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zlhte\OneDrive\Desktop\X\02_screening\023_Momentums\data\"/>
    </mc:Choice>
  </mc:AlternateContent>
  <xr:revisionPtr revIDLastSave="0" documentId="13_ncr:1_{36E75261-B195-4BF0-8391-F2080483FE0F}" xr6:coauthVersionLast="47" xr6:coauthVersionMax="47" xr10:uidLastSave="{00000000-0000-0000-0000-000000000000}"/>
  <bookViews>
    <workbookView xWindow="-120" yWindow="-120" windowWidth="29040" windowHeight="15720" firstSheet="1" activeTab="3" xr2:uid="{5BA6BA1B-3C69-4E0E-9843-526B8414B5F1}"/>
  </bookViews>
  <sheets>
    <sheet name="__snloffice" sheetId="3" state="veryHidden" r:id="rId1"/>
    <sheet name="sp500" sheetId="12" r:id="rId2"/>
    <sheet name="sp400" sheetId="11" r:id="rId3"/>
    <sheet name="sp600" sheetId="10" r:id="rId4"/>
    <sheet name="template (2)" sheetId="4" state="hidden" r:id="rId5"/>
    <sheet name="alternative" sheetId="2" state="hidden" r:id="rId6"/>
    <sheet name="template" sheetId="1" state="hidden" r:id="rId7"/>
  </sheets>
  <definedNames>
    <definedName name="_xlnm._FilterDatabase" localSheetId="5" hidden="1">alternative!$A$5:$R$5</definedName>
    <definedName name="_xlnm._FilterDatabase" localSheetId="4"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2F9F0C82_69DC_4B77_8FF2_91AAB3B89665_" localSheetId="4" hidden="1">'template (2)'!$A$3:$A$506</definedName>
    <definedName name="snl__4FBAEF90_F71F_43F1_B4A3_832B47226614_" localSheetId="5" hidden="1">alternative!$A$5:$A$508</definedName>
    <definedName name="snl__5C629048_36C4_460D_8312_C4BB20B7785C_" localSheetId="1" hidden="1">'sp500'!$A$1:$A$504</definedName>
    <definedName name="snl__842B735C_D575_41B0_93F2_F55C55680622_" localSheetId="5" hidden="1">alternative!$K$5:$K$508</definedName>
    <definedName name="snl__AE99896E_1B94_455F_81F9_F457D7C350B7_" localSheetId="3" hidden="1">'sp600'!$A$1:$A$603</definedName>
    <definedName name="snl__B532FCA1_F306_48B6_A346_CCA5FBFB3F8B_" localSheetId="6" hidden="1">template!$G$3:$G$506</definedName>
    <definedName name="snl__BC74DBEE_D275_4C9E_9F68_389C93E94852_" localSheetId="2" hidden="1">'sp400'!$A$1:$A$402</definedName>
    <definedName name="snl__BED3A8AD_DB30_421D_8509_29183487D945_" localSheetId="6" hidden="1">template!$A$3:$A$506</definedName>
    <definedName name="snl__D235E332_85ED_46C9_81E6_40E1B10E3862_" localSheetId="5" hidden="1">alternative!$U$5:$U$508</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2" l="1"/>
  <c r="K1" i="2"/>
  <c r="U1" i="2"/>
  <c r="B4" i="1" a="1"/>
  <c r="B8" i="1" a="1"/>
  <c r="B12" i="1" a="1"/>
  <c r="B16" i="1" a="1"/>
  <c r="B20" i="1" a="1"/>
  <c r="B24" i="1" a="1"/>
  <c r="B28" i="1" a="1"/>
  <c r="B32" i="1" a="1"/>
  <c r="B36" i="1" a="1"/>
  <c r="B40" i="1" a="1"/>
  <c r="B44" i="1" a="1"/>
  <c r="B48" i="1" a="1"/>
  <c r="B52" i="1" a="1"/>
  <c r="B56" i="1" a="1"/>
  <c r="B60" i="1" a="1"/>
  <c r="B64" i="1" a="1"/>
  <c r="B68" i="1" a="1"/>
  <c r="B72" i="1" a="1"/>
  <c r="B76" i="1" a="1"/>
  <c r="B80" i="1" a="1"/>
  <c r="B84" i="1" a="1"/>
  <c r="B88" i="1" a="1"/>
  <c r="B92" i="1" a="1"/>
  <c r="B96" i="1" a="1"/>
  <c r="B100" i="1" a="1"/>
  <c r="B104" i="1" a="1"/>
  <c r="B108" i="1" a="1"/>
  <c r="B112" i="1" a="1"/>
  <c r="B116" i="1" a="1"/>
  <c r="B120" i="1" a="1"/>
  <c r="B124" i="1" a="1"/>
  <c r="B128" i="1" a="1"/>
  <c r="B132" i="1" a="1"/>
  <c r="B136" i="1" a="1"/>
  <c r="B140" i="1" a="1"/>
  <c r="B144" i="1" a="1"/>
  <c r="B148" i="1" a="1"/>
  <c r="B152" i="1" a="1"/>
  <c r="B156" i="1" a="1"/>
  <c r="B160" i="1" a="1"/>
  <c r="B164" i="1" a="1"/>
  <c r="B168" i="1" a="1"/>
  <c r="B172" i="1" a="1"/>
  <c r="C4" i="1"/>
  <c r="C8" i="1"/>
  <c r="C12" i="1"/>
  <c r="C16" i="1"/>
  <c r="C20" i="1"/>
  <c r="C24" i="1"/>
  <c r="C28" i="1"/>
  <c r="C32" i="1"/>
  <c r="C36" i="1"/>
  <c r="C40" i="1"/>
  <c r="C44" i="1"/>
  <c r="C48" i="1"/>
  <c r="C52" i="1"/>
  <c r="C56" i="1"/>
  <c r="C60" i="1"/>
  <c r="C64" i="1"/>
  <c r="C68" i="1"/>
  <c r="C72" i="1"/>
  <c r="C76" i="1"/>
  <c r="C80" i="1"/>
  <c r="C84" i="1"/>
  <c r="C88" i="1"/>
  <c r="C92" i="1"/>
  <c r="C96" i="1"/>
  <c r="C100" i="1"/>
  <c r="C104" i="1"/>
  <c r="C108" i="1"/>
  <c r="C112" i="1"/>
  <c r="C116" i="1"/>
  <c r="C120" i="1"/>
  <c r="C124" i="1"/>
  <c r="C128" i="1"/>
  <c r="C132" i="1"/>
  <c r="C136" i="1"/>
  <c r="C140" i="1"/>
  <c r="C144" i="1"/>
  <c r="C148" i="1"/>
  <c r="C152" i="1"/>
  <c r="C156" i="1"/>
  <c r="C160" i="1"/>
  <c r="C164" i="1"/>
  <c r="C168" i="1"/>
  <c r="C172" i="1"/>
  <c r="C176" i="1"/>
  <c r="C180" i="1"/>
  <c r="C184" i="1"/>
  <c r="C188" i="1"/>
  <c r="C192" i="1"/>
  <c r="C196" i="1"/>
  <c r="C200" i="1"/>
  <c r="C204" i="1"/>
  <c r="D4" i="1"/>
  <c r="D8" i="1"/>
  <c r="D12" i="1"/>
  <c r="D16" i="1"/>
  <c r="D20" i="1"/>
  <c r="D24" i="1"/>
  <c r="D28" i="1"/>
  <c r="D32" i="1"/>
  <c r="D36" i="1"/>
  <c r="D40" i="1"/>
  <c r="D44" i="1"/>
  <c r="D48" i="1"/>
  <c r="D52" i="1"/>
  <c r="D56" i="1"/>
  <c r="D60" i="1"/>
  <c r="D64" i="1"/>
  <c r="D68" i="1"/>
  <c r="D72" i="1"/>
  <c r="D76" i="1"/>
  <c r="D80" i="1"/>
  <c r="D84" i="1"/>
  <c r="D88" i="1"/>
  <c r="D92" i="1"/>
  <c r="D96" i="1"/>
  <c r="D100" i="1"/>
  <c r="D104" i="1"/>
  <c r="D108" i="1"/>
  <c r="D112" i="1"/>
  <c r="D116" i="1"/>
  <c r="D120" i="1"/>
  <c r="D124" i="1"/>
  <c r="D128" i="1"/>
  <c r="D132" i="1"/>
  <c r="D136" i="1"/>
  <c r="D140" i="1"/>
  <c r="D144" i="1"/>
  <c r="D148" i="1"/>
  <c r="D152" i="1"/>
  <c r="D156" i="1"/>
  <c r="D160" i="1"/>
  <c r="D164" i="1"/>
  <c r="D168" i="1"/>
  <c r="D172" i="1"/>
  <c r="B5" i="1" a="1"/>
  <c r="B9" i="1" a="1"/>
  <c r="B13" i="1" a="1"/>
  <c r="B17" i="1" a="1"/>
  <c r="B21" i="1" a="1"/>
  <c r="B25" i="1" a="1"/>
  <c r="B29" i="1" a="1"/>
  <c r="B33" i="1" a="1"/>
  <c r="B37" i="1" a="1"/>
  <c r="B41" i="1" a="1"/>
  <c r="B45" i="1" a="1"/>
  <c r="B49" i="1" a="1"/>
  <c r="B53" i="1" a="1"/>
  <c r="B57" i="1" a="1"/>
  <c r="B61" i="1" a="1"/>
  <c r="B65" i="1" a="1"/>
  <c r="B69" i="1" a="1"/>
  <c r="B73" i="1" a="1"/>
  <c r="B77" i="1" a="1"/>
  <c r="C5" i="1"/>
  <c r="C9" i="1"/>
  <c r="C13" i="1"/>
  <c r="C17" i="1"/>
  <c r="C21" i="1"/>
  <c r="C25" i="1"/>
  <c r="C29" i="1"/>
  <c r="C33" i="1"/>
  <c r="C37" i="1"/>
  <c r="C41" i="1"/>
  <c r="C45" i="1"/>
  <c r="C49" i="1"/>
  <c r="C53" i="1"/>
  <c r="C57" i="1"/>
  <c r="C61" i="1"/>
  <c r="C65" i="1"/>
  <c r="C69" i="1"/>
  <c r="C73" i="1"/>
  <c r="C77" i="1"/>
  <c r="C81" i="1"/>
  <c r="C85" i="1"/>
  <c r="C89" i="1"/>
  <c r="C93" i="1"/>
  <c r="C97" i="1"/>
  <c r="C101" i="1"/>
  <c r="C105" i="1"/>
  <c r="C109" i="1"/>
  <c r="C113" i="1"/>
  <c r="C117" i="1"/>
  <c r="C121" i="1"/>
  <c r="C125" i="1"/>
  <c r="C129" i="1"/>
  <c r="C133" i="1"/>
  <c r="C137" i="1"/>
  <c r="C141" i="1"/>
  <c r="C145" i="1"/>
  <c r="C149" i="1"/>
  <c r="C153" i="1"/>
  <c r="C157" i="1"/>
  <c r="D5" i="1"/>
  <c r="D9" i="1"/>
  <c r="D13" i="1"/>
  <c r="D17" i="1"/>
  <c r="D21" i="1"/>
  <c r="D25" i="1"/>
  <c r="D29" i="1"/>
  <c r="D33" i="1"/>
  <c r="D37" i="1"/>
  <c r="D41" i="1"/>
  <c r="D45" i="1"/>
  <c r="D49" i="1"/>
  <c r="D53" i="1"/>
  <c r="D57" i="1"/>
  <c r="D61" i="1"/>
  <c r="D65" i="1"/>
  <c r="D69" i="1"/>
  <c r="D73" i="1"/>
  <c r="D77" i="1"/>
  <c r="D81" i="1"/>
  <c r="D85" i="1"/>
  <c r="D89" i="1"/>
  <c r="D93" i="1"/>
  <c r="D97" i="1"/>
  <c r="D101" i="1"/>
  <c r="D105" i="1"/>
  <c r="D109" i="1"/>
  <c r="D113" i="1"/>
  <c r="D117" i="1"/>
  <c r="D121" i="1"/>
  <c r="D125" i="1"/>
  <c r="D129" i="1"/>
  <c r="D133" i="1"/>
  <c r="D137" i="1"/>
  <c r="D141" i="1"/>
  <c r="D145" i="1"/>
  <c r="D149" i="1"/>
  <c r="D153" i="1"/>
  <c r="D157" i="1"/>
  <c r="D161" i="1"/>
  <c r="D165" i="1"/>
  <c r="D169" i="1"/>
  <c r="D173" i="1"/>
  <c r="D177" i="1"/>
  <c r="D181" i="1"/>
  <c r="D185" i="1"/>
  <c r="D189" i="1"/>
  <c r="B6" i="1" a="1"/>
  <c r="B10" i="1" a="1"/>
  <c r="B14" i="1" a="1"/>
  <c r="B18" i="1" a="1"/>
  <c r="B22" i="1" a="1"/>
  <c r="B26" i="1" a="1"/>
  <c r="B30" i="1" a="1"/>
  <c r="B34" i="1" a="1"/>
  <c r="B38" i="1" a="1"/>
  <c r="B42" i="1" a="1"/>
  <c r="B46" i="1" a="1"/>
  <c r="B50" i="1" a="1"/>
  <c r="B54" i="1" a="1"/>
  <c r="B58" i="1" a="1"/>
  <c r="B62" i="1" a="1"/>
  <c r="B66" i="1" a="1"/>
  <c r="B70" i="1" a="1"/>
  <c r="B74" i="1" a="1"/>
  <c r="B78" i="1" a="1"/>
  <c r="B82" i="1" a="1"/>
  <c r="B86" i="1" a="1"/>
  <c r="B90" i="1" a="1"/>
  <c r="B94" i="1" a="1"/>
  <c r="B98" i="1" a="1"/>
  <c r="B102" i="1" a="1"/>
  <c r="B106" i="1" a="1"/>
  <c r="B110" i="1" a="1"/>
  <c r="B114" i="1" a="1"/>
  <c r="B118" i="1" a="1"/>
  <c r="B122" i="1" a="1"/>
  <c r="B126" i="1" a="1"/>
  <c r="B130" i="1" a="1"/>
  <c r="B134" i="1" a="1"/>
  <c r="B138" i="1" a="1"/>
  <c r="B142" i="1" a="1"/>
  <c r="B146" i="1" a="1"/>
  <c r="B150" i="1" a="1"/>
  <c r="B154" i="1" a="1"/>
  <c r="B158" i="1" a="1"/>
  <c r="B162" i="1" a="1"/>
  <c r="B166" i="1" a="1"/>
  <c r="B170" i="1" a="1"/>
  <c r="B174" i="1" a="1"/>
  <c r="B178" i="1" a="1"/>
  <c r="B182" i="1" a="1"/>
  <c r="C6" i="1"/>
  <c r="C10" i="1"/>
  <c r="C14" i="1"/>
  <c r="C18" i="1"/>
  <c r="C22" i="1"/>
  <c r="C26" i="1"/>
  <c r="C30" i="1"/>
  <c r="C34" i="1"/>
  <c r="C38" i="1"/>
  <c r="C42" i="1"/>
  <c r="C46" i="1"/>
  <c r="C50" i="1"/>
  <c r="C54" i="1"/>
  <c r="C58" i="1"/>
  <c r="C62" i="1"/>
  <c r="C66" i="1"/>
  <c r="C70" i="1"/>
  <c r="C74" i="1"/>
  <c r="C78" i="1"/>
  <c r="C82" i="1"/>
  <c r="C86" i="1"/>
  <c r="C90" i="1"/>
  <c r="C94" i="1"/>
  <c r="C98" i="1"/>
  <c r="C102" i="1"/>
  <c r="C106" i="1"/>
  <c r="C110" i="1"/>
  <c r="C114" i="1"/>
  <c r="C118" i="1"/>
  <c r="C122" i="1"/>
  <c r="C126" i="1"/>
  <c r="C130" i="1"/>
  <c r="C134" i="1"/>
  <c r="C138" i="1"/>
  <c r="C142" i="1"/>
  <c r="C146" i="1"/>
  <c r="D6" i="1"/>
  <c r="D10" i="1"/>
  <c r="D14" i="1"/>
  <c r="D18" i="1"/>
  <c r="D22" i="1"/>
  <c r="D26" i="1"/>
  <c r="D30" i="1"/>
  <c r="D34" i="1"/>
  <c r="D38" i="1"/>
  <c r="D42" i="1"/>
  <c r="D46" i="1"/>
  <c r="D50" i="1"/>
  <c r="D54" i="1"/>
  <c r="D58" i="1"/>
  <c r="D62" i="1"/>
  <c r="D66" i="1"/>
  <c r="D70" i="1"/>
  <c r="D74" i="1"/>
  <c r="D78" i="1"/>
  <c r="D82" i="1"/>
  <c r="D86" i="1"/>
  <c r="D90" i="1"/>
  <c r="D94" i="1"/>
  <c r="D98" i="1"/>
  <c r="D102" i="1"/>
  <c r="D106" i="1"/>
  <c r="D110" i="1"/>
  <c r="D114" i="1"/>
  <c r="D118" i="1"/>
  <c r="D122" i="1"/>
  <c r="D126" i="1"/>
  <c r="D130" i="1"/>
  <c r="D134" i="1"/>
  <c r="D138" i="1"/>
  <c r="D142" i="1"/>
  <c r="D146" i="1"/>
  <c r="D150" i="1"/>
  <c r="D154" i="1"/>
  <c r="D158" i="1"/>
  <c r="D162" i="1"/>
  <c r="D166" i="1"/>
  <c r="D170" i="1"/>
  <c r="D174" i="1"/>
  <c r="D178" i="1"/>
  <c r="D182" i="1"/>
  <c r="D186" i="1"/>
  <c r="D190" i="1"/>
  <c r="D194" i="1"/>
  <c r="D198" i="1"/>
  <c r="D202" i="1"/>
  <c r="D206" i="1"/>
  <c r="D210" i="1"/>
  <c r="B7" i="1" a="1"/>
  <c r="B11" i="1" a="1"/>
  <c r="B15" i="1" a="1"/>
  <c r="B19" i="1" a="1"/>
  <c r="B23" i="1" a="1"/>
  <c r="B27" i="1" a="1"/>
  <c r="B31" i="1" a="1"/>
  <c r="B35" i="1" a="1"/>
  <c r="B39" i="1" a="1"/>
  <c r="B43" i="1" a="1"/>
  <c r="B47" i="1" a="1"/>
  <c r="B51" i="1" a="1"/>
  <c r="B55" i="1" a="1"/>
  <c r="B59" i="1" a="1"/>
  <c r="B63" i="1" a="1"/>
  <c r="B67" i="1" a="1"/>
  <c r="B71" i="1" a="1"/>
  <c r="B75" i="1" a="1"/>
  <c r="B79" i="1" a="1"/>
  <c r="B83" i="1" a="1"/>
  <c r="B87" i="1" a="1"/>
  <c r="B91" i="1" a="1"/>
  <c r="B95" i="1" a="1"/>
  <c r="B99" i="1" a="1"/>
  <c r="B103" i="1" a="1"/>
  <c r="B107" i="1" a="1"/>
  <c r="B111" i="1" a="1"/>
  <c r="B115" i="1" a="1"/>
  <c r="B119" i="1" a="1"/>
  <c r="B123" i="1" a="1"/>
  <c r="B127" i="1" a="1"/>
  <c r="B131" i="1" a="1"/>
  <c r="B135" i="1" a="1"/>
  <c r="B139" i="1" a="1"/>
  <c r="B143" i="1" a="1"/>
  <c r="B147" i="1" a="1"/>
  <c r="C7" i="1"/>
  <c r="C11" i="1"/>
  <c r="C15" i="1"/>
  <c r="C19" i="1"/>
  <c r="C23" i="1"/>
  <c r="C27" i="1"/>
  <c r="C31" i="1"/>
  <c r="C35" i="1"/>
  <c r="C39" i="1"/>
  <c r="C43" i="1"/>
  <c r="C47" i="1"/>
  <c r="C51" i="1"/>
  <c r="C55" i="1"/>
  <c r="C59" i="1"/>
  <c r="C63" i="1"/>
  <c r="C67" i="1"/>
  <c r="C71" i="1"/>
  <c r="C75" i="1"/>
  <c r="C79" i="1"/>
  <c r="C83" i="1"/>
  <c r="C87" i="1"/>
  <c r="C91" i="1"/>
  <c r="C95" i="1"/>
  <c r="C99" i="1"/>
  <c r="C103" i="1"/>
  <c r="C107" i="1"/>
  <c r="C111" i="1"/>
  <c r="C115" i="1"/>
  <c r="C119" i="1"/>
  <c r="C123" i="1"/>
  <c r="C127" i="1"/>
  <c r="C131" i="1"/>
  <c r="C135" i="1"/>
  <c r="C139" i="1"/>
  <c r="C143" i="1"/>
  <c r="C147" i="1"/>
  <c r="C151" i="1"/>
  <c r="C155" i="1"/>
  <c r="C159" i="1"/>
  <c r="C163" i="1"/>
  <c r="C167" i="1"/>
  <c r="C171" i="1"/>
  <c r="C175" i="1"/>
  <c r="C179" i="1"/>
  <c r="C183" i="1"/>
  <c r="D7" i="1"/>
  <c r="D11" i="1"/>
  <c r="D15" i="1"/>
  <c r="D19" i="1"/>
  <c r="D23" i="1"/>
  <c r="D27" i="1"/>
  <c r="D31" i="1"/>
  <c r="D35" i="1"/>
  <c r="D39" i="1"/>
  <c r="D43" i="1"/>
  <c r="D47" i="1"/>
  <c r="D51" i="1"/>
  <c r="B97" i="1" a="1"/>
  <c r="B129" i="1" a="1"/>
  <c r="B155" i="1" a="1"/>
  <c r="B169" i="1" a="1"/>
  <c r="D179" i="1"/>
  <c r="D187" i="1"/>
  <c r="C194" i="1"/>
  <c r="B201" i="1" a="1"/>
  <c r="C207" i="1"/>
  <c r="B213" i="1" a="1"/>
  <c r="C218" i="1"/>
  <c r="D223" i="1"/>
  <c r="B229" i="1" a="1"/>
  <c r="C234" i="1"/>
  <c r="D239" i="1"/>
  <c r="B245" i="1" a="1"/>
  <c r="C250" i="1"/>
  <c r="D255" i="1"/>
  <c r="B261" i="1" a="1"/>
  <c r="C266" i="1"/>
  <c r="D271" i="1"/>
  <c r="B277" i="1" a="1"/>
  <c r="C282" i="1"/>
  <c r="D287" i="1"/>
  <c r="B293" i="1" a="1"/>
  <c r="C298" i="1"/>
  <c r="D303" i="1"/>
  <c r="B309" i="1" a="1"/>
  <c r="C314" i="1"/>
  <c r="D319" i="1"/>
  <c r="B325" i="1" a="1"/>
  <c r="C330" i="1"/>
  <c r="D335" i="1"/>
  <c r="B341" i="1" a="1"/>
  <c r="D345" i="1"/>
  <c r="D349" i="1"/>
  <c r="D353" i="1"/>
  <c r="D357" i="1"/>
  <c r="D361" i="1"/>
  <c r="D365" i="1"/>
  <c r="D369" i="1"/>
  <c r="D373" i="1"/>
  <c r="D377" i="1"/>
  <c r="D381" i="1"/>
  <c r="D385" i="1"/>
  <c r="D389" i="1"/>
  <c r="D393" i="1"/>
  <c r="D397" i="1"/>
  <c r="D401" i="1"/>
  <c r="D405" i="1"/>
  <c r="D409" i="1"/>
  <c r="D413" i="1"/>
  <c r="D417" i="1"/>
  <c r="D421" i="1"/>
  <c r="D425" i="1"/>
  <c r="D429" i="1"/>
  <c r="D433" i="1"/>
  <c r="D437" i="1"/>
  <c r="D441" i="1"/>
  <c r="D445" i="1"/>
  <c r="D449" i="1"/>
  <c r="D453" i="1"/>
  <c r="D457" i="1"/>
  <c r="D461" i="1"/>
  <c r="D465" i="1"/>
  <c r="D469" i="1"/>
  <c r="D473" i="1"/>
  <c r="D477" i="1"/>
  <c r="D481" i="1"/>
  <c r="D485" i="1"/>
  <c r="D489" i="1"/>
  <c r="D493" i="1"/>
  <c r="D497" i="1"/>
  <c r="D501" i="1"/>
  <c r="D505" i="1"/>
  <c r="J6" i="1"/>
  <c r="D55" i="1"/>
  <c r="D99" i="1"/>
  <c r="D131" i="1"/>
  <c r="D155" i="1"/>
  <c r="C169" i="1"/>
  <c r="B180" i="1" a="1"/>
  <c r="B188" i="1" a="1"/>
  <c r="B195" i="1" a="1"/>
  <c r="C201" i="1"/>
  <c r="D207" i="1"/>
  <c r="C213" i="1"/>
  <c r="D218" i="1"/>
  <c r="B224" i="1" a="1"/>
  <c r="C229" i="1"/>
  <c r="D234" i="1"/>
  <c r="B240" i="1" a="1"/>
  <c r="C245" i="1"/>
  <c r="D250" i="1"/>
  <c r="B256" i="1" a="1"/>
  <c r="C261" i="1"/>
  <c r="D266" i="1"/>
  <c r="B272" i="1" a="1"/>
  <c r="C277" i="1"/>
  <c r="D282" i="1"/>
  <c r="B288" i="1" a="1"/>
  <c r="C293" i="1"/>
  <c r="D298" i="1"/>
  <c r="B304" i="1" a="1"/>
  <c r="C309" i="1"/>
  <c r="D314" i="1"/>
  <c r="B320" i="1" a="1"/>
  <c r="C325" i="1"/>
  <c r="D330" i="1"/>
  <c r="B336" i="1" a="1"/>
  <c r="C341" i="1"/>
  <c r="B346" i="1" a="1"/>
  <c r="B350" i="1" a="1"/>
  <c r="B354" i="1" a="1"/>
  <c r="B358" i="1" a="1"/>
  <c r="B362" i="1" a="1"/>
  <c r="B366" i="1" a="1"/>
  <c r="B370" i="1" a="1"/>
  <c r="B374" i="1" a="1"/>
  <c r="B378" i="1" a="1"/>
  <c r="B382" i="1" a="1"/>
  <c r="B386" i="1" a="1"/>
  <c r="B390" i="1" a="1"/>
  <c r="B394" i="1" a="1"/>
  <c r="B398" i="1" a="1"/>
  <c r="B402" i="1" a="1"/>
  <c r="B406" i="1" a="1"/>
  <c r="B410" i="1" a="1"/>
  <c r="B414" i="1" a="1"/>
  <c r="B418" i="1" a="1"/>
  <c r="B422" i="1" a="1"/>
  <c r="B426" i="1" a="1"/>
  <c r="B430" i="1" a="1"/>
  <c r="B434" i="1" a="1"/>
  <c r="B438" i="1" a="1"/>
  <c r="B442" i="1" a="1"/>
  <c r="B446" i="1" a="1"/>
  <c r="B450" i="1" a="1"/>
  <c r="B454" i="1" a="1"/>
  <c r="B458" i="1" a="1"/>
  <c r="B462" i="1" a="1"/>
  <c r="B466" i="1" a="1"/>
  <c r="B470" i="1" a="1"/>
  <c r="B474" i="1" a="1"/>
  <c r="B478" i="1" a="1"/>
  <c r="B482" i="1" a="1"/>
  <c r="B486" i="1" a="1"/>
  <c r="B490" i="1" a="1"/>
  <c r="B494" i="1" a="1"/>
  <c r="B498" i="1" a="1"/>
  <c r="B502" i="1" a="1"/>
  <c r="B506" i="1" a="1"/>
  <c r="H7" i="1" a="1"/>
  <c r="H11" i="1" a="1"/>
  <c r="D59" i="1"/>
  <c r="B101" i="1" a="1"/>
  <c r="B133" i="1" a="1"/>
  <c r="B157" i="1" a="1"/>
  <c r="C170" i="1"/>
  <c r="D180" i="1"/>
  <c r="D188" i="1"/>
  <c r="C195" i="1"/>
  <c r="D201" i="1"/>
  <c r="B208" i="1" a="1"/>
  <c r="D213" i="1"/>
  <c r="B219" i="1" a="1"/>
  <c r="C224" i="1"/>
  <c r="D229" i="1"/>
  <c r="B235" i="1" a="1"/>
  <c r="C240" i="1"/>
  <c r="D245" i="1"/>
  <c r="B251" i="1" a="1"/>
  <c r="C256" i="1"/>
  <c r="D261" i="1"/>
  <c r="B267" i="1" a="1"/>
  <c r="C272" i="1"/>
  <c r="D277" i="1"/>
  <c r="B283" i="1" a="1"/>
  <c r="C288" i="1"/>
  <c r="D293" i="1"/>
  <c r="B299" i="1" a="1"/>
  <c r="C304" i="1"/>
  <c r="D309" i="1"/>
  <c r="B315" i="1" a="1"/>
  <c r="C320" i="1"/>
  <c r="D325" i="1"/>
  <c r="B331" i="1" a="1"/>
  <c r="C336" i="1"/>
  <c r="D341" i="1"/>
  <c r="D63" i="1"/>
  <c r="D103" i="1"/>
  <c r="D135" i="1"/>
  <c r="C158" i="1"/>
  <c r="B171" i="1" a="1"/>
  <c r="B181" i="1" a="1"/>
  <c r="B189" i="1" a="1"/>
  <c r="D195" i="1"/>
  <c r="B202" i="1" a="1"/>
  <c r="C208" i="1"/>
  <c r="B214" i="1" a="1"/>
  <c r="C219" i="1"/>
  <c r="D224" i="1"/>
  <c r="B230" i="1" a="1"/>
  <c r="C235" i="1"/>
  <c r="D240" i="1"/>
  <c r="B246" i="1" a="1"/>
  <c r="C251" i="1"/>
  <c r="D256" i="1"/>
  <c r="B262" i="1" a="1"/>
  <c r="C267" i="1"/>
  <c r="D272" i="1"/>
  <c r="B278" i="1" a="1"/>
  <c r="C283" i="1"/>
  <c r="D288" i="1"/>
  <c r="B294" i="1" a="1"/>
  <c r="C299" i="1"/>
  <c r="D304" i="1"/>
  <c r="B310" i="1" a="1"/>
  <c r="C315" i="1"/>
  <c r="D320" i="1"/>
  <c r="B326" i="1" a="1"/>
  <c r="C331" i="1"/>
  <c r="D336" i="1"/>
  <c r="B342" i="1" a="1"/>
  <c r="C346" i="1"/>
  <c r="C350" i="1"/>
  <c r="C354" i="1"/>
  <c r="C358" i="1"/>
  <c r="C362" i="1"/>
  <c r="C366" i="1"/>
  <c r="C370" i="1"/>
  <c r="C374" i="1"/>
  <c r="C378" i="1"/>
  <c r="C382" i="1"/>
  <c r="C386" i="1"/>
  <c r="C390" i="1"/>
  <c r="D67" i="1"/>
  <c r="B105" i="1" a="1"/>
  <c r="B137" i="1" a="1"/>
  <c r="B159" i="1" a="1"/>
  <c r="D171" i="1"/>
  <c r="C181" i="1"/>
  <c r="C189" i="1"/>
  <c r="B196" i="1" a="1"/>
  <c r="C202" i="1"/>
  <c r="D208" i="1"/>
  <c r="C214" i="1"/>
  <c r="D219" i="1"/>
  <c r="B225" i="1" a="1"/>
  <c r="C230" i="1"/>
  <c r="D235" i="1"/>
  <c r="B241" i="1" a="1"/>
  <c r="C246" i="1"/>
  <c r="D251" i="1"/>
  <c r="B257" i="1" a="1"/>
  <c r="C262" i="1"/>
  <c r="D267" i="1"/>
  <c r="B273" i="1" a="1"/>
  <c r="C278" i="1"/>
  <c r="D283" i="1"/>
  <c r="B289" i="1" a="1"/>
  <c r="C294" i="1"/>
  <c r="D299" i="1"/>
  <c r="B305" i="1" a="1"/>
  <c r="C310" i="1"/>
  <c r="D315" i="1"/>
  <c r="B321" i="1" a="1"/>
  <c r="C326" i="1"/>
  <c r="D331" i="1"/>
  <c r="B337" i="1" a="1"/>
  <c r="C342" i="1"/>
  <c r="D346" i="1"/>
  <c r="D350" i="1"/>
  <c r="D354" i="1"/>
  <c r="D358" i="1"/>
  <c r="D362" i="1"/>
  <c r="D366" i="1"/>
  <c r="D370" i="1"/>
  <c r="D374" i="1"/>
  <c r="D378" i="1"/>
  <c r="D382" i="1"/>
  <c r="D386" i="1"/>
  <c r="D390" i="1"/>
  <c r="D394" i="1"/>
  <c r="D398" i="1"/>
  <c r="D402" i="1"/>
  <c r="D406" i="1"/>
  <c r="D410" i="1"/>
  <c r="D414" i="1"/>
  <c r="D418" i="1"/>
  <c r="D422" i="1"/>
  <c r="D426" i="1"/>
  <c r="D430" i="1"/>
  <c r="D434" i="1"/>
  <c r="D438" i="1"/>
  <c r="D442" i="1"/>
  <c r="D446" i="1"/>
  <c r="D450" i="1"/>
  <c r="D454" i="1"/>
  <c r="D458" i="1"/>
  <c r="D462" i="1"/>
  <c r="D466" i="1"/>
  <c r="D470" i="1"/>
  <c r="D474" i="1"/>
  <c r="D71" i="1"/>
  <c r="D107" i="1"/>
  <c r="D139" i="1"/>
  <c r="D159" i="1"/>
  <c r="B173" i="1" a="1"/>
  <c r="C182" i="1"/>
  <c r="B190" i="1" a="1"/>
  <c r="D196" i="1"/>
  <c r="B203" i="1" a="1"/>
  <c r="B209" i="1" a="1"/>
  <c r="D214" i="1"/>
  <c r="B220" i="1" a="1"/>
  <c r="C225" i="1"/>
  <c r="D230" i="1"/>
  <c r="B236" i="1" a="1"/>
  <c r="C241" i="1"/>
  <c r="D246" i="1"/>
  <c r="B252" i="1" a="1"/>
  <c r="C257" i="1"/>
  <c r="D262" i="1"/>
  <c r="B268" i="1" a="1"/>
  <c r="C273" i="1"/>
  <c r="D278" i="1"/>
  <c r="B284" i="1" a="1"/>
  <c r="C289" i="1"/>
  <c r="D294" i="1"/>
  <c r="B300" i="1" a="1"/>
  <c r="C305" i="1"/>
  <c r="D310" i="1"/>
  <c r="B316" i="1" a="1"/>
  <c r="C321" i="1"/>
  <c r="D326" i="1"/>
  <c r="B332" i="1" a="1"/>
  <c r="C337" i="1"/>
  <c r="D342" i="1"/>
  <c r="B347" i="1" a="1"/>
  <c r="B351" i="1" a="1"/>
  <c r="B355" i="1" a="1"/>
  <c r="B359" i="1" a="1"/>
  <c r="B363" i="1" a="1"/>
  <c r="B367" i="1" a="1"/>
  <c r="B371" i="1" a="1"/>
  <c r="B375" i="1" a="1"/>
  <c r="B379" i="1" a="1"/>
  <c r="B383" i="1" a="1"/>
  <c r="B387" i="1" a="1"/>
  <c r="B391" i="1" a="1"/>
  <c r="B395" i="1" a="1"/>
  <c r="B399" i="1" a="1"/>
  <c r="B403" i="1" a="1"/>
  <c r="B407" i="1" a="1"/>
  <c r="B411" i="1" a="1"/>
  <c r="B415" i="1" a="1"/>
  <c r="B419" i="1" a="1"/>
  <c r="B423" i="1" a="1"/>
  <c r="B427" i="1" a="1"/>
  <c r="B431" i="1" a="1"/>
  <c r="B435" i="1" a="1"/>
  <c r="B439" i="1" a="1"/>
  <c r="B443" i="1" a="1"/>
  <c r="B447" i="1" a="1"/>
  <c r="B451" i="1" a="1"/>
  <c r="B455" i="1" a="1"/>
  <c r="B459" i="1" a="1"/>
  <c r="B463" i="1" a="1"/>
  <c r="B467" i="1" a="1"/>
  <c r="B471" i="1" a="1"/>
  <c r="B475" i="1" a="1"/>
  <c r="B479" i="1" a="1"/>
  <c r="B483" i="1" a="1"/>
  <c r="D75" i="1"/>
  <c r="B109" i="1" a="1"/>
  <c r="B141" i="1" a="1"/>
  <c r="B161" i="1" a="1"/>
  <c r="C173" i="1"/>
  <c r="B183" i="1" a="1"/>
  <c r="C190" i="1"/>
  <c r="B197" i="1" a="1"/>
  <c r="C203" i="1"/>
  <c r="C209" i="1"/>
  <c r="B215" i="1" a="1"/>
  <c r="C220" i="1"/>
  <c r="D225" i="1"/>
  <c r="B231" i="1" a="1"/>
  <c r="C236" i="1"/>
  <c r="D241" i="1"/>
  <c r="B247" i="1" a="1"/>
  <c r="C252" i="1"/>
  <c r="D257" i="1"/>
  <c r="B263" i="1" a="1"/>
  <c r="C268" i="1"/>
  <c r="D273" i="1"/>
  <c r="B279" i="1" a="1"/>
  <c r="C284" i="1"/>
  <c r="D289" i="1"/>
  <c r="B295" i="1" a="1"/>
  <c r="C300" i="1"/>
  <c r="D305" i="1"/>
  <c r="B311" i="1" a="1"/>
  <c r="C316" i="1"/>
  <c r="D321" i="1"/>
  <c r="B327" i="1" a="1"/>
  <c r="C332" i="1"/>
  <c r="D337" i="1"/>
  <c r="B343" i="1" a="1"/>
  <c r="D79" i="1"/>
  <c r="D111" i="1"/>
  <c r="D143" i="1"/>
  <c r="C161" i="1"/>
  <c r="C174" i="1"/>
  <c r="D183" i="1"/>
  <c r="B191" i="1" a="1"/>
  <c r="C197" i="1"/>
  <c r="D203" i="1"/>
  <c r="D209" i="1"/>
  <c r="C215" i="1"/>
  <c r="D220" i="1"/>
  <c r="B226" i="1" a="1"/>
  <c r="C231" i="1"/>
  <c r="D236" i="1"/>
  <c r="B242" i="1" a="1"/>
  <c r="C247" i="1"/>
  <c r="D252" i="1"/>
  <c r="B258" i="1" a="1"/>
  <c r="C263" i="1"/>
  <c r="D268" i="1"/>
  <c r="B274" i="1" a="1"/>
  <c r="C279" i="1"/>
  <c r="D284" i="1"/>
  <c r="B290" i="1" a="1"/>
  <c r="C295" i="1"/>
  <c r="D300" i="1"/>
  <c r="B306" i="1" a="1"/>
  <c r="C311" i="1"/>
  <c r="D316" i="1"/>
  <c r="B322" i="1" a="1"/>
  <c r="C327" i="1"/>
  <c r="D332" i="1"/>
  <c r="B338" i="1" a="1"/>
  <c r="C343" i="1"/>
  <c r="C347" i="1"/>
  <c r="C351" i="1"/>
  <c r="C355" i="1"/>
  <c r="C359" i="1"/>
  <c r="C363" i="1"/>
  <c r="C367" i="1"/>
  <c r="C371" i="1"/>
  <c r="C375" i="1"/>
  <c r="C379" i="1"/>
  <c r="C383" i="1"/>
  <c r="C387" i="1"/>
  <c r="C391" i="1"/>
  <c r="C395" i="1"/>
  <c r="C399" i="1"/>
  <c r="C403" i="1"/>
  <c r="C407" i="1"/>
  <c r="C411" i="1"/>
  <c r="C415" i="1"/>
  <c r="C419" i="1"/>
  <c r="C423" i="1"/>
  <c r="C427" i="1"/>
  <c r="C431" i="1"/>
  <c r="C435" i="1"/>
  <c r="C439" i="1"/>
  <c r="C443" i="1"/>
  <c r="C447" i="1"/>
  <c r="B81" i="1" a="1"/>
  <c r="B113" i="1" a="1"/>
  <c r="B145" i="1" a="1"/>
  <c r="C162" i="1"/>
  <c r="B175" i="1" a="1"/>
  <c r="B184" i="1" a="1"/>
  <c r="C191" i="1"/>
  <c r="D197" i="1"/>
  <c r="B204" i="1" a="1"/>
  <c r="B210" i="1" a="1"/>
  <c r="D215" i="1"/>
  <c r="B221" i="1" a="1"/>
  <c r="C226" i="1"/>
  <c r="D231" i="1"/>
  <c r="B237" i="1" a="1"/>
  <c r="C242" i="1"/>
  <c r="D247" i="1"/>
  <c r="B253" i="1" a="1"/>
  <c r="C258" i="1"/>
  <c r="D263" i="1"/>
  <c r="B269" i="1" a="1"/>
  <c r="C274" i="1"/>
  <c r="D279" i="1"/>
  <c r="B285" i="1" a="1"/>
  <c r="C290" i="1"/>
  <c r="D295" i="1"/>
  <c r="B301" i="1" a="1"/>
  <c r="C306" i="1"/>
  <c r="D311" i="1"/>
  <c r="B317" i="1" a="1"/>
  <c r="C322" i="1"/>
  <c r="D327" i="1"/>
  <c r="B333" i="1" a="1"/>
  <c r="C338" i="1"/>
  <c r="D343" i="1"/>
  <c r="D347" i="1"/>
  <c r="D351" i="1"/>
  <c r="D355" i="1"/>
  <c r="D359" i="1"/>
  <c r="D363" i="1"/>
  <c r="D367" i="1"/>
  <c r="D371" i="1"/>
  <c r="D375" i="1"/>
  <c r="D379" i="1"/>
  <c r="D383" i="1"/>
  <c r="D387" i="1"/>
  <c r="D391" i="1"/>
  <c r="D395" i="1"/>
  <c r="D399" i="1"/>
  <c r="D403" i="1"/>
  <c r="D407" i="1"/>
  <c r="D411" i="1"/>
  <c r="D415" i="1"/>
  <c r="D419" i="1"/>
  <c r="D423" i="1"/>
  <c r="D427" i="1"/>
  <c r="D431" i="1"/>
  <c r="D435" i="1"/>
  <c r="D439" i="1"/>
  <c r="D443" i="1"/>
  <c r="D447" i="1"/>
  <c r="D451" i="1"/>
  <c r="D455" i="1"/>
  <c r="D459" i="1"/>
  <c r="D463" i="1"/>
  <c r="D467" i="1"/>
  <c r="D471" i="1"/>
  <c r="D475" i="1"/>
  <c r="D479" i="1"/>
  <c r="D483" i="1"/>
  <c r="D487" i="1"/>
  <c r="D491" i="1"/>
  <c r="D495" i="1"/>
  <c r="D499" i="1"/>
  <c r="D83" i="1"/>
  <c r="D115" i="1"/>
  <c r="D147" i="1"/>
  <c r="B163" i="1" a="1"/>
  <c r="D175" i="1"/>
  <c r="D184" i="1"/>
  <c r="D191" i="1"/>
  <c r="B198" i="1" a="1"/>
  <c r="D204" i="1"/>
  <c r="C210" i="1"/>
  <c r="B216" i="1" a="1"/>
  <c r="C221" i="1"/>
  <c r="D226" i="1"/>
  <c r="B232" i="1" a="1"/>
  <c r="C237" i="1"/>
  <c r="D242" i="1"/>
  <c r="B248" i="1" a="1"/>
  <c r="C253" i="1"/>
  <c r="D258" i="1"/>
  <c r="B264" i="1" a="1"/>
  <c r="C269" i="1"/>
  <c r="D274" i="1"/>
  <c r="B280" i="1" a="1"/>
  <c r="C285" i="1"/>
  <c r="D290" i="1"/>
  <c r="B296" i="1" a="1"/>
  <c r="C301" i="1"/>
  <c r="D306" i="1"/>
  <c r="B312" i="1" a="1"/>
  <c r="C317" i="1"/>
  <c r="D322" i="1"/>
  <c r="B328" i="1" a="1"/>
  <c r="C333" i="1"/>
  <c r="D338" i="1"/>
  <c r="B344" i="1" a="1"/>
  <c r="B348" i="1" a="1"/>
  <c r="B352" i="1" a="1"/>
  <c r="B356" i="1" a="1"/>
  <c r="B360" i="1" a="1"/>
  <c r="B364" i="1" a="1"/>
  <c r="B368" i="1" a="1"/>
  <c r="B372" i="1" a="1"/>
  <c r="B376" i="1" a="1"/>
  <c r="B380" i="1" a="1"/>
  <c r="B384" i="1" a="1"/>
  <c r="B388" i="1" a="1"/>
  <c r="B85" i="1" a="1"/>
  <c r="B117" i="1" a="1"/>
  <c r="B149" i="1" a="1"/>
  <c r="D163" i="1"/>
  <c r="B176" i="1" a="1"/>
  <c r="B185" i="1" a="1"/>
  <c r="B192" i="1" a="1"/>
  <c r="C198" i="1"/>
  <c r="B205" i="1" a="1"/>
  <c r="B211" i="1" a="1"/>
  <c r="C216" i="1"/>
  <c r="D221" i="1"/>
  <c r="B227" i="1" a="1"/>
  <c r="C232" i="1"/>
  <c r="D237" i="1"/>
  <c r="B243" i="1" a="1"/>
  <c r="C248" i="1"/>
  <c r="D253" i="1"/>
  <c r="B259" i="1" a="1"/>
  <c r="C264" i="1"/>
  <c r="D269" i="1"/>
  <c r="B275" i="1" a="1"/>
  <c r="C280" i="1"/>
  <c r="D285" i="1"/>
  <c r="B291" i="1" a="1"/>
  <c r="C296" i="1"/>
  <c r="D301" i="1"/>
  <c r="B307" i="1" a="1"/>
  <c r="C312" i="1"/>
  <c r="D317" i="1"/>
  <c r="B323" i="1" a="1"/>
  <c r="C328" i="1"/>
  <c r="D333" i="1"/>
  <c r="B339" i="1" a="1"/>
  <c r="D87" i="1"/>
  <c r="D119" i="1"/>
  <c r="C150" i="1"/>
  <c r="B165" i="1" a="1"/>
  <c r="D176" i="1"/>
  <c r="C185" i="1"/>
  <c r="D192" i="1"/>
  <c r="B199" i="1" a="1"/>
  <c r="C205" i="1"/>
  <c r="C211" i="1"/>
  <c r="D216" i="1"/>
  <c r="B222" i="1" a="1"/>
  <c r="C227" i="1"/>
  <c r="D232" i="1"/>
  <c r="B238" i="1" a="1"/>
  <c r="C243" i="1"/>
  <c r="D248" i="1"/>
  <c r="B254" i="1" a="1"/>
  <c r="C259" i="1"/>
  <c r="D264" i="1"/>
  <c r="B270" i="1" a="1"/>
  <c r="C275" i="1"/>
  <c r="D280" i="1"/>
  <c r="B286" i="1" a="1"/>
  <c r="C291" i="1"/>
  <c r="D296" i="1"/>
  <c r="B302" i="1" a="1"/>
  <c r="C307" i="1"/>
  <c r="D312" i="1"/>
  <c r="B318" i="1" a="1"/>
  <c r="C323" i="1"/>
  <c r="D328" i="1"/>
  <c r="B334" i="1" a="1"/>
  <c r="C339" i="1"/>
  <c r="C344" i="1"/>
  <c r="C348" i="1"/>
  <c r="C352" i="1"/>
  <c r="C356" i="1"/>
  <c r="C360" i="1"/>
  <c r="C364" i="1"/>
  <c r="C368" i="1"/>
  <c r="C372" i="1"/>
  <c r="C376" i="1"/>
  <c r="C380" i="1"/>
  <c r="C384" i="1"/>
  <c r="C388" i="1"/>
  <c r="C392" i="1"/>
  <c r="C396" i="1"/>
  <c r="C400" i="1"/>
  <c r="C404" i="1"/>
  <c r="B89" i="1" a="1"/>
  <c r="B121" i="1" a="1"/>
  <c r="B151" i="1" a="1"/>
  <c r="C165" i="1"/>
  <c r="B177" i="1" a="1"/>
  <c r="B186" i="1" a="1"/>
  <c r="B193" i="1" a="1"/>
  <c r="C199" i="1"/>
  <c r="D205" i="1"/>
  <c r="D211" i="1"/>
  <c r="B217" i="1" a="1"/>
  <c r="C222" i="1"/>
  <c r="D227" i="1"/>
  <c r="B233" i="1" a="1"/>
  <c r="C238" i="1"/>
  <c r="D243" i="1"/>
  <c r="B249" i="1" a="1"/>
  <c r="C254" i="1"/>
  <c r="D259" i="1"/>
  <c r="B265" i="1" a="1"/>
  <c r="C270" i="1"/>
  <c r="D275" i="1"/>
  <c r="B281" i="1" a="1"/>
  <c r="C286" i="1"/>
  <c r="D291" i="1"/>
  <c r="B297" i="1" a="1"/>
  <c r="C302" i="1"/>
  <c r="D307" i="1"/>
  <c r="B313" i="1" a="1"/>
  <c r="C318" i="1"/>
  <c r="D323" i="1"/>
  <c r="B329" i="1" a="1"/>
  <c r="C334" i="1"/>
  <c r="D339" i="1"/>
  <c r="D344" i="1"/>
  <c r="D348" i="1"/>
  <c r="D352" i="1"/>
  <c r="D356" i="1"/>
  <c r="D360" i="1"/>
  <c r="D364" i="1"/>
  <c r="D368" i="1"/>
  <c r="D372" i="1"/>
  <c r="D376" i="1"/>
  <c r="D380" i="1"/>
  <c r="D384" i="1"/>
  <c r="D388" i="1"/>
  <c r="D392" i="1"/>
  <c r="D396" i="1"/>
  <c r="D400" i="1"/>
  <c r="D404" i="1"/>
  <c r="D408" i="1"/>
  <c r="D412" i="1"/>
  <c r="D416" i="1"/>
  <c r="D420" i="1"/>
  <c r="D424" i="1"/>
  <c r="D428" i="1"/>
  <c r="D432" i="1"/>
  <c r="D436" i="1"/>
  <c r="D440" i="1"/>
  <c r="D444" i="1"/>
  <c r="D448" i="1"/>
  <c r="D452" i="1"/>
  <c r="D456" i="1"/>
  <c r="D460" i="1"/>
  <c r="D464" i="1"/>
  <c r="D468" i="1"/>
  <c r="D472" i="1"/>
  <c r="D476" i="1"/>
  <c r="D480" i="1"/>
  <c r="D91" i="1"/>
  <c r="B93" i="1" a="1"/>
  <c r="D95" i="1"/>
  <c r="D123" i="1"/>
  <c r="D193" i="1"/>
  <c r="C223" i="1"/>
  <c r="D254" i="1"/>
  <c r="D281" i="1"/>
  <c r="D308" i="1"/>
  <c r="B340" i="1" a="1"/>
  <c r="C381" i="1"/>
  <c r="C398" i="1"/>
  <c r="C410" i="1"/>
  <c r="C432" i="1"/>
  <c r="C442" i="1"/>
  <c r="B453" i="1" a="1"/>
  <c r="C461" i="1"/>
  <c r="C471" i="1"/>
  <c r="B480" i="1" a="1"/>
  <c r="B487" i="1" a="1"/>
  <c r="B500" i="1" a="1"/>
  <c r="C505" i="1"/>
  <c r="J8" i="1"/>
  <c r="H14" i="1" a="1"/>
  <c r="J18" i="1"/>
  <c r="J23" i="1"/>
  <c r="J28" i="1"/>
  <c r="J33" i="1"/>
  <c r="I38" i="1"/>
  <c r="I43" i="1"/>
  <c r="I48" i="1"/>
  <c r="I53" i="1"/>
  <c r="H63" i="1" a="1"/>
  <c r="H68" i="1" a="1"/>
  <c r="H73" i="1" a="1"/>
  <c r="H78" i="1" a="1"/>
  <c r="J82" i="1"/>
  <c r="J87" i="1"/>
  <c r="H92" i="1" a="1"/>
  <c r="B125" i="1" a="1"/>
  <c r="B194" i="1" a="1"/>
  <c r="B228" i="1" a="1"/>
  <c r="B255" i="1" a="1"/>
  <c r="B282" i="1" a="1"/>
  <c r="C313" i="1"/>
  <c r="C340" i="1"/>
  <c r="C361" i="1"/>
  <c r="B385" i="1" a="1"/>
  <c r="B400" i="1" a="1"/>
  <c r="B412" i="1" a="1"/>
  <c r="C421" i="1"/>
  <c r="B433" i="1" a="1"/>
  <c r="B444" i="1" a="1"/>
  <c r="C462" i="1"/>
  <c r="B472" i="1" a="1"/>
  <c r="C480" i="1"/>
  <c r="C487" i="1"/>
  <c r="C493" i="1"/>
  <c r="C500" i="1"/>
  <c r="C506" i="1"/>
  <c r="H9" i="1" a="1"/>
  <c r="H19" i="1" a="1"/>
  <c r="H24" i="1" a="1"/>
  <c r="H29" i="1" a="1"/>
  <c r="H34" i="1" a="1"/>
  <c r="J38" i="1"/>
  <c r="J43" i="1"/>
  <c r="J48" i="1"/>
  <c r="J53" i="1"/>
  <c r="I58" i="1"/>
  <c r="I63" i="1"/>
  <c r="I68" i="1"/>
  <c r="I73" i="1"/>
  <c r="H83" i="1" a="1"/>
  <c r="H88" i="1" a="1"/>
  <c r="D127" i="1"/>
  <c r="D199" i="1"/>
  <c r="C228" i="1"/>
  <c r="C255" i="1"/>
  <c r="D286" i="1"/>
  <c r="D313" i="1"/>
  <c r="D340" i="1"/>
  <c r="B365" i="1" a="1"/>
  <c r="B401" i="1" a="1"/>
  <c r="C412" i="1"/>
  <c r="C422" i="1"/>
  <c r="C444" i="1"/>
  <c r="C453" i="1"/>
  <c r="C463" i="1"/>
  <c r="C472" i="1"/>
  <c r="B481" i="1" a="1"/>
  <c r="B488" i="1" a="1"/>
  <c r="C494" i="1"/>
  <c r="D500" i="1"/>
  <c r="D506" i="1"/>
  <c r="I9" i="1"/>
  <c r="I14" i="1"/>
  <c r="I19" i="1"/>
  <c r="I24" i="1"/>
  <c r="I29" i="1"/>
  <c r="H39" i="1" a="1"/>
  <c r="H44" i="1" a="1"/>
  <c r="H49" i="1" a="1"/>
  <c r="H54" i="1" a="1"/>
  <c r="J58" i="1"/>
  <c r="J63" i="1"/>
  <c r="J68" i="1"/>
  <c r="J73" i="1"/>
  <c r="I78" i="1"/>
  <c r="I83" i="1"/>
  <c r="I88" i="1"/>
  <c r="I92" i="1"/>
  <c r="I96" i="1"/>
  <c r="I100" i="1"/>
  <c r="I104" i="1"/>
  <c r="I108" i="1"/>
  <c r="I112" i="1"/>
  <c r="I116" i="1"/>
  <c r="I120" i="1"/>
  <c r="I124" i="1"/>
  <c r="I128" i="1"/>
  <c r="I132" i="1"/>
  <c r="I136" i="1"/>
  <c r="I140" i="1"/>
  <c r="I144" i="1"/>
  <c r="I148" i="1"/>
  <c r="I152" i="1"/>
  <c r="I156" i="1"/>
  <c r="I160" i="1"/>
  <c r="I164" i="1"/>
  <c r="I168" i="1"/>
  <c r="I172" i="1"/>
  <c r="I176" i="1"/>
  <c r="I180" i="1"/>
  <c r="I184" i="1"/>
  <c r="I188" i="1"/>
  <c r="I192" i="1"/>
  <c r="I196" i="1"/>
  <c r="I200" i="1"/>
  <c r="D151" i="1"/>
  <c r="B200" i="1" a="1"/>
  <c r="D228" i="1"/>
  <c r="B260" i="1" a="1"/>
  <c r="B287" i="1" a="1"/>
  <c r="B314" i="1" a="1"/>
  <c r="B345" i="1" a="1"/>
  <c r="C385" i="1"/>
  <c r="B413" i="1" a="1"/>
  <c r="B424" i="1" a="1"/>
  <c r="C433" i="1"/>
  <c r="B445" i="1" a="1"/>
  <c r="C454" i="1"/>
  <c r="B464" i="1" a="1"/>
  <c r="B473" i="1" a="1"/>
  <c r="C488" i="1"/>
  <c r="D494" i="1"/>
  <c r="B501" i="1" a="1"/>
  <c r="H4" i="1" a="1"/>
  <c r="J9" i="1"/>
  <c r="J14" i="1"/>
  <c r="J19" i="1"/>
  <c r="J24" i="1"/>
  <c r="J29" i="1"/>
  <c r="I34" i="1"/>
  <c r="I39" i="1"/>
  <c r="I44" i="1"/>
  <c r="I49" i="1"/>
  <c r="H59" i="1" a="1"/>
  <c r="H64" i="1" a="1"/>
  <c r="H69" i="1" a="1"/>
  <c r="H74" i="1" a="1"/>
  <c r="J78" i="1"/>
  <c r="J83" i="1"/>
  <c r="J88" i="1"/>
  <c r="J92" i="1"/>
  <c r="J96" i="1"/>
  <c r="J100" i="1"/>
  <c r="J104" i="1"/>
  <c r="J108" i="1"/>
  <c r="J112" i="1"/>
  <c r="J116" i="1"/>
  <c r="J120" i="1"/>
  <c r="J124" i="1"/>
  <c r="J128" i="1"/>
  <c r="J132" i="1"/>
  <c r="J136" i="1"/>
  <c r="J140" i="1"/>
  <c r="J144" i="1"/>
  <c r="J148" i="1"/>
  <c r="J152" i="1"/>
  <c r="J156" i="1"/>
  <c r="J160" i="1"/>
  <c r="J164" i="1"/>
  <c r="J168" i="1"/>
  <c r="J172" i="1"/>
  <c r="J176" i="1"/>
  <c r="J180" i="1"/>
  <c r="J184" i="1"/>
  <c r="J188" i="1"/>
  <c r="J192" i="1"/>
  <c r="J196" i="1"/>
  <c r="J200" i="1"/>
  <c r="J204" i="1"/>
  <c r="J208" i="1"/>
  <c r="J212" i="1"/>
  <c r="J216" i="1"/>
  <c r="J220" i="1"/>
  <c r="J224" i="1"/>
  <c r="J228" i="1"/>
  <c r="J232" i="1"/>
  <c r="J236" i="1"/>
  <c r="J240" i="1"/>
  <c r="J244" i="1"/>
  <c r="J248" i="1"/>
  <c r="J252" i="1"/>
  <c r="B153" i="1" a="1"/>
  <c r="D200" i="1"/>
  <c r="C233" i="1"/>
  <c r="C260" i="1"/>
  <c r="C287" i="1"/>
  <c r="D318" i="1"/>
  <c r="C365" i="1"/>
  <c r="B389" i="1" a="1"/>
  <c r="C401" i="1"/>
  <c r="C424" i="1"/>
  <c r="C434" i="1"/>
  <c r="C455" i="1"/>
  <c r="C464" i="1"/>
  <c r="C481" i="1"/>
  <c r="D488" i="1"/>
  <c r="B495" i="1" a="1"/>
  <c r="I4" i="1"/>
  <c r="H10" i="1" a="1"/>
  <c r="H15" i="1" a="1"/>
  <c r="H20" i="1" a="1"/>
  <c r="H25" i="1" a="1"/>
  <c r="H30" i="1" a="1"/>
  <c r="J34" i="1"/>
  <c r="J39" i="1"/>
  <c r="J44" i="1"/>
  <c r="J49" i="1"/>
  <c r="I54" i="1"/>
  <c r="I59" i="1"/>
  <c r="I64" i="1"/>
  <c r="I69" i="1"/>
  <c r="H79" i="1" a="1"/>
  <c r="H84" i="1" a="1"/>
  <c r="H89" i="1" a="1"/>
  <c r="H93" i="1" a="1"/>
  <c r="H97" i="1" a="1"/>
  <c r="H101" i="1" a="1"/>
  <c r="H105" i="1" a="1"/>
  <c r="H109" i="1" a="1"/>
  <c r="H113" i="1" a="1"/>
  <c r="H117" i="1" a="1"/>
  <c r="H121" i="1" a="1"/>
  <c r="H125" i="1" a="1"/>
  <c r="H129" i="1" a="1"/>
  <c r="H133" i="1" a="1"/>
  <c r="H137" i="1" a="1"/>
  <c r="H141" i="1" a="1"/>
  <c r="H145" i="1" a="1"/>
  <c r="H149" i="1" a="1"/>
  <c r="C154" i="1"/>
  <c r="B206" i="1" a="1"/>
  <c r="D233" i="1"/>
  <c r="D260" i="1"/>
  <c r="B292" i="1" a="1"/>
  <c r="B319" i="1" a="1"/>
  <c r="C345" i="1"/>
  <c r="B369" i="1" a="1"/>
  <c r="C402" i="1"/>
  <c r="C413" i="1"/>
  <c r="B425" i="1" a="1"/>
  <c r="B436" i="1" a="1"/>
  <c r="C445" i="1"/>
  <c r="B456" i="1" a="1"/>
  <c r="B465" i="1" a="1"/>
  <c r="C473" i="1"/>
  <c r="C482" i="1"/>
  <c r="B489" i="1" a="1"/>
  <c r="C495" i="1"/>
  <c r="C501" i="1"/>
  <c r="J4" i="1"/>
  <c r="I15" i="1"/>
  <c r="I20" i="1"/>
  <c r="I25" i="1"/>
  <c r="H35" i="1" a="1"/>
  <c r="H40" i="1" a="1"/>
  <c r="H45" i="1" a="1"/>
  <c r="H50" i="1" a="1"/>
  <c r="J54" i="1"/>
  <c r="J59" i="1"/>
  <c r="J64" i="1"/>
  <c r="J69" i="1"/>
  <c r="I74" i="1"/>
  <c r="I79" i="1"/>
  <c r="I84" i="1"/>
  <c r="C166" i="1"/>
  <c r="C206" i="1"/>
  <c r="B234" i="1" a="1"/>
  <c r="C265" i="1"/>
  <c r="C292" i="1"/>
  <c r="C319" i="1"/>
  <c r="B349" i="1" a="1"/>
  <c r="C389" i="1"/>
  <c r="B404" i="1" a="1"/>
  <c r="C414" i="1"/>
  <c r="C436" i="1"/>
  <c r="C446" i="1"/>
  <c r="C456" i="1"/>
  <c r="C474" i="1"/>
  <c r="D482" i="1"/>
  <c r="B496" i="1" a="1"/>
  <c r="C502" i="1"/>
  <c r="H5" i="1" a="1"/>
  <c r="I10" i="1"/>
  <c r="J15" i="1"/>
  <c r="J20" i="1"/>
  <c r="J25" i="1"/>
  <c r="I30" i="1"/>
  <c r="I35" i="1"/>
  <c r="I40" i="1"/>
  <c r="I45" i="1"/>
  <c r="H55" i="1" a="1"/>
  <c r="H60" i="1" a="1"/>
  <c r="H65" i="1" a="1"/>
  <c r="H70" i="1" a="1"/>
  <c r="J74" i="1"/>
  <c r="J79" i="1"/>
  <c r="J84" i="1"/>
  <c r="I89" i="1"/>
  <c r="I93" i="1"/>
  <c r="I97" i="1"/>
  <c r="I101" i="1"/>
  <c r="I105" i="1"/>
  <c r="I109" i="1"/>
  <c r="I113" i="1"/>
  <c r="I117" i="1"/>
  <c r="I121" i="1"/>
  <c r="I125" i="1"/>
  <c r="I129" i="1"/>
  <c r="I133" i="1"/>
  <c r="I137" i="1"/>
  <c r="I141" i="1"/>
  <c r="I145" i="1"/>
  <c r="I149" i="1"/>
  <c r="I153" i="1"/>
  <c r="I157" i="1"/>
  <c r="I161" i="1"/>
  <c r="I165" i="1"/>
  <c r="I169" i="1"/>
  <c r="I173" i="1"/>
  <c r="I177" i="1"/>
  <c r="I181" i="1"/>
  <c r="I185" i="1"/>
  <c r="I189" i="1"/>
  <c r="I193" i="1"/>
  <c r="I197" i="1"/>
  <c r="I201" i="1"/>
  <c r="I205" i="1"/>
  <c r="I209" i="1"/>
  <c r="I213" i="1"/>
  <c r="I217" i="1"/>
  <c r="I221" i="1"/>
  <c r="I225" i="1"/>
  <c r="I229" i="1"/>
  <c r="B167" i="1" a="1"/>
  <c r="B207" i="1" a="1"/>
  <c r="D238" i="1"/>
  <c r="D265" i="1"/>
  <c r="D292" i="1"/>
  <c r="B324" i="1" a="1"/>
  <c r="C369" i="1"/>
  <c r="B392" i="1" a="1"/>
  <c r="B405" i="1" a="1"/>
  <c r="B416" i="1" a="1"/>
  <c r="C425" i="1"/>
  <c r="B437" i="1" a="1"/>
  <c r="B448" i="1" a="1"/>
  <c r="B457" i="1" a="1"/>
  <c r="C465" i="1"/>
  <c r="C475" i="1"/>
  <c r="C483" i="1"/>
  <c r="C489" i="1"/>
  <c r="C496" i="1"/>
  <c r="D502" i="1"/>
  <c r="I5" i="1"/>
  <c r="J10" i="1"/>
  <c r="H16" i="1" a="1"/>
  <c r="H21" i="1" a="1"/>
  <c r="H26" i="1" a="1"/>
  <c r="J30" i="1"/>
  <c r="J35" i="1"/>
  <c r="J40" i="1"/>
  <c r="J45" i="1"/>
  <c r="I50" i="1"/>
  <c r="I55" i="1"/>
  <c r="I60" i="1"/>
  <c r="I65" i="1"/>
  <c r="H75" i="1" a="1"/>
  <c r="H80" i="1" a="1"/>
  <c r="H85" i="1" a="1"/>
  <c r="J89" i="1"/>
  <c r="J93" i="1"/>
  <c r="J97" i="1"/>
  <c r="J101" i="1"/>
  <c r="J105" i="1"/>
  <c r="J109" i="1"/>
  <c r="J113" i="1"/>
  <c r="J117" i="1"/>
  <c r="J121" i="1"/>
  <c r="J125" i="1"/>
  <c r="J129" i="1"/>
  <c r="J133" i="1"/>
  <c r="J137" i="1"/>
  <c r="J141" i="1"/>
  <c r="J145" i="1"/>
  <c r="J149" i="1"/>
  <c r="J153" i="1"/>
  <c r="J157" i="1"/>
  <c r="J161" i="1"/>
  <c r="J165" i="1"/>
  <c r="J169" i="1"/>
  <c r="J173" i="1"/>
  <c r="J177" i="1"/>
  <c r="J181" i="1"/>
  <c r="J185" i="1"/>
  <c r="J189" i="1"/>
  <c r="D167" i="1"/>
  <c r="B212" i="1" a="1"/>
  <c r="B239" i="1" a="1"/>
  <c r="B266" i="1" a="1"/>
  <c r="C297" i="1"/>
  <c r="C324" i="1"/>
  <c r="C349" i="1"/>
  <c r="B373" i="1" a="1"/>
  <c r="B393" i="1" a="1"/>
  <c r="C416" i="1"/>
  <c r="C426" i="1"/>
  <c r="C448" i="1"/>
  <c r="C466" i="1"/>
  <c r="B476" i="1" a="1"/>
  <c r="B484" i="1" a="1"/>
  <c r="C490" i="1"/>
  <c r="D496" i="1"/>
  <c r="B503" i="1" a="1"/>
  <c r="J5" i="1"/>
  <c r="I11" i="1"/>
  <c r="I16" i="1"/>
  <c r="I21" i="1"/>
  <c r="H31" i="1" a="1"/>
  <c r="H36" i="1" a="1"/>
  <c r="H41" i="1" a="1"/>
  <c r="H46" i="1" a="1"/>
  <c r="J50" i="1"/>
  <c r="J55" i="1"/>
  <c r="J60" i="1"/>
  <c r="J65" i="1"/>
  <c r="I70" i="1"/>
  <c r="I75" i="1"/>
  <c r="I80" i="1"/>
  <c r="I85" i="1"/>
  <c r="H90" i="1" a="1"/>
  <c r="H94" i="1" a="1"/>
  <c r="H98" i="1" a="1"/>
  <c r="H102" i="1" a="1"/>
  <c r="H106" i="1" a="1"/>
  <c r="H110" i="1" a="1"/>
  <c r="H114" i="1" a="1"/>
  <c r="H118" i="1" a="1"/>
  <c r="H122" i="1" a="1"/>
  <c r="H126" i="1" a="1"/>
  <c r="H130" i="1" a="1"/>
  <c r="H134" i="1" a="1"/>
  <c r="H138" i="1" a="1"/>
  <c r="H142" i="1" a="1"/>
  <c r="H146" i="1" a="1"/>
  <c r="H150" i="1" a="1"/>
  <c r="H154" i="1" a="1"/>
  <c r="H158" i="1" a="1"/>
  <c r="H162" i="1" a="1"/>
  <c r="H166" i="1" a="1"/>
  <c r="H170" i="1" a="1"/>
  <c r="H174" i="1" a="1"/>
  <c r="H178" i="1" a="1"/>
  <c r="H182" i="1" a="1"/>
  <c r="H186" i="1" a="1"/>
  <c r="H190" i="1" a="1"/>
  <c r="H194" i="1" a="1"/>
  <c r="H198" i="1" a="1"/>
  <c r="H202" i="1" a="1"/>
  <c r="H206" i="1" a="1"/>
  <c r="H210" i="1" a="1"/>
  <c r="H214" i="1" a="1"/>
  <c r="H218" i="1" a="1"/>
  <c r="H222" i="1" a="1"/>
  <c r="H226" i="1" a="1"/>
  <c r="H230" i="1" a="1"/>
  <c r="H234" i="1" a="1"/>
  <c r="H238" i="1" a="1"/>
  <c r="H242" i="1" a="1"/>
  <c r="C177" i="1"/>
  <c r="C212" i="1"/>
  <c r="C239" i="1"/>
  <c r="D270" i="1"/>
  <c r="D297" i="1"/>
  <c r="D324" i="1"/>
  <c r="B353" i="1" a="1"/>
  <c r="C405" i="1"/>
  <c r="B417" i="1" a="1"/>
  <c r="B428" i="1" a="1"/>
  <c r="C437" i="1"/>
  <c r="B449" i="1" a="1"/>
  <c r="C457" i="1"/>
  <c r="C467" i="1"/>
  <c r="C476" i="1"/>
  <c r="C484" i="1"/>
  <c r="D490" i="1"/>
  <c r="B497" i="1" a="1"/>
  <c r="C503" i="1"/>
  <c r="H6" i="1" a="1"/>
  <c r="J11" i="1"/>
  <c r="J16" i="1"/>
  <c r="J21" i="1"/>
  <c r="I26" i="1"/>
  <c r="I31" i="1"/>
  <c r="I36" i="1"/>
  <c r="B179" i="1" a="1"/>
  <c r="C217" i="1"/>
  <c r="C244" i="1"/>
  <c r="C271" i="1"/>
  <c r="D302" i="1"/>
  <c r="D329" i="1"/>
  <c r="C353" i="1"/>
  <c r="B377" i="1" a="1"/>
  <c r="C394" i="1"/>
  <c r="B408" i="1" a="1"/>
  <c r="C417" i="1"/>
  <c r="B429" i="1" a="1"/>
  <c r="B440" i="1" a="1"/>
  <c r="C449" i="1"/>
  <c r="C459" i="1"/>
  <c r="C468" i="1"/>
  <c r="B485" i="1" a="1"/>
  <c r="C491" i="1"/>
  <c r="C497" i="1"/>
  <c r="B504" i="1" a="1"/>
  <c r="I6" i="1"/>
  <c r="I12" i="1"/>
  <c r="I17" i="1"/>
  <c r="H27" i="1" a="1"/>
  <c r="H32" i="1" a="1"/>
  <c r="H37" i="1" a="1"/>
  <c r="H42" i="1" a="1"/>
  <c r="J46" i="1"/>
  <c r="J51" i="1"/>
  <c r="J56" i="1"/>
  <c r="J61" i="1"/>
  <c r="I66" i="1"/>
  <c r="I71" i="1"/>
  <c r="I76" i="1"/>
  <c r="I81" i="1"/>
  <c r="J90" i="1"/>
  <c r="J94" i="1"/>
  <c r="J98" i="1"/>
  <c r="J102" i="1"/>
  <c r="J106" i="1"/>
  <c r="J110" i="1"/>
  <c r="J114" i="1"/>
  <c r="J118" i="1"/>
  <c r="J122" i="1"/>
  <c r="J126" i="1"/>
  <c r="C186" i="1"/>
  <c r="D217" i="1"/>
  <c r="D244" i="1"/>
  <c r="B276" i="1" a="1"/>
  <c r="B303" i="1" a="1"/>
  <c r="B330" i="1" a="1"/>
  <c r="B357" i="1" a="1"/>
  <c r="B396" i="1" a="1"/>
  <c r="C408" i="1"/>
  <c r="C418" i="1"/>
  <c r="C440" i="1"/>
  <c r="C450" i="1"/>
  <c r="B460" i="1" a="1"/>
  <c r="B469" i="1" a="1"/>
  <c r="C477" i="1"/>
  <c r="B492" i="1" a="1"/>
  <c r="C498" i="1"/>
  <c r="C504" i="1"/>
  <c r="I7" i="1"/>
  <c r="J12" i="1"/>
  <c r="J17" i="1"/>
  <c r="I22" i="1"/>
  <c r="I27" i="1"/>
  <c r="I32" i="1"/>
  <c r="I37" i="1"/>
  <c r="H47" i="1" a="1"/>
  <c r="H52" i="1" a="1"/>
  <c r="H57" i="1" a="1"/>
  <c r="H62" i="1" a="1"/>
  <c r="J66" i="1"/>
  <c r="J71" i="1"/>
  <c r="J76" i="1"/>
  <c r="J81" i="1"/>
  <c r="I86" i="1"/>
  <c r="H91" i="1" a="1"/>
  <c r="H95" i="1" a="1"/>
  <c r="H99" i="1" a="1"/>
  <c r="H103" i="1" a="1"/>
  <c r="H107" i="1" a="1"/>
  <c r="H111" i="1" a="1"/>
  <c r="H115" i="1" a="1"/>
  <c r="H119" i="1" a="1"/>
  <c r="H123" i="1" a="1"/>
  <c r="H127" i="1" a="1"/>
  <c r="H131" i="1" a="1"/>
  <c r="H135" i="1" a="1"/>
  <c r="H139" i="1" a="1"/>
  <c r="H143" i="1" a="1"/>
  <c r="H147" i="1" a="1"/>
  <c r="H151" i="1" a="1"/>
  <c r="H155" i="1" a="1"/>
  <c r="H159" i="1" a="1"/>
  <c r="H163" i="1" a="1"/>
  <c r="H167" i="1" a="1"/>
  <c r="C193" i="1"/>
  <c r="B223" i="1" a="1"/>
  <c r="B250" i="1" a="1"/>
  <c r="C281" i="1"/>
  <c r="C308" i="1"/>
  <c r="C335" i="1"/>
  <c r="B361" i="1" a="1"/>
  <c r="C397" i="1"/>
  <c r="C409" i="1"/>
  <c r="B421" i="1" a="1"/>
  <c r="B432" i="1" a="1"/>
  <c r="C441" i="1"/>
  <c r="C452" i="1"/>
  <c r="C470" i="1"/>
  <c r="C479" i="1"/>
  <c r="D486" i="1"/>
  <c r="B493" i="1" a="1"/>
  <c r="C499" i="1"/>
  <c r="I8" i="1"/>
  <c r="J13" i="1"/>
  <c r="I18" i="1"/>
  <c r="I23" i="1"/>
  <c r="I28" i="1"/>
  <c r="I33" i="1"/>
  <c r="H43" i="1" a="1"/>
  <c r="H48" i="1" a="1"/>
  <c r="H53" i="1" a="1"/>
  <c r="H58" i="1" a="1"/>
  <c r="J62" i="1"/>
  <c r="J67" i="1"/>
  <c r="J72" i="1"/>
  <c r="J77" i="1"/>
  <c r="I82" i="1"/>
  <c r="I87" i="1"/>
  <c r="J91" i="1"/>
  <c r="J95" i="1"/>
  <c r="J99" i="1"/>
  <c r="J103" i="1"/>
  <c r="J107" i="1"/>
  <c r="J111" i="1"/>
  <c r="J115" i="1"/>
  <c r="J119" i="1"/>
  <c r="J123" i="1"/>
  <c r="J127" i="1"/>
  <c r="J131" i="1"/>
  <c r="C178" i="1"/>
  <c r="D334" i="1"/>
  <c r="C420" i="1"/>
  <c r="B477" i="1" a="1"/>
  <c r="J7" i="1"/>
  <c r="H33" i="1" a="1"/>
  <c r="H56" i="1" a="1"/>
  <c r="J75" i="1"/>
  <c r="I106" i="1"/>
  <c r="H140" i="1" a="1"/>
  <c r="I150" i="1"/>
  <c r="I158" i="1"/>
  <c r="I166" i="1"/>
  <c r="H180" i="1" a="1"/>
  <c r="I187" i="1"/>
  <c r="J194" i="1"/>
  <c r="H201" i="1" a="1"/>
  <c r="H207" i="1" a="1"/>
  <c r="I212" i="1"/>
  <c r="J218" i="1"/>
  <c r="H224" i="1" a="1"/>
  <c r="I230" i="1"/>
  <c r="I235" i="1"/>
  <c r="H241" i="1" a="1"/>
  <c r="H251" i="1" a="1"/>
  <c r="J255" i="1"/>
  <c r="I260" i="1"/>
  <c r="H265" i="1" a="1"/>
  <c r="J269" i="1"/>
  <c r="J278" i="1"/>
  <c r="J287" i="1"/>
  <c r="I292" i="1"/>
  <c r="H297" i="1" a="1"/>
  <c r="J301" i="1"/>
  <c r="J310" i="1"/>
  <c r="J319" i="1"/>
  <c r="I324" i="1"/>
  <c r="H329" i="1" a="1"/>
  <c r="J333" i="1"/>
  <c r="J342" i="1"/>
  <c r="J351" i="1"/>
  <c r="I356" i="1"/>
  <c r="H361" i="1" a="1"/>
  <c r="J365" i="1"/>
  <c r="J374" i="1"/>
  <c r="J383" i="1"/>
  <c r="I388" i="1"/>
  <c r="H393" i="1" a="1"/>
  <c r="J397" i="1"/>
  <c r="J406" i="1"/>
  <c r="J415" i="1"/>
  <c r="I420" i="1"/>
  <c r="H425" i="1" a="1"/>
  <c r="J429" i="1"/>
  <c r="J438" i="1"/>
  <c r="J447" i="1"/>
  <c r="I452" i="1"/>
  <c r="H457" i="1" a="1"/>
  <c r="J461" i="1"/>
  <c r="J470" i="1"/>
  <c r="J479" i="1"/>
  <c r="I484" i="1"/>
  <c r="H489" i="1" a="1"/>
  <c r="J493" i="1"/>
  <c r="J502" i="1"/>
  <c r="D10" i="2"/>
  <c r="C15" i="2"/>
  <c r="B20" i="2" a="1"/>
  <c r="D24" i="2"/>
  <c r="D33" i="2"/>
  <c r="B187" i="1" a="1"/>
  <c r="B335" i="1" a="1"/>
  <c r="C428" i="1"/>
  <c r="C478" i="1"/>
  <c r="H8" i="1" a="1"/>
  <c r="J36" i="1"/>
  <c r="I56" i="1"/>
  <c r="H76" i="1" a="1"/>
  <c r="I94" i="1"/>
  <c r="I119" i="1"/>
  <c r="I131" i="1"/>
  <c r="J150" i="1"/>
  <c r="J158" i="1"/>
  <c r="J166" i="1"/>
  <c r="I174" i="1"/>
  <c r="H181" i="1" a="1"/>
  <c r="J187" i="1"/>
  <c r="H195" i="1" a="1"/>
  <c r="J201" i="1"/>
  <c r="H213" i="1" a="1"/>
  <c r="H219" i="1" a="1"/>
  <c r="I224" i="1"/>
  <c r="J230" i="1"/>
  <c r="J235" i="1"/>
  <c r="I241" i="1"/>
  <c r="I246" i="1"/>
  <c r="H256" i="1" a="1"/>
  <c r="J260" i="1"/>
  <c r="I265" i="1"/>
  <c r="H270" i="1" a="1"/>
  <c r="I274" i="1"/>
  <c r="H279" i="1" a="1"/>
  <c r="I283" i="1"/>
  <c r="H288" i="1" a="1"/>
  <c r="J292" i="1"/>
  <c r="I297" i="1"/>
  <c r="H302" i="1" a="1"/>
  <c r="I306" i="1"/>
  <c r="H311" i="1" a="1"/>
  <c r="I315" i="1"/>
  <c r="H320" i="1" a="1"/>
  <c r="J324" i="1"/>
  <c r="I329" i="1"/>
  <c r="H334" i="1" a="1"/>
  <c r="I338" i="1"/>
  <c r="H343" i="1" a="1"/>
  <c r="I347" i="1"/>
  <c r="H352" i="1" a="1"/>
  <c r="J356" i="1"/>
  <c r="I361" i="1"/>
  <c r="H366" i="1" a="1"/>
  <c r="I370" i="1"/>
  <c r="H375" i="1" a="1"/>
  <c r="I379" i="1"/>
  <c r="H384" i="1" a="1"/>
  <c r="J388" i="1"/>
  <c r="I393" i="1"/>
  <c r="H398" i="1" a="1"/>
  <c r="I402" i="1"/>
  <c r="H407" i="1" a="1"/>
  <c r="I411" i="1"/>
  <c r="H416" i="1" a="1"/>
  <c r="J420" i="1"/>
  <c r="I425" i="1"/>
  <c r="H430" i="1" a="1"/>
  <c r="I434" i="1"/>
  <c r="H439" i="1" a="1"/>
  <c r="I443" i="1"/>
  <c r="H448" i="1" a="1"/>
  <c r="J452" i="1"/>
  <c r="I457" i="1"/>
  <c r="H462" i="1" a="1"/>
  <c r="I466" i="1"/>
  <c r="H471" i="1" a="1"/>
  <c r="I475" i="1"/>
  <c r="H480" i="1" a="1"/>
  <c r="J484" i="1"/>
  <c r="I489" i="1"/>
  <c r="H494" i="1" a="1"/>
  <c r="I498" i="1"/>
  <c r="H503" i="1" a="1"/>
  <c r="C6" i="2"/>
  <c r="B11" i="2" a="1"/>
  <c r="D15" i="2"/>
  <c r="C20" i="2"/>
  <c r="B25" i="2" a="1"/>
  <c r="C29" i="2"/>
  <c r="B34" i="2" a="1"/>
  <c r="C38" i="2"/>
  <c r="B43" i="2" a="1"/>
  <c r="D47" i="2"/>
  <c r="C52" i="2"/>
  <c r="B57" i="2" a="1"/>
  <c r="C61" i="2"/>
  <c r="B66" i="2" a="1"/>
  <c r="C70" i="2"/>
  <c r="B75" i="2" a="1"/>
  <c r="D79" i="2"/>
  <c r="C187" i="1"/>
  <c r="C429" i="1"/>
  <c r="D478" i="1"/>
  <c r="H12" i="1" a="1"/>
  <c r="J37" i="1"/>
  <c r="I57" i="1"/>
  <c r="H77" i="1" a="1"/>
  <c r="I107" i="1"/>
  <c r="H120" i="1" a="1"/>
  <c r="H132" i="1" a="1"/>
  <c r="I142" i="1"/>
  <c r="J174" i="1"/>
  <c r="H188" i="1" a="1"/>
  <c r="I207" i="1"/>
  <c r="J213" i="1"/>
  <c r="H225" i="1" a="1"/>
  <c r="H231" i="1" a="1"/>
  <c r="H236" i="1" a="1"/>
  <c r="J241" i="1"/>
  <c r="J246" i="1"/>
  <c r="I251" i="1"/>
  <c r="I256" i="1"/>
  <c r="H261" i="1" a="1"/>
  <c r="J265" i="1"/>
  <c r="J274" i="1"/>
  <c r="J283" i="1"/>
  <c r="I288" i="1"/>
  <c r="H293" i="1" a="1"/>
  <c r="J297" i="1"/>
  <c r="J306" i="1"/>
  <c r="J315" i="1"/>
  <c r="I320" i="1"/>
  <c r="H325" i="1" a="1"/>
  <c r="J329" i="1"/>
  <c r="J338" i="1"/>
  <c r="J347" i="1"/>
  <c r="I352" i="1"/>
  <c r="H357" i="1" a="1"/>
  <c r="J361" i="1"/>
  <c r="J370" i="1"/>
  <c r="J379" i="1"/>
  <c r="I384" i="1"/>
  <c r="H389" i="1" a="1"/>
  <c r="J393" i="1"/>
  <c r="J402" i="1"/>
  <c r="J411" i="1"/>
  <c r="I416" i="1"/>
  <c r="H421" i="1" a="1"/>
  <c r="J425" i="1"/>
  <c r="J434" i="1"/>
  <c r="J443" i="1"/>
  <c r="I448" i="1"/>
  <c r="H453" i="1" a="1"/>
  <c r="J457" i="1"/>
  <c r="J466" i="1"/>
  <c r="J475" i="1"/>
  <c r="I480" i="1"/>
  <c r="H485" i="1" a="1"/>
  <c r="J489" i="1"/>
  <c r="J498" i="1"/>
  <c r="D6" i="2"/>
  <c r="C11" i="2"/>
  <c r="B16" i="2" a="1"/>
  <c r="D20" i="2"/>
  <c r="D29" i="2"/>
  <c r="D38" i="2"/>
  <c r="C43" i="2"/>
  <c r="B48" i="2" a="1"/>
  <c r="D52" i="2"/>
  <c r="D61" i="2"/>
  <c r="D70" i="2"/>
  <c r="C75" i="2"/>
  <c r="B80" i="2" a="1"/>
  <c r="D84" i="2"/>
  <c r="D93" i="2"/>
  <c r="D102" i="2"/>
  <c r="C107" i="2"/>
  <c r="B112" i="2" a="1"/>
  <c r="D116" i="2"/>
  <c r="D125" i="2"/>
  <c r="D134" i="2"/>
  <c r="C139" i="2"/>
  <c r="B144" i="2" a="1"/>
  <c r="D148" i="2"/>
  <c r="B153" i="2" a="1"/>
  <c r="C161" i="2"/>
  <c r="C165" i="2"/>
  <c r="C169" i="2"/>
  <c r="C173" i="2"/>
  <c r="D212" i="1"/>
  <c r="C430" i="1"/>
  <c r="D484" i="1"/>
  <c r="H13" i="1" a="1"/>
  <c r="H38" i="1" a="1"/>
  <c r="J57" i="1"/>
  <c r="I77" i="1"/>
  <c r="I95" i="1"/>
  <c r="H108" i="1" a="1"/>
  <c r="J142" i="1"/>
  <c r="I151" i="1"/>
  <c r="I159" i="1"/>
  <c r="I167" i="1"/>
  <c r="H175" i="1" a="1"/>
  <c r="I182" i="1"/>
  <c r="H189" i="1" a="1"/>
  <c r="I195" i="1"/>
  <c r="I202" i="1"/>
  <c r="J207" i="1"/>
  <c r="I219" i="1"/>
  <c r="J225" i="1"/>
  <c r="I236" i="1"/>
  <c r="H247" i="1" a="1"/>
  <c r="J251" i="1"/>
  <c r="J256" i="1"/>
  <c r="I261" i="1"/>
  <c r="H266" i="1" a="1"/>
  <c r="I270" i="1"/>
  <c r="H275" i="1" a="1"/>
  <c r="I279" i="1"/>
  <c r="H284" i="1" a="1"/>
  <c r="J288" i="1"/>
  <c r="I293" i="1"/>
  <c r="H298" i="1" a="1"/>
  <c r="I302" i="1"/>
  <c r="H307" i="1" a="1"/>
  <c r="I311" i="1"/>
  <c r="H316" i="1" a="1"/>
  <c r="J320" i="1"/>
  <c r="I325" i="1"/>
  <c r="H330" i="1" a="1"/>
  <c r="I334" i="1"/>
  <c r="H339" i="1" a="1"/>
  <c r="I343" i="1"/>
  <c r="H348" i="1" a="1"/>
  <c r="J352" i="1"/>
  <c r="I357" i="1"/>
  <c r="H362" i="1" a="1"/>
  <c r="I366" i="1"/>
  <c r="H371" i="1" a="1"/>
  <c r="I375" i="1"/>
  <c r="H380" i="1" a="1"/>
  <c r="J384" i="1"/>
  <c r="I389" i="1"/>
  <c r="H394" i="1" a="1"/>
  <c r="I398" i="1"/>
  <c r="H403" i="1" a="1"/>
  <c r="I407" i="1"/>
  <c r="H412" i="1" a="1"/>
  <c r="J416" i="1"/>
  <c r="I421" i="1"/>
  <c r="H426" i="1" a="1"/>
  <c r="I430" i="1"/>
  <c r="H435" i="1" a="1"/>
  <c r="I439" i="1"/>
  <c r="H444" i="1" a="1"/>
  <c r="J448" i="1"/>
  <c r="I453" i="1"/>
  <c r="H458" i="1" a="1"/>
  <c r="I462" i="1"/>
  <c r="H467" i="1" a="1"/>
  <c r="I471" i="1"/>
  <c r="H476" i="1" a="1"/>
  <c r="J480" i="1"/>
  <c r="I485" i="1"/>
  <c r="H490" i="1" a="1"/>
  <c r="I494" i="1"/>
  <c r="H499" i="1" a="1"/>
  <c r="I503" i="1"/>
  <c r="B7" i="2" a="1"/>
  <c r="D11" i="2"/>
  <c r="C16" i="2"/>
  <c r="B21" i="2" a="1"/>
  <c r="C25" i="2"/>
  <c r="B30" i="2" a="1"/>
  <c r="C34" i="2"/>
  <c r="B39" i="2" a="1"/>
  <c r="D43" i="2"/>
  <c r="C48" i="2"/>
  <c r="B218" i="1" a="1"/>
  <c r="C357" i="1"/>
  <c r="C438" i="1"/>
  <c r="C485" i="1"/>
  <c r="I13" i="1"/>
  <c r="I41" i="1"/>
  <c r="H61" i="1" a="1"/>
  <c r="J80" i="1"/>
  <c r="H96" i="1" a="1"/>
  <c r="I122" i="1"/>
  <c r="I134" i="1"/>
  <c r="J151" i="1"/>
  <c r="J159" i="1"/>
  <c r="J167" i="1"/>
  <c r="J182" i="1"/>
  <c r="J195" i="1"/>
  <c r="J202" i="1"/>
  <c r="H208" i="1" a="1"/>
  <c r="I214" i="1"/>
  <c r="J219" i="1"/>
  <c r="I231" i="1"/>
  <c r="H237" i="1" a="1"/>
  <c r="I242" i="1"/>
  <c r="H252" i="1" a="1"/>
  <c r="H257" i="1" a="1"/>
  <c r="J261" i="1"/>
  <c r="J270" i="1"/>
  <c r="J279" i="1"/>
  <c r="I284" i="1"/>
  <c r="H289" i="1" a="1"/>
  <c r="J293" i="1"/>
  <c r="J302" i="1"/>
  <c r="J311" i="1"/>
  <c r="I316" i="1"/>
  <c r="H321" i="1" a="1"/>
  <c r="J325" i="1"/>
  <c r="J334" i="1"/>
  <c r="J343" i="1"/>
  <c r="I348" i="1"/>
  <c r="H353" i="1" a="1"/>
  <c r="J357" i="1"/>
  <c r="J366" i="1"/>
  <c r="J375" i="1"/>
  <c r="I380" i="1"/>
  <c r="H385" i="1" a="1"/>
  <c r="J389" i="1"/>
  <c r="J398" i="1"/>
  <c r="J407" i="1"/>
  <c r="I412" i="1"/>
  <c r="H417" i="1" a="1"/>
  <c r="J421" i="1"/>
  <c r="J430" i="1"/>
  <c r="J439" i="1"/>
  <c r="I444" i="1"/>
  <c r="H449" i="1" a="1"/>
  <c r="J453" i="1"/>
  <c r="J462" i="1"/>
  <c r="J471" i="1"/>
  <c r="I476" i="1"/>
  <c r="H481" i="1" a="1"/>
  <c r="J485" i="1"/>
  <c r="J494" i="1"/>
  <c r="J503" i="1"/>
  <c r="C7" i="2"/>
  <c r="B12" i="2" a="1"/>
  <c r="D16" i="2"/>
  <c r="D25" i="2"/>
  <c r="D34" i="2"/>
  <c r="C39" i="2"/>
  <c r="B44" i="2" a="1"/>
  <c r="D48" i="2"/>
  <c r="D57" i="2"/>
  <c r="D66" i="2"/>
  <c r="C71" i="2"/>
  <c r="B76" i="2" a="1"/>
  <c r="D80" i="2"/>
  <c r="D89" i="2"/>
  <c r="D98" i="2"/>
  <c r="C103" i="2"/>
  <c r="B108" i="2" a="1"/>
  <c r="D112" i="2"/>
  <c r="D121" i="2"/>
  <c r="D222" i="1"/>
  <c r="C373" i="1"/>
  <c r="B441" i="1" a="1"/>
  <c r="C486" i="1"/>
  <c r="H17" i="1" a="1"/>
  <c r="J41" i="1"/>
  <c r="I61" i="1"/>
  <c r="H81" i="1" a="1"/>
  <c r="I110" i="1"/>
  <c r="J134" i="1"/>
  <c r="I143" i="1"/>
  <c r="H152" i="1" a="1"/>
  <c r="H160" i="1" a="1"/>
  <c r="H168" i="1" a="1"/>
  <c r="I175" i="1"/>
  <c r="H183" i="1" a="1"/>
  <c r="I190" i="1"/>
  <c r="H196" i="1" a="1"/>
  <c r="H203" i="1" a="1"/>
  <c r="I208" i="1"/>
  <c r="J214" i="1"/>
  <c r="H220" i="1" a="1"/>
  <c r="I226" i="1"/>
  <c r="J231" i="1"/>
  <c r="I237" i="1"/>
  <c r="J242" i="1"/>
  <c r="I247" i="1"/>
  <c r="I252" i="1"/>
  <c r="I257" i="1"/>
  <c r="H262" i="1" a="1"/>
  <c r="I266" i="1"/>
  <c r="H271" i="1" a="1"/>
  <c r="I275" i="1"/>
  <c r="H280" i="1" a="1"/>
  <c r="J284" i="1"/>
  <c r="I289" i="1"/>
  <c r="H294" i="1" a="1"/>
  <c r="I298" i="1"/>
  <c r="H303" i="1" a="1"/>
  <c r="I307" i="1"/>
  <c r="B244" i="1" a="1"/>
  <c r="C377" i="1"/>
  <c r="B491" i="1" a="1"/>
  <c r="H18" i="1" a="1"/>
  <c r="I42" i="1"/>
  <c r="H82" i="1" a="1"/>
  <c r="I98" i="1"/>
  <c r="I123" i="1"/>
  <c r="J143" i="1"/>
  <c r="H153" i="1" a="1"/>
  <c r="H161" i="1" a="1"/>
  <c r="H169" i="1" a="1"/>
  <c r="J175" i="1"/>
  <c r="J190" i="1"/>
  <c r="H197" i="1" a="1"/>
  <c r="H209" i="1" a="1"/>
  <c r="H215" i="1" a="1"/>
  <c r="I220" i="1"/>
  <c r="J226" i="1"/>
  <c r="H232" i="1" a="1"/>
  <c r="J237" i="1"/>
  <c r="H243" i="1" a="1"/>
  <c r="J247" i="1"/>
  <c r="H253" i="1" a="1"/>
  <c r="J257" i="1"/>
  <c r="J266" i="1"/>
  <c r="J275" i="1"/>
  <c r="I280" i="1"/>
  <c r="H285" i="1" a="1"/>
  <c r="J289" i="1"/>
  <c r="J298" i="1"/>
  <c r="J307" i="1"/>
  <c r="I312" i="1"/>
  <c r="H317" i="1" a="1"/>
  <c r="J321" i="1"/>
  <c r="J330" i="1"/>
  <c r="J339" i="1"/>
  <c r="I344" i="1"/>
  <c r="H349" i="1" a="1"/>
  <c r="J353" i="1"/>
  <c r="J362" i="1"/>
  <c r="J371" i="1"/>
  <c r="I376" i="1"/>
  <c r="H381" i="1" a="1"/>
  <c r="J385" i="1"/>
  <c r="J394" i="1"/>
  <c r="J403" i="1"/>
  <c r="I408" i="1"/>
  <c r="H413" i="1" a="1"/>
  <c r="J417" i="1"/>
  <c r="J426" i="1"/>
  <c r="J435" i="1"/>
  <c r="I440" i="1"/>
  <c r="H445" i="1" a="1"/>
  <c r="J449" i="1"/>
  <c r="J458" i="1"/>
  <c r="J467" i="1"/>
  <c r="I472" i="1"/>
  <c r="H477" i="1" a="1"/>
  <c r="J481" i="1"/>
  <c r="J490" i="1"/>
  <c r="J499" i="1"/>
  <c r="I504" i="1"/>
  <c r="B8" i="2" a="1"/>
  <c r="D12" i="2"/>
  <c r="D21" i="2"/>
  <c r="D30" i="2"/>
  <c r="C35" i="2"/>
  <c r="B40" i="2" a="1"/>
  <c r="D44" i="2"/>
  <c r="D53" i="2"/>
  <c r="D62" i="2"/>
  <c r="C67" i="2"/>
  <c r="B72" i="2" a="1"/>
  <c r="D76" i="2"/>
  <c r="D85" i="2"/>
  <c r="D94" i="2"/>
  <c r="C249" i="1"/>
  <c r="B381" i="1" a="1"/>
  <c r="C492" i="1"/>
  <c r="J42" i="1"/>
  <c r="I62" i="1"/>
  <c r="I111" i="1"/>
  <c r="H124" i="1" a="1"/>
  <c r="I135" i="1"/>
  <c r="H144" i="1" a="1"/>
  <c r="H176" i="1" a="1"/>
  <c r="I183" i="1"/>
  <c r="H191" i="1" a="1"/>
  <c r="J197" i="1"/>
  <c r="I203" i="1"/>
  <c r="J209" i="1"/>
  <c r="H221" i="1" a="1"/>
  <c r="H227" i="1" a="1"/>
  <c r="I232" i="1"/>
  <c r="H248" i="1" a="1"/>
  <c r="I253" i="1"/>
  <c r="H258" i="1" a="1"/>
  <c r="I262" i="1"/>
  <c r="H267" i="1" a="1"/>
  <c r="I271" i="1"/>
  <c r="H276" i="1" a="1"/>
  <c r="J280" i="1"/>
  <c r="I285" i="1"/>
  <c r="H290" i="1" a="1"/>
  <c r="I294" i="1"/>
  <c r="H299" i="1" a="1"/>
  <c r="I303" i="1"/>
  <c r="H308" i="1" a="1"/>
  <c r="J312" i="1"/>
  <c r="I317" i="1"/>
  <c r="H322" i="1" a="1"/>
  <c r="I326" i="1"/>
  <c r="H331" i="1" a="1"/>
  <c r="I335" i="1"/>
  <c r="H340" i="1" a="1"/>
  <c r="J344" i="1"/>
  <c r="I349" i="1"/>
  <c r="H354" i="1" a="1"/>
  <c r="I358" i="1"/>
  <c r="H363" i="1" a="1"/>
  <c r="I367" i="1"/>
  <c r="H372" i="1" a="1"/>
  <c r="J376" i="1"/>
  <c r="I381" i="1"/>
  <c r="H386" i="1" a="1"/>
  <c r="I390" i="1"/>
  <c r="H395" i="1" a="1"/>
  <c r="I399" i="1"/>
  <c r="H404" i="1" a="1"/>
  <c r="J408" i="1"/>
  <c r="I413" i="1"/>
  <c r="H418" i="1" a="1"/>
  <c r="D249" i="1"/>
  <c r="C393" i="1"/>
  <c r="C451" i="1"/>
  <c r="D492" i="1"/>
  <c r="H22" i="1" a="1"/>
  <c r="H66" i="1" a="1"/>
  <c r="J85" i="1"/>
  <c r="I99" i="1"/>
  <c r="H112" i="1" a="1"/>
  <c r="J135" i="1"/>
  <c r="I154" i="1"/>
  <c r="I162" i="1"/>
  <c r="I170" i="1"/>
  <c r="H177" i="1" a="1"/>
  <c r="J183" i="1"/>
  <c r="J203" i="1"/>
  <c r="I215" i="1"/>
  <c r="J221" i="1"/>
  <c r="H233" i="1" a="1"/>
  <c r="I238" i="1"/>
  <c r="I243" i="1"/>
  <c r="I248" i="1"/>
  <c r="J253" i="1"/>
  <c r="J262" i="1"/>
  <c r="J271" i="1"/>
  <c r="I276" i="1"/>
  <c r="H281" i="1" a="1"/>
  <c r="J285" i="1"/>
  <c r="J294" i="1"/>
  <c r="J303" i="1"/>
  <c r="I308" i="1"/>
  <c r="H313" i="1" a="1"/>
  <c r="J317" i="1"/>
  <c r="J326" i="1"/>
  <c r="J335" i="1"/>
  <c r="I340" i="1"/>
  <c r="H345" i="1" a="1"/>
  <c r="J349" i="1"/>
  <c r="J358" i="1"/>
  <c r="J367" i="1"/>
  <c r="I372" i="1"/>
  <c r="H377" i="1" a="1"/>
  <c r="J381" i="1"/>
  <c r="J390" i="1"/>
  <c r="J399" i="1"/>
  <c r="I404" i="1"/>
  <c r="H409" i="1" a="1"/>
  <c r="J413" i="1"/>
  <c r="J422" i="1"/>
  <c r="J431" i="1"/>
  <c r="I436" i="1"/>
  <c r="H441" i="1" a="1"/>
  <c r="J445" i="1"/>
  <c r="J454" i="1"/>
  <c r="J463" i="1"/>
  <c r="I468" i="1"/>
  <c r="H473" i="1" a="1"/>
  <c r="J477" i="1"/>
  <c r="J486" i="1"/>
  <c r="J495" i="1"/>
  <c r="I500" i="1"/>
  <c r="H505" i="1" a="1"/>
  <c r="D8" i="2"/>
  <c r="D17" i="2"/>
  <c r="D26" i="2"/>
  <c r="C31" i="2"/>
  <c r="B36" i="2" a="1"/>
  <c r="D40" i="2"/>
  <c r="D49" i="2"/>
  <c r="D58" i="2"/>
  <c r="C63" i="2"/>
  <c r="B68" i="2" a="1"/>
  <c r="D72" i="2"/>
  <c r="D81" i="2"/>
  <c r="D90" i="2"/>
  <c r="C95" i="2"/>
  <c r="B271" i="1" a="1"/>
  <c r="B397" i="1" a="1"/>
  <c r="B452" i="1" a="1"/>
  <c r="J22" i="1"/>
  <c r="I46" i="1"/>
  <c r="H86" i="1" a="1"/>
  <c r="H100" i="1" a="1"/>
  <c r="I126" i="1"/>
  <c r="H136" i="1" a="1"/>
  <c r="I146" i="1"/>
  <c r="J154" i="1"/>
  <c r="J162" i="1"/>
  <c r="J170" i="1"/>
  <c r="H184" i="1" a="1"/>
  <c r="I191" i="1"/>
  <c r="I198" i="1"/>
  <c r="H204" i="1" a="1"/>
  <c r="I210" i="1"/>
  <c r="J215" i="1"/>
  <c r="I227" i="1"/>
  <c r="I233" i="1"/>
  <c r="J238" i="1"/>
  <c r="J243" i="1"/>
  <c r="H249" i="1" a="1"/>
  <c r="H254" i="1" a="1"/>
  <c r="I258" i="1"/>
  <c r="H263" i="1" a="1"/>
  <c r="I267" i="1"/>
  <c r="H272" i="1" a="1"/>
  <c r="J276" i="1"/>
  <c r="I281" i="1"/>
  <c r="H286" i="1" a="1"/>
  <c r="I290" i="1"/>
  <c r="H295" i="1" a="1"/>
  <c r="I299" i="1"/>
  <c r="H304" i="1" a="1"/>
  <c r="J308" i="1"/>
  <c r="I313" i="1"/>
  <c r="H318" i="1" a="1"/>
  <c r="I322" i="1"/>
  <c r="H327" i="1" a="1"/>
  <c r="I331" i="1"/>
  <c r="H336" i="1" a="1"/>
  <c r="J340" i="1"/>
  <c r="I345" i="1"/>
  <c r="H350" i="1" a="1"/>
  <c r="I354" i="1"/>
  <c r="H359" i="1" a="1"/>
  <c r="I363" i="1"/>
  <c r="H368" i="1" a="1"/>
  <c r="J372" i="1"/>
  <c r="I377" i="1"/>
  <c r="H382" i="1" a="1"/>
  <c r="I386" i="1"/>
  <c r="H391" i="1" a="1"/>
  <c r="I395" i="1"/>
  <c r="H400" i="1" a="1"/>
  <c r="J404" i="1"/>
  <c r="I409" i="1"/>
  <c r="H414" i="1" a="1"/>
  <c r="I418" i="1"/>
  <c r="H423" i="1" a="1"/>
  <c r="I427" i="1"/>
  <c r="H432" i="1" a="1"/>
  <c r="J436" i="1"/>
  <c r="I441" i="1"/>
  <c r="H446" i="1" a="1"/>
  <c r="I450" i="1"/>
  <c r="H455" i="1" a="1"/>
  <c r="I459" i="1"/>
  <c r="H464" i="1" a="1"/>
  <c r="J468" i="1"/>
  <c r="I473" i="1"/>
  <c r="H478" i="1" a="1"/>
  <c r="I482" i="1"/>
  <c r="H487" i="1" a="1"/>
  <c r="I491" i="1"/>
  <c r="H496" i="1" a="1"/>
  <c r="J500" i="1"/>
  <c r="I505" i="1"/>
  <c r="B9" i="2" a="1"/>
  <c r="D276" i="1"/>
  <c r="C406" i="1"/>
  <c r="C460" i="1"/>
  <c r="B499" i="1" a="1"/>
  <c r="J26" i="1"/>
  <c r="J47" i="1"/>
  <c r="I67" i="1"/>
  <c r="H87" i="1" a="1"/>
  <c r="I102" i="1"/>
  <c r="I127" i="1"/>
  <c r="I138" i="1"/>
  <c r="I155" i="1"/>
  <c r="I163" i="1"/>
  <c r="J178" i="1"/>
  <c r="H192" i="1" a="1"/>
  <c r="H199" i="1" a="1"/>
  <c r="H205" i="1" a="1"/>
  <c r="H211" i="1" a="1"/>
  <c r="I216" i="1"/>
  <c r="J222" i="1"/>
  <c r="H228" i="1" a="1"/>
  <c r="I244" i="1"/>
  <c r="J249" i="1"/>
  <c r="I254" i="1"/>
  <c r="H259" i="1" a="1"/>
  <c r="I263" i="1"/>
  <c r="H268" i="1" a="1"/>
  <c r="J272" i="1"/>
  <c r="I277" i="1"/>
  <c r="H282" i="1" a="1"/>
  <c r="I286" i="1"/>
  <c r="H291" i="1" a="1"/>
  <c r="I295" i="1"/>
  <c r="H300" i="1" a="1"/>
  <c r="J304" i="1"/>
  <c r="I309" i="1"/>
  <c r="H314" i="1" a="1"/>
  <c r="I318" i="1"/>
  <c r="H323" i="1" a="1"/>
  <c r="I327" i="1"/>
  <c r="H332" i="1" a="1"/>
  <c r="J336" i="1"/>
  <c r="I341" i="1"/>
  <c r="H346" i="1" a="1"/>
  <c r="I350" i="1"/>
  <c r="H355" i="1" a="1"/>
  <c r="I359" i="1"/>
  <c r="H364" i="1" a="1"/>
  <c r="J368" i="1"/>
  <c r="I373" i="1"/>
  <c r="H378" i="1" a="1"/>
  <c r="I382" i="1"/>
  <c r="H387" i="1" a="1"/>
  <c r="I391" i="1"/>
  <c r="H396" i="1" a="1"/>
  <c r="J400" i="1"/>
  <c r="I405" i="1"/>
  <c r="H410" i="1" a="1"/>
  <c r="I414" i="1"/>
  <c r="H419" i="1" a="1"/>
  <c r="I423" i="1"/>
  <c r="H428" i="1" a="1"/>
  <c r="J432" i="1"/>
  <c r="I437" i="1"/>
  <c r="H442" i="1" a="1"/>
  <c r="I446" i="1"/>
  <c r="H451" i="1" a="1"/>
  <c r="I455" i="1"/>
  <c r="H460" i="1" a="1"/>
  <c r="J464" i="1"/>
  <c r="I469" i="1"/>
  <c r="H474" i="1" a="1"/>
  <c r="I478" i="1"/>
  <c r="H483" i="1" a="1"/>
  <c r="I487" i="1"/>
  <c r="H492" i="1" a="1"/>
  <c r="J496" i="1"/>
  <c r="I501" i="1"/>
  <c r="H506" i="1" a="1"/>
  <c r="C9" i="2"/>
  <c r="B14" i="2" a="1"/>
  <c r="C18" i="2"/>
  <c r="B23" i="2" a="1"/>
  <c r="D27" i="2"/>
  <c r="C32" i="2"/>
  <c r="B37" i="2" a="1"/>
  <c r="C41" i="2"/>
  <c r="B46" i="2" a="1"/>
  <c r="C50" i="2"/>
  <c r="B55" i="2" a="1"/>
  <c r="D59" i="2"/>
  <c r="C64" i="2"/>
  <c r="B69" i="2" a="1"/>
  <c r="C73" i="2"/>
  <c r="B298" i="1" a="1"/>
  <c r="B409" i="1" a="1"/>
  <c r="B461" i="1" a="1"/>
  <c r="D503" i="1"/>
  <c r="J27" i="1"/>
  <c r="H51" i="1" a="1"/>
  <c r="J70" i="1"/>
  <c r="I115" i="1"/>
  <c r="H128" i="1" a="1"/>
  <c r="J138" i="1"/>
  <c r="I147" i="1"/>
  <c r="J155" i="1"/>
  <c r="J163" i="1"/>
  <c r="I171" i="1"/>
  <c r="H179" i="1" a="1"/>
  <c r="I186" i="1"/>
  <c r="H193" i="1" a="1"/>
  <c r="J205" i="1"/>
  <c r="H217" i="1" a="1"/>
  <c r="H223" i="1" a="1"/>
  <c r="I228" i="1"/>
  <c r="I234" i="1"/>
  <c r="I239" i="1"/>
  <c r="H245" i="1" a="1"/>
  <c r="H250" i="1" a="1"/>
  <c r="J254" i="1"/>
  <c r="J263" i="1"/>
  <c r="I268" i="1"/>
  <c r="H273" i="1" a="1"/>
  <c r="J277" i="1"/>
  <c r="J286" i="1"/>
  <c r="J295" i="1"/>
  <c r="I300" i="1"/>
  <c r="H305" i="1" a="1"/>
  <c r="J309" i="1"/>
  <c r="J318" i="1"/>
  <c r="J327" i="1"/>
  <c r="I332" i="1"/>
  <c r="H337" i="1" a="1"/>
  <c r="J341" i="1"/>
  <c r="J350" i="1"/>
  <c r="J359" i="1"/>
  <c r="C329" i="1"/>
  <c r="B420" i="1" a="1"/>
  <c r="C469" i="1"/>
  <c r="C276" i="1"/>
  <c r="J32" i="1"/>
  <c r="J179" i="1"/>
  <c r="J206" i="1"/>
  <c r="J250" i="1"/>
  <c r="I269" i="1"/>
  <c r="I287" i="1"/>
  <c r="H306" i="1" a="1"/>
  <c r="J322" i="1"/>
  <c r="I337" i="1"/>
  <c r="H365" i="1" a="1"/>
  <c r="H390" i="1" a="1"/>
  <c r="J401" i="1"/>
  <c r="J414" i="1"/>
  <c r="J424" i="1"/>
  <c r="H436" i="1" a="1"/>
  <c r="J446" i="1"/>
  <c r="I456" i="1"/>
  <c r="I467" i="1"/>
  <c r="H488" i="1" a="1"/>
  <c r="H498" i="1" a="1"/>
  <c r="C8" i="2"/>
  <c r="B18" i="2" a="1"/>
  <c r="B27" i="2" a="1"/>
  <c r="C36" i="2"/>
  <c r="C44" i="2"/>
  <c r="D51" i="2"/>
  <c r="C59" i="2"/>
  <c r="C66" i="2"/>
  <c r="B74" i="2" a="1"/>
  <c r="B81" i="2" a="1"/>
  <c r="B87" i="2" a="1"/>
  <c r="B93" i="2" a="1"/>
  <c r="B99" i="2" a="1"/>
  <c r="C104" i="2"/>
  <c r="C109" i="2"/>
  <c r="C114" i="2"/>
  <c r="D119" i="2"/>
  <c r="B125" i="2" a="1"/>
  <c r="B130" i="2" a="1"/>
  <c r="B135" i="2" a="1"/>
  <c r="B140" i="2" a="1"/>
  <c r="B145" i="2" a="1"/>
  <c r="D149" i="2"/>
  <c r="D158" i="2"/>
  <c r="C167" i="2"/>
  <c r="D171" i="2"/>
  <c r="B176" i="2" a="1"/>
  <c r="B180" i="2" a="1"/>
  <c r="B184" i="2" a="1"/>
  <c r="B188" i="2" a="1"/>
  <c r="B192" i="2" a="1"/>
  <c r="B196" i="2" a="1"/>
  <c r="B200" i="2" a="1"/>
  <c r="B204" i="2" a="1"/>
  <c r="B208" i="2" a="1"/>
  <c r="B212" i="2" a="1"/>
  <c r="B216" i="2" a="1"/>
  <c r="B220" i="2" a="1"/>
  <c r="B224" i="2" a="1"/>
  <c r="B228" i="2" a="1"/>
  <c r="B232" i="2" a="1"/>
  <c r="B236" i="2" a="1"/>
  <c r="B240" i="2" a="1"/>
  <c r="B244" i="2" a="1"/>
  <c r="B248" i="2" a="1"/>
  <c r="B252" i="2" a="1"/>
  <c r="B256" i="2" a="1"/>
  <c r="B260" i="2" a="1"/>
  <c r="B264" i="2" a="1"/>
  <c r="B268" i="2" a="1"/>
  <c r="B272" i="2" a="1"/>
  <c r="B276" i="2" a="1"/>
  <c r="B280" i="2" a="1"/>
  <c r="B284" i="2" a="1"/>
  <c r="B288" i="2" a="1"/>
  <c r="B292" i="2" a="1"/>
  <c r="B296" i="2" a="1"/>
  <c r="B300" i="2" a="1"/>
  <c r="B304" i="2" a="1"/>
  <c r="B308" i="2" a="1"/>
  <c r="B312" i="2" a="1"/>
  <c r="B316" i="2" a="1"/>
  <c r="B320" i="2" a="1"/>
  <c r="B324" i="2" a="1"/>
  <c r="B328" i="2" a="1"/>
  <c r="B332" i="2" a="1"/>
  <c r="B336" i="2" a="1"/>
  <c r="B340" i="2" a="1"/>
  <c r="B344" i="2" a="1"/>
  <c r="B348" i="2" a="1"/>
  <c r="B352" i="2" a="1"/>
  <c r="B356" i="2" a="1"/>
  <c r="B360" i="2" a="1"/>
  <c r="B364" i="2" a="1"/>
  <c r="B368" i="2" a="1"/>
  <c r="B372" i="2" a="1"/>
  <c r="B376" i="2" a="1"/>
  <c r="B380" i="2" a="1"/>
  <c r="B384" i="2" a="1"/>
  <c r="B388" i="2" a="1"/>
  <c r="B392" i="2" a="1"/>
  <c r="B396" i="2" a="1"/>
  <c r="B400" i="2" a="1"/>
  <c r="B404" i="2" a="1"/>
  <c r="B408" i="2" a="1"/>
  <c r="B412" i="2" a="1"/>
  <c r="B416" i="2" a="1"/>
  <c r="B420" i="2" a="1"/>
  <c r="B424" i="2" a="1"/>
  <c r="B428" i="2" a="1"/>
  <c r="B432" i="2" a="1"/>
  <c r="B436" i="2" a="1"/>
  <c r="B440" i="2" a="1"/>
  <c r="B444" i="2" a="1"/>
  <c r="C303" i="1"/>
  <c r="I47" i="1"/>
  <c r="I114" i="1"/>
  <c r="H185" i="1" a="1"/>
  <c r="J210" i="1"/>
  <c r="J233" i="1"/>
  <c r="I272" i="1"/>
  <c r="J290" i="1"/>
  <c r="H309" i="1" a="1"/>
  <c r="I323" i="1"/>
  <c r="J337" i="1"/>
  <c r="I351" i="1"/>
  <c r="I365" i="1"/>
  <c r="I378" i="1"/>
  <c r="H402" i="1" a="1"/>
  <c r="H415" i="1" a="1"/>
  <c r="I426" i="1"/>
  <c r="H437" i="1" a="1"/>
  <c r="H447" i="1" a="1"/>
  <c r="J456" i="1"/>
  <c r="H468" i="1" a="1"/>
  <c r="J478" i="1"/>
  <c r="I488" i="1"/>
  <c r="I499" i="1"/>
  <c r="C27" i="2"/>
  <c r="D36" i="2"/>
  <c r="B45" i="2" a="1"/>
  <c r="B52" i="2" a="1"/>
  <c r="B60" i="2" a="1"/>
  <c r="B67" i="2" a="1"/>
  <c r="C81" i="2"/>
  <c r="C87" i="2"/>
  <c r="C99" i="2"/>
  <c r="D104" i="2"/>
  <c r="D109" i="2"/>
  <c r="D114" i="2"/>
  <c r="B120" i="2" a="1"/>
  <c r="C130" i="2"/>
  <c r="C135" i="2"/>
  <c r="C140" i="2"/>
  <c r="B150" i="2" a="1"/>
  <c r="C154" i="2"/>
  <c r="B159" i="2" a="1"/>
  <c r="C163" i="2"/>
  <c r="D167" i="2"/>
  <c r="B172" i="2" a="1"/>
  <c r="G19" i="2"/>
  <c r="G35" i="2"/>
  <c r="G51" i="2"/>
  <c r="G67" i="2"/>
  <c r="G83" i="2"/>
  <c r="G99" i="2"/>
  <c r="G115" i="2"/>
  <c r="G131" i="2"/>
  <c r="G147" i="2"/>
  <c r="G163" i="2"/>
  <c r="G179" i="2"/>
  <c r="G195" i="2"/>
  <c r="G211" i="2"/>
  <c r="G227" i="2"/>
  <c r="G243" i="2"/>
  <c r="G259" i="2"/>
  <c r="G275" i="2"/>
  <c r="G291" i="2"/>
  <c r="G307" i="2"/>
  <c r="G323" i="2"/>
  <c r="B308" i="1" a="1"/>
  <c r="I51" i="1"/>
  <c r="H116" i="1" a="1"/>
  <c r="H156" i="1" a="1"/>
  <c r="J186" i="1"/>
  <c r="I211" i="1"/>
  <c r="J234" i="1"/>
  <c r="H255" i="1" a="1"/>
  <c r="I273" i="1"/>
  <c r="I291" i="1"/>
  <c r="H310" i="1" a="1"/>
  <c r="J323" i="1"/>
  <c r="H338" i="1" a="1"/>
  <c r="I353" i="1"/>
  <c r="H367" i="1" a="1"/>
  <c r="J378" i="1"/>
  <c r="J391" i="1"/>
  <c r="I403" i="1"/>
  <c r="H427" i="1" a="1"/>
  <c r="J437" i="1"/>
  <c r="I458" i="1"/>
  <c r="H469" i="1" a="1"/>
  <c r="H479" i="1" a="1"/>
  <c r="J488" i="1"/>
  <c r="H500" i="1" a="1"/>
  <c r="D9" i="2"/>
  <c r="D18" i="2"/>
  <c r="B28" i="2" a="1"/>
  <c r="C45" i="2"/>
  <c r="B53" i="2" a="1"/>
  <c r="C60" i="2"/>
  <c r="D67" i="2"/>
  <c r="C74" i="2"/>
  <c r="B82" i="2" a="1"/>
  <c r="D87" i="2"/>
  <c r="C93" i="2"/>
  <c r="D99" i="2"/>
  <c r="B105" i="2" a="1"/>
  <c r="B110" i="2" a="1"/>
  <c r="B115" i="2" a="1"/>
  <c r="C120" i="2"/>
  <c r="C125" i="2"/>
  <c r="D130" i="2"/>
  <c r="D135" i="2"/>
  <c r="D140" i="2"/>
  <c r="C145" i="2"/>
  <c r="D154" i="2"/>
  <c r="C159" i="2"/>
  <c r="D163" i="2"/>
  <c r="B168" i="2" a="1"/>
  <c r="C176" i="2"/>
  <c r="C180" i="2"/>
  <c r="C184" i="2"/>
  <c r="C188" i="2"/>
  <c r="C192" i="2"/>
  <c r="C196" i="2"/>
  <c r="C200" i="2"/>
  <c r="C204" i="2"/>
  <c r="C208" i="2"/>
  <c r="C212" i="2"/>
  <c r="C216" i="2"/>
  <c r="C220" i="2"/>
  <c r="C224" i="2"/>
  <c r="C228" i="2"/>
  <c r="C232" i="2"/>
  <c r="C236" i="2"/>
  <c r="C240" i="2"/>
  <c r="C244" i="2"/>
  <c r="C248" i="2"/>
  <c r="C252" i="2"/>
  <c r="C256" i="2"/>
  <c r="C260" i="2"/>
  <c r="C264" i="2"/>
  <c r="C268" i="2"/>
  <c r="C272" i="2"/>
  <c r="C276" i="2"/>
  <c r="C280" i="2"/>
  <c r="C284" i="2"/>
  <c r="C288" i="2"/>
  <c r="C292" i="2"/>
  <c r="C296" i="2"/>
  <c r="C300" i="2"/>
  <c r="C304" i="2"/>
  <c r="C308" i="2"/>
  <c r="C312" i="2"/>
  <c r="C316" i="2"/>
  <c r="C320" i="2"/>
  <c r="C324" i="2"/>
  <c r="C328" i="2"/>
  <c r="C332" i="2"/>
  <c r="C336" i="2"/>
  <c r="C340" i="2"/>
  <c r="C344" i="2"/>
  <c r="C348" i="2"/>
  <c r="C352" i="2"/>
  <c r="C356" i="2"/>
  <c r="C360" i="2"/>
  <c r="C364" i="2"/>
  <c r="C368" i="2"/>
  <c r="C372" i="2"/>
  <c r="C376" i="2"/>
  <c r="C380" i="2"/>
  <c r="C384" i="2"/>
  <c r="I52" i="1"/>
  <c r="H157" i="1" a="1"/>
  <c r="H187" i="1" a="1"/>
  <c r="J211" i="1"/>
  <c r="H235" i="1" a="1"/>
  <c r="J273" i="1"/>
  <c r="J291" i="1"/>
  <c r="H324" i="1" a="1"/>
  <c r="I339" i="1"/>
  <c r="J354" i="1"/>
  <c r="I368" i="1"/>
  <c r="H379" i="1" a="1"/>
  <c r="H392" i="1" a="1"/>
  <c r="H405" i="1" a="1"/>
  <c r="I415" i="1"/>
  <c r="J427" i="1"/>
  <c r="H438" i="1" a="1"/>
  <c r="I447" i="1"/>
  <c r="H459" i="1" a="1"/>
  <c r="J469" i="1"/>
  <c r="I490" i="1"/>
  <c r="H501" i="1" a="1"/>
  <c r="B10" i="2" a="1"/>
  <c r="B19" i="2" a="1"/>
  <c r="C28" i="2"/>
  <c r="C37" i="2"/>
  <c r="D45" i="2"/>
  <c r="C53" i="2"/>
  <c r="D60" i="2"/>
  <c r="C68" i="2"/>
  <c r="D74" i="2"/>
  <c r="B88" i="2" a="1"/>
  <c r="B94" i="2" a="1"/>
  <c r="B100" i="2" a="1"/>
  <c r="C115" i="2"/>
  <c r="D120" i="2"/>
  <c r="B126" i="2" a="1"/>
  <c r="B131" i="2" a="1"/>
  <c r="B136" i="2" a="1"/>
  <c r="B141" i="2" a="1"/>
  <c r="D145" i="2"/>
  <c r="C150" i="2"/>
  <c r="B155" i="2" a="1"/>
  <c r="D159" i="2"/>
  <c r="B164" i="2" a="1"/>
  <c r="C172" i="2"/>
  <c r="D176" i="2"/>
  <c r="D180" i="2"/>
  <c r="D184" i="2"/>
  <c r="D188" i="2"/>
  <c r="D192" i="2"/>
  <c r="D196" i="2"/>
  <c r="D200" i="2"/>
  <c r="D204" i="2"/>
  <c r="D208" i="2"/>
  <c r="D212" i="2"/>
  <c r="D216" i="2"/>
  <c r="D220" i="2"/>
  <c r="D224" i="2"/>
  <c r="D228" i="2"/>
  <c r="D232" i="2"/>
  <c r="D236" i="2"/>
  <c r="D240" i="2"/>
  <c r="D244" i="2"/>
  <c r="D248" i="2"/>
  <c r="D252" i="2"/>
  <c r="D256" i="2"/>
  <c r="D260" i="2"/>
  <c r="D264" i="2"/>
  <c r="D268" i="2"/>
  <c r="D272" i="2"/>
  <c r="D276" i="2"/>
  <c r="D280" i="2"/>
  <c r="D284" i="2"/>
  <c r="D288" i="2"/>
  <c r="D292" i="2"/>
  <c r="D296" i="2"/>
  <c r="D300" i="2"/>
  <c r="D304" i="2"/>
  <c r="D308" i="2"/>
  <c r="D312" i="2"/>
  <c r="D316" i="2"/>
  <c r="D320" i="2"/>
  <c r="D324" i="2"/>
  <c r="D328" i="2"/>
  <c r="D332" i="2"/>
  <c r="D336" i="2"/>
  <c r="D340" i="2"/>
  <c r="D344" i="2"/>
  <c r="D348" i="2"/>
  <c r="D352" i="2"/>
  <c r="D356" i="2"/>
  <c r="J52" i="1"/>
  <c r="I118" i="1"/>
  <c r="H212" i="1" a="1"/>
  <c r="I255" i="1"/>
  <c r="H274" i="1" a="1"/>
  <c r="H292" i="1" a="1"/>
  <c r="I310" i="1"/>
  <c r="H326" i="1" a="1"/>
  <c r="H341" i="1" a="1"/>
  <c r="I355" i="1"/>
  <c r="H369" i="1" a="1"/>
  <c r="J380" i="1"/>
  <c r="I392" i="1"/>
  <c r="J405" i="1"/>
  <c r="I417" i="1"/>
  <c r="I428" i="1"/>
  <c r="I449" i="1"/>
  <c r="J459" i="1"/>
  <c r="H470" i="1" a="1"/>
  <c r="I479" i="1"/>
  <c r="H491" i="1" a="1"/>
  <c r="J501" i="1"/>
  <c r="C19" i="2"/>
  <c r="D28" i="2"/>
  <c r="D37" i="2"/>
  <c r="B54" i="2" a="1"/>
  <c r="B61" i="2" a="1"/>
  <c r="D68" i="2"/>
  <c r="D75" i="2"/>
  <c r="C82" i="2"/>
  <c r="C88" i="2"/>
  <c r="C94" i="2"/>
  <c r="C100" i="2"/>
  <c r="C105" i="2"/>
  <c r="C110" i="2"/>
  <c r="D115" i="2"/>
  <c r="B121" i="2" a="1"/>
  <c r="C126" i="2"/>
  <c r="C131" i="2"/>
  <c r="C136" i="2"/>
  <c r="B146" i="2" a="1"/>
  <c r="D150" i="2"/>
  <c r="C155" i="2"/>
  <c r="B160" i="2" a="1"/>
  <c r="C168" i="2"/>
  <c r="D172" i="2"/>
  <c r="B177" i="2" a="1"/>
  <c r="B181" i="2" a="1"/>
  <c r="B185" i="2" a="1"/>
  <c r="B189" i="2" a="1"/>
  <c r="B193" i="2" a="1"/>
  <c r="B197" i="2" a="1"/>
  <c r="B201" i="2" a="1"/>
  <c r="B205" i="2" a="1"/>
  <c r="B209" i="2" a="1"/>
  <c r="B213" i="2" a="1"/>
  <c r="B217" i="2" a="1"/>
  <c r="B221" i="2" a="1"/>
  <c r="B225" i="2" a="1"/>
  <c r="B229" i="2" a="1"/>
  <c r="B233" i="2" a="1"/>
  <c r="B237" i="2" a="1"/>
  <c r="B241" i="2" a="1"/>
  <c r="B245" i="2" a="1"/>
  <c r="B249" i="2" a="1"/>
  <c r="B253" i="2" a="1"/>
  <c r="B257" i="2" a="1"/>
  <c r="B261" i="2" a="1"/>
  <c r="B265" i="2" a="1"/>
  <c r="B269" i="2" a="1"/>
  <c r="B273" i="2" a="1"/>
  <c r="B277" i="2" a="1"/>
  <c r="B281" i="2" a="1"/>
  <c r="B285" i="2" a="1"/>
  <c r="B289" i="2" a="1"/>
  <c r="B293" i="2" a="1"/>
  <c r="B297" i="2" a="1"/>
  <c r="B301" i="2" a="1"/>
  <c r="B305" i="2" a="1"/>
  <c r="B309" i="2" a="1"/>
  <c r="B313" i="2" a="1"/>
  <c r="B317" i="2" a="1"/>
  <c r="B321" i="2" a="1"/>
  <c r="B325" i="2" a="1"/>
  <c r="B329" i="2" a="1"/>
  <c r="B333" i="2" a="1"/>
  <c r="H67" i="1" a="1"/>
  <c r="J191" i="1"/>
  <c r="H216" i="1" a="1"/>
  <c r="H239" i="1" a="1"/>
  <c r="J258" i="1"/>
  <c r="H277" i="1" a="1"/>
  <c r="H312" i="1" a="1"/>
  <c r="H342" i="1" a="1"/>
  <c r="J355" i="1"/>
  <c r="I369" i="1"/>
  <c r="J392" i="1"/>
  <c r="H406" i="1" a="1"/>
  <c r="J418" i="1"/>
  <c r="J428" i="1"/>
  <c r="I438" i="1"/>
  <c r="H450" i="1" a="1"/>
  <c r="I460" i="1"/>
  <c r="I481" i="1"/>
  <c r="J491" i="1"/>
  <c r="H502" i="1" a="1"/>
  <c r="C10" i="2"/>
  <c r="D19" i="2"/>
  <c r="B29" i="2" a="1"/>
  <c r="B38" i="2" a="1"/>
  <c r="C46" i="2"/>
  <c r="C54" i="2"/>
  <c r="C76" i="2"/>
  <c r="D82" i="2"/>
  <c r="D88" i="2"/>
  <c r="B95" i="2" a="1"/>
  <c r="D100" i="2"/>
  <c r="D105" i="2"/>
  <c r="D110" i="2"/>
  <c r="B116" i="2" a="1"/>
  <c r="C121" i="2"/>
  <c r="D126" i="2"/>
  <c r="D131" i="2"/>
  <c r="D136" i="2"/>
  <c r="C141" i="2"/>
  <c r="B151" i="2" a="1"/>
  <c r="D155" i="2"/>
  <c r="C164" i="2"/>
  <c r="D168" i="2"/>
  <c r="B173" i="2" a="1"/>
  <c r="G7" i="2"/>
  <c r="G23" i="2"/>
  <c r="G39" i="2"/>
  <c r="G55" i="2"/>
  <c r="G71" i="2"/>
  <c r="G87" i="2"/>
  <c r="G103" i="2"/>
  <c r="G119" i="2"/>
  <c r="G135" i="2"/>
  <c r="G151" i="2"/>
  <c r="G167" i="2"/>
  <c r="G183" i="2"/>
  <c r="G199" i="2"/>
  <c r="G215" i="2"/>
  <c r="G231" i="2"/>
  <c r="G247" i="2"/>
  <c r="G263" i="2"/>
  <c r="C458" i="1"/>
  <c r="H71" i="1" a="1"/>
  <c r="H164" i="1" a="1"/>
  <c r="J193" i="1"/>
  <c r="J217" i="1"/>
  <c r="J239" i="1"/>
  <c r="I259" i="1"/>
  <c r="H278" i="1" a="1"/>
  <c r="H296" i="1" a="1"/>
  <c r="J313" i="1"/>
  <c r="H328" i="1" a="1"/>
  <c r="H356" i="1" a="1"/>
  <c r="J369" i="1"/>
  <c r="J382" i="1"/>
  <c r="I394" i="1"/>
  <c r="H429" i="1" a="1"/>
  <c r="H440" i="1" a="1"/>
  <c r="J450" i="1"/>
  <c r="J460" i="1"/>
  <c r="I470" i="1"/>
  <c r="H482" i="1" a="1"/>
  <c r="I492" i="1"/>
  <c r="C12" i="2"/>
  <c r="C21" i="2"/>
  <c r="C30" i="2"/>
  <c r="D46" i="2"/>
  <c r="D54" i="2"/>
  <c r="B62" i="2" a="1"/>
  <c r="C69" i="2"/>
  <c r="B77" i="2" a="1"/>
  <c r="B83" i="2" a="1"/>
  <c r="B89" i="2" a="1"/>
  <c r="D95" i="2"/>
  <c r="B101" i="2" a="1"/>
  <c r="B106" i="2" a="1"/>
  <c r="B111" i="2" a="1"/>
  <c r="C116" i="2"/>
  <c r="B122" i="2" a="1"/>
  <c r="B127" i="2" a="1"/>
  <c r="B132" i="2" a="1"/>
  <c r="B137" i="2" a="1"/>
  <c r="D141" i="2"/>
  <c r="C146" i="2"/>
  <c r="C151" i="2"/>
  <c r="B156" i="2" a="1"/>
  <c r="C160" i="2"/>
  <c r="D164" i="2"/>
  <c r="B169" i="2" a="1"/>
  <c r="C177" i="2"/>
  <c r="C181" i="2"/>
  <c r="C185" i="2"/>
  <c r="C189" i="2"/>
  <c r="C193" i="2"/>
  <c r="C197" i="2"/>
  <c r="C201" i="2"/>
  <c r="C205" i="2"/>
  <c r="C209" i="2"/>
  <c r="C213" i="2"/>
  <c r="C217" i="2"/>
  <c r="C221" i="2"/>
  <c r="C225" i="2"/>
  <c r="C229" i="2"/>
  <c r="C233" i="2"/>
  <c r="C237" i="2"/>
  <c r="C241" i="2"/>
  <c r="C245" i="2"/>
  <c r="C249" i="2"/>
  <c r="C253" i="2"/>
  <c r="C257" i="2"/>
  <c r="C261" i="2"/>
  <c r="C265" i="2"/>
  <c r="C269" i="2"/>
  <c r="C273" i="2"/>
  <c r="C277" i="2"/>
  <c r="C281" i="2"/>
  <c r="C285" i="2"/>
  <c r="C289" i="2"/>
  <c r="C293" i="2"/>
  <c r="C297" i="2"/>
  <c r="C301" i="2"/>
  <c r="C305" i="2"/>
  <c r="C309" i="2"/>
  <c r="C313" i="2"/>
  <c r="C317" i="2"/>
  <c r="C321" i="2"/>
  <c r="C325" i="2"/>
  <c r="C329" i="2"/>
  <c r="C333" i="2"/>
  <c r="C337" i="2"/>
  <c r="C341" i="2"/>
  <c r="C345" i="2"/>
  <c r="C349" i="2"/>
  <c r="C353" i="2"/>
  <c r="C357" i="2"/>
  <c r="C361" i="2"/>
  <c r="C365" i="2"/>
  <c r="C369" i="2"/>
  <c r="C373" i="2"/>
  <c r="B468" i="1" a="1"/>
  <c r="H72" i="1" a="1"/>
  <c r="I130" i="1"/>
  <c r="H165" i="1" a="1"/>
  <c r="H240" i="1" a="1"/>
  <c r="J259" i="1"/>
  <c r="I296" i="1"/>
  <c r="I314" i="1"/>
  <c r="I328" i="1"/>
  <c r="I342" i="1"/>
  <c r="H358" i="1" a="1"/>
  <c r="H370" i="1" a="1"/>
  <c r="H383" i="1" a="1"/>
  <c r="J395" i="1"/>
  <c r="I406" i="1"/>
  <c r="I419" i="1"/>
  <c r="I429" i="1"/>
  <c r="J440" i="1"/>
  <c r="H461" i="1" a="1"/>
  <c r="H472" i="1" a="1"/>
  <c r="J482" i="1"/>
  <c r="J492" i="1"/>
  <c r="I502" i="1"/>
  <c r="B13" i="2" a="1"/>
  <c r="B22" i="2" a="1"/>
  <c r="B31" i="2" a="1"/>
  <c r="D39" i="2"/>
  <c r="B47" i="2" a="1"/>
  <c r="C55" i="2"/>
  <c r="C62" i="2"/>
  <c r="D69" i="2"/>
  <c r="C77" i="2"/>
  <c r="C83" i="2"/>
  <c r="C89" i="2"/>
  <c r="B96" i="2" a="1"/>
  <c r="C111" i="2"/>
  <c r="B117" i="2" a="1"/>
  <c r="C127" i="2"/>
  <c r="C132" i="2"/>
  <c r="B142" i="2" a="1"/>
  <c r="D146" i="2"/>
  <c r="D151" i="2"/>
  <c r="D160" i="2"/>
  <c r="B165" i="2" a="1"/>
  <c r="D173" i="2"/>
  <c r="D177" i="2"/>
  <c r="D181" i="2"/>
  <c r="D185" i="2"/>
  <c r="D189" i="2"/>
  <c r="D193" i="2"/>
  <c r="D197" i="2"/>
  <c r="D201" i="2"/>
  <c r="D205" i="2"/>
  <c r="D209" i="2"/>
  <c r="D213" i="2"/>
  <c r="D217" i="2"/>
  <c r="D221" i="2"/>
  <c r="D225" i="2"/>
  <c r="D229" i="2"/>
  <c r="D233" i="2"/>
  <c r="D237" i="2"/>
  <c r="D241" i="2"/>
  <c r="D245" i="2"/>
  <c r="D249" i="2"/>
  <c r="D253" i="2"/>
  <c r="I72" i="1"/>
  <c r="J130" i="1"/>
  <c r="I194" i="1"/>
  <c r="I218" i="1"/>
  <c r="I240" i="1"/>
  <c r="H260" i="1" a="1"/>
  <c r="I278" i="1"/>
  <c r="J296" i="1"/>
  <c r="J314" i="1"/>
  <c r="J328" i="1"/>
  <c r="H344" i="1" a="1"/>
  <c r="I371" i="1"/>
  <c r="I396" i="1"/>
  <c r="H408" i="1" a="1"/>
  <c r="J419" i="1"/>
  <c r="H431" i="1" a="1"/>
  <c r="J441" i="1"/>
  <c r="I451" i="1"/>
  <c r="I461" i="1"/>
  <c r="J472" i="1"/>
  <c r="H493" i="1" a="1"/>
  <c r="H504" i="1" a="1"/>
  <c r="C13" i="2"/>
  <c r="C22" i="2"/>
  <c r="D31" i="2"/>
  <c r="C40" i="2"/>
  <c r="C47" i="2"/>
  <c r="D55" i="2"/>
  <c r="B63" i="2" a="1"/>
  <c r="B70" i="2" a="1"/>
  <c r="D77" i="2"/>
  <c r="D83" i="2"/>
  <c r="B90" i="2" a="1"/>
  <c r="C96" i="2"/>
  <c r="C101" i="2"/>
  <c r="C106" i="2"/>
  <c r="D111" i="2"/>
  <c r="C117" i="2"/>
  <c r="C122" i="2"/>
  <c r="D127" i="2"/>
  <c r="D132" i="2"/>
  <c r="C137" i="2"/>
  <c r="B147" i="2" a="1"/>
  <c r="B152" i="2" a="1"/>
  <c r="C156" i="2"/>
  <c r="B161" i="2" a="1"/>
  <c r="D169" i="2"/>
  <c r="B174" i="2" a="1"/>
  <c r="B178" i="2" a="1"/>
  <c r="B182" i="2" a="1"/>
  <c r="B186" i="2" a="1"/>
  <c r="B190" i="2" a="1"/>
  <c r="B194" i="2" a="1"/>
  <c r="B198" i="2" a="1"/>
  <c r="B202" i="2" a="1"/>
  <c r="B206" i="2" a="1"/>
  <c r="B210" i="2" a="1"/>
  <c r="B214" i="2" a="1"/>
  <c r="B218" i="2" a="1"/>
  <c r="B222" i="2" a="1"/>
  <c r="B226" i="2" a="1"/>
  <c r="B230" i="2" a="1"/>
  <c r="B234" i="2" a="1"/>
  <c r="B238" i="2" a="1"/>
  <c r="B242" i="2" a="1"/>
  <c r="B246" i="2" a="1"/>
  <c r="B250" i="2" a="1"/>
  <c r="B254" i="2" a="1"/>
  <c r="B258" i="2" a="1"/>
  <c r="B262" i="2" a="1"/>
  <c r="B266" i="2" a="1"/>
  <c r="B270" i="2" a="1"/>
  <c r="B274" i="2" a="1"/>
  <c r="B278" i="2" a="1"/>
  <c r="B282" i="2" a="1"/>
  <c r="B286" i="2" a="1"/>
  <c r="B290" i="2" a="1"/>
  <c r="B294" i="2" a="1"/>
  <c r="B298" i="2" a="1"/>
  <c r="B302" i="2" a="1"/>
  <c r="D498" i="1"/>
  <c r="J86" i="1"/>
  <c r="H171" i="1" a="1"/>
  <c r="J198" i="1"/>
  <c r="I222" i="1"/>
  <c r="H244" i="1" a="1"/>
  <c r="J281" i="1"/>
  <c r="J299" i="1"/>
  <c r="H315" i="1" a="1"/>
  <c r="I330" i="1"/>
  <c r="J345" i="1"/>
  <c r="H360" i="1" a="1"/>
  <c r="H373" i="1" a="1"/>
  <c r="I383" i="1"/>
  <c r="J396" i="1"/>
  <c r="J409" i="1"/>
  <c r="H420" i="1" a="1"/>
  <c r="I431" i="1"/>
  <c r="J451" i="1"/>
  <c r="H463" i="1" a="1"/>
  <c r="J473" i="1"/>
  <c r="I483" i="1"/>
  <c r="I493" i="1"/>
  <c r="J504" i="1"/>
  <c r="D13" i="2"/>
  <c r="D22" i="2"/>
  <c r="B32" i="2" a="1"/>
  <c r="B41" i="2" a="1"/>
  <c r="B49" i="2" a="1"/>
  <c r="B56" i="2" a="1"/>
  <c r="D63" i="2"/>
  <c r="B78" i="2" a="1"/>
  <c r="B84" i="2" a="1"/>
  <c r="C90" i="2"/>
  <c r="D96" i="2"/>
  <c r="D101" i="2"/>
  <c r="D106" i="2"/>
  <c r="C112" i="2"/>
  <c r="D117" i="2"/>
  <c r="D122" i="2"/>
  <c r="B128" i="2" a="1"/>
  <c r="B133" i="2" a="1"/>
  <c r="D137" i="2"/>
  <c r="B505" i="1" a="1"/>
  <c r="I139" i="1"/>
  <c r="H172" i="1" a="1"/>
  <c r="J199" i="1"/>
  <c r="I223" i="1"/>
  <c r="J245" i="1"/>
  <c r="I264" i="1"/>
  <c r="J282" i="1"/>
  <c r="H301" i="1" a="1"/>
  <c r="J332" i="1"/>
  <c r="J346" i="1"/>
  <c r="J360" i="1"/>
  <c r="H374" i="1" a="1"/>
  <c r="J386" i="1"/>
  <c r="I397" i="1"/>
  <c r="I410" i="1"/>
  <c r="I422" i="1"/>
  <c r="H433" i="1" a="1"/>
  <c r="J442" i="1"/>
  <c r="H454" i="1" a="1"/>
  <c r="I464" i="1"/>
  <c r="I474" i="1"/>
  <c r="H484" i="1" a="1"/>
  <c r="I495" i="1"/>
  <c r="C14" i="2"/>
  <c r="D23" i="2"/>
  <c r="B33" i="2" a="1"/>
  <c r="D41" i="2"/>
  <c r="B50" i="2" a="1"/>
  <c r="D56" i="2"/>
  <c r="D64" i="2"/>
  <c r="D71" i="2"/>
  <c r="C78" i="2"/>
  <c r="B85" i="2" a="1"/>
  <c r="C91" i="2"/>
  <c r="D107" i="2"/>
  <c r="C123" i="2"/>
  <c r="D128" i="2"/>
  <c r="C133" i="2"/>
  <c r="B143" i="2" a="1"/>
  <c r="B148" i="2" a="1"/>
  <c r="D152" i="2"/>
  <c r="C157" i="2"/>
  <c r="B162" i="2" a="1"/>
  <c r="C170" i="2"/>
  <c r="D174" i="2"/>
  <c r="D178" i="2"/>
  <c r="D182" i="2"/>
  <c r="D186" i="2"/>
  <c r="D190" i="2"/>
  <c r="D194" i="2"/>
  <c r="D198" i="2"/>
  <c r="D202" i="2"/>
  <c r="D206" i="2"/>
  <c r="D210" i="2"/>
  <c r="D214" i="2"/>
  <c r="D218" i="2"/>
  <c r="D222" i="2"/>
  <c r="D226" i="2"/>
  <c r="D230" i="2"/>
  <c r="D234" i="2"/>
  <c r="D238" i="2"/>
  <c r="D242" i="2"/>
  <c r="D246" i="2"/>
  <c r="D250" i="2"/>
  <c r="D254" i="2"/>
  <c r="D258" i="2"/>
  <c r="D262" i="2"/>
  <c r="D266" i="2"/>
  <c r="D270" i="2"/>
  <c r="D274" i="2"/>
  <c r="D278" i="2"/>
  <c r="D282" i="2"/>
  <c r="D286" i="2"/>
  <c r="D290" i="2"/>
  <c r="D294" i="2"/>
  <c r="D298" i="2"/>
  <c r="D302" i="2"/>
  <c r="D306" i="2"/>
  <c r="D310" i="2"/>
  <c r="D314" i="2"/>
  <c r="D318" i="2"/>
  <c r="D322" i="2"/>
  <c r="D326" i="2"/>
  <c r="D330" i="2"/>
  <c r="D334" i="2"/>
  <c r="D338" i="2"/>
  <c r="D342" i="2"/>
  <c r="D346" i="2"/>
  <c r="D350" i="2"/>
  <c r="D354" i="2"/>
  <c r="D358" i="2"/>
  <c r="D362" i="2"/>
  <c r="D366" i="2"/>
  <c r="D370" i="2"/>
  <c r="D374" i="2"/>
  <c r="D378" i="2"/>
  <c r="D382" i="2"/>
  <c r="D386" i="2"/>
  <c r="D390" i="2"/>
  <c r="D394" i="2"/>
  <c r="D398" i="2"/>
  <c r="D402" i="2"/>
  <c r="D406" i="2"/>
  <c r="D410" i="2"/>
  <c r="D414" i="2"/>
  <c r="D418" i="2"/>
  <c r="I91" i="1"/>
  <c r="J139" i="1"/>
  <c r="H173" i="1" a="1"/>
  <c r="H200" i="1" a="1"/>
  <c r="J223" i="1"/>
  <c r="H246" i="1" a="1"/>
  <c r="J264" i="1"/>
  <c r="H283" i="1" a="1"/>
  <c r="I301" i="1"/>
  <c r="H319" i="1" a="1"/>
  <c r="H333" i="1" a="1"/>
  <c r="H347" i="1" a="1"/>
  <c r="I362" i="1"/>
  <c r="H399" i="1" a="1"/>
  <c r="J410" i="1"/>
  <c r="I433" i="1"/>
  <c r="H443" i="1" a="1"/>
  <c r="I454" i="1"/>
  <c r="H465" i="1" a="1"/>
  <c r="J474" i="1"/>
  <c r="H486" i="1" a="1"/>
  <c r="I496" i="1"/>
  <c r="I506" i="1"/>
  <c r="D14" i="2"/>
  <c r="B24" i="2" a="1"/>
  <c r="B42" i="2" a="1"/>
  <c r="C57" i="2"/>
  <c r="B65" i="2" a="1"/>
  <c r="C72" i="2"/>
  <c r="D78" i="2"/>
  <c r="C85" i="2"/>
  <c r="D91" i="2"/>
  <c r="C97" i="2"/>
  <c r="C102" i="2"/>
  <c r="C108" i="2"/>
  <c r="C113" i="2"/>
  <c r="C118" i="2"/>
  <c r="D123" i="2"/>
  <c r="B129" i="2" a="1"/>
  <c r="D133" i="2"/>
  <c r="C138" i="2"/>
  <c r="C143" i="2"/>
  <c r="C148" i="2"/>
  <c r="D157" i="2"/>
  <c r="C166" i="2"/>
  <c r="D170" i="2"/>
  <c r="B175" i="2" a="1"/>
  <c r="B179" i="2" a="1"/>
  <c r="B183" i="2" a="1"/>
  <c r="J31" i="1"/>
  <c r="H104" i="1" a="1"/>
  <c r="H148" i="1" a="1"/>
  <c r="I179" i="1"/>
  <c r="I206" i="1"/>
  <c r="J229" i="1"/>
  <c r="I250" i="1"/>
  <c r="H269" i="1" a="1"/>
  <c r="J305" i="1"/>
  <c r="I321" i="1"/>
  <c r="I336" i="1"/>
  <c r="H351" i="1" a="1"/>
  <c r="J364" i="1"/>
  <c r="J377" i="1"/>
  <c r="H388" i="1" a="1"/>
  <c r="I401" i="1"/>
  <c r="I424" i="1"/>
  <c r="I435" i="1"/>
  <c r="H456" i="1" a="1"/>
  <c r="H466" i="1" a="1"/>
  <c r="I477" i="1"/>
  <c r="J487" i="1"/>
  <c r="J497" i="1"/>
  <c r="D7" i="2"/>
  <c r="C17" i="2"/>
  <c r="C26" i="2"/>
  <c r="D35" i="2"/>
  <c r="D42" i="2"/>
  <c r="C51" i="2"/>
  <c r="B59" i="2" a="1"/>
  <c r="D65" i="2"/>
  <c r="D73" i="2"/>
  <c r="C80" i="2"/>
  <c r="D86" i="2"/>
  <c r="D92" i="2"/>
  <c r="C98" i="2"/>
  <c r="B104" i="2" a="1"/>
  <c r="C119" i="2"/>
  <c r="D124" i="2"/>
  <c r="D129" i="2"/>
  <c r="C134" i="2"/>
  <c r="D139" i="2"/>
  <c r="D144" i="2"/>
  <c r="C149" i="2"/>
  <c r="B154" i="2" a="1"/>
  <c r="C158" i="2"/>
  <c r="B163" i="2" a="1"/>
  <c r="C171" i="2"/>
  <c r="D175" i="2"/>
  <c r="D179" i="2"/>
  <c r="D183" i="2"/>
  <c r="D187" i="2"/>
  <c r="D191" i="2"/>
  <c r="D195" i="2"/>
  <c r="D199" i="2"/>
  <c r="D203" i="2"/>
  <c r="D207" i="2"/>
  <c r="D211" i="2"/>
  <c r="D215" i="2"/>
  <c r="D219" i="2"/>
  <c r="D223" i="2"/>
  <c r="D227" i="2"/>
  <c r="D231" i="2"/>
  <c r="D235" i="2"/>
  <c r="D239" i="2"/>
  <c r="D243" i="2"/>
  <c r="D247" i="2"/>
  <c r="D251" i="2"/>
  <c r="D255" i="2"/>
  <c r="D259" i="2"/>
  <c r="D263" i="2"/>
  <c r="D267" i="2"/>
  <c r="D271" i="2"/>
  <c r="D275" i="2"/>
  <c r="D504" i="1"/>
  <c r="J227" i="1"/>
  <c r="I319" i="1"/>
  <c r="H397" i="1" a="1"/>
  <c r="B6" i="2" a="1"/>
  <c r="C56" i="2"/>
  <c r="B92" i="2" a="1"/>
  <c r="B119" i="2" a="1"/>
  <c r="C144" i="2"/>
  <c r="D162" i="2"/>
  <c r="C179" i="2"/>
  <c r="C194" i="2"/>
  <c r="B207" i="2" a="1"/>
  <c r="C231" i="2"/>
  <c r="C267" i="2"/>
  <c r="B279" i="2" a="1"/>
  <c r="C287" i="2"/>
  <c r="D297" i="2"/>
  <c r="B338" i="2" a="1"/>
  <c r="B345" i="2" a="1"/>
  <c r="C351" i="2"/>
  <c r="B359" i="2" a="1"/>
  <c r="D365" i="2"/>
  <c r="C371" i="2"/>
  <c r="B378" i="2" a="1"/>
  <c r="C383" i="2"/>
  <c r="C389" i="2"/>
  <c r="C394" i="2"/>
  <c r="D399" i="2"/>
  <c r="C405" i="2"/>
  <c r="C410" i="2"/>
  <c r="D415" i="2"/>
  <c r="C421" i="2"/>
  <c r="B431" i="2" a="1"/>
  <c r="D435" i="2"/>
  <c r="B441" i="2" a="1"/>
  <c r="B446" i="2" a="1"/>
  <c r="C450" i="2"/>
  <c r="B455" i="2" a="1"/>
  <c r="C459" i="2"/>
  <c r="B464" i="2" a="1"/>
  <c r="D468" i="2"/>
  <c r="C473" i="2"/>
  <c r="B478" i="2" a="1"/>
  <c r="C482" i="2"/>
  <c r="B487" i="2" a="1"/>
  <c r="C491" i="2"/>
  <c r="B496" i="2" a="1"/>
  <c r="D500" i="2"/>
  <c r="C505" i="2"/>
  <c r="G10" i="2"/>
  <c r="G28" i="2"/>
  <c r="G46" i="2"/>
  <c r="G64" i="2"/>
  <c r="G82" i="2"/>
  <c r="G101" i="2"/>
  <c r="G120" i="2"/>
  <c r="G138" i="2"/>
  <c r="G156" i="2"/>
  <c r="G174" i="2"/>
  <c r="G192" i="2"/>
  <c r="G210" i="2"/>
  <c r="G229" i="2"/>
  <c r="G248" i="2"/>
  <c r="G266" i="2"/>
  <c r="G283" i="2"/>
  <c r="G300" i="2"/>
  <c r="G317" i="2"/>
  <c r="G334" i="2"/>
  <c r="G350" i="2"/>
  <c r="G366" i="2"/>
  <c r="G382" i="2"/>
  <c r="G398" i="2"/>
  <c r="G414" i="2"/>
  <c r="G430" i="2"/>
  <c r="G446" i="2"/>
  <c r="G462" i="2"/>
  <c r="G478" i="2"/>
  <c r="G494" i="2"/>
  <c r="H23" i="1" a="1"/>
  <c r="H229" i="1" a="1"/>
  <c r="J331" i="1"/>
  <c r="I400" i="1"/>
  <c r="J455" i="1"/>
  <c r="B58" i="2" a="1"/>
  <c r="C92" i="2"/>
  <c r="B123" i="2" a="1"/>
  <c r="C147" i="2"/>
  <c r="D165" i="2"/>
  <c r="B195" i="2" a="1"/>
  <c r="C219" i="2"/>
  <c r="C246" i="2"/>
  <c r="C258" i="2"/>
  <c r="D269" i="2"/>
  <c r="D287" i="2"/>
  <c r="C306" i="2"/>
  <c r="C314" i="2"/>
  <c r="C322" i="2"/>
  <c r="C330" i="2"/>
  <c r="D345" i="2"/>
  <c r="D351" i="2"/>
  <c r="B366" i="2" a="1"/>
  <c r="D371" i="2"/>
  <c r="D383" i="2"/>
  <c r="D389" i="2"/>
  <c r="B395" i="2" a="1"/>
  <c r="C400" i="2"/>
  <c r="D405" i="2"/>
  <c r="B411" i="2" a="1"/>
  <c r="C416" i="2"/>
  <c r="D421" i="2"/>
  <c r="C426" i="2"/>
  <c r="C436" i="2"/>
  <c r="C441" i="2"/>
  <c r="D450" i="2"/>
  <c r="D459" i="2"/>
  <c r="C464" i="2"/>
  <c r="B469" i="2" a="1"/>
  <c r="D473" i="2"/>
  <c r="D482" i="2"/>
  <c r="D491" i="2"/>
  <c r="C496" i="2"/>
  <c r="B501" i="2" a="1"/>
  <c r="H28" i="1" a="1"/>
  <c r="I245" i="1"/>
  <c r="I333" i="1"/>
  <c r="H401" i="1" a="1"/>
  <c r="I463" i="1"/>
  <c r="B15" i="2" a="1"/>
  <c r="C58" i="2"/>
  <c r="B97" i="2" a="1"/>
  <c r="B124" i="2" a="1"/>
  <c r="D147" i="2"/>
  <c r="B166" i="2" a="1"/>
  <c r="C182" i="2"/>
  <c r="C207" i="2"/>
  <c r="C234" i="2"/>
  <c r="B247" i="2" a="1"/>
  <c r="B259" i="2" a="1"/>
  <c r="C279" i="2"/>
  <c r="D289" i="2"/>
  <c r="C298" i="2"/>
  <c r="B307" i="2" a="1"/>
  <c r="B315" i="2" a="1"/>
  <c r="B323" i="2" a="1"/>
  <c r="B331" i="2" a="1"/>
  <c r="C338" i="2"/>
  <c r="B346" i="2" a="1"/>
  <c r="B353" i="2" a="1"/>
  <c r="C359" i="2"/>
  <c r="D372" i="2"/>
  <c r="C378" i="2"/>
  <c r="D384" i="2"/>
  <c r="B390" i="2" a="1"/>
  <c r="D400" i="2"/>
  <c r="B406" i="2" a="1"/>
  <c r="D416" i="2"/>
  <c r="B422" i="2" a="1"/>
  <c r="D426" i="2"/>
  <c r="C431" i="2"/>
  <c r="D436" i="2"/>
  <c r="D441" i="2"/>
  <c r="C446" i="2"/>
  <c r="B451" i="2" a="1"/>
  <c r="C455" i="2"/>
  <c r="B460" i="2" a="1"/>
  <c r="D464" i="2"/>
  <c r="C469" i="2"/>
  <c r="B474" i="2" a="1"/>
  <c r="C478" i="2"/>
  <c r="B483" i="2" a="1"/>
  <c r="C487" i="2"/>
  <c r="B492" i="2" a="1"/>
  <c r="D496" i="2"/>
  <c r="C501" i="2"/>
  <c r="B506" i="2" a="1"/>
  <c r="G12" i="2"/>
  <c r="G30" i="2"/>
  <c r="G48" i="2"/>
  <c r="G66" i="2"/>
  <c r="G85" i="2"/>
  <c r="G104" i="2"/>
  <c r="G122" i="2"/>
  <c r="G140" i="2"/>
  <c r="G158" i="2"/>
  <c r="G176" i="2"/>
  <c r="G194" i="2"/>
  <c r="G213" i="2"/>
  <c r="G232" i="2"/>
  <c r="G250" i="2"/>
  <c r="G268" i="2"/>
  <c r="G285" i="2"/>
  <c r="G302" i="2"/>
  <c r="G319" i="2"/>
  <c r="G336" i="2"/>
  <c r="G352" i="2"/>
  <c r="I90" i="1"/>
  <c r="I249" i="1"/>
  <c r="H335" i="1" a="1"/>
  <c r="I465" i="1"/>
  <c r="B17" i="2" a="1"/>
  <c r="B64" i="2" a="1"/>
  <c r="D97" i="2"/>
  <c r="C124" i="2"/>
  <c r="B149" i="2" a="1"/>
  <c r="D166" i="2"/>
  <c r="C195" i="2"/>
  <c r="C222" i="2"/>
  <c r="B235" i="2" a="1"/>
  <c r="C270" i="2"/>
  <c r="D279" i="2"/>
  <c r="B299" i="2" a="1"/>
  <c r="B339" i="2" a="1"/>
  <c r="D353" i="2"/>
  <c r="D359" i="2"/>
  <c r="C366" i="2"/>
  <c r="B373" i="2" a="1"/>
  <c r="B379" i="2" a="1"/>
  <c r="B385" i="2" a="1"/>
  <c r="C395" i="2"/>
  <c r="B401" i="2" a="1"/>
  <c r="C411" i="2"/>
  <c r="B417" i="2" a="1"/>
  <c r="B427" i="2" a="1"/>
  <c r="D431" i="2"/>
  <c r="B437" i="2" a="1"/>
  <c r="B442" i="2" a="1"/>
  <c r="D446" i="2"/>
  <c r="D455" i="2"/>
  <c r="C460" i="2"/>
  <c r="B465" i="2" a="1"/>
  <c r="D469" i="2"/>
  <c r="D478" i="2"/>
  <c r="D487" i="2"/>
  <c r="C492" i="2"/>
  <c r="B497" i="2" a="1"/>
  <c r="D501" i="2"/>
  <c r="G13" i="2"/>
  <c r="G31" i="2"/>
  <c r="G49" i="2"/>
  <c r="G68" i="2"/>
  <c r="G86" i="2"/>
  <c r="G105" i="2"/>
  <c r="G123" i="2"/>
  <c r="G141" i="2"/>
  <c r="G159" i="2"/>
  <c r="G177" i="2"/>
  <c r="G196" i="2"/>
  <c r="G214" i="2"/>
  <c r="G233" i="2"/>
  <c r="G251" i="2"/>
  <c r="G269" i="2"/>
  <c r="G286" i="2"/>
  <c r="G303" i="2"/>
  <c r="G320" i="2"/>
  <c r="G337" i="2"/>
  <c r="G353" i="2"/>
  <c r="G369" i="2"/>
  <c r="G385" i="2"/>
  <c r="G401" i="2"/>
  <c r="G417" i="2"/>
  <c r="G433" i="2"/>
  <c r="G449" i="2"/>
  <c r="G465" i="2"/>
  <c r="G481" i="2"/>
  <c r="G497" i="2"/>
  <c r="L7" i="2" a="1"/>
  <c r="L11" i="2" a="1"/>
  <c r="L15" i="2" a="1"/>
  <c r="L19" i="2" a="1"/>
  <c r="L23" i="2" a="1"/>
  <c r="L27" i="2" a="1"/>
  <c r="L31" i="2" a="1"/>
  <c r="L35" i="2" a="1"/>
  <c r="L39" i="2" a="1"/>
  <c r="L43" i="2" a="1"/>
  <c r="L47" i="2" a="1"/>
  <c r="L51" i="2" a="1"/>
  <c r="L55" i="2" a="1"/>
  <c r="L59" i="2" a="1"/>
  <c r="L63" i="2" a="1"/>
  <c r="L67" i="2" a="1"/>
  <c r="I346" i="1"/>
  <c r="H411" i="1" a="1"/>
  <c r="J465" i="1"/>
  <c r="C23" i="2"/>
  <c r="B98" i="2" a="1"/>
  <c r="C128" i="2"/>
  <c r="B167" i="2" a="1"/>
  <c r="C183" i="2"/>
  <c r="C210" i="2"/>
  <c r="B223" i="2" a="1"/>
  <c r="C247" i="2"/>
  <c r="C259" i="2"/>
  <c r="B271" i="2" a="1"/>
  <c r="D281" i="2"/>
  <c r="C290" i="2"/>
  <c r="C307" i="2"/>
  <c r="C315" i="2"/>
  <c r="C323" i="2"/>
  <c r="C331" i="2"/>
  <c r="C346" i="2"/>
  <c r="B354" i="2" a="1"/>
  <c r="D360" i="2"/>
  <c r="B367" i="2" a="1"/>
  <c r="D373" i="2"/>
  <c r="C385" i="2"/>
  <c r="C390" i="2"/>
  <c r="D395" i="2"/>
  <c r="C401" i="2"/>
  <c r="C406" i="2"/>
  <c r="D411" i="2"/>
  <c r="C417" i="2"/>
  <c r="C422" i="2"/>
  <c r="C432" i="2"/>
  <c r="I103" i="1"/>
  <c r="H264" i="1" a="1"/>
  <c r="J348" i="1"/>
  <c r="J412" i="1"/>
  <c r="C24" i="2"/>
  <c r="C65" i="2"/>
  <c r="B102" i="2" a="1"/>
  <c r="B170" i="2" a="1"/>
  <c r="C198" i="2"/>
  <c r="B211" i="2" a="1"/>
  <c r="C235" i="2"/>
  <c r="D261" i="2"/>
  <c r="B291" i="2" a="1"/>
  <c r="C299" i="2"/>
  <c r="D307" i="2"/>
  <c r="D315" i="2"/>
  <c r="D323" i="2"/>
  <c r="D331" i="2"/>
  <c r="C339" i="2"/>
  <c r="B347" i="2" a="1"/>
  <c r="B361" i="2" a="1"/>
  <c r="B374" i="2" a="1"/>
  <c r="C379" i="2"/>
  <c r="D385" i="2"/>
  <c r="B391" i="2" a="1"/>
  <c r="C396" i="2"/>
  <c r="D401" i="2"/>
  <c r="B407" i="2" a="1"/>
  <c r="C412" i="2"/>
  <c r="D417" i="2"/>
  <c r="D422" i="2"/>
  <c r="C427" i="2"/>
  <c r="D432" i="2"/>
  <c r="D437" i="2"/>
  <c r="C442" i="2"/>
  <c r="D451" i="2"/>
  <c r="C456" i="2"/>
  <c r="B461" i="2" a="1"/>
  <c r="D465" i="2"/>
  <c r="D474" i="2"/>
  <c r="D483" i="2"/>
  <c r="C488" i="2"/>
  <c r="B493" i="2" a="1"/>
  <c r="D497" i="2"/>
  <c r="D506" i="2"/>
  <c r="G15" i="2"/>
  <c r="G33" i="2"/>
  <c r="G52" i="2"/>
  <c r="G70" i="2"/>
  <c r="G89" i="2"/>
  <c r="G107" i="2"/>
  <c r="G125" i="2"/>
  <c r="G143" i="2"/>
  <c r="G161" i="2"/>
  <c r="G180" i="2"/>
  <c r="G198" i="2"/>
  <c r="G217" i="2"/>
  <c r="G235" i="2"/>
  <c r="G253" i="2"/>
  <c r="G271" i="2"/>
  <c r="G288" i="2"/>
  <c r="G305" i="2"/>
  <c r="G322" i="2"/>
  <c r="G339" i="2"/>
  <c r="G355" i="2"/>
  <c r="G371" i="2"/>
  <c r="G387" i="2"/>
  <c r="G403" i="2"/>
  <c r="G419" i="2"/>
  <c r="G435" i="2"/>
  <c r="G451" i="2"/>
  <c r="G467" i="2"/>
  <c r="G483" i="2"/>
  <c r="G499" i="2"/>
  <c r="M7" i="2"/>
  <c r="M11" i="2"/>
  <c r="M15" i="2"/>
  <c r="M19" i="2"/>
  <c r="M23" i="2"/>
  <c r="M27" i="2"/>
  <c r="M31" i="2"/>
  <c r="M35" i="2"/>
  <c r="M39" i="2"/>
  <c r="M43" i="2"/>
  <c r="M47" i="2"/>
  <c r="M51" i="2"/>
  <c r="J267" i="1"/>
  <c r="H422" i="1" a="1"/>
  <c r="H475" i="1" a="1"/>
  <c r="B26" i="2" a="1"/>
  <c r="B71" i="2" a="1"/>
  <c r="B103" i="2" a="1"/>
  <c r="C129" i="2"/>
  <c r="C152" i="2"/>
  <c r="C186" i="2"/>
  <c r="B199" i="2" a="1"/>
  <c r="C223" i="2"/>
  <c r="C250" i="2"/>
  <c r="C271" i="2"/>
  <c r="C282" i="2"/>
  <c r="D299" i="2"/>
  <c r="D309" i="2"/>
  <c r="D317" i="2"/>
  <c r="D325" i="2"/>
  <c r="D333" i="2"/>
  <c r="D339" i="2"/>
  <c r="C354" i="2"/>
  <c r="D361" i="2"/>
  <c r="C367" i="2"/>
  <c r="D379" i="2"/>
  <c r="B386" i="2" a="1"/>
  <c r="D396" i="2"/>
  <c r="B402" i="2" a="1"/>
  <c r="D412" i="2"/>
  <c r="B418" i="2" a="1"/>
  <c r="B423" i="2" a="1"/>
  <c r="D427" i="2"/>
  <c r="B433" i="2" a="1"/>
  <c r="B438" i="2" a="1"/>
  <c r="D442" i="2"/>
  <c r="C447" i="2"/>
  <c r="B452" i="2" a="1"/>
  <c r="D456" i="2"/>
  <c r="C461" i="2"/>
  <c r="B466" i="2" a="1"/>
  <c r="C470" i="2"/>
  <c r="B475" i="2" a="1"/>
  <c r="C479" i="2"/>
  <c r="B484" i="2" a="1"/>
  <c r="D488" i="2"/>
  <c r="C493" i="2"/>
  <c r="B498" i="2" a="1"/>
  <c r="C502" i="2"/>
  <c r="J146" i="1"/>
  <c r="J268" i="1"/>
  <c r="I360" i="1"/>
  <c r="J423" i="1"/>
  <c r="J476" i="1"/>
  <c r="D32" i="2"/>
  <c r="B73" i="2" a="1"/>
  <c r="D103" i="2"/>
  <c r="C153" i="2"/>
  <c r="B171" i="2" a="1"/>
  <c r="B187" i="2" a="1"/>
  <c r="C211" i="2"/>
  <c r="C238" i="2"/>
  <c r="B251" i="2" a="1"/>
  <c r="C262" i="2"/>
  <c r="D273" i="2"/>
  <c r="B283" i="2" a="1"/>
  <c r="C291" i="2"/>
  <c r="D301" i="2"/>
  <c r="B310" i="2" a="1"/>
  <c r="B318" i="2" a="1"/>
  <c r="B326" i="2" a="1"/>
  <c r="B334" i="2" a="1"/>
  <c r="B341" i="2" a="1"/>
  <c r="C347" i="2"/>
  <c r="B355" i="2" a="1"/>
  <c r="B362" i="2" a="1"/>
  <c r="D367" i="2"/>
  <c r="C374" i="2"/>
  <c r="D380" i="2"/>
  <c r="C391" i="2"/>
  <c r="B397" i="2" a="1"/>
  <c r="C407" i="2"/>
  <c r="B413" i="2" a="1"/>
  <c r="C428" i="2"/>
  <c r="C433" i="2"/>
  <c r="B443" i="2" a="1"/>
  <c r="D447" i="2"/>
  <c r="C452" i="2"/>
  <c r="B457" i="2" a="1"/>
  <c r="D461" i="2"/>
  <c r="D470" i="2"/>
  <c r="D479" i="2"/>
  <c r="C484" i="2"/>
  <c r="B489" i="2" a="1"/>
  <c r="D493" i="2"/>
  <c r="J147" i="1"/>
  <c r="I282" i="1"/>
  <c r="J363" i="1"/>
  <c r="H424" i="1" a="1"/>
  <c r="J483" i="1"/>
  <c r="C33" i="2"/>
  <c r="B107" i="2" a="1"/>
  <c r="B134" i="2" a="1"/>
  <c r="D153" i="2"/>
  <c r="C199" i="2"/>
  <c r="C226" i="2"/>
  <c r="B239" i="2" a="1"/>
  <c r="B263" i="2" a="1"/>
  <c r="D291" i="2"/>
  <c r="D341" i="2"/>
  <c r="D347" i="2"/>
  <c r="D368" i="2"/>
  <c r="B375" i="2" a="1"/>
  <c r="B381" i="2" a="1"/>
  <c r="C386" i="2"/>
  <c r="D391" i="2"/>
  <c r="C397" i="2"/>
  <c r="C402" i="2"/>
  <c r="D407" i="2"/>
  <c r="C413" i="2"/>
  <c r="C418" i="2"/>
  <c r="C423" i="2"/>
  <c r="D428" i="2"/>
  <c r="D433" i="2"/>
  <c r="C438" i="2"/>
  <c r="B448" i="2" a="1"/>
  <c r="D452" i="2"/>
  <c r="C457" i="2"/>
  <c r="B462" i="2" a="1"/>
  <c r="C466" i="2"/>
  <c r="B471" i="2" a="1"/>
  <c r="C475" i="2"/>
  <c r="B480" i="2" a="1"/>
  <c r="D484" i="2"/>
  <c r="C489" i="2"/>
  <c r="B494" i="2" a="1"/>
  <c r="C498" i="2"/>
  <c r="B503" i="2" a="1"/>
  <c r="C507" i="2"/>
  <c r="G18" i="2"/>
  <c r="G37" i="2"/>
  <c r="G56" i="2"/>
  <c r="G74" i="2"/>
  <c r="G92" i="2"/>
  <c r="G110" i="2"/>
  <c r="G128" i="2"/>
  <c r="G146" i="2"/>
  <c r="G165" i="2"/>
  <c r="G184" i="2"/>
  <c r="G202" i="2"/>
  <c r="G220" i="2"/>
  <c r="G238" i="2"/>
  <c r="G256" i="2"/>
  <c r="G274" i="2"/>
  <c r="G292" i="2"/>
  <c r="G309" i="2"/>
  <c r="G326" i="2"/>
  <c r="G342" i="2"/>
  <c r="G358" i="2"/>
  <c r="G374" i="2"/>
  <c r="G390" i="2"/>
  <c r="G406" i="2"/>
  <c r="G422" i="2"/>
  <c r="G438" i="2"/>
  <c r="G454" i="2"/>
  <c r="G470" i="2"/>
  <c r="G486" i="2"/>
  <c r="G502" i="2"/>
  <c r="J171" i="1"/>
  <c r="I364" i="1"/>
  <c r="I432" i="1"/>
  <c r="I486" i="1"/>
  <c r="B35" i="2" a="1"/>
  <c r="D108" i="2"/>
  <c r="D156" i="2"/>
  <c r="C187" i="2"/>
  <c r="C214" i="2"/>
  <c r="B227" i="2" a="1"/>
  <c r="C251" i="2"/>
  <c r="C274" i="2"/>
  <c r="C283" i="2"/>
  <c r="D293" i="2"/>
  <c r="C302" i="2"/>
  <c r="C310" i="2"/>
  <c r="C318" i="2"/>
  <c r="C326" i="2"/>
  <c r="C334" i="2"/>
  <c r="B342" i="2" a="1"/>
  <c r="B349" i="2" a="1"/>
  <c r="C355" i="2"/>
  <c r="C362" i="2"/>
  <c r="B369" i="2" a="1"/>
  <c r="C381" i="2"/>
  <c r="B387" i="2" a="1"/>
  <c r="C392" i="2"/>
  <c r="D397" i="2"/>
  <c r="B403" i="2" a="1"/>
  <c r="C408" i="2"/>
  <c r="D413" i="2"/>
  <c r="B419" i="2" a="1"/>
  <c r="D423" i="2"/>
  <c r="B429" i="2" a="1"/>
  <c r="B434" i="2" a="1"/>
  <c r="D438" i="2"/>
  <c r="C443" i="2"/>
  <c r="C448" i="2"/>
  <c r="B453" i="2" a="1"/>
  <c r="D457" i="2"/>
  <c r="J300" i="1"/>
  <c r="I374" i="1"/>
  <c r="H434" i="1" a="1"/>
  <c r="H495" i="1" a="1"/>
  <c r="C79" i="2"/>
  <c r="B113" i="2" a="1"/>
  <c r="D138" i="2"/>
  <c r="B158" i="2" a="1"/>
  <c r="C190" i="2"/>
  <c r="B203" i="2" a="1"/>
  <c r="C227" i="2"/>
  <c r="C254" i="2"/>
  <c r="D265" i="2"/>
  <c r="D285" i="2"/>
  <c r="C294" i="2"/>
  <c r="C342" i="2"/>
  <c r="B350" i="2" a="1"/>
  <c r="B357" i="2" a="1"/>
  <c r="B370" i="2" a="1"/>
  <c r="D375" i="2"/>
  <c r="B382" i="2" a="1"/>
  <c r="C387" i="2"/>
  <c r="B393" i="2" a="1"/>
  <c r="C403" i="2"/>
  <c r="B409" i="2" a="1"/>
  <c r="C419" i="2"/>
  <c r="D424" i="2"/>
  <c r="D429" i="2"/>
  <c r="C434" i="2"/>
  <c r="C444" i="2"/>
  <c r="B449" i="2" a="1"/>
  <c r="D453" i="2"/>
  <c r="D462" i="2"/>
  <c r="D471" i="2"/>
  <c r="C476" i="2"/>
  <c r="B481" i="2" a="1"/>
  <c r="D485" i="2"/>
  <c r="D494" i="2"/>
  <c r="D503" i="2"/>
  <c r="C508" i="2"/>
  <c r="G22" i="2"/>
  <c r="G41" i="2"/>
  <c r="G59" i="2"/>
  <c r="G77" i="2"/>
  <c r="G95" i="2"/>
  <c r="G113" i="2"/>
  <c r="G132" i="2"/>
  <c r="G150" i="2"/>
  <c r="G169" i="2"/>
  <c r="G187" i="2"/>
  <c r="G205" i="2"/>
  <c r="G223" i="2"/>
  <c r="G241" i="2"/>
  <c r="G260" i="2"/>
  <c r="G278" i="2"/>
  <c r="G295" i="2"/>
  <c r="G312" i="2"/>
  <c r="G329" i="2"/>
  <c r="G345" i="2"/>
  <c r="G361" i="2"/>
  <c r="G377" i="2"/>
  <c r="G393" i="2"/>
  <c r="G409" i="2"/>
  <c r="G425" i="2"/>
  <c r="G441" i="2"/>
  <c r="G457" i="2"/>
  <c r="G473" i="2"/>
  <c r="G489" i="2"/>
  <c r="G505" i="2"/>
  <c r="L9" i="2" a="1"/>
  <c r="L13" i="2" a="1"/>
  <c r="L17" i="2" a="1"/>
  <c r="L21" i="2" a="1"/>
  <c r="L25" i="2" a="1"/>
  <c r="L29" i="2" a="1"/>
  <c r="I199" i="1"/>
  <c r="I304" i="1"/>
  <c r="H376" i="1" a="1"/>
  <c r="I442" i="1"/>
  <c r="H497" i="1" a="1"/>
  <c r="C42" i="2"/>
  <c r="C84" i="2"/>
  <c r="D113" i="2"/>
  <c r="B139" i="2" a="1"/>
  <c r="C175" i="2"/>
  <c r="B191" i="2" a="1"/>
  <c r="C215" i="2"/>
  <c r="C242" i="2"/>
  <c r="B255" i="2" a="1"/>
  <c r="C275" i="2"/>
  <c r="B295" i="2" a="1"/>
  <c r="C303" i="2"/>
  <c r="C311" i="2"/>
  <c r="C319" i="2"/>
  <c r="C327" i="2"/>
  <c r="C335" i="2"/>
  <c r="B343" i="2" a="1"/>
  <c r="D357" i="2"/>
  <c r="C363" i="2"/>
  <c r="D376" i="2"/>
  <c r="D387" i="2"/>
  <c r="C393" i="2"/>
  <c r="C398" i="2"/>
  <c r="D403" i="2"/>
  <c r="C409" i="2"/>
  <c r="C414" i="2"/>
  <c r="D419" i="2"/>
  <c r="B425" i="2" a="1"/>
  <c r="B430" i="2" a="1"/>
  <c r="D434" i="2"/>
  <c r="C439" i="2"/>
  <c r="D444" i="2"/>
  <c r="C449" i="2"/>
  <c r="B454" i="2" a="1"/>
  <c r="C458" i="2"/>
  <c r="B463" i="2" a="1"/>
  <c r="C467" i="2"/>
  <c r="B472" i="2" a="1"/>
  <c r="D476" i="2"/>
  <c r="C481" i="2"/>
  <c r="B486" i="2" a="1"/>
  <c r="C490" i="2"/>
  <c r="B495" i="2" a="1"/>
  <c r="C499" i="2"/>
  <c r="B504" i="2" a="1"/>
  <c r="D508" i="2"/>
  <c r="G24" i="2"/>
  <c r="G42" i="2"/>
  <c r="G60" i="2"/>
  <c r="G78" i="2"/>
  <c r="G96" i="2"/>
  <c r="G114" i="2"/>
  <c r="G133" i="2"/>
  <c r="J387" i="1"/>
  <c r="H452" i="1" a="1"/>
  <c r="J506" i="1"/>
  <c r="B51" i="2" a="1"/>
  <c r="B91" i="2" a="1"/>
  <c r="D118" i="2"/>
  <c r="D143" i="2"/>
  <c r="C162" i="2"/>
  <c r="C206" i="2"/>
  <c r="B219" i="2" a="1"/>
  <c r="C243" i="2"/>
  <c r="D257" i="2"/>
  <c r="C278" i="2"/>
  <c r="D295" i="2"/>
  <c r="B306" i="2" a="1"/>
  <c r="B314" i="2" a="1"/>
  <c r="B322" i="2" a="1"/>
  <c r="B330" i="2" a="1"/>
  <c r="D337" i="2"/>
  <c r="D343" i="2"/>
  <c r="C358" i="2"/>
  <c r="B365" i="2" a="1"/>
  <c r="D377" i="2"/>
  <c r="B389" i="2" a="1"/>
  <c r="C399" i="2"/>
  <c r="B405" i="2" a="1"/>
  <c r="C415" i="2"/>
  <c r="B421" i="2" a="1"/>
  <c r="B426" i="2" a="1"/>
  <c r="D430" i="2"/>
  <c r="C435" i="2"/>
  <c r="D440" i="2"/>
  <c r="D445" i="2"/>
  <c r="D454" i="2"/>
  <c r="D463" i="2"/>
  <c r="C468" i="2"/>
  <c r="B473" i="2" a="1"/>
  <c r="D477" i="2"/>
  <c r="D486" i="2"/>
  <c r="D495" i="2"/>
  <c r="C500" i="2"/>
  <c r="B505" i="2" a="1"/>
  <c r="G9" i="2"/>
  <c r="G27" i="2"/>
  <c r="G45" i="2"/>
  <c r="G63" i="2"/>
  <c r="G81" i="2"/>
  <c r="G100" i="2"/>
  <c r="G118" i="2"/>
  <c r="G137" i="2"/>
  <c r="G155" i="2"/>
  <c r="G173" i="2"/>
  <c r="G191" i="2"/>
  <c r="G209" i="2"/>
  <c r="G228" i="2"/>
  <c r="G246" i="2"/>
  <c r="G265" i="2"/>
  <c r="G282" i="2"/>
  <c r="G299" i="2"/>
  <c r="G316" i="2"/>
  <c r="G333" i="2"/>
  <c r="G349" i="2"/>
  <c r="G365" i="2"/>
  <c r="G381" i="2"/>
  <c r="G397" i="2"/>
  <c r="G413" i="2"/>
  <c r="G429" i="2"/>
  <c r="I178" i="1"/>
  <c r="C49" i="2"/>
  <c r="C178" i="2"/>
  <c r="D303" i="2"/>
  <c r="C343" i="2"/>
  <c r="D381" i="2"/>
  <c r="D409" i="2"/>
  <c r="C454" i="2"/>
  <c r="C485" i="2"/>
  <c r="B499" i="2" a="1"/>
  <c r="G8" i="2"/>
  <c r="G44" i="2"/>
  <c r="G80" i="2"/>
  <c r="G117" i="2"/>
  <c r="G153" i="2"/>
  <c r="G186" i="2"/>
  <c r="G219" i="2"/>
  <c r="G252" i="2"/>
  <c r="G281" i="2"/>
  <c r="G313" i="2"/>
  <c r="G343" i="2"/>
  <c r="G370" i="2"/>
  <c r="G395" i="2"/>
  <c r="G421" i="2"/>
  <c r="G445" i="2"/>
  <c r="G469" i="2"/>
  <c r="G492" i="2"/>
  <c r="N7" i="2"/>
  <c r="M13" i="2"/>
  <c r="N30" i="2"/>
  <c r="M36" i="2"/>
  <c r="M41" i="2"/>
  <c r="N46" i="2"/>
  <c r="M52" i="2"/>
  <c r="L62" i="2" a="1"/>
  <c r="N71" i="2"/>
  <c r="M76" i="2"/>
  <c r="L81" i="2" a="1"/>
  <c r="M85" i="2"/>
  <c r="L90" i="2" a="1"/>
  <c r="Q11" i="2"/>
  <c r="Q27" i="2"/>
  <c r="Q43" i="2"/>
  <c r="Q59" i="2"/>
  <c r="Q75" i="2"/>
  <c r="Q91" i="2"/>
  <c r="Q107" i="2"/>
  <c r="Q123" i="2"/>
  <c r="Q139" i="2"/>
  <c r="Q155" i="2"/>
  <c r="Q171" i="2"/>
  <c r="Q187" i="2"/>
  <c r="Q203" i="2"/>
  <c r="Q219" i="2"/>
  <c r="Q235" i="2"/>
  <c r="Q251" i="2"/>
  <c r="Q267" i="2"/>
  <c r="Q283" i="2"/>
  <c r="Q299" i="2"/>
  <c r="Q315" i="2"/>
  <c r="Q331" i="2"/>
  <c r="Q347" i="2"/>
  <c r="Q363" i="2"/>
  <c r="Q379" i="2"/>
  <c r="Q395" i="2"/>
  <c r="Q411" i="2"/>
  <c r="Q427" i="2"/>
  <c r="Q443" i="2"/>
  <c r="Q459" i="2"/>
  <c r="Q475" i="2"/>
  <c r="Q491" i="2"/>
  <c r="Q507" i="2"/>
  <c r="W9" i="2"/>
  <c r="W13" i="2"/>
  <c r="W17" i="2"/>
  <c r="W21" i="2"/>
  <c r="W25" i="2"/>
  <c r="W29" i="2"/>
  <c r="W33" i="2"/>
  <c r="W37" i="2"/>
  <c r="W41" i="2"/>
  <c r="W45" i="2"/>
  <c r="W49" i="2"/>
  <c r="W53" i="2"/>
  <c r="I204" i="1"/>
  <c r="D50" i="2"/>
  <c r="D305" i="2"/>
  <c r="D349" i="2"/>
  <c r="C382" i="2"/>
  <c r="B410" i="2" a="1"/>
  <c r="C437" i="2"/>
  <c r="B456" i="2" a="1"/>
  <c r="C471" i="2"/>
  <c r="D499" i="2"/>
  <c r="G11" i="2"/>
  <c r="G47" i="2"/>
  <c r="G84" i="2"/>
  <c r="G121" i="2"/>
  <c r="G154" i="2"/>
  <c r="G188" i="2"/>
  <c r="G221" i="2"/>
  <c r="G254" i="2"/>
  <c r="G284" i="2"/>
  <c r="G314" i="2"/>
  <c r="G344" i="2"/>
  <c r="G372" i="2"/>
  <c r="G396" i="2"/>
  <c r="G423" i="2"/>
  <c r="G447" i="2"/>
  <c r="G471" i="2"/>
  <c r="G493" i="2"/>
  <c r="L8" i="2" a="1"/>
  <c r="N13" i="2"/>
  <c r="N19" i="2"/>
  <c r="M25" i="2"/>
  <c r="N36" i="2"/>
  <c r="N41" i="2"/>
  <c r="N52" i="2"/>
  <c r="M57" i="2"/>
  <c r="M62" i="2"/>
  <c r="M67" i="2"/>
  <c r="L72" i="2" a="1"/>
  <c r="N76" i="2"/>
  <c r="N85" i="2"/>
  <c r="M90" i="2"/>
  <c r="M94" i="2"/>
  <c r="M98" i="2"/>
  <c r="M102" i="2"/>
  <c r="M106" i="2"/>
  <c r="M110" i="2"/>
  <c r="M114" i="2"/>
  <c r="M118" i="2"/>
  <c r="M122" i="2"/>
  <c r="M126" i="2"/>
  <c r="M130" i="2"/>
  <c r="M134" i="2"/>
  <c r="M138" i="2"/>
  <c r="M142" i="2"/>
  <c r="M146" i="2"/>
  <c r="M150" i="2"/>
  <c r="M154" i="2"/>
  <c r="M158" i="2"/>
  <c r="M162" i="2"/>
  <c r="M166" i="2"/>
  <c r="M170" i="2"/>
  <c r="M174" i="2"/>
  <c r="M178" i="2"/>
  <c r="M182" i="2"/>
  <c r="M186" i="2"/>
  <c r="M190" i="2"/>
  <c r="M194" i="2"/>
  <c r="M198" i="2"/>
  <c r="M202" i="2"/>
  <c r="M206" i="2"/>
  <c r="M210" i="2"/>
  <c r="M214" i="2"/>
  <c r="M218" i="2"/>
  <c r="M222" i="2"/>
  <c r="M226" i="2"/>
  <c r="M230" i="2"/>
  <c r="M234" i="2"/>
  <c r="M238" i="2"/>
  <c r="M242" i="2"/>
  <c r="M246" i="2"/>
  <c r="M250" i="2"/>
  <c r="M254" i="2"/>
  <c r="M258" i="2"/>
  <c r="M262" i="2"/>
  <c r="M266" i="2"/>
  <c r="M270" i="2"/>
  <c r="M274" i="2"/>
  <c r="M278" i="2"/>
  <c r="M282" i="2"/>
  <c r="M286" i="2"/>
  <c r="M290" i="2"/>
  <c r="M294" i="2"/>
  <c r="M298" i="2"/>
  <c r="M302" i="2"/>
  <c r="M306" i="2"/>
  <c r="M310" i="2"/>
  <c r="M314" i="2"/>
  <c r="M318" i="2"/>
  <c r="M322" i="2"/>
  <c r="M326" i="2"/>
  <c r="M330" i="2"/>
  <c r="M334" i="2"/>
  <c r="M338" i="2"/>
  <c r="M342" i="2"/>
  <c r="M346" i="2"/>
  <c r="M350" i="2"/>
  <c r="M354" i="2"/>
  <c r="M358" i="2"/>
  <c r="M362" i="2"/>
  <c r="M366" i="2"/>
  <c r="M370" i="2"/>
  <c r="M374" i="2"/>
  <c r="M378" i="2"/>
  <c r="M382" i="2"/>
  <c r="M386" i="2"/>
  <c r="M390" i="2"/>
  <c r="M394" i="2"/>
  <c r="M398" i="2"/>
  <c r="M402" i="2"/>
  <c r="M406" i="2"/>
  <c r="M410" i="2"/>
  <c r="M414" i="2"/>
  <c r="M418" i="2"/>
  <c r="M422" i="2"/>
  <c r="M426" i="2"/>
  <c r="M430" i="2"/>
  <c r="M434" i="2"/>
  <c r="M438" i="2"/>
  <c r="M442" i="2"/>
  <c r="M446" i="2"/>
  <c r="M450" i="2"/>
  <c r="M454" i="2"/>
  <c r="M458" i="2"/>
  <c r="M462" i="2"/>
  <c r="B79" i="2" a="1"/>
  <c r="C255" i="2"/>
  <c r="B311" i="2" a="1"/>
  <c r="C350" i="2"/>
  <c r="B383" i="2" a="1"/>
  <c r="B414" i="2" a="1"/>
  <c r="B439" i="2" a="1"/>
  <c r="B458" i="2" a="1"/>
  <c r="C472" i="2"/>
  <c r="C486" i="2"/>
  <c r="B500" i="2" a="1"/>
  <c r="G14" i="2"/>
  <c r="G50" i="2"/>
  <c r="G88" i="2"/>
  <c r="G124" i="2"/>
  <c r="G157" i="2"/>
  <c r="G189" i="2"/>
  <c r="G222" i="2"/>
  <c r="G255" i="2"/>
  <c r="G287" i="2"/>
  <c r="G315" i="2"/>
  <c r="G346" i="2"/>
  <c r="G373" i="2"/>
  <c r="G399" i="2"/>
  <c r="G424" i="2"/>
  <c r="G448" i="2"/>
  <c r="G472" i="2"/>
  <c r="G495" i="2"/>
  <c r="M8" i="2"/>
  <c r="L14" i="2" a="1"/>
  <c r="L20" i="2" a="1"/>
  <c r="N25" i="2"/>
  <c r="N31" i="2"/>
  <c r="L37" i="2" a="1"/>
  <c r="L42" i="2" a="1"/>
  <c r="N47" i="2"/>
  <c r="L53" i="2" a="1"/>
  <c r="N57" i="2"/>
  <c r="N62" i="2"/>
  <c r="N67" i="2"/>
  <c r="M72" i="2"/>
  <c r="L77" i="2" a="1"/>
  <c r="M81" i="2"/>
  <c r="L86" i="2" a="1"/>
  <c r="N90" i="2"/>
  <c r="N94" i="2"/>
  <c r="N98" i="2"/>
  <c r="N102" i="2"/>
  <c r="N106" i="2"/>
  <c r="N110" i="2"/>
  <c r="N114" i="2"/>
  <c r="N118" i="2"/>
  <c r="N122" i="2"/>
  <c r="N126" i="2"/>
  <c r="N130" i="2"/>
  <c r="N134" i="2"/>
  <c r="N138" i="2"/>
  <c r="N142" i="2"/>
  <c r="N146" i="2"/>
  <c r="N150" i="2"/>
  <c r="N154" i="2"/>
  <c r="N158" i="2"/>
  <c r="N162" i="2"/>
  <c r="N166" i="2"/>
  <c r="N170" i="2"/>
  <c r="N174" i="2"/>
  <c r="N178" i="2"/>
  <c r="N182" i="2"/>
  <c r="N186" i="2"/>
  <c r="N190" i="2"/>
  <c r="N194" i="2"/>
  <c r="N198" i="2"/>
  <c r="N202" i="2"/>
  <c r="N206" i="2"/>
  <c r="N210" i="2"/>
  <c r="N214" i="2"/>
  <c r="N218" i="2"/>
  <c r="N222" i="2"/>
  <c r="N226" i="2"/>
  <c r="N230" i="2"/>
  <c r="N234" i="2"/>
  <c r="N238" i="2"/>
  <c r="N242" i="2"/>
  <c r="N246" i="2"/>
  <c r="N250" i="2"/>
  <c r="N254" i="2"/>
  <c r="N258" i="2"/>
  <c r="N262" i="2"/>
  <c r="N266" i="2"/>
  <c r="N270" i="2"/>
  <c r="N274" i="2"/>
  <c r="N278" i="2"/>
  <c r="N282" i="2"/>
  <c r="N286" i="2"/>
  <c r="N290" i="2"/>
  <c r="N294" i="2"/>
  <c r="N298" i="2"/>
  <c r="N302" i="2"/>
  <c r="N306" i="2"/>
  <c r="N310" i="2"/>
  <c r="N314" i="2"/>
  <c r="N318" i="2"/>
  <c r="N322" i="2"/>
  <c r="N326" i="2"/>
  <c r="N330" i="2"/>
  <c r="N334" i="2"/>
  <c r="N338" i="2"/>
  <c r="N342" i="2"/>
  <c r="N346" i="2"/>
  <c r="N350" i="2"/>
  <c r="N354" i="2"/>
  <c r="N358" i="2"/>
  <c r="N362" i="2"/>
  <c r="N366" i="2"/>
  <c r="N370" i="2"/>
  <c r="N374" i="2"/>
  <c r="N378" i="2"/>
  <c r="N382" i="2"/>
  <c r="N386" i="2"/>
  <c r="N390" i="2"/>
  <c r="N394" i="2"/>
  <c r="N398" i="2"/>
  <c r="N402" i="2"/>
  <c r="N406" i="2"/>
  <c r="N410" i="2"/>
  <c r="N414" i="2"/>
  <c r="N418" i="2"/>
  <c r="H287" i="1" a="1"/>
  <c r="B86" i="2" a="1"/>
  <c r="C191" i="2"/>
  <c r="C263" i="2"/>
  <c r="D311" i="2"/>
  <c r="B351" i="2" a="1"/>
  <c r="B415" i="2" a="1"/>
  <c r="D439" i="2"/>
  <c r="D458" i="2"/>
  <c r="D472" i="2"/>
  <c r="B488" i="2" a="1"/>
  <c r="B502" i="2" a="1"/>
  <c r="G16" i="2"/>
  <c r="G53" i="2"/>
  <c r="G90" i="2"/>
  <c r="G126" i="2"/>
  <c r="G160" i="2"/>
  <c r="G190" i="2"/>
  <c r="G224" i="2"/>
  <c r="G257" i="2"/>
  <c r="G289" i="2"/>
  <c r="G318" i="2"/>
  <c r="G347" i="2"/>
  <c r="G375" i="2"/>
  <c r="G400" i="2"/>
  <c r="G426" i="2"/>
  <c r="G450" i="2"/>
  <c r="G474" i="2"/>
  <c r="G496" i="2"/>
  <c r="N8" i="2"/>
  <c r="M14" i="2"/>
  <c r="M20" i="2"/>
  <c r="L26" i="2" a="1"/>
  <c r="L32" i="2" a="1"/>
  <c r="M42" i="2"/>
  <c r="L48" i="2" a="1"/>
  <c r="L58" i="2" a="1"/>
  <c r="L68" i="2" a="1"/>
  <c r="N72" i="2"/>
  <c r="N81" i="2"/>
  <c r="M86" i="2"/>
  <c r="L91" i="2" a="1"/>
  <c r="L95" i="2" a="1"/>
  <c r="L99" i="2" a="1"/>
  <c r="L103" i="2" a="1"/>
  <c r="L107" i="2" a="1"/>
  <c r="L111" i="2" a="1"/>
  <c r="L115" i="2" a="1"/>
  <c r="L119" i="2" a="1"/>
  <c r="L123" i="2" a="1"/>
  <c r="L127" i="2" a="1"/>
  <c r="L131" i="2" a="1"/>
  <c r="L135" i="2" a="1"/>
  <c r="L139" i="2" a="1"/>
  <c r="L143" i="2" a="1"/>
  <c r="L147" i="2" a="1"/>
  <c r="L151" i="2" a="1"/>
  <c r="L155" i="2" a="1"/>
  <c r="L159" i="2" a="1"/>
  <c r="L163" i="2" a="1"/>
  <c r="L167" i="2" a="1"/>
  <c r="L171" i="2" a="1"/>
  <c r="L175" i="2" a="1"/>
  <c r="L179" i="2" a="1"/>
  <c r="L183" i="2" a="1"/>
  <c r="L187" i="2" a="1"/>
  <c r="L191" i="2" a="1"/>
  <c r="L195" i="2" a="1"/>
  <c r="L199" i="2" a="1"/>
  <c r="L203" i="2" a="1"/>
  <c r="L207" i="2" a="1"/>
  <c r="L211" i="2" a="1"/>
  <c r="L215" i="2" a="1"/>
  <c r="L219" i="2" a="1"/>
  <c r="L223" i="2" a="1"/>
  <c r="L227" i="2" a="1"/>
  <c r="L231" i="2" a="1"/>
  <c r="L235" i="2" a="1"/>
  <c r="L239" i="2" a="1"/>
  <c r="L243" i="2" a="1"/>
  <c r="L247" i="2" a="1"/>
  <c r="L251" i="2" a="1"/>
  <c r="L255" i="2" a="1"/>
  <c r="L259" i="2" a="1"/>
  <c r="L263" i="2" a="1"/>
  <c r="L267" i="2" a="1"/>
  <c r="L271" i="2" a="1"/>
  <c r="L275" i="2" a="1"/>
  <c r="L279" i="2" a="1"/>
  <c r="L283" i="2" a="1"/>
  <c r="L287" i="2" a="1"/>
  <c r="L291" i="2" a="1"/>
  <c r="L295" i="2" a="1"/>
  <c r="L299" i="2" a="1"/>
  <c r="L303" i="2" a="1"/>
  <c r="L307" i="2" a="1"/>
  <c r="L311" i="2" a="1"/>
  <c r="L315" i="2" a="1"/>
  <c r="L319" i="2" a="1"/>
  <c r="L323" i="2" a="1"/>
  <c r="L327" i="2" a="1"/>
  <c r="L331" i="2" a="1"/>
  <c r="L335" i="2" a="1"/>
  <c r="L339" i="2" a="1"/>
  <c r="L343" i="2" a="1"/>
  <c r="L347" i="2" a="1"/>
  <c r="L351" i="2" a="1"/>
  <c r="L355" i="2" a="1"/>
  <c r="L359" i="2" a="1"/>
  <c r="L363" i="2" a="1"/>
  <c r="L367" i="2" a="1"/>
  <c r="L371" i="2" a="1"/>
  <c r="L375" i="2" a="1"/>
  <c r="L379" i="2" a="1"/>
  <c r="L383" i="2" a="1"/>
  <c r="L387" i="2" a="1"/>
  <c r="L391" i="2" a="1"/>
  <c r="L395" i="2" a="1"/>
  <c r="L399" i="2" a="1"/>
  <c r="L403" i="2" a="1"/>
  <c r="I305" i="1"/>
  <c r="C86" i="2"/>
  <c r="C202" i="2"/>
  <c r="C266" i="2"/>
  <c r="D313" i="2"/>
  <c r="D355" i="2"/>
  <c r="C388" i="2"/>
  <c r="C440" i="2"/>
  <c r="B459" i="2" a="1"/>
  <c r="C474" i="2"/>
  <c r="D489" i="2"/>
  <c r="D502" i="2"/>
  <c r="G17" i="2"/>
  <c r="G54" i="2"/>
  <c r="G91" i="2"/>
  <c r="G127" i="2"/>
  <c r="G162" i="2"/>
  <c r="G193" i="2"/>
  <c r="G225" i="2"/>
  <c r="G258" i="2"/>
  <c r="G290" i="2"/>
  <c r="G321" i="2"/>
  <c r="G348" i="2"/>
  <c r="G376" i="2"/>
  <c r="G402" i="2"/>
  <c r="G427" i="2"/>
  <c r="G452" i="2"/>
  <c r="G475" i="2"/>
  <c r="G498" i="2"/>
  <c r="N14" i="2"/>
  <c r="N20" i="2"/>
  <c r="M26" i="2"/>
  <c r="M32" i="2"/>
  <c r="M37" i="2"/>
  <c r="N42" i="2"/>
  <c r="M48" i="2"/>
  <c r="M53" i="2"/>
  <c r="M58" i="2"/>
  <c r="M63" i="2"/>
  <c r="M68" i="2"/>
  <c r="L73" i="2" a="1"/>
  <c r="M77" i="2"/>
  <c r="L82" i="2" a="1"/>
  <c r="N86" i="2"/>
  <c r="Q15" i="2"/>
  <c r="Q31" i="2"/>
  <c r="Q47" i="2"/>
  <c r="Q63" i="2"/>
  <c r="Q79" i="2"/>
  <c r="Q95" i="2"/>
  <c r="Q111" i="2"/>
  <c r="Q127" i="2"/>
  <c r="Q143" i="2"/>
  <c r="Q159" i="2"/>
  <c r="Q175" i="2"/>
  <c r="Q191" i="2"/>
  <c r="Q207" i="2"/>
  <c r="Q223" i="2"/>
  <c r="Q239" i="2"/>
  <c r="Q255" i="2"/>
  <c r="Q271" i="2"/>
  <c r="Q287" i="2"/>
  <c r="Q303" i="2"/>
  <c r="Q319" i="2"/>
  <c r="Q335" i="2"/>
  <c r="Q351" i="2"/>
  <c r="Q367" i="2"/>
  <c r="Q383" i="2"/>
  <c r="Q399" i="2"/>
  <c r="Q415" i="2"/>
  <c r="Q431" i="2"/>
  <c r="Q447" i="2"/>
  <c r="Q463" i="2"/>
  <c r="Q479" i="2"/>
  <c r="Q495" i="2"/>
  <c r="W6" i="2"/>
  <c r="W10" i="2"/>
  <c r="W14" i="2"/>
  <c r="W18" i="2"/>
  <c r="W22" i="2"/>
  <c r="W26" i="2"/>
  <c r="W30" i="2"/>
  <c r="W34" i="2"/>
  <c r="W38" i="2"/>
  <c r="W42" i="2"/>
  <c r="W46" i="2"/>
  <c r="W50" i="2"/>
  <c r="W54" i="2"/>
  <c r="W58" i="2"/>
  <c r="W62" i="2"/>
  <c r="J316" i="1"/>
  <c r="B109" i="2" a="1"/>
  <c r="C203" i="2"/>
  <c r="B267" i="2" a="1"/>
  <c r="B319" i="2" a="1"/>
  <c r="B358" i="2" a="1"/>
  <c r="D388" i="2"/>
  <c r="D460" i="2"/>
  <c r="D475" i="2"/>
  <c r="B490" i="2" a="1"/>
  <c r="G20" i="2"/>
  <c r="G57" i="2"/>
  <c r="G93" i="2"/>
  <c r="G129" i="2"/>
  <c r="G164" i="2"/>
  <c r="G197" i="2"/>
  <c r="G226" i="2"/>
  <c r="G261" i="2"/>
  <c r="G293" i="2"/>
  <c r="G324" i="2"/>
  <c r="G351" i="2"/>
  <c r="G378" i="2"/>
  <c r="G404" i="2"/>
  <c r="G428" i="2"/>
  <c r="G453" i="2"/>
  <c r="G476" i="2"/>
  <c r="G500" i="2"/>
  <c r="M9" i="2"/>
  <c r="N26" i="2"/>
  <c r="N32" i="2"/>
  <c r="N37" i="2"/>
  <c r="N48" i="2"/>
  <c r="N53" i="2"/>
  <c r="N58" i="2"/>
  <c r="N63" i="2"/>
  <c r="N68" i="2"/>
  <c r="N77" i="2"/>
  <c r="M82" i="2"/>
  <c r="L87" i="2" a="1"/>
  <c r="M91" i="2"/>
  <c r="M95" i="2"/>
  <c r="M99" i="2"/>
  <c r="M103" i="2"/>
  <c r="M107" i="2"/>
  <c r="M111" i="2"/>
  <c r="M115" i="2"/>
  <c r="M119" i="2"/>
  <c r="M123" i="2"/>
  <c r="M127" i="2"/>
  <c r="M131" i="2"/>
  <c r="M135" i="2"/>
  <c r="M139" i="2"/>
  <c r="M143" i="2"/>
  <c r="M147" i="2"/>
  <c r="M151" i="2"/>
  <c r="M155" i="2"/>
  <c r="M159" i="2"/>
  <c r="M163" i="2"/>
  <c r="M167" i="2"/>
  <c r="M171" i="2"/>
  <c r="M175" i="2"/>
  <c r="M179" i="2"/>
  <c r="M183" i="2"/>
  <c r="M187" i="2"/>
  <c r="M191" i="2"/>
  <c r="M195" i="2"/>
  <c r="M199" i="2"/>
  <c r="M203" i="2"/>
  <c r="M207" i="2"/>
  <c r="M211" i="2"/>
  <c r="M215" i="2"/>
  <c r="M219" i="2"/>
  <c r="M223" i="2"/>
  <c r="M227" i="2"/>
  <c r="M231" i="2"/>
  <c r="M235" i="2"/>
  <c r="M239" i="2"/>
  <c r="M243" i="2"/>
  <c r="M247" i="2"/>
  <c r="M251" i="2"/>
  <c r="M255" i="2"/>
  <c r="M259" i="2"/>
  <c r="M263" i="2"/>
  <c r="M267" i="2"/>
  <c r="M271" i="2"/>
  <c r="M275" i="2"/>
  <c r="M279" i="2"/>
  <c r="M283" i="2"/>
  <c r="M287" i="2"/>
  <c r="M291" i="2"/>
  <c r="M295" i="2"/>
  <c r="M299" i="2"/>
  <c r="M303" i="2"/>
  <c r="M307" i="2"/>
  <c r="M311" i="2"/>
  <c r="M315" i="2"/>
  <c r="M319" i="2"/>
  <c r="M323" i="2"/>
  <c r="M327" i="2"/>
  <c r="M331" i="2"/>
  <c r="M335" i="2"/>
  <c r="M339" i="2"/>
  <c r="M343" i="2"/>
  <c r="M347" i="2"/>
  <c r="M351" i="2"/>
  <c r="M355" i="2"/>
  <c r="M359" i="2"/>
  <c r="M363" i="2"/>
  <c r="M367" i="2"/>
  <c r="M371" i="2"/>
  <c r="M375" i="2"/>
  <c r="M379" i="2"/>
  <c r="M383" i="2"/>
  <c r="M387" i="2"/>
  <c r="M391" i="2"/>
  <c r="M395" i="2"/>
  <c r="M399" i="2"/>
  <c r="M403" i="2"/>
  <c r="M407" i="2"/>
  <c r="M411" i="2"/>
  <c r="M415" i="2"/>
  <c r="M419" i="2"/>
  <c r="M423" i="2"/>
  <c r="M427" i="2"/>
  <c r="J373" i="1"/>
  <c r="B114" i="2" a="1"/>
  <c r="B275" i="2" a="1"/>
  <c r="D319" i="2"/>
  <c r="D392" i="2"/>
  <c r="C420" i="2"/>
  <c r="D443" i="2"/>
  <c r="B476" i="2" a="1"/>
  <c r="D490" i="2"/>
  <c r="C503" i="2"/>
  <c r="G21" i="2"/>
  <c r="G58" i="2"/>
  <c r="G94" i="2"/>
  <c r="G130" i="2"/>
  <c r="G166" i="2"/>
  <c r="G200" i="2"/>
  <c r="G230" i="2"/>
  <c r="G262" i="2"/>
  <c r="G294" i="2"/>
  <c r="G325" i="2"/>
  <c r="G354" i="2"/>
  <c r="G379" i="2"/>
  <c r="G405" i="2"/>
  <c r="G431" i="2"/>
  <c r="G455" i="2"/>
  <c r="G477" i="2"/>
  <c r="G501" i="2"/>
  <c r="N9" i="2"/>
  <c r="N15" i="2"/>
  <c r="M21" i="2"/>
  <c r="L33" i="2" a="1"/>
  <c r="L38" i="2" a="1"/>
  <c r="N43" i="2"/>
  <c r="L49" i="2" a="1"/>
  <c r="L54" i="2" a="1"/>
  <c r="L64" i="2" a="1"/>
  <c r="L69" i="2" a="1"/>
  <c r="M73" i="2"/>
  <c r="L78" i="2" a="1"/>
  <c r="N82" i="2"/>
  <c r="N91" i="2"/>
  <c r="N95" i="2"/>
  <c r="N99" i="2"/>
  <c r="N103" i="2"/>
  <c r="N107" i="2"/>
  <c r="N111" i="2"/>
  <c r="N115" i="2"/>
  <c r="N119" i="2"/>
  <c r="N123" i="2"/>
  <c r="N127" i="2"/>
  <c r="N131" i="2"/>
  <c r="N135" i="2"/>
  <c r="N139" i="2"/>
  <c r="N143" i="2"/>
  <c r="N147" i="2"/>
  <c r="N151" i="2"/>
  <c r="N155" i="2"/>
  <c r="N159" i="2"/>
  <c r="N163" i="2"/>
  <c r="N167" i="2"/>
  <c r="N171" i="2"/>
  <c r="N175" i="2"/>
  <c r="N179" i="2"/>
  <c r="N183" i="2"/>
  <c r="N187" i="2"/>
  <c r="N191" i="2"/>
  <c r="N195" i="2"/>
  <c r="N199" i="2"/>
  <c r="N203" i="2"/>
  <c r="N207" i="2"/>
  <c r="N211" i="2"/>
  <c r="N215" i="2"/>
  <c r="N219" i="2"/>
  <c r="N223" i="2"/>
  <c r="N227" i="2"/>
  <c r="N231" i="2"/>
  <c r="N235" i="2"/>
  <c r="N239" i="2"/>
  <c r="N243" i="2"/>
  <c r="N247" i="2"/>
  <c r="N251" i="2"/>
  <c r="N255" i="2"/>
  <c r="N259" i="2"/>
  <c r="N263" i="2"/>
  <c r="N267" i="2"/>
  <c r="N271" i="2"/>
  <c r="N275" i="2"/>
  <c r="N279" i="2"/>
  <c r="N283" i="2"/>
  <c r="N287" i="2"/>
  <c r="N291" i="2"/>
  <c r="N295" i="2"/>
  <c r="N299" i="2"/>
  <c r="N303" i="2"/>
  <c r="N307" i="2"/>
  <c r="N311" i="2"/>
  <c r="N315" i="2"/>
  <c r="N319" i="2"/>
  <c r="N323" i="2"/>
  <c r="N327" i="2"/>
  <c r="N331" i="2"/>
  <c r="N335" i="2"/>
  <c r="N339" i="2"/>
  <c r="N343" i="2"/>
  <c r="N347" i="2"/>
  <c r="N351" i="2"/>
  <c r="N355" i="2"/>
  <c r="N359" i="2"/>
  <c r="N363" i="2"/>
  <c r="N367" i="2"/>
  <c r="N371" i="2"/>
  <c r="N375" i="2"/>
  <c r="N379" i="2"/>
  <c r="N383" i="2"/>
  <c r="N387" i="2"/>
  <c r="N391" i="2"/>
  <c r="N395" i="2"/>
  <c r="N399" i="2"/>
  <c r="N403" i="2"/>
  <c r="N407" i="2"/>
  <c r="N411" i="2"/>
  <c r="N415" i="2"/>
  <c r="N419" i="2"/>
  <c r="N423" i="2"/>
  <c r="I385" i="1"/>
  <c r="B118" i="2" a="1"/>
  <c r="B215" i="2" a="1"/>
  <c r="D277" i="2"/>
  <c r="D321" i="2"/>
  <c r="B363" i="2" a="1"/>
  <c r="D393" i="2"/>
  <c r="D420" i="2"/>
  <c r="B445" i="2" a="1"/>
  <c r="C462" i="2"/>
  <c r="B477" i="2" a="1"/>
  <c r="B491" i="2" a="1"/>
  <c r="C504" i="2"/>
  <c r="G25" i="2"/>
  <c r="G61" i="2"/>
  <c r="G97" i="2"/>
  <c r="G134" i="2"/>
  <c r="G168" i="2"/>
  <c r="G201" i="2"/>
  <c r="G234" i="2"/>
  <c r="G264" i="2"/>
  <c r="G296" i="2"/>
  <c r="G327" i="2"/>
  <c r="G356" i="2"/>
  <c r="G380" i="2"/>
  <c r="G407" i="2"/>
  <c r="G432" i="2"/>
  <c r="G456" i="2"/>
  <c r="G479" i="2"/>
  <c r="G503" i="2"/>
  <c r="L10" i="2" a="1"/>
  <c r="L16" i="2" a="1"/>
  <c r="N21" i="2"/>
  <c r="N27" i="2"/>
  <c r="M38" i="2"/>
  <c r="L44" i="2" a="1"/>
  <c r="M54" i="2"/>
  <c r="M59" i="2"/>
  <c r="M64" i="2"/>
  <c r="N73" i="2"/>
  <c r="M78" i="2"/>
  <c r="L83" i="2" a="1"/>
  <c r="M87" i="2"/>
  <c r="L92" i="2" a="1"/>
  <c r="L96" i="2" a="1"/>
  <c r="L100" i="2" a="1"/>
  <c r="L104" i="2" a="1"/>
  <c r="L108" i="2" a="1"/>
  <c r="L112" i="2" a="1"/>
  <c r="L116" i="2" a="1"/>
  <c r="L120" i="2" a="1"/>
  <c r="L124" i="2" a="1"/>
  <c r="L128" i="2" a="1"/>
  <c r="L132" i="2" a="1"/>
  <c r="L136" i="2" a="1"/>
  <c r="L140" i="2" a="1"/>
  <c r="L144" i="2" a="1"/>
  <c r="L148" i="2" a="1"/>
  <c r="L152" i="2" a="1"/>
  <c r="L156" i="2" a="1"/>
  <c r="L160" i="2" a="1"/>
  <c r="I387" i="1"/>
  <c r="B138" i="2" a="1"/>
  <c r="B327" i="2" a="1"/>
  <c r="D363" i="2"/>
  <c r="B394" i="2" a="1"/>
  <c r="C424" i="2"/>
  <c r="C445" i="2"/>
  <c r="C477" i="2"/>
  <c r="D492" i="2"/>
  <c r="D504" i="2"/>
  <c r="G26" i="2"/>
  <c r="G62" i="2"/>
  <c r="G98" i="2"/>
  <c r="G136" i="2"/>
  <c r="G170" i="2"/>
  <c r="G203" i="2"/>
  <c r="G236" i="2"/>
  <c r="G267" i="2"/>
  <c r="G297" i="2"/>
  <c r="G328" i="2"/>
  <c r="G357" i="2"/>
  <c r="G383" i="2"/>
  <c r="G408" i="2"/>
  <c r="G434" i="2"/>
  <c r="G458" i="2"/>
  <c r="G480" i="2"/>
  <c r="G504" i="2"/>
  <c r="M10" i="2"/>
  <c r="M16" i="2"/>
  <c r="L22" i="2" a="1"/>
  <c r="L28" i="2" a="1"/>
  <c r="M33" i="2"/>
  <c r="N38" i="2"/>
  <c r="M44" i="2"/>
  <c r="M49" i="2"/>
  <c r="N54" i="2"/>
  <c r="N59" i="2"/>
  <c r="N64" i="2"/>
  <c r="M69" i="2"/>
  <c r="L74" i="2" a="1"/>
  <c r="N78" i="2"/>
  <c r="N87" i="2"/>
  <c r="Q19" i="2"/>
  <c r="Q35" i="2"/>
  <c r="Q51" i="2"/>
  <c r="Q67" i="2"/>
  <c r="Q83" i="2"/>
  <c r="Q99" i="2"/>
  <c r="Q115" i="2"/>
  <c r="Q131" i="2"/>
  <c r="Q147" i="2"/>
  <c r="Q163" i="2"/>
  <c r="Q179" i="2"/>
  <c r="Q195" i="2"/>
  <c r="Q211" i="2"/>
  <c r="Q227" i="2"/>
  <c r="Q243" i="2"/>
  <c r="Q259" i="2"/>
  <c r="Q275" i="2"/>
  <c r="Q291" i="2"/>
  <c r="Q307" i="2"/>
  <c r="Q323" i="2"/>
  <c r="Q339" i="2"/>
  <c r="Q355" i="2"/>
  <c r="Q371" i="2"/>
  <c r="Q387" i="2"/>
  <c r="Q403" i="2"/>
  <c r="Q419" i="2"/>
  <c r="Q435" i="2"/>
  <c r="Q451" i="2"/>
  <c r="J433" i="1"/>
  <c r="C142" i="2"/>
  <c r="C218" i="2"/>
  <c r="D283" i="2"/>
  <c r="D327" i="2"/>
  <c r="D364" i="2"/>
  <c r="B398" i="2" a="1"/>
  <c r="C425" i="2"/>
  <c r="B447" i="2" a="1"/>
  <c r="C463" i="2"/>
  <c r="B479" i="2" a="1"/>
  <c r="D505" i="2"/>
  <c r="G29" i="2"/>
  <c r="G65" i="2"/>
  <c r="G102" i="2"/>
  <c r="G139" i="2"/>
  <c r="G171" i="2"/>
  <c r="G204" i="2"/>
  <c r="G237" i="2"/>
  <c r="G270" i="2"/>
  <c r="G298" i="2"/>
  <c r="G330" i="2"/>
  <c r="G359" i="2"/>
  <c r="G384" i="2"/>
  <c r="G410" i="2"/>
  <c r="G436" i="2"/>
  <c r="G459" i="2"/>
  <c r="G482" i="2"/>
  <c r="G506" i="2"/>
  <c r="N10" i="2"/>
  <c r="N16" i="2"/>
  <c r="M22" i="2"/>
  <c r="M28" i="2"/>
  <c r="N33" i="2"/>
  <c r="N44" i="2"/>
  <c r="N49" i="2"/>
  <c r="L60" i="2" a="1"/>
  <c r="L65" i="2" a="1"/>
  <c r="N69" i="2"/>
  <c r="M74" i="2"/>
  <c r="L79" i="2" a="1"/>
  <c r="M83" i="2"/>
  <c r="L88" i="2" a="1"/>
  <c r="M92" i="2"/>
  <c r="M96" i="2"/>
  <c r="M100" i="2"/>
  <c r="M104" i="2"/>
  <c r="M108" i="2"/>
  <c r="M112" i="2"/>
  <c r="M116" i="2"/>
  <c r="M120" i="2"/>
  <c r="M124" i="2"/>
  <c r="M128" i="2"/>
  <c r="M132" i="2"/>
  <c r="M136" i="2"/>
  <c r="M140" i="2"/>
  <c r="M144" i="2"/>
  <c r="M148" i="2"/>
  <c r="M152" i="2"/>
  <c r="M156" i="2"/>
  <c r="M160" i="2"/>
  <c r="M164" i="2"/>
  <c r="M168" i="2"/>
  <c r="M172" i="2"/>
  <c r="M176" i="2"/>
  <c r="M180" i="2"/>
  <c r="M184" i="2"/>
  <c r="M188" i="2"/>
  <c r="M192" i="2"/>
  <c r="M196" i="2"/>
  <c r="M200" i="2"/>
  <c r="M204" i="2"/>
  <c r="M208" i="2"/>
  <c r="M212" i="2"/>
  <c r="M216" i="2"/>
  <c r="M220" i="2"/>
  <c r="M224" i="2"/>
  <c r="M228" i="2"/>
  <c r="M232" i="2"/>
  <c r="I445" i="1"/>
  <c r="B157" i="2" a="1"/>
  <c r="C230" i="2"/>
  <c r="B287" i="2" a="1"/>
  <c r="B335" i="2" a="1"/>
  <c r="C370" i="2"/>
  <c r="C429" i="2"/>
  <c r="D449" i="2"/>
  <c r="D466" i="2"/>
  <c r="D480" i="2"/>
  <c r="B507" i="2" a="1"/>
  <c r="G34" i="2"/>
  <c r="G72" i="2"/>
  <c r="G108" i="2"/>
  <c r="G144" i="2"/>
  <c r="G175" i="2"/>
  <c r="G207" i="2"/>
  <c r="G240" i="2"/>
  <c r="G273" i="2"/>
  <c r="G304" i="2"/>
  <c r="G332" i="2"/>
  <c r="G362" i="2"/>
  <c r="G388" i="2"/>
  <c r="G412" i="2"/>
  <c r="G439" i="2"/>
  <c r="G461" i="2"/>
  <c r="G485" i="2"/>
  <c r="G508" i="2"/>
  <c r="N11" i="2"/>
  <c r="M17" i="2"/>
  <c r="M34" i="2"/>
  <c r="L40" i="2" a="1"/>
  <c r="M50" i="2"/>
  <c r="N55" i="2"/>
  <c r="N60" i="2"/>
  <c r="M65" i="2"/>
  <c r="M70" i="2"/>
  <c r="L75" i="2" a="1"/>
  <c r="M79" i="2"/>
  <c r="L84" i="2" a="1"/>
  <c r="N88" i="2"/>
  <c r="L93" i="2" a="1"/>
  <c r="L97" i="2" a="1"/>
  <c r="L101" i="2" a="1"/>
  <c r="L105" i="2" a="1"/>
  <c r="L109" i="2" a="1"/>
  <c r="L113" i="2" a="1"/>
  <c r="L117" i="2" a="1"/>
  <c r="L121" i="2" a="1"/>
  <c r="L125" i="2" a="1"/>
  <c r="L129" i="2" a="1"/>
  <c r="L133" i="2" a="1"/>
  <c r="L137" i="2" a="1"/>
  <c r="L141" i="2" a="1"/>
  <c r="L145" i="2" a="1"/>
  <c r="L149" i="2" a="1"/>
  <c r="L153" i="2" a="1"/>
  <c r="L157" i="2" a="1"/>
  <c r="L161" i="2" a="1"/>
  <c r="L165" i="2" a="1"/>
  <c r="L169" i="2" a="1"/>
  <c r="L173" i="2" a="1"/>
  <c r="L177" i="2" a="1"/>
  <c r="L181" i="2" a="1"/>
  <c r="L185" i="2" a="1"/>
  <c r="L189" i="2" a="1"/>
  <c r="L193" i="2" a="1"/>
  <c r="L197" i="2" a="1"/>
  <c r="L201" i="2" a="1"/>
  <c r="I497" i="1"/>
  <c r="D161" i="2"/>
  <c r="C239" i="2"/>
  <c r="B337" i="2" a="1"/>
  <c r="C375" i="2"/>
  <c r="C404" i="2"/>
  <c r="C430" i="2"/>
  <c r="C451" i="2"/>
  <c r="D467" i="2"/>
  <c r="B482" i="2" a="1"/>
  <c r="C497" i="2"/>
  <c r="D507" i="2"/>
  <c r="G38" i="2"/>
  <c r="G75" i="2"/>
  <c r="G111" i="2"/>
  <c r="G148" i="2"/>
  <c r="G181" i="2"/>
  <c r="G212" i="2"/>
  <c r="G244" i="2"/>
  <c r="G277" i="2"/>
  <c r="G308" i="2"/>
  <c r="G338" i="2"/>
  <c r="G364" i="2"/>
  <c r="G391" i="2"/>
  <c r="G416" i="2"/>
  <c r="G442" i="2"/>
  <c r="G464" i="2"/>
  <c r="G488" i="2"/>
  <c r="M6" i="2"/>
  <c r="M12" i="2"/>
  <c r="L18" i="2" a="1"/>
  <c r="L24" i="2" a="1"/>
  <c r="N29" i="2"/>
  <c r="N40" i="2"/>
  <c r="N45" i="2"/>
  <c r="M56" i="2"/>
  <c r="L66" i="2" a="1"/>
  <c r="L71" i="2" a="1"/>
  <c r="M75" i="2"/>
  <c r="L80" i="2" a="1"/>
  <c r="N84" i="2"/>
  <c r="M93" i="2"/>
  <c r="M97" i="2"/>
  <c r="M101" i="2"/>
  <c r="M105" i="2"/>
  <c r="M109" i="2"/>
  <c r="M113" i="2"/>
  <c r="M117" i="2"/>
  <c r="M121" i="2"/>
  <c r="M125" i="2"/>
  <c r="M129" i="2"/>
  <c r="M133" i="2"/>
  <c r="M137" i="2"/>
  <c r="M141" i="2"/>
  <c r="M145" i="2"/>
  <c r="M149" i="2"/>
  <c r="M153" i="2"/>
  <c r="M157" i="2"/>
  <c r="M161" i="2"/>
  <c r="M165" i="2"/>
  <c r="M169" i="2"/>
  <c r="M173" i="2"/>
  <c r="M177" i="2"/>
  <c r="M181" i="2"/>
  <c r="M185" i="2"/>
  <c r="M189" i="2"/>
  <c r="M193" i="2"/>
  <c r="M197" i="2"/>
  <c r="M201" i="2"/>
  <c r="M205" i="2"/>
  <c r="M209" i="2"/>
  <c r="M213" i="2"/>
  <c r="M217" i="2"/>
  <c r="M221" i="2"/>
  <c r="M225" i="2"/>
  <c r="M229" i="2"/>
  <c r="M233" i="2"/>
  <c r="M237" i="2"/>
  <c r="M241" i="2"/>
  <c r="M245" i="2"/>
  <c r="M249" i="2"/>
  <c r="M253" i="2"/>
  <c r="M257" i="2"/>
  <c r="M261" i="2"/>
  <c r="M265" i="2"/>
  <c r="M269" i="2"/>
  <c r="M273" i="2"/>
  <c r="B303" i="2" a="1"/>
  <c r="C377" i="2"/>
  <c r="D408" i="2"/>
  <c r="B435" i="2" a="1"/>
  <c r="B470" i="2" a="1"/>
  <c r="B485" i="2" a="1"/>
  <c r="D498" i="2"/>
  <c r="G6" i="2"/>
  <c r="G43" i="2"/>
  <c r="G79" i="2"/>
  <c r="G116" i="2"/>
  <c r="G152" i="2"/>
  <c r="G185" i="2"/>
  <c r="G218" i="2"/>
  <c r="G249" i="2"/>
  <c r="G280" i="2"/>
  <c r="G311" i="2"/>
  <c r="G341" i="2"/>
  <c r="G368" i="2"/>
  <c r="G394" i="2"/>
  <c r="G420" i="2"/>
  <c r="G444" i="2"/>
  <c r="G468" i="2"/>
  <c r="G491" i="2"/>
  <c r="N18" i="2"/>
  <c r="N24" i="2"/>
  <c r="M30" i="2"/>
  <c r="L36" i="2" a="1"/>
  <c r="M46" i="2"/>
  <c r="L52" i="2" a="1"/>
  <c r="L57" i="2" a="1"/>
  <c r="N61" i="2"/>
  <c r="N66" i="2"/>
  <c r="M71" i="2"/>
  <c r="L76" i="2" a="1"/>
  <c r="N80" i="2"/>
  <c r="N89" i="2"/>
  <c r="L94" i="2" a="1"/>
  <c r="L98" i="2" a="1"/>
  <c r="L102" i="2" a="1"/>
  <c r="L106" i="2" a="1"/>
  <c r="L110" i="2" a="1"/>
  <c r="L114" i="2" a="1"/>
  <c r="L118" i="2" a="1"/>
  <c r="L122" i="2" a="1"/>
  <c r="L126" i="2" a="1"/>
  <c r="L130" i="2" a="1"/>
  <c r="L134" i="2" a="1"/>
  <c r="L138" i="2" a="1"/>
  <c r="L142" i="2" a="1"/>
  <c r="L146" i="2" a="1"/>
  <c r="L150" i="2" a="1"/>
  <c r="L154" i="2" a="1"/>
  <c r="L158" i="2" a="1"/>
  <c r="L162" i="2" a="1"/>
  <c r="L166" i="2" a="1"/>
  <c r="L170" i="2" a="1"/>
  <c r="L174" i="2" a="1"/>
  <c r="L178" i="2" a="1"/>
  <c r="L182" i="2" a="1"/>
  <c r="L186" i="2" a="1"/>
  <c r="L190" i="2" a="1"/>
  <c r="L194" i="2" a="1"/>
  <c r="L198" i="2" a="1"/>
  <c r="L202" i="2" a="1"/>
  <c r="L206" i="2" a="1"/>
  <c r="L210" i="2" a="1"/>
  <c r="L214" i="2" a="1"/>
  <c r="L218" i="2" a="1"/>
  <c r="L222" i="2" a="1"/>
  <c r="L226" i="2" a="1"/>
  <c r="L230" i="2" a="1"/>
  <c r="L234" i="2" a="1"/>
  <c r="L238" i="2" a="1"/>
  <c r="L242" i="2" a="1"/>
  <c r="L246" i="2" a="1"/>
  <c r="L250" i="2" a="1"/>
  <c r="L254" i="2" a="1"/>
  <c r="L258" i="2" a="1"/>
  <c r="L262" i="2" a="1"/>
  <c r="L266" i="2" a="1"/>
  <c r="L270" i="2" a="1"/>
  <c r="L274" i="2" a="1"/>
  <c r="L278" i="2" a="1"/>
  <c r="L282" i="2" a="1"/>
  <c r="L286" i="2" a="1"/>
  <c r="L290" i="2" a="1"/>
  <c r="L294" i="2" a="1"/>
  <c r="L298" i="2" a="1"/>
  <c r="L302" i="2" a="1"/>
  <c r="L306" i="2" a="1"/>
  <c r="L310" i="2" a="1"/>
  <c r="L314" i="2" a="1"/>
  <c r="L318" i="2" a="1"/>
  <c r="L322" i="2" a="1"/>
  <c r="L326" i="2" a="1"/>
  <c r="L330" i="2" a="1"/>
  <c r="L334" i="2" a="1"/>
  <c r="L338" i="2" a="1"/>
  <c r="L342" i="2" a="1"/>
  <c r="L346" i="2" a="1"/>
  <c r="L350" i="2" a="1"/>
  <c r="L354" i="2" a="1"/>
  <c r="L358" i="2" a="1"/>
  <c r="J444" i="1"/>
  <c r="B371" i="2" a="1"/>
  <c r="C483" i="2"/>
  <c r="G142" i="2"/>
  <c r="G306" i="2"/>
  <c r="G443" i="2"/>
  <c r="N22" i="2"/>
  <c r="N50" i="2"/>
  <c r="N75" i="2"/>
  <c r="N100" i="2"/>
  <c r="N141" i="2"/>
  <c r="L164" i="2" a="1"/>
  <c r="L180" i="2" a="1"/>
  <c r="L196" i="2" a="1"/>
  <c r="N221" i="2"/>
  <c r="L236" i="2" a="1"/>
  <c r="N256" i="2"/>
  <c r="L268" i="2" a="1"/>
  <c r="N285" i="2"/>
  <c r="M296" i="2"/>
  <c r="L305" i="2" a="1"/>
  <c r="M313" i="2"/>
  <c r="L324" i="2" a="1"/>
  <c r="N332" i="2"/>
  <c r="N349" i="2"/>
  <c r="M360" i="2"/>
  <c r="M368" i="2"/>
  <c r="M376" i="2"/>
  <c r="M384" i="2"/>
  <c r="M392" i="2"/>
  <c r="M400" i="2"/>
  <c r="L408" i="2" a="1"/>
  <c r="L414" i="2" a="1"/>
  <c r="M421" i="2"/>
  <c r="L428" i="2" a="1"/>
  <c r="N438" i="2"/>
  <c r="L444" i="2" a="1"/>
  <c r="N454" i="2"/>
  <c r="L460" i="2" a="1"/>
  <c r="L470" i="2" a="1"/>
  <c r="L475" i="2" a="1"/>
  <c r="L480" i="2" a="1"/>
  <c r="L485" i="2" a="1"/>
  <c r="N489" i="2"/>
  <c r="N494" i="2"/>
  <c r="N499" i="2"/>
  <c r="N504" i="2"/>
  <c r="Q8" i="2"/>
  <c r="Q28" i="2"/>
  <c r="Q48" i="2"/>
  <c r="Q68" i="2"/>
  <c r="Q87" i="2"/>
  <c r="Q106" i="2"/>
  <c r="Q126" i="2"/>
  <c r="Q146" i="2"/>
  <c r="Q166" i="2"/>
  <c r="Q185" i="2"/>
  <c r="Q205" i="2"/>
  <c r="Q225" i="2"/>
  <c r="Q245" i="2"/>
  <c r="Q264" i="2"/>
  <c r="Q284" i="2"/>
  <c r="Q304" i="2"/>
  <c r="Q324" i="2"/>
  <c r="Q343" i="2"/>
  <c r="Q362" i="2"/>
  <c r="Q382" i="2"/>
  <c r="Q402" i="2"/>
  <c r="Q422" i="2"/>
  <c r="Q441" i="2"/>
  <c r="Q461" i="2"/>
  <c r="Q480" i="2"/>
  <c r="Q498" i="2"/>
  <c r="X7" i="2"/>
  <c r="X16" i="2"/>
  <c r="V26" i="2" a="1"/>
  <c r="X30" i="2"/>
  <c r="X39" i="2"/>
  <c r="X48" i="2"/>
  <c r="X57" i="2"/>
  <c r="V62" i="2" a="1"/>
  <c r="B377" i="2" a="1"/>
  <c r="C494" i="2"/>
  <c r="G145" i="2"/>
  <c r="G310" i="2"/>
  <c r="G460" i="2"/>
  <c r="N23" i="2"/>
  <c r="N51" i="2"/>
  <c r="N121" i="2"/>
  <c r="N144" i="2"/>
  <c r="N164" i="2"/>
  <c r="N180" i="2"/>
  <c r="N196" i="2"/>
  <c r="N209" i="2"/>
  <c r="L224" i="2" a="1"/>
  <c r="M236" i="2"/>
  <c r="N245" i="2"/>
  <c r="L257" i="2" a="1"/>
  <c r="M268" i="2"/>
  <c r="M277" i="2"/>
  <c r="L288" i="2" a="1"/>
  <c r="N296" i="2"/>
  <c r="N313" i="2"/>
  <c r="M324" i="2"/>
  <c r="L333" i="2" a="1"/>
  <c r="M341" i="2"/>
  <c r="L352" i="2" a="1"/>
  <c r="N360" i="2"/>
  <c r="N368" i="2"/>
  <c r="N376" i="2"/>
  <c r="N384" i="2"/>
  <c r="N392" i="2"/>
  <c r="N400" i="2"/>
  <c r="M408" i="2"/>
  <c r="L415" i="2" a="1"/>
  <c r="N421" i="2"/>
  <c r="M428" i="2"/>
  <c r="M433" i="2"/>
  <c r="L439" i="2" a="1"/>
  <c r="M444" i="2"/>
  <c r="M449" i="2"/>
  <c r="L455" i="2" a="1"/>
  <c r="M460" i="2"/>
  <c r="M465" i="2"/>
  <c r="M470" i="2"/>
  <c r="M475" i="2"/>
  <c r="M480" i="2"/>
  <c r="L490" i="2" a="1"/>
  <c r="L495" i="2" a="1"/>
  <c r="L500" i="2" a="1"/>
  <c r="L505" i="2" a="1"/>
  <c r="Q9" i="2"/>
  <c r="Q29" i="2"/>
  <c r="Q49" i="2"/>
  <c r="Q69" i="2"/>
  <c r="Q88" i="2"/>
  <c r="Q108" i="2"/>
  <c r="Q128" i="2"/>
  <c r="Q148" i="2"/>
  <c r="Q167" i="2"/>
  <c r="Q186" i="2"/>
  <c r="Q206" i="2"/>
  <c r="Q226" i="2"/>
  <c r="Q246" i="2"/>
  <c r="Q265" i="2"/>
  <c r="Q285" i="2"/>
  <c r="Q305" i="2"/>
  <c r="Q325" i="2"/>
  <c r="Q344" i="2"/>
  <c r="Q364" i="2"/>
  <c r="Q384" i="2"/>
  <c r="Q404" i="2"/>
  <c r="Q423" i="2"/>
  <c r="Q442" i="2"/>
  <c r="Q462" i="2"/>
  <c r="Q481" i="2"/>
  <c r="Q499" i="2"/>
  <c r="V8" i="2" a="1"/>
  <c r="W12" i="2"/>
  <c r="V17" i="2" a="1"/>
  <c r="X21" i="2"/>
  <c r="J505" i="1"/>
  <c r="B399" i="2" a="1"/>
  <c r="C495" i="2"/>
  <c r="G149" i="2"/>
  <c r="G331" i="2"/>
  <c r="G463" i="2"/>
  <c r="M24" i="2"/>
  <c r="M55" i="2"/>
  <c r="N79" i="2"/>
  <c r="N101" i="2"/>
  <c r="N124" i="2"/>
  <c r="L212" i="2" a="1"/>
  <c r="N224" i="2"/>
  <c r="N236" i="2"/>
  <c r="L248" i="2" a="1"/>
  <c r="N268" i="2"/>
  <c r="N277" i="2"/>
  <c r="M288" i="2"/>
  <c r="L297" i="2" a="1"/>
  <c r="M305" i="2"/>
  <c r="L316" i="2" a="1"/>
  <c r="N324" i="2"/>
  <c r="N341" i="2"/>
  <c r="M352" i="2"/>
  <c r="L361" i="2" a="1"/>
  <c r="L369" i="2" a="1"/>
  <c r="L377" i="2" a="1"/>
  <c r="L385" i="2" a="1"/>
  <c r="L393" i="2" a="1"/>
  <c r="L401" i="2" a="1"/>
  <c r="N408" i="2"/>
  <c r="L416" i="2" a="1"/>
  <c r="L422" i="2" a="1"/>
  <c r="N428" i="2"/>
  <c r="N433" i="2"/>
  <c r="M439" i="2"/>
  <c r="N444" i="2"/>
  <c r="N449" i="2"/>
  <c r="M455" i="2"/>
  <c r="N460" i="2"/>
  <c r="N465" i="2"/>
  <c r="N470" i="2"/>
  <c r="N475" i="2"/>
  <c r="N480" i="2"/>
  <c r="M485" i="2"/>
  <c r="M490" i="2"/>
  <c r="M495" i="2"/>
  <c r="M500" i="2"/>
  <c r="Q10" i="2"/>
  <c r="Q30" i="2"/>
  <c r="Q50" i="2"/>
  <c r="Q70" i="2"/>
  <c r="Q89" i="2"/>
  <c r="Q109" i="2"/>
  <c r="Q129" i="2"/>
  <c r="Q149" i="2"/>
  <c r="Q168" i="2"/>
  <c r="Q188" i="2"/>
  <c r="Q208" i="2"/>
  <c r="Q228" i="2"/>
  <c r="Q247" i="2"/>
  <c r="Q266" i="2"/>
  <c r="Q286" i="2"/>
  <c r="Q306" i="2"/>
  <c r="Q326" i="2"/>
  <c r="Q345" i="2"/>
  <c r="Q365" i="2"/>
  <c r="Q385" i="2"/>
  <c r="Q405" i="2"/>
  <c r="Q424" i="2"/>
  <c r="Q444" i="2"/>
  <c r="Q464" i="2"/>
  <c r="Q482" i="2"/>
  <c r="Q500" i="2"/>
  <c r="X12" i="2"/>
  <c r="V22" i="2" a="1"/>
  <c r="X26" i="2"/>
  <c r="X35" i="2"/>
  <c r="X44" i="2"/>
  <c r="V54" i="2" a="1"/>
  <c r="X62" i="2"/>
  <c r="X66" i="2"/>
  <c r="X70" i="2"/>
  <c r="X74" i="2"/>
  <c r="X78" i="2"/>
  <c r="X82" i="2"/>
  <c r="X86" i="2"/>
  <c r="X90" i="2"/>
  <c r="X94" i="2"/>
  <c r="X98" i="2"/>
  <c r="X102" i="2"/>
  <c r="X106" i="2"/>
  <c r="X110" i="2"/>
  <c r="X114" i="2"/>
  <c r="X118" i="2"/>
  <c r="X122" i="2"/>
  <c r="X126" i="2"/>
  <c r="X130" i="2"/>
  <c r="X134" i="2"/>
  <c r="X138" i="2"/>
  <c r="X142" i="2"/>
  <c r="X146" i="2"/>
  <c r="X150" i="2"/>
  <c r="X154" i="2"/>
  <c r="X158" i="2"/>
  <c r="X162" i="2"/>
  <c r="D142" i="2"/>
  <c r="G172" i="2"/>
  <c r="G335" i="2"/>
  <c r="G466" i="2"/>
  <c r="N28" i="2"/>
  <c r="L56" i="2" a="1"/>
  <c r="M80" i="2"/>
  <c r="N104" i="2"/>
  <c r="N145" i="2"/>
  <c r="N165" i="2"/>
  <c r="N181" i="2"/>
  <c r="N197" i="2"/>
  <c r="N212" i="2"/>
  <c r="L225" i="2" a="1"/>
  <c r="L237" i="2" a="1"/>
  <c r="M248" i="2"/>
  <c r="N257" i="2"/>
  <c r="L269" i="2" a="1"/>
  <c r="L280" i="2" a="1"/>
  <c r="N288" i="2"/>
  <c r="N305" i="2"/>
  <c r="M316" i="2"/>
  <c r="L325" i="2" a="1"/>
  <c r="M333" i="2"/>
  <c r="L344" i="2" a="1"/>
  <c r="N352" i="2"/>
  <c r="L409" i="2" a="1"/>
  <c r="M416" i="2"/>
  <c r="N422" i="2"/>
  <c r="L429" i="2" a="1"/>
  <c r="L434" i="2" a="1"/>
  <c r="N439" i="2"/>
  <c r="L445" i="2" a="1"/>
  <c r="L450" i="2" a="1"/>
  <c r="N455" i="2"/>
  <c r="L461" i="2" a="1"/>
  <c r="L466" i="2" a="1"/>
  <c r="L471" i="2" a="1"/>
  <c r="L476" i="2" a="1"/>
  <c r="L481" i="2" a="1"/>
  <c r="N485" i="2"/>
  <c r="N490" i="2"/>
  <c r="N495" i="2"/>
  <c r="N500" i="2"/>
  <c r="M505" i="2"/>
  <c r="Q12" i="2"/>
  <c r="Q32" i="2"/>
  <c r="Q52" i="2"/>
  <c r="Q71" i="2"/>
  <c r="Q90" i="2"/>
  <c r="Q110" i="2"/>
  <c r="Q130" i="2"/>
  <c r="Q150" i="2"/>
  <c r="Q169" i="2"/>
  <c r="Q189" i="2"/>
  <c r="Q209" i="2"/>
  <c r="Q229" i="2"/>
  <c r="Q248" i="2"/>
  <c r="Q268" i="2"/>
  <c r="Q288" i="2"/>
  <c r="Q308" i="2"/>
  <c r="Q327" i="2"/>
  <c r="D404" i="2"/>
  <c r="C506" i="2"/>
  <c r="G178" i="2"/>
  <c r="G340" i="2"/>
  <c r="G484" i="2"/>
  <c r="M29" i="2"/>
  <c r="N56" i="2"/>
  <c r="N83" i="2"/>
  <c r="N125" i="2"/>
  <c r="N148" i="2"/>
  <c r="L168" i="2" a="1"/>
  <c r="L184" i="2" a="1"/>
  <c r="L200" i="2" a="1"/>
  <c r="L213" i="2" a="1"/>
  <c r="N248" i="2"/>
  <c r="L260" i="2" a="1"/>
  <c r="M280" i="2"/>
  <c r="L289" i="2" a="1"/>
  <c r="M297" i="2"/>
  <c r="L308" i="2" a="1"/>
  <c r="N316" i="2"/>
  <c r="N333" i="2"/>
  <c r="M344" i="2"/>
  <c r="L353" i="2" a="1"/>
  <c r="M361" i="2"/>
  <c r="M369" i="2"/>
  <c r="M377" i="2"/>
  <c r="M385" i="2"/>
  <c r="M393" i="2"/>
  <c r="M401" i="2"/>
  <c r="N416" i="2"/>
  <c r="L423" i="2" a="1"/>
  <c r="N434" i="2"/>
  <c r="L440" i="2" a="1"/>
  <c r="N450" i="2"/>
  <c r="L456" i="2" a="1"/>
  <c r="M466" i="2"/>
  <c r="M471" i="2"/>
  <c r="M476" i="2"/>
  <c r="L486" i="2" a="1"/>
  <c r="L491" i="2" a="1"/>
  <c r="L496" i="2" a="1"/>
  <c r="L501" i="2" a="1"/>
  <c r="N505" i="2"/>
  <c r="Q13" i="2"/>
  <c r="Q33" i="2"/>
  <c r="Q53" i="2"/>
  <c r="Q72" i="2"/>
  <c r="Q92" i="2"/>
  <c r="Q112" i="2"/>
  <c r="Q132" i="2"/>
  <c r="Q151" i="2"/>
  <c r="Q170" i="2"/>
  <c r="Q190" i="2"/>
  <c r="Q210" i="2"/>
  <c r="Q230" i="2"/>
  <c r="Q249" i="2"/>
  <c r="Q269" i="2"/>
  <c r="Q289" i="2"/>
  <c r="Q309" i="2"/>
  <c r="Q328" i="2"/>
  <c r="Q348" i="2"/>
  <c r="Q368" i="2"/>
  <c r="Q388" i="2"/>
  <c r="Q407" i="2"/>
  <c r="Q426" i="2"/>
  <c r="Q446" i="2"/>
  <c r="Q466" i="2"/>
  <c r="Q484" i="2"/>
  <c r="Q502" i="2"/>
  <c r="X8" i="2"/>
  <c r="V18" i="2" a="1"/>
  <c r="X22" i="2"/>
  <c r="X31" i="2"/>
  <c r="X40" i="2"/>
  <c r="V50" i="2" a="1"/>
  <c r="X54" i="2"/>
  <c r="V59" i="2" a="1"/>
  <c r="C174" i="2"/>
  <c r="D425" i="2"/>
  <c r="G182" i="2"/>
  <c r="G360" i="2"/>
  <c r="G487" i="2"/>
  <c r="L30" i="2" a="1"/>
  <c r="M60" i="2"/>
  <c r="M84" i="2"/>
  <c r="N105" i="2"/>
  <c r="N128" i="2"/>
  <c r="N168" i="2"/>
  <c r="N184" i="2"/>
  <c r="N200" i="2"/>
  <c r="N225" i="2"/>
  <c r="N237" i="2"/>
  <c r="L249" i="2" a="1"/>
  <c r="M260" i="2"/>
  <c r="N269" i="2"/>
  <c r="N280" i="2"/>
  <c r="N297" i="2"/>
  <c r="M308" i="2"/>
  <c r="L317" i="2" a="1"/>
  <c r="M325" i="2"/>
  <c r="L336" i="2" a="1"/>
  <c r="N344" i="2"/>
  <c r="N361" i="2"/>
  <c r="N369" i="2"/>
  <c r="N377" i="2"/>
  <c r="N385" i="2"/>
  <c r="N393" i="2"/>
  <c r="N401" i="2"/>
  <c r="M409" i="2"/>
  <c r="L417" i="2" a="1"/>
  <c r="L424" i="2" a="1"/>
  <c r="M429" i="2"/>
  <c r="L435" i="2" a="1"/>
  <c r="M440" i="2"/>
  <c r="M445" i="2"/>
  <c r="L451" i="2" a="1"/>
  <c r="M456" i="2"/>
  <c r="M461" i="2"/>
  <c r="N466" i="2"/>
  <c r="N471" i="2"/>
  <c r="N476" i="2"/>
  <c r="M481" i="2"/>
  <c r="M486" i="2"/>
  <c r="M491" i="2"/>
  <c r="M496" i="2"/>
  <c r="L506" i="2" a="1"/>
  <c r="Q14" i="2"/>
  <c r="Q34" i="2"/>
  <c r="Q54" i="2"/>
  <c r="Q73" i="2"/>
  <c r="Q93" i="2"/>
  <c r="Q113" i="2"/>
  <c r="Q133" i="2"/>
  <c r="Q152" i="2"/>
  <c r="Q172" i="2"/>
  <c r="Q192" i="2"/>
  <c r="Q212" i="2"/>
  <c r="Q231" i="2"/>
  <c r="Q250" i="2"/>
  <c r="Q270" i="2"/>
  <c r="Q290" i="2"/>
  <c r="Q310" i="2"/>
  <c r="Q329" i="2"/>
  <c r="Q349" i="2"/>
  <c r="Q369" i="2"/>
  <c r="Q389" i="2"/>
  <c r="Q408" i="2"/>
  <c r="Q428" i="2"/>
  <c r="Q448" i="2"/>
  <c r="Q467" i="2"/>
  <c r="Q485" i="2"/>
  <c r="Q503" i="2"/>
  <c r="V9" i="2" a="1"/>
  <c r="X13" i="2"/>
  <c r="V23" i="2" a="1"/>
  <c r="W27" i="2"/>
  <c r="V32" i="2" a="1"/>
  <c r="W36" i="2"/>
  <c r="V41" i="2" a="1"/>
  <c r="X45" i="2"/>
  <c r="V55" i="2" a="1"/>
  <c r="W63" i="2"/>
  <c r="W67" i="2"/>
  <c r="B508" i="2" a="1"/>
  <c r="G206" i="2"/>
  <c r="G363" i="2"/>
  <c r="G490" i="2"/>
  <c r="L34" i="2" a="1"/>
  <c r="L61" i="2" a="1"/>
  <c r="L85" i="2" a="1"/>
  <c r="N108" i="2"/>
  <c r="N149" i="2"/>
  <c r="N213" i="2"/>
  <c r="L228" i="2" a="1"/>
  <c r="L240" i="2" a="1"/>
  <c r="N260" i="2"/>
  <c r="L272" i="2" a="1"/>
  <c r="L281" i="2" a="1"/>
  <c r="M289" i="2"/>
  <c r="L300" i="2" a="1"/>
  <c r="N308" i="2"/>
  <c r="N325" i="2"/>
  <c r="M336" i="2"/>
  <c r="L345" i="2" a="1"/>
  <c r="M353" i="2"/>
  <c r="L362" i="2" a="1"/>
  <c r="L370" i="2" a="1"/>
  <c r="L378" i="2" a="1"/>
  <c r="L386" i="2" a="1"/>
  <c r="L394" i="2" a="1"/>
  <c r="L402" i="2" a="1"/>
  <c r="N409" i="2"/>
  <c r="M424" i="2"/>
  <c r="N429" i="2"/>
  <c r="M435" i="2"/>
  <c r="N440" i="2"/>
  <c r="N445" i="2"/>
  <c r="M451" i="2"/>
  <c r="N456" i="2"/>
  <c r="N461" i="2"/>
  <c r="L467" i="2" a="1"/>
  <c r="L472" i="2" a="1"/>
  <c r="L477" i="2" a="1"/>
  <c r="N481" i="2"/>
  <c r="N486" i="2"/>
  <c r="N491" i="2"/>
  <c r="N496" i="2"/>
  <c r="M501" i="2"/>
  <c r="M506" i="2"/>
  <c r="Q16" i="2"/>
  <c r="Q36" i="2"/>
  <c r="Q55" i="2"/>
  <c r="Q74" i="2"/>
  <c r="Q94" i="2"/>
  <c r="Q114" i="2"/>
  <c r="Q134" i="2"/>
  <c r="Q153" i="2"/>
  <c r="Q173" i="2"/>
  <c r="Q193" i="2"/>
  <c r="Q213" i="2"/>
  <c r="Q232" i="2"/>
  <c r="Q252" i="2"/>
  <c r="Q272" i="2"/>
  <c r="Q292" i="2"/>
  <c r="Q311" i="2"/>
  <c r="Q330" i="2"/>
  <c r="Q350" i="2"/>
  <c r="Q370" i="2"/>
  <c r="Q390" i="2"/>
  <c r="Q409" i="2"/>
  <c r="Q429" i="2"/>
  <c r="Q449" i="2"/>
  <c r="Q468" i="2"/>
  <c r="Q486" i="2"/>
  <c r="Q504" i="2"/>
  <c r="V14" i="2" a="1"/>
  <c r="X18" i="2"/>
  <c r="X27" i="2"/>
  <c r="X36" i="2"/>
  <c r="V46" i="2" a="1"/>
  <c r="X50" i="2"/>
  <c r="W59" i="2"/>
  <c r="X63" i="2"/>
  <c r="X67" i="2"/>
  <c r="X71" i="2"/>
  <c r="X75" i="2"/>
  <c r="X79" i="2"/>
  <c r="X83" i="2"/>
  <c r="X87" i="2"/>
  <c r="X91" i="2"/>
  <c r="X95" i="2"/>
  <c r="X99" i="2"/>
  <c r="X103" i="2"/>
  <c r="X107" i="2"/>
  <c r="X111" i="2"/>
  <c r="X115" i="2"/>
  <c r="X119" i="2"/>
  <c r="X123" i="2"/>
  <c r="X127" i="2"/>
  <c r="X131" i="2"/>
  <c r="X135" i="2"/>
  <c r="X139" i="2"/>
  <c r="X143" i="2"/>
  <c r="X147" i="2"/>
  <c r="X151" i="2"/>
  <c r="X155" i="2"/>
  <c r="X159" i="2"/>
  <c r="X163" i="2"/>
  <c r="X167" i="2"/>
  <c r="X171" i="2"/>
  <c r="X175" i="2"/>
  <c r="X179" i="2"/>
  <c r="B231" i="2" a="1"/>
  <c r="G32" i="2"/>
  <c r="G208" i="2"/>
  <c r="G367" i="2"/>
  <c r="G507" i="2"/>
  <c r="N34" i="2"/>
  <c r="M61" i="2"/>
  <c r="M88" i="2"/>
  <c r="N129" i="2"/>
  <c r="N152" i="2"/>
  <c r="N169" i="2"/>
  <c r="B243" i="2" a="1"/>
  <c r="D448" i="2"/>
  <c r="G36" i="2"/>
  <c r="G216" i="2"/>
  <c r="G386" i="2"/>
  <c r="L6" i="2" a="1"/>
  <c r="N35" i="2"/>
  <c r="L89" i="2" a="1"/>
  <c r="N109" i="2"/>
  <c r="N132" i="2"/>
  <c r="L172" i="2" a="1"/>
  <c r="L188" i="2" a="1"/>
  <c r="L204" i="2" a="1"/>
  <c r="N216" i="2"/>
  <c r="L229" i="2" a="1"/>
  <c r="N240" i="2"/>
  <c r="L252" i="2" a="1"/>
  <c r="N272" i="2"/>
  <c r="M281" i="2"/>
  <c r="L292" i="2" a="1"/>
  <c r="N300" i="2"/>
  <c r="N317" i="2"/>
  <c r="M328" i="2"/>
  <c r="L337" i="2" a="1"/>
  <c r="M345" i="2"/>
  <c r="L356" i="2" a="1"/>
  <c r="M364" i="2"/>
  <c r="M372" i="2"/>
  <c r="M380" i="2"/>
  <c r="M388" i="2"/>
  <c r="M396" i="2"/>
  <c r="M404" i="2"/>
  <c r="L411" i="2" a="1"/>
  <c r="N417" i="2"/>
  <c r="L425" i="2" a="1"/>
  <c r="N430" i="2"/>
  <c r="L436" i="2" a="1"/>
  <c r="N446" i="2"/>
  <c r="L452" i="2" a="1"/>
  <c r="N462" i="2"/>
  <c r="N467" i="2"/>
  <c r="N472" i="2"/>
  <c r="M477" i="2"/>
  <c r="M482" i="2"/>
  <c r="M487" i="2"/>
  <c r="M492" i="2"/>
  <c r="L502" i="2" a="1"/>
  <c r="L507" i="2" a="1"/>
  <c r="Q18" i="2"/>
  <c r="Q38" i="2"/>
  <c r="Q57" i="2"/>
  <c r="Q77" i="2"/>
  <c r="Q97" i="2"/>
  <c r="Q117" i="2"/>
  <c r="Q136" i="2"/>
  <c r="Q156" i="2"/>
  <c r="Q176" i="2"/>
  <c r="Q196" i="2"/>
  <c r="Q215" i="2"/>
  <c r="Q234" i="2"/>
  <c r="Q254" i="2"/>
  <c r="Q274" i="2"/>
  <c r="Q294" i="2"/>
  <c r="Q313" i="2"/>
  <c r="Q333" i="2"/>
  <c r="Q353" i="2"/>
  <c r="Q373" i="2"/>
  <c r="Q392" i="2"/>
  <c r="Q412" i="2"/>
  <c r="Q432" i="2"/>
  <c r="Q452" i="2"/>
  <c r="Q470" i="2"/>
  <c r="Q488" i="2"/>
  <c r="Q506" i="2"/>
  <c r="V10" i="2" a="1"/>
  <c r="X14" i="2"/>
  <c r="X23" i="2"/>
  <c r="X32" i="2"/>
  <c r="V42" i="2" a="1"/>
  <c r="X46" i="2"/>
  <c r="X55" i="2"/>
  <c r="V60" i="2" a="1"/>
  <c r="C295" i="2"/>
  <c r="C465" i="2"/>
  <c r="G73" i="2"/>
  <c r="G245" i="2"/>
  <c r="G411" i="2"/>
  <c r="L12" i="2" a="1"/>
  <c r="L41" i="2" a="1"/>
  <c r="L70" i="2" a="1"/>
  <c r="N113" i="2"/>
  <c r="N136" i="2"/>
  <c r="N173" i="2"/>
  <c r="N189" i="2"/>
  <c r="N217" i="2"/>
  <c r="L232" i="2" a="1"/>
  <c r="N241" i="2"/>
  <c r="L253" i="2" a="1"/>
  <c r="M264" i="2"/>
  <c r="N273" i="2"/>
  <c r="M284" i="2"/>
  <c r="L293" i="2" a="1"/>
  <c r="M301" i="2"/>
  <c r="L312" i="2" a="1"/>
  <c r="N320" i="2"/>
  <c r="N337" i="2"/>
  <c r="M348" i="2"/>
  <c r="L357" i="2" a="1"/>
  <c r="N412" i="2"/>
  <c r="L420" i="2" a="1"/>
  <c r="N425" i="2"/>
  <c r="N431" i="2"/>
  <c r="L437" i="2" a="1"/>
  <c r="L442" i="2" a="1"/>
  <c r="N447" i="2"/>
  <c r="L453" i="2" a="1"/>
  <c r="L458" i="2" a="1"/>
  <c r="N463" i="2"/>
  <c r="N468" i="2"/>
  <c r="M473" i="2"/>
  <c r="M478" i="2"/>
  <c r="M483" i="2"/>
  <c r="M488" i="2"/>
  <c r="L498" i="2" a="1"/>
  <c r="L503" i="2" a="1"/>
  <c r="L508" i="2" a="1"/>
  <c r="Q22" i="2"/>
  <c r="Q41" i="2"/>
  <c r="D335" i="2"/>
  <c r="B468" i="2" a="1"/>
  <c r="G106" i="2"/>
  <c r="G276" i="2"/>
  <c r="G418" i="2"/>
  <c r="M45" i="2"/>
  <c r="N96" i="2"/>
  <c r="N137" i="2"/>
  <c r="N160" i="2"/>
  <c r="N176" i="2"/>
  <c r="N192" i="2"/>
  <c r="L208" i="2" a="1"/>
  <c r="N220" i="2"/>
  <c r="L233" i="2" a="1"/>
  <c r="M244" i="2"/>
  <c r="N253" i="2"/>
  <c r="L265" i="2" a="1"/>
  <c r="M276" i="2"/>
  <c r="L285" i="2" a="1"/>
  <c r="M293" i="2"/>
  <c r="L304" i="2" a="1"/>
  <c r="N312" i="2"/>
  <c r="N329" i="2"/>
  <c r="M340" i="2"/>
  <c r="L349" i="2" a="1"/>
  <c r="M357" i="2"/>
  <c r="N365" i="2"/>
  <c r="N373" i="2"/>
  <c r="N381" i="2"/>
  <c r="N389" i="2"/>
  <c r="N397" i="2"/>
  <c r="N405" i="2"/>
  <c r="N420" i="2"/>
  <c r="N426" i="2"/>
  <c r="M432" i="2"/>
  <c r="C480" i="2"/>
  <c r="G109" i="2"/>
  <c r="G279" i="2"/>
  <c r="G437" i="2"/>
  <c r="N17" i="2"/>
  <c r="L46" i="2" a="1"/>
  <c r="N74" i="2"/>
  <c r="N117" i="2"/>
  <c r="N140" i="2"/>
  <c r="N208" i="2"/>
  <c r="L221" i="2" a="1"/>
  <c r="N244" i="2"/>
  <c r="L256" i="2" a="1"/>
  <c r="N276" i="2"/>
  <c r="N293" i="2"/>
  <c r="M304" i="2"/>
  <c r="L313" i="2" a="1"/>
  <c r="M321" i="2"/>
  <c r="L332" i="2" a="1"/>
  <c r="N340" i="2"/>
  <c r="N357" i="2"/>
  <c r="L366" i="2" a="1"/>
  <c r="L374" i="2" a="1"/>
  <c r="L382" i="2" a="1"/>
  <c r="L390" i="2" a="1"/>
  <c r="L398" i="2" a="1"/>
  <c r="L406" i="2" a="1"/>
  <c r="M413" i="2"/>
  <c r="L421" i="2" a="1"/>
  <c r="L427" i="2" a="1"/>
  <c r="N432" i="2"/>
  <c r="N437" i="2"/>
  <c r="M443" i="2"/>
  <c r="N448" i="2"/>
  <c r="N453" i="2"/>
  <c r="M459" i="2"/>
  <c r="N464" i="2"/>
  <c r="M469" i="2"/>
  <c r="M474" i="2"/>
  <c r="M479" i="2"/>
  <c r="M484" i="2"/>
  <c r="L494" i="2" a="1"/>
  <c r="L499" i="2" a="1"/>
  <c r="L504" i="2" a="1"/>
  <c r="Q6" i="2"/>
  <c r="Q25" i="2"/>
  <c r="Q45" i="2"/>
  <c r="Q65" i="2"/>
  <c r="Q85" i="2"/>
  <c r="Q104" i="2"/>
  <c r="Q124" i="2"/>
  <c r="Q144" i="2"/>
  <c r="Q164" i="2"/>
  <c r="Q183" i="2"/>
  <c r="Q202" i="2"/>
  <c r="Q222" i="2"/>
  <c r="Q242" i="2"/>
  <c r="Q262" i="2"/>
  <c r="Q281" i="2"/>
  <c r="Q301" i="2"/>
  <c r="Q321" i="2"/>
  <c r="Q341" i="2"/>
  <c r="Q360" i="2"/>
  <c r="Q380" i="2"/>
  <c r="Q400" i="2"/>
  <c r="Q420" i="2"/>
  <c r="Q439" i="2"/>
  <c r="Q458" i="2"/>
  <c r="Q477" i="2"/>
  <c r="Q496" i="2"/>
  <c r="X11" i="2"/>
  <c r="X20" i="2"/>
  <c r="V30" i="2" a="1"/>
  <c r="X34" i="2"/>
  <c r="X43" i="2"/>
  <c r="X52" i="2"/>
  <c r="W61" i="2"/>
  <c r="X65" i="2"/>
  <c r="X69" i="2"/>
  <c r="X73" i="2"/>
  <c r="X77" i="2"/>
  <c r="X81" i="2"/>
  <c r="X85" i="2"/>
  <c r="X89" i="2"/>
  <c r="X93" i="2"/>
  <c r="X97" i="2"/>
  <c r="X101" i="2"/>
  <c r="X105" i="2"/>
  <c r="X109" i="2"/>
  <c r="X113" i="2"/>
  <c r="X117" i="2"/>
  <c r="X121" i="2"/>
  <c r="X125" i="2"/>
  <c r="X129" i="2"/>
  <c r="X133" i="2"/>
  <c r="X137" i="2"/>
  <c r="D369" i="2"/>
  <c r="D481" i="2"/>
  <c r="G112" i="2"/>
  <c r="G301" i="2"/>
  <c r="G440" i="2"/>
  <c r="M18" i="2"/>
  <c r="L50" i="2" a="1"/>
  <c r="N97" i="2"/>
  <c r="N120" i="2"/>
  <c r="N161" i="2"/>
  <c r="N177" i="2"/>
  <c r="N193" i="2"/>
  <c r="L209" i="2" a="1"/>
  <c r="N233" i="2"/>
  <c r="L245" i="2" a="1"/>
  <c r="M256" i="2"/>
  <c r="N265" i="2"/>
  <c r="L277" i="2" a="1"/>
  <c r="M285" i="2"/>
  <c r="L296" i="2" a="1"/>
  <c r="N304" i="2"/>
  <c r="N321" i="2"/>
  <c r="M332" i="2"/>
  <c r="L341" i="2" a="1"/>
  <c r="M349" i="2"/>
  <c r="L360" i="2" a="1"/>
  <c r="L368" i="2" a="1"/>
  <c r="L376" i="2" a="1"/>
  <c r="L384" i="2" a="1"/>
  <c r="L392" i="2" a="1"/>
  <c r="L400" i="2" a="1"/>
  <c r="L407" i="2" a="1"/>
  <c r="N413" i="2"/>
  <c r="N427" i="2"/>
  <c r="L433" i="2" a="1"/>
  <c r="C286" i="2"/>
  <c r="L217" i="2" a="1"/>
  <c r="N261" i="2"/>
  <c r="L301" i="2" a="1"/>
  <c r="N372" i="2"/>
  <c r="N404" i="2"/>
  <c r="L431" i="2" a="1"/>
  <c r="L447" i="2" a="1"/>
  <c r="N459" i="2"/>
  <c r="N473" i="2"/>
  <c r="N487" i="2"/>
  <c r="M499" i="2"/>
  <c r="Q23" i="2"/>
  <c r="Q76" i="2"/>
  <c r="Q119" i="2"/>
  <c r="Q161" i="2"/>
  <c r="Q204" i="2"/>
  <c r="Q256" i="2"/>
  <c r="Q297" i="2"/>
  <c r="Q340" i="2"/>
  <c r="Q378" i="2"/>
  <c r="Q418" i="2"/>
  <c r="Q457" i="2"/>
  <c r="Q494" i="2"/>
  <c r="W11" i="2"/>
  <c r="W20" i="2"/>
  <c r="V38" i="2" a="1"/>
  <c r="X53" i="2"/>
  <c r="V69" i="2" a="1"/>
  <c r="W75" i="2"/>
  <c r="W81" i="2"/>
  <c r="W88" i="2"/>
  <c r="W94" i="2"/>
  <c r="V101" i="2" a="1"/>
  <c r="W107" i="2"/>
  <c r="W113" i="2"/>
  <c r="W120" i="2"/>
  <c r="W126" i="2"/>
  <c r="V133" i="2" a="1"/>
  <c r="W139" i="2"/>
  <c r="V151" i="2" a="1"/>
  <c r="V157" i="2" a="1"/>
  <c r="W162" i="2"/>
  <c r="W168" i="2"/>
  <c r="W173" i="2"/>
  <c r="X178" i="2"/>
  <c r="V184" i="2" a="1"/>
  <c r="V189" i="2" a="1"/>
  <c r="X193" i="2"/>
  <c r="X198" i="2"/>
  <c r="X203" i="2"/>
  <c r="X208" i="2"/>
  <c r="W213" i="2"/>
  <c r="W218" i="2"/>
  <c r="W223" i="2"/>
  <c r="W228" i="2"/>
  <c r="V238" i="2" a="1"/>
  <c r="V243" i="2" a="1"/>
  <c r="V248" i="2" a="1"/>
  <c r="V253" i="2" a="1"/>
  <c r="X257" i="2"/>
  <c r="X262" i="2"/>
  <c r="X267" i="2"/>
  <c r="X272" i="2"/>
  <c r="W277" i="2"/>
  <c r="W282" i="2"/>
  <c r="W287" i="2"/>
  <c r="W292" i="2"/>
  <c r="V302" i="2" a="1"/>
  <c r="V307" i="2" a="1"/>
  <c r="V312" i="2" a="1"/>
  <c r="V317" i="2" a="1"/>
  <c r="X321" i="2"/>
  <c r="X326" i="2"/>
  <c r="X331" i="2"/>
  <c r="X336" i="2"/>
  <c r="W341" i="2"/>
  <c r="W346" i="2"/>
  <c r="X355" i="2"/>
  <c r="W360" i="2"/>
  <c r="V365" i="2" a="1"/>
  <c r="W369" i="2"/>
  <c r="V374" i="2" a="1"/>
  <c r="X378" i="2"/>
  <c r="X387" i="2"/>
  <c r="W392" i="2"/>
  <c r="V397" i="2" a="1"/>
  <c r="W401" i="2"/>
  <c r="V406" i="2" a="1"/>
  <c r="X410" i="2"/>
  <c r="X419" i="2"/>
  <c r="W424" i="2"/>
  <c r="V429" i="2" a="1"/>
  <c r="W433" i="2"/>
  <c r="V438" i="2" a="1"/>
  <c r="X442" i="2"/>
  <c r="X451" i="2"/>
  <c r="W456" i="2"/>
  <c r="V461" i="2" a="1"/>
  <c r="W465" i="2"/>
  <c r="V470" i="2" a="1"/>
  <c r="X474" i="2"/>
  <c r="V479" i="2" a="1"/>
  <c r="V483" i="2" a="1"/>
  <c r="V487" i="2" a="1"/>
  <c r="V491" i="2" a="1"/>
  <c r="V495" i="2" a="1"/>
  <c r="V499" i="2" a="1"/>
  <c r="V503" i="2" a="1"/>
  <c r="V507" i="2" a="1"/>
  <c r="AA14" i="2"/>
  <c r="AA30" i="2"/>
  <c r="AA46" i="2"/>
  <c r="AA62" i="2"/>
  <c r="AA78" i="2"/>
  <c r="AA94" i="2"/>
  <c r="AA110" i="2"/>
  <c r="AA126" i="2"/>
  <c r="AA142" i="2"/>
  <c r="AA158" i="2"/>
  <c r="AA174" i="2"/>
  <c r="AA190" i="2"/>
  <c r="N12" i="2"/>
  <c r="N153" i="2"/>
  <c r="L264" i="2" a="1"/>
  <c r="M337" i="2"/>
  <c r="L373" i="2" a="1"/>
  <c r="L405" i="2" a="1"/>
  <c r="M431" i="2"/>
  <c r="M447" i="2"/>
  <c r="L462" i="2" a="1"/>
  <c r="L474" i="2" a="1"/>
  <c r="L488" i="2" a="1"/>
  <c r="N501" i="2"/>
  <c r="Q24" i="2"/>
  <c r="Q78" i="2"/>
  <c r="Q120" i="2"/>
  <c r="Q162" i="2"/>
  <c r="Q214" i="2"/>
  <c r="Q257" i="2"/>
  <c r="Q298" i="2"/>
  <c r="Q342" i="2"/>
  <c r="Q381" i="2"/>
  <c r="Q421" i="2"/>
  <c r="Q460" i="2"/>
  <c r="Q497" i="2"/>
  <c r="V12" i="2" a="1"/>
  <c r="V21" i="2" a="1"/>
  <c r="X29" i="2"/>
  <c r="V47" i="2" a="1"/>
  <c r="X61" i="2"/>
  <c r="V76" i="2" a="1"/>
  <c r="V82" i="2" a="1"/>
  <c r="X88" i="2"/>
  <c r="V95" i="2" a="1"/>
  <c r="V108" i="2" a="1"/>
  <c r="V114" i="2" a="1"/>
  <c r="X120" i="2"/>
  <c r="V127" i="2" a="1"/>
  <c r="V140" i="2" a="1"/>
  <c r="W145" i="2"/>
  <c r="W151" i="2"/>
  <c r="V163" i="2" a="1"/>
  <c r="X168" i="2"/>
  <c r="X173" i="2"/>
  <c r="V179" i="2" a="1"/>
  <c r="W184" i="2"/>
  <c r="V194" i="2" a="1"/>
  <c r="V199" i="2" a="1"/>
  <c r="V204" i="2" a="1"/>
  <c r="V209" i="2" a="1"/>
  <c r="X213" i="2"/>
  <c r="X218" i="2"/>
  <c r="X223" i="2"/>
  <c r="X228" i="2"/>
  <c r="W233" i="2"/>
  <c r="W238" i="2"/>
  <c r="W243" i="2"/>
  <c r="W248" i="2"/>
  <c r="V258" i="2" a="1"/>
  <c r="V263" i="2" a="1"/>
  <c r="V268" i="2" a="1"/>
  <c r="V273" i="2" a="1"/>
  <c r="X277" i="2"/>
  <c r="X282" i="2"/>
  <c r="X287" i="2"/>
  <c r="X292" i="2"/>
  <c r="W297" i="2"/>
  <c r="W302" i="2"/>
  <c r="W307" i="2"/>
  <c r="W312" i="2"/>
  <c r="V322" i="2" a="1"/>
  <c r="V327" i="2" a="1"/>
  <c r="V332" i="2" a="1"/>
  <c r="V337" i="2" a="1"/>
  <c r="X341" i="2"/>
  <c r="X346" i="2"/>
  <c r="W351" i="2"/>
  <c r="V356" i="2" a="1"/>
  <c r="X360" i="2"/>
  <c r="X369" i="2"/>
  <c r="W374" i="2"/>
  <c r="V379" i="2" a="1"/>
  <c r="W383" i="2"/>
  <c r="V388" i="2" a="1"/>
  <c r="X392" i="2"/>
  <c r="X401" i="2"/>
  <c r="W406" i="2"/>
  <c r="D329" i="2"/>
  <c r="N39" i="2"/>
  <c r="N156" i="2"/>
  <c r="L220" i="2" a="1"/>
  <c r="N264" i="2"/>
  <c r="N301" i="2"/>
  <c r="L340" i="2" a="1"/>
  <c r="M373" i="2"/>
  <c r="M405" i="2"/>
  <c r="L432" i="2" a="1"/>
  <c r="L448" i="2" a="1"/>
  <c r="L463" i="2" a="1"/>
  <c r="N474" i="2"/>
  <c r="N488" i="2"/>
  <c r="M502" i="2"/>
  <c r="Q26" i="2"/>
  <c r="Q80" i="2"/>
  <c r="Q121" i="2"/>
  <c r="Q165" i="2"/>
  <c r="Q216" i="2"/>
  <c r="Q258" i="2"/>
  <c r="Q300" i="2"/>
  <c r="Q346" i="2"/>
  <c r="Q386" i="2"/>
  <c r="Q425" i="2"/>
  <c r="Q465" i="2"/>
  <c r="Q501" i="2"/>
  <c r="V13" i="2" a="1"/>
  <c r="X38" i="2"/>
  <c r="W55" i="2"/>
  <c r="W69" i="2"/>
  <c r="W76" i="2"/>
  <c r="W82" i="2"/>
  <c r="V89" i="2" a="1"/>
  <c r="W95" i="2"/>
  <c r="W101" i="2"/>
  <c r="W108" i="2"/>
  <c r="W114" i="2"/>
  <c r="V121" i="2" a="1"/>
  <c r="W127" i="2"/>
  <c r="W133" i="2"/>
  <c r="W140" i="2"/>
  <c r="X145" i="2"/>
  <c r="V152" i="2" a="1"/>
  <c r="W157" i="2"/>
  <c r="W163" i="2"/>
  <c r="V169" i="2" a="1"/>
  <c r="V174" i="2" a="1"/>
  <c r="W179" i="2"/>
  <c r="X184" i="2"/>
  <c r="W189" i="2"/>
  <c r="W194" i="2"/>
  <c r="W199" i="2"/>
  <c r="W204" i="2"/>
  <c r="V214" i="2" a="1"/>
  <c r="V219" i="2" a="1"/>
  <c r="V224" i="2" a="1"/>
  <c r="V229" i="2" a="1"/>
  <c r="X233" i="2"/>
  <c r="X238" i="2"/>
  <c r="X243" i="2"/>
  <c r="X248" i="2"/>
  <c r="W253" i="2"/>
  <c r="W258" i="2"/>
  <c r="W263" i="2"/>
  <c r="W268" i="2"/>
  <c r="V278" i="2" a="1"/>
  <c r="V283" i="2" a="1"/>
  <c r="V288" i="2" a="1"/>
  <c r="V293" i="2" a="1"/>
  <c r="X297" i="2"/>
  <c r="X302" i="2"/>
  <c r="X307" i="2"/>
  <c r="X312" i="2"/>
  <c r="W317" i="2"/>
  <c r="W322" i="2"/>
  <c r="W327" i="2"/>
  <c r="W332" i="2"/>
  <c r="V342" i="2" a="1"/>
  <c r="V347" i="2" a="1"/>
  <c r="X351" i="2"/>
  <c r="W356" i="2"/>
  <c r="V361" i="2" a="1"/>
  <c r="W365" i="2"/>
  <c r="V370" i="2" a="1"/>
  <c r="X374" i="2"/>
  <c r="X383" i="2"/>
  <c r="W388" i="2"/>
  <c r="V393" i="2" a="1"/>
  <c r="W397" i="2"/>
  <c r="V402" i="2" a="1"/>
  <c r="X406" i="2"/>
  <c r="X415" i="2"/>
  <c r="W420" i="2"/>
  <c r="V425" i="2" a="1"/>
  <c r="W429" i="2"/>
  <c r="V434" i="2" a="1"/>
  <c r="X438" i="2"/>
  <c r="X447" i="2"/>
  <c r="W452" i="2"/>
  <c r="V457" i="2" a="1"/>
  <c r="W461" i="2"/>
  <c r="V466" i="2" a="1"/>
  <c r="X470" i="2"/>
  <c r="W479" i="2"/>
  <c r="W483" i="2"/>
  <c r="W487" i="2"/>
  <c r="W491" i="2"/>
  <c r="W495" i="2"/>
  <c r="W499" i="2"/>
  <c r="W503" i="2"/>
  <c r="W507" i="2"/>
  <c r="AA16" i="2"/>
  <c r="AA32" i="2"/>
  <c r="AA48" i="2"/>
  <c r="AA64" i="2"/>
  <c r="AA80" i="2"/>
  <c r="AA96" i="2"/>
  <c r="AA112" i="2"/>
  <c r="AA128" i="2"/>
  <c r="AA144" i="2"/>
  <c r="AA160" i="2"/>
  <c r="AA176" i="2"/>
  <c r="AA192" i="2"/>
  <c r="AA208" i="2"/>
  <c r="AA224" i="2"/>
  <c r="B450" i="2" a="1"/>
  <c r="M40" i="2"/>
  <c r="N157" i="2"/>
  <c r="N228" i="2"/>
  <c r="M272" i="2"/>
  <c r="L309" i="2" a="1"/>
  <c r="L380" i="2" a="1"/>
  <c r="L410" i="2" a="1"/>
  <c r="N435" i="2"/>
  <c r="M448" i="2"/>
  <c r="M463" i="2"/>
  <c r="L489" i="2" a="1"/>
  <c r="N502" i="2"/>
  <c r="Q37" i="2"/>
  <c r="Q81" i="2"/>
  <c r="Q122" i="2"/>
  <c r="Q174" i="2"/>
  <c r="Q217" i="2"/>
  <c r="Q260" i="2"/>
  <c r="Q302" i="2"/>
  <c r="Q352" i="2"/>
  <c r="Q391" i="2"/>
  <c r="Q430" i="2"/>
  <c r="Q469" i="2"/>
  <c r="Q505" i="2"/>
  <c r="W23" i="2"/>
  <c r="V31" i="2" a="1"/>
  <c r="V39" i="2" a="1"/>
  <c r="W47" i="2"/>
  <c r="V56" i="2" a="1"/>
  <c r="V63" i="2" a="1"/>
  <c r="V70" i="2" a="1"/>
  <c r="X76" i="2"/>
  <c r="V83" i="2" a="1"/>
  <c r="V96" i="2" a="1"/>
  <c r="V102" i="2" a="1"/>
  <c r="X108" i="2"/>
  <c r="V115" i="2" a="1"/>
  <c r="V128" i="2" a="1"/>
  <c r="V134" i="2" a="1"/>
  <c r="X140" i="2"/>
  <c r="V146" i="2" a="1"/>
  <c r="W152" i="2"/>
  <c r="X157" i="2"/>
  <c r="V164" i="2" a="1"/>
  <c r="W174" i="2"/>
  <c r="V180" i="2" a="1"/>
  <c r="V185" i="2" a="1"/>
  <c r="X189" i="2"/>
  <c r="X194" i="2"/>
  <c r="X199" i="2"/>
  <c r="X204" i="2"/>
  <c r="W209" i="2"/>
  <c r="W214" i="2"/>
  <c r="W219" i="2"/>
  <c r="W224" i="2"/>
  <c r="V234" i="2" a="1"/>
  <c r="V239" i="2" a="1"/>
  <c r="V244" i="2" a="1"/>
  <c r="V249" i="2" a="1"/>
  <c r="X253" i="2"/>
  <c r="X258" i="2"/>
  <c r="X263" i="2"/>
  <c r="X268" i="2"/>
  <c r="W273" i="2"/>
  <c r="W278" i="2"/>
  <c r="W283" i="2"/>
  <c r="W288" i="2"/>
  <c r="V298" i="2" a="1"/>
  <c r="V303" i="2" a="1"/>
  <c r="V308" i="2" a="1"/>
  <c r="V313" i="2" a="1"/>
  <c r="X317" i="2"/>
  <c r="X322" i="2"/>
  <c r="X327" i="2"/>
  <c r="X332" i="2"/>
  <c r="W337" i="2"/>
  <c r="W342" i="2"/>
  <c r="W347" i="2"/>
  <c r="V352" i="2" a="1"/>
  <c r="X356" i="2"/>
  <c r="X365" i="2"/>
  <c r="W370" i="2"/>
  <c r="V375" i="2" a="1"/>
  <c r="W379" i="2"/>
  <c r="V384" i="2" a="1"/>
  <c r="X388" i="2"/>
  <c r="X397" i="2"/>
  <c r="W402" i="2"/>
  <c r="V407" i="2" a="1"/>
  <c r="W411" i="2"/>
  <c r="V416" i="2" a="1"/>
  <c r="X420" i="2"/>
  <c r="X429" i="2"/>
  <c r="W434" i="2"/>
  <c r="V439" i="2" a="1"/>
  <c r="W443" i="2"/>
  <c r="V448" i="2" a="1"/>
  <c r="X452" i="2"/>
  <c r="X461" i="2"/>
  <c r="C453" i="2"/>
  <c r="L45" i="2" a="1"/>
  <c r="N172" i="2"/>
  <c r="L273" i="2" a="1"/>
  <c r="M309" i="2"/>
  <c r="N345" i="2"/>
  <c r="N380" i="2"/>
  <c r="L412" i="2" a="1"/>
  <c r="M436" i="2"/>
  <c r="L449" i="2" a="1"/>
  <c r="L464" i="2" a="1"/>
  <c r="N477" i="2"/>
  <c r="M489" i="2"/>
  <c r="M503" i="2"/>
  <c r="Q39" i="2"/>
  <c r="Q82" i="2"/>
  <c r="Q125" i="2"/>
  <c r="Q177" i="2"/>
  <c r="Q218" i="2"/>
  <c r="Q261" i="2"/>
  <c r="Q312" i="2"/>
  <c r="Q354" i="2"/>
  <c r="Q393" i="2"/>
  <c r="Q433" i="2"/>
  <c r="Q471" i="2"/>
  <c r="Q508" i="2"/>
  <c r="V15" i="2" a="1"/>
  <c r="V24" i="2" a="1"/>
  <c r="W31" i="2"/>
  <c r="W39" i="2"/>
  <c r="X47" i="2"/>
  <c r="V64" i="2" a="1"/>
  <c r="W70" i="2"/>
  <c r="V77" i="2" a="1"/>
  <c r="W83" i="2"/>
  <c r="W89" i="2"/>
  <c r="W96" i="2"/>
  <c r="W102" i="2"/>
  <c r="V109" i="2" a="1"/>
  <c r="W115" i="2"/>
  <c r="W121" i="2"/>
  <c r="W128" i="2"/>
  <c r="W134" i="2"/>
  <c r="V141" i="2" a="1"/>
  <c r="W146" i="2"/>
  <c r="X152" i="2"/>
  <c r="V158" i="2" a="1"/>
  <c r="W164" i="2"/>
  <c r="W169" i="2"/>
  <c r="X174" i="2"/>
  <c r="W180" i="2"/>
  <c r="V190" i="2" a="1"/>
  <c r="V195" i="2" a="1"/>
  <c r="V200" i="2" a="1"/>
  <c r="V205" i="2" a="1"/>
  <c r="X209" i="2"/>
  <c r="X214" i="2"/>
  <c r="X219" i="2"/>
  <c r="X224" i="2"/>
  <c r="W229" i="2"/>
  <c r="W234" i="2"/>
  <c r="W239" i="2"/>
  <c r="W244" i="2"/>
  <c r="V254" i="2" a="1"/>
  <c r="V259" i="2" a="1"/>
  <c r="V264" i="2" a="1"/>
  <c r="V269" i="2" a="1"/>
  <c r="X273" i="2"/>
  <c r="X278" i="2"/>
  <c r="X283" i="2"/>
  <c r="X288" i="2"/>
  <c r="W293" i="2"/>
  <c r="W298" i="2"/>
  <c r="W303" i="2"/>
  <c r="W308" i="2"/>
  <c r="V318" i="2" a="1"/>
  <c r="V323" i="2" a="1"/>
  <c r="V328" i="2" a="1"/>
  <c r="V333" i="2" a="1"/>
  <c r="X337" i="2"/>
  <c r="X342" i="2"/>
  <c r="X347" i="2"/>
  <c r="W352" i="2"/>
  <c r="V357" i="2" a="1"/>
  <c r="W361" i="2"/>
  <c r="V366" i="2" a="1"/>
  <c r="X370" i="2"/>
  <c r="X379" i="2"/>
  <c r="W384" i="2"/>
  <c r="V389" i="2" a="1"/>
  <c r="W393" i="2"/>
  <c r="V398" i="2" a="1"/>
  <c r="X402" i="2"/>
  <c r="X411" i="2"/>
  <c r="W416" i="2"/>
  <c r="V421" i="2" a="1"/>
  <c r="W425" i="2"/>
  <c r="V430" i="2" a="1"/>
  <c r="X434" i="2"/>
  <c r="X443" i="2"/>
  <c r="W448" i="2"/>
  <c r="V453" i="2" a="1"/>
  <c r="W457" i="2"/>
  <c r="V462" i="2" a="1"/>
  <c r="X466" i="2"/>
  <c r="X475" i="2"/>
  <c r="V480" i="2" a="1"/>
  <c r="V484" i="2" a="1"/>
  <c r="V488" i="2" a="1"/>
  <c r="V492" i="2" a="1"/>
  <c r="V496" i="2" a="1"/>
  <c r="V500" i="2" a="1"/>
  <c r="V504" i="2" a="1"/>
  <c r="V508" i="2" a="1"/>
  <c r="AA18" i="2"/>
  <c r="AA34" i="2"/>
  <c r="AA50" i="2"/>
  <c r="AA66" i="2"/>
  <c r="AA82" i="2"/>
  <c r="AA98" i="2"/>
  <c r="AA114" i="2"/>
  <c r="AA130" i="2"/>
  <c r="AA146" i="2"/>
  <c r="AA162" i="2"/>
  <c r="AA178" i="2"/>
  <c r="AA194" i="2"/>
  <c r="AA210" i="2"/>
  <c r="AA226" i="2"/>
  <c r="AA242" i="2"/>
  <c r="AA258" i="2"/>
  <c r="AA274" i="2"/>
  <c r="AA290" i="2"/>
  <c r="B467" i="2" a="1"/>
  <c r="N65" i="2"/>
  <c r="N229" i="2"/>
  <c r="N309" i="2"/>
  <c r="L348" i="2" a="1"/>
  <c r="L381" i="2" a="1"/>
  <c r="M412" i="2"/>
  <c r="N436" i="2"/>
  <c r="N451" i="2"/>
  <c r="M464" i="2"/>
  <c r="L478" i="2" a="1"/>
  <c r="L492" i="2" a="1"/>
  <c r="N503" i="2"/>
  <c r="Q40" i="2"/>
  <c r="Q84" i="2"/>
  <c r="Q135" i="2"/>
  <c r="Q178" i="2"/>
  <c r="Q220" i="2"/>
  <c r="Q263" i="2"/>
  <c r="Q314" i="2"/>
  <c r="Q356" i="2"/>
  <c r="Q394" i="2"/>
  <c r="Q434" i="2"/>
  <c r="Q472" i="2"/>
  <c r="V6" i="2" a="1"/>
  <c r="W32" i="2"/>
  <c r="V40" i="2" a="1"/>
  <c r="V48" i="2" a="1"/>
  <c r="W56" i="2"/>
  <c r="W64" i="2"/>
  <c r="V71" i="2" a="1"/>
  <c r="V84" i="2" a="1"/>
  <c r="V90" i="2" a="1"/>
  <c r="X96" i="2"/>
  <c r="V103" i="2" a="1"/>
  <c r="V116" i="2" a="1"/>
  <c r="V122" i="2" a="1"/>
  <c r="X128" i="2"/>
  <c r="V135" i="2" a="1"/>
  <c r="V147" i="2" a="1"/>
  <c r="V153" i="2" a="1"/>
  <c r="W158" i="2"/>
  <c r="X164" i="2"/>
  <c r="X169" i="2"/>
  <c r="V175" i="2" a="1"/>
  <c r="X180" i="2"/>
  <c r="W185" i="2"/>
  <c r="W190" i="2"/>
  <c r="W195" i="2"/>
  <c r="W200" i="2"/>
  <c r="V210" i="2" a="1"/>
  <c r="V215" i="2" a="1"/>
  <c r="V220" i="2" a="1"/>
  <c r="V225" i="2" a="1"/>
  <c r="X229" i="2"/>
  <c r="X234" i="2"/>
  <c r="X239" i="2"/>
  <c r="X244" i="2"/>
  <c r="W249" i="2"/>
  <c r="W254" i="2"/>
  <c r="W259" i="2"/>
  <c r="W264" i="2"/>
  <c r="V274" i="2" a="1"/>
  <c r="V279" i="2" a="1"/>
  <c r="V284" i="2" a="1"/>
  <c r="V289" i="2" a="1"/>
  <c r="X293" i="2"/>
  <c r="X298" i="2"/>
  <c r="X303" i="2"/>
  <c r="X308" i="2"/>
  <c r="W313" i="2"/>
  <c r="W318" i="2"/>
  <c r="W323" i="2"/>
  <c r="W328" i="2"/>
  <c r="V338" i="2" a="1"/>
  <c r="V343" i="2" a="1"/>
  <c r="V348" i="2" a="1"/>
  <c r="X352" i="2"/>
  <c r="X361" i="2"/>
  <c r="W366" i="2"/>
  <c r="V371" i="2" a="1"/>
  <c r="W375" i="2"/>
  <c r="V380" i="2" a="1"/>
  <c r="X384" i="2"/>
  <c r="X393" i="2"/>
  <c r="W398" i="2"/>
  <c r="V403" i="2" a="1"/>
  <c r="W407" i="2"/>
  <c r="V412" i="2" a="1"/>
  <c r="X416" i="2"/>
  <c r="X425" i="2"/>
  <c r="W430" i="2"/>
  <c r="V435" i="2" a="1"/>
  <c r="W439" i="2"/>
  <c r="V444" i="2" a="1"/>
  <c r="X448" i="2"/>
  <c r="X457" i="2"/>
  <c r="W462" i="2"/>
  <c r="V467" i="2" a="1"/>
  <c r="W471" i="2"/>
  <c r="V476" i="2" a="1"/>
  <c r="AA19" i="2"/>
  <c r="AA35" i="2"/>
  <c r="AA51" i="2"/>
  <c r="G40" i="2"/>
  <c r="M66" i="2"/>
  <c r="L176" i="2" a="1"/>
  <c r="N232" i="2"/>
  <c r="L276" i="2" a="1"/>
  <c r="M312" i="2"/>
  <c r="N348" i="2"/>
  <c r="M381" i="2"/>
  <c r="L413" i="2" a="1"/>
  <c r="M452" i="2"/>
  <c r="L465" i="2" a="1"/>
  <c r="N478" i="2"/>
  <c r="N492" i="2"/>
  <c r="M504" i="2"/>
  <c r="Q42" i="2"/>
  <c r="Q86" i="2"/>
  <c r="Q137" i="2"/>
  <c r="Q180" i="2"/>
  <c r="Q221" i="2"/>
  <c r="Q273" i="2"/>
  <c r="Q316" i="2"/>
  <c r="Q357" i="2"/>
  <c r="Q396" i="2"/>
  <c r="Q436" i="2"/>
  <c r="Q473" i="2"/>
  <c r="W15" i="2"/>
  <c r="W24" i="2"/>
  <c r="V33" i="2" a="1"/>
  <c r="W40" i="2"/>
  <c r="W48" i="2"/>
  <c r="X56" i="2"/>
  <c r="X64" i="2"/>
  <c r="W71" i="2"/>
  <c r="W77" i="2"/>
  <c r="W84" i="2"/>
  <c r="W90" i="2"/>
  <c r="V97" i="2" a="1"/>
  <c r="W103" i="2"/>
  <c r="W109" i="2"/>
  <c r="W116" i="2"/>
  <c r="W122" i="2"/>
  <c r="V129" i="2" a="1"/>
  <c r="W135" i="2"/>
  <c r="W141" i="2"/>
  <c r="W147" i="2"/>
  <c r="V159" i="2" a="1"/>
  <c r="V165" i="2" a="1"/>
  <c r="V170" i="2" a="1"/>
  <c r="W175" i="2"/>
  <c r="V181" i="2" a="1"/>
  <c r="X185" i="2"/>
  <c r="X190" i="2"/>
  <c r="X195" i="2"/>
  <c r="X200" i="2"/>
  <c r="W205" i="2"/>
  <c r="W210" i="2"/>
  <c r="W215" i="2"/>
  <c r="W220" i="2"/>
  <c r="V230" i="2" a="1"/>
  <c r="V235" i="2" a="1"/>
  <c r="V240" i="2" a="1"/>
  <c r="V245" i="2" a="1"/>
  <c r="X249" i="2"/>
  <c r="X254" i="2"/>
  <c r="X259" i="2"/>
  <c r="X264" i="2"/>
  <c r="W269" i="2"/>
  <c r="W274" i="2"/>
  <c r="W279" i="2"/>
  <c r="W284" i="2"/>
  <c r="V294" i="2" a="1"/>
  <c r="V299" i="2" a="1"/>
  <c r="V304" i="2" a="1"/>
  <c r="V309" i="2" a="1"/>
  <c r="X313" i="2"/>
  <c r="X318" i="2"/>
  <c r="X323" i="2"/>
  <c r="X328" i="2"/>
  <c r="W333" i="2"/>
  <c r="W338" i="2"/>
  <c r="W343" i="2"/>
  <c r="W348" i="2"/>
  <c r="V353" i="2" a="1"/>
  <c r="G69" i="2"/>
  <c r="N70" i="2"/>
  <c r="N185" i="2"/>
  <c r="M240" i="2"/>
  <c r="M317" i="2"/>
  <c r="N353" i="2"/>
  <c r="L388" i="2" a="1"/>
  <c r="M417" i="2"/>
  <c r="M437" i="2"/>
  <c r="N452" i="2"/>
  <c r="M467" i="2"/>
  <c r="L479" i="2" a="1"/>
  <c r="L493" i="2" a="1"/>
  <c r="N506" i="2"/>
  <c r="Q44" i="2"/>
  <c r="Q96" i="2"/>
  <c r="Q138" i="2"/>
  <c r="Q181" i="2"/>
  <c r="Q224" i="2"/>
  <c r="Q276" i="2"/>
  <c r="Q317" i="2"/>
  <c r="Q358" i="2"/>
  <c r="Q397" i="2"/>
  <c r="Q437" i="2"/>
  <c r="Q474" i="2"/>
  <c r="X6" i="2"/>
  <c r="X15" i="2"/>
  <c r="X24" i="2"/>
  <c r="X41" i="2"/>
  <c r="V49" i="2" a="1"/>
  <c r="V57" i="2" a="1"/>
  <c r="V65" i="2" a="1"/>
  <c r="V72" i="2" a="1"/>
  <c r="V78" i="2" a="1"/>
  <c r="X84" i="2"/>
  <c r="V91" i="2" a="1"/>
  <c r="V104" i="2" a="1"/>
  <c r="V110" i="2" a="1"/>
  <c r="X116" i="2"/>
  <c r="V123" i="2" a="1"/>
  <c r="V136" i="2" a="1"/>
  <c r="X141" i="2"/>
  <c r="V148" i="2" a="1"/>
  <c r="W153" i="2"/>
  <c r="W159" i="2"/>
  <c r="W170" i="2"/>
  <c r="V176" i="2" a="1"/>
  <c r="V186" i="2" a="1"/>
  <c r="V191" i="2" a="1"/>
  <c r="V196" i="2" a="1"/>
  <c r="V201" i="2" a="1"/>
  <c r="X205" i="2"/>
  <c r="X210" i="2"/>
  <c r="X215" i="2"/>
  <c r="X220" i="2"/>
  <c r="W225" i="2"/>
  <c r="W230" i="2"/>
  <c r="W235" i="2"/>
  <c r="W240" i="2"/>
  <c r="V250" i="2" a="1"/>
  <c r="V255" i="2" a="1"/>
  <c r="V260" i="2" a="1"/>
  <c r="V265" i="2" a="1"/>
  <c r="X269" i="2"/>
  <c r="X274" i="2"/>
  <c r="G239" i="2"/>
  <c r="N92" i="2"/>
  <c r="L284" i="2" a="1"/>
  <c r="M320" i="2"/>
  <c r="N356" i="2"/>
  <c r="L389" i="2" a="1"/>
  <c r="L419" i="2" a="1"/>
  <c r="L441" i="2" a="1"/>
  <c r="M453" i="2"/>
  <c r="M468" i="2"/>
  <c r="L482" i="2" a="1"/>
  <c r="N493" i="2"/>
  <c r="N507" i="2"/>
  <c r="Q56" i="2"/>
  <c r="Q100" i="2"/>
  <c r="Q141" i="2"/>
  <c r="Q184" i="2"/>
  <c r="Q236" i="2"/>
  <c r="Q278" i="2"/>
  <c r="Q320" i="2"/>
  <c r="Q361" i="2"/>
  <c r="Q401" i="2"/>
  <c r="Q440" i="2"/>
  <c r="Q478" i="2"/>
  <c r="W7" i="2"/>
  <c r="W16" i="2"/>
  <c r="X25" i="2"/>
  <c r="V34" i="2" a="1"/>
  <c r="X42" i="2"/>
  <c r="V51" i="2" a="1"/>
  <c r="V58" i="2" a="1"/>
  <c r="W65" i="2"/>
  <c r="X72" i="2"/>
  <c r="V79" i="2" a="1"/>
  <c r="V92" i="2" a="1"/>
  <c r="V98" i="2" a="1"/>
  <c r="X104" i="2"/>
  <c r="V111" i="2" a="1"/>
  <c r="V124" i="2" a="1"/>
  <c r="V130" i="2" a="1"/>
  <c r="X136" i="2"/>
  <c r="W142" i="2"/>
  <c r="X148" i="2"/>
  <c r="V154" i="2" a="1"/>
  <c r="W160" i="2"/>
  <c r="X165" i="2"/>
  <c r="V171" i="2" a="1"/>
  <c r="X176" i="2"/>
  <c r="X181" i="2"/>
  <c r="X186" i="2"/>
  <c r="X191" i="2"/>
  <c r="X196" i="2"/>
  <c r="W201" i="2"/>
  <c r="W206" i="2"/>
  <c r="W211" i="2"/>
  <c r="W216" i="2"/>
  <c r="V226" i="2" a="1"/>
  <c r="V231" i="2" a="1"/>
  <c r="V236" i="2" a="1"/>
  <c r="V241" i="2" a="1"/>
  <c r="X245" i="2"/>
  <c r="X250" i="2"/>
  <c r="X255" i="2"/>
  <c r="X260" i="2"/>
  <c r="W265" i="2"/>
  <c r="W270" i="2"/>
  <c r="W275" i="2"/>
  <c r="W280" i="2"/>
  <c r="V290" i="2" a="1"/>
  <c r="V295" i="2" a="1"/>
  <c r="V300" i="2" a="1"/>
  <c r="V305" i="2" a="1"/>
  <c r="X309" i="2"/>
  <c r="X314" i="2"/>
  <c r="X319" i="2"/>
  <c r="X324" i="2"/>
  <c r="W329" i="2"/>
  <c r="W334" i="2"/>
  <c r="W339" i="2"/>
  <c r="W344" i="2"/>
  <c r="G272" i="2"/>
  <c r="N112" i="2"/>
  <c r="N201" i="2"/>
  <c r="N249" i="2"/>
  <c r="N289" i="2"/>
  <c r="L328" i="2" a="1"/>
  <c r="L364" i="2" a="1"/>
  <c r="L396" i="2" a="1"/>
  <c r="N424" i="2"/>
  <c r="N441" i="2"/>
  <c r="L457" i="2" a="1"/>
  <c r="L483" i="2" a="1"/>
  <c r="L497" i="2" a="1"/>
  <c r="N508" i="2"/>
  <c r="Q60" i="2"/>
  <c r="Q102" i="2"/>
  <c r="Q145" i="2"/>
  <c r="Q197" i="2"/>
  <c r="Q238" i="2"/>
  <c r="Q280" i="2"/>
  <c r="Q332" i="2"/>
  <c r="Q372" i="2"/>
  <c r="Q410" i="2"/>
  <c r="Q450" i="2"/>
  <c r="Q487" i="2"/>
  <c r="X9" i="2"/>
  <c r="V19" i="2" a="1"/>
  <c r="V27" i="2" a="1"/>
  <c r="V35" i="2" a="1"/>
  <c r="X51" i="2"/>
  <c r="X59" i="2"/>
  <c r="W66" i="2"/>
  <c r="V80" i="2" a="1"/>
  <c r="V86" i="2" a="1"/>
  <c r="X92" i="2"/>
  <c r="V99" i="2" a="1"/>
  <c r="V112" i="2" a="1"/>
  <c r="V118" i="2" a="1"/>
  <c r="X124" i="2"/>
  <c r="V131" i="2" a="1"/>
  <c r="W143" i="2"/>
  <c r="V155" i="2" a="1"/>
  <c r="V161" i="2" a="1"/>
  <c r="W166" i="2"/>
  <c r="V172" i="2" a="1"/>
  <c r="W182" i="2"/>
  <c r="W187" i="2"/>
  <c r="W192" i="2"/>
  <c r="V202" i="2" a="1"/>
  <c r="V207" i="2" a="1"/>
  <c r="V212" i="2" a="1"/>
  <c r="V217" i="2" a="1"/>
  <c r="X221" i="2"/>
  <c r="X226" i="2"/>
  <c r="X231" i="2"/>
  <c r="X236" i="2"/>
  <c r="W241" i="2"/>
  <c r="W246" i="2"/>
  <c r="W251" i="2"/>
  <c r="W256" i="2"/>
  <c r="V266" i="2" a="1"/>
  <c r="V271" i="2" a="1"/>
  <c r="V276" i="2" a="1"/>
  <c r="V281" i="2" a="1"/>
  <c r="X285" i="2"/>
  <c r="X290" i="2"/>
  <c r="X295" i="2"/>
  <c r="X300" i="2"/>
  <c r="W305" i="2"/>
  <c r="W310" i="2"/>
  <c r="W315" i="2"/>
  <c r="W320" i="2"/>
  <c r="V330" i="2" a="1"/>
  <c r="V335" i="2" a="1"/>
  <c r="V340" i="2" a="1"/>
  <c r="V345" i="2" a="1"/>
  <c r="X349" i="2"/>
  <c r="W354" i="2"/>
  <c r="V359" i="2" a="1"/>
  <c r="W363" i="2"/>
  <c r="V368" i="2" a="1"/>
  <c r="X372" i="2"/>
  <c r="X381" i="2"/>
  <c r="W386" i="2"/>
  <c r="V391" i="2" a="1"/>
  <c r="W395" i="2"/>
  <c r="V400" i="2" a="1"/>
  <c r="X404" i="2"/>
  <c r="X413" i="2"/>
  <c r="W418" i="2"/>
  <c r="V423" i="2" a="1"/>
  <c r="W427" i="2"/>
  <c r="V432" i="2" a="1"/>
  <c r="X436" i="2"/>
  <c r="X445" i="2"/>
  <c r="W450" i="2"/>
  <c r="V455" i="2" a="1"/>
  <c r="W459" i="2"/>
  <c r="V464" i="2" a="1"/>
  <c r="X468" i="2"/>
  <c r="X477" i="2"/>
  <c r="X481" i="2"/>
  <c r="X485" i="2"/>
  <c r="X489" i="2"/>
  <c r="X493" i="2"/>
  <c r="X497" i="2"/>
  <c r="G389" i="2"/>
  <c r="N204" i="2"/>
  <c r="M252" i="2"/>
  <c r="M292" i="2"/>
  <c r="N328" i="2"/>
  <c r="N364" i="2"/>
  <c r="N396" i="2"/>
  <c r="N442" i="2"/>
  <c r="M457" i="2"/>
  <c r="N469" i="2"/>
  <c r="G392" i="2"/>
  <c r="N116" i="2"/>
  <c r="L205" i="2" a="1"/>
  <c r="N252" i="2"/>
  <c r="N292" i="2"/>
  <c r="L329" i="2" a="1"/>
  <c r="L365" i="2" a="1"/>
  <c r="L397" i="2" a="1"/>
  <c r="M425" i="2"/>
  <c r="L443" i="2" a="1"/>
  <c r="N457" i="2"/>
  <c r="M472" i="2"/>
  <c r="L484" i="2" a="1"/>
  <c r="N497" i="2"/>
  <c r="Q17" i="2"/>
  <c r="Q62" i="2"/>
  <c r="Q105" i="2"/>
  <c r="Q157" i="2"/>
  <c r="Q199" i="2"/>
  <c r="Q241" i="2"/>
  <c r="Q293" i="2"/>
  <c r="Q336" i="2"/>
  <c r="Q375" i="2"/>
  <c r="Q414" i="2"/>
  <c r="Q454" i="2"/>
  <c r="Q490" i="2"/>
  <c r="X10" i="2"/>
  <c r="X19" i="2"/>
  <c r="W28" i="2"/>
  <c r="V36" i="2" a="1"/>
  <c r="V44" i="2" a="1"/>
  <c r="W60" i="2"/>
  <c r="V68" i="2" a="1"/>
  <c r="V74" i="2" a="1"/>
  <c r="X80" i="2"/>
  <c r="V87" i="2" a="1"/>
  <c r="V100" i="2" a="1"/>
  <c r="V106" i="2" a="1"/>
  <c r="X112" i="2"/>
  <c r="V119" i="2" a="1"/>
  <c r="V132" i="2" a="1"/>
  <c r="V138" i="2" a="1"/>
  <c r="W144" i="2"/>
  <c r="X149" i="2"/>
  <c r="V156" i="2" a="1"/>
  <c r="W161" i="2"/>
  <c r="V167" i="2" a="1"/>
  <c r="X172" i="2"/>
  <c r="X177" i="2"/>
  <c r="V183" i="2" a="1"/>
  <c r="V188" i="2" a="1"/>
  <c r="V193" i="2" a="1"/>
  <c r="X197" i="2"/>
  <c r="X202" i="2"/>
  <c r="X207" i="2"/>
  <c r="X212" i="2"/>
  <c r="W217" i="2"/>
  <c r="W222" i="2"/>
  <c r="W227" i="2"/>
  <c r="W232" i="2"/>
  <c r="V242" i="2" a="1"/>
  <c r="V247" i="2" a="1"/>
  <c r="V252" i="2" a="1"/>
  <c r="V257" i="2" a="1"/>
  <c r="X261" i="2"/>
  <c r="X266" i="2"/>
  <c r="X271" i="2"/>
  <c r="X276" i="2"/>
  <c r="W281" i="2"/>
  <c r="W286" i="2"/>
  <c r="W291" i="2"/>
  <c r="W296" i="2"/>
  <c r="V306" i="2" a="1"/>
  <c r="V311" i="2" a="1"/>
  <c r="V316" i="2" a="1"/>
  <c r="V321" i="2" a="1"/>
  <c r="X325" i="2"/>
  <c r="X330" i="2"/>
  <c r="X335" i="2"/>
  <c r="X340" i="2"/>
  <c r="W345" i="2"/>
  <c r="W350" i="2"/>
  <c r="V355" i="2" a="1"/>
  <c r="W359" i="2"/>
  <c r="V364" i="2" a="1"/>
  <c r="X368" i="2"/>
  <c r="X377" i="2"/>
  <c r="W382" i="2"/>
  <c r="G415" i="2"/>
  <c r="N205" i="2"/>
  <c r="M329" i="2"/>
  <c r="M365" i="2"/>
  <c r="M397" i="2"/>
  <c r="L426" i="2" a="1"/>
  <c r="N443" i="2"/>
  <c r="N458" i="2"/>
  <c r="L473" i="2" a="1"/>
  <c r="N484" i="2"/>
  <c r="M498" i="2"/>
  <c r="Q20" i="2"/>
  <c r="Q64" i="2"/>
  <c r="Q116" i="2"/>
  <c r="Q158" i="2"/>
  <c r="Q200" i="2"/>
  <c r="Q244" i="2"/>
  <c r="Q295" i="2"/>
  <c r="Q337" i="2"/>
  <c r="Q376" i="2"/>
  <c r="Q416" i="2"/>
  <c r="Q455" i="2"/>
  <c r="Q492" i="2"/>
  <c r="V11" i="2" a="1"/>
  <c r="V20" i="2" a="1"/>
  <c r="X28" i="2"/>
  <c r="V37" i="2" a="1"/>
  <c r="W44" i="2"/>
  <c r="W52" i="2"/>
  <c r="X60" i="2"/>
  <c r="W68" i="2"/>
  <c r="W74" i="2"/>
  <c r="V81" i="2" a="1"/>
  <c r="W87" i="2"/>
  <c r="W93" i="2"/>
  <c r="W100" i="2"/>
  <c r="W106" i="2"/>
  <c r="V113" i="2" a="1"/>
  <c r="W119" i="2"/>
  <c r="W125" i="2"/>
  <c r="W132" i="2"/>
  <c r="W138" i="2"/>
  <c r="X144" i="2"/>
  <c r="V150" i="2" a="1"/>
  <c r="W156" i="2"/>
  <c r="X161" i="2"/>
  <c r="W167" i="2"/>
  <c r="V173" i="2" a="1"/>
  <c r="V178" i="2" a="1"/>
  <c r="W183" i="2"/>
  <c r="W188" i="2"/>
  <c r="V198" i="2" a="1"/>
  <c r="V203" i="2" a="1"/>
  <c r="V208" i="2" a="1"/>
  <c r="V213" i="2" a="1"/>
  <c r="X217" i="2"/>
  <c r="X222" i="2"/>
  <c r="X227" i="2"/>
  <c r="X232" i="2"/>
  <c r="W237" i="2"/>
  <c r="W242" i="2"/>
  <c r="W247" i="2"/>
  <c r="W252" i="2"/>
  <c r="V262" i="2" a="1"/>
  <c r="V267" i="2" a="1"/>
  <c r="V272" i="2" a="1"/>
  <c r="V277" i="2" a="1"/>
  <c r="X281" i="2"/>
  <c r="X286" i="2"/>
  <c r="X291" i="2"/>
  <c r="X296" i="2"/>
  <c r="W301" i="2"/>
  <c r="W306" i="2"/>
  <c r="W311" i="2"/>
  <c r="W316" i="2"/>
  <c r="V326" i="2" a="1"/>
  <c r="V331" i="2" a="1"/>
  <c r="V336" i="2" a="1"/>
  <c r="V341" i="2" a="1"/>
  <c r="X345" i="2"/>
  <c r="X350" i="2"/>
  <c r="X359" i="2"/>
  <c r="W364" i="2"/>
  <c r="V369" i="2" a="1"/>
  <c r="W373" i="2"/>
  <c r="V378" i="2" a="1"/>
  <c r="X382" i="2"/>
  <c r="X391" i="2"/>
  <c r="W396" i="2"/>
  <c r="V401" i="2" a="1"/>
  <c r="W405" i="2"/>
  <c r="G76" i="2"/>
  <c r="L321" i="2" a="1"/>
  <c r="L459" i="2" a="1"/>
  <c r="Q46" i="2"/>
  <c r="Q233" i="2"/>
  <c r="Q398" i="2"/>
  <c r="V16" i="2" a="1"/>
  <c r="X49" i="2"/>
  <c r="W78" i="2"/>
  <c r="W104" i="2"/>
  <c r="W129" i="2"/>
  <c r="X153" i="2"/>
  <c r="W176" i="2"/>
  <c r="W196" i="2"/>
  <c r="V216" i="2" a="1"/>
  <c r="X235" i="2"/>
  <c r="W255" i="2"/>
  <c r="V275" i="2" a="1"/>
  <c r="W290" i="2"/>
  <c r="X305" i="2"/>
  <c r="W321" i="2"/>
  <c r="X338" i="2"/>
  <c r="V363" i="2" a="1"/>
  <c r="V373" i="2" a="1"/>
  <c r="V385" i="2" a="1"/>
  <c r="V394" i="2" a="1"/>
  <c r="W410" i="2"/>
  <c r="V418" i="2" a="1"/>
  <c r="V426" i="2" a="1"/>
  <c r="X432" i="2"/>
  <c r="W440" i="2"/>
  <c r="V447" i="2" a="1"/>
  <c r="X454" i="2"/>
  <c r="X462" i="2"/>
  <c r="V469" i="2" a="1"/>
  <c r="W475" i="2"/>
  <c r="W481" i="2"/>
  <c r="X498" i="2"/>
  <c r="X504" i="2"/>
  <c r="AA9" i="2"/>
  <c r="AA29" i="2"/>
  <c r="AA53" i="2"/>
  <c r="AA72" i="2"/>
  <c r="AA91" i="2"/>
  <c r="AA111" i="2"/>
  <c r="AA132" i="2"/>
  <c r="AA151" i="2"/>
  <c r="AA170" i="2"/>
  <c r="AA189" i="2"/>
  <c r="AA209" i="2"/>
  <c r="AA228" i="2"/>
  <c r="AA245" i="2"/>
  <c r="AA262" i="2"/>
  <c r="AA279" i="2"/>
  <c r="AA296" i="2"/>
  <c r="AA312" i="2"/>
  <c r="AA328" i="2"/>
  <c r="AA344" i="2"/>
  <c r="AA360" i="2"/>
  <c r="AA376" i="2"/>
  <c r="AA392" i="2"/>
  <c r="AA408" i="2"/>
  <c r="AA424" i="2"/>
  <c r="AA440" i="2"/>
  <c r="AA456" i="2"/>
  <c r="AA472" i="2"/>
  <c r="AA488" i="2"/>
  <c r="AA504" i="2"/>
  <c r="G242" i="2"/>
  <c r="N336" i="2"/>
  <c r="L468" i="2" a="1"/>
  <c r="Q58" i="2"/>
  <c r="Q237" i="2"/>
  <c r="Q406" i="2"/>
  <c r="X17" i="2"/>
  <c r="W51" i="2"/>
  <c r="W79" i="2"/>
  <c r="V105" i="2" a="1"/>
  <c r="W130" i="2"/>
  <c r="W154" i="2"/>
  <c r="V177" i="2" a="1"/>
  <c r="V197" i="2" a="1"/>
  <c r="X216" i="2"/>
  <c r="W236" i="2"/>
  <c r="V256" i="2" a="1"/>
  <c r="X275" i="2"/>
  <c r="V291" i="2" a="1"/>
  <c r="X306" i="2"/>
  <c r="V324" i="2" a="1"/>
  <c r="V339" i="2" a="1"/>
  <c r="W353" i="2"/>
  <c r="X373" i="2"/>
  <c r="W394" i="2"/>
  <c r="W403" i="2"/>
  <c r="V411" i="2" a="1"/>
  <c r="X418" i="2"/>
  <c r="W426" i="2"/>
  <c r="V433" i="2" a="1"/>
  <c r="X440" i="2"/>
  <c r="W447" i="2"/>
  <c r="V463" i="2" a="1"/>
  <c r="W476" i="2"/>
  <c r="V482" i="2" a="1"/>
  <c r="X487" i="2"/>
  <c r="W493" i="2"/>
  <c r="V505" i="2" a="1"/>
  <c r="AA10" i="2"/>
  <c r="AA31" i="2"/>
  <c r="AA54" i="2"/>
  <c r="AA73" i="2"/>
  <c r="AA92" i="2"/>
  <c r="AA113" i="2"/>
  <c r="AA133" i="2"/>
  <c r="AA152" i="2"/>
  <c r="AA171" i="2"/>
  <c r="AA191" i="2"/>
  <c r="AA211" i="2"/>
  <c r="AA229" i="2"/>
  <c r="AA246" i="2"/>
  <c r="AA263" i="2"/>
  <c r="AA280" i="2"/>
  <c r="AA297" i="2"/>
  <c r="AA313" i="2"/>
  <c r="AA329" i="2"/>
  <c r="AA345" i="2"/>
  <c r="AA361" i="2"/>
  <c r="AA377" i="2"/>
  <c r="AA393" i="2"/>
  <c r="AA409" i="2"/>
  <c r="AA425" i="2"/>
  <c r="AA441" i="2"/>
  <c r="AA457" i="2"/>
  <c r="AA473" i="2"/>
  <c r="AA489" i="2"/>
  <c r="AA505" i="2"/>
  <c r="N6" i="2"/>
  <c r="M356" i="2"/>
  <c r="L469" i="2" a="1"/>
  <c r="Q61" i="2"/>
  <c r="Q240" i="2"/>
  <c r="Q413" i="2"/>
  <c r="W19" i="2"/>
  <c r="V52" i="2" a="1"/>
  <c r="W80" i="2"/>
  <c r="W105" i="2"/>
  <c r="W131" i="2"/>
  <c r="W155" i="2"/>
  <c r="W177" i="2"/>
  <c r="W197" i="2"/>
  <c r="V237" i="2" a="1"/>
  <c r="X256" i="2"/>
  <c r="W276" i="2"/>
  <c r="V292" i="2" a="1"/>
  <c r="W324" i="2"/>
  <c r="X339" i="2"/>
  <c r="X353" i="2"/>
  <c r="X363" i="2"/>
  <c r="X375" i="2"/>
  <c r="W385" i="2"/>
  <c r="X394" i="2"/>
  <c r="X403" i="2"/>
  <c r="W412" i="2"/>
  <c r="V419" i="2" a="1"/>
  <c r="X426" i="2"/>
  <c r="V441" i="2" a="1"/>
  <c r="V449" i="2" a="1"/>
  <c r="W455" i="2"/>
  <c r="W469" i="2"/>
  <c r="X476" i="2"/>
  <c r="W488" i="2"/>
  <c r="V494" i="2" a="1"/>
  <c r="X499" i="2"/>
  <c r="AA11" i="2"/>
  <c r="AA33" i="2"/>
  <c r="AA55" i="2"/>
  <c r="AA74" i="2"/>
  <c r="AA93" i="2"/>
  <c r="AA115" i="2"/>
  <c r="AA134" i="2"/>
  <c r="AA153" i="2"/>
  <c r="AA172" i="2"/>
  <c r="AA193" i="2"/>
  <c r="AA212" i="2"/>
  <c r="AA230" i="2"/>
  <c r="AA247" i="2"/>
  <c r="AA264" i="2"/>
  <c r="AA281" i="2"/>
  <c r="AA298" i="2"/>
  <c r="AA314" i="2"/>
  <c r="AA330" i="2"/>
  <c r="AA346" i="2"/>
  <c r="AA362" i="2"/>
  <c r="AA378" i="2"/>
  <c r="AA394" i="2"/>
  <c r="AA410" i="2"/>
  <c r="AA426" i="2"/>
  <c r="AA442" i="2"/>
  <c r="AA458" i="2"/>
  <c r="AA474" i="2"/>
  <c r="AA490" i="2"/>
  <c r="AA506" i="2"/>
  <c r="M89" i="2"/>
  <c r="Q66" i="2"/>
  <c r="Q253" i="2"/>
  <c r="Q417" i="2"/>
  <c r="V53" i="2" a="1"/>
  <c r="V107" i="2" a="1"/>
  <c r="X132" i="2"/>
  <c r="X156" i="2"/>
  <c r="W178" i="2"/>
  <c r="W198" i="2"/>
  <c r="V218" i="2" a="1"/>
  <c r="X237" i="2"/>
  <c r="W257" i="2"/>
  <c r="W294" i="2"/>
  <c r="W309" i="2"/>
  <c r="V325" i="2" a="1"/>
  <c r="W340" i="2"/>
  <c r="V354" i="2" a="1"/>
  <c r="X364" i="2"/>
  <c r="V376" i="2" a="1"/>
  <c r="X385" i="2"/>
  <c r="V395" i="2" a="1"/>
  <c r="V404" i="2" a="1"/>
  <c r="X412" i="2"/>
  <c r="V427" i="2" a="1"/>
  <c r="X433" i="2"/>
  <c r="W441" i="2"/>
  <c r="X455" i="2"/>
  <c r="W463" i="2"/>
  <c r="X469" i="2"/>
  <c r="V477" i="2" a="1"/>
  <c r="W482" i="2"/>
  <c r="X488" i="2"/>
  <c r="W500" i="2"/>
  <c r="W505" i="2"/>
  <c r="AA12" i="2"/>
  <c r="AA36" i="2"/>
  <c r="AA56" i="2"/>
  <c r="AA75" i="2"/>
  <c r="AA95" i="2"/>
  <c r="AA116" i="2"/>
  <c r="AA135" i="2"/>
  <c r="AA154" i="2"/>
  <c r="AA173" i="2"/>
  <c r="AA195" i="2"/>
  <c r="AA213" i="2"/>
  <c r="AA231" i="2"/>
  <c r="AA248" i="2"/>
  <c r="AA265" i="2"/>
  <c r="AA282" i="2"/>
  <c r="AA299" i="2"/>
  <c r="AA315" i="2"/>
  <c r="AA331" i="2"/>
  <c r="AA347" i="2"/>
  <c r="AA363" i="2"/>
  <c r="AA379" i="2"/>
  <c r="AA395" i="2"/>
  <c r="AA411" i="2"/>
  <c r="AA427" i="2"/>
  <c r="AA443" i="2"/>
  <c r="AA459" i="2"/>
  <c r="AA475" i="2"/>
  <c r="AA491" i="2"/>
  <c r="AA507" i="2"/>
  <c r="N93" i="2"/>
  <c r="L372" i="2" a="1"/>
  <c r="N479" i="2"/>
  <c r="Q98" i="2"/>
  <c r="Q277" i="2"/>
  <c r="Q438" i="2"/>
  <c r="V25" i="2" a="1"/>
  <c r="W57" i="2"/>
  <c r="V85" i="2" a="1"/>
  <c r="W110" i="2"/>
  <c r="W136" i="2"/>
  <c r="V160" i="2" a="1"/>
  <c r="W181" i="2"/>
  <c r="V221" i="2" a="1"/>
  <c r="X240" i="2"/>
  <c r="W260" i="2"/>
  <c r="X279" i="2"/>
  <c r="X294" i="2"/>
  <c r="V310" i="2" a="1"/>
  <c r="W325" i="2"/>
  <c r="X354" i="2"/>
  <c r="X366" i="2"/>
  <c r="W376" i="2"/>
  <c r="V386" i="2" a="1"/>
  <c r="W404" i="2"/>
  <c r="V413" i="2" a="1"/>
  <c r="W419" i="2"/>
  <c r="X441" i="2"/>
  <c r="W449" i="2"/>
  <c r="V456" i="2" a="1"/>
  <c r="X463" i="2"/>
  <c r="W470" i="2"/>
  <c r="X482" i="2"/>
  <c r="V489" i="2" a="1"/>
  <c r="W494" i="2"/>
  <c r="X500" i="2"/>
  <c r="X505" i="2"/>
  <c r="AA13" i="2"/>
  <c r="AA37" i="2"/>
  <c r="AA57" i="2"/>
  <c r="AA76" i="2"/>
  <c r="AA97" i="2"/>
  <c r="AA117" i="2"/>
  <c r="AA136" i="2"/>
  <c r="AA155" i="2"/>
  <c r="AA175" i="2"/>
  <c r="AA196" i="2"/>
  <c r="AA214" i="2"/>
  <c r="AA232" i="2"/>
  <c r="AA249" i="2"/>
  <c r="AA266" i="2"/>
  <c r="AA283" i="2"/>
  <c r="AA300" i="2"/>
  <c r="AA316" i="2"/>
  <c r="AA332" i="2"/>
  <c r="AA348" i="2"/>
  <c r="AA364" i="2"/>
  <c r="AA380" i="2"/>
  <c r="AA396" i="2"/>
  <c r="AA412" i="2"/>
  <c r="AA428" i="2"/>
  <c r="AA444" i="2"/>
  <c r="AA460" i="2"/>
  <c r="AA476" i="2"/>
  <c r="AA492" i="2"/>
  <c r="AA508" i="2"/>
  <c r="N133" i="2"/>
  <c r="N388" i="2"/>
  <c r="N482" i="2"/>
  <c r="Q101" i="2"/>
  <c r="Q279" i="2"/>
  <c r="Q445" i="2"/>
  <c r="X58" i="2"/>
  <c r="W85" i="2"/>
  <c r="W111" i="2"/>
  <c r="V137" i="2" a="1"/>
  <c r="X160" i="2"/>
  <c r="V182" i="2" a="1"/>
  <c r="X201" i="2"/>
  <c r="W221" i="2"/>
  <c r="V261" i="2" a="1"/>
  <c r="V280" i="2" a="1"/>
  <c r="W295" i="2"/>
  <c r="X310" i="2"/>
  <c r="W326" i="2"/>
  <c r="X343" i="2"/>
  <c r="W355" i="2"/>
  <c r="V367" i="2" a="1"/>
  <c r="X376" i="2"/>
  <c r="X386" i="2"/>
  <c r="X395" i="2"/>
  <c r="V405" i="2" a="1"/>
  <c r="V420" i="2" a="1"/>
  <c r="X427" i="2"/>
  <c r="W435" i="2"/>
  <c r="V442" i="2" a="1"/>
  <c r="X449" i="2"/>
  <c r="X456" i="2"/>
  <c r="W464" i="2"/>
  <c r="V471" i="2" a="1"/>
  <c r="W477" i="2"/>
  <c r="X494" i="2"/>
  <c r="V501" i="2" a="1"/>
  <c r="V506" i="2" a="1"/>
  <c r="AA15" i="2"/>
  <c r="AA38" i="2"/>
  <c r="AA58" i="2"/>
  <c r="AA77" i="2"/>
  <c r="AA99" i="2"/>
  <c r="AA118" i="2"/>
  <c r="AA137" i="2"/>
  <c r="AA156" i="2"/>
  <c r="AA177" i="2"/>
  <c r="AA197" i="2"/>
  <c r="AA215" i="2"/>
  <c r="AA233" i="2"/>
  <c r="AA250" i="2"/>
  <c r="AA267" i="2"/>
  <c r="AA284" i="2"/>
  <c r="AA301" i="2"/>
  <c r="AA317" i="2"/>
  <c r="AA333" i="2"/>
  <c r="AA349" i="2"/>
  <c r="AA365" i="2"/>
  <c r="AA381" i="2"/>
  <c r="AA397" i="2"/>
  <c r="AA413" i="2"/>
  <c r="AA429" i="2"/>
  <c r="AA445" i="2"/>
  <c r="AA461" i="2"/>
  <c r="AA477" i="2"/>
  <c r="AA493" i="2"/>
  <c r="N188" i="2"/>
  <c r="M389" i="2"/>
  <c r="N483" i="2"/>
  <c r="Q103" i="2"/>
  <c r="Q282" i="2"/>
  <c r="Q453" i="2"/>
  <c r="V28" i="2" a="1"/>
  <c r="W86" i="2"/>
  <c r="W112" i="2"/>
  <c r="W137" i="2"/>
  <c r="X182" i="2"/>
  <c r="W202" i="2"/>
  <c r="V222" i="2" a="1"/>
  <c r="X241" i="2"/>
  <c r="W261" i="2"/>
  <c r="X280" i="2"/>
  <c r="V296" i="2" a="1"/>
  <c r="X311" i="2"/>
  <c r="V329" i="2" a="1"/>
  <c r="V344" i="2" a="1"/>
  <c r="W357" i="2"/>
  <c r="V377" i="2" a="1"/>
  <c r="V387" i="2" a="1"/>
  <c r="V396" i="2" a="1"/>
  <c r="W413" i="2"/>
  <c r="W421" i="2"/>
  <c r="V428" i="2" a="1"/>
  <c r="X435" i="2"/>
  <c r="W442" i="2"/>
  <c r="V450" i="2" a="1"/>
  <c r="V458" i="2" a="1"/>
  <c r="X464" i="2"/>
  <c r="X471" i="2"/>
  <c r="V478" i="2" a="1"/>
  <c r="X483" i="2"/>
  <c r="W489" i="2"/>
  <c r="AA17" i="2"/>
  <c r="AA39" i="2"/>
  <c r="AA59" i="2"/>
  <c r="AA79" i="2"/>
  <c r="AA100" i="2"/>
  <c r="AA119" i="2"/>
  <c r="AA138" i="2"/>
  <c r="AA157" i="2"/>
  <c r="AA179" i="2"/>
  <c r="AA198" i="2"/>
  <c r="AA216" i="2"/>
  <c r="AA234" i="2"/>
  <c r="AA251" i="2"/>
  <c r="AA268" i="2"/>
  <c r="AA285" i="2"/>
  <c r="AA302" i="2"/>
  <c r="AA318" i="2"/>
  <c r="AA334" i="2"/>
  <c r="AA350" i="2"/>
  <c r="AA366" i="2"/>
  <c r="AA382" i="2"/>
  <c r="AA398" i="2"/>
  <c r="AA414" i="2"/>
  <c r="AA430" i="2"/>
  <c r="AA446" i="2"/>
  <c r="AA462" i="2"/>
  <c r="AA478" i="2"/>
  <c r="AA494" i="2"/>
  <c r="L192" i="2" a="1"/>
  <c r="L404" i="2" a="1"/>
  <c r="L487" i="2" a="1"/>
  <c r="Q118" i="2"/>
  <c r="Q296" i="2"/>
  <c r="Q456" i="2"/>
  <c r="V29" i="2" a="1"/>
  <c r="V61" i="2" a="1"/>
  <c r="V88" i="2" a="1"/>
  <c r="V139" i="2" a="1"/>
  <c r="V162" i="2" a="1"/>
  <c r="X183" i="2"/>
  <c r="W203" i="2"/>
  <c r="V223" i="2" a="1"/>
  <c r="X242" i="2"/>
  <c r="W262" i="2"/>
  <c r="V297" i="2" a="1"/>
  <c r="V314" i="2" a="1"/>
  <c r="X344" i="2"/>
  <c r="X357" i="2"/>
  <c r="W367" i="2"/>
  <c r="W377" i="2"/>
  <c r="W387" i="2"/>
  <c r="X396" i="2"/>
  <c r="X405" i="2"/>
  <c r="V414" i="2" a="1"/>
  <c r="X421" i="2"/>
  <c r="W428" i="2"/>
  <c r="V436" i="2" a="1"/>
  <c r="V443" i="2" a="1"/>
  <c r="X450" i="2"/>
  <c r="W458" i="2"/>
  <c r="V465" i="2" a="1"/>
  <c r="V472" i="2" a="1"/>
  <c r="W484" i="2"/>
  <c r="V490" i="2" a="1"/>
  <c r="X495" i="2"/>
  <c r="W501" i="2"/>
  <c r="W506" i="2"/>
  <c r="AA20" i="2"/>
  <c r="AA40" i="2"/>
  <c r="AA60" i="2"/>
  <c r="AA81" i="2"/>
  <c r="AA101" i="2"/>
  <c r="AA120" i="2"/>
  <c r="AA139" i="2"/>
  <c r="AA159" i="2"/>
  <c r="AA180" i="2"/>
  <c r="AA199" i="2"/>
  <c r="AA217" i="2"/>
  <c r="AA235" i="2"/>
  <c r="AA252" i="2"/>
  <c r="AA269" i="2"/>
  <c r="AA286" i="2"/>
  <c r="AA303" i="2"/>
  <c r="AA319" i="2"/>
  <c r="AA335" i="2"/>
  <c r="AA351" i="2"/>
  <c r="AA367" i="2"/>
  <c r="AA383" i="2"/>
  <c r="AA399" i="2"/>
  <c r="AA415" i="2"/>
  <c r="AA431" i="2"/>
  <c r="AA447" i="2"/>
  <c r="AA463" i="2"/>
  <c r="AA479" i="2"/>
  <c r="AA495" i="2"/>
  <c r="L216" i="2" a="1"/>
  <c r="L418" i="2" a="1"/>
  <c r="M493" i="2"/>
  <c r="Q140" i="2"/>
  <c r="Q318" i="2"/>
  <c r="Q476" i="2"/>
  <c r="X33" i="2"/>
  <c r="W91" i="2"/>
  <c r="V117" i="2" a="1"/>
  <c r="V142" i="2" a="1"/>
  <c r="W165" i="2"/>
  <c r="W186" i="2"/>
  <c r="V206" i="2" a="1"/>
  <c r="X225" i="2"/>
  <c r="W245" i="2"/>
  <c r="V282" i="2" a="1"/>
  <c r="W299" i="2"/>
  <c r="W314" i="2"/>
  <c r="X329" i="2"/>
  <c r="V358" i="2" a="1"/>
  <c r="X367" i="2"/>
  <c r="W378" i="2"/>
  <c r="W389" i="2"/>
  <c r="X398" i="2"/>
  <c r="X407" i="2"/>
  <c r="W414" i="2"/>
  <c r="V422" i="2" a="1"/>
  <c r="X428" i="2"/>
  <c r="W436" i="2"/>
  <c r="W444" i="2"/>
  <c r="V451" i="2" a="1"/>
  <c r="X458" i="2"/>
  <c r="W472" i="2"/>
  <c r="W478" i="2"/>
  <c r="X484" i="2"/>
  <c r="W496" i="2"/>
  <c r="X501" i="2"/>
  <c r="X506" i="2"/>
  <c r="AA21" i="2"/>
  <c r="AA41" i="2"/>
  <c r="AA61" i="2"/>
  <c r="AA83" i="2"/>
  <c r="AA102" i="2"/>
  <c r="AA121" i="2"/>
  <c r="AA140" i="2"/>
  <c r="AA161" i="2"/>
  <c r="AA181" i="2"/>
  <c r="AA200" i="2"/>
  <c r="AA218" i="2"/>
  <c r="AA236" i="2"/>
  <c r="AA253" i="2"/>
  <c r="AA270" i="2"/>
  <c r="AA287" i="2"/>
  <c r="AA304" i="2"/>
  <c r="AA320" i="2"/>
  <c r="AA336" i="2"/>
  <c r="AA352" i="2"/>
  <c r="AA368" i="2"/>
  <c r="AA384" i="2"/>
  <c r="AA400" i="2"/>
  <c r="AA416" i="2"/>
  <c r="AA432" i="2"/>
  <c r="AA448" i="2"/>
  <c r="AA464" i="2"/>
  <c r="AA480" i="2"/>
  <c r="AA496" i="2"/>
  <c r="L241" i="2" a="1"/>
  <c r="M420" i="2"/>
  <c r="M494" i="2"/>
  <c r="Q142" i="2"/>
  <c r="Q322" i="2"/>
  <c r="Q483" i="2"/>
  <c r="V66" i="2" a="1"/>
  <c r="W92" i="2"/>
  <c r="W117" i="2"/>
  <c r="V143" i="2" a="1"/>
  <c r="V166" i="2" a="1"/>
  <c r="V187" i="2" a="1"/>
  <c r="X206" i="2"/>
  <c r="W226" i="2"/>
  <c r="V246" i="2" a="1"/>
  <c r="X265" i="2"/>
  <c r="X284" i="2"/>
  <c r="X299" i="2"/>
  <c r="V315" i="2" a="1"/>
  <c r="W330" i="2"/>
  <c r="V346" i="2" a="1"/>
  <c r="W358" i="2"/>
  <c r="W368" i="2"/>
  <c r="W380" i="2"/>
  <c r="X389" i="2"/>
  <c r="V399" i="2" a="1"/>
  <c r="V408" i="2" a="1"/>
  <c r="X414" i="2"/>
  <c r="W422" i="2"/>
  <c r="V437" i="2" a="1"/>
  <c r="X444" i="2"/>
  <c r="V459" i="2" a="1"/>
  <c r="X465" i="2"/>
  <c r="X472" i="2"/>
  <c r="X478" i="2"/>
  <c r="V485" i="2" a="1"/>
  <c r="W490" i="2"/>
  <c r="X496" i="2"/>
  <c r="V502" i="2" a="1"/>
  <c r="AA22" i="2"/>
  <c r="AA42" i="2"/>
  <c r="AA63" i="2"/>
  <c r="AA84" i="2"/>
  <c r="AA103" i="2"/>
  <c r="AA122" i="2"/>
  <c r="AA141" i="2"/>
  <c r="AA163" i="2"/>
  <c r="AA182" i="2"/>
  <c r="AA201" i="2"/>
  <c r="AA219" i="2"/>
  <c r="AA237" i="2"/>
  <c r="AA254" i="2"/>
  <c r="AA271" i="2"/>
  <c r="AA288" i="2"/>
  <c r="AA305" i="2"/>
  <c r="AA321" i="2"/>
  <c r="AA337" i="2"/>
  <c r="AA353" i="2"/>
  <c r="AA369" i="2"/>
  <c r="AA385" i="2"/>
  <c r="AA401" i="2"/>
  <c r="AA417" i="2"/>
  <c r="AA433" i="2"/>
  <c r="AA449" i="2"/>
  <c r="AA465" i="2"/>
  <c r="AA481" i="2"/>
  <c r="AA497" i="2"/>
  <c r="L244" i="2" a="1"/>
  <c r="L430" i="2" a="1"/>
  <c r="M497" i="2"/>
  <c r="Q154" i="2"/>
  <c r="Q334" i="2"/>
  <c r="Q489" i="2"/>
  <c r="W35" i="2"/>
  <c r="V67" i="2" a="1"/>
  <c r="V93" i="2" a="1"/>
  <c r="W118" i="2"/>
  <c r="V144" i="2" a="1"/>
  <c r="X166" i="2"/>
  <c r="X187" i="2"/>
  <c r="W207" i="2"/>
  <c r="V227" i="2" a="1"/>
  <c r="X246" i="2"/>
  <c r="W266" i="2"/>
  <c r="V285" i="2" a="1"/>
  <c r="W300" i="2"/>
  <c r="X315" i="2"/>
  <c r="W331" i="2"/>
  <c r="X348" i="2"/>
  <c r="X358" i="2"/>
  <c r="X380" i="2"/>
  <c r="V390" i="2" a="1"/>
  <c r="W408" i="2"/>
  <c r="V415" i="2" a="1"/>
  <c r="X422" i="2"/>
  <c r="X430" i="2"/>
  <c r="V445" i="2" a="1"/>
  <c r="W451" i="2"/>
  <c r="W466" i="2"/>
  <c r="V473" i="2" a="1"/>
  <c r="X490" i="2"/>
  <c r="V497" i="2" a="1"/>
  <c r="X507" i="2"/>
  <c r="AA23" i="2"/>
  <c r="AA43" i="2"/>
  <c r="AA65" i="2"/>
  <c r="AA85" i="2"/>
  <c r="AA104" i="2"/>
  <c r="AA123" i="2"/>
  <c r="AA143" i="2"/>
  <c r="AA164" i="2"/>
  <c r="AA183" i="2"/>
  <c r="AA202" i="2"/>
  <c r="AA220" i="2"/>
  <c r="AA238" i="2"/>
  <c r="AA255" i="2"/>
  <c r="AA272" i="2"/>
  <c r="AA289" i="2"/>
  <c r="AA306" i="2"/>
  <c r="AA322" i="2"/>
  <c r="AA338" i="2"/>
  <c r="AA354" i="2"/>
  <c r="AA370" i="2"/>
  <c r="AA386" i="2"/>
  <c r="AA402" i="2"/>
  <c r="AA418" i="2"/>
  <c r="AA434" i="2"/>
  <c r="AA450" i="2"/>
  <c r="AA466" i="2"/>
  <c r="AA482" i="2"/>
  <c r="AA498" i="2"/>
  <c r="L261" i="2" a="1"/>
  <c r="L438" i="2" a="1"/>
  <c r="N498" i="2"/>
  <c r="Q160" i="2"/>
  <c r="Q338" i="2"/>
  <c r="Q493" i="2"/>
  <c r="X37" i="2"/>
  <c r="X68" i="2"/>
  <c r="V94" i="2" a="1"/>
  <c r="V120" i="2" a="1"/>
  <c r="V145" i="2" a="1"/>
  <c r="V168" i="2" a="1"/>
  <c r="X188" i="2"/>
  <c r="W208" i="2"/>
  <c r="V228" i="2" a="1"/>
  <c r="X247" i="2"/>
  <c r="W267" i="2"/>
  <c r="W285" i="2"/>
  <c r="V301" i="2" a="1"/>
  <c r="X316" i="2"/>
  <c r="X333" i="2"/>
  <c r="V349" i="2" a="1"/>
  <c r="V381" i="2" a="1"/>
  <c r="W390" i="2"/>
  <c r="W399" i="2"/>
  <c r="X408" i="2"/>
  <c r="W415" i="2"/>
  <c r="V431" i="2" a="1"/>
  <c r="W437" i="2"/>
  <c r="V452" i="2" a="1"/>
  <c r="X459" i="2"/>
  <c r="W473" i="2"/>
  <c r="X479" i="2"/>
  <c r="W485" i="2"/>
  <c r="W502" i="2"/>
  <c r="W508" i="2"/>
  <c r="AA24" i="2"/>
  <c r="AA44" i="2"/>
  <c r="AA67" i="2"/>
  <c r="AA86" i="2"/>
  <c r="AA105" i="2"/>
  <c r="AA124" i="2"/>
  <c r="AA145" i="2"/>
  <c r="AA165" i="2"/>
  <c r="AA184" i="2"/>
  <c r="AA203" i="2"/>
  <c r="AA221" i="2"/>
  <c r="AA239" i="2"/>
  <c r="AA256" i="2"/>
  <c r="AA273" i="2"/>
  <c r="AA291" i="2"/>
  <c r="AA307" i="2"/>
  <c r="AA323" i="2"/>
  <c r="AA339" i="2"/>
  <c r="AA355" i="2"/>
  <c r="AA371" i="2"/>
  <c r="AA387" i="2"/>
  <c r="AA403" i="2"/>
  <c r="AA419" i="2"/>
  <c r="AA435" i="2"/>
  <c r="AA451" i="2"/>
  <c r="AA467" i="2"/>
  <c r="AA483" i="2"/>
  <c r="AA499" i="2"/>
  <c r="N284" i="2"/>
  <c r="L446" i="2" a="1"/>
  <c r="M508" i="2"/>
  <c r="Q194" i="2"/>
  <c r="Q366" i="2"/>
  <c r="W8" i="2"/>
  <c r="V43" i="2" a="1"/>
  <c r="V73" i="2" a="1"/>
  <c r="W98" i="2"/>
  <c r="W124" i="2"/>
  <c r="V149" i="2" a="1"/>
  <c r="W171" i="2"/>
  <c r="V192" i="2" a="1"/>
  <c r="X211" i="2"/>
  <c r="W231" i="2"/>
  <c r="V251" i="2" a="1"/>
  <c r="X270" i="2"/>
  <c r="V287" i="2" a="1"/>
  <c r="W304" i="2"/>
  <c r="W319" i="2"/>
  <c r="X334" i="2"/>
  <c r="W349" i="2"/>
  <c r="V362" i="2" a="1"/>
  <c r="X371" i="2"/>
  <c r="W381" i="2"/>
  <c r="W400" i="2"/>
  <c r="W409" i="2"/>
  <c r="X423" i="2"/>
  <c r="W431" i="2"/>
  <c r="W438" i="2"/>
  <c r="V446" i="2" a="1"/>
  <c r="X453" i="2"/>
  <c r="W460" i="2"/>
  <c r="X467" i="2"/>
  <c r="V474" i="2" a="1"/>
  <c r="X480" i="2"/>
  <c r="W492" i="2"/>
  <c r="V498" i="2" a="1"/>
  <c r="AA6" i="2"/>
  <c r="AA26" i="2"/>
  <c r="AA47" i="2"/>
  <c r="AA69" i="2"/>
  <c r="AA88" i="2"/>
  <c r="AA107" i="2"/>
  <c r="AA127" i="2"/>
  <c r="AA148" i="2"/>
  <c r="AA167" i="2"/>
  <c r="AA186" i="2"/>
  <c r="AA205" i="2"/>
  <c r="AA223" i="2"/>
  <c r="AA241" i="2"/>
  <c r="AA259" i="2"/>
  <c r="AA276" i="2"/>
  <c r="AA293" i="2"/>
  <c r="AA309" i="2"/>
  <c r="AA325" i="2"/>
  <c r="AA341" i="2"/>
  <c r="AA357" i="2"/>
  <c r="AA373" i="2"/>
  <c r="AA389" i="2"/>
  <c r="AA405" i="2"/>
  <c r="AA421" i="2"/>
  <c r="AA437" i="2"/>
  <c r="AA453" i="2"/>
  <c r="AA469" i="2"/>
  <c r="AA485" i="2"/>
  <c r="AA501" i="2"/>
  <c r="L320" i="2" a="1"/>
  <c r="L454" i="2" a="1"/>
  <c r="Q21" i="2"/>
  <c r="Q201" i="2"/>
  <c r="Q377" i="2"/>
  <c r="V45" i="2" a="1"/>
  <c r="V75" i="2" a="1"/>
  <c r="X100" i="2"/>
  <c r="V126" i="2" a="1"/>
  <c r="W150" i="2"/>
  <c r="W193" i="2"/>
  <c r="V233" i="2" a="1"/>
  <c r="X252" i="2"/>
  <c r="W272" i="2"/>
  <c r="X289" i="2"/>
  <c r="X320" i="2"/>
  <c r="W336" i="2"/>
  <c r="V351" i="2" a="1"/>
  <c r="X362" i="2"/>
  <c r="W372" i="2"/>
  <c r="V383" i="2" a="1"/>
  <c r="V392" i="2" a="1"/>
  <c r="V410" i="2" a="1"/>
  <c r="X417" i="2"/>
  <c r="X424" i="2"/>
  <c r="W432" i="2"/>
  <c r="V440" i="2" a="1"/>
  <c r="X446" i="2"/>
  <c r="W454" i="2"/>
  <c r="W468" i="2"/>
  <c r="V475" i="2" a="1"/>
  <c r="X486" i="2"/>
  <c r="V493" i="2" a="1"/>
  <c r="W498" i="2"/>
  <c r="W504" i="2"/>
  <c r="AA8" i="2"/>
  <c r="AA28" i="2"/>
  <c r="AA52" i="2"/>
  <c r="AA71" i="2"/>
  <c r="AA90" i="2"/>
  <c r="AA109" i="2"/>
  <c r="AA131" i="2"/>
  <c r="N281" i="2"/>
  <c r="W97" i="2"/>
  <c r="V270" i="2" a="1"/>
  <c r="W445" i="2"/>
  <c r="W497" i="2"/>
  <c r="AA125" i="2"/>
  <c r="AA227" i="2"/>
  <c r="AA324" i="2"/>
  <c r="AA406" i="2"/>
  <c r="AA487" i="2"/>
  <c r="M300" i="2"/>
  <c r="W99" i="2"/>
  <c r="W271" i="2"/>
  <c r="V382" i="2" a="1"/>
  <c r="W446" i="2"/>
  <c r="AA129" i="2"/>
  <c r="AA240" i="2"/>
  <c r="AA326" i="2"/>
  <c r="AA407" i="2"/>
  <c r="AA500" i="2"/>
  <c r="M441" i="2"/>
  <c r="W123" i="2"/>
  <c r="V286" i="2" a="1"/>
  <c r="X390" i="2"/>
  <c r="W453" i="2"/>
  <c r="X502" i="2"/>
  <c r="AA147" i="2"/>
  <c r="AA243" i="2"/>
  <c r="AA327" i="2"/>
  <c r="AA420" i="2"/>
  <c r="AA502" i="2"/>
  <c r="V125" i="2" a="1"/>
  <c r="W289" i="2"/>
  <c r="W391" i="2"/>
  <c r="V454" i="2" a="1"/>
  <c r="X503" i="2"/>
  <c r="AA149" i="2"/>
  <c r="AA244" i="2"/>
  <c r="AA340" i="2"/>
  <c r="AA422" i="2"/>
  <c r="AA503" i="2"/>
  <c r="M507" i="2"/>
  <c r="W148" i="2"/>
  <c r="X301" i="2"/>
  <c r="X399" i="2"/>
  <c r="V460" i="2" a="1"/>
  <c r="X508" i="2"/>
  <c r="AA150" i="2"/>
  <c r="AA257" i="2"/>
  <c r="AA342" i="2"/>
  <c r="AA423" i="2"/>
  <c r="Q7" i="2"/>
  <c r="W149" i="2"/>
  <c r="X304" i="2"/>
  <c r="X400" i="2"/>
  <c r="X460" i="2"/>
  <c r="AA7" i="2"/>
  <c r="AA166" i="2"/>
  <c r="AA260" i="2"/>
  <c r="AA343" i="2"/>
  <c r="AA436" i="2"/>
  <c r="Q182" i="2"/>
  <c r="X170" i="2"/>
  <c r="V319" i="2" a="1"/>
  <c r="V409" i="2" a="1"/>
  <c r="W467" i="2"/>
  <c r="AA25" i="2"/>
  <c r="AA168" i="2"/>
  <c r="AA261" i="2"/>
  <c r="AA356" i="2"/>
  <c r="AA438" i="2"/>
  <c r="Q198" i="2"/>
  <c r="W172" i="2"/>
  <c r="V320" i="2" a="1"/>
  <c r="X409" i="2"/>
  <c r="V468" i="2" a="1"/>
  <c r="AA27" i="2"/>
  <c r="AA169" i="2"/>
  <c r="AA275" i="2"/>
  <c r="AA358" i="2"/>
  <c r="AA439" i="2"/>
  <c r="Q359" i="2"/>
  <c r="W191" i="2"/>
  <c r="V334" i="2" a="1"/>
  <c r="V417" i="2" a="1"/>
  <c r="X473" i="2"/>
  <c r="AA45" i="2"/>
  <c r="AA185" i="2"/>
  <c r="AA277" i="2"/>
  <c r="AA359" i="2"/>
  <c r="AA452" i="2"/>
  <c r="Q374" i="2"/>
  <c r="X192" i="2"/>
  <c r="W335" i="2"/>
  <c r="W417" i="2"/>
  <c r="W474" i="2"/>
  <c r="AA49" i="2"/>
  <c r="AA187" i="2"/>
  <c r="AA278" i="2"/>
  <c r="AA372" i="2"/>
  <c r="AA454" i="2"/>
  <c r="V7" i="2" a="1"/>
  <c r="V211" i="2" a="1"/>
  <c r="W423" i="2"/>
  <c r="W480" i="2"/>
  <c r="AA68" i="2"/>
  <c r="AA188" i="2"/>
  <c r="AA292" i="2"/>
  <c r="AA374" i="2"/>
  <c r="AA455" i="2"/>
  <c r="W212" i="2"/>
  <c r="V350" i="2" a="1"/>
  <c r="V424" i="2" a="1"/>
  <c r="V481" i="2" a="1"/>
  <c r="AA70" i="2"/>
  <c r="AA204" i="2"/>
  <c r="AA294" i="2"/>
  <c r="AA375" i="2"/>
  <c r="AA468" i="2"/>
  <c r="W73" i="2"/>
  <c r="X251" i="2"/>
  <c r="V372" i="2" a="1"/>
  <c r="X439" i="2"/>
  <c r="X492" i="2"/>
  <c r="AA108" i="2"/>
  <c r="AA225" i="2"/>
  <c r="AA311" i="2"/>
  <c r="AA404" i="2"/>
  <c r="AA486" i="2"/>
  <c r="AA89" i="2"/>
  <c r="W43" i="2"/>
  <c r="AA106" i="2"/>
  <c r="W72" i="2"/>
  <c r="AA206" i="2"/>
  <c r="X230" i="2"/>
  <c r="AA207" i="2"/>
  <c r="V232" i="2" a="1"/>
  <c r="AA222" i="2"/>
  <c r="W250" i="2"/>
  <c r="AA295" i="2"/>
  <c r="V360" i="2" a="1"/>
  <c r="AA308" i="2"/>
  <c r="W362" i="2"/>
  <c r="AA310" i="2"/>
  <c r="W371" i="2"/>
  <c r="AA388" i="2"/>
  <c r="AA390" i="2"/>
  <c r="X437" i="2"/>
  <c r="AA470" i="2"/>
  <c r="V486" i="2" a="1"/>
  <c r="AA471" i="2"/>
  <c r="W486" i="2"/>
  <c r="AA484" i="2"/>
  <c r="X491" i="2"/>
  <c r="AA87" i="2"/>
  <c r="X431" i="2"/>
  <c r="AA391" i="2"/>
  <c r="Q2" i="12"/>
  <c r="O3" i="12"/>
  <c r="M4" i="12"/>
  <c r="K5" i="12"/>
  <c r="I6" i="12"/>
  <c r="G7" i="12"/>
  <c r="S9" i="12"/>
  <c r="Q10" i="12"/>
  <c r="O11" i="12"/>
  <c r="M12" i="12"/>
  <c r="K13" i="12"/>
  <c r="I14" i="12"/>
  <c r="G15" i="12"/>
  <c r="S17" i="12"/>
  <c r="Q18" i="12"/>
  <c r="O19" i="12"/>
  <c r="M20" i="12"/>
  <c r="K21" i="12"/>
  <c r="I22" i="12"/>
  <c r="R2" i="12"/>
  <c r="P3" i="12"/>
  <c r="N4" i="12"/>
  <c r="L5" i="12"/>
  <c r="J6" i="12"/>
  <c r="H7" i="12"/>
  <c r="R10" i="12"/>
  <c r="P11" i="12"/>
  <c r="N12" i="12"/>
  <c r="L13" i="12"/>
  <c r="J14" i="12"/>
  <c r="H15" i="12"/>
  <c r="R18" i="12"/>
  <c r="P19" i="12"/>
  <c r="N20" i="12"/>
  <c r="L21" i="12"/>
  <c r="J22" i="12"/>
  <c r="H23" i="12"/>
  <c r="R26" i="12"/>
  <c r="P27" i="12"/>
  <c r="N28" i="12"/>
  <c r="L29" i="12"/>
  <c r="R3" i="12"/>
  <c r="P4" i="12"/>
  <c r="N5" i="12"/>
  <c r="L6" i="12"/>
  <c r="J7" i="12"/>
  <c r="H8" i="12"/>
  <c r="R11" i="12"/>
  <c r="P12" i="12"/>
  <c r="N13" i="12"/>
  <c r="L14" i="12"/>
  <c r="J15" i="12"/>
  <c r="H16" i="12"/>
  <c r="R19" i="12"/>
  <c r="P20" i="12"/>
  <c r="N21" i="12"/>
  <c r="L22" i="12"/>
  <c r="J23" i="12"/>
  <c r="H24" i="12"/>
  <c r="R27" i="12"/>
  <c r="P28" i="12"/>
  <c r="N29" i="12"/>
  <c r="L30" i="12"/>
  <c r="J31" i="12"/>
  <c r="H32" i="12"/>
  <c r="R35" i="12"/>
  <c r="P36" i="12"/>
  <c r="N37" i="12"/>
  <c r="L38" i="12"/>
  <c r="J39" i="12"/>
  <c r="H40" i="12"/>
  <c r="S3" i="12"/>
  <c r="Q4" i="12"/>
  <c r="O5" i="12"/>
  <c r="M6" i="12"/>
  <c r="K7" i="12"/>
  <c r="I8" i="12"/>
  <c r="G9" i="12"/>
  <c r="S11" i="12"/>
  <c r="Q12" i="12"/>
  <c r="O13" i="12"/>
  <c r="M14" i="12"/>
  <c r="K15" i="12"/>
  <c r="I16" i="12"/>
  <c r="G17" i="12"/>
  <c r="S19" i="12"/>
  <c r="Q20" i="12"/>
  <c r="O21" i="12"/>
  <c r="M22" i="12"/>
  <c r="K23" i="12"/>
  <c r="I24" i="12"/>
  <c r="G25" i="12"/>
  <c r="S27" i="12"/>
  <c r="Q28" i="12"/>
  <c r="O29" i="12"/>
  <c r="M30" i="12"/>
  <c r="K31" i="12"/>
  <c r="I32" i="12"/>
  <c r="G33" i="12"/>
  <c r="S35" i="12"/>
  <c r="Q36" i="12"/>
  <c r="O37" i="12"/>
  <c r="G2" i="12"/>
  <c r="S4" i="12"/>
  <c r="Q5" i="12"/>
  <c r="O6" i="12"/>
  <c r="M7" i="12"/>
  <c r="K8" i="12"/>
  <c r="I9" i="12"/>
  <c r="G10" i="12"/>
  <c r="S12" i="12"/>
  <c r="Q13" i="12"/>
  <c r="O14" i="12"/>
  <c r="M15" i="12"/>
  <c r="K16" i="12"/>
  <c r="I17" i="12"/>
  <c r="G18" i="12"/>
  <c r="S20" i="12"/>
  <c r="Q21" i="12"/>
  <c r="O22" i="12"/>
  <c r="M23" i="12"/>
  <c r="K24" i="12"/>
  <c r="I25" i="12"/>
  <c r="G26" i="12"/>
  <c r="S28" i="12"/>
  <c r="Q29" i="12"/>
  <c r="O30" i="12"/>
  <c r="M31" i="12"/>
  <c r="K32" i="12"/>
  <c r="I33" i="12"/>
  <c r="G34" i="12"/>
  <c r="S36" i="12"/>
  <c r="Q37" i="12"/>
  <c r="O38" i="12"/>
  <c r="K2" i="12"/>
  <c r="I3" i="12"/>
  <c r="G4" i="12"/>
  <c r="S6" i="12"/>
  <c r="Q7" i="12"/>
  <c r="O8" i="12"/>
  <c r="M9" i="12"/>
  <c r="K10" i="12"/>
  <c r="I11" i="12"/>
  <c r="G12" i="12"/>
  <c r="S14" i="12"/>
  <c r="Q15" i="12"/>
  <c r="O16" i="12"/>
  <c r="M17" i="12"/>
  <c r="K18" i="12"/>
  <c r="I19" i="12"/>
  <c r="G20" i="12"/>
  <c r="S22" i="12"/>
  <c r="Q23" i="12"/>
  <c r="O24" i="12"/>
  <c r="M25" i="12"/>
  <c r="K26" i="12"/>
  <c r="I27" i="12"/>
  <c r="G28" i="12"/>
  <c r="S30" i="12"/>
  <c r="Q31" i="12"/>
  <c r="O32" i="12"/>
  <c r="M33" i="12"/>
  <c r="K34" i="12"/>
  <c r="I35" i="12"/>
  <c r="G36" i="12"/>
  <c r="S38" i="12"/>
  <c r="Q39" i="12"/>
  <c r="O40" i="12"/>
  <c r="N2" i="12"/>
  <c r="L3" i="12"/>
  <c r="J4" i="12"/>
  <c r="H5" i="12"/>
  <c r="R8" i="12"/>
  <c r="P9" i="12"/>
  <c r="N10" i="12"/>
  <c r="L11" i="12"/>
  <c r="J12" i="12"/>
  <c r="H13" i="12"/>
  <c r="R16" i="12"/>
  <c r="P17" i="12"/>
  <c r="N18" i="12"/>
  <c r="L19" i="12"/>
  <c r="J20" i="12"/>
  <c r="H21" i="12"/>
  <c r="R24" i="12"/>
  <c r="P25" i="12"/>
  <c r="N26" i="12"/>
  <c r="L27" i="12"/>
  <c r="J28" i="12"/>
  <c r="H29" i="12"/>
  <c r="R32" i="12"/>
  <c r="P33" i="12"/>
  <c r="N34" i="12"/>
  <c r="L35" i="12"/>
  <c r="J36" i="12"/>
  <c r="P2" i="12"/>
  <c r="J2" i="12"/>
  <c r="P5" i="12"/>
  <c r="Q8" i="12"/>
  <c r="J10" i="12"/>
  <c r="M13" i="12"/>
  <c r="P16" i="12"/>
  <c r="I18" i="12"/>
  <c r="J21" i="12"/>
  <c r="L24" i="12"/>
  <c r="R25" i="12"/>
  <c r="H27" i="12"/>
  <c r="O28" i="12"/>
  <c r="I31" i="12"/>
  <c r="P32" i="12"/>
  <c r="H35" i="12"/>
  <c r="M36" i="12"/>
  <c r="R37" i="12"/>
  <c r="R41" i="12"/>
  <c r="P42" i="12"/>
  <c r="N43" i="12"/>
  <c r="L44" i="12"/>
  <c r="J45" i="12"/>
  <c r="H46" i="12"/>
  <c r="R49" i="12"/>
  <c r="P50" i="12"/>
  <c r="N51" i="12"/>
  <c r="L52" i="12"/>
  <c r="J53" i="12"/>
  <c r="H54" i="12"/>
  <c r="R57" i="12"/>
  <c r="P58" i="12"/>
  <c r="N59" i="12"/>
  <c r="L60" i="12"/>
  <c r="J61" i="12"/>
  <c r="H62" i="12"/>
  <c r="R65" i="12"/>
  <c r="P66" i="12"/>
  <c r="N67" i="12"/>
  <c r="L68" i="12"/>
  <c r="J69" i="12"/>
  <c r="H70" i="12"/>
  <c r="R73" i="12"/>
  <c r="P74" i="12"/>
  <c r="N75" i="12"/>
  <c r="L76" i="12"/>
  <c r="J77" i="12"/>
  <c r="H78" i="12"/>
  <c r="R81" i="12"/>
  <c r="P82" i="12"/>
  <c r="N83" i="12"/>
  <c r="L84" i="12"/>
  <c r="J85" i="12"/>
  <c r="H86" i="12"/>
  <c r="R89" i="12"/>
  <c r="P90" i="12"/>
  <c r="N91" i="12"/>
  <c r="L92" i="12"/>
  <c r="J93" i="12"/>
  <c r="H94" i="12"/>
  <c r="R97" i="12"/>
  <c r="P98" i="12"/>
  <c r="N99" i="12"/>
  <c r="L100" i="12"/>
  <c r="J101" i="12"/>
  <c r="H102" i="12"/>
  <c r="R105" i="12"/>
  <c r="P106" i="12"/>
  <c r="N107" i="12"/>
  <c r="L108" i="12"/>
  <c r="J109" i="12"/>
  <c r="H110" i="12"/>
  <c r="R113" i="12"/>
  <c r="P114" i="12"/>
  <c r="N115" i="12"/>
  <c r="L116" i="12"/>
  <c r="J117" i="12"/>
  <c r="H118" i="12"/>
  <c r="R121" i="12"/>
  <c r="P122" i="12"/>
  <c r="N123" i="12"/>
  <c r="L124" i="12"/>
  <c r="J125" i="12"/>
  <c r="H126" i="12"/>
  <c r="R129" i="12"/>
  <c r="P130" i="12"/>
  <c r="N131" i="12"/>
  <c r="L132" i="12"/>
  <c r="J133" i="12"/>
  <c r="H134" i="12"/>
  <c r="R137" i="12"/>
  <c r="P138" i="12"/>
  <c r="N139" i="12"/>
  <c r="L140" i="12"/>
  <c r="J141" i="12"/>
  <c r="H142" i="12"/>
  <c r="R145" i="12"/>
  <c r="P146" i="12"/>
  <c r="N147" i="12"/>
  <c r="L148" i="12"/>
  <c r="J149" i="12"/>
  <c r="H150" i="12"/>
  <c r="R153" i="12"/>
  <c r="P154" i="12"/>
  <c r="N155" i="12"/>
  <c r="L156" i="12"/>
  <c r="J157" i="12"/>
  <c r="H158" i="12"/>
  <c r="R161" i="12"/>
  <c r="P162" i="12"/>
  <c r="N163" i="12"/>
  <c r="L164" i="12"/>
  <c r="J165" i="12"/>
  <c r="H166" i="12"/>
  <c r="R169" i="12"/>
  <c r="P170" i="12"/>
  <c r="N171" i="12"/>
  <c r="L172" i="12"/>
  <c r="J173" i="12"/>
  <c r="H174" i="12"/>
  <c r="R177" i="12"/>
  <c r="P178" i="12"/>
  <c r="N179" i="12"/>
  <c r="L180" i="12"/>
  <c r="J181" i="12"/>
  <c r="H182" i="12"/>
  <c r="R185" i="12"/>
  <c r="P186" i="12"/>
  <c r="N187" i="12"/>
  <c r="L188" i="12"/>
  <c r="J189" i="12"/>
  <c r="H190" i="12"/>
  <c r="R193" i="12"/>
  <c r="P194" i="12"/>
  <c r="N195" i="12"/>
  <c r="L196" i="12"/>
  <c r="J197" i="12"/>
  <c r="H198" i="12"/>
  <c r="R201" i="12"/>
  <c r="P202" i="12"/>
  <c r="N203" i="12"/>
  <c r="L204" i="12"/>
  <c r="J205" i="12"/>
  <c r="H206" i="12"/>
  <c r="R209" i="12"/>
  <c r="P210" i="12"/>
  <c r="N211" i="12"/>
  <c r="L212" i="12"/>
  <c r="J213" i="12"/>
  <c r="H214" i="12"/>
  <c r="R217" i="12"/>
  <c r="P218" i="12"/>
  <c r="N219" i="12"/>
  <c r="L220" i="12"/>
  <c r="J221" i="12"/>
  <c r="H222" i="12"/>
  <c r="R225" i="12"/>
  <c r="P226" i="12"/>
  <c r="N227" i="12"/>
  <c r="L228" i="12"/>
  <c r="J229" i="12"/>
  <c r="H230" i="12"/>
  <c r="R233" i="12"/>
  <c r="P234" i="12"/>
  <c r="N235" i="12"/>
  <c r="L236" i="12"/>
  <c r="J237" i="12"/>
  <c r="H238" i="12"/>
  <c r="L2" i="12"/>
  <c r="R5" i="12"/>
  <c r="I7" i="12"/>
  <c r="S8" i="12"/>
  <c r="L10" i="12"/>
  <c r="P13" i="12"/>
  <c r="Q16" i="12"/>
  <c r="J18" i="12"/>
  <c r="M21" i="12"/>
  <c r="M24" i="12"/>
  <c r="S25" i="12"/>
  <c r="J27" i="12"/>
  <c r="R28" i="12"/>
  <c r="G30" i="12"/>
  <c r="L31" i="12"/>
  <c r="Q32" i="12"/>
  <c r="J35" i="12"/>
  <c r="N36" i="12"/>
  <c r="S37" i="12"/>
  <c r="S41" i="12"/>
  <c r="Q42" i="12"/>
  <c r="O43" i="12"/>
  <c r="M44" i="12"/>
  <c r="K45" i="12"/>
  <c r="I46" i="12"/>
  <c r="G47" i="12"/>
  <c r="S49" i="12"/>
  <c r="Q50" i="12"/>
  <c r="O51" i="12"/>
  <c r="M52" i="12"/>
  <c r="K53" i="12"/>
  <c r="I54" i="12"/>
  <c r="G55" i="12"/>
  <c r="S57" i="12"/>
  <c r="Q58" i="12"/>
  <c r="O59" i="12"/>
  <c r="M60" i="12"/>
  <c r="K61" i="12"/>
  <c r="I62" i="12"/>
  <c r="G63" i="12"/>
  <c r="S65" i="12"/>
  <c r="Q66" i="12"/>
  <c r="O67" i="12"/>
  <c r="M68" i="12"/>
  <c r="K69" i="12"/>
  <c r="I70" i="12"/>
  <c r="G71" i="12"/>
  <c r="S73" i="12"/>
  <c r="Q74" i="12"/>
  <c r="O75" i="12"/>
  <c r="M76" i="12"/>
  <c r="K77" i="12"/>
  <c r="I78" i="12"/>
  <c r="G79" i="12"/>
  <c r="S81" i="12"/>
  <c r="Q82" i="12"/>
  <c r="O83" i="12"/>
  <c r="M84" i="12"/>
  <c r="K85" i="12"/>
  <c r="I86" i="12"/>
  <c r="G87" i="12"/>
  <c r="S89" i="12"/>
  <c r="Q90" i="12"/>
  <c r="O91" i="12"/>
  <c r="M92" i="12"/>
  <c r="K93" i="12"/>
  <c r="I94" i="12"/>
  <c r="G95" i="12"/>
  <c r="M2" i="12"/>
  <c r="H4" i="12"/>
  <c r="S5" i="12"/>
  <c r="L7" i="12"/>
  <c r="M10" i="12"/>
  <c r="R13" i="12"/>
  <c r="I15" i="12"/>
  <c r="S16" i="12"/>
  <c r="L18" i="12"/>
  <c r="P21" i="12"/>
  <c r="N24" i="12"/>
  <c r="K27" i="12"/>
  <c r="H30" i="12"/>
  <c r="N31" i="12"/>
  <c r="S32" i="12"/>
  <c r="K35" i="12"/>
  <c r="O36" i="12"/>
  <c r="R42" i="12"/>
  <c r="P43" i="12"/>
  <c r="N44" i="12"/>
  <c r="L45" i="12"/>
  <c r="J46" i="12"/>
  <c r="H47" i="12"/>
  <c r="R50" i="12"/>
  <c r="P51" i="12"/>
  <c r="N52" i="12"/>
  <c r="L53" i="12"/>
  <c r="J54" i="12"/>
  <c r="H55" i="12"/>
  <c r="R58" i="12"/>
  <c r="P59" i="12"/>
  <c r="N60" i="12"/>
  <c r="L61" i="12"/>
  <c r="J62" i="12"/>
  <c r="H63" i="12"/>
  <c r="R66" i="12"/>
  <c r="P67" i="12"/>
  <c r="N68" i="12"/>
  <c r="L69" i="12"/>
  <c r="J70" i="12"/>
  <c r="H71" i="12"/>
  <c r="R74" i="12"/>
  <c r="P75" i="12"/>
  <c r="N76" i="12"/>
  <c r="L77" i="12"/>
  <c r="J78" i="12"/>
  <c r="H79" i="12"/>
  <c r="R82" i="12"/>
  <c r="P83" i="12"/>
  <c r="N84" i="12"/>
  <c r="O2" i="12"/>
  <c r="I4" i="12"/>
  <c r="N7" i="12"/>
  <c r="O10" i="12"/>
  <c r="H12" i="12"/>
  <c r="S13" i="12"/>
  <c r="L15" i="12"/>
  <c r="M18" i="12"/>
  <c r="R21" i="12"/>
  <c r="G23" i="12"/>
  <c r="P24" i="12"/>
  <c r="M27" i="12"/>
  <c r="I30" i="12"/>
  <c r="O31" i="12"/>
  <c r="H34" i="12"/>
  <c r="M35" i="12"/>
  <c r="R36" i="12"/>
  <c r="S42" i="12"/>
  <c r="Q43" i="12"/>
  <c r="O44" i="12"/>
  <c r="M45" i="12"/>
  <c r="K46" i="12"/>
  <c r="I47" i="12"/>
  <c r="G48" i="12"/>
  <c r="S50" i="12"/>
  <c r="Q51" i="12"/>
  <c r="O52" i="12"/>
  <c r="M53" i="12"/>
  <c r="K54" i="12"/>
  <c r="I55" i="12"/>
  <c r="G56" i="12"/>
  <c r="S58" i="12"/>
  <c r="Q59" i="12"/>
  <c r="O60" i="12"/>
  <c r="M61" i="12"/>
  <c r="K62" i="12"/>
  <c r="I63" i="12"/>
  <c r="G64" i="12"/>
  <c r="S66" i="12"/>
  <c r="Q67" i="12"/>
  <c r="O68" i="12"/>
  <c r="M69" i="12"/>
  <c r="K70" i="12"/>
  <c r="I71" i="12"/>
  <c r="G72" i="12"/>
  <c r="S74" i="12"/>
  <c r="Q75" i="12"/>
  <c r="O76" i="12"/>
  <c r="M77" i="12"/>
  <c r="K78" i="12"/>
  <c r="I79" i="12"/>
  <c r="G80" i="12"/>
  <c r="S82" i="12"/>
  <c r="Q83" i="12"/>
  <c r="O84" i="12"/>
  <c r="M85" i="12"/>
  <c r="K86" i="12"/>
  <c r="I87" i="12"/>
  <c r="G88" i="12"/>
  <c r="S90" i="12"/>
  <c r="Q91" i="12"/>
  <c r="O92" i="12"/>
  <c r="M93" i="12"/>
  <c r="K94" i="12"/>
  <c r="I95" i="12"/>
  <c r="G96" i="12"/>
  <c r="S98" i="12"/>
  <c r="Q99" i="12"/>
  <c r="O100" i="12"/>
  <c r="M101" i="12"/>
  <c r="K102" i="12"/>
  <c r="I103" i="12"/>
  <c r="G104" i="12"/>
  <c r="S106" i="12"/>
  <c r="Q107" i="12"/>
  <c r="O108" i="12"/>
  <c r="M109" i="12"/>
  <c r="K110" i="12"/>
  <c r="I111" i="12"/>
  <c r="G112" i="12"/>
  <c r="S114" i="12"/>
  <c r="Q115" i="12"/>
  <c r="O116" i="12"/>
  <c r="M117" i="12"/>
  <c r="K118" i="12"/>
  <c r="I119" i="12"/>
  <c r="G120" i="12"/>
  <c r="S122" i="12"/>
  <c r="Q123" i="12"/>
  <c r="O124" i="12"/>
  <c r="M125" i="12"/>
  <c r="K126" i="12"/>
  <c r="I127" i="12"/>
  <c r="G128" i="12"/>
  <c r="S130" i="12"/>
  <c r="Q131" i="12"/>
  <c r="O132" i="12"/>
  <c r="M133" i="12"/>
  <c r="K134" i="12"/>
  <c r="I135" i="12"/>
  <c r="G136" i="12"/>
  <c r="S138" i="12"/>
  <c r="Q139" i="12"/>
  <c r="O140" i="12"/>
  <c r="M141" i="12"/>
  <c r="K142" i="12"/>
  <c r="I143" i="12"/>
  <c r="G144" i="12"/>
  <c r="S146" i="12"/>
  <c r="Q147" i="12"/>
  <c r="O148" i="12"/>
  <c r="M149" i="12"/>
  <c r="K150" i="12"/>
  <c r="I151" i="12"/>
  <c r="G152" i="12"/>
  <c r="S154" i="12"/>
  <c r="Q155" i="12"/>
  <c r="O156" i="12"/>
  <c r="M157" i="12"/>
  <c r="K158" i="12"/>
  <c r="I159" i="12"/>
  <c r="G160" i="12"/>
  <c r="S162" i="12"/>
  <c r="Q163" i="12"/>
  <c r="O164" i="12"/>
  <c r="M165" i="12"/>
  <c r="K166" i="12"/>
  <c r="I167" i="12"/>
  <c r="G168" i="12"/>
  <c r="S170" i="12"/>
  <c r="Q171" i="12"/>
  <c r="O172" i="12"/>
  <c r="M173" i="12"/>
  <c r="K174" i="12"/>
  <c r="I175" i="12"/>
  <c r="G176" i="12"/>
  <c r="S178" i="12"/>
  <c r="Q179" i="12"/>
  <c r="O180" i="12"/>
  <c r="M181" i="12"/>
  <c r="K182" i="12"/>
  <c r="I183" i="12"/>
  <c r="G184" i="12"/>
  <c r="S186" i="12"/>
  <c r="Q187" i="12"/>
  <c r="O188" i="12"/>
  <c r="M189" i="12"/>
  <c r="K190" i="12"/>
  <c r="I191" i="12"/>
  <c r="G192" i="12"/>
  <c r="S194" i="12"/>
  <c r="Q195" i="12"/>
  <c r="O196" i="12"/>
  <c r="M197" i="12"/>
  <c r="K198" i="12"/>
  <c r="I199" i="12"/>
  <c r="G200" i="12"/>
  <c r="S202" i="12"/>
  <c r="Q203" i="12"/>
  <c r="O204" i="12"/>
  <c r="M205" i="12"/>
  <c r="K206" i="12"/>
  <c r="I207" i="12"/>
  <c r="G208" i="12"/>
  <c r="S210" i="12"/>
  <c r="Q211" i="12"/>
  <c r="O212" i="12"/>
  <c r="M213" i="12"/>
  <c r="K214" i="12"/>
  <c r="I215" i="12"/>
  <c r="G216" i="12"/>
  <c r="S218" i="12"/>
  <c r="Q219" i="12"/>
  <c r="O220" i="12"/>
  <c r="M221" i="12"/>
  <c r="K222" i="12"/>
  <c r="I223" i="12"/>
  <c r="G224" i="12"/>
  <c r="S2" i="12"/>
  <c r="K4" i="12"/>
  <c r="O7" i="12"/>
  <c r="H9" i="12"/>
  <c r="P10" i="12"/>
  <c r="I12" i="12"/>
  <c r="N15" i="12"/>
  <c r="O18" i="12"/>
  <c r="H20" i="12"/>
  <c r="S21" i="12"/>
  <c r="I23" i="12"/>
  <c r="Q24" i="12"/>
  <c r="H26" i="12"/>
  <c r="N27" i="12"/>
  <c r="J30" i="12"/>
  <c r="P31" i="12"/>
  <c r="I34" i="12"/>
  <c r="N35" i="12"/>
  <c r="R43" i="12"/>
  <c r="P44" i="12"/>
  <c r="N45" i="12"/>
  <c r="L46" i="12"/>
  <c r="J47" i="12"/>
  <c r="H48" i="12"/>
  <c r="R51" i="12"/>
  <c r="P52" i="12"/>
  <c r="N53" i="12"/>
  <c r="L54" i="12"/>
  <c r="J55" i="12"/>
  <c r="H56" i="12"/>
  <c r="R59" i="12"/>
  <c r="P60" i="12"/>
  <c r="N61" i="12"/>
  <c r="L62" i="12"/>
  <c r="J63" i="12"/>
  <c r="H64" i="12"/>
  <c r="R67" i="12"/>
  <c r="P68" i="12"/>
  <c r="N69" i="12"/>
  <c r="L70" i="12"/>
  <c r="J71" i="12"/>
  <c r="H72" i="12"/>
  <c r="R75" i="12"/>
  <c r="P76" i="12"/>
  <c r="N77" i="12"/>
  <c r="L78" i="12"/>
  <c r="J79" i="12"/>
  <c r="H80" i="12"/>
  <c r="R83" i="12"/>
  <c r="P84" i="12"/>
  <c r="N85" i="12"/>
  <c r="L86" i="12"/>
  <c r="J87" i="12"/>
  <c r="H88" i="12"/>
  <c r="R91" i="12"/>
  <c r="P92" i="12"/>
  <c r="N93" i="12"/>
  <c r="L94" i="12"/>
  <c r="J95" i="12"/>
  <c r="H96" i="12"/>
  <c r="R99" i="12"/>
  <c r="P100" i="12"/>
  <c r="N101" i="12"/>
  <c r="L102" i="12"/>
  <c r="J103" i="12"/>
  <c r="H104" i="12"/>
  <c r="R107" i="12"/>
  <c r="P108" i="12"/>
  <c r="N109" i="12"/>
  <c r="L110" i="12"/>
  <c r="J111" i="12"/>
  <c r="H112" i="12"/>
  <c r="R115" i="12"/>
  <c r="P116" i="12"/>
  <c r="N117" i="12"/>
  <c r="L118" i="12"/>
  <c r="J119" i="12"/>
  <c r="H120" i="12"/>
  <c r="R123" i="12"/>
  <c r="P124" i="12"/>
  <c r="N125" i="12"/>
  <c r="L126" i="12"/>
  <c r="J127" i="12"/>
  <c r="H128" i="12"/>
  <c r="R131" i="12"/>
  <c r="P132" i="12"/>
  <c r="N133" i="12"/>
  <c r="L134" i="12"/>
  <c r="J135" i="12"/>
  <c r="H136" i="12"/>
  <c r="R139" i="12"/>
  <c r="P140" i="12"/>
  <c r="N141" i="12"/>
  <c r="L142" i="12"/>
  <c r="J143" i="12"/>
  <c r="H144" i="12"/>
  <c r="R147" i="12"/>
  <c r="P148" i="12"/>
  <c r="N149" i="12"/>
  <c r="L150" i="12"/>
  <c r="J151" i="12"/>
  <c r="H152" i="12"/>
  <c r="R155" i="12"/>
  <c r="P156" i="12"/>
  <c r="N157" i="12"/>
  <c r="L158" i="12"/>
  <c r="J159" i="12"/>
  <c r="H160" i="12"/>
  <c r="R163" i="12"/>
  <c r="P164" i="12"/>
  <c r="N165" i="12"/>
  <c r="L166" i="12"/>
  <c r="J167" i="12"/>
  <c r="H168" i="12"/>
  <c r="R171" i="12"/>
  <c r="P172" i="12"/>
  <c r="N173" i="12"/>
  <c r="L174" i="12"/>
  <c r="J175" i="12"/>
  <c r="H176" i="12"/>
  <c r="R179" i="12"/>
  <c r="P180" i="12"/>
  <c r="N181" i="12"/>
  <c r="L182" i="12"/>
  <c r="J183" i="12"/>
  <c r="H184" i="12"/>
  <c r="R187" i="12"/>
  <c r="P188" i="12"/>
  <c r="N189" i="12"/>
  <c r="L190" i="12"/>
  <c r="J191" i="12"/>
  <c r="H192" i="12"/>
  <c r="R195" i="12"/>
  <c r="L4" i="12"/>
  <c r="P7" i="12"/>
  <c r="J9" i="12"/>
  <c r="S10" i="12"/>
  <c r="K12" i="12"/>
  <c r="O15" i="12"/>
  <c r="H17" i="12"/>
  <c r="P18" i="12"/>
  <c r="I20" i="12"/>
  <c r="L23" i="12"/>
  <c r="S24" i="12"/>
  <c r="I26" i="12"/>
  <c r="O27" i="12"/>
  <c r="K30" i="12"/>
  <c r="R31" i="12"/>
  <c r="J34" i="12"/>
  <c r="O35" i="12"/>
  <c r="G39" i="12"/>
  <c r="G40" i="12"/>
  <c r="G41" i="12"/>
  <c r="S43" i="12"/>
  <c r="Q44" i="12"/>
  <c r="O45" i="12"/>
  <c r="M46" i="12"/>
  <c r="K47" i="12"/>
  <c r="I48" i="12"/>
  <c r="G49" i="12"/>
  <c r="S51" i="12"/>
  <c r="Q52" i="12"/>
  <c r="O53" i="12"/>
  <c r="M54" i="12"/>
  <c r="K55" i="12"/>
  <c r="I56" i="12"/>
  <c r="G57" i="12"/>
  <c r="S59" i="12"/>
  <c r="Q60" i="12"/>
  <c r="O61" i="12"/>
  <c r="M62" i="12"/>
  <c r="K63" i="12"/>
  <c r="I64" i="12"/>
  <c r="G65" i="12"/>
  <c r="S67" i="12"/>
  <c r="Q68" i="12"/>
  <c r="O69" i="12"/>
  <c r="M70" i="12"/>
  <c r="K71" i="12"/>
  <c r="I72" i="12"/>
  <c r="G73" i="12"/>
  <c r="S75" i="12"/>
  <c r="Q76" i="12"/>
  <c r="O77" i="12"/>
  <c r="M78" i="12"/>
  <c r="K79" i="12"/>
  <c r="I80" i="12"/>
  <c r="G81" i="12"/>
  <c r="S83" i="12"/>
  <c r="Q84" i="12"/>
  <c r="O85" i="12"/>
  <c r="M86" i="12"/>
  <c r="K87" i="12"/>
  <c r="I88" i="12"/>
  <c r="G89" i="12"/>
  <c r="S91" i="12"/>
  <c r="Q92" i="12"/>
  <c r="O93" i="12"/>
  <c r="M94" i="12"/>
  <c r="K95" i="12"/>
  <c r="I96" i="12"/>
  <c r="G97" i="12"/>
  <c r="S99" i="12"/>
  <c r="Q100" i="12"/>
  <c r="O101" i="12"/>
  <c r="M102" i="12"/>
  <c r="K103" i="12"/>
  <c r="I104" i="12"/>
  <c r="G105" i="12"/>
  <c r="S107" i="12"/>
  <c r="Q108" i="12"/>
  <c r="O109" i="12"/>
  <c r="M110" i="12"/>
  <c r="K111" i="12"/>
  <c r="I112" i="12"/>
  <c r="G113" i="12"/>
  <c r="S115" i="12"/>
  <c r="Q116" i="12"/>
  <c r="O117" i="12"/>
  <c r="M118" i="12"/>
  <c r="K119" i="12"/>
  <c r="I120" i="12"/>
  <c r="G121" i="12"/>
  <c r="S123" i="12"/>
  <c r="Q124" i="12"/>
  <c r="O125" i="12"/>
  <c r="M126" i="12"/>
  <c r="K127" i="12"/>
  <c r="I128" i="12"/>
  <c r="G129" i="12"/>
  <c r="S131" i="12"/>
  <c r="Q132" i="12"/>
  <c r="O133" i="12"/>
  <c r="M134" i="12"/>
  <c r="K135" i="12"/>
  <c r="I136" i="12"/>
  <c r="G137" i="12"/>
  <c r="S139" i="12"/>
  <c r="Q140" i="12"/>
  <c r="O141" i="12"/>
  <c r="M142" i="12"/>
  <c r="K143" i="12"/>
  <c r="I144" i="12"/>
  <c r="G145" i="12"/>
  <c r="S147" i="12"/>
  <c r="Q148" i="12"/>
  <c r="O149" i="12"/>
  <c r="M150" i="12"/>
  <c r="K151" i="12"/>
  <c r="I152" i="12"/>
  <c r="G153" i="12"/>
  <c r="S155" i="12"/>
  <c r="Q156" i="12"/>
  <c r="O157" i="12"/>
  <c r="M158" i="12"/>
  <c r="K159" i="12"/>
  <c r="I160" i="12"/>
  <c r="G161" i="12"/>
  <c r="S163" i="12"/>
  <c r="Q164" i="12"/>
  <c r="O165" i="12"/>
  <c r="M166" i="12"/>
  <c r="K167" i="12"/>
  <c r="I168" i="12"/>
  <c r="G169" i="12"/>
  <c r="S171" i="12"/>
  <c r="Q172" i="12"/>
  <c r="O173" i="12"/>
  <c r="M174" i="12"/>
  <c r="K175" i="12"/>
  <c r="I176" i="12"/>
  <c r="G177" i="12"/>
  <c r="S179" i="12"/>
  <c r="Q180" i="12"/>
  <c r="O181" i="12"/>
  <c r="M182" i="12"/>
  <c r="O4" i="12"/>
  <c r="G6" i="12"/>
  <c r="R7" i="12"/>
  <c r="K9" i="12"/>
  <c r="L12" i="12"/>
  <c r="P15" i="12"/>
  <c r="J17" i="12"/>
  <c r="S18" i="12"/>
  <c r="K20" i="12"/>
  <c r="N23" i="12"/>
  <c r="J26" i="12"/>
  <c r="Q27" i="12"/>
  <c r="G29" i="12"/>
  <c r="N30" i="12"/>
  <c r="S31" i="12"/>
  <c r="L34" i="12"/>
  <c r="P35" i="12"/>
  <c r="G38" i="12"/>
  <c r="H39" i="12"/>
  <c r="I40" i="12"/>
  <c r="H41" i="12"/>
  <c r="R44" i="12"/>
  <c r="P45" i="12"/>
  <c r="N46" i="12"/>
  <c r="L47" i="12"/>
  <c r="J48" i="12"/>
  <c r="H49" i="12"/>
  <c r="R52" i="12"/>
  <c r="P53" i="12"/>
  <c r="N54" i="12"/>
  <c r="L55" i="12"/>
  <c r="J56" i="12"/>
  <c r="H57" i="12"/>
  <c r="R60" i="12"/>
  <c r="P61" i="12"/>
  <c r="N62" i="12"/>
  <c r="L63" i="12"/>
  <c r="J64" i="12"/>
  <c r="H65" i="12"/>
  <c r="R68" i="12"/>
  <c r="P69" i="12"/>
  <c r="N70" i="12"/>
  <c r="L71" i="12"/>
  <c r="J72" i="12"/>
  <c r="H73" i="12"/>
  <c r="R76" i="12"/>
  <c r="P77" i="12"/>
  <c r="N78" i="12"/>
  <c r="L79" i="12"/>
  <c r="J80" i="12"/>
  <c r="H81" i="12"/>
  <c r="R84" i="12"/>
  <c r="P85" i="12"/>
  <c r="N86" i="12"/>
  <c r="L87" i="12"/>
  <c r="J88" i="12"/>
  <c r="H89" i="12"/>
  <c r="R92" i="12"/>
  <c r="P93" i="12"/>
  <c r="N94" i="12"/>
  <c r="L95" i="12"/>
  <c r="J96" i="12"/>
  <c r="H97" i="12"/>
  <c r="R100" i="12"/>
  <c r="P101" i="12"/>
  <c r="N102" i="12"/>
  <c r="L103" i="12"/>
  <c r="J104" i="12"/>
  <c r="H105" i="12"/>
  <c r="R108" i="12"/>
  <c r="P109" i="12"/>
  <c r="N110" i="12"/>
  <c r="L111" i="12"/>
  <c r="J112" i="12"/>
  <c r="H113" i="12"/>
  <c r="R116" i="12"/>
  <c r="P117" i="12"/>
  <c r="N118" i="12"/>
  <c r="L119" i="12"/>
  <c r="J120" i="12"/>
  <c r="H121" i="12"/>
  <c r="R124" i="12"/>
  <c r="P125" i="12"/>
  <c r="N126" i="12"/>
  <c r="L127" i="12"/>
  <c r="J128" i="12"/>
  <c r="H129" i="12"/>
  <c r="R132" i="12"/>
  <c r="P133" i="12"/>
  <c r="N134" i="12"/>
  <c r="L135" i="12"/>
  <c r="J136" i="12"/>
  <c r="H137" i="12"/>
  <c r="R140" i="12"/>
  <c r="P141" i="12"/>
  <c r="N142" i="12"/>
  <c r="L143" i="12"/>
  <c r="J144" i="12"/>
  <c r="H145" i="12"/>
  <c r="R148" i="12"/>
  <c r="P149" i="12"/>
  <c r="N150" i="12"/>
  <c r="L151" i="12"/>
  <c r="J152" i="12"/>
  <c r="H153" i="12"/>
  <c r="R156" i="12"/>
  <c r="P157" i="12"/>
  <c r="N158" i="12"/>
  <c r="L159" i="12"/>
  <c r="J160" i="12"/>
  <c r="H161" i="12"/>
  <c r="R164" i="12"/>
  <c r="P165" i="12"/>
  <c r="N166" i="12"/>
  <c r="L167" i="12"/>
  <c r="J168" i="12"/>
  <c r="H169" i="12"/>
  <c r="R172" i="12"/>
  <c r="P173" i="12"/>
  <c r="N174" i="12"/>
  <c r="L175" i="12"/>
  <c r="J176" i="12"/>
  <c r="H177" i="12"/>
  <c r="R180" i="12"/>
  <c r="P181" i="12"/>
  <c r="N182" i="12"/>
  <c r="L183" i="12"/>
  <c r="J184" i="12"/>
  <c r="H185" i="12"/>
  <c r="R188" i="12"/>
  <c r="P189" i="12"/>
  <c r="N190" i="12"/>
  <c r="L191" i="12"/>
  <c r="J192" i="12"/>
  <c r="H193" i="12"/>
  <c r="R196" i="12"/>
  <c r="P197" i="12"/>
  <c r="N198" i="12"/>
  <c r="L199" i="12"/>
  <c r="J200" i="12"/>
  <c r="H201" i="12"/>
  <c r="R204" i="12"/>
  <c r="P205" i="12"/>
  <c r="N206" i="12"/>
  <c r="L207" i="12"/>
  <c r="J208" i="12"/>
  <c r="H209" i="12"/>
  <c r="R212" i="12"/>
  <c r="P213" i="12"/>
  <c r="N214" i="12"/>
  <c r="L215" i="12"/>
  <c r="G3" i="12"/>
  <c r="R4" i="12"/>
  <c r="H6" i="12"/>
  <c r="S7" i="12"/>
  <c r="L9" i="12"/>
  <c r="O12" i="12"/>
  <c r="G14" i="12"/>
  <c r="R15" i="12"/>
  <c r="K17" i="12"/>
  <c r="L20" i="12"/>
  <c r="O23" i="12"/>
  <c r="L26" i="12"/>
  <c r="I29" i="12"/>
  <c r="P30" i="12"/>
  <c r="H33" i="12"/>
  <c r="M34" i="12"/>
  <c r="Q35" i="12"/>
  <c r="H38" i="12"/>
  <c r="I39" i="12"/>
  <c r="J40" i="12"/>
  <c r="I41" i="12"/>
  <c r="G42" i="12"/>
  <c r="S44" i="12"/>
  <c r="Q45" i="12"/>
  <c r="O46" i="12"/>
  <c r="M47" i="12"/>
  <c r="K48" i="12"/>
  <c r="I49" i="12"/>
  <c r="G50" i="12"/>
  <c r="S52" i="12"/>
  <c r="Q53" i="12"/>
  <c r="O54" i="12"/>
  <c r="M55" i="12"/>
  <c r="K56" i="12"/>
  <c r="I57" i="12"/>
  <c r="G58" i="12"/>
  <c r="S60" i="12"/>
  <c r="Q61" i="12"/>
  <c r="O62" i="12"/>
  <c r="M63" i="12"/>
  <c r="K64" i="12"/>
  <c r="I65" i="12"/>
  <c r="G66" i="12"/>
  <c r="S68" i="12"/>
  <c r="Q69" i="12"/>
  <c r="O70" i="12"/>
  <c r="M71" i="12"/>
  <c r="K72" i="12"/>
  <c r="I73" i="12"/>
  <c r="G74" i="12"/>
  <c r="S76" i="12"/>
  <c r="Q77" i="12"/>
  <c r="O78" i="12"/>
  <c r="M79" i="12"/>
  <c r="K80" i="12"/>
  <c r="I81" i="12"/>
  <c r="G82" i="12"/>
  <c r="S84" i="12"/>
  <c r="Q85" i="12"/>
  <c r="O86" i="12"/>
  <c r="M87" i="12"/>
  <c r="K88" i="12"/>
  <c r="I89" i="12"/>
  <c r="G90" i="12"/>
  <c r="S92" i="12"/>
  <c r="Q93" i="12"/>
  <c r="O94" i="12"/>
  <c r="M95" i="12"/>
  <c r="K96" i="12"/>
  <c r="I97" i="12"/>
  <c r="G98" i="12"/>
  <c r="S100" i="12"/>
  <c r="Q101" i="12"/>
  <c r="O102" i="12"/>
  <c r="M103" i="12"/>
  <c r="K104" i="12"/>
  <c r="I105" i="12"/>
  <c r="G106" i="12"/>
  <c r="S108" i="12"/>
  <c r="Q109" i="12"/>
  <c r="O110" i="12"/>
  <c r="M111" i="12"/>
  <c r="K112" i="12"/>
  <c r="I113" i="12"/>
  <c r="G114" i="12"/>
  <c r="S116" i="12"/>
  <c r="Q117" i="12"/>
  <c r="O118" i="12"/>
  <c r="M119" i="12"/>
  <c r="K120" i="12"/>
  <c r="I121" i="12"/>
  <c r="G122" i="12"/>
  <c r="S124" i="12"/>
  <c r="Q125" i="12"/>
  <c r="O126" i="12"/>
  <c r="M127" i="12"/>
  <c r="K128" i="12"/>
  <c r="I129" i="12"/>
  <c r="G130" i="12"/>
  <c r="S132" i="12"/>
  <c r="Q133" i="12"/>
  <c r="O134" i="12"/>
  <c r="M135" i="12"/>
  <c r="K136" i="12"/>
  <c r="I137" i="12"/>
  <c r="G138" i="12"/>
  <c r="S140" i="12"/>
  <c r="Q141" i="12"/>
  <c r="O142" i="12"/>
  <c r="M143" i="12"/>
  <c r="K144" i="12"/>
  <c r="I145" i="12"/>
  <c r="G146" i="12"/>
  <c r="S148" i="12"/>
  <c r="Q149" i="12"/>
  <c r="O150" i="12"/>
  <c r="M151" i="12"/>
  <c r="K152" i="12"/>
  <c r="I153" i="12"/>
  <c r="G154" i="12"/>
  <c r="S156" i="12"/>
  <c r="Q157" i="12"/>
  <c r="O158" i="12"/>
  <c r="M159" i="12"/>
  <c r="K160" i="12"/>
  <c r="I161" i="12"/>
  <c r="G162" i="12"/>
  <c r="S164" i="12"/>
  <c r="Q165" i="12"/>
  <c r="O166" i="12"/>
  <c r="M167" i="12"/>
  <c r="K168" i="12"/>
  <c r="I169" i="12"/>
  <c r="G170" i="12"/>
  <c r="S172" i="12"/>
  <c r="Q173" i="12"/>
  <c r="O174" i="12"/>
  <c r="M175" i="12"/>
  <c r="K176" i="12"/>
  <c r="I177" i="12"/>
  <c r="G178" i="12"/>
  <c r="S180" i="12"/>
  <c r="Q181" i="12"/>
  <c r="O182" i="12"/>
  <c r="M183" i="12"/>
  <c r="K184" i="12"/>
  <c r="I185" i="12"/>
  <c r="G186" i="12"/>
  <c r="S188" i="12"/>
  <c r="H3" i="12"/>
  <c r="K6" i="12"/>
  <c r="N9" i="12"/>
  <c r="G11" i="12"/>
  <c r="R12" i="12"/>
  <c r="H14" i="12"/>
  <c r="S15" i="12"/>
  <c r="L17" i="12"/>
  <c r="O20" i="12"/>
  <c r="G22" i="12"/>
  <c r="P23" i="12"/>
  <c r="M26" i="12"/>
  <c r="J29" i="12"/>
  <c r="Q30" i="12"/>
  <c r="J33" i="12"/>
  <c r="O34" i="12"/>
  <c r="G37" i="12"/>
  <c r="I38" i="12"/>
  <c r="K39" i="12"/>
  <c r="K40" i="12"/>
  <c r="J41" i="12"/>
  <c r="H42" i="12"/>
  <c r="R45" i="12"/>
  <c r="P46" i="12"/>
  <c r="N47" i="12"/>
  <c r="L48" i="12"/>
  <c r="J49" i="12"/>
  <c r="H50" i="12"/>
  <c r="R53" i="12"/>
  <c r="P54" i="12"/>
  <c r="N55" i="12"/>
  <c r="L56" i="12"/>
  <c r="J57" i="12"/>
  <c r="H58" i="12"/>
  <c r="R61" i="12"/>
  <c r="P62" i="12"/>
  <c r="N63" i="12"/>
  <c r="L64" i="12"/>
  <c r="J65" i="12"/>
  <c r="H66" i="12"/>
  <c r="R69" i="12"/>
  <c r="P70" i="12"/>
  <c r="N71" i="12"/>
  <c r="L72" i="12"/>
  <c r="J73" i="12"/>
  <c r="H74" i="12"/>
  <c r="R77" i="12"/>
  <c r="P78" i="12"/>
  <c r="N79" i="12"/>
  <c r="L80" i="12"/>
  <c r="J81" i="12"/>
  <c r="H82" i="12"/>
  <c r="R85" i="12"/>
  <c r="P86" i="12"/>
  <c r="N87" i="12"/>
  <c r="L88" i="12"/>
  <c r="J89" i="12"/>
  <c r="H90" i="12"/>
  <c r="R93" i="12"/>
  <c r="P94" i="12"/>
  <c r="N95" i="12"/>
  <c r="L96" i="12"/>
  <c r="J97" i="12"/>
  <c r="H98" i="12"/>
  <c r="R101" i="12"/>
  <c r="P102" i="12"/>
  <c r="N103" i="12"/>
  <c r="L104" i="12"/>
  <c r="J105" i="12"/>
  <c r="H106" i="12"/>
  <c r="R109" i="12"/>
  <c r="P110" i="12"/>
  <c r="N111" i="12"/>
  <c r="L112" i="12"/>
  <c r="J113" i="12"/>
  <c r="H114" i="12"/>
  <c r="R117" i="12"/>
  <c r="P118" i="12"/>
  <c r="N119" i="12"/>
  <c r="L120" i="12"/>
  <c r="J121" i="12"/>
  <c r="H122" i="12"/>
  <c r="R125" i="12"/>
  <c r="P126" i="12"/>
  <c r="N127" i="12"/>
  <c r="L128" i="12"/>
  <c r="J129" i="12"/>
  <c r="H130" i="12"/>
  <c r="R133" i="12"/>
  <c r="P134" i="12"/>
  <c r="N135" i="12"/>
  <c r="L136" i="12"/>
  <c r="J137" i="12"/>
  <c r="H138" i="12"/>
  <c r="R141" i="12"/>
  <c r="P142" i="12"/>
  <c r="N143" i="12"/>
  <c r="L144" i="12"/>
  <c r="J145" i="12"/>
  <c r="H146" i="12"/>
  <c r="R149" i="12"/>
  <c r="P150" i="12"/>
  <c r="N151" i="12"/>
  <c r="L152" i="12"/>
  <c r="J153" i="12"/>
  <c r="H154" i="12"/>
  <c r="R157" i="12"/>
  <c r="P158" i="12"/>
  <c r="N159" i="12"/>
  <c r="L160" i="12"/>
  <c r="J161" i="12"/>
  <c r="H162" i="12"/>
  <c r="R165" i="12"/>
  <c r="P166" i="12"/>
  <c r="N167" i="12"/>
  <c r="L168" i="12"/>
  <c r="J169" i="12"/>
  <c r="H170" i="12"/>
  <c r="R173" i="12"/>
  <c r="P174" i="12"/>
  <c r="N175" i="12"/>
  <c r="L176" i="12"/>
  <c r="J177" i="12"/>
  <c r="H178" i="12"/>
  <c r="R181" i="12"/>
  <c r="P182" i="12"/>
  <c r="N183" i="12"/>
  <c r="L184" i="12"/>
  <c r="J185" i="12"/>
  <c r="H186" i="12"/>
  <c r="J3" i="12"/>
  <c r="N6" i="12"/>
  <c r="O9" i="12"/>
  <c r="H11" i="12"/>
  <c r="K14" i="12"/>
  <c r="N17" i="12"/>
  <c r="G19" i="12"/>
  <c r="R20" i="12"/>
  <c r="H22" i="12"/>
  <c r="R23" i="12"/>
  <c r="H25" i="12"/>
  <c r="O26" i="12"/>
  <c r="K29" i="12"/>
  <c r="R30" i="12"/>
  <c r="K33" i="12"/>
  <c r="P34" i="12"/>
  <c r="H37" i="12"/>
  <c r="J38" i="12"/>
  <c r="L39" i="12"/>
  <c r="L40" i="12"/>
  <c r="K41" i="12"/>
  <c r="I42" i="12"/>
  <c r="G43" i="12"/>
  <c r="S45" i="12"/>
  <c r="Q46" i="12"/>
  <c r="O47" i="12"/>
  <c r="M48" i="12"/>
  <c r="K49" i="12"/>
  <c r="I50" i="12"/>
  <c r="G51" i="12"/>
  <c r="S53" i="12"/>
  <c r="Q54" i="12"/>
  <c r="O55" i="12"/>
  <c r="M56" i="12"/>
  <c r="K57" i="12"/>
  <c r="I58" i="12"/>
  <c r="G59" i="12"/>
  <c r="S61" i="12"/>
  <c r="Q62" i="12"/>
  <c r="O63" i="12"/>
  <c r="M64" i="12"/>
  <c r="K65" i="12"/>
  <c r="I66" i="12"/>
  <c r="G67" i="12"/>
  <c r="S69" i="12"/>
  <c r="Q70" i="12"/>
  <c r="O71" i="12"/>
  <c r="M72" i="12"/>
  <c r="K73" i="12"/>
  <c r="I74" i="12"/>
  <c r="G75" i="12"/>
  <c r="S77" i="12"/>
  <c r="Q78" i="12"/>
  <c r="O79" i="12"/>
  <c r="M80" i="12"/>
  <c r="K81" i="12"/>
  <c r="I82" i="12"/>
  <c r="G83" i="12"/>
  <c r="S85" i="12"/>
  <c r="Q86" i="12"/>
  <c r="O87" i="12"/>
  <c r="M88" i="12"/>
  <c r="K89" i="12"/>
  <c r="I90" i="12"/>
  <c r="G91" i="12"/>
  <c r="S93" i="12"/>
  <c r="Q94" i="12"/>
  <c r="O95" i="12"/>
  <c r="M96" i="12"/>
  <c r="K97" i="12"/>
  <c r="I98" i="12"/>
  <c r="G99" i="12"/>
  <c r="S101" i="12"/>
  <c r="Q102" i="12"/>
  <c r="O103" i="12"/>
  <c r="M104" i="12"/>
  <c r="K105" i="12"/>
  <c r="I106" i="12"/>
  <c r="G107" i="12"/>
  <c r="S109" i="12"/>
  <c r="Q110" i="12"/>
  <c r="O111" i="12"/>
  <c r="M112" i="12"/>
  <c r="K113" i="12"/>
  <c r="I114" i="12"/>
  <c r="G115" i="12"/>
  <c r="S117" i="12"/>
  <c r="Q118" i="12"/>
  <c r="O119" i="12"/>
  <c r="M120" i="12"/>
  <c r="K121" i="12"/>
  <c r="I122" i="12"/>
  <c r="G123" i="12"/>
  <c r="S125" i="12"/>
  <c r="Q126" i="12"/>
  <c r="O127" i="12"/>
  <c r="M128" i="12"/>
  <c r="K129" i="12"/>
  <c r="I130" i="12"/>
  <c r="G131" i="12"/>
  <c r="S133" i="12"/>
  <c r="Q134" i="12"/>
  <c r="O135" i="12"/>
  <c r="M136" i="12"/>
  <c r="K137" i="12"/>
  <c r="I138" i="12"/>
  <c r="G139" i="12"/>
  <c r="K3" i="12"/>
  <c r="P6" i="12"/>
  <c r="G8" i="12"/>
  <c r="Q9" i="12"/>
  <c r="J11" i="12"/>
  <c r="N14" i="12"/>
  <c r="O17" i="12"/>
  <c r="H19" i="12"/>
  <c r="K22" i="12"/>
  <c r="S23" i="12"/>
  <c r="J25" i="12"/>
  <c r="P26" i="12"/>
  <c r="M29" i="12"/>
  <c r="L33" i="12"/>
  <c r="Q34" i="12"/>
  <c r="I37" i="12"/>
  <c r="K38" i="12"/>
  <c r="M39" i="12"/>
  <c r="M40" i="12"/>
  <c r="L41" i="12"/>
  <c r="J42" i="12"/>
  <c r="H43" i="12"/>
  <c r="R46" i="12"/>
  <c r="P47" i="12"/>
  <c r="N48" i="12"/>
  <c r="L49" i="12"/>
  <c r="J50" i="12"/>
  <c r="H51" i="12"/>
  <c r="R54" i="12"/>
  <c r="P55" i="12"/>
  <c r="N56" i="12"/>
  <c r="L57" i="12"/>
  <c r="J58" i="12"/>
  <c r="H59" i="12"/>
  <c r="R62" i="12"/>
  <c r="P63" i="12"/>
  <c r="N64" i="12"/>
  <c r="L65" i="12"/>
  <c r="J66" i="12"/>
  <c r="H67" i="12"/>
  <c r="R70" i="12"/>
  <c r="P71" i="12"/>
  <c r="N72" i="12"/>
  <c r="L73" i="12"/>
  <c r="J74" i="12"/>
  <c r="H75" i="12"/>
  <c r="R78" i="12"/>
  <c r="P79" i="12"/>
  <c r="N80" i="12"/>
  <c r="L81" i="12"/>
  <c r="J82" i="12"/>
  <c r="H83" i="12"/>
  <c r="R86" i="12"/>
  <c r="P87" i="12"/>
  <c r="N88" i="12"/>
  <c r="L89" i="12"/>
  <c r="J90" i="12"/>
  <c r="H91" i="12"/>
  <c r="R94" i="12"/>
  <c r="P95" i="12"/>
  <c r="N96" i="12"/>
  <c r="L97" i="12"/>
  <c r="J98" i="12"/>
  <c r="H99" i="12"/>
  <c r="R102" i="12"/>
  <c r="P103" i="12"/>
  <c r="N104" i="12"/>
  <c r="L105" i="12"/>
  <c r="J106" i="12"/>
  <c r="H107" i="12"/>
  <c r="R110" i="12"/>
  <c r="P111" i="12"/>
  <c r="N112" i="12"/>
  <c r="L113" i="12"/>
  <c r="J114" i="12"/>
  <c r="H115" i="12"/>
  <c r="R118" i="12"/>
  <c r="P119" i="12"/>
  <c r="N120" i="12"/>
  <c r="L121" i="12"/>
  <c r="J122" i="12"/>
  <c r="H123" i="12"/>
  <c r="R126" i="12"/>
  <c r="P127" i="12"/>
  <c r="N128" i="12"/>
  <c r="L129" i="12"/>
  <c r="M3" i="12"/>
  <c r="Q6" i="12"/>
  <c r="J8" i="12"/>
  <c r="R9" i="12"/>
  <c r="K11" i="12"/>
  <c r="P14" i="12"/>
  <c r="G16" i="12"/>
  <c r="Q17" i="12"/>
  <c r="J19" i="12"/>
  <c r="N22" i="12"/>
  <c r="K25" i="12"/>
  <c r="Q26" i="12"/>
  <c r="H28" i="12"/>
  <c r="P29" i="12"/>
  <c r="G32" i="12"/>
  <c r="N33" i="12"/>
  <c r="R34" i="12"/>
  <c r="J37" i="12"/>
  <c r="M38" i="12"/>
  <c r="N39" i="12"/>
  <c r="N40" i="12"/>
  <c r="M41" i="12"/>
  <c r="K42" i="12"/>
  <c r="I43" i="12"/>
  <c r="G44" i="12"/>
  <c r="S46" i="12"/>
  <c r="Q47" i="12"/>
  <c r="O48" i="12"/>
  <c r="M49" i="12"/>
  <c r="K50" i="12"/>
  <c r="I51" i="12"/>
  <c r="G52" i="12"/>
  <c r="S54" i="12"/>
  <c r="Q55" i="12"/>
  <c r="O56" i="12"/>
  <c r="M57" i="12"/>
  <c r="K58" i="12"/>
  <c r="I59" i="12"/>
  <c r="G60" i="12"/>
  <c r="S62" i="12"/>
  <c r="Q63" i="12"/>
  <c r="O64" i="12"/>
  <c r="M65" i="12"/>
  <c r="K66" i="12"/>
  <c r="I67" i="12"/>
  <c r="G68" i="12"/>
  <c r="S70" i="12"/>
  <c r="Q71" i="12"/>
  <c r="O72" i="12"/>
  <c r="M73" i="12"/>
  <c r="K74" i="12"/>
  <c r="I75" i="12"/>
  <c r="G76" i="12"/>
  <c r="S78" i="12"/>
  <c r="Q79" i="12"/>
  <c r="O80" i="12"/>
  <c r="M81" i="12"/>
  <c r="K82" i="12"/>
  <c r="I83" i="12"/>
  <c r="G84" i="12"/>
  <c r="S86" i="12"/>
  <c r="Q87" i="12"/>
  <c r="O88" i="12"/>
  <c r="M89" i="12"/>
  <c r="K90" i="12"/>
  <c r="I91" i="12"/>
  <c r="G92" i="12"/>
  <c r="S94" i="12"/>
  <c r="Q95" i="12"/>
  <c r="O96" i="12"/>
  <c r="M97" i="12"/>
  <c r="K98" i="12"/>
  <c r="I99" i="12"/>
  <c r="G100" i="12"/>
  <c r="S102" i="12"/>
  <c r="Q103" i="12"/>
  <c r="O104" i="12"/>
  <c r="M105" i="12"/>
  <c r="K106" i="12"/>
  <c r="I107" i="12"/>
  <c r="G108" i="12"/>
  <c r="S110" i="12"/>
  <c r="Q111" i="12"/>
  <c r="O112" i="12"/>
  <c r="M113" i="12"/>
  <c r="K114" i="12"/>
  <c r="I115" i="12"/>
  <c r="G116" i="12"/>
  <c r="S118" i="12"/>
  <c r="Q119" i="12"/>
  <c r="O120" i="12"/>
  <c r="M121" i="12"/>
  <c r="K122" i="12"/>
  <c r="I123" i="12"/>
  <c r="G124" i="12"/>
  <c r="S126" i="12"/>
  <c r="Q127" i="12"/>
  <c r="O128" i="12"/>
  <c r="M129" i="12"/>
  <c r="K130" i="12"/>
  <c r="I131" i="12"/>
  <c r="G132" i="12"/>
  <c r="S134" i="12"/>
  <c r="Q135" i="12"/>
  <c r="O136" i="12"/>
  <c r="M137" i="12"/>
  <c r="K138" i="12"/>
  <c r="I139" i="12"/>
  <c r="G140" i="12"/>
  <c r="S142" i="12"/>
  <c r="Q143" i="12"/>
  <c r="O144" i="12"/>
  <c r="M145" i="12"/>
  <c r="K146" i="12"/>
  <c r="I147" i="12"/>
  <c r="G148" i="12"/>
  <c r="S150" i="12"/>
  <c r="Q151" i="12"/>
  <c r="O152" i="12"/>
  <c r="M153" i="12"/>
  <c r="K154" i="12"/>
  <c r="I155" i="12"/>
  <c r="G156" i="12"/>
  <c r="S158" i="12"/>
  <c r="Q159" i="12"/>
  <c r="O160" i="12"/>
  <c r="M161" i="12"/>
  <c r="K162" i="12"/>
  <c r="I163" i="12"/>
  <c r="G164" i="12"/>
  <c r="S166" i="12"/>
  <c r="Q167" i="12"/>
  <c r="O168" i="12"/>
  <c r="M169" i="12"/>
  <c r="K170" i="12"/>
  <c r="I171" i="12"/>
  <c r="G172" i="12"/>
  <c r="S174" i="12"/>
  <c r="Q175" i="12"/>
  <c r="O176" i="12"/>
  <c r="M177" i="12"/>
  <c r="K178" i="12"/>
  <c r="I179" i="12"/>
  <c r="G180" i="12"/>
  <c r="S182" i="12"/>
  <c r="Q183" i="12"/>
  <c r="O184" i="12"/>
  <c r="M185" i="12"/>
  <c r="K186" i="12"/>
  <c r="I187" i="12"/>
  <c r="G188" i="12"/>
  <c r="N3" i="12"/>
  <c r="G5" i="12"/>
  <c r="R6" i="12"/>
  <c r="L8" i="12"/>
  <c r="M11" i="12"/>
  <c r="Q14" i="12"/>
  <c r="J16" i="12"/>
  <c r="R17" i="12"/>
  <c r="K19" i="12"/>
  <c r="P22" i="12"/>
  <c r="L25" i="12"/>
  <c r="S26" i="12"/>
  <c r="I28" i="12"/>
  <c r="R29" i="12"/>
  <c r="J32" i="12"/>
  <c r="O33" i="12"/>
  <c r="S34" i="12"/>
  <c r="H36" i="12"/>
  <c r="K37" i="12"/>
  <c r="N38" i="12"/>
  <c r="O39" i="12"/>
  <c r="P40" i="12"/>
  <c r="N41" i="12"/>
  <c r="L42" i="12"/>
  <c r="J43" i="12"/>
  <c r="H44" i="12"/>
  <c r="R47" i="12"/>
  <c r="P48" i="12"/>
  <c r="N49" i="12"/>
  <c r="L50" i="12"/>
  <c r="J51" i="12"/>
  <c r="H52" i="12"/>
  <c r="R55" i="12"/>
  <c r="P56" i="12"/>
  <c r="N57" i="12"/>
  <c r="L58" i="12"/>
  <c r="J59" i="12"/>
  <c r="H60" i="12"/>
  <c r="R63" i="12"/>
  <c r="P64" i="12"/>
  <c r="N65" i="12"/>
  <c r="L66" i="12"/>
  <c r="J67" i="12"/>
  <c r="H68" i="12"/>
  <c r="R71" i="12"/>
  <c r="P72" i="12"/>
  <c r="N73" i="12"/>
  <c r="L74" i="12"/>
  <c r="J75" i="12"/>
  <c r="H76" i="12"/>
  <c r="R79" i="12"/>
  <c r="P80" i="12"/>
  <c r="N81" i="12"/>
  <c r="L82" i="12"/>
  <c r="J83" i="12"/>
  <c r="H84" i="12"/>
  <c r="R87" i="12"/>
  <c r="P88" i="12"/>
  <c r="N89" i="12"/>
  <c r="L90" i="12"/>
  <c r="J91" i="12"/>
  <c r="H92" i="12"/>
  <c r="R95" i="12"/>
  <c r="P96" i="12"/>
  <c r="N97" i="12"/>
  <c r="L98" i="12"/>
  <c r="J99" i="12"/>
  <c r="H100" i="12"/>
  <c r="R103" i="12"/>
  <c r="P104" i="12"/>
  <c r="N105" i="12"/>
  <c r="L106" i="12"/>
  <c r="J107" i="12"/>
  <c r="H108" i="12"/>
  <c r="R111" i="12"/>
  <c r="P112" i="12"/>
  <c r="N113" i="12"/>
  <c r="L114" i="12"/>
  <c r="J115" i="12"/>
  <c r="H116" i="12"/>
  <c r="R119" i="12"/>
  <c r="P120" i="12"/>
  <c r="N121" i="12"/>
  <c r="L122" i="12"/>
  <c r="J123" i="12"/>
  <c r="H124" i="12"/>
  <c r="R127" i="12"/>
  <c r="P128" i="12"/>
  <c r="N129" i="12"/>
  <c r="L130" i="12"/>
  <c r="J131" i="12"/>
  <c r="H132" i="12"/>
  <c r="R135" i="12"/>
  <c r="P136" i="12"/>
  <c r="N137" i="12"/>
  <c r="L138" i="12"/>
  <c r="J139" i="12"/>
  <c r="H140" i="12"/>
  <c r="R143" i="12"/>
  <c r="P144" i="12"/>
  <c r="N145" i="12"/>
  <c r="L146" i="12"/>
  <c r="J147" i="12"/>
  <c r="H148" i="12"/>
  <c r="R151" i="12"/>
  <c r="P152" i="12"/>
  <c r="N153" i="12"/>
  <c r="L154" i="12"/>
  <c r="J155" i="12"/>
  <c r="H156" i="12"/>
  <c r="R159" i="12"/>
  <c r="P160" i="12"/>
  <c r="N161" i="12"/>
  <c r="L162" i="12"/>
  <c r="J163" i="12"/>
  <c r="H164" i="12"/>
  <c r="R167" i="12"/>
  <c r="P168" i="12"/>
  <c r="N169" i="12"/>
  <c r="L170" i="12"/>
  <c r="J171" i="12"/>
  <c r="H172" i="12"/>
  <c r="R175" i="12"/>
  <c r="Q3" i="12"/>
  <c r="I5" i="12"/>
  <c r="M8" i="12"/>
  <c r="N11" i="12"/>
  <c r="G13" i="12"/>
  <c r="R14" i="12"/>
  <c r="L16" i="12"/>
  <c r="M19" i="12"/>
  <c r="Q22" i="12"/>
  <c r="N25" i="12"/>
  <c r="K28" i="12"/>
  <c r="S29" i="12"/>
  <c r="L32" i="12"/>
  <c r="Q33" i="12"/>
  <c r="I36" i="12"/>
  <c r="L37" i="12"/>
  <c r="P38" i="12"/>
  <c r="P39" i="12"/>
  <c r="Q40" i="12"/>
  <c r="O41" i="12"/>
  <c r="M42" i="12"/>
  <c r="K43" i="12"/>
  <c r="I44" i="12"/>
  <c r="G45" i="12"/>
  <c r="S47" i="12"/>
  <c r="Q48" i="12"/>
  <c r="O49" i="12"/>
  <c r="M50" i="12"/>
  <c r="K51" i="12"/>
  <c r="I52" i="12"/>
  <c r="G53" i="12"/>
  <c r="S55" i="12"/>
  <c r="Q56" i="12"/>
  <c r="O57" i="12"/>
  <c r="M58" i="12"/>
  <c r="K59" i="12"/>
  <c r="I60" i="12"/>
  <c r="G61" i="12"/>
  <c r="S63" i="12"/>
  <c r="Q64" i="12"/>
  <c r="O65" i="12"/>
  <c r="M66" i="12"/>
  <c r="K67" i="12"/>
  <c r="I68" i="12"/>
  <c r="G69" i="12"/>
  <c r="S71" i="12"/>
  <c r="Q72" i="12"/>
  <c r="O73" i="12"/>
  <c r="M74" i="12"/>
  <c r="K75" i="12"/>
  <c r="I76" i="12"/>
  <c r="G77" i="12"/>
  <c r="S79" i="12"/>
  <c r="Q80" i="12"/>
  <c r="O81" i="12"/>
  <c r="M82" i="12"/>
  <c r="K83" i="12"/>
  <c r="I84" i="12"/>
  <c r="G85" i="12"/>
  <c r="S87" i="12"/>
  <c r="Q88" i="12"/>
  <c r="O89" i="12"/>
  <c r="M90" i="12"/>
  <c r="K91" i="12"/>
  <c r="I92" i="12"/>
  <c r="G93" i="12"/>
  <c r="S95" i="12"/>
  <c r="Q96" i="12"/>
  <c r="O97" i="12"/>
  <c r="M98" i="12"/>
  <c r="K99" i="12"/>
  <c r="I100" i="12"/>
  <c r="G101" i="12"/>
  <c r="S103" i="12"/>
  <c r="Q104" i="12"/>
  <c r="O105" i="12"/>
  <c r="M106" i="12"/>
  <c r="K107" i="12"/>
  <c r="I108" i="12"/>
  <c r="G109" i="12"/>
  <c r="S111" i="12"/>
  <c r="Q112" i="12"/>
  <c r="O113" i="12"/>
  <c r="M114" i="12"/>
  <c r="K115" i="12"/>
  <c r="I116" i="12"/>
  <c r="G117" i="12"/>
  <c r="S119" i="12"/>
  <c r="Q120" i="12"/>
  <c r="O121" i="12"/>
  <c r="M122" i="12"/>
  <c r="K123" i="12"/>
  <c r="I124" i="12"/>
  <c r="G125" i="12"/>
  <c r="S127" i="12"/>
  <c r="Q128" i="12"/>
  <c r="O129" i="12"/>
  <c r="M130" i="12"/>
  <c r="K131" i="12"/>
  <c r="I132" i="12"/>
  <c r="G133" i="12"/>
  <c r="S135" i="12"/>
  <c r="Q136" i="12"/>
  <c r="O137" i="12"/>
  <c r="M138" i="12"/>
  <c r="K139" i="12"/>
  <c r="I140" i="12"/>
  <c r="G141" i="12"/>
  <c r="S143" i="12"/>
  <c r="Q144" i="12"/>
  <c r="O145" i="12"/>
  <c r="M146" i="12"/>
  <c r="K147" i="12"/>
  <c r="I148" i="12"/>
  <c r="G149" i="12"/>
  <c r="S151" i="12"/>
  <c r="Q152" i="12"/>
  <c r="O153" i="12"/>
  <c r="M154" i="12"/>
  <c r="K155" i="12"/>
  <c r="I156" i="12"/>
  <c r="G157" i="12"/>
  <c r="S159" i="12"/>
  <c r="Q160" i="12"/>
  <c r="O161" i="12"/>
  <c r="M162" i="12"/>
  <c r="H2" i="12"/>
  <c r="J5" i="12"/>
  <c r="N8" i="12"/>
  <c r="H10" i="12"/>
  <c r="Q11" i="12"/>
  <c r="I13" i="12"/>
  <c r="M16" i="12"/>
  <c r="N19" i="12"/>
  <c r="G21" i="12"/>
  <c r="R22" i="12"/>
  <c r="G24" i="12"/>
  <c r="O25" i="12"/>
  <c r="L28" i="12"/>
  <c r="G31" i="12"/>
  <c r="M32" i="12"/>
  <c r="R33" i="12"/>
  <c r="K36" i="12"/>
  <c r="M37" i="12"/>
  <c r="Q38" i="12"/>
  <c r="R39" i="12"/>
  <c r="R40" i="12"/>
  <c r="P41" i="12"/>
  <c r="N42" i="12"/>
  <c r="L43" i="12"/>
  <c r="J44" i="12"/>
  <c r="H45" i="12"/>
  <c r="R48" i="12"/>
  <c r="P49" i="12"/>
  <c r="N50" i="12"/>
  <c r="L51" i="12"/>
  <c r="J52" i="12"/>
  <c r="H53" i="12"/>
  <c r="R56" i="12"/>
  <c r="P57" i="12"/>
  <c r="N58" i="12"/>
  <c r="L59" i="12"/>
  <c r="J60" i="12"/>
  <c r="H61" i="12"/>
  <c r="R64" i="12"/>
  <c r="P65" i="12"/>
  <c r="N66" i="12"/>
  <c r="L67" i="12"/>
  <c r="J68" i="12"/>
  <c r="H69" i="12"/>
  <c r="R72" i="12"/>
  <c r="P73" i="12"/>
  <c r="N74" i="12"/>
  <c r="L75" i="12"/>
  <c r="J76" i="12"/>
  <c r="H77" i="12"/>
  <c r="R80" i="12"/>
  <c r="P81" i="12"/>
  <c r="N82" i="12"/>
  <c r="L83" i="12"/>
  <c r="J84" i="12"/>
  <c r="H85" i="12"/>
  <c r="R88" i="12"/>
  <c r="P89" i="12"/>
  <c r="N90" i="12"/>
  <c r="L91" i="12"/>
  <c r="J92" i="12"/>
  <c r="H93" i="12"/>
  <c r="R96" i="12"/>
  <c r="P97" i="12"/>
  <c r="N98" i="12"/>
  <c r="L99" i="12"/>
  <c r="J100" i="12"/>
  <c r="H101" i="12"/>
  <c r="R104" i="12"/>
  <c r="P105" i="12"/>
  <c r="N106" i="12"/>
  <c r="L107" i="12"/>
  <c r="J108" i="12"/>
  <c r="H109" i="12"/>
  <c r="R112" i="12"/>
  <c r="P113" i="12"/>
  <c r="N114" i="12"/>
  <c r="L115" i="12"/>
  <c r="J116" i="12"/>
  <c r="H117" i="12"/>
  <c r="I2" i="12"/>
  <c r="M5" i="12"/>
  <c r="P8" i="12"/>
  <c r="I10" i="12"/>
  <c r="J13" i="12"/>
  <c r="N16" i="12"/>
  <c r="H18" i="12"/>
  <c r="Q19" i="12"/>
  <c r="I21" i="12"/>
  <c r="J24" i="12"/>
  <c r="Q25" i="12"/>
  <c r="G27" i="12"/>
  <c r="M28" i="12"/>
  <c r="H31" i="12"/>
  <c r="N32" i="12"/>
  <c r="S33" i="12"/>
  <c r="G35" i="12"/>
  <c r="L36" i="12"/>
  <c r="P37" i="12"/>
  <c r="R38" i="12"/>
  <c r="S39" i="12"/>
  <c r="S40" i="12"/>
  <c r="Q41" i="12"/>
  <c r="O42" i="12"/>
  <c r="M43" i="12"/>
  <c r="K44" i="12"/>
  <c r="I45" i="12"/>
  <c r="G46" i="12"/>
  <c r="S48" i="12"/>
  <c r="Q49" i="12"/>
  <c r="O50" i="12"/>
  <c r="M51" i="12"/>
  <c r="K52" i="12"/>
  <c r="I53" i="12"/>
  <c r="G54" i="12"/>
  <c r="S56" i="12"/>
  <c r="Q57" i="12"/>
  <c r="O58" i="12"/>
  <c r="M59" i="12"/>
  <c r="K60" i="12"/>
  <c r="I61" i="12"/>
  <c r="G62" i="12"/>
  <c r="S64" i="12"/>
  <c r="Q65" i="12"/>
  <c r="O66" i="12"/>
  <c r="M67" i="12"/>
  <c r="K68" i="12"/>
  <c r="I69" i="12"/>
  <c r="G70" i="12"/>
  <c r="S72" i="12"/>
  <c r="Q73" i="12"/>
  <c r="O74" i="12"/>
  <c r="M75" i="12"/>
  <c r="K76" i="12"/>
  <c r="I77" i="12"/>
  <c r="G78" i="12"/>
  <c r="S80" i="12"/>
  <c r="Q81" i="12"/>
  <c r="O82" i="12"/>
  <c r="M83" i="12"/>
  <c r="K84" i="12"/>
  <c r="I85" i="12"/>
  <c r="G86" i="12"/>
  <c r="S88" i="12"/>
  <c r="Q89" i="12"/>
  <c r="O90" i="12"/>
  <c r="M91" i="12"/>
  <c r="K92" i="12"/>
  <c r="I93" i="12"/>
  <c r="G94" i="12"/>
  <c r="S96" i="12"/>
  <c r="Q97" i="12"/>
  <c r="O98" i="12"/>
  <c r="M99" i="12"/>
  <c r="K100" i="12"/>
  <c r="I101" i="12"/>
  <c r="G102" i="12"/>
  <c r="S104" i="12"/>
  <c r="Q105" i="12"/>
  <c r="O106" i="12"/>
  <c r="M107" i="12"/>
  <c r="K108" i="12"/>
  <c r="I109" i="12"/>
  <c r="G110" i="12"/>
  <c r="S112" i="12"/>
  <c r="Q113" i="12"/>
  <c r="O114" i="12"/>
  <c r="M115" i="12"/>
  <c r="K116" i="12"/>
  <c r="I117" i="12"/>
  <c r="G118" i="12"/>
  <c r="S120" i="12"/>
  <c r="Q121" i="12"/>
  <c r="O122" i="12"/>
  <c r="M123" i="12"/>
  <c r="K124" i="12"/>
  <c r="I125" i="12"/>
  <c r="G126" i="12"/>
  <c r="S128" i="12"/>
  <c r="Q129" i="12"/>
  <c r="O130" i="12"/>
  <c r="M131" i="12"/>
  <c r="K132" i="12"/>
  <c r="I133" i="12"/>
  <c r="G134" i="12"/>
  <c r="S136" i="12"/>
  <c r="Q137" i="12"/>
  <c r="O138" i="12"/>
  <c r="M139" i="12"/>
  <c r="K140" i="12"/>
  <c r="I141" i="12"/>
  <c r="G142" i="12"/>
  <c r="S144" i="12"/>
  <c r="Q145" i="12"/>
  <c r="O146" i="12"/>
  <c r="M147" i="12"/>
  <c r="K148" i="12"/>
  <c r="I149" i="12"/>
  <c r="G150" i="12"/>
  <c r="S152" i="12"/>
  <c r="Q153" i="12"/>
  <c r="O154" i="12"/>
  <c r="M155" i="12"/>
  <c r="K156" i="12"/>
  <c r="I157" i="12"/>
  <c r="G158" i="12"/>
  <c r="S160" i="12"/>
  <c r="Q161" i="12"/>
  <c r="O162" i="12"/>
  <c r="M163" i="12"/>
  <c r="K164" i="12"/>
  <c r="I165" i="12"/>
  <c r="G166" i="12"/>
  <c r="S168" i="12"/>
  <c r="Q169" i="12"/>
  <c r="O170" i="12"/>
  <c r="M171" i="12"/>
  <c r="K172" i="12"/>
  <c r="I173" i="12"/>
  <c r="G174" i="12"/>
  <c r="S176" i="12"/>
  <c r="Q177" i="12"/>
  <c r="O178" i="12"/>
  <c r="M179" i="12"/>
  <c r="K180" i="12"/>
  <c r="I181" i="12"/>
  <c r="G182" i="12"/>
  <c r="S184" i="12"/>
  <c r="Q185" i="12"/>
  <c r="O186" i="12"/>
  <c r="M187" i="12"/>
  <c r="K188" i="12"/>
  <c r="I189" i="12"/>
  <c r="G190" i="12"/>
  <c r="S192" i="12"/>
  <c r="Q193" i="12"/>
  <c r="O194" i="12"/>
  <c r="M195" i="12"/>
  <c r="K196" i="12"/>
  <c r="I197" i="12"/>
  <c r="G198" i="12"/>
  <c r="S200" i="12"/>
  <c r="Q201" i="12"/>
  <c r="O202" i="12"/>
  <c r="M203" i="12"/>
  <c r="L85" i="12"/>
  <c r="Q98" i="12"/>
  <c r="S105" i="12"/>
  <c r="N124" i="12"/>
  <c r="P129" i="12"/>
  <c r="H133" i="12"/>
  <c r="R136" i="12"/>
  <c r="S145" i="12"/>
  <c r="N148" i="12"/>
  <c r="O151" i="12"/>
  <c r="J154" i="12"/>
  <c r="H157" i="12"/>
  <c r="R162" i="12"/>
  <c r="H165" i="12"/>
  <c r="P167" i="12"/>
  <c r="J172" i="12"/>
  <c r="R174" i="12"/>
  <c r="G179" i="12"/>
  <c r="R184" i="12"/>
  <c r="N186" i="12"/>
  <c r="J188" i="12"/>
  <c r="G191" i="12"/>
  <c r="M192" i="12"/>
  <c r="P193" i="12"/>
  <c r="I196" i="12"/>
  <c r="N197" i="12"/>
  <c r="Q198" i="12"/>
  <c r="S199" i="12"/>
  <c r="I202" i="12"/>
  <c r="K203" i="12"/>
  <c r="N204" i="12"/>
  <c r="Q205" i="12"/>
  <c r="R206" i="12"/>
  <c r="S207" i="12"/>
  <c r="G211" i="12"/>
  <c r="H212" i="12"/>
  <c r="I213" i="12"/>
  <c r="L214" i="12"/>
  <c r="N215" i="12"/>
  <c r="N216" i="12"/>
  <c r="N217" i="12"/>
  <c r="N218" i="12"/>
  <c r="O219" i="12"/>
  <c r="P220" i="12"/>
  <c r="P221" i="12"/>
  <c r="P222" i="12"/>
  <c r="P223" i="12"/>
  <c r="P224" i="12"/>
  <c r="O225" i="12"/>
  <c r="N226" i="12"/>
  <c r="M227" i="12"/>
  <c r="M228" i="12"/>
  <c r="L229" i="12"/>
  <c r="K230" i="12"/>
  <c r="J231" i="12"/>
  <c r="I232" i="12"/>
  <c r="H233" i="12"/>
  <c r="G234" i="12"/>
  <c r="S239" i="12"/>
  <c r="R240" i="12"/>
  <c r="P241" i="12"/>
  <c r="N242" i="12"/>
  <c r="L243" i="12"/>
  <c r="J244" i="12"/>
  <c r="H245" i="12"/>
  <c r="R248" i="12"/>
  <c r="P249" i="12"/>
  <c r="N250" i="12"/>
  <c r="L251" i="12"/>
  <c r="J252" i="12"/>
  <c r="H253" i="12"/>
  <c r="R256" i="12"/>
  <c r="P257" i="12"/>
  <c r="N258" i="12"/>
  <c r="L259" i="12"/>
  <c r="J260" i="12"/>
  <c r="H261" i="12"/>
  <c r="R264" i="12"/>
  <c r="P265" i="12"/>
  <c r="N266" i="12"/>
  <c r="L267" i="12"/>
  <c r="J268" i="12"/>
  <c r="H269" i="12"/>
  <c r="R272" i="12"/>
  <c r="P273" i="12"/>
  <c r="N274" i="12"/>
  <c r="L275" i="12"/>
  <c r="J276" i="12"/>
  <c r="H277" i="12"/>
  <c r="R280" i="12"/>
  <c r="P281" i="12"/>
  <c r="N282" i="12"/>
  <c r="L283" i="12"/>
  <c r="J284" i="12"/>
  <c r="H285" i="12"/>
  <c r="R288" i="12"/>
  <c r="P289" i="12"/>
  <c r="N290" i="12"/>
  <c r="L291" i="12"/>
  <c r="J292" i="12"/>
  <c r="H293" i="12"/>
  <c r="R296" i="12"/>
  <c r="P297" i="12"/>
  <c r="N298" i="12"/>
  <c r="L299" i="12"/>
  <c r="J300" i="12"/>
  <c r="H301" i="12"/>
  <c r="R304" i="12"/>
  <c r="P305" i="12"/>
  <c r="N306" i="12"/>
  <c r="L307" i="12"/>
  <c r="J308" i="12"/>
  <c r="H309" i="12"/>
  <c r="R312" i="12"/>
  <c r="P313" i="12"/>
  <c r="N314" i="12"/>
  <c r="L315" i="12"/>
  <c r="J316" i="12"/>
  <c r="H317" i="12"/>
  <c r="R320" i="12"/>
  <c r="P321" i="12"/>
  <c r="N322" i="12"/>
  <c r="L323" i="12"/>
  <c r="J324" i="12"/>
  <c r="H325" i="12"/>
  <c r="R328" i="12"/>
  <c r="P329" i="12"/>
  <c r="N330" i="12"/>
  <c r="L331" i="12"/>
  <c r="J332" i="12"/>
  <c r="H333" i="12"/>
  <c r="R336" i="12"/>
  <c r="P337" i="12"/>
  <c r="N338" i="12"/>
  <c r="L339" i="12"/>
  <c r="J340" i="12"/>
  <c r="H341" i="12"/>
  <c r="R344" i="12"/>
  <c r="P345" i="12"/>
  <c r="N346" i="12"/>
  <c r="L347" i="12"/>
  <c r="J348" i="12"/>
  <c r="H349" i="12"/>
  <c r="R352" i="12"/>
  <c r="P353" i="12"/>
  <c r="N354" i="12"/>
  <c r="L355" i="12"/>
  <c r="J356" i="12"/>
  <c r="H357" i="12"/>
  <c r="R360" i="12"/>
  <c r="P361" i="12"/>
  <c r="N362" i="12"/>
  <c r="L363" i="12"/>
  <c r="J364" i="12"/>
  <c r="H365" i="12"/>
  <c r="R368" i="12"/>
  <c r="P369" i="12"/>
  <c r="N370" i="12"/>
  <c r="L371" i="12"/>
  <c r="J372" i="12"/>
  <c r="H373" i="12"/>
  <c r="J86" i="12"/>
  <c r="R98" i="12"/>
  <c r="H125" i="12"/>
  <c r="S129" i="12"/>
  <c r="K133" i="12"/>
  <c r="J140" i="12"/>
  <c r="G143" i="12"/>
  <c r="P151" i="12"/>
  <c r="N154" i="12"/>
  <c r="K157" i="12"/>
  <c r="G163" i="12"/>
  <c r="K165" i="12"/>
  <c r="S167" i="12"/>
  <c r="I170" i="12"/>
  <c r="M172" i="12"/>
  <c r="H179" i="12"/>
  <c r="G181" i="12"/>
  <c r="G183" i="12"/>
  <c r="Q186" i="12"/>
  <c r="M188" i="12"/>
  <c r="H191" i="12"/>
  <c r="N192" i="12"/>
  <c r="S193" i="12"/>
  <c r="G195" i="12"/>
  <c r="J196" i="12"/>
  <c r="O197" i="12"/>
  <c r="R198" i="12"/>
  <c r="G201" i="12"/>
  <c r="J202" i="12"/>
  <c r="L203" i="12"/>
  <c r="P204" i="12"/>
  <c r="R205" i="12"/>
  <c r="S206" i="12"/>
  <c r="G210" i="12"/>
  <c r="H211" i="12"/>
  <c r="I212" i="12"/>
  <c r="K213" i="12"/>
  <c r="M214" i="12"/>
  <c r="O215" i="12"/>
  <c r="O216" i="12"/>
  <c r="O217" i="12"/>
  <c r="O218" i="12"/>
  <c r="P219" i="12"/>
  <c r="Q220" i="12"/>
  <c r="Q221" i="12"/>
  <c r="Q222" i="12"/>
  <c r="Q223" i="12"/>
  <c r="Q224" i="12"/>
  <c r="P225" i="12"/>
  <c r="O226" i="12"/>
  <c r="O227" i="12"/>
  <c r="N228" i="12"/>
  <c r="M229" i="12"/>
  <c r="L230" i="12"/>
  <c r="K231" i="12"/>
  <c r="J232" i="12"/>
  <c r="I233" i="12"/>
  <c r="H234" i="12"/>
  <c r="G235" i="12"/>
  <c r="S240" i="12"/>
  <c r="Q241" i="12"/>
  <c r="O242" i="12"/>
  <c r="M243" i="12"/>
  <c r="K244" i="12"/>
  <c r="I245" i="12"/>
  <c r="G246" i="12"/>
  <c r="S248" i="12"/>
  <c r="Q249" i="12"/>
  <c r="O250" i="12"/>
  <c r="M251" i="12"/>
  <c r="K252" i="12"/>
  <c r="I253" i="12"/>
  <c r="G254" i="12"/>
  <c r="S256" i="12"/>
  <c r="Q257" i="12"/>
  <c r="O258" i="12"/>
  <c r="M259" i="12"/>
  <c r="K260" i="12"/>
  <c r="I261" i="12"/>
  <c r="G262" i="12"/>
  <c r="S264" i="12"/>
  <c r="Q265" i="12"/>
  <c r="O266" i="12"/>
  <c r="M267" i="12"/>
  <c r="K268" i="12"/>
  <c r="I269" i="12"/>
  <c r="G270" i="12"/>
  <c r="S272" i="12"/>
  <c r="Q273" i="12"/>
  <c r="O274" i="12"/>
  <c r="M275" i="12"/>
  <c r="K276" i="12"/>
  <c r="I277" i="12"/>
  <c r="G278" i="12"/>
  <c r="S280" i="12"/>
  <c r="Q281" i="12"/>
  <c r="O282" i="12"/>
  <c r="M283" i="12"/>
  <c r="K284" i="12"/>
  <c r="I285" i="12"/>
  <c r="G286" i="12"/>
  <c r="S288" i="12"/>
  <c r="Q289" i="12"/>
  <c r="O290" i="12"/>
  <c r="M291" i="12"/>
  <c r="K292" i="12"/>
  <c r="I293" i="12"/>
  <c r="G294" i="12"/>
  <c r="S296" i="12"/>
  <c r="Q297" i="12"/>
  <c r="O298" i="12"/>
  <c r="M299" i="12"/>
  <c r="K300" i="12"/>
  <c r="I301" i="12"/>
  <c r="G302" i="12"/>
  <c r="S304" i="12"/>
  <c r="Q305" i="12"/>
  <c r="O306" i="12"/>
  <c r="M307" i="12"/>
  <c r="K308" i="12"/>
  <c r="I309" i="12"/>
  <c r="G310" i="12"/>
  <c r="S312" i="12"/>
  <c r="Q313" i="12"/>
  <c r="O314" i="12"/>
  <c r="M315" i="12"/>
  <c r="K316" i="12"/>
  <c r="I317" i="12"/>
  <c r="G318" i="12"/>
  <c r="S320" i="12"/>
  <c r="Q321" i="12"/>
  <c r="O322" i="12"/>
  <c r="M323" i="12"/>
  <c r="K324" i="12"/>
  <c r="I325" i="12"/>
  <c r="G326" i="12"/>
  <c r="S328" i="12"/>
  <c r="Q329" i="12"/>
  <c r="O330" i="12"/>
  <c r="M331" i="12"/>
  <c r="K332" i="12"/>
  <c r="I333" i="12"/>
  <c r="G334" i="12"/>
  <c r="S336" i="12"/>
  <c r="H87" i="12"/>
  <c r="O99" i="12"/>
  <c r="Q106" i="12"/>
  <c r="S113" i="12"/>
  <c r="R120" i="12"/>
  <c r="K125" i="12"/>
  <c r="L133" i="12"/>
  <c r="M140" i="12"/>
  <c r="H143" i="12"/>
  <c r="I146" i="12"/>
  <c r="Q154" i="12"/>
  <c r="L157" i="12"/>
  <c r="M160" i="12"/>
  <c r="H163" i="12"/>
  <c r="L165" i="12"/>
  <c r="J170" i="12"/>
  <c r="N172" i="12"/>
  <c r="K177" i="12"/>
  <c r="J179" i="12"/>
  <c r="H181" i="12"/>
  <c r="H183" i="12"/>
  <c r="R186" i="12"/>
  <c r="N188" i="12"/>
  <c r="K191" i="12"/>
  <c r="O192" i="12"/>
  <c r="H195" i="12"/>
  <c r="M196" i="12"/>
  <c r="Q197" i="12"/>
  <c r="S198" i="12"/>
  <c r="I201" i="12"/>
  <c r="K202" i="12"/>
  <c r="O203" i="12"/>
  <c r="Q204" i="12"/>
  <c r="S205" i="12"/>
  <c r="H210" i="12"/>
  <c r="I211" i="12"/>
  <c r="J212" i="12"/>
  <c r="L213" i="12"/>
  <c r="O214" i="12"/>
  <c r="P215" i="12"/>
  <c r="P216" i="12"/>
  <c r="P217" i="12"/>
  <c r="Q218" i="12"/>
  <c r="R219" i="12"/>
  <c r="R220" i="12"/>
  <c r="R221" i="12"/>
  <c r="R222" i="12"/>
  <c r="R223" i="12"/>
  <c r="R224" i="12"/>
  <c r="Q225" i="12"/>
  <c r="Q226" i="12"/>
  <c r="P227" i="12"/>
  <c r="O228" i="12"/>
  <c r="N229" i="12"/>
  <c r="M230" i="12"/>
  <c r="L231" i="12"/>
  <c r="K232" i="12"/>
  <c r="J233" i="12"/>
  <c r="I234" i="12"/>
  <c r="H235" i="12"/>
  <c r="G236" i="12"/>
  <c r="R241" i="12"/>
  <c r="P242" i="12"/>
  <c r="N243" i="12"/>
  <c r="L244" i="12"/>
  <c r="J245" i="12"/>
  <c r="H246" i="12"/>
  <c r="R249" i="12"/>
  <c r="P250" i="12"/>
  <c r="N251" i="12"/>
  <c r="L252" i="12"/>
  <c r="J253" i="12"/>
  <c r="H254" i="12"/>
  <c r="R257" i="12"/>
  <c r="P258" i="12"/>
  <c r="N259" i="12"/>
  <c r="L260" i="12"/>
  <c r="J261" i="12"/>
  <c r="H262" i="12"/>
  <c r="R265" i="12"/>
  <c r="P266" i="12"/>
  <c r="N267" i="12"/>
  <c r="L268" i="12"/>
  <c r="J269" i="12"/>
  <c r="H270" i="12"/>
  <c r="R273" i="12"/>
  <c r="P274" i="12"/>
  <c r="N275" i="12"/>
  <c r="L276" i="12"/>
  <c r="J277" i="12"/>
  <c r="H278" i="12"/>
  <c r="R281" i="12"/>
  <c r="P282" i="12"/>
  <c r="N283" i="12"/>
  <c r="L284" i="12"/>
  <c r="J285" i="12"/>
  <c r="H286" i="12"/>
  <c r="R289" i="12"/>
  <c r="P290" i="12"/>
  <c r="N291" i="12"/>
  <c r="L292" i="12"/>
  <c r="J293" i="12"/>
  <c r="H294" i="12"/>
  <c r="R297" i="12"/>
  <c r="P298" i="12"/>
  <c r="N299" i="12"/>
  <c r="L300" i="12"/>
  <c r="J301" i="12"/>
  <c r="H302" i="12"/>
  <c r="R305" i="12"/>
  <c r="P306" i="12"/>
  <c r="N307" i="12"/>
  <c r="L308" i="12"/>
  <c r="J309" i="12"/>
  <c r="H310" i="12"/>
  <c r="R313" i="12"/>
  <c r="P314" i="12"/>
  <c r="N315" i="12"/>
  <c r="L316" i="12"/>
  <c r="J317" i="12"/>
  <c r="H318" i="12"/>
  <c r="R321" i="12"/>
  <c r="P322" i="12"/>
  <c r="N323" i="12"/>
  <c r="L324" i="12"/>
  <c r="J325" i="12"/>
  <c r="H326" i="12"/>
  <c r="R329" i="12"/>
  <c r="P330" i="12"/>
  <c r="N331" i="12"/>
  <c r="L332" i="12"/>
  <c r="J333" i="12"/>
  <c r="H334" i="12"/>
  <c r="R337" i="12"/>
  <c r="P338" i="12"/>
  <c r="N339" i="12"/>
  <c r="L340" i="12"/>
  <c r="J341" i="12"/>
  <c r="H342" i="12"/>
  <c r="P99" i="12"/>
  <c r="R106" i="12"/>
  <c r="L125" i="12"/>
  <c r="J130" i="12"/>
  <c r="L137" i="12"/>
  <c r="N140" i="12"/>
  <c r="O143" i="12"/>
  <c r="J146" i="12"/>
  <c r="H149" i="12"/>
  <c r="R154" i="12"/>
  <c r="S157" i="12"/>
  <c r="N160" i="12"/>
  <c r="K163" i="12"/>
  <c r="S165" i="12"/>
  <c r="M170" i="12"/>
  <c r="G175" i="12"/>
  <c r="L177" i="12"/>
  <c r="K179" i="12"/>
  <c r="K181" i="12"/>
  <c r="K183" i="12"/>
  <c r="G185" i="12"/>
  <c r="Q188" i="12"/>
  <c r="M191" i="12"/>
  <c r="P192" i="12"/>
  <c r="I195" i="12"/>
  <c r="N196" i="12"/>
  <c r="R197" i="12"/>
  <c r="J201" i="12"/>
  <c r="L202" i="12"/>
  <c r="P203" i="12"/>
  <c r="S204" i="12"/>
  <c r="G209" i="12"/>
  <c r="I210" i="12"/>
  <c r="J211" i="12"/>
  <c r="K212" i="12"/>
  <c r="N213" i="12"/>
  <c r="P214" i="12"/>
  <c r="Q215" i="12"/>
  <c r="Q216" i="12"/>
  <c r="Q217" i="12"/>
  <c r="R218" i="12"/>
  <c r="S219" i="12"/>
  <c r="S220" i="12"/>
  <c r="S221" i="12"/>
  <c r="S222" i="12"/>
  <c r="S223" i="12"/>
  <c r="S224" i="12"/>
  <c r="S225" i="12"/>
  <c r="R226" i="12"/>
  <c r="Q227" i="12"/>
  <c r="P228" i="12"/>
  <c r="O229" i="12"/>
  <c r="N230" i="12"/>
  <c r="M231" i="12"/>
  <c r="L232" i="12"/>
  <c r="K233" i="12"/>
  <c r="J234" i="12"/>
  <c r="I235" i="12"/>
  <c r="H236" i="12"/>
  <c r="G237" i="12"/>
  <c r="S241" i="12"/>
  <c r="Q242" i="12"/>
  <c r="O243" i="12"/>
  <c r="M244" i="12"/>
  <c r="K245" i="12"/>
  <c r="I246" i="12"/>
  <c r="G247" i="12"/>
  <c r="S249" i="12"/>
  <c r="Q250" i="12"/>
  <c r="O251" i="12"/>
  <c r="M252" i="12"/>
  <c r="K253" i="12"/>
  <c r="I254" i="12"/>
  <c r="G255" i="12"/>
  <c r="S257" i="12"/>
  <c r="Q258" i="12"/>
  <c r="O259" i="12"/>
  <c r="M260" i="12"/>
  <c r="K261" i="12"/>
  <c r="I262" i="12"/>
  <c r="G263" i="12"/>
  <c r="S265" i="12"/>
  <c r="Q266" i="12"/>
  <c r="O267" i="12"/>
  <c r="M268" i="12"/>
  <c r="K269" i="12"/>
  <c r="I270" i="12"/>
  <c r="G271" i="12"/>
  <c r="S273" i="12"/>
  <c r="Q274" i="12"/>
  <c r="O275" i="12"/>
  <c r="M276" i="12"/>
  <c r="K277" i="12"/>
  <c r="I278" i="12"/>
  <c r="G279" i="12"/>
  <c r="S281" i="12"/>
  <c r="Q282" i="12"/>
  <c r="O283" i="12"/>
  <c r="M284" i="12"/>
  <c r="K285" i="12"/>
  <c r="I286" i="12"/>
  <c r="G287" i="12"/>
  <c r="S289" i="12"/>
  <c r="Q290" i="12"/>
  <c r="O291" i="12"/>
  <c r="M292" i="12"/>
  <c r="K293" i="12"/>
  <c r="I294" i="12"/>
  <c r="G295" i="12"/>
  <c r="S297" i="12"/>
  <c r="Q298" i="12"/>
  <c r="O299" i="12"/>
  <c r="M300" i="12"/>
  <c r="K301" i="12"/>
  <c r="I302" i="12"/>
  <c r="G303" i="12"/>
  <c r="S305" i="12"/>
  <c r="Q306" i="12"/>
  <c r="O307" i="12"/>
  <c r="M308" i="12"/>
  <c r="K309" i="12"/>
  <c r="I310" i="12"/>
  <c r="G311" i="12"/>
  <c r="S313" i="12"/>
  <c r="Q314" i="12"/>
  <c r="O315" i="12"/>
  <c r="M316" i="12"/>
  <c r="K317" i="12"/>
  <c r="I318" i="12"/>
  <c r="G319" i="12"/>
  <c r="S321" i="12"/>
  <c r="Q322" i="12"/>
  <c r="O323" i="12"/>
  <c r="M324" i="12"/>
  <c r="K325" i="12"/>
  <c r="I326" i="12"/>
  <c r="G327" i="12"/>
  <c r="S329" i="12"/>
  <c r="Q330" i="12"/>
  <c r="O331" i="12"/>
  <c r="M332" i="12"/>
  <c r="K333" i="12"/>
  <c r="I334" i="12"/>
  <c r="G335" i="12"/>
  <c r="S337" i="12"/>
  <c r="Q338" i="12"/>
  <c r="O339" i="12"/>
  <c r="M340" i="12"/>
  <c r="K341" i="12"/>
  <c r="I342" i="12"/>
  <c r="G343" i="12"/>
  <c r="S345" i="12"/>
  <c r="Q346" i="12"/>
  <c r="O347" i="12"/>
  <c r="M348" i="12"/>
  <c r="K349" i="12"/>
  <c r="I350" i="12"/>
  <c r="G351" i="12"/>
  <c r="S353" i="12"/>
  <c r="Q354" i="12"/>
  <c r="O355" i="12"/>
  <c r="M356" i="12"/>
  <c r="M100" i="12"/>
  <c r="O107" i="12"/>
  <c r="Q114" i="12"/>
  <c r="N130" i="12"/>
  <c r="P137" i="12"/>
  <c r="P143" i="12"/>
  <c r="N146" i="12"/>
  <c r="K149" i="12"/>
  <c r="G155" i="12"/>
  <c r="R160" i="12"/>
  <c r="L163" i="12"/>
  <c r="N170" i="12"/>
  <c r="H175" i="12"/>
  <c r="N177" i="12"/>
  <c r="L179" i="12"/>
  <c r="L181" i="12"/>
  <c r="O183" i="12"/>
  <c r="K185" i="12"/>
  <c r="G187" i="12"/>
  <c r="N191" i="12"/>
  <c r="Q192" i="12"/>
  <c r="G194" i="12"/>
  <c r="J195" i="12"/>
  <c r="P196" i="12"/>
  <c r="S197" i="12"/>
  <c r="H200" i="12"/>
  <c r="K201" i="12"/>
  <c r="M202" i="12"/>
  <c r="R203" i="12"/>
  <c r="I209" i="12"/>
  <c r="J210" i="12"/>
  <c r="K211" i="12"/>
  <c r="M212" i="12"/>
  <c r="O213" i="12"/>
  <c r="Q214" i="12"/>
  <c r="R215" i="12"/>
  <c r="R216" i="12"/>
  <c r="S217" i="12"/>
  <c r="S226" i="12"/>
  <c r="R227" i="12"/>
  <c r="Q228" i="12"/>
  <c r="P229" i="12"/>
  <c r="O230" i="12"/>
  <c r="N231" i="12"/>
  <c r="M232" i="12"/>
  <c r="L233" i="12"/>
  <c r="K234" i="12"/>
  <c r="J235" i="12"/>
  <c r="I236" i="12"/>
  <c r="H237" i="12"/>
  <c r="G238" i="12"/>
  <c r="G239" i="12"/>
  <c r="R242" i="12"/>
  <c r="P243" i="12"/>
  <c r="N244" i="12"/>
  <c r="L245" i="12"/>
  <c r="J246" i="12"/>
  <c r="H247" i="12"/>
  <c r="R250" i="12"/>
  <c r="P251" i="12"/>
  <c r="N252" i="12"/>
  <c r="L253" i="12"/>
  <c r="J254" i="12"/>
  <c r="H255" i="12"/>
  <c r="R258" i="12"/>
  <c r="P259" i="12"/>
  <c r="N260" i="12"/>
  <c r="L261" i="12"/>
  <c r="J262" i="12"/>
  <c r="H263" i="12"/>
  <c r="R266" i="12"/>
  <c r="P267" i="12"/>
  <c r="N268" i="12"/>
  <c r="L269" i="12"/>
  <c r="J270" i="12"/>
  <c r="H271" i="12"/>
  <c r="R274" i="12"/>
  <c r="P275" i="12"/>
  <c r="N276" i="12"/>
  <c r="L277" i="12"/>
  <c r="J278" i="12"/>
  <c r="H279" i="12"/>
  <c r="R282" i="12"/>
  <c r="P283" i="12"/>
  <c r="N284" i="12"/>
  <c r="L285" i="12"/>
  <c r="J286" i="12"/>
  <c r="H287" i="12"/>
  <c r="R290" i="12"/>
  <c r="P291" i="12"/>
  <c r="N292" i="12"/>
  <c r="L293" i="12"/>
  <c r="J294" i="12"/>
  <c r="H295" i="12"/>
  <c r="R298" i="12"/>
  <c r="P299" i="12"/>
  <c r="N300" i="12"/>
  <c r="L301" i="12"/>
  <c r="J302" i="12"/>
  <c r="H303" i="12"/>
  <c r="R306" i="12"/>
  <c r="P307" i="12"/>
  <c r="N308" i="12"/>
  <c r="L309" i="12"/>
  <c r="J310" i="12"/>
  <c r="H311" i="12"/>
  <c r="R314" i="12"/>
  <c r="P315" i="12"/>
  <c r="N316" i="12"/>
  <c r="L317" i="12"/>
  <c r="N100" i="12"/>
  <c r="P107" i="12"/>
  <c r="R114" i="12"/>
  <c r="P121" i="12"/>
  <c r="I126" i="12"/>
  <c r="Q130" i="12"/>
  <c r="I134" i="12"/>
  <c r="S137" i="12"/>
  <c r="Q146" i="12"/>
  <c r="L149" i="12"/>
  <c r="M152" i="12"/>
  <c r="H155" i="12"/>
  <c r="O163" i="12"/>
  <c r="M168" i="12"/>
  <c r="Q170" i="12"/>
  <c r="G173" i="12"/>
  <c r="O175" i="12"/>
  <c r="O177" i="12"/>
  <c r="O179" i="12"/>
  <c r="S181" i="12"/>
  <c r="P183" i="12"/>
  <c r="L185" i="12"/>
  <c r="H187" i="12"/>
  <c r="I190" i="12"/>
  <c r="O191" i="12"/>
  <c r="R192" i="12"/>
  <c r="H194" i="12"/>
  <c r="K195" i="12"/>
  <c r="Q196" i="12"/>
  <c r="I200" i="12"/>
  <c r="L201" i="12"/>
  <c r="N202" i="12"/>
  <c r="S203" i="12"/>
  <c r="H208" i="12"/>
  <c r="J209" i="12"/>
  <c r="K210" i="12"/>
  <c r="L211" i="12"/>
  <c r="N212" i="12"/>
  <c r="Q213" i="12"/>
  <c r="R214" i="12"/>
  <c r="S215" i="12"/>
  <c r="S216" i="12"/>
  <c r="S227" i="12"/>
  <c r="R228" i="12"/>
  <c r="Q229" i="12"/>
  <c r="P230" i="12"/>
  <c r="O231" i="12"/>
  <c r="N232" i="12"/>
  <c r="M233" i="12"/>
  <c r="L234" i="12"/>
  <c r="K235" i="12"/>
  <c r="J236" i="12"/>
  <c r="I237" i="12"/>
  <c r="I238" i="12"/>
  <c r="H239" i="12"/>
  <c r="G240" i="12"/>
  <c r="S242" i="12"/>
  <c r="Q243" i="12"/>
  <c r="O244" i="12"/>
  <c r="M245" i="12"/>
  <c r="K246" i="12"/>
  <c r="I247" i="12"/>
  <c r="G248" i="12"/>
  <c r="S250" i="12"/>
  <c r="Q251" i="12"/>
  <c r="O252" i="12"/>
  <c r="M253" i="12"/>
  <c r="K254" i="12"/>
  <c r="I255" i="12"/>
  <c r="G256" i="12"/>
  <c r="S258" i="12"/>
  <c r="Q259" i="12"/>
  <c r="O260" i="12"/>
  <c r="M261" i="12"/>
  <c r="K262" i="12"/>
  <c r="I263" i="12"/>
  <c r="G264" i="12"/>
  <c r="S266" i="12"/>
  <c r="Q267" i="12"/>
  <c r="O268" i="12"/>
  <c r="M269" i="12"/>
  <c r="K270" i="12"/>
  <c r="I271" i="12"/>
  <c r="G272" i="12"/>
  <c r="S274" i="12"/>
  <c r="Q275" i="12"/>
  <c r="O276" i="12"/>
  <c r="M277" i="12"/>
  <c r="K278" i="12"/>
  <c r="I279" i="12"/>
  <c r="G280" i="12"/>
  <c r="S282" i="12"/>
  <c r="Q283" i="12"/>
  <c r="O284" i="12"/>
  <c r="M285" i="12"/>
  <c r="K286" i="12"/>
  <c r="I287" i="12"/>
  <c r="G288" i="12"/>
  <c r="S290" i="12"/>
  <c r="Q291" i="12"/>
  <c r="O292" i="12"/>
  <c r="M293" i="12"/>
  <c r="K294" i="12"/>
  <c r="I295" i="12"/>
  <c r="G296" i="12"/>
  <c r="S298" i="12"/>
  <c r="Q299" i="12"/>
  <c r="O300" i="12"/>
  <c r="M301" i="12"/>
  <c r="K302" i="12"/>
  <c r="I303" i="12"/>
  <c r="G304" i="12"/>
  <c r="S306" i="12"/>
  <c r="Q307" i="12"/>
  <c r="O308" i="12"/>
  <c r="M309" i="12"/>
  <c r="K310" i="12"/>
  <c r="I311" i="12"/>
  <c r="G312" i="12"/>
  <c r="S314" i="12"/>
  <c r="Q315" i="12"/>
  <c r="O316" i="12"/>
  <c r="M317" i="12"/>
  <c r="K318" i="12"/>
  <c r="I319" i="12"/>
  <c r="G320" i="12"/>
  <c r="S322" i="12"/>
  <c r="Q323" i="12"/>
  <c r="O324" i="12"/>
  <c r="M325" i="12"/>
  <c r="K326" i="12"/>
  <c r="I327" i="12"/>
  <c r="G328" i="12"/>
  <c r="S330" i="12"/>
  <c r="Q331" i="12"/>
  <c r="O332" i="12"/>
  <c r="M333" i="12"/>
  <c r="K334" i="12"/>
  <c r="I335" i="12"/>
  <c r="G336" i="12"/>
  <c r="S338" i="12"/>
  <c r="Q339" i="12"/>
  <c r="O340" i="12"/>
  <c r="M341" i="12"/>
  <c r="K342" i="12"/>
  <c r="I343" i="12"/>
  <c r="G344" i="12"/>
  <c r="S346" i="12"/>
  <c r="Q347" i="12"/>
  <c r="O348" i="12"/>
  <c r="M349" i="12"/>
  <c r="K350" i="12"/>
  <c r="I351" i="12"/>
  <c r="G352" i="12"/>
  <c r="S354" i="12"/>
  <c r="Q355" i="12"/>
  <c r="O356" i="12"/>
  <c r="M357" i="12"/>
  <c r="K358" i="12"/>
  <c r="I359" i="12"/>
  <c r="G360" i="12"/>
  <c r="S362" i="12"/>
  <c r="Q363" i="12"/>
  <c r="O364" i="12"/>
  <c r="M365" i="12"/>
  <c r="K366" i="12"/>
  <c r="I367" i="12"/>
  <c r="G368" i="12"/>
  <c r="S370" i="12"/>
  <c r="Q371" i="12"/>
  <c r="O372" i="12"/>
  <c r="M373" i="12"/>
  <c r="K374" i="12"/>
  <c r="I375" i="12"/>
  <c r="G376" i="12"/>
  <c r="S378" i="12"/>
  <c r="Q379" i="12"/>
  <c r="O380" i="12"/>
  <c r="M381" i="12"/>
  <c r="K382" i="12"/>
  <c r="I383" i="12"/>
  <c r="G384" i="12"/>
  <c r="S386" i="12"/>
  <c r="Q387" i="12"/>
  <c r="O388" i="12"/>
  <c r="M389" i="12"/>
  <c r="K390" i="12"/>
  <c r="I391" i="12"/>
  <c r="G392" i="12"/>
  <c r="S394" i="12"/>
  <c r="Q395" i="12"/>
  <c r="O396" i="12"/>
  <c r="M397" i="12"/>
  <c r="R90" i="12"/>
  <c r="K101" i="12"/>
  <c r="M108" i="12"/>
  <c r="O115" i="12"/>
  <c r="S121" i="12"/>
  <c r="J126" i="12"/>
  <c r="R130" i="12"/>
  <c r="J134" i="12"/>
  <c r="H141" i="12"/>
  <c r="R146" i="12"/>
  <c r="S149" i="12"/>
  <c r="N152" i="12"/>
  <c r="L155" i="12"/>
  <c r="I158" i="12"/>
  <c r="P163" i="12"/>
  <c r="N168" i="12"/>
  <c r="R170" i="12"/>
  <c r="H173" i="12"/>
  <c r="P175" i="12"/>
  <c r="P177" i="12"/>
  <c r="P179" i="12"/>
  <c r="R183" i="12"/>
  <c r="N185" i="12"/>
  <c r="J187" i="12"/>
  <c r="J190" i="12"/>
  <c r="P191" i="12"/>
  <c r="I194" i="12"/>
  <c r="L195" i="12"/>
  <c r="S196" i="12"/>
  <c r="G199" i="12"/>
  <c r="K200" i="12"/>
  <c r="M201" i="12"/>
  <c r="Q202" i="12"/>
  <c r="G207" i="12"/>
  <c r="I208" i="12"/>
  <c r="K209" i="12"/>
  <c r="L210" i="12"/>
  <c r="M211" i="12"/>
  <c r="P212" i="12"/>
  <c r="R213" i="12"/>
  <c r="S214" i="12"/>
  <c r="S228" i="12"/>
  <c r="R229" i="12"/>
  <c r="Q230" i="12"/>
  <c r="P231" i="12"/>
  <c r="O232" i="12"/>
  <c r="N233" i="12"/>
  <c r="M234" i="12"/>
  <c r="L235" i="12"/>
  <c r="K236" i="12"/>
  <c r="K237" i="12"/>
  <c r="J238" i="12"/>
  <c r="I239" i="12"/>
  <c r="H240" i="12"/>
  <c r="R243" i="12"/>
  <c r="P244" i="12"/>
  <c r="N245" i="12"/>
  <c r="L246" i="12"/>
  <c r="J247" i="12"/>
  <c r="H248" i="12"/>
  <c r="R251" i="12"/>
  <c r="P252" i="12"/>
  <c r="N253" i="12"/>
  <c r="L254" i="12"/>
  <c r="J255" i="12"/>
  <c r="H256" i="12"/>
  <c r="R259" i="12"/>
  <c r="P260" i="12"/>
  <c r="N261" i="12"/>
  <c r="L262" i="12"/>
  <c r="J263" i="12"/>
  <c r="H264" i="12"/>
  <c r="R267" i="12"/>
  <c r="P268" i="12"/>
  <c r="N269" i="12"/>
  <c r="L270" i="12"/>
  <c r="J271" i="12"/>
  <c r="H272" i="12"/>
  <c r="R275" i="12"/>
  <c r="P276" i="12"/>
  <c r="N277" i="12"/>
  <c r="L278" i="12"/>
  <c r="J279" i="12"/>
  <c r="H280" i="12"/>
  <c r="R283" i="12"/>
  <c r="P284" i="12"/>
  <c r="N285" i="12"/>
  <c r="L286" i="12"/>
  <c r="J287" i="12"/>
  <c r="H288" i="12"/>
  <c r="R291" i="12"/>
  <c r="P292" i="12"/>
  <c r="N293" i="12"/>
  <c r="L294" i="12"/>
  <c r="J295" i="12"/>
  <c r="H296" i="12"/>
  <c r="R299" i="12"/>
  <c r="P300" i="12"/>
  <c r="N301" i="12"/>
  <c r="L302" i="12"/>
  <c r="J303" i="12"/>
  <c r="H304" i="12"/>
  <c r="R307" i="12"/>
  <c r="P308" i="12"/>
  <c r="N309" i="12"/>
  <c r="L310" i="12"/>
  <c r="J311" i="12"/>
  <c r="H312" i="12"/>
  <c r="R315" i="12"/>
  <c r="P316" i="12"/>
  <c r="N317" i="12"/>
  <c r="L318" i="12"/>
  <c r="J319" i="12"/>
  <c r="H320" i="12"/>
  <c r="R323" i="12"/>
  <c r="P324" i="12"/>
  <c r="N325" i="12"/>
  <c r="L326" i="12"/>
  <c r="J327" i="12"/>
  <c r="H328" i="12"/>
  <c r="R331" i="12"/>
  <c r="P332" i="12"/>
  <c r="N333" i="12"/>
  <c r="L334" i="12"/>
  <c r="J335" i="12"/>
  <c r="H336" i="12"/>
  <c r="R339" i="12"/>
  <c r="P340" i="12"/>
  <c r="N341" i="12"/>
  <c r="L342" i="12"/>
  <c r="J343" i="12"/>
  <c r="H344" i="12"/>
  <c r="R347" i="12"/>
  <c r="P348" i="12"/>
  <c r="N349" i="12"/>
  <c r="L350" i="12"/>
  <c r="J351" i="12"/>
  <c r="H352" i="12"/>
  <c r="R355" i="12"/>
  <c r="P356" i="12"/>
  <c r="N357" i="12"/>
  <c r="L358" i="12"/>
  <c r="J359" i="12"/>
  <c r="H360" i="12"/>
  <c r="R363" i="12"/>
  <c r="P364" i="12"/>
  <c r="N365" i="12"/>
  <c r="L366" i="12"/>
  <c r="J367" i="12"/>
  <c r="H368" i="12"/>
  <c r="P91" i="12"/>
  <c r="L101" i="12"/>
  <c r="N108" i="12"/>
  <c r="P115" i="12"/>
  <c r="H131" i="12"/>
  <c r="R134" i="12"/>
  <c r="J138" i="12"/>
  <c r="K141" i="12"/>
  <c r="G147" i="12"/>
  <c r="R152" i="12"/>
  <c r="O155" i="12"/>
  <c r="J158" i="12"/>
  <c r="K161" i="12"/>
  <c r="I166" i="12"/>
  <c r="Q168" i="12"/>
  <c r="G171" i="12"/>
  <c r="K173" i="12"/>
  <c r="S175" i="12"/>
  <c r="S177" i="12"/>
  <c r="S183" i="12"/>
  <c r="O185" i="12"/>
  <c r="K187" i="12"/>
  <c r="M190" i="12"/>
  <c r="Q191" i="12"/>
  <c r="J194" i="12"/>
  <c r="O195" i="12"/>
  <c r="H199" i="12"/>
  <c r="L200" i="12"/>
  <c r="N201" i="12"/>
  <c r="R202" i="12"/>
  <c r="H207" i="12"/>
  <c r="K208" i="12"/>
  <c r="L209" i="12"/>
  <c r="M210" i="12"/>
  <c r="O211" i="12"/>
  <c r="Q212" i="12"/>
  <c r="S213" i="12"/>
  <c r="S229" i="12"/>
  <c r="R230" i="12"/>
  <c r="Q231" i="12"/>
  <c r="P232" i="12"/>
  <c r="O233" i="12"/>
  <c r="N234" i="12"/>
  <c r="M235" i="12"/>
  <c r="M236" i="12"/>
  <c r="L237" i="12"/>
  <c r="K238" i="12"/>
  <c r="J239" i="12"/>
  <c r="I240" i="12"/>
  <c r="G241" i="12"/>
  <c r="S243" i="12"/>
  <c r="Q244" i="12"/>
  <c r="O245" i="12"/>
  <c r="M246" i="12"/>
  <c r="K247" i="12"/>
  <c r="I248" i="12"/>
  <c r="G249" i="12"/>
  <c r="S251" i="12"/>
  <c r="Q252" i="12"/>
  <c r="O253" i="12"/>
  <c r="M254" i="12"/>
  <c r="K255" i="12"/>
  <c r="I256" i="12"/>
  <c r="G257" i="12"/>
  <c r="S259" i="12"/>
  <c r="Q260" i="12"/>
  <c r="O261" i="12"/>
  <c r="M262" i="12"/>
  <c r="K263" i="12"/>
  <c r="I264" i="12"/>
  <c r="G265" i="12"/>
  <c r="S267" i="12"/>
  <c r="Q268" i="12"/>
  <c r="O269" i="12"/>
  <c r="M270" i="12"/>
  <c r="K271" i="12"/>
  <c r="I272" i="12"/>
  <c r="G273" i="12"/>
  <c r="S275" i="12"/>
  <c r="Q276" i="12"/>
  <c r="O277" i="12"/>
  <c r="M278" i="12"/>
  <c r="K279" i="12"/>
  <c r="I280" i="12"/>
  <c r="G281" i="12"/>
  <c r="S283" i="12"/>
  <c r="Q284" i="12"/>
  <c r="O285" i="12"/>
  <c r="M286" i="12"/>
  <c r="K287" i="12"/>
  <c r="I288" i="12"/>
  <c r="G289" i="12"/>
  <c r="S291" i="12"/>
  <c r="Q292" i="12"/>
  <c r="O293" i="12"/>
  <c r="M294" i="12"/>
  <c r="K295" i="12"/>
  <c r="I296" i="12"/>
  <c r="G297" i="12"/>
  <c r="S299" i="12"/>
  <c r="Q300" i="12"/>
  <c r="O301" i="12"/>
  <c r="M302" i="12"/>
  <c r="K303" i="12"/>
  <c r="I304" i="12"/>
  <c r="G305" i="12"/>
  <c r="S307" i="12"/>
  <c r="Q308" i="12"/>
  <c r="O309" i="12"/>
  <c r="M310" i="12"/>
  <c r="K311" i="12"/>
  <c r="I312" i="12"/>
  <c r="G313" i="12"/>
  <c r="S315" i="12"/>
  <c r="Q316" i="12"/>
  <c r="O317" i="12"/>
  <c r="M318" i="12"/>
  <c r="K319" i="12"/>
  <c r="I320" i="12"/>
  <c r="G321" i="12"/>
  <c r="S323" i="12"/>
  <c r="Q324" i="12"/>
  <c r="O325" i="12"/>
  <c r="M326" i="12"/>
  <c r="K327" i="12"/>
  <c r="I328" i="12"/>
  <c r="G329" i="12"/>
  <c r="S331" i="12"/>
  <c r="Q332" i="12"/>
  <c r="O333" i="12"/>
  <c r="M334" i="12"/>
  <c r="K335" i="12"/>
  <c r="I336" i="12"/>
  <c r="G337" i="12"/>
  <c r="S339" i="12"/>
  <c r="Q340" i="12"/>
  <c r="O341" i="12"/>
  <c r="M342" i="12"/>
  <c r="N92" i="12"/>
  <c r="I102" i="12"/>
  <c r="K109" i="12"/>
  <c r="M116" i="12"/>
  <c r="N122" i="12"/>
  <c r="G127" i="12"/>
  <c r="L131" i="12"/>
  <c r="N138" i="12"/>
  <c r="L141" i="12"/>
  <c r="M144" i="12"/>
  <c r="H147" i="12"/>
  <c r="P155" i="12"/>
  <c r="Q158" i="12"/>
  <c r="L161" i="12"/>
  <c r="J166" i="12"/>
  <c r="R168" i="12"/>
  <c r="H171" i="12"/>
  <c r="L173" i="12"/>
  <c r="P185" i="12"/>
  <c r="L187" i="12"/>
  <c r="G189" i="12"/>
  <c r="O190" i="12"/>
  <c r="R191" i="12"/>
  <c r="G193" i="12"/>
  <c r="K194" i="12"/>
  <c r="P195" i="12"/>
  <c r="J199" i="12"/>
  <c r="M200" i="12"/>
  <c r="O201" i="12"/>
  <c r="G206" i="12"/>
  <c r="J207" i="12"/>
  <c r="L208" i="12"/>
  <c r="M209" i="12"/>
  <c r="N210" i="12"/>
  <c r="P211" i="12"/>
  <c r="S212" i="12"/>
  <c r="G223" i="12"/>
  <c r="H224" i="12"/>
  <c r="G225" i="12"/>
  <c r="S230" i="12"/>
  <c r="R231" i="12"/>
  <c r="Q232" i="12"/>
  <c r="P233" i="12"/>
  <c r="O234" i="12"/>
  <c r="O235" i="12"/>
  <c r="N236" i="12"/>
  <c r="M237" i="12"/>
  <c r="L238" i="12"/>
  <c r="K239" i="12"/>
  <c r="J240" i="12"/>
  <c r="H241" i="12"/>
  <c r="R244" i="12"/>
  <c r="P245" i="12"/>
  <c r="N246" i="12"/>
  <c r="L247" i="12"/>
  <c r="J248" i="12"/>
  <c r="H249" i="12"/>
  <c r="R252" i="12"/>
  <c r="P253" i="12"/>
  <c r="N254" i="12"/>
  <c r="L255" i="12"/>
  <c r="J256" i="12"/>
  <c r="H257" i="12"/>
  <c r="R260" i="12"/>
  <c r="P261" i="12"/>
  <c r="N262" i="12"/>
  <c r="L263" i="12"/>
  <c r="J264" i="12"/>
  <c r="H265" i="12"/>
  <c r="R268" i="12"/>
  <c r="P269" i="12"/>
  <c r="N270" i="12"/>
  <c r="L271" i="12"/>
  <c r="J272" i="12"/>
  <c r="H273" i="12"/>
  <c r="R276" i="12"/>
  <c r="P277" i="12"/>
  <c r="N278" i="12"/>
  <c r="L279" i="12"/>
  <c r="J280" i="12"/>
  <c r="H281" i="12"/>
  <c r="R284" i="12"/>
  <c r="P285" i="12"/>
  <c r="N286" i="12"/>
  <c r="L287" i="12"/>
  <c r="J288" i="12"/>
  <c r="H289" i="12"/>
  <c r="R292" i="12"/>
  <c r="P293" i="12"/>
  <c r="N294" i="12"/>
  <c r="L295" i="12"/>
  <c r="J296" i="12"/>
  <c r="H297" i="12"/>
  <c r="R300" i="12"/>
  <c r="P301" i="12"/>
  <c r="N302" i="12"/>
  <c r="L303" i="12"/>
  <c r="J304" i="12"/>
  <c r="H305" i="12"/>
  <c r="R308" i="12"/>
  <c r="P309" i="12"/>
  <c r="N310" i="12"/>
  <c r="L311" i="12"/>
  <c r="J312" i="12"/>
  <c r="H313" i="12"/>
  <c r="R316" i="12"/>
  <c r="P317" i="12"/>
  <c r="N318" i="12"/>
  <c r="L319" i="12"/>
  <c r="J320" i="12"/>
  <c r="H321" i="12"/>
  <c r="L93" i="12"/>
  <c r="J102" i="12"/>
  <c r="L109" i="12"/>
  <c r="N116" i="12"/>
  <c r="Q122" i="12"/>
  <c r="H127" i="12"/>
  <c r="O131" i="12"/>
  <c r="G135" i="12"/>
  <c r="Q138" i="12"/>
  <c r="S141" i="12"/>
  <c r="N144" i="12"/>
  <c r="L147" i="12"/>
  <c r="I150" i="12"/>
  <c r="R158" i="12"/>
  <c r="P161" i="12"/>
  <c r="I164" i="12"/>
  <c r="Q166" i="12"/>
  <c r="K171" i="12"/>
  <c r="S173" i="12"/>
  <c r="I178" i="12"/>
  <c r="H180" i="12"/>
  <c r="S185" i="12"/>
  <c r="O187" i="12"/>
  <c r="H189" i="12"/>
  <c r="P190" i="12"/>
  <c r="S191" i="12"/>
  <c r="I193" i="12"/>
  <c r="L194" i="12"/>
  <c r="S195" i="12"/>
  <c r="K199" i="12"/>
  <c r="N200" i="12"/>
  <c r="P201" i="12"/>
  <c r="G205" i="12"/>
  <c r="I206" i="12"/>
  <c r="K207" i="12"/>
  <c r="M208" i="12"/>
  <c r="N209" i="12"/>
  <c r="O210" i="12"/>
  <c r="R211" i="12"/>
  <c r="G217" i="12"/>
  <c r="G218" i="12"/>
  <c r="G219" i="12"/>
  <c r="G220" i="12"/>
  <c r="G221" i="12"/>
  <c r="G222" i="12"/>
  <c r="H223" i="12"/>
  <c r="I224" i="12"/>
  <c r="H225" i="12"/>
  <c r="G226" i="12"/>
  <c r="S231" i="12"/>
  <c r="R232" i="12"/>
  <c r="Q233" i="12"/>
  <c r="Q234" i="12"/>
  <c r="P235" i="12"/>
  <c r="O236" i="12"/>
  <c r="N237" i="12"/>
  <c r="M238" i="12"/>
  <c r="L239" i="12"/>
  <c r="K240" i="12"/>
  <c r="I241" i="12"/>
  <c r="G242" i="12"/>
  <c r="S244" i="12"/>
  <c r="Q245" i="12"/>
  <c r="O246" i="12"/>
  <c r="M247" i="12"/>
  <c r="K248" i="12"/>
  <c r="I249" i="12"/>
  <c r="G250" i="12"/>
  <c r="S252" i="12"/>
  <c r="Q253" i="12"/>
  <c r="O254" i="12"/>
  <c r="M255" i="12"/>
  <c r="K256" i="12"/>
  <c r="I257" i="12"/>
  <c r="G258" i="12"/>
  <c r="S260" i="12"/>
  <c r="Q261" i="12"/>
  <c r="O262" i="12"/>
  <c r="M263" i="12"/>
  <c r="K264" i="12"/>
  <c r="I265" i="12"/>
  <c r="G266" i="12"/>
  <c r="S268" i="12"/>
  <c r="Q269" i="12"/>
  <c r="O270" i="12"/>
  <c r="M271" i="12"/>
  <c r="K272" i="12"/>
  <c r="I273" i="12"/>
  <c r="G274" i="12"/>
  <c r="S276" i="12"/>
  <c r="Q277" i="12"/>
  <c r="O278" i="12"/>
  <c r="M279" i="12"/>
  <c r="K280" i="12"/>
  <c r="I281" i="12"/>
  <c r="G282" i="12"/>
  <c r="S284" i="12"/>
  <c r="Q285" i="12"/>
  <c r="O286" i="12"/>
  <c r="M287" i="12"/>
  <c r="K288" i="12"/>
  <c r="I289" i="12"/>
  <c r="G290" i="12"/>
  <c r="S292" i="12"/>
  <c r="Q293" i="12"/>
  <c r="O294" i="12"/>
  <c r="M295" i="12"/>
  <c r="K296" i="12"/>
  <c r="I297" i="12"/>
  <c r="G298" i="12"/>
  <c r="S300" i="12"/>
  <c r="Q301" i="12"/>
  <c r="O302" i="12"/>
  <c r="M303" i="12"/>
  <c r="K304" i="12"/>
  <c r="I305" i="12"/>
  <c r="G306" i="12"/>
  <c r="S308" i="12"/>
  <c r="Q309" i="12"/>
  <c r="O310" i="12"/>
  <c r="M311" i="12"/>
  <c r="K312" i="12"/>
  <c r="I313" i="12"/>
  <c r="G314" i="12"/>
  <c r="S316" i="12"/>
  <c r="Q317" i="12"/>
  <c r="O318" i="12"/>
  <c r="M319" i="12"/>
  <c r="K320" i="12"/>
  <c r="I321" i="12"/>
  <c r="G322" i="12"/>
  <c r="S324" i="12"/>
  <c r="Q325" i="12"/>
  <c r="O326" i="12"/>
  <c r="M327" i="12"/>
  <c r="K328" i="12"/>
  <c r="I329" i="12"/>
  <c r="G330" i="12"/>
  <c r="S332" i="12"/>
  <c r="Q333" i="12"/>
  <c r="O334" i="12"/>
  <c r="M335" i="12"/>
  <c r="K336" i="12"/>
  <c r="I337" i="12"/>
  <c r="G338" i="12"/>
  <c r="S340" i="12"/>
  <c r="Q341" i="12"/>
  <c r="O342" i="12"/>
  <c r="M343" i="12"/>
  <c r="K344" i="12"/>
  <c r="I345" i="12"/>
  <c r="G346" i="12"/>
  <c r="S348" i="12"/>
  <c r="Q349" i="12"/>
  <c r="O350" i="12"/>
  <c r="M351" i="12"/>
  <c r="K352" i="12"/>
  <c r="I353" i="12"/>
  <c r="G354" i="12"/>
  <c r="S356" i="12"/>
  <c r="Q357" i="12"/>
  <c r="O358" i="12"/>
  <c r="M359" i="12"/>
  <c r="K360" i="12"/>
  <c r="I361" i="12"/>
  <c r="G362" i="12"/>
  <c r="S364" i="12"/>
  <c r="Q365" i="12"/>
  <c r="O366" i="12"/>
  <c r="M367" i="12"/>
  <c r="K368" i="12"/>
  <c r="I369" i="12"/>
  <c r="G370" i="12"/>
  <c r="S372" i="12"/>
  <c r="Q373" i="12"/>
  <c r="O374" i="12"/>
  <c r="J94" i="12"/>
  <c r="G103" i="12"/>
  <c r="I110" i="12"/>
  <c r="K117" i="12"/>
  <c r="R122" i="12"/>
  <c r="P131" i="12"/>
  <c r="H135" i="12"/>
  <c r="R138" i="12"/>
  <c r="R144" i="12"/>
  <c r="O147" i="12"/>
  <c r="J150" i="12"/>
  <c r="K153" i="12"/>
  <c r="S161" i="12"/>
  <c r="J164" i="12"/>
  <c r="R166" i="12"/>
  <c r="L171" i="12"/>
  <c r="J178" i="12"/>
  <c r="I180" i="12"/>
  <c r="I182" i="12"/>
  <c r="P187" i="12"/>
  <c r="K189" i="12"/>
  <c r="Q190" i="12"/>
  <c r="J193" i="12"/>
  <c r="M194" i="12"/>
  <c r="I198" i="12"/>
  <c r="M199" i="12"/>
  <c r="O200" i="12"/>
  <c r="S201" i="12"/>
  <c r="G204" i="12"/>
  <c r="H205" i="12"/>
  <c r="J206" i="12"/>
  <c r="M207" i="12"/>
  <c r="N208" i="12"/>
  <c r="O209" i="12"/>
  <c r="Q210" i="12"/>
  <c r="S211" i="12"/>
  <c r="H216" i="12"/>
  <c r="H217" i="12"/>
  <c r="H218" i="12"/>
  <c r="H219" i="12"/>
  <c r="H220" i="12"/>
  <c r="H221" i="12"/>
  <c r="I222" i="12"/>
  <c r="J223" i="12"/>
  <c r="J224" i="12"/>
  <c r="I225" i="12"/>
  <c r="H226" i="12"/>
  <c r="G227" i="12"/>
  <c r="S232" i="12"/>
  <c r="S233" i="12"/>
  <c r="R234" i="12"/>
  <c r="Q235" i="12"/>
  <c r="P236" i="12"/>
  <c r="O237" i="12"/>
  <c r="N238" i="12"/>
  <c r="M239" i="12"/>
  <c r="L240" i="12"/>
  <c r="J241" i="12"/>
  <c r="H242" i="12"/>
  <c r="R245" i="12"/>
  <c r="P246" i="12"/>
  <c r="N247" i="12"/>
  <c r="L248" i="12"/>
  <c r="J249" i="12"/>
  <c r="H250" i="12"/>
  <c r="R253" i="12"/>
  <c r="P254" i="12"/>
  <c r="N255" i="12"/>
  <c r="L256" i="12"/>
  <c r="J257" i="12"/>
  <c r="H258" i="12"/>
  <c r="R261" i="12"/>
  <c r="P262" i="12"/>
  <c r="N263" i="12"/>
  <c r="L264" i="12"/>
  <c r="J265" i="12"/>
  <c r="H266" i="12"/>
  <c r="R269" i="12"/>
  <c r="P270" i="12"/>
  <c r="N271" i="12"/>
  <c r="L272" i="12"/>
  <c r="J273" i="12"/>
  <c r="H274" i="12"/>
  <c r="R277" i="12"/>
  <c r="P278" i="12"/>
  <c r="N279" i="12"/>
  <c r="L280" i="12"/>
  <c r="J281" i="12"/>
  <c r="H282" i="12"/>
  <c r="R285" i="12"/>
  <c r="P286" i="12"/>
  <c r="N287" i="12"/>
  <c r="L288" i="12"/>
  <c r="J289" i="12"/>
  <c r="H290" i="12"/>
  <c r="R293" i="12"/>
  <c r="P294" i="12"/>
  <c r="N295" i="12"/>
  <c r="L296" i="12"/>
  <c r="J297" i="12"/>
  <c r="H298" i="12"/>
  <c r="R301" i="12"/>
  <c r="P302" i="12"/>
  <c r="N303" i="12"/>
  <c r="L304" i="12"/>
  <c r="J305" i="12"/>
  <c r="H306" i="12"/>
  <c r="R309" i="12"/>
  <c r="P310" i="12"/>
  <c r="N311" i="12"/>
  <c r="L312" i="12"/>
  <c r="J313" i="12"/>
  <c r="H314" i="12"/>
  <c r="R317" i="12"/>
  <c r="P318" i="12"/>
  <c r="N319" i="12"/>
  <c r="L320" i="12"/>
  <c r="J321" i="12"/>
  <c r="H322" i="12"/>
  <c r="R325" i="12"/>
  <c r="P326" i="12"/>
  <c r="N327" i="12"/>
  <c r="L328" i="12"/>
  <c r="J329" i="12"/>
  <c r="H330" i="12"/>
  <c r="R333" i="12"/>
  <c r="P334" i="12"/>
  <c r="N335" i="12"/>
  <c r="L336" i="12"/>
  <c r="J337" i="12"/>
  <c r="H338" i="12"/>
  <c r="R341" i="12"/>
  <c r="P342" i="12"/>
  <c r="N343" i="12"/>
  <c r="L344" i="12"/>
  <c r="J345" i="12"/>
  <c r="H346" i="12"/>
  <c r="R349" i="12"/>
  <c r="P350" i="12"/>
  <c r="N351" i="12"/>
  <c r="L352" i="12"/>
  <c r="J353" i="12"/>
  <c r="H354" i="12"/>
  <c r="R357" i="12"/>
  <c r="H95" i="12"/>
  <c r="H103" i="12"/>
  <c r="J110" i="12"/>
  <c r="L117" i="12"/>
  <c r="L123" i="12"/>
  <c r="P135" i="12"/>
  <c r="H139" i="12"/>
  <c r="P147" i="12"/>
  <c r="Q150" i="12"/>
  <c r="L153" i="12"/>
  <c r="J156" i="12"/>
  <c r="G159" i="12"/>
  <c r="M164" i="12"/>
  <c r="K169" i="12"/>
  <c r="O171" i="12"/>
  <c r="M176" i="12"/>
  <c r="L178" i="12"/>
  <c r="J180" i="12"/>
  <c r="J182" i="12"/>
  <c r="I184" i="12"/>
  <c r="S187" i="12"/>
  <c r="L189" i="12"/>
  <c r="R190" i="12"/>
  <c r="K193" i="12"/>
  <c r="N194" i="12"/>
  <c r="J198" i="12"/>
  <c r="N199" i="12"/>
  <c r="P200" i="12"/>
  <c r="H204" i="12"/>
  <c r="I205" i="12"/>
  <c r="L206" i="12"/>
  <c r="N207" i="12"/>
  <c r="O208" i="12"/>
  <c r="P209" i="12"/>
  <c r="R210" i="12"/>
  <c r="G215" i="12"/>
  <c r="I216" i="12"/>
  <c r="I217" i="12"/>
  <c r="I218" i="12"/>
  <c r="I219" i="12"/>
  <c r="I220" i="12"/>
  <c r="I221" i="12"/>
  <c r="J222" i="12"/>
  <c r="K223" i="12"/>
  <c r="K224" i="12"/>
  <c r="J225" i="12"/>
  <c r="I226" i="12"/>
  <c r="H227" i="12"/>
  <c r="G228" i="12"/>
  <c r="S234" i="12"/>
  <c r="R235" i="12"/>
  <c r="Q236" i="12"/>
  <c r="P237" i="12"/>
  <c r="O238" i="12"/>
  <c r="N239" i="12"/>
  <c r="M240" i="12"/>
  <c r="K241" i="12"/>
  <c r="I242" i="12"/>
  <c r="G243" i="12"/>
  <c r="S245" i="12"/>
  <c r="Q246" i="12"/>
  <c r="O247" i="12"/>
  <c r="M248" i="12"/>
  <c r="K249" i="12"/>
  <c r="I250" i="12"/>
  <c r="G251" i="12"/>
  <c r="S253" i="12"/>
  <c r="Q254" i="12"/>
  <c r="O255" i="12"/>
  <c r="M256" i="12"/>
  <c r="K257" i="12"/>
  <c r="I258" i="12"/>
  <c r="G259" i="12"/>
  <c r="S261" i="12"/>
  <c r="Q262" i="12"/>
  <c r="O263" i="12"/>
  <c r="M264" i="12"/>
  <c r="K265" i="12"/>
  <c r="I266" i="12"/>
  <c r="G267" i="12"/>
  <c r="S269" i="12"/>
  <c r="Q270" i="12"/>
  <c r="O271" i="12"/>
  <c r="M272" i="12"/>
  <c r="K273" i="12"/>
  <c r="I274" i="12"/>
  <c r="G275" i="12"/>
  <c r="S277" i="12"/>
  <c r="Q278" i="12"/>
  <c r="O279" i="12"/>
  <c r="M280" i="12"/>
  <c r="K281" i="12"/>
  <c r="I282" i="12"/>
  <c r="G283" i="12"/>
  <c r="S285" i="12"/>
  <c r="Q286" i="12"/>
  <c r="O287" i="12"/>
  <c r="M288" i="12"/>
  <c r="K289" i="12"/>
  <c r="I290" i="12"/>
  <c r="G291" i="12"/>
  <c r="S293" i="12"/>
  <c r="Q294" i="12"/>
  <c r="O295" i="12"/>
  <c r="M296" i="12"/>
  <c r="K297" i="12"/>
  <c r="I298" i="12"/>
  <c r="G299" i="12"/>
  <c r="S301" i="12"/>
  <c r="Q302" i="12"/>
  <c r="O303" i="12"/>
  <c r="M304" i="12"/>
  <c r="K305" i="12"/>
  <c r="I306" i="12"/>
  <c r="G307" i="12"/>
  <c r="S309" i="12"/>
  <c r="Q310" i="12"/>
  <c r="O311" i="12"/>
  <c r="M312" i="12"/>
  <c r="K313" i="12"/>
  <c r="I314" i="12"/>
  <c r="G315" i="12"/>
  <c r="S317" i="12"/>
  <c r="Q318" i="12"/>
  <c r="O319" i="12"/>
  <c r="M320" i="12"/>
  <c r="K321" i="12"/>
  <c r="I322" i="12"/>
  <c r="G323" i="12"/>
  <c r="S325" i="12"/>
  <c r="Q326" i="12"/>
  <c r="O327" i="12"/>
  <c r="M328" i="12"/>
  <c r="K329" i="12"/>
  <c r="I330" i="12"/>
  <c r="G331" i="12"/>
  <c r="S333" i="12"/>
  <c r="Q334" i="12"/>
  <c r="O335" i="12"/>
  <c r="M336" i="12"/>
  <c r="K337" i="12"/>
  <c r="I338" i="12"/>
  <c r="G339" i="12"/>
  <c r="S341" i="12"/>
  <c r="Q342" i="12"/>
  <c r="O343" i="12"/>
  <c r="M344" i="12"/>
  <c r="K345" i="12"/>
  <c r="I346" i="12"/>
  <c r="G347" i="12"/>
  <c r="S349" i="12"/>
  <c r="Q350" i="12"/>
  <c r="O351" i="12"/>
  <c r="M352" i="12"/>
  <c r="K353" i="12"/>
  <c r="I354" i="12"/>
  <c r="G355" i="12"/>
  <c r="S357" i="12"/>
  <c r="Q358" i="12"/>
  <c r="O359" i="12"/>
  <c r="M360" i="12"/>
  <c r="K361" i="12"/>
  <c r="I362" i="12"/>
  <c r="G363" i="12"/>
  <c r="S365" i="12"/>
  <c r="Q366" i="12"/>
  <c r="O367" i="12"/>
  <c r="M368" i="12"/>
  <c r="G111" i="12"/>
  <c r="I118" i="12"/>
  <c r="O123" i="12"/>
  <c r="J132" i="12"/>
  <c r="L139" i="12"/>
  <c r="I142" i="12"/>
  <c r="R150" i="12"/>
  <c r="P153" i="12"/>
  <c r="M156" i="12"/>
  <c r="H159" i="12"/>
  <c r="I162" i="12"/>
  <c r="N164" i="12"/>
  <c r="L169" i="12"/>
  <c r="P171" i="12"/>
  <c r="N176" i="12"/>
  <c r="M178" i="12"/>
  <c r="M180" i="12"/>
  <c r="Q182" i="12"/>
  <c r="M184" i="12"/>
  <c r="I186" i="12"/>
  <c r="O189" i="12"/>
  <c r="S190" i="12"/>
  <c r="L193" i="12"/>
  <c r="Q194" i="12"/>
  <c r="G197" i="12"/>
  <c r="L198" i="12"/>
  <c r="O199" i="12"/>
  <c r="Q200" i="12"/>
  <c r="G203" i="12"/>
  <c r="I204" i="12"/>
  <c r="K205" i="12"/>
  <c r="M206" i="12"/>
  <c r="O207" i="12"/>
  <c r="P208" i="12"/>
  <c r="Q209" i="12"/>
  <c r="H215" i="12"/>
  <c r="J216" i="12"/>
  <c r="J217" i="12"/>
  <c r="J218" i="12"/>
  <c r="J219" i="12"/>
  <c r="J220" i="12"/>
  <c r="K221" i="12"/>
  <c r="L222" i="12"/>
  <c r="L223" i="12"/>
  <c r="L224" i="12"/>
  <c r="K225" i="12"/>
  <c r="J226" i="12"/>
  <c r="I227" i="12"/>
  <c r="H228" i="12"/>
  <c r="G229" i="12"/>
  <c r="S235" i="12"/>
  <c r="R236" i="12"/>
  <c r="Q237" i="12"/>
  <c r="P238" i="12"/>
  <c r="O239" i="12"/>
  <c r="N240" i="12"/>
  <c r="L241" i="12"/>
  <c r="J242" i="12"/>
  <c r="H243" i="12"/>
  <c r="R246" i="12"/>
  <c r="P247" i="12"/>
  <c r="N248" i="12"/>
  <c r="L249" i="12"/>
  <c r="J250" i="12"/>
  <c r="H251" i="12"/>
  <c r="R254" i="12"/>
  <c r="P255" i="12"/>
  <c r="N256" i="12"/>
  <c r="L257" i="12"/>
  <c r="J258" i="12"/>
  <c r="H259" i="12"/>
  <c r="R262" i="12"/>
  <c r="P263" i="12"/>
  <c r="N264" i="12"/>
  <c r="L265" i="12"/>
  <c r="J266" i="12"/>
  <c r="H267" i="12"/>
  <c r="R270" i="12"/>
  <c r="P271" i="12"/>
  <c r="N272" i="12"/>
  <c r="L273" i="12"/>
  <c r="J274" i="12"/>
  <c r="H275" i="12"/>
  <c r="R278" i="12"/>
  <c r="P279" i="12"/>
  <c r="N280" i="12"/>
  <c r="L281" i="12"/>
  <c r="J282" i="12"/>
  <c r="H283" i="12"/>
  <c r="R286" i="12"/>
  <c r="P287" i="12"/>
  <c r="N288" i="12"/>
  <c r="L289" i="12"/>
  <c r="J290" i="12"/>
  <c r="H291" i="12"/>
  <c r="R294" i="12"/>
  <c r="P295" i="12"/>
  <c r="N296" i="12"/>
  <c r="L297" i="12"/>
  <c r="J298" i="12"/>
  <c r="H299" i="12"/>
  <c r="R302" i="12"/>
  <c r="P303" i="12"/>
  <c r="N304" i="12"/>
  <c r="L305" i="12"/>
  <c r="J306" i="12"/>
  <c r="H307" i="12"/>
  <c r="R310" i="12"/>
  <c r="P311" i="12"/>
  <c r="N312" i="12"/>
  <c r="L313" i="12"/>
  <c r="J314" i="12"/>
  <c r="H315" i="12"/>
  <c r="R318" i="12"/>
  <c r="P319" i="12"/>
  <c r="N320" i="12"/>
  <c r="L321" i="12"/>
  <c r="J322" i="12"/>
  <c r="H323" i="12"/>
  <c r="R326" i="12"/>
  <c r="P327" i="12"/>
  <c r="N328" i="12"/>
  <c r="L329" i="12"/>
  <c r="J330" i="12"/>
  <c r="H331" i="12"/>
  <c r="R334" i="12"/>
  <c r="H111" i="12"/>
  <c r="J118" i="12"/>
  <c r="P123" i="12"/>
  <c r="R128" i="12"/>
  <c r="M132" i="12"/>
  <c r="O139" i="12"/>
  <c r="J142" i="12"/>
  <c r="K145" i="12"/>
  <c r="S153" i="12"/>
  <c r="N156" i="12"/>
  <c r="O159" i="12"/>
  <c r="J162" i="12"/>
  <c r="G167" i="12"/>
  <c r="O169" i="12"/>
  <c r="I174" i="12"/>
  <c r="P176" i="12"/>
  <c r="N178" i="12"/>
  <c r="N180" i="12"/>
  <c r="R182" i="12"/>
  <c r="N184" i="12"/>
  <c r="J186" i="12"/>
  <c r="Q189" i="12"/>
  <c r="I192" i="12"/>
  <c r="M193" i="12"/>
  <c r="R194" i="12"/>
  <c r="H197" i="12"/>
  <c r="M198" i="12"/>
  <c r="P199" i="12"/>
  <c r="R200" i="12"/>
  <c r="H203" i="12"/>
  <c r="J204" i="12"/>
  <c r="L205" i="12"/>
  <c r="O206" i="12"/>
  <c r="P207" i="12"/>
  <c r="Q208" i="12"/>
  <c r="S209" i="12"/>
  <c r="G214" i="12"/>
  <c r="J215" i="12"/>
  <c r="K216" i="12"/>
  <c r="K217" i="12"/>
  <c r="K218" i="12"/>
  <c r="K219" i="12"/>
  <c r="K220" i="12"/>
  <c r="L221" i="12"/>
  <c r="M222" i="12"/>
  <c r="M223" i="12"/>
  <c r="M224" i="12"/>
  <c r="L225" i="12"/>
  <c r="K226" i="12"/>
  <c r="J227" i="12"/>
  <c r="I228" i="12"/>
  <c r="H229" i="12"/>
  <c r="G230" i="12"/>
  <c r="G231" i="12"/>
  <c r="S236" i="12"/>
  <c r="R237" i="12"/>
  <c r="Q238" i="12"/>
  <c r="P239" i="12"/>
  <c r="O240" i="12"/>
  <c r="M241" i="12"/>
  <c r="K242" i="12"/>
  <c r="I243" i="12"/>
  <c r="G244" i="12"/>
  <c r="S246" i="12"/>
  <c r="Q247" i="12"/>
  <c r="O248" i="12"/>
  <c r="M249" i="12"/>
  <c r="K250" i="12"/>
  <c r="I251" i="12"/>
  <c r="G252" i="12"/>
  <c r="S254" i="12"/>
  <c r="Q255" i="12"/>
  <c r="O256" i="12"/>
  <c r="M257" i="12"/>
  <c r="K258" i="12"/>
  <c r="I259" i="12"/>
  <c r="G260" i="12"/>
  <c r="S262" i="12"/>
  <c r="Q263" i="12"/>
  <c r="O264" i="12"/>
  <c r="M265" i="12"/>
  <c r="K266" i="12"/>
  <c r="I267" i="12"/>
  <c r="G268" i="12"/>
  <c r="S270" i="12"/>
  <c r="Q271" i="12"/>
  <c r="O272" i="12"/>
  <c r="M273" i="12"/>
  <c r="K274" i="12"/>
  <c r="I275" i="12"/>
  <c r="G276" i="12"/>
  <c r="S278" i="12"/>
  <c r="Q279" i="12"/>
  <c r="O280" i="12"/>
  <c r="M281" i="12"/>
  <c r="K282" i="12"/>
  <c r="I283" i="12"/>
  <c r="G284" i="12"/>
  <c r="S286" i="12"/>
  <c r="Q287" i="12"/>
  <c r="O288" i="12"/>
  <c r="M289" i="12"/>
  <c r="K290" i="12"/>
  <c r="I291" i="12"/>
  <c r="G292" i="12"/>
  <c r="S294" i="12"/>
  <c r="Q295" i="12"/>
  <c r="O296" i="12"/>
  <c r="M297" i="12"/>
  <c r="K298" i="12"/>
  <c r="I299" i="12"/>
  <c r="G300" i="12"/>
  <c r="S302" i="12"/>
  <c r="Q303" i="12"/>
  <c r="O304" i="12"/>
  <c r="M305" i="12"/>
  <c r="K306" i="12"/>
  <c r="I307" i="12"/>
  <c r="G308" i="12"/>
  <c r="S310" i="12"/>
  <c r="Q311" i="12"/>
  <c r="O312" i="12"/>
  <c r="M313" i="12"/>
  <c r="K314" i="12"/>
  <c r="I315" i="12"/>
  <c r="G316" i="12"/>
  <c r="S318" i="12"/>
  <c r="Q319" i="12"/>
  <c r="O320" i="12"/>
  <c r="M321" i="12"/>
  <c r="K322" i="12"/>
  <c r="I323" i="12"/>
  <c r="G324" i="12"/>
  <c r="S326" i="12"/>
  <c r="Q327" i="12"/>
  <c r="O328" i="12"/>
  <c r="M329" i="12"/>
  <c r="K330" i="12"/>
  <c r="I331" i="12"/>
  <c r="G332" i="12"/>
  <c r="S334" i="12"/>
  <c r="Q335" i="12"/>
  <c r="O336" i="12"/>
  <c r="M337" i="12"/>
  <c r="K338" i="12"/>
  <c r="I339" i="12"/>
  <c r="G340" i="12"/>
  <c r="S342" i="12"/>
  <c r="Q343" i="12"/>
  <c r="O344" i="12"/>
  <c r="M345" i="12"/>
  <c r="K346" i="12"/>
  <c r="I347" i="12"/>
  <c r="G348" i="12"/>
  <c r="S350" i="12"/>
  <c r="Q351" i="12"/>
  <c r="O352" i="12"/>
  <c r="M353" i="12"/>
  <c r="K354" i="12"/>
  <c r="I355" i="12"/>
  <c r="G356" i="12"/>
  <c r="S97" i="12"/>
  <c r="G119" i="12"/>
  <c r="J124" i="12"/>
  <c r="N132" i="12"/>
  <c r="P139" i="12"/>
  <c r="Q142" i="12"/>
  <c r="L145" i="12"/>
  <c r="J148" i="12"/>
  <c r="G151" i="12"/>
  <c r="P159" i="12"/>
  <c r="N162" i="12"/>
  <c r="H167" i="12"/>
  <c r="P169" i="12"/>
  <c r="J174" i="12"/>
  <c r="Q176" i="12"/>
  <c r="Q178" i="12"/>
  <c r="P184" i="12"/>
  <c r="L186" i="12"/>
  <c r="H188" i="12"/>
  <c r="R189" i="12"/>
  <c r="K192" i="12"/>
  <c r="N193" i="12"/>
  <c r="G196" i="12"/>
  <c r="K197" i="12"/>
  <c r="O198" i="12"/>
  <c r="Q199" i="12"/>
  <c r="G202" i="12"/>
  <c r="I203" i="12"/>
  <c r="K204" i="12"/>
  <c r="N205" i="12"/>
  <c r="P206" i="12"/>
  <c r="Q207" i="12"/>
  <c r="R208" i="12"/>
  <c r="G213" i="12"/>
  <c r="I214" i="12"/>
  <c r="K215" i="12"/>
  <c r="L216" i="12"/>
  <c r="L217" i="12"/>
  <c r="L218" i="12"/>
  <c r="L219" i="12"/>
  <c r="M220" i="12"/>
  <c r="N221" i="12"/>
  <c r="N222" i="12"/>
  <c r="N223" i="12"/>
  <c r="N224" i="12"/>
  <c r="M225" i="12"/>
  <c r="L226" i="12"/>
  <c r="K227" i="12"/>
  <c r="J228" i="12"/>
  <c r="I229" i="12"/>
  <c r="I230" i="12"/>
  <c r="H231" i="12"/>
  <c r="G232" i="12"/>
  <c r="S237" i="12"/>
  <c r="R238" i="12"/>
  <c r="Q239" i="12"/>
  <c r="P240" i="12"/>
  <c r="N241" i="12"/>
  <c r="L242" i="12"/>
  <c r="J243" i="12"/>
  <c r="H244" i="12"/>
  <c r="H119" i="12"/>
  <c r="M124" i="12"/>
  <c r="N136" i="12"/>
  <c r="R142" i="12"/>
  <c r="P145" i="12"/>
  <c r="M148" i="12"/>
  <c r="H151" i="12"/>
  <c r="I154" i="12"/>
  <c r="Q162" i="12"/>
  <c r="G165" i="12"/>
  <c r="O167" i="12"/>
  <c r="S169" i="12"/>
  <c r="I172" i="12"/>
  <c r="Q174" i="12"/>
  <c r="R176" i="12"/>
  <c r="R178" i="12"/>
  <c r="Q184" i="12"/>
  <c r="M186" i="12"/>
  <c r="I188" i="12"/>
  <c r="S189" i="12"/>
  <c r="L192" i="12"/>
  <c r="O193" i="12"/>
  <c r="H196" i="12"/>
  <c r="L197" i="12"/>
  <c r="P198" i="12"/>
  <c r="R199" i="12"/>
  <c r="H202" i="12"/>
  <c r="J203" i="12"/>
  <c r="M204" i="12"/>
  <c r="O205" i="12"/>
  <c r="Q206" i="12"/>
  <c r="R207" i="12"/>
  <c r="S208" i="12"/>
  <c r="G212" i="12"/>
  <c r="H213" i="12"/>
  <c r="J214" i="12"/>
  <c r="M215" i="12"/>
  <c r="M216" i="12"/>
  <c r="M217" i="12"/>
  <c r="M218" i="12"/>
  <c r="M219" i="12"/>
  <c r="N220" i="12"/>
  <c r="O221" i="12"/>
  <c r="O222" i="12"/>
  <c r="O223" i="12"/>
  <c r="O224" i="12"/>
  <c r="N225" i="12"/>
  <c r="M226" i="12"/>
  <c r="L227" i="12"/>
  <c r="K228" i="12"/>
  <c r="K229" i="12"/>
  <c r="J230" i="12"/>
  <c r="I231" i="12"/>
  <c r="H232" i="12"/>
  <c r="G233" i="12"/>
  <c r="S238" i="12"/>
  <c r="R239" i="12"/>
  <c r="Q240" i="12"/>
  <c r="O241" i="12"/>
  <c r="M242" i="12"/>
  <c r="K243" i="12"/>
  <c r="I244" i="12"/>
  <c r="G245" i="12"/>
  <c r="S247" i="12"/>
  <c r="Q248" i="12"/>
  <c r="O249" i="12"/>
  <c r="M250" i="12"/>
  <c r="K251" i="12"/>
  <c r="I252" i="12"/>
  <c r="G253" i="12"/>
  <c r="S255" i="12"/>
  <c r="Q256" i="12"/>
  <c r="O257" i="12"/>
  <c r="M258" i="12"/>
  <c r="K259" i="12"/>
  <c r="I260" i="12"/>
  <c r="G261" i="12"/>
  <c r="S263" i="12"/>
  <c r="Q264" i="12"/>
  <c r="O265" i="12"/>
  <c r="M266" i="12"/>
  <c r="K267" i="12"/>
  <c r="I268" i="12"/>
  <c r="G269" i="12"/>
  <c r="S271" i="12"/>
  <c r="Q272" i="12"/>
  <c r="O273" i="12"/>
  <c r="M274" i="12"/>
  <c r="K275" i="12"/>
  <c r="I276" i="12"/>
  <c r="G277" i="12"/>
  <c r="S279" i="12"/>
  <c r="Q280" i="12"/>
  <c r="O281" i="12"/>
  <c r="J259" i="12"/>
  <c r="N273" i="12"/>
  <c r="H292" i="12"/>
  <c r="J299" i="12"/>
  <c r="L306" i="12"/>
  <c r="N313" i="12"/>
  <c r="R319" i="12"/>
  <c r="P323" i="12"/>
  <c r="H327" i="12"/>
  <c r="R330" i="12"/>
  <c r="J334" i="12"/>
  <c r="L337" i="12"/>
  <c r="P339" i="12"/>
  <c r="I344" i="12"/>
  <c r="S347" i="12"/>
  <c r="O349" i="12"/>
  <c r="K351" i="12"/>
  <c r="G353" i="12"/>
  <c r="Q356" i="12"/>
  <c r="G358" i="12"/>
  <c r="L359" i="12"/>
  <c r="Q360" i="12"/>
  <c r="J363" i="12"/>
  <c r="N364" i="12"/>
  <c r="G367" i="12"/>
  <c r="N368" i="12"/>
  <c r="Q369" i="12"/>
  <c r="H374" i="12"/>
  <c r="J375" i="12"/>
  <c r="J376" i="12"/>
  <c r="I377" i="12"/>
  <c r="H378" i="12"/>
  <c r="G379" i="12"/>
  <c r="S384" i="12"/>
  <c r="R385" i="12"/>
  <c r="Q386" i="12"/>
  <c r="P387" i="12"/>
  <c r="P388" i="12"/>
  <c r="O389" i="12"/>
  <c r="N390" i="12"/>
  <c r="M391" i="12"/>
  <c r="L392" i="12"/>
  <c r="K393" i="12"/>
  <c r="J394" i="12"/>
  <c r="I395" i="12"/>
  <c r="H396" i="12"/>
  <c r="G397" i="12"/>
  <c r="R400" i="12"/>
  <c r="P401" i="12"/>
  <c r="N402" i="12"/>
  <c r="L403" i="12"/>
  <c r="J404" i="12"/>
  <c r="H405" i="12"/>
  <c r="R408" i="12"/>
  <c r="P409" i="12"/>
  <c r="N410" i="12"/>
  <c r="L411" i="12"/>
  <c r="J412" i="12"/>
  <c r="H413" i="12"/>
  <c r="R416" i="12"/>
  <c r="P417" i="12"/>
  <c r="N418" i="12"/>
  <c r="L419" i="12"/>
  <c r="J420" i="12"/>
  <c r="H421" i="12"/>
  <c r="R424" i="12"/>
  <c r="P425" i="12"/>
  <c r="N426" i="12"/>
  <c r="L427" i="12"/>
  <c r="J428" i="12"/>
  <c r="H429" i="12"/>
  <c r="R432" i="12"/>
  <c r="P433" i="12"/>
  <c r="N434" i="12"/>
  <c r="L435" i="12"/>
  <c r="J436" i="12"/>
  <c r="H437" i="12"/>
  <c r="R440" i="12"/>
  <c r="P441" i="12"/>
  <c r="N442" i="12"/>
  <c r="L443" i="12"/>
  <c r="J444" i="12"/>
  <c r="H445" i="12"/>
  <c r="R448" i="12"/>
  <c r="P449" i="12"/>
  <c r="N450" i="12"/>
  <c r="L451" i="12"/>
  <c r="J452" i="12"/>
  <c r="H453" i="12"/>
  <c r="R456" i="12"/>
  <c r="P457" i="12"/>
  <c r="N458" i="12"/>
  <c r="L459" i="12"/>
  <c r="J460" i="12"/>
  <c r="H461" i="12"/>
  <c r="R464" i="12"/>
  <c r="P465" i="12"/>
  <c r="N466" i="12"/>
  <c r="L467" i="12"/>
  <c r="J468" i="12"/>
  <c r="H469" i="12"/>
  <c r="R472" i="12"/>
  <c r="P473" i="12"/>
  <c r="N474" i="12"/>
  <c r="L475" i="12"/>
  <c r="J476" i="12"/>
  <c r="H477" i="12"/>
  <c r="R480" i="12"/>
  <c r="P481" i="12"/>
  <c r="N482" i="12"/>
  <c r="L483" i="12"/>
  <c r="J484" i="12"/>
  <c r="H485" i="12"/>
  <c r="R488" i="12"/>
  <c r="P489" i="12"/>
  <c r="N490" i="12"/>
  <c r="L491" i="12"/>
  <c r="J492" i="12"/>
  <c r="H493" i="12"/>
  <c r="R496" i="12"/>
  <c r="P497" i="12"/>
  <c r="N498" i="12"/>
  <c r="L499" i="12"/>
  <c r="J500" i="12"/>
  <c r="H501" i="12"/>
  <c r="R504" i="12"/>
  <c r="B5" i="4" a="1"/>
  <c r="B9" i="4" a="1"/>
  <c r="B13" i="4" a="1"/>
  <c r="B17" i="4" a="1"/>
  <c r="B21" i="4" a="1"/>
  <c r="B25" i="4" a="1"/>
  <c r="B29" i="4" a="1"/>
  <c r="H260" i="12"/>
  <c r="L274" i="12"/>
  <c r="G285" i="12"/>
  <c r="I292" i="12"/>
  <c r="K299" i="12"/>
  <c r="M306" i="12"/>
  <c r="O313" i="12"/>
  <c r="S319" i="12"/>
  <c r="L327" i="12"/>
  <c r="N334" i="12"/>
  <c r="N337" i="12"/>
  <c r="G342" i="12"/>
  <c r="J344" i="12"/>
  <c r="P349" i="12"/>
  <c r="L351" i="12"/>
  <c r="H353" i="12"/>
  <c r="R356" i="12"/>
  <c r="H358" i="12"/>
  <c r="N359" i="12"/>
  <c r="S360" i="12"/>
  <c r="K363" i="12"/>
  <c r="Q364" i="12"/>
  <c r="H367" i="12"/>
  <c r="O368" i="12"/>
  <c r="R369" i="12"/>
  <c r="G373" i="12"/>
  <c r="I374" i="12"/>
  <c r="K375" i="12"/>
  <c r="K376" i="12"/>
  <c r="J377" i="12"/>
  <c r="I378" i="12"/>
  <c r="H379" i="12"/>
  <c r="G380" i="12"/>
  <c r="S385" i="12"/>
  <c r="R386" i="12"/>
  <c r="R387" i="12"/>
  <c r="Q388" i="12"/>
  <c r="P389" i="12"/>
  <c r="O390" i="12"/>
  <c r="N391" i="12"/>
  <c r="M392" i="12"/>
  <c r="L393" i="12"/>
  <c r="K394" i="12"/>
  <c r="J395" i="12"/>
  <c r="I396" i="12"/>
  <c r="H397" i="12"/>
  <c r="G398" i="12"/>
  <c r="S400" i="12"/>
  <c r="Q401" i="12"/>
  <c r="O402" i="12"/>
  <c r="M403" i="12"/>
  <c r="K404" i="12"/>
  <c r="I405" i="12"/>
  <c r="G406" i="12"/>
  <c r="S408" i="12"/>
  <c r="Q409" i="12"/>
  <c r="O410" i="12"/>
  <c r="M411" i="12"/>
  <c r="K412" i="12"/>
  <c r="I413" i="12"/>
  <c r="G414" i="12"/>
  <c r="S416" i="12"/>
  <c r="Q417" i="12"/>
  <c r="O418" i="12"/>
  <c r="M419" i="12"/>
  <c r="K420" i="12"/>
  <c r="I421" i="12"/>
  <c r="G422" i="12"/>
  <c r="S424" i="12"/>
  <c r="Q425" i="12"/>
  <c r="O426" i="12"/>
  <c r="M427" i="12"/>
  <c r="K428" i="12"/>
  <c r="I429" i="12"/>
  <c r="G430" i="12"/>
  <c r="S432" i="12"/>
  <c r="Q433" i="12"/>
  <c r="O434" i="12"/>
  <c r="M435" i="12"/>
  <c r="K436" i="12"/>
  <c r="I437" i="12"/>
  <c r="G438" i="12"/>
  <c r="S440" i="12"/>
  <c r="Q441" i="12"/>
  <c r="O442" i="12"/>
  <c r="M443" i="12"/>
  <c r="K444" i="12"/>
  <c r="I445" i="12"/>
  <c r="G446" i="12"/>
  <c r="S448" i="12"/>
  <c r="Q449" i="12"/>
  <c r="O450" i="12"/>
  <c r="M451" i="12"/>
  <c r="K452" i="12"/>
  <c r="I453" i="12"/>
  <c r="G454" i="12"/>
  <c r="S456" i="12"/>
  <c r="Q457" i="12"/>
  <c r="O458" i="12"/>
  <c r="M459" i="12"/>
  <c r="K460" i="12"/>
  <c r="I461" i="12"/>
  <c r="G462" i="12"/>
  <c r="S464" i="12"/>
  <c r="Q465" i="12"/>
  <c r="O466" i="12"/>
  <c r="M467" i="12"/>
  <c r="K468" i="12"/>
  <c r="I469" i="12"/>
  <c r="G470" i="12"/>
  <c r="S472" i="12"/>
  <c r="Q473" i="12"/>
  <c r="O474" i="12"/>
  <c r="M475" i="12"/>
  <c r="K476" i="12"/>
  <c r="I477" i="12"/>
  <c r="G478" i="12"/>
  <c r="S480" i="12"/>
  <c r="Q481" i="12"/>
  <c r="O482" i="12"/>
  <c r="M483" i="12"/>
  <c r="K484" i="12"/>
  <c r="I485" i="12"/>
  <c r="G486" i="12"/>
  <c r="S488" i="12"/>
  <c r="Q489" i="12"/>
  <c r="O490" i="12"/>
  <c r="J275" i="12"/>
  <c r="H300" i="12"/>
  <c r="J307" i="12"/>
  <c r="L314" i="12"/>
  <c r="H324" i="12"/>
  <c r="R327" i="12"/>
  <c r="J331" i="12"/>
  <c r="O337" i="12"/>
  <c r="J342" i="12"/>
  <c r="N344" i="12"/>
  <c r="J346" i="12"/>
  <c r="P351" i="12"/>
  <c r="L353" i="12"/>
  <c r="H355" i="12"/>
  <c r="I358" i="12"/>
  <c r="P359" i="12"/>
  <c r="H362" i="12"/>
  <c r="M363" i="12"/>
  <c r="R364" i="12"/>
  <c r="K367" i="12"/>
  <c r="P368" i="12"/>
  <c r="S369" i="12"/>
  <c r="G372" i="12"/>
  <c r="I373" i="12"/>
  <c r="J374" i="12"/>
  <c r="L375" i="12"/>
  <c r="L376" i="12"/>
  <c r="K377" i="12"/>
  <c r="J378" i="12"/>
  <c r="I379" i="12"/>
  <c r="H380" i="12"/>
  <c r="G381" i="12"/>
  <c r="S387" i="12"/>
  <c r="R388" i="12"/>
  <c r="Q389" i="12"/>
  <c r="P390" i="12"/>
  <c r="O391" i="12"/>
  <c r="N392" i="12"/>
  <c r="M393" i="12"/>
  <c r="L394" i="12"/>
  <c r="K395" i="12"/>
  <c r="J396" i="12"/>
  <c r="I397" i="12"/>
  <c r="H398" i="12"/>
  <c r="R401" i="12"/>
  <c r="P402" i="12"/>
  <c r="N403" i="12"/>
  <c r="L404" i="12"/>
  <c r="J405" i="12"/>
  <c r="H406" i="12"/>
  <c r="R409" i="12"/>
  <c r="P410" i="12"/>
  <c r="N411" i="12"/>
  <c r="L412" i="12"/>
  <c r="J413" i="12"/>
  <c r="H414" i="12"/>
  <c r="R417" i="12"/>
  <c r="P418" i="12"/>
  <c r="N419" i="12"/>
  <c r="L420" i="12"/>
  <c r="J421" i="12"/>
  <c r="H422" i="12"/>
  <c r="R425" i="12"/>
  <c r="P426" i="12"/>
  <c r="N427" i="12"/>
  <c r="L428" i="12"/>
  <c r="J429" i="12"/>
  <c r="H430" i="12"/>
  <c r="R433" i="12"/>
  <c r="P434" i="12"/>
  <c r="N435" i="12"/>
  <c r="L436" i="12"/>
  <c r="J437" i="12"/>
  <c r="H438" i="12"/>
  <c r="R441" i="12"/>
  <c r="P442" i="12"/>
  <c r="N443" i="12"/>
  <c r="L444" i="12"/>
  <c r="J445" i="12"/>
  <c r="H446" i="12"/>
  <c r="R449" i="12"/>
  <c r="P450" i="12"/>
  <c r="N451" i="12"/>
  <c r="L452" i="12"/>
  <c r="J453" i="12"/>
  <c r="H454" i="12"/>
  <c r="R457" i="12"/>
  <c r="P458" i="12"/>
  <c r="N459" i="12"/>
  <c r="L460" i="12"/>
  <c r="J461" i="12"/>
  <c r="H462" i="12"/>
  <c r="R465" i="12"/>
  <c r="P466" i="12"/>
  <c r="N467" i="12"/>
  <c r="L468" i="12"/>
  <c r="J469" i="12"/>
  <c r="H470" i="12"/>
  <c r="R473" i="12"/>
  <c r="P474" i="12"/>
  <c r="N475" i="12"/>
  <c r="L476" i="12"/>
  <c r="J477" i="12"/>
  <c r="H478" i="12"/>
  <c r="R247" i="12"/>
  <c r="H276" i="12"/>
  <c r="G293" i="12"/>
  <c r="I300" i="12"/>
  <c r="K307" i="12"/>
  <c r="M314" i="12"/>
  <c r="P320" i="12"/>
  <c r="I324" i="12"/>
  <c r="S327" i="12"/>
  <c r="K331" i="12"/>
  <c r="Q337" i="12"/>
  <c r="H340" i="12"/>
  <c r="N342" i="12"/>
  <c r="P344" i="12"/>
  <c r="L346" i="12"/>
  <c r="H348" i="12"/>
  <c r="R351" i="12"/>
  <c r="N353" i="12"/>
  <c r="J355" i="12"/>
  <c r="J358" i="12"/>
  <c r="Q359" i="12"/>
  <c r="J362" i="12"/>
  <c r="N363" i="12"/>
  <c r="G366" i="12"/>
  <c r="L367" i="12"/>
  <c r="Q368" i="12"/>
  <c r="G371" i="12"/>
  <c r="H372" i="12"/>
  <c r="J373" i="12"/>
  <c r="L374" i="12"/>
  <c r="M375" i="12"/>
  <c r="M376" i="12"/>
  <c r="L377" i="12"/>
  <c r="K378" i="12"/>
  <c r="J379" i="12"/>
  <c r="I380" i="12"/>
  <c r="H381" i="12"/>
  <c r="G382" i="12"/>
  <c r="S388" i="12"/>
  <c r="R389" i="12"/>
  <c r="Q390" i="12"/>
  <c r="P391" i="12"/>
  <c r="O392" i="12"/>
  <c r="N393" i="12"/>
  <c r="M394" i="12"/>
  <c r="L395" i="12"/>
  <c r="K396" i="12"/>
  <c r="J397" i="12"/>
  <c r="I398" i="12"/>
  <c r="G399" i="12"/>
  <c r="S401" i="12"/>
  <c r="Q402" i="12"/>
  <c r="O403" i="12"/>
  <c r="M404" i="12"/>
  <c r="K405" i="12"/>
  <c r="I406" i="12"/>
  <c r="G407" i="12"/>
  <c r="S409" i="12"/>
  <c r="Q410" i="12"/>
  <c r="O411" i="12"/>
  <c r="M412" i="12"/>
  <c r="K413" i="12"/>
  <c r="I414" i="12"/>
  <c r="G415" i="12"/>
  <c r="S417" i="12"/>
  <c r="Q418" i="12"/>
  <c r="O419" i="12"/>
  <c r="M420" i="12"/>
  <c r="K421" i="12"/>
  <c r="I422" i="12"/>
  <c r="G423" i="12"/>
  <c r="S425" i="12"/>
  <c r="Q426" i="12"/>
  <c r="O427" i="12"/>
  <c r="M428" i="12"/>
  <c r="K429" i="12"/>
  <c r="I430" i="12"/>
  <c r="G431" i="12"/>
  <c r="S433" i="12"/>
  <c r="Q434" i="12"/>
  <c r="O435" i="12"/>
  <c r="M436" i="12"/>
  <c r="K437" i="12"/>
  <c r="I438" i="12"/>
  <c r="G439" i="12"/>
  <c r="S441" i="12"/>
  <c r="Q442" i="12"/>
  <c r="O443" i="12"/>
  <c r="M444" i="12"/>
  <c r="K445" i="12"/>
  <c r="I446" i="12"/>
  <c r="G447" i="12"/>
  <c r="S449" i="12"/>
  <c r="Q450" i="12"/>
  <c r="O451" i="12"/>
  <c r="M452" i="12"/>
  <c r="K453" i="12"/>
  <c r="I454" i="12"/>
  <c r="G455" i="12"/>
  <c r="S457" i="12"/>
  <c r="Q458" i="12"/>
  <c r="O459" i="12"/>
  <c r="M460" i="12"/>
  <c r="K461" i="12"/>
  <c r="I462" i="12"/>
  <c r="G463" i="12"/>
  <c r="S465" i="12"/>
  <c r="Q466" i="12"/>
  <c r="O467" i="12"/>
  <c r="M468" i="12"/>
  <c r="K469" i="12"/>
  <c r="I470" i="12"/>
  <c r="G471" i="12"/>
  <c r="S473" i="12"/>
  <c r="Q474" i="12"/>
  <c r="O475" i="12"/>
  <c r="M476" i="12"/>
  <c r="K477" i="12"/>
  <c r="I478" i="12"/>
  <c r="G479" i="12"/>
  <c r="S481" i="12"/>
  <c r="Q482" i="12"/>
  <c r="O483" i="12"/>
  <c r="M484" i="12"/>
  <c r="K485" i="12"/>
  <c r="I486" i="12"/>
  <c r="G487" i="12"/>
  <c r="S489" i="12"/>
  <c r="Q490" i="12"/>
  <c r="O491" i="12"/>
  <c r="M492" i="12"/>
  <c r="K493" i="12"/>
  <c r="I494" i="12"/>
  <c r="G495" i="12"/>
  <c r="S497" i="12"/>
  <c r="Q498" i="12"/>
  <c r="O499" i="12"/>
  <c r="M500" i="12"/>
  <c r="K501" i="12"/>
  <c r="I502" i="12"/>
  <c r="G503" i="12"/>
  <c r="D5" i="4"/>
  <c r="D9" i="4"/>
  <c r="D13" i="4"/>
  <c r="D17" i="4"/>
  <c r="D21" i="4"/>
  <c r="D25" i="4"/>
  <c r="D29" i="4"/>
  <c r="D33" i="4"/>
  <c r="D37" i="4"/>
  <c r="D41" i="4"/>
  <c r="D45" i="4"/>
  <c r="D49" i="4"/>
  <c r="P248" i="12"/>
  <c r="H308" i="12"/>
  <c r="J315" i="12"/>
  <c r="Q320" i="12"/>
  <c r="N324" i="12"/>
  <c r="P331" i="12"/>
  <c r="H335" i="12"/>
  <c r="I340" i="12"/>
  <c r="R342" i="12"/>
  <c r="Q344" i="12"/>
  <c r="M346" i="12"/>
  <c r="I348" i="12"/>
  <c r="S351" i="12"/>
  <c r="O353" i="12"/>
  <c r="K355" i="12"/>
  <c r="M358" i="12"/>
  <c r="R359" i="12"/>
  <c r="K362" i="12"/>
  <c r="O363" i="12"/>
  <c r="H366" i="12"/>
  <c r="N367" i="12"/>
  <c r="S368" i="12"/>
  <c r="H371" i="12"/>
  <c r="I372" i="12"/>
  <c r="K373" i="12"/>
  <c r="M374" i="12"/>
  <c r="N375" i="12"/>
  <c r="N376" i="12"/>
  <c r="M377" i="12"/>
  <c r="L378" i="12"/>
  <c r="K379" i="12"/>
  <c r="J380" i="12"/>
  <c r="I381" i="12"/>
  <c r="H382" i="12"/>
  <c r="G383" i="12"/>
  <c r="S389" i="12"/>
  <c r="R390" i="12"/>
  <c r="Q391" i="12"/>
  <c r="P392" i="12"/>
  <c r="O393" i="12"/>
  <c r="N394" i="12"/>
  <c r="M395" i="12"/>
  <c r="L396" i="12"/>
  <c r="K397" i="12"/>
  <c r="J398" i="12"/>
  <c r="H399" i="12"/>
  <c r="R402" i="12"/>
  <c r="P403" i="12"/>
  <c r="N404" i="12"/>
  <c r="L405" i="12"/>
  <c r="J406" i="12"/>
  <c r="H407" i="12"/>
  <c r="R410" i="12"/>
  <c r="P411" i="12"/>
  <c r="N412" i="12"/>
  <c r="L413" i="12"/>
  <c r="J414" i="12"/>
  <c r="H415" i="12"/>
  <c r="R418" i="12"/>
  <c r="P419" i="12"/>
  <c r="N420" i="12"/>
  <c r="L421" i="12"/>
  <c r="J422" i="12"/>
  <c r="H423" i="12"/>
  <c r="R426" i="12"/>
  <c r="P427" i="12"/>
  <c r="N428" i="12"/>
  <c r="L429" i="12"/>
  <c r="J430" i="12"/>
  <c r="H431" i="12"/>
  <c r="R434" i="12"/>
  <c r="P435" i="12"/>
  <c r="N436" i="12"/>
  <c r="L437" i="12"/>
  <c r="J438" i="12"/>
  <c r="H439" i="12"/>
  <c r="R442" i="12"/>
  <c r="P443" i="12"/>
  <c r="N444" i="12"/>
  <c r="L445" i="12"/>
  <c r="J446" i="12"/>
  <c r="H447" i="12"/>
  <c r="R450" i="12"/>
  <c r="P451" i="12"/>
  <c r="N452" i="12"/>
  <c r="L453" i="12"/>
  <c r="J454" i="12"/>
  <c r="H455" i="12"/>
  <c r="R458" i="12"/>
  <c r="P459" i="12"/>
  <c r="N460" i="12"/>
  <c r="L461" i="12"/>
  <c r="J462" i="12"/>
  <c r="H463" i="12"/>
  <c r="R466" i="12"/>
  <c r="P467" i="12"/>
  <c r="N468" i="12"/>
  <c r="L469" i="12"/>
  <c r="J470" i="12"/>
  <c r="H471" i="12"/>
  <c r="R474" i="12"/>
  <c r="P475" i="12"/>
  <c r="N476" i="12"/>
  <c r="L477" i="12"/>
  <c r="J478" i="12"/>
  <c r="H479" i="12"/>
  <c r="R482" i="12"/>
  <c r="P483" i="12"/>
  <c r="N484" i="12"/>
  <c r="L485" i="12"/>
  <c r="J486" i="12"/>
  <c r="H487" i="12"/>
  <c r="R490" i="12"/>
  <c r="P491" i="12"/>
  <c r="N492" i="12"/>
  <c r="L493" i="12"/>
  <c r="J494" i="12"/>
  <c r="H495" i="12"/>
  <c r="R498" i="12"/>
  <c r="P499" i="12"/>
  <c r="N500" i="12"/>
  <c r="L501" i="12"/>
  <c r="J502" i="12"/>
  <c r="H503" i="12"/>
  <c r="G3" i="1" a="1"/>
  <c r="N249" i="12"/>
  <c r="R263" i="12"/>
  <c r="G301" i="12"/>
  <c r="I308" i="12"/>
  <c r="K315" i="12"/>
  <c r="R324" i="12"/>
  <c r="J328" i="12"/>
  <c r="L335" i="12"/>
  <c r="K340" i="12"/>
  <c r="S344" i="12"/>
  <c r="O346" i="12"/>
  <c r="K348" i="12"/>
  <c r="G350" i="12"/>
  <c r="Q353" i="12"/>
  <c r="M355" i="12"/>
  <c r="G357" i="12"/>
  <c r="N358" i="12"/>
  <c r="S359" i="12"/>
  <c r="G361" i="12"/>
  <c r="L362" i="12"/>
  <c r="P363" i="12"/>
  <c r="I366" i="12"/>
  <c r="P367" i="12"/>
  <c r="I371" i="12"/>
  <c r="K372" i="12"/>
  <c r="L373" i="12"/>
  <c r="N374" i="12"/>
  <c r="O375" i="12"/>
  <c r="O376" i="12"/>
  <c r="N377" i="12"/>
  <c r="M378" i="12"/>
  <c r="L379" i="12"/>
  <c r="K380" i="12"/>
  <c r="J381" i="12"/>
  <c r="I382" i="12"/>
  <c r="H383" i="12"/>
  <c r="H384" i="12"/>
  <c r="G385" i="12"/>
  <c r="S390" i="12"/>
  <c r="R391" i="12"/>
  <c r="Q392" i="12"/>
  <c r="P393" i="12"/>
  <c r="O394" i="12"/>
  <c r="N395" i="12"/>
  <c r="M396" i="12"/>
  <c r="L397" i="12"/>
  <c r="K398" i="12"/>
  <c r="I399" i="12"/>
  <c r="G400" i="12"/>
  <c r="S402" i="12"/>
  <c r="Q403" i="12"/>
  <c r="O404" i="12"/>
  <c r="M405" i="12"/>
  <c r="K406" i="12"/>
  <c r="I407" i="12"/>
  <c r="G408" i="12"/>
  <c r="S410" i="12"/>
  <c r="Q411" i="12"/>
  <c r="O412" i="12"/>
  <c r="M413" i="12"/>
  <c r="K414" i="12"/>
  <c r="I415" i="12"/>
  <c r="G416" i="12"/>
  <c r="S418" i="12"/>
  <c r="Q419" i="12"/>
  <c r="O420" i="12"/>
  <c r="M421" i="12"/>
  <c r="K422" i="12"/>
  <c r="I423" i="12"/>
  <c r="G424" i="12"/>
  <c r="S426" i="12"/>
  <c r="Q427" i="12"/>
  <c r="O428" i="12"/>
  <c r="M429" i="12"/>
  <c r="K430" i="12"/>
  <c r="I431" i="12"/>
  <c r="G432" i="12"/>
  <c r="S434" i="12"/>
  <c r="Q435" i="12"/>
  <c r="O436" i="12"/>
  <c r="M437" i="12"/>
  <c r="K438" i="12"/>
  <c r="I439" i="12"/>
  <c r="G440" i="12"/>
  <c r="S442" i="12"/>
  <c r="Q443" i="12"/>
  <c r="O444" i="12"/>
  <c r="M445" i="12"/>
  <c r="K446" i="12"/>
  <c r="I447" i="12"/>
  <c r="G448" i="12"/>
  <c r="S450" i="12"/>
  <c r="Q451" i="12"/>
  <c r="O452" i="12"/>
  <c r="M453" i="12"/>
  <c r="K454" i="12"/>
  <c r="I455" i="12"/>
  <c r="G456" i="12"/>
  <c r="S458" i="12"/>
  <c r="Q459" i="12"/>
  <c r="O460" i="12"/>
  <c r="M461" i="12"/>
  <c r="K462" i="12"/>
  <c r="I463" i="12"/>
  <c r="G464" i="12"/>
  <c r="S466" i="12"/>
  <c r="Q467" i="12"/>
  <c r="O468" i="12"/>
  <c r="M469" i="12"/>
  <c r="K470" i="12"/>
  <c r="I471" i="12"/>
  <c r="G472" i="12"/>
  <c r="S474" i="12"/>
  <c r="Q475" i="12"/>
  <c r="O476" i="12"/>
  <c r="M477" i="12"/>
  <c r="K478" i="12"/>
  <c r="I479" i="12"/>
  <c r="G480" i="12"/>
  <c r="L250" i="12"/>
  <c r="P264" i="12"/>
  <c r="R287" i="12"/>
  <c r="H316" i="12"/>
  <c r="N321" i="12"/>
  <c r="P328" i="12"/>
  <c r="H332" i="12"/>
  <c r="P335" i="12"/>
  <c r="J338" i="12"/>
  <c r="N340" i="12"/>
  <c r="P346" i="12"/>
  <c r="L348" i="12"/>
  <c r="H350" i="12"/>
  <c r="R353" i="12"/>
  <c r="N355" i="12"/>
  <c r="I357" i="12"/>
  <c r="P358" i="12"/>
  <c r="H361" i="12"/>
  <c r="M362" i="12"/>
  <c r="S363" i="12"/>
  <c r="J366" i="12"/>
  <c r="Q367" i="12"/>
  <c r="H370" i="12"/>
  <c r="J371" i="12"/>
  <c r="L372" i="12"/>
  <c r="N373" i="12"/>
  <c r="P374" i="12"/>
  <c r="P375" i="12"/>
  <c r="P376" i="12"/>
  <c r="O377" i="12"/>
  <c r="N378" i="12"/>
  <c r="M379" i="12"/>
  <c r="L380" i="12"/>
  <c r="K381" i="12"/>
  <c r="J382" i="12"/>
  <c r="J383" i="12"/>
  <c r="I384" i="12"/>
  <c r="H385" i="12"/>
  <c r="G386" i="12"/>
  <c r="S391" i="12"/>
  <c r="R392" i="12"/>
  <c r="Q393" i="12"/>
  <c r="P394" i="12"/>
  <c r="O395" i="12"/>
  <c r="N396" i="12"/>
  <c r="N397" i="12"/>
  <c r="L398" i="12"/>
  <c r="J399" i="12"/>
  <c r="H400" i="12"/>
  <c r="R403" i="12"/>
  <c r="P404" i="12"/>
  <c r="N405" i="12"/>
  <c r="L406" i="12"/>
  <c r="J407" i="12"/>
  <c r="H408" i="12"/>
  <c r="R411" i="12"/>
  <c r="P412" i="12"/>
  <c r="N413" i="12"/>
  <c r="L414" i="12"/>
  <c r="J415" i="12"/>
  <c r="H416" i="12"/>
  <c r="R419" i="12"/>
  <c r="P420" i="12"/>
  <c r="N421" i="12"/>
  <c r="L422" i="12"/>
  <c r="J423" i="12"/>
  <c r="H424" i="12"/>
  <c r="R427" i="12"/>
  <c r="P428" i="12"/>
  <c r="N429" i="12"/>
  <c r="L430" i="12"/>
  <c r="J431" i="12"/>
  <c r="H432" i="12"/>
  <c r="R435" i="12"/>
  <c r="P436" i="12"/>
  <c r="N437" i="12"/>
  <c r="L438" i="12"/>
  <c r="J439" i="12"/>
  <c r="H440" i="12"/>
  <c r="R443" i="12"/>
  <c r="P444" i="12"/>
  <c r="N445" i="12"/>
  <c r="L446" i="12"/>
  <c r="J447" i="12"/>
  <c r="H448" i="12"/>
  <c r="R451" i="12"/>
  <c r="P452" i="12"/>
  <c r="N453" i="12"/>
  <c r="L454" i="12"/>
  <c r="J455" i="12"/>
  <c r="H456" i="12"/>
  <c r="R459" i="12"/>
  <c r="P460" i="12"/>
  <c r="N461" i="12"/>
  <c r="L462" i="12"/>
  <c r="J463" i="12"/>
  <c r="H464" i="12"/>
  <c r="R467" i="12"/>
  <c r="P468" i="12"/>
  <c r="N469" i="12"/>
  <c r="L470" i="12"/>
  <c r="J471" i="12"/>
  <c r="H472" i="12"/>
  <c r="R475" i="12"/>
  <c r="P476" i="12"/>
  <c r="N477" i="12"/>
  <c r="L478" i="12"/>
  <c r="J479" i="12"/>
  <c r="H480" i="12"/>
  <c r="R483" i="12"/>
  <c r="P484" i="12"/>
  <c r="N485" i="12"/>
  <c r="L486" i="12"/>
  <c r="J487" i="12"/>
  <c r="H488" i="12"/>
  <c r="R491" i="12"/>
  <c r="P492" i="12"/>
  <c r="N493" i="12"/>
  <c r="L494" i="12"/>
  <c r="J495" i="12"/>
  <c r="H496" i="12"/>
  <c r="R499" i="12"/>
  <c r="P500" i="12"/>
  <c r="N501" i="12"/>
  <c r="L502" i="12"/>
  <c r="J503" i="12"/>
  <c r="H504" i="12"/>
  <c r="A5" i="2" a="1"/>
  <c r="C6" i="4"/>
  <c r="C10" i="4"/>
  <c r="C14" i="4"/>
  <c r="C18" i="4"/>
  <c r="C22" i="4"/>
  <c r="C26" i="4"/>
  <c r="C30" i="4"/>
  <c r="C34" i="4"/>
  <c r="J251" i="12"/>
  <c r="N265" i="12"/>
  <c r="R279" i="12"/>
  <c r="S287" i="12"/>
  <c r="G309" i="12"/>
  <c r="I316" i="12"/>
  <c r="O321" i="12"/>
  <c r="G325" i="12"/>
  <c r="Q328" i="12"/>
  <c r="I332" i="12"/>
  <c r="R335" i="12"/>
  <c r="L338" i="12"/>
  <c r="R340" i="12"/>
  <c r="R346" i="12"/>
  <c r="N348" i="12"/>
  <c r="J350" i="12"/>
  <c r="P355" i="12"/>
  <c r="J357" i="12"/>
  <c r="R358" i="12"/>
  <c r="J361" i="12"/>
  <c r="O362" i="12"/>
  <c r="G365" i="12"/>
  <c r="M366" i="12"/>
  <c r="R367" i="12"/>
  <c r="I370" i="12"/>
  <c r="K371" i="12"/>
  <c r="M372" i="12"/>
  <c r="O373" i="12"/>
  <c r="Q374" i="12"/>
  <c r="Q375" i="12"/>
  <c r="Q376" i="12"/>
  <c r="P377" i="12"/>
  <c r="O378" i="12"/>
  <c r="N379" i="12"/>
  <c r="M380" i="12"/>
  <c r="L381" i="12"/>
  <c r="L382" i="12"/>
  <c r="K383" i="12"/>
  <c r="J384" i="12"/>
  <c r="I385" i="12"/>
  <c r="H386" i="12"/>
  <c r="G387" i="12"/>
  <c r="S392" i="12"/>
  <c r="R393" i="12"/>
  <c r="Q394" i="12"/>
  <c r="P395" i="12"/>
  <c r="P396" i="12"/>
  <c r="O397" i="12"/>
  <c r="M398" i="12"/>
  <c r="K399" i="12"/>
  <c r="I400" i="12"/>
  <c r="G401" i="12"/>
  <c r="S403" i="12"/>
  <c r="Q404" i="12"/>
  <c r="O405" i="12"/>
  <c r="M406" i="12"/>
  <c r="K407" i="12"/>
  <c r="I408" i="12"/>
  <c r="G409" i="12"/>
  <c r="S411" i="12"/>
  <c r="Q412" i="12"/>
  <c r="O413" i="12"/>
  <c r="M414" i="12"/>
  <c r="K415" i="12"/>
  <c r="I416" i="12"/>
  <c r="G417" i="12"/>
  <c r="S419" i="12"/>
  <c r="Q420" i="12"/>
  <c r="O421" i="12"/>
  <c r="M422" i="12"/>
  <c r="K423" i="12"/>
  <c r="I424" i="12"/>
  <c r="G425" i="12"/>
  <c r="S427" i="12"/>
  <c r="Q428" i="12"/>
  <c r="O429" i="12"/>
  <c r="M430" i="12"/>
  <c r="K431" i="12"/>
  <c r="I432" i="12"/>
  <c r="G433" i="12"/>
  <c r="S435" i="12"/>
  <c r="Q436" i="12"/>
  <c r="O437" i="12"/>
  <c r="M438" i="12"/>
  <c r="K439" i="12"/>
  <c r="I440" i="12"/>
  <c r="G441" i="12"/>
  <c r="S443" i="12"/>
  <c r="Q444" i="12"/>
  <c r="O445" i="12"/>
  <c r="M446" i="12"/>
  <c r="K447" i="12"/>
  <c r="I448" i="12"/>
  <c r="G449" i="12"/>
  <c r="S451" i="12"/>
  <c r="Q452" i="12"/>
  <c r="O453" i="12"/>
  <c r="M454" i="12"/>
  <c r="K455" i="12"/>
  <c r="I456" i="12"/>
  <c r="G457" i="12"/>
  <c r="S459" i="12"/>
  <c r="Q460" i="12"/>
  <c r="O461" i="12"/>
  <c r="M462" i="12"/>
  <c r="K463" i="12"/>
  <c r="I464" i="12"/>
  <c r="G465" i="12"/>
  <c r="S467" i="12"/>
  <c r="Q468" i="12"/>
  <c r="O469" i="12"/>
  <c r="M470" i="12"/>
  <c r="K471" i="12"/>
  <c r="I472" i="12"/>
  <c r="G473" i="12"/>
  <c r="S475" i="12"/>
  <c r="Q476" i="12"/>
  <c r="O477" i="12"/>
  <c r="M478" i="12"/>
  <c r="K479" i="12"/>
  <c r="I480" i="12"/>
  <c r="G481" i="12"/>
  <c r="S483" i="12"/>
  <c r="Q484" i="12"/>
  <c r="O485" i="12"/>
  <c r="M486" i="12"/>
  <c r="K487" i="12"/>
  <c r="I488" i="12"/>
  <c r="G489" i="12"/>
  <c r="S491" i="12"/>
  <c r="Q492" i="12"/>
  <c r="O493" i="12"/>
  <c r="M494" i="12"/>
  <c r="K495" i="12"/>
  <c r="I496" i="12"/>
  <c r="G497" i="12"/>
  <c r="S499" i="12"/>
  <c r="Q500" i="12"/>
  <c r="O501" i="12"/>
  <c r="M502" i="12"/>
  <c r="K503" i="12"/>
  <c r="I504" i="12"/>
  <c r="D6" i="4"/>
  <c r="D10" i="4"/>
  <c r="D14" i="4"/>
  <c r="D18" i="4"/>
  <c r="D22" i="4"/>
  <c r="D26" i="4"/>
  <c r="D30" i="4"/>
  <c r="D34" i="4"/>
  <c r="D38" i="4"/>
  <c r="D42" i="4"/>
  <c r="D46" i="4"/>
  <c r="D50" i="4"/>
  <c r="D54" i="4"/>
  <c r="D58" i="4"/>
  <c r="D62" i="4"/>
  <c r="D66" i="4"/>
  <c r="D70" i="4"/>
  <c r="D74" i="4"/>
  <c r="D78" i="4"/>
  <c r="D82" i="4"/>
  <c r="H252" i="12"/>
  <c r="L266" i="12"/>
  <c r="P280" i="12"/>
  <c r="P288" i="12"/>
  <c r="R295" i="12"/>
  <c r="L325" i="12"/>
  <c r="N332" i="12"/>
  <c r="S335" i="12"/>
  <c r="M338" i="12"/>
  <c r="H343" i="12"/>
  <c r="G345" i="12"/>
  <c r="Q348" i="12"/>
  <c r="M350" i="12"/>
  <c r="I352" i="12"/>
  <c r="S355" i="12"/>
  <c r="K357" i="12"/>
  <c r="S358" i="12"/>
  <c r="L361" i="12"/>
  <c r="P362" i="12"/>
  <c r="I365" i="12"/>
  <c r="N366" i="12"/>
  <c r="S367" i="12"/>
  <c r="G369" i="12"/>
  <c r="J370" i="12"/>
  <c r="M371" i="12"/>
  <c r="N372" i="12"/>
  <c r="P373" i="12"/>
  <c r="R374" i="12"/>
  <c r="R375" i="12"/>
  <c r="R376" i="12"/>
  <c r="Q377" i="12"/>
  <c r="P378" i="12"/>
  <c r="O379" i="12"/>
  <c r="N380" i="12"/>
  <c r="N381" i="12"/>
  <c r="M382" i="12"/>
  <c r="L383" i="12"/>
  <c r="K384" i="12"/>
  <c r="J385" i="12"/>
  <c r="I386" i="12"/>
  <c r="H387" i="12"/>
  <c r="G388" i="12"/>
  <c r="S393" i="12"/>
  <c r="R394" i="12"/>
  <c r="R395" i="12"/>
  <c r="Q396" i="12"/>
  <c r="P397" i="12"/>
  <c r="N398" i="12"/>
  <c r="L399" i="12"/>
  <c r="J400" i="12"/>
  <c r="H401" i="12"/>
  <c r="R404" i="12"/>
  <c r="P405" i="12"/>
  <c r="N406" i="12"/>
  <c r="L407" i="12"/>
  <c r="J408" i="12"/>
  <c r="H409" i="12"/>
  <c r="R412" i="12"/>
  <c r="P413" i="12"/>
  <c r="N414" i="12"/>
  <c r="L415" i="12"/>
  <c r="J416" i="12"/>
  <c r="H417" i="12"/>
  <c r="R420" i="12"/>
  <c r="P421" i="12"/>
  <c r="N422" i="12"/>
  <c r="L423" i="12"/>
  <c r="J424" i="12"/>
  <c r="H425" i="12"/>
  <c r="R428" i="12"/>
  <c r="P429" i="12"/>
  <c r="N430" i="12"/>
  <c r="L431" i="12"/>
  <c r="J432" i="12"/>
  <c r="H433" i="12"/>
  <c r="R436" i="12"/>
  <c r="P437" i="12"/>
  <c r="N438" i="12"/>
  <c r="L439" i="12"/>
  <c r="J440" i="12"/>
  <c r="H441" i="12"/>
  <c r="R444" i="12"/>
  <c r="P445" i="12"/>
  <c r="N446" i="12"/>
  <c r="L447" i="12"/>
  <c r="J448" i="12"/>
  <c r="H449" i="12"/>
  <c r="R452" i="12"/>
  <c r="P453" i="12"/>
  <c r="N454" i="12"/>
  <c r="L455" i="12"/>
  <c r="J456" i="12"/>
  <c r="H457" i="12"/>
  <c r="R460" i="12"/>
  <c r="P461" i="12"/>
  <c r="N462" i="12"/>
  <c r="L463" i="12"/>
  <c r="J464" i="12"/>
  <c r="H465" i="12"/>
  <c r="R468" i="12"/>
  <c r="P469" i="12"/>
  <c r="N470" i="12"/>
  <c r="L471" i="12"/>
  <c r="J472" i="12"/>
  <c r="H473" i="12"/>
  <c r="R476" i="12"/>
  <c r="P477" i="12"/>
  <c r="N478" i="12"/>
  <c r="L479" i="12"/>
  <c r="J480" i="12"/>
  <c r="H481" i="12"/>
  <c r="R484" i="12"/>
  <c r="P485" i="12"/>
  <c r="N486" i="12"/>
  <c r="L487" i="12"/>
  <c r="J488" i="12"/>
  <c r="H489" i="12"/>
  <c r="R492" i="12"/>
  <c r="P493" i="12"/>
  <c r="N494" i="12"/>
  <c r="L495" i="12"/>
  <c r="J496" i="12"/>
  <c r="H497" i="12"/>
  <c r="R500" i="12"/>
  <c r="P501" i="12"/>
  <c r="N502" i="12"/>
  <c r="L503" i="12"/>
  <c r="J504" i="12"/>
  <c r="K5" i="2" a="1"/>
  <c r="B7" i="4" a="1"/>
  <c r="B11" i="4" a="1"/>
  <c r="B15" i="4" a="1"/>
  <c r="B19" i="4" a="1"/>
  <c r="B23" i="4" a="1"/>
  <c r="B27" i="4" a="1"/>
  <c r="B31" i="4" a="1"/>
  <c r="B35" i="4" a="1"/>
  <c r="B39" i="4" a="1"/>
  <c r="B43" i="4" a="1"/>
  <c r="B47" i="4" a="1"/>
  <c r="J267" i="12"/>
  <c r="N281" i="12"/>
  <c r="Q288" i="12"/>
  <c r="S295" i="12"/>
  <c r="G317" i="12"/>
  <c r="P325" i="12"/>
  <c r="H329" i="12"/>
  <c r="R332" i="12"/>
  <c r="O338" i="12"/>
  <c r="K343" i="12"/>
  <c r="H345" i="12"/>
  <c r="R348" i="12"/>
  <c r="N350" i="12"/>
  <c r="J352" i="12"/>
  <c r="L357" i="12"/>
  <c r="M361" i="12"/>
  <c r="Q362" i="12"/>
  <c r="J365" i="12"/>
  <c r="P366" i="12"/>
  <c r="H369" i="12"/>
  <c r="K370" i="12"/>
  <c r="N371" i="12"/>
  <c r="P372" i="12"/>
  <c r="R373" i="12"/>
  <c r="S374" i="12"/>
  <c r="S375" i="12"/>
  <c r="S376" i="12"/>
  <c r="R377" i="12"/>
  <c r="Q378" i="12"/>
  <c r="P379" i="12"/>
  <c r="P380" i="12"/>
  <c r="O381" i="12"/>
  <c r="N382" i="12"/>
  <c r="M383" i="12"/>
  <c r="L384" i="12"/>
  <c r="K385" i="12"/>
  <c r="J386" i="12"/>
  <c r="I387" i="12"/>
  <c r="H388" i="12"/>
  <c r="G389" i="12"/>
  <c r="S395" i="12"/>
  <c r="R396" i="12"/>
  <c r="Q397" i="12"/>
  <c r="O398" i="12"/>
  <c r="M399" i="12"/>
  <c r="K400" i="12"/>
  <c r="I401" i="12"/>
  <c r="G402" i="12"/>
  <c r="S404" i="12"/>
  <c r="Q405" i="12"/>
  <c r="O406" i="12"/>
  <c r="M407" i="12"/>
  <c r="K408" i="12"/>
  <c r="I409" i="12"/>
  <c r="G410" i="12"/>
  <c r="S412" i="12"/>
  <c r="H268" i="12"/>
  <c r="L282" i="12"/>
  <c r="N289" i="12"/>
  <c r="P296" i="12"/>
  <c r="R303" i="12"/>
  <c r="L322" i="12"/>
  <c r="N329" i="12"/>
  <c r="J336" i="12"/>
  <c r="R338" i="12"/>
  <c r="G341" i="12"/>
  <c r="L343" i="12"/>
  <c r="L345" i="12"/>
  <c r="H347" i="12"/>
  <c r="R350" i="12"/>
  <c r="N352" i="12"/>
  <c r="J354" i="12"/>
  <c r="O357" i="12"/>
  <c r="I360" i="12"/>
  <c r="N361" i="12"/>
  <c r="R362" i="12"/>
  <c r="G364" i="12"/>
  <c r="K365" i="12"/>
  <c r="R366" i="12"/>
  <c r="J369" i="12"/>
  <c r="L370" i="12"/>
  <c r="O371" i="12"/>
  <c r="Q372" i="12"/>
  <c r="S373" i="12"/>
  <c r="S377" i="12"/>
  <c r="R378" i="12"/>
  <c r="R379" i="12"/>
  <c r="Q380" i="12"/>
  <c r="P381" i="12"/>
  <c r="O382" i="12"/>
  <c r="N383" i="12"/>
  <c r="M384" i="12"/>
  <c r="L385" i="12"/>
  <c r="K386" i="12"/>
  <c r="J387" i="12"/>
  <c r="I388" i="12"/>
  <c r="H389" i="12"/>
  <c r="G390" i="12"/>
  <c r="S396" i="12"/>
  <c r="R397" i="12"/>
  <c r="P398" i="12"/>
  <c r="N399" i="12"/>
  <c r="L400" i="12"/>
  <c r="J401" i="12"/>
  <c r="H402" i="12"/>
  <c r="R405" i="12"/>
  <c r="P406" i="12"/>
  <c r="N407" i="12"/>
  <c r="L408" i="12"/>
  <c r="J409" i="12"/>
  <c r="H410" i="12"/>
  <c r="R413" i="12"/>
  <c r="P414" i="12"/>
  <c r="N415" i="12"/>
  <c r="L416" i="12"/>
  <c r="J417" i="12"/>
  <c r="H418" i="12"/>
  <c r="R421" i="12"/>
  <c r="P422" i="12"/>
  <c r="N423" i="12"/>
  <c r="L424" i="12"/>
  <c r="J425" i="12"/>
  <c r="H426" i="12"/>
  <c r="R429" i="12"/>
  <c r="P430" i="12"/>
  <c r="N431" i="12"/>
  <c r="L432" i="12"/>
  <c r="J433" i="12"/>
  <c r="H434" i="12"/>
  <c r="R437" i="12"/>
  <c r="P438" i="12"/>
  <c r="N439" i="12"/>
  <c r="L440" i="12"/>
  <c r="J441" i="12"/>
  <c r="H442" i="12"/>
  <c r="R445" i="12"/>
  <c r="P446" i="12"/>
  <c r="N447" i="12"/>
  <c r="L448" i="12"/>
  <c r="J449" i="12"/>
  <c r="H450" i="12"/>
  <c r="R453" i="12"/>
  <c r="P454" i="12"/>
  <c r="N455" i="12"/>
  <c r="L456" i="12"/>
  <c r="J457" i="12"/>
  <c r="H458" i="12"/>
  <c r="R461" i="12"/>
  <c r="P462" i="12"/>
  <c r="N463" i="12"/>
  <c r="L464" i="12"/>
  <c r="J465" i="12"/>
  <c r="H466" i="12"/>
  <c r="R469" i="12"/>
  <c r="P470" i="12"/>
  <c r="N471" i="12"/>
  <c r="L472" i="12"/>
  <c r="J473" i="12"/>
  <c r="H474" i="12"/>
  <c r="R477" i="12"/>
  <c r="P478" i="12"/>
  <c r="N479" i="12"/>
  <c r="L480" i="12"/>
  <c r="J481" i="12"/>
  <c r="H482" i="12"/>
  <c r="R485" i="12"/>
  <c r="P486" i="12"/>
  <c r="N487" i="12"/>
  <c r="L488" i="12"/>
  <c r="J489" i="12"/>
  <c r="H490" i="12"/>
  <c r="R493" i="12"/>
  <c r="P494" i="12"/>
  <c r="N495" i="12"/>
  <c r="L496" i="12"/>
  <c r="J497" i="12"/>
  <c r="H498" i="12"/>
  <c r="R501" i="12"/>
  <c r="P502" i="12"/>
  <c r="N503" i="12"/>
  <c r="L504" i="12"/>
  <c r="U5" i="2" a="1"/>
  <c r="C7" i="4"/>
  <c r="C11" i="4"/>
  <c r="C15" i="4"/>
  <c r="C19" i="4"/>
  <c r="C23" i="4"/>
  <c r="C27" i="4"/>
  <c r="C31" i="4"/>
  <c r="C35" i="4"/>
  <c r="C39" i="4"/>
  <c r="C43" i="4"/>
  <c r="C47" i="4"/>
  <c r="C51" i="4"/>
  <c r="C55" i="4"/>
  <c r="C59" i="4"/>
  <c r="C63" i="4"/>
  <c r="C67" i="4"/>
  <c r="C71" i="4"/>
  <c r="C75" i="4"/>
  <c r="C79" i="4"/>
  <c r="C83" i="4"/>
  <c r="C87" i="4"/>
  <c r="C91" i="4"/>
  <c r="C95" i="4"/>
  <c r="C99" i="4"/>
  <c r="C103" i="4"/>
  <c r="C107" i="4"/>
  <c r="C111" i="4"/>
  <c r="C115" i="4"/>
  <c r="C119" i="4"/>
  <c r="M282" i="12"/>
  <c r="O289" i="12"/>
  <c r="Q296" i="12"/>
  <c r="S303" i="12"/>
  <c r="M322" i="12"/>
  <c r="O329" i="12"/>
  <c r="G333" i="12"/>
  <c r="N336" i="12"/>
  <c r="I341" i="12"/>
  <c r="P343" i="12"/>
  <c r="N345" i="12"/>
  <c r="J347" i="12"/>
  <c r="P352" i="12"/>
  <c r="L354" i="12"/>
  <c r="H356" i="12"/>
  <c r="P357" i="12"/>
  <c r="J360" i="12"/>
  <c r="O361" i="12"/>
  <c r="H364" i="12"/>
  <c r="L365" i="12"/>
  <c r="S366" i="12"/>
  <c r="K369" i="12"/>
  <c r="M370" i="12"/>
  <c r="P371" i="12"/>
  <c r="R372" i="12"/>
  <c r="S379" i="12"/>
  <c r="R380" i="12"/>
  <c r="Q381" i="12"/>
  <c r="P382" i="12"/>
  <c r="O383" i="12"/>
  <c r="N384" i="12"/>
  <c r="M385" i="12"/>
  <c r="L386" i="12"/>
  <c r="K387" i="12"/>
  <c r="J388" i="12"/>
  <c r="I389" i="12"/>
  <c r="H390" i="12"/>
  <c r="G391" i="12"/>
  <c r="S397" i="12"/>
  <c r="Q398" i="12"/>
  <c r="O399" i="12"/>
  <c r="M400" i="12"/>
  <c r="K401" i="12"/>
  <c r="I402" i="12"/>
  <c r="G403" i="12"/>
  <c r="S405" i="12"/>
  <c r="Q406" i="12"/>
  <c r="O407" i="12"/>
  <c r="M408" i="12"/>
  <c r="K409" i="12"/>
  <c r="I410" i="12"/>
  <c r="G411" i="12"/>
  <c r="S413" i="12"/>
  <c r="Q414" i="12"/>
  <c r="O415" i="12"/>
  <c r="M416" i="12"/>
  <c r="K417" i="12"/>
  <c r="I418" i="12"/>
  <c r="G419" i="12"/>
  <c r="S421" i="12"/>
  <c r="Q422" i="12"/>
  <c r="O423" i="12"/>
  <c r="M424" i="12"/>
  <c r="K425" i="12"/>
  <c r="I426" i="12"/>
  <c r="G427" i="12"/>
  <c r="S429" i="12"/>
  <c r="Q430" i="12"/>
  <c r="O431" i="12"/>
  <c r="M432" i="12"/>
  <c r="K433" i="12"/>
  <c r="I434" i="12"/>
  <c r="G435" i="12"/>
  <c r="S437" i="12"/>
  <c r="Q438" i="12"/>
  <c r="O439" i="12"/>
  <c r="M440" i="12"/>
  <c r="K441" i="12"/>
  <c r="I442" i="12"/>
  <c r="G443" i="12"/>
  <c r="S445" i="12"/>
  <c r="Q446" i="12"/>
  <c r="O447" i="12"/>
  <c r="M448" i="12"/>
  <c r="K449" i="12"/>
  <c r="I450" i="12"/>
  <c r="G451" i="12"/>
  <c r="S453" i="12"/>
  <c r="Q454" i="12"/>
  <c r="O455" i="12"/>
  <c r="M456" i="12"/>
  <c r="K457" i="12"/>
  <c r="I458" i="12"/>
  <c r="G459" i="12"/>
  <c r="S461" i="12"/>
  <c r="Q462" i="12"/>
  <c r="O463" i="12"/>
  <c r="M464" i="12"/>
  <c r="K465" i="12"/>
  <c r="I466" i="12"/>
  <c r="G467" i="12"/>
  <c r="S469" i="12"/>
  <c r="Q470" i="12"/>
  <c r="O471" i="12"/>
  <c r="M472" i="12"/>
  <c r="K473" i="12"/>
  <c r="I474" i="12"/>
  <c r="G475" i="12"/>
  <c r="S477" i="12"/>
  <c r="R255" i="12"/>
  <c r="J283" i="12"/>
  <c r="L290" i="12"/>
  <c r="N297" i="12"/>
  <c r="P304" i="12"/>
  <c r="R311" i="12"/>
  <c r="J318" i="12"/>
  <c r="R322" i="12"/>
  <c r="J326" i="12"/>
  <c r="L333" i="12"/>
  <c r="P336" i="12"/>
  <c r="H339" i="12"/>
  <c r="L341" i="12"/>
  <c r="R343" i="12"/>
  <c r="O345" i="12"/>
  <c r="K347" i="12"/>
  <c r="G349" i="12"/>
  <c r="Q352" i="12"/>
  <c r="M354" i="12"/>
  <c r="I356" i="12"/>
  <c r="L360" i="12"/>
  <c r="Q361" i="12"/>
  <c r="I364" i="12"/>
  <c r="O365" i="12"/>
  <c r="L369" i="12"/>
  <c r="O370" i="12"/>
  <c r="R371" i="12"/>
  <c r="S380" i="12"/>
  <c r="R381" i="12"/>
  <c r="Q382" i="12"/>
  <c r="P383" i="12"/>
  <c r="O384" i="12"/>
  <c r="N385" i="12"/>
  <c r="M386" i="12"/>
  <c r="L387" i="12"/>
  <c r="K388" i="12"/>
  <c r="J389" i="12"/>
  <c r="I390" i="12"/>
  <c r="H391" i="12"/>
  <c r="H392" i="12"/>
  <c r="G393" i="12"/>
  <c r="R398" i="12"/>
  <c r="P399" i="12"/>
  <c r="N400" i="12"/>
  <c r="L401" i="12"/>
  <c r="J402" i="12"/>
  <c r="H403" i="12"/>
  <c r="R406" i="12"/>
  <c r="P407" i="12"/>
  <c r="N408" i="12"/>
  <c r="L409" i="12"/>
  <c r="J410" i="12"/>
  <c r="H411" i="12"/>
  <c r="R414" i="12"/>
  <c r="P415" i="12"/>
  <c r="N416" i="12"/>
  <c r="L417" i="12"/>
  <c r="J418" i="12"/>
  <c r="H419" i="12"/>
  <c r="R422" i="12"/>
  <c r="P423" i="12"/>
  <c r="N424" i="12"/>
  <c r="L425" i="12"/>
  <c r="J426" i="12"/>
  <c r="H427" i="12"/>
  <c r="R430" i="12"/>
  <c r="P431" i="12"/>
  <c r="N432" i="12"/>
  <c r="L433" i="12"/>
  <c r="J434" i="12"/>
  <c r="H435" i="12"/>
  <c r="R438" i="12"/>
  <c r="P439" i="12"/>
  <c r="N440" i="12"/>
  <c r="L441" i="12"/>
  <c r="J442" i="12"/>
  <c r="H443" i="12"/>
  <c r="R446" i="12"/>
  <c r="P447" i="12"/>
  <c r="N448" i="12"/>
  <c r="L449" i="12"/>
  <c r="J450" i="12"/>
  <c r="H451" i="12"/>
  <c r="R454" i="12"/>
  <c r="P455" i="12"/>
  <c r="N456" i="12"/>
  <c r="L457" i="12"/>
  <c r="J458" i="12"/>
  <c r="H459" i="12"/>
  <c r="R462" i="12"/>
  <c r="P463" i="12"/>
  <c r="N464" i="12"/>
  <c r="L465" i="12"/>
  <c r="J466" i="12"/>
  <c r="H467" i="12"/>
  <c r="R470" i="12"/>
  <c r="P471" i="12"/>
  <c r="N472" i="12"/>
  <c r="L473" i="12"/>
  <c r="J474" i="12"/>
  <c r="H475" i="12"/>
  <c r="R478" i="12"/>
  <c r="P479" i="12"/>
  <c r="N480" i="12"/>
  <c r="L481" i="12"/>
  <c r="J482" i="12"/>
  <c r="H483" i="12"/>
  <c r="R486" i="12"/>
  <c r="P487" i="12"/>
  <c r="N488" i="12"/>
  <c r="L489" i="12"/>
  <c r="J490" i="12"/>
  <c r="H491" i="12"/>
  <c r="R494" i="12"/>
  <c r="P495" i="12"/>
  <c r="N496" i="12"/>
  <c r="L497" i="12"/>
  <c r="J498" i="12"/>
  <c r="H499" i="12"/>
  <c r="R502" i="12"/>
  <c r="P503" i="12"/>
  <c r="N504" i="12"/>
  <c r="B4" i="4" a="1"/>
  <c r="B8" i="4" a="1"/>
  <c r="B12" i="4" a="1"/>
  <c r="B16" i="4" a="1"/>
  <c r="B20" i="4" a="1"/>
  <c r="B24" i="4" a="1"/>
  <c r="B28" i="4" a="1"/>
  <c r="B32" i="4" a="1"/>
  <c r="B36" i="4" a="1"/>
  <c r="B40" i="4" a="1"/>
  <c r="B44" i="4" a="1"/>
  <c r="B48" i="4" a="1"/>
  <c r="B52" i="4" a="1"/>
  <c r="B56" i="4" a="1"/>
  <c r="B60" i="4" a="1"/>
  <c r="B64" i="4" a="1"/>
  <c r="B68" i="4" a="1"/>
  <c r="B72" i="4" a="1"/>
  <c r="B76" i="4" a="1"/>
  <c r="B80" i="4" a="1"/>
  <c r="B84" i="4" a="1"/>
  <c r="P256" i="12"/>
  <c r="K283" i="12"/>
  <c r="M290" i="12"/>
  <c r="O297" i="12"/>
  <c r="Q304" i="12"/>
  <c r="S311" i="12"/>
  <c r="N326" i="12"/>
  <c r="P333" i="12"/>
  <c r="Q336" i="12"/>
  <c r="J339" i="12"/>
  <c r="P341" i="12"/>
  <c r="S343" i="12"/>
  <c r="Q345" i="12"/>
  <c r="M347" i="12"/>
  <c r="I349" i="12"/>
  <c r="S352" i="12"/>
  <c r="O354" i="12"/>
  <c r="K356" i="12"/>
  <c r="G359" i="12"/>
  <c r="N360" i="12"/>
  <c r="R361" i="12"/>
  <c r="K364" i="12"/>
  <c r="P365" i="12"/>
  <c r="I368" i="12"/>
  <c r="M369" i="12"/>
  <c r="P370" i="12"/>
  <c r="S371" i="12"/>
  <c r="S381" i="12"/>
  <c r="R382" i="12"/>
  <c r="Q383" i="12"/>
  <c r="P384" i="12"/>
  <c r="O385" i="12"/>
  <c r="N386" i="12"/>
  <c r="M387" i="12"/>
  <c r="L388" i="12"/>
  <c r="K389" i="12"/>
  <c r="J390" i="12"/>
  <c r="J391" i="12"/>
  <c r="I392" i="12"/>
  <c r="H393" i="12"/>
  <c r="G394" i="12"/>
  <c r="S398" i="12"/>
  <c r="Q399" i="12"/>
  <c r="O400" i="12"/>
  <c r="M401" i="12"/>
  <c r="K402" i="12"/>
  <c r="I403" i="12"/>
  <c r="G404" i="12"/>
  <c r="S406" i="12"/>
  <c r="Q407" i="12"/>
  <c r="O408" i="12"/>
  <c r="M409" i="12"/>
  <c r="K410" i="12"/>
  <c r="I411" i="12"/>
  <c r="G412" i="12"/>
  <c r="S414" i="12"/>
  <c r="Q415" i="12"/>
  <c r="O416" i="12"/>
  <c r="M417" i="12"/>
  <c r="K418" i="12"/>
  <c r="I419" i="12"/>
  <c r="G420" i="12"/>
  <c r="S422" i="12"/>
  <c r="Q423" i="12"/>
  <c r="O424" i="12"/>
  <c r="M425" i="12"/>
  <c r="K426" i="12"/>
  <c r="I427" i="12"/>
  <c r="G428" i="12"/>
  <c r="S430" i="12"/>
  <c r="Q431" i="12"/>
  <c r="O432" i="12"/>
  <c r="M433" i="12"/>
  <c r="K434" i="12"/>
  <c r="I435" i="12"/>
  <c r="G436" i="12"/>
  <c r="S438" i="12"/>
  <c r="Q439" i="12"/>
  <c r="O440" i="12"/>
  <c r="M441" i="12"/>
  <c r="K442" i="12"/>
  <c r="I443" i="12"/>
  <c r="G444" i="12"/>
  <c r="S446" i="12"/>
  <c r="Q447" i="12"/>
  <c r="O448" i="12"/>
  <c r="M449" i="12"/>
  <c r="K450" i="12"/>
  <c r="I451" i="12"/>
  <c r="G452" i="12"/>
  <c r="S454" i="12"/>
  <c r="Q455" i="12"/>
  <c r="O456" i="12"/>
  <c r="M457" i="12"/>
  <c r="K458" i="12"/>
  <c r="I459" i="12"/>
  <c r="G460" i="12"/>
  <c r="S462" i="12"/>
  <c r="Q463" i="12"/>
  <c r="O464" i="12"/>
  <c r="M465" i="12"/>
  <c r="K466" i="12"/>
  <c r="I467" i="12"/>
  <c r="G468" i="12"/>
  <c r="S470" i="12"/>
  <c r="Q471" i="12"/>
  <c r="O472" i="12"/>
  <c r="M473" i="12"/>
  <c r="K474" i="12"/>
  <c r="I475" i="12"/>
  <c r="G476" i="12"/>
  <c r="S478" i="12"/>
  <c r="Q479" i="12"/>
  <c r="O480" i="12"/>
  <c r="M481" i="12"/>
  <c r="K482" i="12"/>
  <c r="I483" i="12"/>
  <c r="G484" i="12"/>
  <c r="S486" i="12"/>
  <c r="Q487" i="12"/>
  <c r="O488" i="12"/>
  <c r="M489" i="12"/>
  <c r="K490" i="12"/>
  <c r="I491" i="12"/>
  <c r="G492" i="12"/>
  <c r="S494" i="12"/>
  <c r="Q495" i="12"/>
  <c r="O496" i="12"/>
  <c r="M497" i="12"/>
  <c r="K498" i="12"/>
  <c r="I499" i="12"/>
  <c r="G500" i="12"/>
  <c r="S502" i="12"/>
  <c r="Q503" i="12"/>
  <c r="O504" i="12"/>
  <c r="N257" i="12"/>
  <c r="R271" i="12"/>
  <c r="H284" i="12"/>
  <c r="J291" i="12"/>
  <c r="L298" i="12"/>
  <c r="N305" i="12"/>
  <c r="P312" i="12"/>
  <c r="J323" i="12"/>
  <c r="L330" i="12"/>
  <c r="K339" i="12"/>
  <c r="R345" i="12"/>
  <c r="N347" i="12"/>
  <c r="J349" i="12"/>
  <c r="P354" i="12"/>
  <c r="L356" i="12"/>
  <c r="H359" i="12"/>
  <c r="O360" i="12"/>
  <c r="S361" i="12"/>
  <c r="H363" i="12"/>
  <c r="L364" i="12"/>
  <c r="R365" i="12"/>
  <c r="J368" i="12"/>
  <c r="N369" i="12"/>
  <c r="Q370" i="12"/>
  <c r="G375" i="12"/>
  <c r="H376" i="12"/>
  <c r="G377" i="12"/>
  <c r="S382" i="12"/>
  <c r="R383" i="12"/>
  <c r="Q384" i="12"/>
  <c r="P385" i="12"/>
  <c r="O386" i="12"/>
  <c r="N387" i="12"/>
  <c r="M388" i="12"/>
  <c r="L389" i="12"/>
  <c r="L390" i="12"/>
  <c r="K391" i="12"/>
  <c r="J392" i="12"/>
  <c r="I393" i="12"/>
  <c r="H394" i="12"/>
  <c r="G395" i="12"/>
  <c r="R399" i="12"/>
  <c r="P400" i="12"/>
  <c r="N401" i="12"/>
  <c r="L402" i="12"/>
  <c r="J403" i="12"/>
  <c r="H404" i="12"/>
  <c r="R407" i="12"/>
  <c r="P408" i="12"/>
  <c r="N409" i="12"/>
  <c r="L410" i="12"/>
  <c r="J411" i="12"/>
  <c r="H412" i="12"/>
  <c r="R415" i="12"/>
  <c r="P416" i="12"/>
  <c r="N417" i="12"/>
  <c r="L418" i="12"/>
  <c r="J419" i="12"/>
  <c r="H420" i="12"/>
  <c r="R423" i="12"/>
  <c r="P424" i="12"/>
  <c r="N425" i="12"/>
  <c r="L426" i="12"/>
  <c r="J427" i="12"/>
  <c r="H428" i="12"/>
  <c r="R431" i="12"/>
  <c r="P432" i="12"/>
  <c r="N433" i="12"/>
  <c r="L434" i="12"/>
  <c r="J435" i="12"/>
  <c r="H436" i="12"/>
  <c r="R439" i="12"/>
  <c r="P440" i="12"/>
  <c r="N441" i="12"/>
  <c r="L442" i="12"/>
  <c r="J443" i="12"/>
  <c r="H444" i="12"/>
  <c r="R447" i="12"/>
  <c r="P448" i="12"/>
  <c r="N449" i="12"/>
  <c r="L450" i="12"/>
  <c r="J451" i="12"/>
  <c r="H452" i="12"/>
  <c r="R455" i="12"/>
  <c r="P456" i="12"/>
  <c r="N457" i="12"/>
  <c r="L458" i="12"/>
  <c r="J459" i="12"/>
  <c r="H460" i="12"/>
  <c r="R463" i="12"/>
  <c r="P464" i="12"/>
  <c r="N465" i="12"/>
  <c r="L466" i="12"/>
  <c r="J467" i="12"/>
  <c r="H468" i="12"/>
  <c r="R471" i="12"/>
  <c r="P472" i="12"/>
  <c r="N473" i="12"/>
  <c r="L474" i="12"/>
  <c r="J475" i="12"/>
  <c r="H476" i="12"/>
  <c r="R479" i="12"/>
  <c r="P480" i="12"/>
  <c r="N481" i="12"/>
  <c r="L482" i="12"/>
  <c r="J483" i="12"/>
  <c r="H484" i="12"/>
  <c r="R487" i="12"/>
  <c r="P488" i="12"/>
  <c r="N489" i="12"/>
  <c r="L490" i="12"/>
  <c r="J491" i="12"/>
  <c r="H492" i="12"/>
  <c r="R495" i="12"/>
  <c r="P496" i="12"/>
  <c r="N497" i="12"/>
  <c r="L498" i="12"/>
  <c r="J499" i="12"/>
  <c r="H500" i="12"/>
  <c r="R503" i="12"/>
  <c r="P504" i="12"/>
  <c r="C4" i="4"/>
  <c r="C8" i="4"/>
  <c r="C12" i="4"/>
  <c r="C16" i="4"/>
  <c r="C20" i="4"/>
  <c r="C24" i="4"/>
  <c r="C28" i="4"/>
  <c r="C32" i="4"/>
  <c r="C36" i="4"/>
  <c r="C40" i="4"/>
  <c r="C44" i="4"/>
  <c r="C48" i="4"/>
  <c r="C52" i="4"/>
  <c r="C56" i="4"/>
  <c r="C60" i="4"/>
  <c r="L258" i="12"/>
  <c r="P272" i="12"/>
  <c r="I284" i="12"/>
  <c r="K291" i="12"/>
  <c r="M298" i="12"/>
  <c r="O305" i="12"/>
  <c r="Q312" i="12"/>
  <c r="H319" i="12"/>
  <c r="K323" i="12"/>
  <c r="M330" i="12"/>
  <c r="H337" i="12"/>
  <c r="M339" i="12"/>
  <c r="P347" i="12"/>
  <c r="L349" i="12"/>
  <c r="H351" i="12"/>
  <c r="R354" i="12"/>
  <c r="N356" i="12"/>
  <c r="K359" i="12"/>
  <c r="P360" i="12"/>
  <c r="I363" i="12"/>
  <c r="M364" i="12"/>
  <c r="L368" i="12"/>
  <c r="O369" i="12"/>
  <c r="R370" i="12"/>
  <c r="G374" i="12"/>
  <c r="H375" i="12"/>
  <c r="I376" i="12"/>
  <c r="H377" i="12"/>
  <c r="G378" i="12"/>
  <c r="S383" i="12"/>
  <c r="R384" i="12"/>
  <c r="Q385" i="12"/>
  <c r="P386" i="12"/>
  <c r="O387" i="12"/>
  <c r="N388" i="12"/>
  <c r="N389" i="12"/>
  <c r="M390" i="12"/>
  <c r="L391" i="12"/>
  <c r="K392" i="12"/>
  <c r="J393" i="12"/>
  <c r="I394" i="12"/>
  <c r="H395" i="12"/>
  <c r="G396" i="12"/>
  <c r="S399" i="12"/>
  <c r="Q400" i="12"/>
  <c r="O401" i="12"/>
  <c r="M402" i="12"/>
  <c r="K403" i="12"/>
  <c r="I404" i="12"/>
  <c r="G405" i="12"/>
  <c r="S407" i="12"/>
  <c r="Q408" i="12"/>
  <c r="O409" i="12"/>
  <c r="M410" i="12"/>
  <c r="K411" i="12"/>
  <c r="I412" i="12"/>
  <c r="G413" i="12"/>
  <c r="S415" i="12"/>
  <c r="Q416" i="12"/>
  <c r="O417" i="12"/>
  <c r="M418" i="12"/>
  <c r="K419" i="12"/>
  <c r="I420" i="12"/>
  <c r="G421" i="12"/>
  <c r="S423" i="12"/>
  <c r="Q424" i="12"/>
  <c r="O425" i="12"/>
  <c r="M426" i="12"/>
  <c r="K427" i="12"/>
  <c r="I428" i="12"/>
  <c r="G429" i="12"/>
  <c r="S431" i="12"/>
  <c r="Q432" i="12"/>
  <c r="O433" i="12"/>
  <c r="M434" i="12"/>
  <c r="K435" i="12"/>
  <c r="I436" i="12"/>
  <c r="G437" i="12"/>
  <c r="S439" i="12"/>
  <c r="Q440" i="12"/>
  <c r="O441" i="12"/>
  <c r="M442" i="12"/>
  <c r="K443" i="12"/>
  <c r="I444" i="12"/>
  <c r="G445" i="12"/>
  <c r="S447" i="12"/>
  <c r="Q448" i="12"/>
  <c r="O449" i="12"/>
  <c r="M450" i="12"/>
  <c r="K451" i="12"/>
  <c r="I452" i="12"/>
  <c r="G453" i="12"/>
  <c r="S455" i="12"/>
  <c r="Q456" i="12"/>
  <c r="O457" i="12"/>
  <c r="M458" i="12"/>
  <c r="K459" i="12"/>
  <c r="I460" i="12"/>
  <c r="G461" i="12"/>
  <c r="S463" i="12"/>
  <c r="Q464" i="12"/>
  <c r="O465" i="12"/>
  <c r="M466" i="12"/>
  <c r="K467" i="12"/>
  <c r="I468" i="12"/>
  <c r="G469" i="12"/>
  <c r="S471" i="12"/>
  <c r="Q472" i="12"/>
  <c r="O473" i="12"/>
  <c r="M474" i="12"/>
  <c r="K475" i="12"/>
  <c r="I476" i="12"/>
  <c r="G477" i="12"/>
  <c r="S479" i="12"/>
  <c r="Q413" i="12"/>
  <c r="G442" i="12"/>
  <c r="K456" i="12"/>
  <c r="O470" i="12"/>
  <c r="Q480" i="12"/>
  <c r="N483" i="12"/>
  <c r="K486" i="12"/>
  <c r="I489" i="12"/>
  <c r="H494" i="12"/>
  <c r="Q496" i="12"/>
  <c r="J501" i="12"/>
  <c r="S503" i="12"/>
  <c r="D15" i="4"/>
  <c r="C33" i="4"/>
  <c r="D48" i="4"/>
  <c r="D60" i="4"/>
  <c r="D65" i="4"/>
  <c r="B71" i="4" a="1"/>
  <c r="D76" i="4"/>
  <c r="D81" i="4"/>
  <c r="D86" i="4"/>
  <c r="B96" i="4" a="1"/>
  <c r="D100" i="4"/>
  <c r="D109" i="4"/>
  <c r="D118" i="4"/>
  <c r="C127" i="4"/>
  <c r="D131" i="4"/>
  <c r="B136" i="4" a="1"/>
  <c r="C140" i="4"/>
  <c r="D144" i="4"/>
  <c r="B149" i="4" a="1"/>
  <c r="C157" i="4"/>
  <c r="D161" i="4"/>
  <c r="B166" i="4" a="1"/>
  <c r="C174" i="4"/>
  <c r="D178" i="4"/>
  <c r="B183" i="4" a="1"/>
  <c r="C191" i="4"/>
  <c r="D195" i="4"/>
  <c r="B200" i="4" a="1"/>
  <c r="B204" i="4" a="1"/>
  <c r="B208" i="4" a="1"/>
  <c r="B212" i="4" a="1"/>
  <c r="B216" i="4" a="1"/>
  <c r="O414" i="12"/>
  <c r="S428" i="12"/>
  <c r="I457" i="12"/>
  <c r="M471" i="12"/>
  <c r="Q483" i="12"/>
  <c r="O486" i="12"/>
  <c r="K489" i="12"/>
  <c r="K494" i="12"/>
  <c r="S496" i="12"/>
  <c r="G499" i="12"/>
  <c r="M501" i="12"/>
  <c r="D16" i="4"/>
  <c r="C25" i="4"/>
  <c r="B34" i="4" a="1"/>
  <c r="C41" i="4"/>
  <c r="B49" i="4" a="1"/>
  <c r="C54" i="4"/>
  <c r="B61" i="4" a="1"/>
  <c r="B66" i="4" a="1"/>
  <c r="B77" i="4" a="1"/>
  <c r="B82" i="4" a="1"/>
  <c r="B87" i="4" a="1"/>
  <c r="D91" i="4"/>
  <c r="C96" i="4"/>
  <c r="B101" i="4" a="1"/>
  <c r="C105" i="4"/>
  <c r="B110" i="4" a="1"/>
  <c r="C114" i="4"/>
  <c r="B119" i="4" a="1"/>
  <c r="C123" i="4"/>
  <c r="D127" i="4"/>
  <c r="B132" i="4" a="1"/>
  <c r="C136" i="4"/>
  <c r="D140" i="4"/>
  <c r="B145" i="4" a="1"/>
  <c r="C153" i="4"/>
  <c r="D157" i="4"/>
  <c r="B162" i="4" a="1"/>
  <c r="C170" i="4"/>
  <c r="D174" i="4"/>
  <c r="B179" i="4" a="1"/>
  <c r="C187" i="4"/>
  <c r="D191" i="4"/>
  <c r="B196" i="4" a="1"/>
  <c r="M415" i="12"/>
  <c r="Q429" i="12"/>
  <c r="G458" i="12"/>
  <c r="K472" i="12"/>
  <c r="Q486" i="12"/>
  <c r="O489" i="12"/>
  <c r="I492" i="12"/>
  <c r="O494" i="12"/>
  <c r="K499" i="12"/>
  <c r="Q501" i="12"/>
  <c r="D7" i="4"/>
  <c r="B26" i="4" a="1"/>
  <c r="B42" i="4" a="1"/>
  <c r="B55" i="4" a="1"/>
  <c r="D71" i="4"/>
  <c r="B92" i="4" a="1"/>
  <c r="D96" i="4"/>
  <c r="D105" i="4"/>
  <c r="D114" i="4"/>
  <c r="D123" i="4"/>
  <c r="B128" i="4" a="1"/>
  <c r="C132" i="4"/>
  <c r="D136" i="4"/>
  <c r="B141" i="4" a="1"/>
  <c r="C149" i="4"/>
  <c r="D153" i="4"/>
  <c r="B158" i="4" a="1"/>
  <c r="C166" i="4"/>
  <c r="D170" i="4"/>
  <c r="B175" i="4" a="1"/>
  <c r="C183" i="4"/>
  <c r="D187" i="4"/>
  <c r="B192" i="4" a="1"/>
  <c r="C196" i="4"/>
  <c r="C200" i="4"/>
  <c r="C204" i="4"/>
  <c r="C208" i="4"/>
  <c r="C212" i="4"/>
  <c r="C216" i="4"/>
  <c r="C220" i="4"/>
  <c r="C224" i="4"/>
  <c r="C228" i="4"/>
  <c r="C232" i="4"/>
  <c r="C236" i="4"/>
  <c r="C240" i="4"/>
  <c r="C244" i="4"/>
  <c r="C248" i="4"/>
  <c r="C252" i="4"/>
  <c r="C256" i="4"/>
  <c r="C260" i="4"/>
  <c r="C264" i="4"/>
  <c r="C268" i="4"/>
  <c r="C272" i="4"/>
  <c r="C276" i="4"/>
  <c r="C280" i="4"/>
  <c r="C284" i="4"/>
  <c r="C288" i="4"/>
  <c r="C292" i="4"/>
  <c r="C296" i="4"/>
  <c r="C300" i="4"/>
  <c r="C304" i="4"/>
  <c r="C308" i="4"/>
  <c r="C312" i="4"/>
  <c r="C316" i="4"/>
  <c r="C320" i="4"/>
  <c r="C324" i="4"/>
  <c r="C328" i="4"/>
  <c r="C332" i="4"/>
  <c r="C336" i="4"/>
  <c r="C340" i="4"/>
  <c r="C344" i="4"/>
  <c r="C348" i="4"/>
  <c r="C352" i="4"/>
  <c r="C356" i="4"/>
  <c r="C360" i="4"/>
  <c r="C364" i="4"/>
  <c r="C368" i="4"/>
  <c r="C372" i="4"/>
  <c r="C376" i="4"/>
  <c r="C380" i="4"/>
  <c r="C384" i="4"/>
  <c r="C388" i="4"/>
  <c r="C392" i="4"/>
  <c r="C396" i="4"/>
  <c r="C400" i="4"/>
  <c r="C404" i="4"/>
  <c r="C408" i="4"/>
  <c r="C412" i="4"/>
  <c r="C416" i="4"/>
  <c r="C420" i="4"/>
  <c r="C424" i="4"/>
  <c r="C428" i="4"/>
  <c r="C432" i="4"/>
  <c r="C436" i="4"/>
  <c r="C440" i="4"/>
  <c r="C444" i="4"/>
  <c r="C448" i="4"/>
  <c r="K416" i="12"/>
  <c r="O430" i="12"/>
  <c r="S444" i="12"/>
  <c r="I473" i="12"/>
  <c r="I481" i="12"/>
  <c r="R489" i="12"/>
  <c r="K492" i="12"/>
  <c r="Q494" i="12"/>
  <c r="M499" i="12"/>
  <c r="S501" i="12"/>
  <c r="G504" i="12"/>
  <c r="D8" i="4"/>
  <c r="C17" i="4"/>
  <c r="C49" i="4"/>
  <c r="C61" i="4"/>
  <c r="C66" i="4"/>
  <c r="C72" i="4"/>
  <c r="C77" i="4"/>
  <c r="C82" i="4"/>
  <c r="D87" i="4"/>
  <c r="C92" i="4"/>
  <c r="B97" i="4" a="1"/>
  <c r="C101" i="4"/>
  <c r="B106" i="4" a="1"/>
  <c r="C110" i="4"/>
  <c r="B115" i="4" a="1"/>
  <c r="D119" i="4"/>
  <c r="B124" i="4" a="1"/>
  <c r="C128" i="4"/>
  <c r="D132" i="4"/>
  <c r="B137" i="4" a="1"/>
  <c r="C145" i="4"/>
  <c r="D149" i="4"/>
  <c r="B154" i="4" a="1"/>
  <c r="C162" i="4"/>
  <c r="D166" i="4"/>
  <c r="B171" i="4" a="1"/>
  <c r="C179" i="4"/>
  <c r="D183" i="4"/>
  <c r="B188" i="4" a="1"/>
  <c r="C192" i="4"/>
  <c r="D196" i="4"/>
  <c r="D200" i="4"/>
  <c r="D204" i="4"/>
  <c r="D208" i="4"/>
  <c r="D212" i="4"/>
  <c r="D216" i="4"/>
  <c r="D220" i="4"/>
  <c r="D224" i="4"/>
  <c r="D228" i="4"/>
  <c r="D232" i="4"/>
  <c r="D236" i="4"/>
  <c r="D240" i="4"/>
  <c r="D244" i="4"/>
  <c r="D248" i="4"/>
  <c r="D252" i="4"/>
  <c r="D256" i="4"/>
  <c r="D260" i="4"/>
  <c r="D264" i="4"/>
  <c r="D268" i="4"/>
  <c r="D272" i="4"/>
  <c r="D276" i="4"/>
  <c r="D280" i="4"/>
  <c r="D284" i="4"/>
  <c r="D288" i="4"/>
  <c r="I417" i="12"/>
  <c r="M431" i="12"/>
  <c r="Q445" i="12"/>
  <c r="G474" i="12"/>
  <c r="K481" i="12"/>
  <c r="I484" i="12"/>
  <c r="L492" i="12"/>
  <c r="I497" i="12"/>
  <c r="N499" i="12"/>
  <c r="K504" i="12"/>
  <c r="B18" i="4" a="1"/>
  <c r="D35" i="4"/>
  <c r="C42" i="4"/>
  <c r="B50" i="4" a="1"/>
  <c r="D55" i="4"/>
  <c r="D61" i="4"/>
  <c r="B67" i="4" a="1"/>
  <c r="D72" i="4"/>
  <c r="D77" i="4"/>
  <c r="B83" i="4" a="1"/>
  <c r="B88" i="4" a="1"/>
  <c r="D92" i="4"/>
  <c r="D101" i="4"/>
  <c r="D110" i="4"/>
  <c r="B120" i="4" a="1"/>
  <c r="C124" i="4"/>
  <c r="D128" i="4"/>
  <c r="B133" i="4" a="1"/>
  <c r="C141" i="4"/>
  <c r="D145" i="4"/>
  <c r="B150" i="4" a="1"/>
  <c r="C158" i="4"/>
  <c r="D162" i="4"/>
  <c r="B167" i="4" a="1"/>
  <c r="C175" i="4"/>
  <c r="D179" i="4"/>
  <c r="B184" i="4" a="1"/>
  <c r="C188" i="4"/>
  <c r="D192" i="4"/>
  <c r="B197" i="4" a="1"/>
  <c r="B201" i="4" a="1"/>
  <c r="B205" i="4" a="1"/>
  <c r="B209" i="4" a="1"/>
  <c r="B213" i="4" a="1"/>
  <c r="B217" i="4" a="1"/>
  <c r="B221" i="4" a="1"/>
  <c r="B225" i="4" a="1"/>
  <c r="B229" i="4" a="1"/>
  <c r="B233" i="4" a="1"/>
  <c r="B237" i="4" a="1"/>
  <c r="B241" i="4" a="1"/>
  <c r="B245" i="4" a="1"/>
  <c r="B249" i="4" a="1"/>
  <c r="B253" i="4" a="1"/>
  <c r="B257" i="4" a="1"/>
  <c r="B261" i="4" a="1"/>
  <c r="B265" i="4" a="1"/>
  <c r="B269" i="4" a="1"/>
  <c r="B273" i="4" a="1"/>
  <c r="B277" i="4" a="1"/>
  <c r="B281" i="4" a="1"/>
  <c r="B285" i="4" a="1"/>
  <c r="B289" i="4" a="1"/>
  <c r="B293" i="4" a="1"/>
  <c r="B297" i="4" a="1"/>
  <c r="B301" i="4" a="1"/>
  <c r="B305" i="4" a="1"/>
  <c r="B309" i="4" a="1"/>
  <c r="B313" i="4" a="1"/>
  <c r="B317" i="4" a="1"/>
  <c r="B321" i="4" a="1"/>
  <c r="B325" i="4" a="1"/>
  <c r="B329" i="4" a="1"/>
  <c r="B333" i="4" a="1"/>
  <c r="B337" i="4" a="1"/>
  <c r="B341" i="4" a="1"/>
  <c r="B345" i="4" a="1"/>
  <c r="B349" i="4" a="1"/>
  <c r="B353" i="4" a="1"/>
  <c r="B357" i="4" a="1"/>
  <c r="B361" i="4" a="1"/>
  <c r="B365" i="4" a="1"/>
  <c r="G418" i="12"/>
  <c r="K432" i="12"/>
  <c r="O446" i="12"/>
  <c r="S460" i="12"/>
  <c r="O481" i="12"/>
  <c r="L484" i="12"/>
  <c r="I487" i="12"/>
  <c r="G490" i="12"/>
  <c r="O492" i="12"/>
  <c r="K497" i="12"/>
  <c r="Q499" i="12"/>
  <c r="G502" i="12"/>
  <c r="M504" i="12"/>
  <c r="C9" i="4"/>
  <c r="D27" i="4"/>
  <c r="D36" i="4"/>
  <c r="D56" i="4"/>
  <c r="B62" i="4" a="1"/>
  <c r="B73" i="4" a="1"/>
  <c r="B78" i="4" a="1"/>
  <c r="C88" i="4"/>
  <c r="B93" i="4" a="1"/>
  <c r="C97" i="4"/>
  <c r="B102" i="4" a="1"/>
  <c r="C106" i="4"/>
  <c r="B111" i="4" a="1"/>
  <c r="D115" i="4"/>
  <c r="C120" i="4"/>
  <c r="D124" i="4"/>
  <c r="B129" i="4" a="1"/>
  <c r="C137" i="4"/>
  <c r="D141" i="4"/>
  <c r="B146" i="4" a="1"/>
  <c r="C154" i="4"/>
  <c r="D158" i="4"/>
  <c r="B163" i="4" a="1"/>
  <c r="C171" i="4"/>
  <c r="D175" i="4"/>
  <c r="B180" i="4" a="1"/>
  <c r="C184" i="4"/>
  <c r="D188" i="4"/>
  <c r="B193" i="4" a="1"/>
  <c r="I433" i="12"/>
  <c r="M447" i="12"/>
  <c r="Q461" i="12"/>
  <c r="R481" i="12"/>
  <c r="O484" i="12"/>
  <c r="M487" i="12"/>
  <c r="I490" i="12"/>
  <c r="S492" i="12"/>
  <c r="O497" i="12"/>
  <c r="H502" i="12"/>
  <c r="Q504" i="12"/>
  <c r="B10" i="4" a="1"/>
  <c r="D28" i="4"/>
  <c r="B37" i="4" a="1"/>
  <c r="D43" i="4"/>
  <c r="C50" i="4"/>
  <c r="B57" i="4" a="1"/>
  <c r="D67" i="4"/>
  <c r="D83" i="4"/>
  <c r="D88" i="4"/>
  <c r="D97" i="4"/>
  <c r="D106" i="4"/>
  <c r="B116" i="4" a="1"/>
  <c r="D120" i="4"/>
  <c r="B125" i="4" a="1"/>
  <c r="C133" i="4"/>
  <c r="D137" i="4"/>
  <c r="B142" i="4" a="1"/>
  <c r="C150" i="4"/>
  <c r="D154" i="4"/>
  <c r="B159" i="4" a="1"/>
  <c r="C167" i="4"/>
  <c r="D171" i="4"/>
  <c r="B176" i="4" a="1"/>
  <c r="C180" i="4"/>
  <c r="D184" i="4"/>
  <c r="B189" i="4" a="1"/>
  <c r="C197" i="4"/>
  <c r="C201" i="4"/>
  <c r="C205" i="4"/>
  <c r="C209" i="4"/>
  <c r="C213" i="4"/>
  <c r="C217" i="4"/>
  <c r="C221" i="4"/>
  <c r="C225" i="4"/>
  <c r="C229" i="4"/>
  <c r="C233" i="4"/>
  <c r="C237" i="4"/>
  <c r="C241" i="4"/>
  <c r="C245" i="4"/>
  <c r="C249" i="4"/>
  <c r="C253" i="4"/>
  <c r="C257" i="4"/>
  <c r="C261" i="4"/>
  <c r="C265" i="4"/>
  <c r="C269" i="4"/>
  <c r="C273" i="4"/>
  <c r="C277" i="4"/>
  <c r="C281" i="4"/>
  <c r="C285" i="4"/>
  <c r="C289" i="4"/>
  <c r="C293" i="4"/>
  <c r="C297" i="4"/>
  <c r="C301" i="4"/>
  <c r="C305" i="4"/>
  <c r="C309" i="4"/>
  <c r="C313" i="4"/>
  <c r="C317" i="4"/>
  <c r="C321" i="4"/>
  <c r="C325" i="4"/>
  <c r="C329" i="4"/>
  <c r="C333" i="4"/>
  <c r="C337" i="4"/>
  <c r="C341" i="4"/>
  <c r="C345" i="4"/>
  <c r="C349" i="4"/>
  <c r="C353" i="4"/>
  <c r="C357" i="4"/>
  <c r="C361" i="4"/>
  <c r="C365" i="4"/>
  <c r="C369" i="4"/>
  <c r="C373" i="4"/>
  <c r="C377" i="4"/>
  <c r="C381" i="4"/>
  <c r="G434" i="12"/>
  <c r="K448" i="12"/>
  <c r="O462" i="12"/>
  <c r="S476" i="12"/>
  <c r="S484" i="12"/>
  <c r="O487" i="12"/>
  <c r="M490" i="12"/>
  <c r="I495" i="12"/>
  <c r="Q497" i="12"/>
  <c r="K502" i="12"/>
  <c r="S504" i="12"/>
  <c r="D19" i="4"/>
  <c r="D44" i="4"/>
  <c r="B51" i="4" a="1"/>
  <c r="C62" i="4"/>
  <c r="C68" i="4"/>
  <c r="C73" i="4"/>
  <c r="C78" i="4"/>
  <c r="C84" i="4"/>
  <c r="B89" i="4" a="1"/>
  <c r="C93" i="4"/>
  <c r="B98" i="4" a="1"/>
  <c r="C102" i="4"/>
  <c r="B107" i="4" a="1"/>
  <c r="D111" i="4"/>
  <c r="C116" i="4"/>
  <c r="B121" i="4" a="1"/>
  <c r="C129" i="4"/>
  <c r="D133" i="4"/>
  <c r="B138" i="4" a="1"/>
  <c r="C146" i="4"/>
  <c r="D150" i="4"/>
  <c r="B155" i="4" a="1"/>
  <c r="C163" i="4"/>
  <c r="D167" i="4"/>
  <c r="B172" i="4" a="1"/>
  <c r="C176" i="4"/>
  <c r="D180" i="4"/>
  <c r="B185" i="4" a="1"/>
  <c r="C193" i="4"/>
  <c r="D197" i="4"/>
  <c r="D201" i="4"/>
  <c r="D205" i="4"/>
  <c r="D209" i="4"/>
  <c r="D213" i="4"/>
  <c r="D217" i="4"/>
  <c r="D221" i="4"/>
  <c r="D225" i="4"/>
  <c r="D229" i="4"/>
  <c r="D233" i="4"/>
  <c r="D237" i="4"/>
  <c r="D241" i="4"/>
  <c r="D245" i="4"/>
  <c r="D249" i="4"/>
  <c r="D253" i="4"/>
  <c r="D257" i="4"/>
  <c r="D261" i="4"/>
  <c r="D265" i="4"/>
  <c r="D269" i="4"/>
  <c r="D273" i="4"/>
  <c r="D277" i="4"/>
  <c r="S420" i="12"/>
  <c r="I449" i="12"/>
  <c r="M463" i="12"/>
  <c r="Q477" i="12"/>
  <c r="G482" i="12"/>
  <c r="S487" i="12"/>
  <c r="P490" i="12"/>
  <c r="G493" i="12"/>
  <c r="M495" i="12"/>
  <c r="R497" i="12"/>
  <c r="I500" i="12"/>
  <c r="O502" i="12"/>
  <c r="A3" i="1" a="1"/>
  <c r="D20" i="4"/>
  <c r="C29" i="4"/>
  <c r="C37" i="4"/>
  <c r="B45" i="4" a="1"/>
  <c r="C57" i="4"/>
  <c r="B63" i="4" a="1"/>
  <c r="D68" i="4"/>
  <c r="D73" i="4"/>
  <c r="B79" i="4" a="1"/>
  <c r="D84" i="4"/>
  <c r="D93" i="4"/>
  <c r="D102" i="4"/>
  <c r="B112" i="4" a="1"/>
  <c r="D116" i="4"/>
  <c r="C125" i="4"/>
  <c r="D129" i="4"/>
  <c r="B134" i="4" a="1"/>
  <c r="C142" i="4"/>
  <c r="D146" i="4"/>
  <c r="B151" i="4" a="1"/>
  <c r="C159" i="4"/>
  <c r="D163" i="4"/>
  <c r="B168" i="4" a="1"/>
  <c r="C172" i="4"/>
  <c r="D176" i="4"/>
  <c r="B181" i="4" a="1"/>
  <c r="C189" i="4"/>
  <c r="D193" i="4"/>
  <c r="B198" i="4" a="1"/>
  <c r="B202" i="4" a="1"/>
  <c r="B206" i="4" a="1"/>
  <c r="B210" i="4" a="1"/>
  <c r="B214" i="4" a="1"/>
  <c r="B218" i="4" a="1"/>
  <c r="B222" i="4" a="1"/>
  <c r="B226" i="4" a="1"/>
  <c r="B230" i="4" a="1"/>
  <c r="B234" i="4" a="1"/>
  <c r="B238" i="4" a="1"/>
  <c r="B242" i="4" a="1"/>
  <c r="Q421" i="12"/>
  <c r="G450" i="12"/>
  <c r="K464" i="12"/>
  <c r="O478" i="12"/>
  <c r="I482" i="12"/>
  <c r="G485" i="12"/>
  <c r="S490" i="12"/>
  <c r="I493" i="12"/>
  <c r="O495" i="12"/>
  <c r="K500" i="12"/>
  <c r="Q502" i="12"/>
  <c r="D11" i="4"/>
  <c r="B30" i="4" a="1"/>
  <c r="B38" i="4" a="1"/>
  <c r="D51" i="4"/>
  <c r="D57" i="4"/>
  <c r="B69" i="4" a="1"/>
  <c r="B74" i="4" a="1"/>
  <c r="B85" i="4" a="1"/>
  <c r="C89" i="4"/>
  <c r="B94" i="4" a="1"/>
  <c r="C98" i="4"/>
  <c r="B103" i="4" a="1"/>
  <c r="D107" i="4"/>
  <c r="C112" i="4"/>
  <c r="B117" i="4" a="1"/>
  <c r="C121" i="4"/>
  <c r="D125" i="4"/>
  <c r="B130" i="4" a="1"/>
  <c r="C138" i="4"/>
  <c r="D142" i="4"/>
  <c r="B147" i="4" a="1"/>
  <c r="C155" i="4"/>
  <c r="D159" i="4"/>
  <c r="B164" i="4" a="1"/>
  <c r="C168" i="4"/>
  <c r="D172" i="4"/>
  <c r="B177" i="4" a="1"/>
  <c r="C185" i="4"/>
  <c r="D189" i="4"/>
  <c r="B194" i="4" a="1"/>
  <c r="O422" i="12"/>
  <c r="S436" i="12"/>
  <c r="I465" i="12"/>
  <c r="Q478" i="12"/>
  <c r="M482" i="12"/>
  <c r="J485" i="12"/>
  <c r="G488" i="12"/>
  <c r="J493" i="12"/>
  <c r="S495" i="12"/>
  <c r="G498" i="12"/>
  <c r="L500" i="12"/>
  <c r="D12" i="4"/>
  <c r="C21" i="4"/>
  <c r="C45" i="4"/>
  <c r="D52" i="4"/>
  <c r="B58" i="4" a="1"/>
  <c r="D63" i="4"/>
  <c r="D79" i="4"/>
  <c r="D89" i="4"/>
  <c r="D98" i="4"/>
  <c r="B108" i="4" a="1"/>
  <c r="D112" i="4"/>
  <c r="D121" i="4"/>
  <c r="B126" i="4" a="1"/>
  <c r="C134" i="4"/>
  <c r="D138" i="4"/>
  <c r="B143" i="4" a="1"/>
  <c r="C151" i="4"/>
  <c r="D155" i="4"/>
  <c r="B160" i="4" a="1"/>
  <c r="C164" i="4"/>
  <c r="D168" i="4"/>
  <c r="B173" i="4" a="1"/>
  <c r="C181" i="4"/>
  <c r="D185" i="4"/>
  <c r="B190" i="4" a="1"/>
  <c r="C198" i="4"/>
  <c r="C202" i="4"/>
  <c r="C206" i="4"/>
  <c r="C210" i="4"/>
  <c r="C214" i="4"/>
  <c r="C218" i="4"/>
  <c r="C222" i="4"/>
  <c r="C226" i="4"/>
  <c r="C230" i="4"/>
  <c r="C234" i="4"/>
  <c r="C238" i="4"/>
  <c r="C242" i="4"/>
  <c r="C246" i="4"/>
  <c r="C250" i="4"/>
  <c r="C254" i="4"/>
  <c r="M423" i="12"/>
  <c r="Q437" i="12"/>
  <c r="G466" i="12"/>
  <c r="M479" i="12"/>
  <c r="P482" i="12"/>
  <c r="M485" i="12"/>
  <c r="K488" i="12"/>
  <c r="G491" i="12"/>
  <c r="M493" i="12"/>
  <c r="I498" i="12"/>
  <c r="O500" i="12"/>
  <c r="B22" i="4" a="1"/>
  <c r="C38" i="4"/>
  <c r="B46" i="4" a="1"/>
  <c r="B53" i="4" a="1"/>
  <c r="C64" i="4"/>
  <c r="C69" i="4"/>
  <c r="C74" i="4"/>
  <c r="C80" i="4"/>
  <c r="C85" i="4"/>
  <c r="B90" i="4" a="1"/>
  <c r="C94" i="4"/>
  <c r="B99" i="4" a="1"/>
  <c r="D103" i="4"/>
  <c r="C108" i="4"/>
  <c r="B113" i="4" a="1"/>
  <c r="C117" i="4"/>
  <c r="B122" i="4" a="1"/>
  <c r="C130" i="4"/>
  <c r="D134" i="4"/>
  <c r="B139" i="4" a="1"/>
  <c r="C147" i="4"/>
  <c r="D151" i="4"/>
  <c r="B156" i="4" a="1"/>
  <c r="C160" i="4"/>
  <c r="D164" i="4"/>
  <c r="B169" i="4" a="1"/>
  <c r="C177" i="4"/>
  <c r="D181" i="4"/>
  <c r="B186" i="4" a="1"/>
  <c r="C194" i="4"/>
  <c r="K424" i="12"/>
  <c r="O438" i="12"/>
  <c r="S452" i="12"/>
  <c r="O479" i="12"/>
  <c r="S482" i="12"/>
  <c r="Q485" i="12"/>
  <c r="M488" i="12"/>
  <c r="K491" i="12"/>
  <c r="Q493" i="12"/>
  <c r="M498" i="12"/>
  <c r="S500" i="12"/>
  <c r="D4" i="4"/>
  <c r="C13" i="4"/>
  <c r="D31" i="4"/>
  <c r="C58" i="4"/>
  <c r="D64" i="4"/>
  <c r="D69" i="4"/>
  <c r="B75" i="4" a="1"/>
  <c r="D80" i="4"/>
  <c r="D85" i="4"/>
  <c r="D94" i="4"/>
  <c r="B104" i="4" a="1"/>
  <c r="D108" i="4"/>
  <c r="D117" i="4"/>
  <c r="C126" i="4"/>
  <c r="D130" i="4"/>
  <c r="B135" i="4" a="1"/>
  <c r="C143" i="4"/>
  <c r="I425" i="12"/>
  <c r="M439" i="12"/>
  <c r="Q453" i="12"/>
  <c r="S485" i="12"/>
  <c r="Q488" i="12"/>
  <c r="M491" i="12"/>
  <c r="S493" i="12"/>
  <c r="G496" i="12"/>
  <c r="O498" i="12"/>
  <c r="I503" i="12"/>
  <c r="B14" i="4" a="1"/>
  <c r="D32" i="4"/>
  <c r="D39" i="4"/>
  <c r="C46" i="4"/>
  <c r="C53" i="4"/>
  <c r="B59" i="4" a="1"/>
  <c r="B65" i="4" a="1"/>
  <c r="B70" i="4" a="1"/>
  <c r="B81" i="4" a="1"/>
  <c r="B86" i="4" a="1"/>
  <c r="C90" i="4"/>
  <c r="B95" i="4" a="1"/>
  <c r="D99" i="4"/>
  <c r="C104" i="4"/>
  <c r="B109" i="4" a="1"/>
  <c r="C113" i="4"/>
  <c r="B118" i="4" a="1"/>
  <c r="C122" i="4"/>
  <c r="D126" i="4"/>
  <c r="B131" i="4" a="1"/>
  <c r="C139" i="4"/>
  <c r="D143" i="4"/>
  <c r="B148" i="4" a="1"/>
  <c r="C152" i="4"/>
  <c r="D156" i="4"/>
  <c r="B161" i="4" a="1"/>
  <c r="C169" i="4"/>
  <c r="D173" i="4"/>
  <c r="B178" i="4" a="1"/>
  <c r="C186" i="4"/>
  <c r="D190" i="4"/>
  <c r="B195" i="4" a="1"/>
  <c r="G426" i="12"/>
  <c r="K440" i="12"/>
  <c r="O454" i="12"/>
  <c r="S468" i="12"/>
  <c r="K480" i="12"/>
  <c r="G483" i="12"/>
  <c r="N491" i="12"/>
  <c r="K496" i="12"/>
  <c r="P498" i="12"/>
  <c r="G501" i="12"/>
  <c r="M503" i="12"/>
  <c r="C5" i="4"/>
  <c r="D23" i="4"/>
  <c r="B33" i="4" a="1"/>
  <c r="D40" i="4"/>
  <c r="D53" i="4"/>
  <c r="D75" i="4"/>
  <c r="D90" i="4"/>
  <c r="B100" i="4" a="1"/>
  <c r="D104" i="4"/>
  <c r="D113" i="4"/>
  <c r="D122" i="4"/>
  <c r="B127" i="4" a="1"/>
  <c r="C135" i="4"/>
  <c r="D139" i="4"/>
  <c r="B144" i="4" a="1"/>
  <c r="C148" i="4"/>
  <c r="D152" i="4"/>
  <c r="B157" i="4" a="1"/>
  <c r="C165" i="4"/>
  <c r="D169" i="4"/>
  <c r="B174" i="4" a="1"/>
  <c r="C182" i="4"/>
  <c r="D186" i="4"/>
  <c r="B191" i="4" a="1"/>
  <c r="C199" i="4"/>
  <c r="C203" i="4"/>
  <c r="C207" i="4"/>
  <c r="C211" i="4"/>
  <c r="C215" i="4"/>
  <c r="C219" i="4"/>
  <c r="C223" i="4"/>
  <c r="C227" i="4"/>
  <c r="C231" i="4"/>
  <c r="C235" i="4"/>
  <c r="C239" i="4"/>
  <c r="C243" i="4"/>
  <c r="C247" i="4"/>
  <c r="C251" i="4"/>
  <c r="C255" i="4"/>
  <c r="C259" i="4"/>
  <c r="C263" i="4"/>
  <c r="C267" i="4"/>
  <c r="C271" i="4"/>
  <c r="C275" i="4"/>
  <c r="C279" i="4"/>
  <c r="C283" i="4"/>
  <c r="C287" i="4"/>
  <c r="C291" i="4"/>
  <c r="C295" i="4"/>
  <c r="C299" i="4"/>
  <c r="C303" i="4"/>
  <c r="C307" i="4"/>
  <c r="C311" i="4"/>
  <c r="C315" i="4"/>
  <c r="C319" i="4"/>
  <c r="C323" i="4"/>
  <c r="C327" i="4"/>
  <c r="C331" i="4"/>
  <c r="C335" i="4"/>
  <c r="C339" i="4"/>
  <c r="C343" i="4"/>
  <c r="D24" i="4"/>
  <c r="B114" i="4" a="1"/>
  <c r="B165" i="4" a="1"/>
  <c r="D198" i="4"/>
  <c r="B219" i="4" a="1"/>
  <c r="B235" i="4" a="1"/>
  <c r="B250" i="4" a="1"/>
  <c r="B262" i="4" a="1"/>
  <c r="D271" i="4"/>
  <c r="C282" i="4"/>
  <c r="B291" i="4" a="1"/>
  <c r="B299" i="4" a="1"/>
  <c r="B307" i="4" a="1"/>
  <c r="B315" i="4" a="1"/>
  <c r="B323" i="4" a="1"/>
  <c r="B331" i="4" a="1"/>
  <c r="B339" i="4" a="1"/>
  <c r="B347" i="4" a="1"/>
  <c r="C354" i="4"/>
  <c r="D361" i="4"/>
  <c r="B368" i="4" a="1"/>
  <c r="D374" i="4"/>
  <c r="B381" i="4" a="1"/>
  <c r="B387" i="4" a="1"/>
  <c r="B393" i="4" a="1"/>
  <c r="D398" i="4"/>
  <c r="D404" i="4"/>
  <c r="C410" i="4"/>
  <c r="B416" i="4" a="1"/>
  <c r="B422" i="4" a="1"/>
  <c r="D427" i="4"/>
  <c r="D433" i="4"/>
  <c r="C439" i="4"/>
  <c r="C445" i="4"/>
  <c r="B451" i="4" a="1"/>
  <c r="C456" i="4"/>
  <c r="D461" i="4"/>
  <c r="B467" i="4" a="1"/>
  <c r="C472" i="4"/>
  <c r="D477" i="4"/>
  <c r="B483" i="4" a="1"/>
  <c r="C488" i="4"/>
  <c r="D493" i="4"/>
  <c r="B499" i="4" a="1"/>
  <c r="C504" i="4"/>
  <c r="J6" i="4"/>
  <c r="H12" i="4" a="1"/>
  <c r="I17" i="4"/>
  <c r="J22" i="4"/>
  <c r="H28" i="4" a="1"/>
  <c r="I33" i="4"/>
  <c r="J38" i="4"/>
  <c r="H44" i="4" a="1"/>
  <c r="I49" i="4"/>
  <c r="J54" i="4"/>
  <c r="H60" i="4" a="1"/>
  <c r="I65" i="4"/>
  <c r="J70" i="4"/>
  <c r="H76" i="4" a="1"/>
  <c r="I81" i="4"/>
  <c r="J86" i="4"/>
  <c r="H92" i="4" a="1"/>
  <c r="I97" i="4"/>
  <c r="J102" i="4"/>
  <c r="H108" i="4" a="1"/>
  <c r="I113" i="4"/>
  <c r="J118" i="4"/>
  <c r="H124" i="4" a="1"/>
  <c r="I129" i="4"/>
  <c r="J134" i="4"/>
  <c r="H140" i="4" a="1"/>
  <c r="I145" i="4"/>
  <c r="J150" i="4"/>
  <c r="H156" i="4" a="1"/>
  <c r="I161" i="4"/>
  <c r="J166" i="4"/>
  <c r="H172" i="4" a="1"/>
  <c r="I177" i="4"/>
  <c r="J182" i="4"/>
  <c r="H188" i="4" a="1"/>
  <c r="I193" i="4"/>
  <c r="J198" i="4"/>
  <c r="H204" i="4" a="1"/>
  <c r="I209" i="4"/>
  <c r="J214" i="4"/>
  <c r="H220" i="4" a="1"/>
  <c r="I225" i="4"/>
  <c r="J229" i="4"/>
  <c r="J233" i="4"/>
  <c r="J237" i="4"/>
  <c r="J241" i="4"/>
  <c r="J245" i="4"/>
  <c r="J249" i="4"/>
  <c r="J253" i="4"/>
  <c r="J257" i="4"/>
  <c r="J261" i="4"/>
  <c r="J265" i="4"/>
  <c r="J269" i="4"/>
  <c r="J273" i="4"/>
  <c r="J277" i="4"/>
  <c r="J281" i="4"/>
  <c r="J285" i="4"/>
  <c r="J289" i="4"/>
  <c r="J293" i="4"/>
  <c r="J297" i="4"/>
  <c r="J301" i="4"/>
  <c r="J305" i="4"/>
  <c r="J309" i="4"/>
  <c r="J313" i="4"/>
  <c r="I441" i="12"/>
  <c r="C118" i="4"/>
  <c r="D165" i="4"/>
  <c r="B199" i="4" a="1"/>
  <c r="D219" i="4"/>
  <c r="D235" i="4"/>
  <c r="D250" i="4"/>
  <c r="C262" i="4"/>
  <c r="B272" i="4" a="1"/>
  <c r="D282" i="4"/>
  <c r="D291" i="4"/>
  <c r="D299" i="4"/>
  <c r="D307" i="4"/>
  <c r="D315" i="4"/>
  <c r="D323" i="4"/>
  <c r="D331" i="4"/>
  <c r="D339" i="4"/>
  <c r="C347" i="4"/>
  <c r="D354" i="4"/>
  <c r="B362" i="4" a="1"/>
  <c r="D368" i="4"/>
  <c r="B375" i="4" a="1"/>
  <c r="D381" i="4"/>
  <c r="C387" i="4"/>
  <c r="C393" i="4"/>
  <c r="B399" i="4" a="1"/>
  <c r="B405" i="4" a="1"/>
  <c r="D410" i="4"/>
  <c r="D416" i="4"/>
  <c r="C422" i="4"/>
  <c r="B428" i="4" a="1"/>
  <c r="B434" i="4" a="1"/>
  <c r="D439" i="4"/>
  <c r="D445" i="4"/>
  <c r="C451" i="4"/>
  <c r="D456" i="4"/>
  <c r="B462" i="4" a="1"/>
  <c r="C467" i="4"/>
  <c r="D472" i="4"/>
  <c r="B478" i="4" a="1"/>
  <c r="C483" i="4"/>
  <c r="D488" i="4"/>
  <c r="B494" i="4" a="1"/>
  <c r="C499" i="4"/>
  <c r="D504" i="4"/>
  <c r="H7" i="4" a="1"/>
  <c r="I12" i="4"/>
  <c r="J17" i="4"/>
  <c r="H23" i="4" a="1"/>
  <c r="I28" i="4"/>
  <c r="J33" i="4"/>
  <c r="H39" i="4" a="1"/>
  <c r="I44" i="4"/>
  <c r="J49" i="4"/>
  <c r="H55" i="4" a="1"/>
  <c r="I60" i="4"/>
  <c r="J65" i="4"/>
  <c r="H71" i="4" a="1"/>
  <c r="I76" i="4"/>
  <c r="J81" i="4"/>
  <c r="H87" i="4" a="1"/>
  <c r="I92" i="4"/>
  <c r="J97" i="4"/>
  <c r="H103" i="4" a="1"/>
  <c r="I108" i="4"/>
  <c r="J113" i="4"/>
  <c r="H119" i="4" a="1"/>
  <c r="I124" i="4"/>
  <c r="J129" i="4"/>
  <c r="H135" i="4" a="1"/>
  <c r="I140" i="4"/>
  <c r="J145" i="4"/>
  <c r="H151" i="4" a="1"/>
  <c r="I156" i="4"/>
  <c r="J161" i="4"/>
  <c r="H167" i="4" a="1"/>
  <c r="M455" i="12"/>
  <c r="B41" i="4" a="1"/>
  <c r="B123" i="4" a="1"/>
  <c r="D199" i="4"/>
  <c r="B220" i="4" a="1"/>
  <c r="B236" i="4" a="1"/>
  <c r="B251" i="4" a="1"/>
  <c r="D262" i="4"/>
  <c r="B274" i="4" a="1"/>
  <c r="B283" i="4" a="1"/>
  <c r="B292" i="4" a="1"/>
  <c r="B300" i="4" a="1"/>
  <c r="B308" i="4" a="1"/>
  <c r="B316" i="4" a="1"/>
  <c r="B324" i="4" a="1"/>
  <c r="B332" i="4" a="1"/>
  <c r="B340" i="4" a="1"/>
  <c r="D347" i="4"/>
  <c r="B355" i="4" a="1"/>
  <c r="C362" i="4"/>
  <c r="B369" i="4" a="1"/>
  <c r="C375" i="4"/>
  <c r="B382" i="4" a="1"/>
  <c r="D387" i="4"/>
  <c r="D393" i="4"/>
  <c r="C399" i="4"/>
  <c r="C405" i="4"/>
  <c r="B411" i="4" a="1"/>
  <c r="B417" i="4" a="1"/>
  <c r="D422" i="4"/>
  <c r="D428" i="4"/>
  <c r="C434" i="4"/>
  <c r="B440" i="4" a="1"/>
  <c r="B446" i="4" a="1"/>
  <c r="D451" i="4"/>
  <c r="B457" i="4" a="1"/>
  <c r="C462" i="4"/>
  <c r="D467" i="4"/>
  <c r="B473" i="4" a="1"/>
  <c r="C478" i="4"/>
  <c r="D483" i="4"/>
  <c r="B489" i="4" a="1"/>
  <c r="C494" i="4"/>
  <c r="D499" i="4"/>
  <c r="B505" i="4" a="1"/>
  <c r="I7" i="4"/>
  <c r="J12" i="4"/>
  <c r="H18" i="4" a="1"/>
  <c r="I23" i="4"/>
  <c r="J28" i="4"/>
  <c r="H34" i="4" a="1"/>
  <c r="I39" i="4"/>
  <c r="J44" i="4"/>
  <c r="H50" i="4" a="1"/>
  <c r="I55" i="4"/>
  <c r="J60" i="4"/>
  <c r="H66" i="4" a="1"/>
  <c r="I71" i="4"/>
  <c r="J76" i="4"/>
  <c r="H82" i="4" a="1"/>
  <c r="I87" i="4"/>
  <c r="J92" i="4"/>
  <c r="H98" i="4" a="1"/>
  <c r="I103" i="4"/>
  <c r="J108" i="4"/>
  <c r="H114" i="4" a="1"/>
  <c r="I119" i="4"/>
  <c r="J124" i="4"/>
  <c r="H130" i="4" a="1"/>
  <c r="I135" i="4"/>
  <c r="J140" i="4"/>
  <c r="H146" i="4" a="1"/>
  <c r="Q469" i="12"/>
  <c r="D47" i="4"/>
  <c r="B170" i="4" a="1"/>
  <c r="D202" i="4"/>
  <c r="D222" i="4"/>
  <c r="D238" i="4"/>
  <c r="D251" i="4"/>
  <c r="B263" i="4" a="1"/>
  <c r="C274" i="4"/>
  <c r="D283" i="4"/>
  <c r="D292" i="4"/>
  <c r="D300" i="4"/>
  <c r="D308" i="4"/>
  <c r="D316" i="4"/>
  <c r="D324" i="4"/>
  <c r="D332" i="4"/>
  <c r="D340" i="4"/>
  <c r="B348" i="4" a="1"/>
  <c r="C355" i="4"/>
  <c r="D362" i="4"/>
  <c r="D369" i="4"/>
  <c r="D375" i="4"/>
  <c r="C382" i="4"/>
  <c r="B388" i="4" a="1"/>
  <c r="B394" i="4" a="1"/>
  <c r="D399" i="4"/>
  <c r="D405" i="4"/>
  <c r="C411" i="4"/>
  <c r="C417" i="4"/>
  <c r="B423" i="4" a="1"/>
  <c r="B429" i="4" a="1"/>
  <c r="D434" i="4"/>
  <c r="D440" i="4"/>
  <c r="C446" i="4"/>
  <c r="B452" i="4" a="1"/>
  <c r="C457" i="4"/>
  <c r="D462" i="4"/>
  <c r="B468" i="4" a="1"/>
  <c r="C473" i="4"/>
  <c r="D478" i="4"/>
  <c r="B484" i="4" a="1"/>
  <c r="C489" i="4"/>
  <c r="D494" i="4"/>
  <c r="B500" i="4" a="1"/>
  <c r="C505" i="4"/>
  <c r="J7" i="4"/>
  <c r="H13" i="4" a="1"/>
  <c r="I18" i="4"/>
  <c r="J23" i="4"/>
  <c r="H29" i="4" a="1"/>
  <c r="I34" i="4"/>
  <c r="J39" i="4"/>
  <c r="H45" i="4" a="1"/>
  <c r="I50" i="4"/>
  <c r="J55" i="4"/>
  <c r="H61" i="4" a="1"/>
  <c r="I66" i="4"/>
  <c r="J71" i="4"/>
  <c r="H77" i="4" a="1"/>
  <c r="I82" i="4"/>
  <c r="J87" i="4"/>
  <c r="H93" i="4" a="1"/>
  <c r="I98" i="4"/>
  <c r="J103" i="4"/>
  <c r="H109" i="4" a="1"/>
  <c r="I114" i="4"/>
  <c r="J119" i="4"/>
  <c r="H125" i="4" a="1"/>
  <c r="I130" i="4"/>
  <c r="J135" i="4"/>
  <c r="H141" i="4" a="1"/>
  <c r="I146" i="4"/>
  <c r="J151" i="4"/>
  <c r="H157" i="4" a="1"/>
  <c r="I162" i="4"/>
  <c r="J167" i="4"/>
  <c r="H173" i="4" a="1"/>
  <c r="I178" i="4"/>
  <c r="J183" i="4"/>
  <c r="H189" i="4" a="1"/>
  <c r="I194" i="4"/>
  <c r="J199" i="4"/>
  <c r="H205" i="4" a="1"/>
  <c r="M480" i="12"/>
  <c r="B54" i="4" a="1"/>
  <c r="C131" i="4"/>
  <c r="C173" i="4"/>
  <c r="B203" i="4" a="1"/>
  <c r="B223" i="4" a="1"/>
  <c r="B239" i="4" a="1"/>
  <c r="B252" i="4" a="1"/>
  <c r="D263" i="4"/>
  <c r="D274" i="4"/>
  <c r="B284" i="4" a="1"/>
  <c r="D293" i="4"/>
  <c r="D301" i="4"/>
  <c r="D309" i="4"/>
  <c r="D317" i="4"/>
  <c r="D325" i="4"/>
  <c r="D333" i="4"/>
  <c r="D341" i="4"/>
  <c r="D348" i="4"/>
  <c r="D355" i="4"/>
  <c r="B363" i="4" a="1"/>
  <c r="B370" i="4" a="1"/>
  <c r="B376" i="4" a="1"/>
  <c r="D382" i="4"/>
  <c r="D388" i="4"/>
  <c r="C394" i="4"/>
  <c r="B400" i="4" a="1"/>
  <c r="B406" i="4" a="1"/>
  <c r="D411" i="4"/>
  <c r="D417" i="4"/>
  <c r="C423" i="4"/>
  <c r="C429" i="4"/>
  <c r="B435" i="4" a="1"/>
  <c r="B441" i="4" a="1"/>
  <c r="D446" i="4"/>
  <c r="C452" i="4"/>
  <c r="D457" i="4"/>
  <c r="B463" i="4" a="1"/>
  <c r="C468" i="4"/>
  <c r="D473" i="4"/>
  <c r="B479" i="4" a="1"/>
  <c r="C484" i="4"/>
  <c r="D489" i="4"/>
  <c r="B495" i="4" a="1"/>
  <c r="C500" i="4"/>
  <c r="D505" i="4"/>
  <c r="H8" i="4" a="1"/>
  <c r="I13" i="4"/>
  <c r="J18" i="4"/>
  <c r="H24" i="4" a="1"/>
  <c r="I29" i="4"/>
  <c r="J34" i="4"/>
  <c r="H40" i="4" a="1"/>
  <c r="I45" i="4"/>
  <c r="J50" i="4"/>
  <c r="H56" i="4" a="1"/>
  <c r="I61" i="4"/>
  <c r="J66" i="4"/>
  <c r="H72" i="4" a="1"/>
  <c r="K483" i="12"/>
  <c r="D59" i="4"/>
  <c r="D135" i="4"/>
  <c r="D203" i="4"/>
  <c r="D223" i="4"/>
  <c r="D239" i="4"/>
  <c r="B254" i="4" a="1"/>
  <c r="B264" i="4" a="1"/>
  <c r="B275" i="4" a="1"/>
  <c r="D285" i="4"/>
  <c r="B294" i="4" a="1"/>
  <c r="B302" i="4" a="1"/>
  <c r="B310" i="4" a="1"/>
  <c r="B318" i="4" a="1"/>
  <c r="B326" i="4" a="1"/>
  <c r="B334" i="4" a="1"/>
  <c r="B342" i="4" a="1"/>
  <c r="D349" i="4"/>
  <c r="B356" i="4" a="1"/>
  <c r="C363" i="4"/>
  <c r="C370" i="4"/>
  <c r="D376" i="4"/>
  <c r="B383" i="4" a="1"/>
  <c r="B389" i="4" a="1"/>
  <c r="D394" i="4"/>
  <c r="D400" i="4"/>
  <c r="C406" i="4"/>
  <c r="B412" i="4" a="1"/>
  <c r="B418" i="4" a="1"/>
  <c r="D423" i="4"/>
  <c r="D429" i="4"/>
  <c r="C435" i="4"/>
  <c r="C441" i="4"/>
  <c r="B447" i="4" a="1"/>
  <c r="D452" i="4"/>
  <c r="B458" i="4" a="1"/>
  <c r="C463" i="4"/>
  <c r="D468" i="4"/>
  <c r="B474" i="4" a="1"/>
  <c r="C479" i="4"/>
  <c r="D484" i="4"/>
  <c r="B490" i="4" a="1"/>
  <c r="C495" i="4"/>
  <c r="D500" i="4"/>
  <c r="B506" i="4" a="1"/>
  <c r="I8" i="4"/>
  <c r="J13" i="4"/>
  <c r="H19" i="4" a="1"/>
  <c r="I24" i="4"/>
  <c r="J29" i="4"/>
  <c r="H35" i="4" a="1"/>
  <c r="I40" i="4"/>
  <c r="J45" i="4"/>
  <c r="H51" i="4" a="1"/>
  <c r="I56" i="4"/>
  <c r="J61" i="4"/>
  <c r="H67" i="4" a="1"/>
  <c r="I72" i="4"/>
  <c r="J77" i="4"/>
  <c r="H83" i="4" a="1"/>
  <c r="I88" i="4"/>
  <c r="J93" i="4"/>
  <c r="H99" i="4" a="1"/>
  <c r="I104" i="4"/>
  <c r="J109" i="4"/>
  <c r="H115" i="4" a="1"/>
  <c r="I120" i="4"/>
  <c r="J125" i="4"/>
  <c r="H131" i="4" a="1"/>
  <c r="I136" i="4"/>
  <c r="J141" i="4"/>
  <c r="H147" i="4" a="1"/>
  <c r="I152" i="4"/>
  <c r="J157" i="4"/>
  <c r="H163" i="4" a="1"/>
  <c r="I168" i="4"/>
  <c r="J173" i="4"/>
  <c r="H179" i="4" a="1"/>
  <c r="I184" i="4"/>
  <c r="J189" i="4"/>
  <c r="H195" i="4" a="1"/>
  <c r="I200" i="4"/>
  <c r="H486" i="12"/>
  <c r="C65" i="4"/>
  <c r="B140" i="4" a="1"/>
  <c r="D177" i="4"/>
  <c r="D206" i="4"/>
  <c r="B224" i="4" a="1"/>
  <c r="B240" i="4" a="1"/>
  <c r="D254" i="4"/>
  <c r="B266" i="4" a="1"/>
  <c r="D275" i="4"/>
  <c r="B286" i="4" a="1"/>
  <c r="C294" i="4"/>
  <c r="C302" i="4"/>
  <c r="C310" i="4"/>
  <c r="C318" i="4"/>
  <c r="C326" i="4"/>
  <c r="C334" i="4"/>
  <c r="C342" i="4"/>
  <c r="B350" i="4" a="1"/>
  <c r="D356" i="4"/>
  <c r="D363" i="4"/>
  <c r="D370" i="4"/>
  <c r="B377" i="4" a="1"/>
  <c r="C383" i="4"/>
  <c r="C389" i="4"/>
  <c r="B395" i="4" a="1"/>
  <c r="B401" i="4" a="1"/>
  <c r="D406" i="4"/>
  <c r="D412" i="4"/>
  <c r="C418" i="4"/>
  <c r="B424" i="4" a="1"/>
  <c r="B430" i="4" a="1"/>
  <c r="D435" i="4"/>
  <c r="D441" i="4"/>
  <c r="C447" i="4"/>
  <c r="B453" i="4" a="1"/>
  <c r="C458" i="4"/>
  <c r="D463" i="4"/>
  <c r="B469" i="4" a="1"/>
  <c r="C474" i="4"/>
  <c r="D479" i="4"/>
  <c r="B485" i="4" a="1"/>
  <c r="C490" i="4"/>
  <c r="D495" i="4"/>
  <c r="B501" i="4" a="1"/>
  <c r="C506" i="4"/>
  <c r="J8" i="4"/>
  <c r="H14" i="4" a="1"/>
  <c r="I19" i="4"/>
  <c r="J24" i="4"/>
  <c r="H30" i="4" a="1"/>
  <c r="I35" i="4"/>
  <c r="J40" i="4"/>
  <c r="H46" i="4" a="1"/>
  <c r="I51" i="4"/>
  <c r="J56" i="4"/>
  <c r="H62" i="4" a="1"/>
  <c r="I67" i="4"/>
  <c r="J72" i="4"/>
  <c r="H78" i="4" a="1"/>
  <c r="I83" i="4"/>
  <c r="J88" i="4"/>
  <c r="H94" i="4" a="1"/>
  <c r="I99" i="4"/>
  <c r="J104" i="4"/>
  <c r="H110" i="4" a="1"/>
  <c r="I115" i="4"/>
  <c r="J120" i="4"/>
  <c r="H126" i="4" a="1"/>
  <c r="I131" i="4"/>
  <c r="J136" i="4"/>
  <c r="H142" i="4" a="1"/>
  <c r="I147" i="4"/>
  <c r="J152" i="4"/>
  <c r="H158" i="4" a="1"/>
  <c r="I163" i="4"/>
  <c r="J168" i="4"/>
  <c r="H174" i="4" a="1"/>
  <c r="I179" i="4"/>
  <c r="J184" i="4"/>
  <c r="H190" i="4" a="1"/>
  <c r="I195" i="4"/>
  <c r="J200" i="4"/>
  <c r="H206" i="4" a="1"/>
  <c r="I211" i="4"/>
  <c r="J216" i="4"/>
  <c r="H222" i="4" a="1"/>
  <c r="C70" i="4"/>
  <c r="C144" i="4"/>
  <c r="C178" i="4"/>
  <c r="B207" i="4" a="1"/>
  <c r="D226" i="4"/>
  <c r="D242" i="4"/>
  <c r="B255" i="4" a="1"/>
  <c r="C266" i="4"/>
  <c r="B276" i="4" a="1"/>
  <c r="C286" i="4"/>
  <c r="D294" i="4"/>
  <c r="D302" i="4"/>
  <c r="D310" i="4"/>
  <c r="D318" i="4"/>
  <c r="D326" i="4"/>
  <c r="D334" i="4"/>
  <c r="D342" i="4"/>
  <c r="C350" i="4"/>
  <c r="D357" i="4"/>
  <c r="B364" i="4" a="1"/>
  <c r="B371" i="4" a="1"/>
  <c r="D377" i="4"/>
  <c r="D383" i="4"/>
  <c r="D389" i="4"/>
  <c r="C395" i="4"/>
  <c r="C401" i="4"/>
  <c r="B407" i="4" a="1"/>
  <c r="B413" i="4" a="1"/>
  <c r="D418" i="4"/>
  <c r="D424" i="4"/>
  <c r="C430" i="4"/>
  <c r="B436" i="4" a="1"/>
  <c r="B442" i="4" a="1"/>
  <c r="D447" i="4"/>
  <c r="C453" i="4"/>
  <c r="D458" i="4"/>
  <c r="B464" i="4" a="1"/>
  <c r="C469" i="4"/>
  <c r="D474" i="4"/>
  <c r="B480" i="4" a="1"/>
  <c r="C485" i="4"/>
  <c r="D490" i="4"/>
  <c r="B496" i="4" a="1"/>
  <c r="C501" i="4"/>
  <c r="D506" i="4"/>
  <c r="H9" i="4" a="1"/>
  <c r="I14" i="4"/>
  <c r="J19" i="4"/>
  <c r="H25" i="4" a="1"/>
  <c r="I30" i="4"/>
  <c r="J35" i="4"/>
  <c r="H41" i="4" a="1"/>
  <c r="I46" i="4"/>
  <c r="J51" i="4"/>
  <c r="H57" i="4" a="1"/>
  <c r="I62" i="4"/>
  <c r="J67" i="4"/>
  <c r="H73" i="4" a="1"/>
  <c r="Q491" i="12"/>
  <c r="C76" i="4"/>
  <c r="D147" i="4"/>
  <c r="B182" i="4" a="1"/>
  <c r="D207" i="4"/>
  <c r="B227" i="4" a="1"/>
  <c r="B243" i="4" a="1"/>
  <c r="D255" i="4"/>
  <c r="D266" i="4"/>
  <c r="B278" i="4" a="1"/>
  <c r="D286" i="4"/>
  <c r="B295" i="4" a="1"/>
  <c r="B303" i="4" a="1"/>
  <c r="B311" i="4" a="1"/>
  <c r="B319" i="4" a="1"/>
  <c r="B327" i="4" a="1"/>
  <c r="B335" i="4" a="1"/>
  <c r="B343" i="4" a="1"/>
  <c r="D350" i="4"/>
  <c r="B358" i="4" a="1"/>
  <c r="D364" i="4"/>
  <c r="C371" i="4"/>
  <c r="B378" i="4" a="1"/>
  <c r="B384" i="4" a="1"/>
  <c r="B390" i="4" a="1"/>
  <c r="D395" i="4"/>
  <c r="D401" i="4"/>
  <c r="C407" i="4"/>
  <c r="C413" i="4"/>
  <c r="B419" i="4" a="1"/>
  <c r="B425" i="4" a="1"/>
  <c r="D430" i="4"/>
  <c r="D436" i="4"/>
  <c r="C442" i="4"/>
  <c r="B448" i="4" a="1"/>
  <c r="D453" i="4"/>
  <c r="B459" i="4" a="1"/>
  <c r="C464" i="4"/>
  <c r="D469" i="4"/>
  <c r="B475" i="4" a="1"/>
  <c r="C480" i="4"/>
  <c r="D485" i="4"/>
  <c r="B491" i="4" a="1"/>
  <c r="C496" i="4"/>
  <c r="D501" i="4"/>
  <c r="H4" i="4" a="1"/>
  <c r="I9" i="4"/>
  <c r="J14" i="4"/>
  <c r="H20" i="4" a="1"/>
  <c r="I25" i="4"/>
  <c r="J30" i="4"/>
  <c r="H36" i="4" a="1"/>
  <c r="I41" i="4"/>
  <c r="J46" i="4"/>
  <c r="H52" i="4" a="1"/>
  <c r="I57" i="4"/>
  <c r="J62" i="4"/>
  <c r="H68" i="4" a="1"/>
  <c r="I73" i="4"/>
  <c r="J78" i="4"/>
  <c r="H84" i="4" a="1"/>
  <c r="I89" i="4"/>
  <c r="J94" i="4"/>
  <c r="H100" i="4" a="1"/>
  <c r="I105" i="4"/>
  <c r="J110" i="4"/>
  <c r="H116" i="4" a="1"/>
  <c r="I121" i="4"/>
  <c r="J126" i="4"/>
  <c r="H132" i="4" a="1"/>
  <c r="I137" i="4"/>
  <c r="J142" i="4"/>
  <c r="H148" i="4" a="1"/>
  <c r="I153" i="4"/>
  <c r="J158" i="4"/>
  <c r="H164" i="4" a="1"/>
  <c r="I169" i="4"/>
  <c r="J174" i="4"/>
  <c r="H180" i="4" a="1"/>
  <c r="I185" i="4"/>
  <c r="J190" i="4"/>
  <c r="H196" i="4" a="1"/>
  <c r="I201" i="4"/>
  <c r="J206" i="4"/>
  <c r="H212" i="4" a="1"/>
  <c r="I217" i="4"/>
  <c r="J222" i="4"/>
  <c r="J227" i="4"/>
  <c r="J231" i="4"/>
  <c r="J235" i="4"/>
  <c r="J239" i="4"/>
  <c r="J243" i="4"/>
  <c r="J247" i="4"/>
  <c r="J251" i="4"/>
  <c r="J255" i="4"/>
  <c r="J259" i="4"/>
  <c r="J263" i="4"/>
  <c r="J267" i="4"/>
  <c r="J271" i="4"/>
  <c r="J275" i="4"/>
  <c r="J279" i="4"/>
  <c r="J283" i="4"/>
  <c r="J287" i="4"/>
  <c r="J291" i="4"/>
  <c r="J295" i="4"/>
  <c r="J299" i="4"/>
  <c r="J303" i="4"/>
  <c r="J307" i="4"/>
  <c r="J311" i="4"/>
  <c r="J315" i="4"/>
  <c r="G494" i="12"/>
  <c r="C81" i="4"/>
  <c r="D148" i="4"/>
  <c r="D182" i="4"/>
  <c r="D210" i="4"/>
  <c r="D227" i="4"/>
  <c r="D243" i="4"/>
  <c r="B256" i="4" a="1"/>
  <c r="B267" i="4" a="1"/>
  <c r="C278" i="4"/>
  <c r="B287" i="4" a="1"/>
  <c r="D295" i="4"/>
  <c r="D303" i="4"/>
  <c r="D311" i="4"/>
  <c r="D319" i="4"/>
  <c r="D327" i="4"/>
  <c r="D335" i="4"/>
  <c r="D343" i="4"/>
  <c r="B351" i="4" a="1"/>
  <c r="C358" i="4"/>
  <c r="D365" i="4"/>
  <c r="D371" i="4"/>
  <c r="C378" i="4"/>
  <c r="D384" i="4"/>
  <c r="C390" i="4"/>
  <c r="B396" i="4" a="1"/>
  <c r="B402" i="4" a="1"/>
  <c r="D407" i="4"/>
  <c r="D413" i="4"/>
  <c r="C419" i="4"/>
  <c r="C425" i="4"/>
  <c r="B431" i="4" a="1"/>
  <c r="B437" i="4" a="1"/>
  <c r="D442" i="4"/>
  <c r="D448" i="4"/>
  <c r="B454" i="4" a="1"/>
  <c r="C459" i="4"/>
  <c r="D464" i="4"/>
  <c r="B470" i="4" a="1"/>
  <c r="C475" i="4"/>
  <c r="D480" i="4"/>
  <c r="B486" i="4" a="1"/>
  <c r="C491" i="4"/>
  <c r="D496" i="4"/>
  <c r="B502" i="4" a="1"/>
  <c r="I4" i="4"/>
  <c r="J9" i="4"/>
  <c r="H15" i="4" a="1"/>
  <c r="I20" i="4"/>
  <c r="J25" i="4"/>
  <c r="H31" i="4" a="1"/>
  <c r="I36" i="4"/>
  <c r="J41" i="4"/>
  <c r="H47" i="4" a="1"/>
  <c r="I52" i="4"/>
  <c r="J57" i="4"/>
  <c r="H63" i="4" a="1"/>
  <c r="I68" i="4"/>
  <c r="J73" i="4"/>
  <c r="H79" i="4" a="1"/>
  <c r="I84" i="4"/>
  <c r="J89" i="4"/>
  <c r="H95" i="4" a="1"/>
  <c r="I100" i="4"/>
  <c r="J105" i="4"/>
  <c r="H111" i="4" a="1"/>
  <c r="I116" i="4"/>
  <c r="J121" i="4"/>
  <c r="H127" i="4" a="1"/>
  <c r="I132" i="4"/>
  <c r="J137" i="4"/>
  <c r="H143" i="4" a="1"/>
  <c r="I148" i="4"/>
  <c r="J153" i="4"/>
  <c r="H159" i="4" a="1"/>
  <c r="I164" i="4"/>
  <c r="J169" i="4"/>
  <c r="H175" i="4" a="1"/>
  <c r="I180" i="4"/>
  <c r="J185" i="4"/>
  <c r="H191" i="4" a="1"/>
  <c r="I196" i="4"/>
  <c r="J201" i="4"/>
  <c r="H207" i="4" a="1"/>
  <c r="I212" i="4"/>
  <c r="J217" i="4"/>
  <c r="H223" i="4" a="1"/>
  <c r="H228" i="4" a="1"/>
  <c r="H232" i="4" a="1"/>
  <c r="H236" i="4" a="1"/>
  <c r="H240" i="4" a="1"/>
  <c r="H244" i="4" a="1"/>
  <c r="M496" i="12"/>
  <c r="C86" i="4"/>
  <c r="B152" i="4" a="1"/>
  <c r="B211" i="4" a="1"/>
  <c r="B228" i="4" a="1"/>
  <c r="B244" i="4" a="1"/>
  <c r="B258" i="4" a="1"/>
  <c r="D267" i="4"/>
  <c r="D278" i="4"/>
  <c r="D287" i="4"/>
  <c r="B296" i="4" a="1"/>
  <c r="B304" i="4" a="1"/>
  <c r="B312" i="4" a="1"/>
  <c r="B320" i="4" a="1"/>
  <c r="B328" i="4" a="1"/>
  <c r="B336" i="4" a="1"/>
  <c r="B344" i="4" a="1"/>
  <c r="C351" i="4"/>
  <c r="D358" i="4"/>
  <c r="B366" i="4" a="1"/>
  <c r="B372" i="4" a="1"/>
  <c r="D378" i="4"/>
  <c r="B385" i="4" a="1"/>
  <c r="D390" i="4"/>
  <c r="D396" i="4"/>
  <c r="C402" i="4"/>
  <c r="B408" i="4" a="1"/>
  <c r="B414" i="4" a="1"/>
  <c r="D419" i="4"/>
  <c r="D425" i="4"/>
  <c r="C431" i="4"/>
  <c r="C437" i="4"/>
  <c r="B443" i="4" a="1"/>
  <c r="B449" i="4" a="1"/>
  <c r="C454" i="4"/>
  <c r="D459" i="4"/>
  <c r="B465" i="4" a="1"/>
  <c r="C470" i="4"/>
  <c r="D475" i="4"/>
  <c r="B481" i="4" a="1"/>
  <c r="C486" i="4"/>
  <c r="D491" i="4"/>
  <c r="B497" i="4" a="1"/>
  <c r="C502" i="4"/>
  <c r="J4" i="4"/>
  <c r="H10" i="4" a="1"/>
  <c r="I15" i="4"/>
  <c r="J20" i="4"/>
  <c r="H26" i="4" a="1"/>
  <c r="I31" i="4"/>
  <c r="J36" i="4"/>
  <c r="H42" i="4" a="1"/>
  <c r="I47" i="4"/>
  <c r="J52" i="4"/>
  <c r="H58" i="4" a="1"/>
  <c r="I63" i="4"/>
  <c r="J68" i="4"/>
  <c r="H74" i="4" a="1"/>
  <c r="I79" i="4"/>
  <c r="J84" i="4"/>
  <c r="H90" i="4" a="1"/>
  <c r="I95" i="4"/>
  <c r="J100" i="4"/>
  <c r="H106" i="4" a="1"/>
  <c r="I111" i="4"/>
  <c r="J116" i="4"/>
  <c r="H122" i="4" a="1"/>
  <c r="I127" i="4"/>
  <c r="J132" i="4"/>
  <c r="H138" i="4" a="1"/>
  <c r="I143" i="4"/>
  <c r="J148" i="4"/>
  <c r="H154" i="4" a="1"/>
  <c r="I159" i="4"/>
  <c r="J164" i="4"/>
  <c r="H170" i="4" a="1"/>
  <c r="I175" i="4"/>
  <c r="J180" i="4"/>
  <c r="H186" i="4" a="1"/>
  <c r="I191" i="4"/>
  <c r="J196" i="4"/>
  <c r="S498" i="12"/>
  <c r="B91" i="4" a="1"/>
  <c r="B153" i="4" a="1"/>
  <c r="B187" i="4" a="1"/>
  <c r="D211" i="4"/>
  <c r="D230" i="4"/>
  <c r="B246" i="4" a="1"/>
  <c r="C258" i="4"/>
  <c r="B268" i="4" a="1"/>
  <c r="B279" i="4" a="1"/>
  <c r="B288" i="4" a="1"/>
  <c r="D296" i="4"/>
  <c r="D304" i="4"/>
  <c r="D312" i="4"/>
  <c r="D320" i="4"/>
  <c r="D328" i="4"/>
  <c r="D336" i="4"/>
  <c r="D344" i="4"/>
  <c r="D351" i="4"/>
  <c r="B359" i="4" a="1"/>
  <c r="C366" i="4"/>
  <c r="D372" i="4"/>
  <c r="B379" i="4" a="1"/>
  <c r="C385" i="4"/>
  <c r="B391" i="4" a="1"/>
  <c r="B397" i="4" a="1"/>
  <c r="D402" i="4"/>
  <c r="D408" i="4"/>
  <c r="C414" i="4"/>
  <c r="B420" i="4" a="1"/>
  <c r="B426" i="4" a="1"/>
  <c r="D431" i="4"/>
  <c r="D437" i="4"/>
  <c r="C443" i="4"/>
  <c r="C449" i="4"/>
  <c r="D454" i="4"/>
  <c r="B460" i="4" a="1"/>
  <c r="C465" i="4"/>
  <c r="D470" i="4"/>
  <c r="B476" i="4" a="1"/>
  <c r="C481" i="4"/>
  <c r="D486" i="4"/>
  <c r="B492" i="4" a="1"/>
  <c r="C497" i="4"/>
  <c r="D502" i="4"/>
  <c r="H5" i="4" a="1"/>
  <c r="I10" i="4"/>
  <c r="J15" i="4"/>
  <c r="H21" i="4" a="1"/>
  <c r="I26" i="4"/>
  <c r="J31" i="4"/>
  <c r="H37" i="4" a="1"/>
  <c r="I42" i="4"/>
  <c r="J47" i="4"/>
  <c r="H53" i="4" a="1"/>
  <c r="I58" i="4"/>
  <c r="J63" i="4"/>
  <c r="H69" i="4" a="1"/>
  <c r="I74" i="4"/>
  <c r="J79" i="4"/>
  <c r="H85" i="4" a="1"/>
  <c r="I90" i="4"/>
  <c r="J95" i="4"/>
  <c r="H101" i="4" a="1"/>
  <c r="I106" i="4"/>
  <c r="J111" i="4"/>
  <c r="H117" i="4" a="1"/>
  <c r="I122" i="4"/>
  <c r="J127" i="4"/>
  <c r="H133" i="4" a="1"/>
  <c r="I138" i="4"/>
  <c r="J143" i="4"/>
  <c r="H149" i="4" a="1"/>
  <c r="I154" i="4"/>
  <c r="J159" i="4"/>
  <c r="H165" i="4" a="1"/>
  <c r="I170" i="4"/>
  <c r="J175" i="4"/>
  <c r="H181" i="4" a="1"/>
  <c r="I186" i="4"/>
  <c r="J191" i="4"/>
  <c r="H197" i="4" a="1"/>
  <c r="I202" i="4"/>
  <c r="J207" i="4"/>
  <c r="H213" i="4" a="1"/>
  <c r="I218" i="4"/>
  <c r="J223" i="4"/>
  <c r="I228" i="4"/>
  <c r="I232" i="4"/>
  <c r="I236" i="4"/>
  <c r="I240" i="4"/>
  <c r="I244" i="4"/>
  <c r="I248" i="4"/>
  <c r="I252" i="4"/>
  <c r="I256" i="4"/>
  <c r="I260" i="4"/>
  <c r="I264" i="4"/>
  <c r="I268" i="4"/>
  <c r="I272" i="4"/>
  <c r="I276" i="4"/>
  <c r="I280" i="4"/>
  <c r="I501" i="12"/>
  <c r="D95" i="4"/>
  <c r="C156" i="4"/>
  <c r="C190" i="4"/>
  <c r="D214" i="4"/>
  <c r="B231" i="4" a="1"/>
  <c r="D246" i="4"/>
  <c r="D258" i="4"/>
  <c r="B270" i="4" a="1"/>
  <c r="D279" i="4"/>
  <c r="D289" i="4"/>
  <c r="D297" i="4"/>
  <c r="D305" i="4"/>
  <c r="D313" i="4"/>
  <c r="D321" i="4"/>
  <c r="D329" i="4"/>
  <c r="D337" i="4"/>
  <c r="D345" i="4"/>
  <c r="B352" i="4" a="1"/>
  <c r="C359" i="4"/>
  <c r="D366" i="4"/>
  <c r="B373" i="4" a="1"/>
  <c r="C379" i="4"/>
  <c r="D385" i="4"/>
  <c r="C391" i="4"/>
  <c r="C397" i="4"/>
  <c r="B403" i="4" a="1"/>
  <c r="B409" i="4" a="1"/>
  <c r="D414" i="4"/>
  <c r="D420" i="4"/>
  <c r="C426" i="4"/>
  <c r="B432" i="4" a="1"/>
  <c r="B438" i="4" a="1"/>
  <c r="D443" i="4"/>
  <c r="D449" i="4"/>
  <c r="B455" i="4" a="1"/>
  <c r="C460" i="4"/>
  <c r="D465" i="4"/>
  <c r="B471" i="4" a="1"/>
  <c r="C476" i="4"/>
  <c r="D481" i="4"/>
  <c r="B487" i="4" a="1"/>
  <c r="C492" i="4"/>
  <c r="D497" i="4"/>
  <c r="B503" i="4" a="1"/>
  <c r="I5" i="4"/>
  <c r="J10" i="4"/>
  <c r="H16" i="4" a="1"/>
  <c r="I21" i="4"/>
  <c r="J26" i="4"/>
  <c r="H32" i="4" a="1"/>
  <c r="I37" i="4"/>
  <c r="J42" i="4"/>
  <c r="H48" i="4" a="1"/>
  <c r="I53" i="4"/>
  <c r="J58" i="4"/>
  <c r="H64" i="4" a="1"/>
  <c r="I69" i="4"/>
  <c r="J74" i="4"/>
  <c r="H80" i="4" a="1"/>
  <c r="I85" i="4"/>
  <c r="J90" i="4"/>
  <c r="H96" i="4" a="1"/>
  <c r="I101" i="4"/>
  <c r="J106" i="4"/>
  <c r="H112" i="4" a="1"/>
  <c r="I117" i="4"/>
  <c r="J122" i="4"/>
  <c r="H128" i="4" a="1"/>
  <c r="I133" i="4"/>
  <c r="J138" i="4"/>
  <c r="H144" i="4" a="1"/>
  <c r="I149" i="4"/>
  <c r="J154" i="4"/>
  <c r="H160" i="4" a="1"/>
  <c r="I165" i="4"/>
  <c r="J170" i="4"/>
  <c r="H176" i="4" a="1"/>
  <c r="I181" i="4"/>
  <c r="J186" i="4"/>
  <c r="H192" i="4" a="1"/>
  <c r="I197" i="4"/>
  <c r="J202" i="4"/>
  <c r="H208" i="4" a="1"/>
  <c r="I213" i="4"/>
  <c r="J218" i="4"/>
  <c r="H224" i="4" a="1"/>
  <c r="J228" i="4"/>
  <c r="J232" i="4"/>
  <c r="J236" i="4"/>
  <c r="J240" i="4"/>
  <c r="J244" i="4"/>
  <c r="J248" i="4"/>
  <c r="J252" i="4"/>
  <c r="J256" i="4"/>
  <c r="J260" i="4"/>
  <c r="J264" i="4"/>
  <c r="J268" i="4"/>
  <c r="J272" i="4"/>
  <c r="J276" i="4"/>
  <c r="J280" i="4"/>
  <c r="J284" i="4"/>
  <c r="J288" i="4"/>
  <c r="J292" i="4"/>
  <c r="J296" i="4"/>
  <c r="J300" i="4"/>
  <c r="J304" i="4"/>
  <c r="J308" i="4"/>
  <c r="J312" i="4"/>
  <c r="J316" i="4"/>
  <c r="O503" i="12"/>
  <c r="C100" i="4"/>
  <c r="B215" i="4" a="1"/>
  <c r="D231" i="4"/>
  <c r="B247" i="4" a="1"/>
  <c r="B259" i="4" a="1"/>
  <c r="C270" i="4"/>
  <c r="B280" i="4" a="1"/>
  <c r="B290" i="4" a="1"/>
  <c r="B298" i="4" a="1"/>
  <c r="B306" i="4" a="1"/>
  <c r="B314" i="4" a="1"/>
  <c r="B322" i="4" a="1"/>
  <c r="B330" i="4" a="1"/>
  <c r="B338" i="4" a="1"/>
  <c r="B346" i="4" a="1"/>
  <c r="D352" i="4"/>
  <c r="D359" i="4"/>
  <c r="B367" i="4" a="1"/>
  <c r="D373" i="4"/>
  <c r="D379" i="4"/>
  <c r="B386" i="4" a="1"/>
  <c r="D391" i="4"/>
  <c r="D397" i="4"/>
  <c r="C403" i="4"/>
  <c r="C409" i="4"/>
  <c r="B415" i="4" a="1"/>
  <c r="B421" i="4" a="1"/>
  <c r="D426" i="4"/>
  <c r="D432" i="4"/>
  <c r="C438" i="4"/>
  <c r="B444" i="4" a="1"/>
  <c r="B450" i="4" a="1"/>
  <c r="C455" i="4"/>
  <c r="D460" i="4"/>
  <c r="B466" i="4" a="1"/>
  <c r="C471" i="4"/>
  <c r="D476" i="4"/>
  <c r="B482" i="4" a="1"/>
  <c r="C487" i="4"/>
  <c r="D492" i="4"/>
  <c r="B498" i="4" a="1"/>
  <c r="C503" i="4"/>
  <c r="J5" i="4"/>
  <c r="H11" i="4" a="1"/>
  <c r="I16" i="4"/>
  <c r="J21" i="4"/>
  <c r="H27" i="4" a="1"/>
  <c r="I32" i="4"/>
  <c r="J37" i="4"/>
  <c r="H43" i="4" a="1"/>
  <c r="I48" i="4"/>
  <c r="J53" i="4"/>
  <c r="H59" i="4" a="1"/>
  <c r="I64" i="4"/>
  <c r="J69" i="4"/>
  <c r="H75" i="4" a="1"/>
  <c r="I80" i="4"/>
  <c r="J85" i="4"/>
  <c r="H91" i="4" a="1"/>
  <c r="I96" i="4"/>
  <c r="J101" i="4"/>
  <c r="H107" i="4" a="1"/>
  <c r="I112" i="4"/>
  <c r="J117" i="4"/>
  <c r="H123" i="4" a="1"/>
  <c r="I128" i="4"/>
  <c r="J133" i="4"/>
  <c r="H139" i="4" a="1"/>
  <c r="I144" i="4"/>
  <c r="J149" i="4"/>
  <c r="H155" i="4" a="1"/>
  <c r="I160" i="4"/>
  <c r="J165" i="4"/>
  <c r="H171" i="4" a="1"/>
  <c r="I176" i="4"/>
  <c r="J181" i="4"/>
  <c r="H187" i="4" a="1"/>
  <c r="I192" i="4"/>
  <c r="J197" i="4"/>
  <c r="H203" i="4" a="1"/>
  <c r="I208" i="4"/>
  <c r="J213" i="4"/>
  <c r="H219" i="4" a="1"/>
  <c r="I224" i="4"/>
  <c r="H229" i="4" a="1"/>
  <c r="H233" i="4" a="1"/>
  <c r="H237" i="4" a="1"/>
  <c r="H241" i="4" a="1"/>
  <c r="H245" i="4" a="1"/>
  <c r="H249" i="4" a="1"/>
  <c r="H253" i="4" a="1"/>
  <c r="H257" i="4" a="1"/>
  <c r="H261" i="4" a="1"/>
  <c r="H265" i="4" a="1"/>
  <c r="B6" i="4" a="1"/>
  <c r="B105" i="4" a="1"/>
  <c r="D160" i="4"/>
  <c r="D194" i="4"/>
  <c r="D215" i="4"/>
  <c r="B232" i="4" a="1"/>
  <c r="D247" i="4"/>
  <c r="D259" i="4"/>
  <c r="D270" i="4"/>
  <c r="D281" i="4"/>
  <c r="C290" i="4"/>
  <c r="C298" i="4"/>
  <c r="C306" i="4"/>
  <c r="C314" i="4"/>
  <c r="C322" i="4"/>
  <c r="C330" i="4"/>
  <c r="C338" i="4"/>
  <c r="C346" i="4"/>
  <c r="D353" i="4"/>
  <c r="B360" i="4" a="1"/>
  <c r="C367" i="4"/>
  <c r="B374" i="4" a="1"/>
  <c r="B380" i="4" a="1"/>
  <c r="C386" i="4"/>
  <c r="B392" i="4" a="1"/>
  <c r="B398" i="4" a="1"/>
  <c r="D403" i="4"/>
  <c r="D409" i="4"/>
  <c r="C415" i="4"/>
  <c r="C421" i="4"/>
  <c r="B427" i="4" a="1"/>
  <c r="B433" i="4" a="1"/>
  <c r="D438" i="4"/>
  <c r="D444" i="4"/>
  <c r="C450" i="4"/>
  <c r="D455" i="4"/>
  <c r="B461" i="4" a="1"/>
  <c r="C466" i="4"/>
  <c r="D471" i="4"/>
  <c r="B477" i="4" a="1"/>
  <c r="C482" i="4"/>
  <c r="D487" i="4"/>
  <c r="B493" i="4" a="1"/>
  <c r="C498" i="4"/>
  <c r="D503" i="4"/>
  <c r="H6" i="4" a="1"/>
  <c r="I11" i="4"/>
  <c r="J16" i="4"/>
  <c r="H22" i="4" a="1"/>
  <c r="I27" i="4"/>
  <c r="J32" i="4"/>
  <c r="H38" i="4" a="1"/>
  <c r="I43" i="4"/>
  <c r="J48" i="4"/>
  <c r="H54" i="4" a="1"/>
  <c r="I59" i="4"/>
  <c r="J64" i="4"/>
  <c r="H70" i="4" a="1"/>
  <c r="I75" i="4"/>
  <c r="J80" i="4"/>
  <c r="H86" i="4" a="1"/>
  <c r="I91" i="4"/>
  <c r="J96" i="4"/>
  <c r="H102" i="4" a="1"/>
  <c r="I107" i="4"/>
  <c r="J112" i="4"/>
  <c r="H118" i="4" a="1"/>
  <c r="I123" i="4"/>
  <c r="J128" i="4"/>
  <c r="H134" i="4" a="1"/>
  <c r="I139" i="4"/>
  <c r="J144" i="4"/>
  <c r="H150" i="4" a="1"/>
  <c r="I155" i="4"/>
  <c r="J160" i="4"/>
  <c r="H166" i="4" a="1"/>
  <c r="I171" i="4"/>
  <c r="J176" i="4"/>
  <c r="H182" i="4" a="1"/>
  <c r="I187" i="4"/>
  <c r="J192" i="4"/>
  <c r="H198" i="4" a="1"/>
  <c r="I203" i="4"/>
  <c r="J208" i="4"/>
  <c r="H214" i="4" a="1"/>
  <c r="I219" i="4"/>
  <c r="J224" i="4"/>
  <c r="D338" i="4"/>
  <c r="B439" i="4" a="1"/>
  <c r="I22" i="4"/>
  <c r="I86" i="4"/>
  <c r="J114" i="4"/>
  <c r="I142" i="4"/>
  <c r="I166" i="4"/>
  <c r="I183" i="4"/>
  <c r="H200" i="4" a="1"/>
  <c r="J211" i="4"/>
  <c r="I222" i="4"/>
  <c r="I231" i="4"/>
  <c r="I239" i="4"/>
  <c r="I247" i="4"/>
  <c r="J254" i="4"/>
  <c r="H269" i="4" a="1"/>
  <c r="H275" i="4" a="1"/>
  <c r="H282" i="4" a="1"/>
  <c r="I287" i="4"/>
  <c r="I293" i="4"/>
  <c r="H299" i="4" a="1"/>
  <c r="H305" i="4" a="1"/>
  <c r="J310" i="4"/>
  <c r="I316" i="4"/>
  <c r="I321" i="4"/>
  <c r="H326" i="4" a="1"/>
  <c r="I330" i="4"/>
  <c r="H335" i="4" a="1"/>
  <c r="J339" i="4"/>
  <c r="J348" i="4"/>
  <c r="I353" i="4"/>
  <c r="H358" i="4" a="1"/>
  <c r="I362" i="4"/>
  <c r="H367" i="4" a="1"/>
  <c r="J371" i="4"/>
  <c r="J380" i="4"/>
  <c r="I385" i="4"/>
  <c r="H390" i="4" a="1"/>
  <c r="I394" i="4"/>
  <c r="H399" i="4" a="1"/>
  <c r="J403" i="4"/>
  <c r="J412" i="4"/>
  <c r="I417" i="4"/>
  <c r="H422" i="4" a="1"/>
  <c r="I426" i="4"/>
  <c r="H431" i="4" a="1"/>
  <c r="J435" i="4"/>
  <c r="J444" i="4"/>
  <c r="I449" i="4"/>
  <c r="H454" i="4" a="1"/>
  <c r="I458" i="4"/>
  <c r="H463" i="4" a="1"/>
  <c r="J467" i="4"/>
  <c r="J476" i="4"/>
  <c r="I481" i="4"/>
  <c r="H486" i="4" a="1"/>
  <c r="I490" i="4"/>
  <c r="H495" i="4" a="1"/>
  <c r="J499" i="4"/>
  <c r="P5" i="4"/>
  <c r="O10" i="4"/>
  <c r="N15" i="4" a="1"/>
  <c r="O19" i="4"/>
  <c r="N24" i="4" a="1"/>
  <c r="P28" i="4"/>
  <c r="P37" i="4"/>
  <c r="O42" i="4"/>
  <c r="N47" i="4" a="1"/>
  <c r="O51" i="4"/>
  <c r="N56" i="4" a="1"/>
  <c r="P60" i="4"/>
  <c r="P69" i="4"/>
  <c r="O74" i="4"/>
  <c r="N79" i="4" a="1"/>
  <c r="O83" i="4"/>
  <c r="N88" i="4" a="1"/>
  <c r="P92" i="4"/>
  <c r="P101" i="4"/>
  <c r="O106" i="4"/>
  <c r="N111" i="4" a="1"/>
  <c r="O115" i="4"/>
  <c r="N120" i="4" a="1"/>
  <c r="P124" i="4"/>
  <c r="P133" i="4"/>
  <c r="O138" i="4"/>
  <c r="N143" i="4" a="1"/>
  <c r="O147" i="4"/>
  <c r="N152" i="4" a="1"/>
  <c r="P156" i="4"/>
  <c r="P165" i="4"/>
  <c r="O170" i="4"/>
  <c r="P174" i="4"/>
  <c r="P178" i="4"/>
  <c r="P182" i="4"/>
  <c r="P186" i="4"/>
  <c r="P190" i="4"/>
  <c r="P194" i="4"/>
  <c r="P198" i="4"/>
  <c r="P202" i="4"/>
  <c r="P206" i="4"/>
  <c r="P210" i="4"/>
  <c r="P214" i="4"/>
  <c r="P218" i="4"/>
  <c r="P222" i="4"/>
  <c r="P226" i="4"/>
  <c r="P230" i="4"/>
  <c r="P234" i="4"/>
  <c r="P238" i="4"/>
  <c r="P242" i="4"/>
  <c r="P246" i="4"/>
  <c r="P250" i="4"/>
  <c r="P254" i="4"/>
  <c r="P258" i="4"/>
  <c r="P262" i="4"/>
  <c r="P266" i="4"/>
  <c r="P270" i="4"/>
  <c r="P274" i="4"/>
  <c r="P278" i="4"/>
  <c r="P282" i="4"/>
  <c r="P286" i="4"/>
  <c r="P290" i="4"/>
  <c r="P294" i="4"/>
  <c r="P298" i="4"/>
  <c r="P302" i="4"/>
  <c r="P306" i="4"/>
  <c r="P310" i="4"/>
  <c r="P314" i="4"/>
  <c r="P318" i="4"/>
  <c r="P322" i="4"/>
  <c r="P326" i="4"/>
  <c r="P330" i="4"/>
  <c r="P334" i="4"/>
  <c r="P338" i="4"/>
  <c r="P342" i="4"/>
  <c r="P346" i="4"/>
  <c r="P350" i="4"/>
  <c r="P354" i="4"/>
  <c r="P358" i="4"/>
  <c r="C109" i="4"/>
  <c r="D346" i="4"/>
  <c r="B445" i="4" a="1"/>
  <c r="J27" i="4"/>
  <c r="H88" i="4" a="1"/>
  <c r="J115" i="4"/>
  <c r="H145" i="4" a="1"/>
  <c r="I167" i="4"/>
  <c r="H184" i="4" a="1"/>
  <c r="H201" i="4" a="1"/>
  <c r="J212" i="4"/>
  <c r="I223" i="4"/>
  <c r="H248" i="4" a="1"/>
  <c r="H255" i="4" a="1"/>
  <c r="I262" i="4"/>
  <c r="I269" i="4"/>
  <c r="I275" i="4"/>
  <c r="H288" i="4" a="1"/>
  <c r="H294" i="4" a="1"/>
  <c r="I299" i="4"/>
  <c r="I305" i="4"/>
  <c r="H311" i="4" a="1"/>
  <c r="H317" i="4" a="1"/>
  <c r="J321" i="4"/>
  <c r="J330" i="4"/>
  <c r="I335" i="4"/>
  <c r="H340" i="4" a="1"/>
  <c r="I344" i="4"/>
  <c r="H349" i="4" a="1"/>
  <c r="J353" i="4"/>
  <c r="J362" i="4"/>
  <c r="I367" i="4"/>
  <c r="H372" i="4" a="1"/>
  <c r="I376" i="4"/>
  <c r="H381" i="4" a="1"/>
  <c r="J385" i="4"/>
  <c r="J394" i="4"/>
  <c r="I399" i="4"/>
  <c r="H404" i="4" a="1"/>
  <c r="I408" i="4"/>
  <c r="H413" i="4" a="1"/>
  <c r="J417" i="4"/>
  <c r="J426" i="4"/>
  <c r="I431" i="4"/>
  <c r="H436" i="4" a="1"/>
  <c r="I440" i="4"/>
  <c r="H445" i="4" a="1"/>
  <c r="J449" i="4"/>
  <c r="J458" i="4"/>
  <c r="I463" i="4"/>
  <c r="H468" i="4" a="1"/>
  <c r="I472" i="4"/>
  <c r="H477" i="4" a="1"/>
  <c r="J481" i="4"/>
  <c r="J490" i="4"/>
  <c r="I495" i="4"/>
  <c r="H500" i="4" a="1"/>
  <c r="I504" i="4"/>
  <c r="N6" i="4" a="1"/>
  <c r="P10" i="4"/>
  <c r="P19" i="4"/>
  <c r="O24" i="4"/>
  <c r="N29" i="4" a="1"/>
  <c r="O33" i="4"/>
  <c r="N38" i="4" a="1"/>
  <c r="P42" i="4"/>
  <c r="P51" i="4"/>
  <c r="O56" i="4"/>
  <c r="N61" i="4" a="1"/>
  <c r="O65" i="4"/>
  <c r="N70" i="4" a="1"/>
  <c r="P74" i="4"/>
  <c r="P83" i="4"/>
  <c r="O88" i="4"/>
  <c r="N93" i="4" a="1"/>
  <c r="O97" i="4"/>
  <c r="N102" i="4" a="1"/>
  <c r="P106" i="4"/>
  <c r="P115" i="4"/>
  <c r="O120" i="4"/>
  <c r="N125" i="4" a="1"/>
  <c r="O129" i="4"/>
  <c r="N134" i="4" a="1"/>
  <c r="P138" i="4"/>
  <c r="P147" i="4"/>
  <c r="O152" i="4"/>
  <c r="N157" i="4" a="1"/>
  <c r="O161" i="4"/>
  <c r="N166" i="4" a="1"/>
  <c r="P170" i="4"/>
  <c r="N175" i="4" a="1"/>
  <c r="N179" i="4" a="1"/>
  <c r="N183" i="4" a="1"/>
  <c r="N187" i="4" a="1"/>
  <c r="N191" i="4" a="1"/>
  <c r="N195" i="4" a="1"/>
  <c r="N199" i="4" a="1"/>
  <c r="N203" i="4" a="1"/>
  <c r="N207" i="4" a="1"/>
  <c r="N211" i="4" a="1"/>
  <c r="N215" i="4" a="1"/>
  <c r="N219" i="4" a="1"/>
  <c r="N223" i="4" a="1"/>
  <c r="N227" i="4" a="1"/>
  <c r="N231" i="4" a="1"/>
  <c r="N235" i="4" a="1"/>
  <c r="N239" i="4" a="1"/>
  <c r="N243" i="4" a="1"/>
  <c r="N247" i="4" a="1"/>
  <c r="N251" i="4" a="1"/>
  <c r="N255" i="4" a="1"/>
  <c r="N259" i="4" a="1"/>
  <c r="N263" i="4" a="1"/>
  <c r="N267" i="4" a="1"/>
  <c r="N271" i="4" a="1"/>
  <c r="N275" i="4" a="1"/>
  <c r="N279" i="4" a="1"/>
  <c r="N283" i="4" a="1"/>
  <c r="N287" i="4" a="1"/>
  <c r="N291" i="4" a="1"/>
  <c r="N295" i="4" a="1"/>
  <c r="N299" i="4" a="1"/>
  <c r="N303" i="4" a="1"/>
  <c r="N307" i="4" a="1"/>
  <c r="N311" i="4" a="1"/>
  <c r="N315" i="4" a="1"/>
  <c r="N319" i="4" a="1"/>
  <c r="N323" i="4" a="1"/>
  <c r="N327" i="4" a="1"/>
  <c r="N331" i="4" a="1"/>
  <c r="N335" i="4" a="1"/>
  <c r="N339" i="4" a="1"/>
  <c r="N343" i="4" a="1"/>
  <c r="N347" i="4" a="1"/>
  <c r="N351" i="4" a="1"/>
  <c r="C161" i="4"/>
  <c r="B354" i="4" a="1"/>
  <c r="D450" i="4"/>
  <c r="H33" i="4" a="1"/>
  <c r="H89" i="4" a="1"/>
  <c r="I118" i="4"/>
  <c r="J146" i="4"/>
  <c r="H168" i="4" a="1"/>
  <c r="H185" i="4" a="1"/>
  <c r="H202" i="4" a="1"/>
  <c r="I214" i="4"/>
  <c r="H225" i="4" a="1"/>
  <c r="I233" i="4"/>
  <c r="I241" i="4"/>
  <c r="I255" i="4"/>
  <c r="J262" i="4"/>
  <c r="H270" i="4" a="1"/>
  <c r="H276" i="4" a="1"/>
  <c r="I282" i="4"/>
  <c r="H300" i="4" a="1"/>
  <c r="H306" i="4" a="1"/>
  <c r="I311" i="4"/>
  <c r="I317" i="4"/>
  <c r="H322" i="4" a="1"/>
  <c r="I326" i="4"/>
  <c r="H331" i="4" a="1"/>
  <c r="J335" i="4"/>
  <c r="J344" i="4"/>
  <c r="I349" i="4"/>
  <c r="H354" i="4" a="1"/>
  <c r="I358" i="4"/>
  <c r="H363" i="4" a="1"/>
  <c r="J367" i="4"/>
  <c r="J376" i="4"/>
  <c r="I381" i="4"/>
  <c r="H386" i="4" a="1"/>
  <c r="I390" i="4"/>
  <c r="H395" i="4" a="1"/>
  <c r="J399" i="4"/>
  <c r="J408" i="4"/>
  <c r="I413" i="4"/>
  <c r="H418" i="4" a="1"/>
  <c r="I422" i="4"/>
  <c r="H427" i="4" a="1"/>
  <c r="J431" i="4"/>
  <c r="J440" i="4"/>
  <c r="I445" i="4"/>
  <c r="H450" i="4" a="1"/>
  <c r="I454" i="4"/>
  <c r="H459" i="4" a="1"/>
  <c r="J463" i="4"/>
  <c r="J472" i="4"/>
  <c r="I477" i="4"/>
  <c r="H482" i="4" a="1"/>
  <c r="I486" i="4"/>
  <c r="H491" i="4" a="1"/>
  <c r="J495" i="4"/>
  <c r="J504" i="4"/>
  <c r="O6" i="4"/>
  <c r="N11" i="4" a="1"/>
  <c r="O15" i="4"/>
  <c r="N20" i="4" a="1"/>
  <c r="P24" i="4"/>
  <c r="P33" i="4"/>
  <c r="O38" i="4"/>
  <c r="N43" i="4" a="1"/>
  <c r="O47" i="4"/>
  <c r="N52" i="4" a="1"/>
  <c r="P56" i="4"/>
  <c r="P65" i="4"/>
  <c r="O70" i="4"/>
  <c r="N75" i="4" a="1"/>
  <c r="O79" i="4"/>
  <c r="N84" i="4" a="1"/>
  <c r="P88" i="4"/>
  <c r="P97" i="4"/>
  <c r="O102" i="4"/>
  <c r="N107" i="4" a="1"/>
  <c r="O111" i="4"/>
  <c r="N116" i="4" a="1"/>
  <c r="P120" i="4"/>
  <c r="P129" i="4"/>
  <c r="O134" i="4"/>
  <c r="N139" i="4" a="1"/>
  <c r="O143" i="4"/>
  <c r="N148" i="4" a="1"/>
  <c r="P152" i="4"/>
  <c r="P161" i="4"/>
  <c r="O166" i="4"/>
  <c r="N171" i="4" a="1"/>
  <c r="Q505" i="12"/>
  <c r="O506" i="12"/>
  <c r="M507" i="12"/>
  <c r="K508" i="12"/>
  <c r="C195" i="4"/>
  <c r="D360" i="4"/>
  <c r="B456" i="4" a="1"/>
  <c r="I38" i="4"/>
  <c r="J91" i="4"/>
  <c r="H120" i="4" a="1"/>
  <c r="J147" i="4"/>
  <c r="H169" i="4" a="1"/>
  <c r="J187" i="4"/>
  <c r="J203" i="4"/>
  <c r="H215" i="4" a="1"/>
  <c r="J225" i="4"/>
  <c r="H234" i="4" a="1"/>
  <c r="H242" i="4" a="1"/>
  <c r="I249" i="4"/>
  <c r="H256" i="4" a="1"/>
  <c r="H263" i="4" a="1"/>
  <c r="J282" i="4"/>
  <c r="I288" i="4"/>
  <c r="I294" i="4"/>
  <c r="H312" i="4" a="1"/>
  <c r="J317" i="4"/>
  <c r="J326" i="4"/>
  <c r="I331" i="4"/>
  <c r="H336" i="4" a="1"/>
  <c r="I340" i="4"/>
  <c r="H345" i="4" a="1"/>
  <c r="J349" i="4"/>
  <c r="J358" i="4"/>
  <c r="I363" i="4"/>
  <c r="H368" i="4" a="1"/>
  <c r="I372" i="4"/>
  <c r="H377" i="4" a="1"/>
  <c r="J381" i="4"/>
  <c r="J390" i="4"/>
  <c r="I395" i="4"/>
  <c r="H400" i="4" a="1"/>
  <c r="I404" i="4"/>
  <c r="H409" i="4" a="1"/>
  <c r="J413" i="4"/>
  <c r="J422" i="4"/>
  <c r="I427" i="4"/>
  <c r="H432" i="4" a="1"/>
  <c r="I436" i="4"/>
  <c r="H441" i="4" a="1"/>
  <c r="J445" i="4"/>
  <c r="J454" i="4"/>
  <c r="I459" i="4"/>
  <c r="H464" i="4" a="1"/>
  <c r="I468" i="4"/>
  <c r="H473" i="4" a="1"/>
  <c r="J477" i="4"/>
  <c r="J486" i="4"/>
  <c r="I491" i="4"/>
  <c r="H496" i="4" a="1"/>
  <c r="I500" i="4"/>
  <c r="H505" i="4" a="1"/>
  <c r="P6" i="4"/>
  <c r="P15" i="4"/>
  <c r="O20" i="4"/>
  <c r="N25" i="4" a="1"/>
  <c r="O29" i="4"/>
  <c r="N34" i="4" a="1"/>
  <c r="P38" i="4"/>
  <c r="P47" i="4"/>
  <c r="O52" i="4"/>
  <c r="N57" i="4" a="1"/>
  <c r="O61" i="4"/>
  <c r="N66" i="4" a="1"/>
  <c r="P70" i="4"/>
  <c r="P79" i="4"/>
  <c r="O84" i="4"/>
  <c r="N89" i="4" a="1"/>
  <c r="O93" i="4"/>
  <c r="N98" i="4" a="1"/>
  <c r="P102" i="4"/>
  <c r="P111" i="4"/>
  <c r="O116" i="4"/>
  <c r="N121" i="4" a="1"/>
  <c r="O125" i="4"/>
  <c r="N130" i="4" a="1"/>
  <c r="P134" i="4"/>
  <c r="P143" i="4"/>
  <c r="O148" i="4"/>
  <c r="N153" i="4" a="1"/>
  <c r="O157" i="4"/>
  <c r="N162" i="4" a="1"/>
  <c r="P166" i="4"/>
  <c r="O175" i="4"/>
  <c r="O179" i="4"/>
  <c r="O183" i="4"/>
  <c r="O187" i="4"/>
  <c r="O191" i="4"/>
  <c r="O195" i="4"/>
  <c r="O199" i="4"/>
  <c r="D218" i="4"/>
  <c r="D367" i="4"/>
  <c r="C461" i="4"/>
  <c r="J43" i="4"/>
  <c r="I93" i="4"/>
  <c r="H121" i="4" a="1"/>
  <c r="I150" i="4"/>
  <c r="J171" i="4"/>
  <c r="I188" i="4"/>
  <c r="I204" i="4"/>
  <c r="I215" i="4"/>
  <c r="H226" i="4" a="1"/>
  <c r="H250" i="4" a="1"/>
  <c r="I263" i="4"/>
  <c r="I270" i="4"/>
  <c r="H277" i="4" a="1"/>
  <c r="H283" i="4" a="1"/>
  <c r="H289" i="4" a="1"/>
  <c r="J294" i="4"/>
  <c r="I300" i="4"/>
  <c r="I306" i="4"/>
  <c r="H318" i="4" a="1"/>
  <c r="I322" i="4"/>
  <c r="H327" i="4" a="1"/>
  <c r="J331" i="4"/>
  <c r="J340" i="4"/>
  <c r="I345" i="4"/>
  <c r="H350" i="4" a="1"/>
  <c r="I354" i="4"/>
  <c r="H359" i="4" a="1"/>
  <c r="J363" i="4"/>
  <c r="J372" i="4"/>
  <c r="I377" i="4"/>
  <c r="H382" i="4" a="1"/>
  <c r="I386" i="4"/>
  <c r="H391" i="4" a="1"/>
  <c r="J395" i="4"/>
  <c r="J404" i="4"/>
  <c r="I409" i="4"/>
  <c r="H414" i="4" a="1"/>
  <c r="I418" i="4"/>
  <c r="H423" i="4" a="1"/>
  <c r="J427" i="4"/>
  <c r="J436" i="4"/>
  <c r="I441" i="4"/>
  <c r="H446" i="4" a="1"/>
  <c r="I450" i="4"/>
  <c r="H455" i="4" a="1"/>
  <c r="J459" i="4"/>
  <c r="J468" i="4"/>
  <c r="I473" i="4"/>
  <c r="H478" i="4" a="1"/>
  <c r="I482" i="4"/>
  <c r="H487" i="4" a="1"/>
  <c r="J491" i="4"/>
  <c r="J500" i="4"/>
  <c r="I505" i="4"/>
  <c r="N7" i="4" a="1"/>
  <c r="O11" i="4"/>
  <c r="N16" i="4" a="1"/>
  <c r="P20" i="4"/>
  <c r="P29" i="4"/>
  <c r="O34" i="4"/>
  <c r="N39" i="4" a="1"/>
  <c r="O43" i="4"/>
  <c r="N48" i="4" a="1"/>
  <c r="P52" i="4"/>
  <c r="P61" i="4"/>
  <c r="O66" i="4"/>
  <c r="N71" i="4" a="1"/>
  <c r="O75" i="4"/>
  <c r="N80" i="4" a="1"/>
  <c r="P84" i="4"/>
  <c r="P93" i="4"/>
  <c r="O98" i="4"/>
  <c r="N103" i="4" a="1"/>
  <c r="O107" i="4"/>
  <c r="N112" i="4" a="1"/>
  <c r="P116" i="4"/>
  <c r="P125" i="4"/>
  <c r="O130" i="4"/>
  <c r="N135" i="4" a="1"/>
  <c r="O139" i="4"/>
  <c r="N144" i="4" a="1"/>
  <c r="P148" i="4"/>
  <c r="P157" i="4"/>
  <c r="O162" i="4"/>
  <c r="N167" i="4" a="1"/>
  <c r="O171" i="4"/>
  <c r="P175" i="4"/>
  <c r="P179" i="4"/>
  <c r="P183" i="4"/>
  <c r="P187" i="4"/>
  <c r="P191" i="4"/>
  <c r="P195" i="4"/>
  <c r="P199" i="4"/>
  <c r="P203" i="4"/>
  <c r="P207" i="4"/>
  <c r="P211" i="4"/>
  <c r="P215" i="4"/>
  <c r="P219" i="4"/>
  <c r="P223" i="4"/>
  <c r="P227" i="4"/>
  <c r="P231" i="4"/>
  <c r="D234" i="4"/>
  <c r="C374" i="4"/>
  <c r="D466" i="4"/>
  <c r="H49" i="4" a="1"/>
  <c r="I94" i="4"/>
  <c r="J123" i="4"/>
  <c r="I151" i="4"/>
  <c r="I172" i="4"/>
  <c r="J188" i="4"/>
  <c r="J204" i="4"/>
  <c r="J215" i="4"/>
  <c r="I226" i="4"/>
  <c r="I234" i="4"/>
  <c r="I242" i="4"/>
  <c r="I257" i="4"/>
  <c r="H264" i="4" a="1"/>
  <c r="J270" i="4"/>
  <c r="I277" i="4"/>
  <c r="I283" i="4"/>
  <c r="I289" i="4"/>
  <c r="H295" i="4" a="1"/>
  <c r="H301" i="4" a="1"/>
  <c r="J306" i="4"/>
  <c r="I312" i="4"/>
  <c r="J322" i="4"/>
  <c r="I327" i="4"/>
  <c r="H332" i="4" a="1"/>
  <c r="I336" i="4"/>
  <c r="H341" i="4" a="1"/>
  <c r="J345" i="4"/>
  <c r="J354" i="4"/>
  <c r="I359" i="4"/>
  <c r="H364" i="4" a="1"/>
  <c r="I368" i="4"/>
  <c r="H373" i="4" a="1"/>
  <c r="J377" i="4"/>
  <c r="J386" i="4"/>
  <c r="I391" i="4"/>
  <c r="H396" i="4" a="1"/>
  <c r="I400" i="4"/>
  <c r="H405" i="4" a="1"/>
  <c r="J409" i="4"/>
  <c r="J418" i="4"/>
  <c r="I423" i="4"/>
  <c r="H428" i="4" a="1"/>
  <c r="I432" i="4"/>
  <c r="H437" i="4" a="1"/>
  <c r="J441" i="4"/>
  <c r="J450" i="4"/>
  <c r="I455" i="4"/>
  <c r="H460" i="4" a="1"/>
  <c r="I464" i="4"/>
  <c r="H469" i="4" a="1"/>
  <c r="J473" i="4"/>
  <c r="J482" i="4"/>
  <c r="I487" i="4"/>
  <c r="H492" i="4" a="1"/>
  <c r="I496" i="4"/>
  <c r="H501" i="4" a="1"/>
  <c r="J505" i="4"/>
  <c r="P11" i="4"/>
  <c r="O16" i="4"/>
  <c r="N21" i="4" a="1"/>
  <c r="O25" i="4"/>
  <c r="N30" i="4" a="1"/>
  <c r="P34" i="4"/>
  <c r="P43" i="4"/>
  <c r="O48" i="4"/>
  <c r="N53" i="4" a="1"/>
  <c r="O57" i="4"/>
  <c r="N62" i="4" a="1"/>
  <c r="P66" i="4"/>
  <c r="P75" i="4"/>
  <c r="O80" i="4"/>
  <c r="N85" i="4" a="1"/>
  <c r="O89" i="4"/>
  <c r="N94" i="4" a="1"/>
  <c r="P98" i="4"/>
  <c r="P107" i="4"/>
  <c r="O112" i="4"/>
  <c r="N117" i="4" a="1"/>
  <c r="O121" i="4"/>
  <c r="B248" i="4" a="1"/>
  <c r="D380" i="4"/>
  <c r="B472" i="4" a="1"/>
  <c r="I54" i="4"/>
  <c r="H97" i="4" a="1"/>
  <c r="I125" i="4"/>
  <c r="H152" i="4" a="1"/>
  <c r="J172" i="4"/>
  <c r="I189" i="4"/>
  <c r="I205" i="4"/>
  <c r="H216" i="4" a="1"/>
  <c r="J226" i="4"/>
  <c r="J234" i="4"/>
  <c r="J242" i="4"/>
  <c r="I250" i="4"/>
  <c r="H258" i="4" a="1"/>
  <c r="H271" i="4" a="1"/>
  <c r="H278" i="4" a="1"/>
  <c r="H284" i="4" a="1"/>
  <c r="H290" i="4" a="1"/>
  <c r="I295" i="4"/>
  <c r="I301" i="4"/>
  <c r="H307" i="4" a="1"/>
  <c r="H313" i="4" a="1"/>
  <c r="I318" i="4"/>
  <c r="H323" i="4" a="1"/>
  <c r="J327" i="4"/>
  <c r="J336" i="4"/>
  <c r="I341" i="4"/>
  <c r="H346" i="4" a="1"/>
  <c r="I350" i="4"/>
  <c r="H355" i="4" a="1"/>
  <c r="J359" i="4"/>
  <c r="J368" i="4"/>
  <c r="I373" i="4"/>
  <c r="H378" i="4" a="1"/>
  <c r="I382" i="4"/>
  <c r="H387" i="4" a="1"/>
  <c r="J391" i="4"/>
  <c r="J400" i="4"/>
  <c r="I405" i="4"/>
  <c r="H410" i="4" a="1"/>
  <c r="I414" i="4"/>
  <c r="H419" i="4" a="1"/>
  <c r="J423" i="4"/>
  <c r="J432" i="4"/>
  <c r="I437" i="4"/>
  <c r="H442" i="4" a="1"/>
  <c r="I446" i="4"/>
  <c r="H451" i="4" a="1"/>
  <c r="J455" i="4"/>
  <c r="J464" i="4"/>
  <c r="I469" i="4"/>
  <c r="H474" i="4" a="1"/>
  <c r="I478" i="4"/>
  <c r="H483" i="4" a="1"/>
  <c r="J487" i="4"/>
  <c r="J496" i="4"/>
  <c r="I501" i="4"/>
  <c r="H506" i="4" a="1"/>
  <c r="O7" i="4"/>
  <c r="N12" i="4" a="1"/>
  <c r="P16" i="4"/>
  <c r="P25" i="4"/>
  <c r="O30" i="4"/>
  <c r="N35" i="4" a="1"/>
  <c r="O39" i="4"/>
  <c r="N44" i="4" a="1"/>
  <c r="P48" i="4"/>
  <c r="P57" i="4"/>
  <c r="O62" i="4"/>
  <c r="N67" i="4" a="1"/>
  <c r="O71" i="4"/>
  <c r="N76" i="4" a="1"/>
  <c r="P80" i="4"/>
  <c r="P89" i="4"/>
  <c r="O94" i="4"/>
  <c r="N99" i="4" a="1"/>
  <c r="O103" i="4"/>
  <c r="N108" i="4" a="1"/>
  <c r="P112" i="4"/>
  <c r="P121" i="4"/>
  <c r="O126" i="4"/>
  <c r="N131" i="4" a="1"/>
  <c r="O135" i="4"/>
  <c r="N140" i="4" a="1"/>
  <c r="P144" i="4"/>
  <c r="P153" i="4"/>
  <c r="O158" i="4"/>
  <c r="N163" i="4" a="1"/>
  <c r="O167" i="4"/>
  <c r="N172" i="4" a="1"/>
  <c r="B260" i="4" a="1"/>
  <c r="D386" i="4"/>
  <c r="C477" i="4"/>
  <c r="J59" i="4"/>
  <c r="J98" i="4"/>
  <c r="I126" i="4"/>
  <c r="H153" i="4" a="1"/>
  <c r="I173" i="4"/>
  <c r="I190" i="4"/>
  <c r="J205" i="4"/>
  <c r="I216" i="4"/>
  <c r="H227" i="4" a="1"/>
  <c r="H235" i="4" a="1"/>
  <c r="H243" i="4" a="1"/>
  <c r="J250" i="4"/>
  <c r="I265" i="4"/>
  <c r="I271" i="4"/>
  <c r="H296" i="4" a="1"/>
  <c r="H302" i="4" a="1"/>
  <c r="I307" i="4"/>
  <c r="I313" i="4"/>
  <c r="J318" i="4"/>
  <c r="I323" i="4"/>
  <c r="H328" i="4" a="1"/>
  <c r="I332" i="4"/>
  <c r="H337" i="4" a="1"/>
  <c r="J341" i="4"/>
  <c r="J350" i="4"/>
  <c r="I355" i="4"/>
  <c r="H360" i="4" a="1"/>
  <c r="I364" i="4"/>
  <c r="H369" i="4" a="1"/>
  <c r="J373" i="4"/>
  <c r="J382" i="4"/>
  <c r="I387" i="4"/>
  <c r="H392" i="4" a="1"/>
  <c r="I396" i="4"/>
  <c r="H401" i="4" a="1"/>
  <c r="J405" i="4"/>
  <c r="J414" i="4"/>
  <c r="I419" i="4"/>
  <c r="H424" i="4" a="1"/>
  <c r="I428" i="4"/>
  <c r="H433" i="4" a="1"/>
  <c r="J437" i="4"/>
  <c r="J446" i="4"/>
  <c r="I451" i="4"/>
  <c r="H456" i="4" a="1"/>
  <c r="I460" i="4"/>
  <c r="H465" i="4" a="1"/>
  <c r="J469" i="4"/>
  <c r="J478" i="4"/>
  <c r="I483" i="4"/>
  <c r="H488" i="4" a="1"/>
  <c r="I492" i="4"/>
  <c r="H497" i="4" a="1"/>
  <c r="J501" i="4"/>
  <c r="P7" i="4"/>
  <c r="O12" i="4"/>
  <c r="N17" i="4" a="1"/>
  <c r="O21" i="4"/>
  <c r="N26" i="4" a="1"/>
  <c r="P30" i="4"/>
  <c r="P39" i="4"/>
  <c r="O44" i="4"/>
  <c r="N49" i="4" a="1"/>
  <c r="O53" i="4"/>
  <c r="N58" i="4" a="1"/>
  <c r="P62" i="4"/>
  <c r="P71" i="4"/>
  <c r="O76" i="4"/>
  <c r="N81" i="4" a="1"/>
  <c r="O85" i="4"/>
  <c r="N90" i="4" a="1"/>
  <c r="P94" i="4"/>
  <c r="P103" i="4"/>
  <c r="O108" i="4"/>
  <c r="N113" i="4" a="1"/>
  <c r="O117" i="4"/>
  <c r="N122" i="4" a="1"/>
  <c r="P126" i="4"/>
  <c r="P135" i="4"/>
  <c r="O140" i="4"/>
  <c r="N145" i="4" a="1"/>
  <c r="O149" i="4"/>
  <c r="N154" i="4" a="1"/>
  <c r="P158" i="4"/>
  <c r="P167" i="4"/>
  <c r="O172" i="4"/>
  <c r="O176" i="4"/>
  <c r="O180" i="4"/>
  <c r="O184" i="4"/>
  <c r="O188" i="4"/>
  <c r="O192" i="4"/>
  <c r="O196" i="4"/>
  <c r="O200" i="4"/>
  <c r="O204" i="4"/>
  <c r="O208" i="4"/>
  <c r="O212" i="4"/>
  <c r="O216" i="4"/>
  <c r="O220" i="4"/>
  <c r="O224" i="4"/>
  <c r="O228" i="4"/>
  <c r="O232" i="4"/>
  <c r="O236" i="4"/>
  <c r="O240" i="4"/>
  <c r="B271" i="4" a="1"/>
  <c r="D392" i="4"/>
  <c r="D482" i="4"/>
  <c r="H65" i="4" a="1"/>
  <c r="J99" i="4"/>
  <c r="H129" i="4" a="1"/>
  <c r="J155" i="4"/>
  <c r="I174" i="4"/>
  <c r="H193" i="4" a="1"/>
  <c r="I206" i="4"/>
  <c r="H217" i="4" a="1"/>
  <c r="I227" i="4"/>
  <c r="I235" i="4"/>
  <c r="I243" i="4"/>
  <c r="H251" i="4" a="1"/>
  <c r="I258" i="4"/>
  <c r="H266" i="4" a="1"/>
  <c r="H272" i="4" a="1"/>
  <c r="I278" i="4"/>
  <c r="I284" i="4"/>
  <c r="I290" i="4"/>
  <c r="H308" i="4" a="1"/>
  <c r="H314" i="4" a="1"/>
  <c r="H319" i="4" a="1"/>
  <c r="J323" i="4"/>
  <c r="J332" i="4"/>
  <c r="I337" i="4"/>
  <c r="H342" i="4" a="1"/>
  <c r="I346" i="4"/>
  <c r="H351" i="4" a="1"/>
  <c r="J355" i="4"/>
  <c r="J364" i="4"/>
  <c r="I369" i="4"/>
  <c r="H374" i="4" a="1"/>
  <c r="I378" i="4"/>
  <c r="H383" i="4" a="1"/>
  <c r="J387" i="4"/>
  <c r="J396" i="4"/>
  <c r="I401" i="4"/>
  <c r="H406" i="4" a="1"/>
  <c r="I410" i="4"/>
  <c r="H415" i="4" a="1"/>
  <c r="J419" i="4"/>
  <c r="J428" i="4"/>
  <c r="I433" i="4"/>
  <c r="H438" i="4" a="1"/>
  <c r="I442" i="4"/>
  <c r="H447" i="4" a="1"/>
  <c r="J451" i="4"/>
  <c r="J460" i="4"/>
  <c r="I465" i="4"/>
  <c r="H470" i="4" a="1"/>
  <c r="I474" i="4"/>
  <c r="H479" i="4" a="1"/>
  <c r="J483" i="4"/>
  <c r="J492" i="4"/>
  <c r="I497" i="4"/>
  <c r="H502" i="4" a="1"/>
  <c r="I506" i="4"/>
  <c r="N8" i="4" a="1"/>
  <c r="P12" i="4"/>
  <c r="P21" i="4"/>
  <c r="O26" i="4"/>
  <c r="N31" i="4" a="1"/>
  <c r="O35" i="4"/>
  <c r="N40" i="4" a="1"/>
  <c r="P44" i="4"/>
  <c r="P53" i="4"/>
  <c r="O58" i="4"/>
  <c r="N63" i="4" a="1"/>
  <c r="O67" i="4"/>
  <c r="N72" i="4" a="1"/>
  <c r="P76" i="4"/>
  <c r="P85" i="4"/>
  <c r="O90" i="4"/>
  <c r="N95" i="4" a="1"/>
  <c r="O99" i="4"/>
  <c r="N104" i="4" a="1"/>
  <c r="P108" i="4"/>
  <c r="P117" i="4"/>
  <c r="O122" i="4"/>
  <c r="N127" i="4" a="1"/>
  <c r="O131" i="4"/>
  <c r="N136" i="4" a="1"/>
  <c r="P140" i="4"/>
  <c r="P149" i="4"/>
  <c r="O154" i="4"/>
  <c r="N159" i="4" a="1"/>
  <c r="O163" i="4"/>
  <c r="N168" i="4" a="1"/>
  <c r="P172" i="4"/>
  <c r="P176" i="4"/>
  <c r="P180" i="4"/>
  <c r="P184" i="4"/>
  <c r="P188" i="4"/>
  <c r="P192" i="4"/>
  <c r="P196" i="4"/>
  <c r="P200" i="4"/>
  <c r="P204" i="4"/>
  <c r="P208" i="4"/>
  <c r="P212" i="4"/>
  <c r="P216" i="4"/>
  <c r="P220" i="4"/>
  <c r="P224" i="4"/>
  <c r="P228" i="4"/>
  <c r="P232" i="4"/>
  <c r="P236" i="4"/>
  <c r="B282" i="4" a="1"/>
  <c r="C398" i="4"/>
  <c r="B488" i="4" a="1"/>
  <c r="I70" i="4"/>
  <c r="I102" i="4"/>
  <c r="J130" i="4"/>
  <c r="J156" i="4"/>
  <c r="H177" i="4" a="1"/>
  <c r="J193" i="4"/>
  <c r="I207" i="4"/>
  <c r="H218" i="4" a="1"/>
  <c r="I251" i="4"/>
  <c r="J258" i="4"/>
  <c r="J278" i="4"/>
  <c r="H285" i="4" a="1"/>
  <c r="J290" i="4"/>
  <c r="I296" i="4"/>
  <c r="I302" i="4"/>
  <c r="I319" i="4"/>
  <c r="H324" i="4" a="1"/>
  <c r="I328" i="4"/>
  <c r="H333" i="4" a="1"/>
  <c r="J337" i="4"/>
  <c r="J346" i="4"/>
  <c r="I351" i="4"/>
  <c r="H356" i="4" a="1"/>
  <c r="I360" i="4"/>
  <c r="H365" i="4" a="1"/>
  <c r="J369" i="4"/>
  <c r="J378" i="4"/>
  <c r="I383" i="4"/>
  <c r="H388" i="4" a="1"/>
  <c r="I392" i="4"/>
  <c r="H397" i="4" a="1"/>
  <c r="J401" i="4"/>
  <c r="J410" i="4"/>
  <c r="I415" i="4"/>
  <c r="H420" i="4" a="1"/>
  <c r="I424" i="4"/>
  <c r="H429" i="4" a="1"/>
  <c r="J433" i="4"/>
  <c r="J442" i="4"/>
  <c r="I447" i="4"/>
  <c r="H452" i="4" a="1"/>
  <c r="I456" i="4"/>
  <c r="H461" i="4" a="1"/>
  <c r="J465" i="4"/>
  <c r="J474" i="4"/>
  <c r="I479" i="4"/>
  <c r="H484" i="4" a="1"/>
  <c r="I488" i="4"/>
  <c r="H493" i="4" a="1"/>
  <c r="J497" i="4"/>
  <c r="J506" i="4"/>
  <c r="O8" i="4"/>
  <c r="N13" i="4" a="1"/>
  <c r="O17" i="4"/>
  <c r="N22" i="4" a="1"/>
  <c r="P26" i="4"/>
  <c r="P35" i="4"/>
  <c r="O40" i="4"/>
  <c r="N45" i="4" a="1"/>
  <c r="O49" i="4"/>
  <c r="N54" i="4" a="1"/>
  <c r="P58" i="4"/>
  <c r="P67" i="4"/>
  <c r="O72" i="4"/>
  <c r="N77" i="4" a="1"/>
  <c r="O81" i="4"/>
  <c r="N86" i="4" a="1"/>
  <c r="P90" i="4"/>
  <c r="P99" i="4"/>
  <c r="O104" i="4"/>
  <c r="N109" i="4" a="1"/>
  <c r="O113" i="4"/>
  <c r="N118" i="4" a="1"/>
  <c r="P122" i="4"/>
  <c r="P131" i="4"/>
  <c r="O136" i="4"/>
  <c r="N141" i="4" a="1"/>
  <c r="O145" i="4"/>
  <c r="N150" i="4" a="1"/>
  <c r="P154" i="4"/>
  <c r="P163" i="4"/>
  <c r="O168" i="4"/>
  <c r="N173" i="4" a="1"/>
  <c r="N177" i="4" a="1"/>
  <c r="N181" i="4" a="1"/>
  <c r="N185" i="4" a="1"/>
  <c r="N189" i="4" a="1"/>
  <c r="N193" i="4" a="1"/>
  <c r="N197" i="4" a="1"/>
  <c r="N201" i="4" a="1"/>
  <c r="N205" i="4" a="1"/>
  <c r="N209" i="4" a="1"/>
  <c r="N213" i="4" a="1"/>
  <c r="N217" i="4" a="1"/>
  <c r="N221" i="4" a="1"/>
  <c r="N225" i="4" a="1"/>
  <c r="N229" i="4" a="1"/>
  <c r="N233" i="4" a="1"/>
  <c r="N237" i="4" a="1"/>
  <c r="N241" i="4" a="1"/>
  <c r="N245" i="4" a="1"/>
  <c r="N249" i="4" a="1"/>
  <c r="N253" i="4" a="1"/>
  <c r="N257" i="4" a="1"/>
  <c r="N261" i="4" a="1"/>
  <c r="N265" i="4" a="1"/>
  <c r="N269" i="4" a="1"/>
  <c r="D290" i="4"/>
  <c r="B404" i="4" a="1"/>
  <c r="C493" i="4"/>
  <c r="J75" i="4"/>
  <c r="H104" i="4" a="1"/>
  <c r="J131" i="4"/>
  <c r="I157" i="4"/>
  <c r="J177" i="4"/>
  <c r="H194" i="4" a="1"/>
  <c r="H209" i="4" a="1"/>
  <c r="J219" i="4"/>
  <c r="I229" i="4"/>
  <c r="I237" i="4"/>
  <c r="I245" i="4"/>
  <c r="H252" i="4" a="1"/>
  <c r="H259" i="4" a="1"/>
  <c r="I266" i="4"/>
  <c r="H273" i="4" a="1"/>
  <c r="H279" i="4" a="1"/>
  <c r="I285" i="4"/>
  <c r="H291" i="4" a="1"/>
  <c r="H297" i="4" a="1"/>
  <c r="J302" i="4"/>
  <c r="I308" i="4"/>
  <c r="I314" i="4"/>
  <c r="J319" i="4"/>
  <c r="J328" i="4"/>
  <c r="I333" i="4"/>
  <c r="H338" i="4" a="1"/>
  <c r="I342" i="4"/>
  <c r="H347" i="4" a="1"/>
  <c r="J351" i="4"/>
  <c r="J360" i="4"/>
  <c r="I365" i="4"/>
  <c r="H370" i="4" a="1"/>
  <c r="I374" i="4"/>
  <c r="H379" i="4" a="1"/>
  <c r="J383" i="4"/>
  <c r="J392" i="4"/>
  <c r="I397" i="4"/>
  <c r="H402" i="4" a="1"/>
  <c r="I406" i="4"/>
  <c r="H411" i="4" a="1"/>
  <c r="J415" i="4"/>
  <c r="J424" i="4"/>
  <c r="I429" i="4"/>
  <c r="H434" i="4" a="1"/>
  <c r="I438" i="4"/>
  <c r="H443" i="4" a="1"/>
  <c r="J447" i="4"/>
  <c r="J456" i="4"/>
  <c r="I461" i="4"/>
  <c r="H466" i="4" a="1"/>
  <c r="I470" i="4"/>
  <c r="H475" i="4" a="1"/>
  <c r="J479" i="4"/>
  <c r="J488" i="4"/>
  <c r="I493" i="4"/>
  <c r="H498" i="4" a="1"/>
  <c r="I502" i="4"/>
  <c r="N4" i="4" a="1"/>
  <c r="P8" i="4"/>
  <c r="P17" i="4"/>
  <c r="O22" i="4"/>
  <c r="N27" i="4" a="1"/>
  <c r="O31" i="4"/>
  <c r="N36" i="4" a="1"/>
  <c r="P40" i="4"/>
  <c r="P49" i="4"/>
  <c r="O54" i="4"/>
  <c r="N59" i="4" a="1"/>
  <c r="O63" i="4"/>
  <c r="N68" i="4" a="1"/>
  <c r="P72" i="4"/>
  <c r="P81" i="4"/>
  <c r="O86" i="4"/>
  <c r="N91" i="4" a="1"/>
  <c r="O95" i="4"/>
  <c r="N100" i="4" a="1"/>
  <c r="P104" i="4"/>
  <c r="P113" i="4"/>
  <c r="O118" i="4"/>
  <c r="N123" i="4" a="1"/>
  <c r="O127" i="4"/>
  <c r="N132" i="4" a="1"/>
  <c r="P136" i="4"/>
  <c r="P145" i="4"/>
  <c r="O150" i="4"/>
  <c r="N155" i="4" a="1"/>
  <c r="O159" i="4"/>
  <c r="N164" i="4" a="1"/>
  <c r="P168" i="4"/>
  <c r="D298" i="4"/>
  <c r="B410" i="4" a="1"/>
  <c r="D498" i="4"/>
  <c r="I77" i="4"/>
  <c r="H105" i="4" a="1"/>
  <c r="I134" i="4"/>
  <c r="I158" i="4"/>
  <c r="H178" i="4" a="1"/>
  <c r="J194" i="4"/>
  <c r="J209" i="4"/>
  <c r="I220" i="4"/>
  <c r="H230" i="4" a="1"/>
  <c r="H238" i="4" a="1"/>
  <c r="H246" i="4" a="1"/>
  <c r="I259" i="4"/>
  <c r="J266" i="4"/>
  <c r="I273" i="4"/>
  <c r="I279" i="4"/>
  <c r="H286" i="4" a="1"/>
  <c r="I291" i="4"/>
  <c r="I297" i="4"/>
  <c r="H303" i="4" a="1"/>
  <c r="H309" i="4" a="1"/>
  <c r="J314" i="4"/>
  <c r="H320" i="4" a="1"/>
  <c r="I324" i="4"/>
  <c r="H329" i="4" a="1"/>
  <c r="J333" i="4"/>
  <c r="J342" i="4"/>
  <c r="I347" i="4"/>
  <c r="H352" i="4" a="1"/>
  <c r="I356" i="4"/>
  <c r="H361" i="4" a="1"/>
  <c r="J365" i="4"/>
  <c r="J374" i="4"/>
  <c r="I379" i="4"/>
  <c r="H384" i="4" a="1"/>
  <c r="I388" i="4"/>
  <c r="H393" i="4" a="1"/>
  <c r="J397" i="4"/>
  <c r="J406" i="4"/>
  <c r="I411" i="4"/>
  <c r="H416" i="4" a="1"/>
  <c r="I420" i="4"/>
  <c r="H425" i="4" a="1"/>
  <c r="J429" i="4"/>
  <c r="J438" i="4"/>
  <c r="I443" i="4"/>
  <c r="H448" i="4" a="1"/>
  <c r="I452" i="4"/>
  <c r="H457" i="4" a="1"/>
  <c r="J461" i="4"/>
  <c r="J470" i="4"/>
  <c r="I475" i="4"/>
  <c r="H480" i="4" a="1"/>
  <c r="I484" i="4"/>
  <c r="H489" i="4" a="1"/>
  <c r="J493" i="4"/>
  <c r="J502" i="4"/>
  <c r="O4" i="4"/>
  <c r="N9" i="4" a="1"/>
  <c r="O13" i="4"/>
  <c r="N18" i="4" a="1"/>
  <c r="P22" i="4"/>
  <c r="P31" i="4"/>
  <c r="O36" i="4"/>
  <c r="N41" i="4" a="1"/>
  <c r="O45" i="4"/>
  <c r="N50" i="4" a="1"/>
  <c r="P54" i="4"/>
  <c r="P63" i="4"/>
  <c r="O68" i="4"/>
  <c r="N73" i="4" a="1"/>
  <c r="O77" i="4"/>
  <c r="N82" i="4" a="1"/>
  <c r="P86" i="4"/>
  <c r="P95" i="4"/>
  <c r="O100" i="4"/>
  <c r="N105" i="4" a="1"/>
  <c r="O109" i="4"/>
  <c r="N114" i="4" a="1"/>
  <c r="P118" i="4"/>
  <c r="P127" i="4"/>
  <c r="D306" i="4"/>
  <c r="D415" i="4"/>
  <c r="B504" i="4" a="1"/>
  <c r="I78" i="4"/>
  <c r="J107" i="4"/>
  <c r="H136" i="4" a="1"/>
  <c r="H161" i="4" a="1"/>
  <c r="J178" i="4"/>
  <c r="J195" i="4"/>
  <c r="H210" i="4" a="1"/>
  <c r="J220" i="4"/>
  <c r="I253" i="4"/>
  <c r="H260" i="4" a="1"/>
  <c r="H267" i="4" a="1"/>
  <c r="H274" i="4" a="1"/>
  <c r="H280" i="4" a="1"/>
  <c r="H292" i="4" a="1"/>
  <c r="H298" i="4" a="1"/>
  <c r="I303" i="4"/>
  <c r="I309" i="4"/>
  <c r="H315" i="4" a="1"/>
  <c r="J324" i="4"/>
  <c r="I329" i="4"/>
  <c r="H334" i="4" a="1"/>
  <c r="I338" i="4"/>
  <c r="H343" i="4" a="1"/>
  <c r="J347" i="4"/>
  <c r="J356" i="4"/>
  <c r="I361" i="4"/>
  <c r="H366" i="4" a="1"/>
  <c r="I370" i="4"/>
  <c r="H375" i="4" a="1"/>
  <c r="J379" i="4"/>
  <c r="J388" i="4"/>
  <c r="I393" i="4"/>
  <c r="H398" i="4" a="1"/>
  <c r="I402" i="4"/>
  <c r="H407" i="4" a="1"/>
  <c r="J411" i="4"/>
  <c r="J420" i="4"/>
  <c r="I425" i="4"/>
  <c r="H430" i="4" a="1"/>
  <c r="I434" i="4"/>
  <c r="H439" i="4" a="1"/>
  <c r="J443" i="4"/>
  <c r="J452" i="4"/>
  <c r="I457" i="4"/>
  <c r="H462" i="4" a="1"/>
  <c r="I466" i="4"/>
  <c r="H471" i="4" a="1"/>
  <c r="J475" i="4"/>
  <c r="J484" i="4"/>
  <c r="I489" i="4"/>
  <c r="H494" i="4" a="1"/>
  <c r="I498" i="4"/>
  <c r="H503" i="4" a="1"/>
  <c r="P4" i="4"/>
  <c r="P13" i="4"/>
  <c r="O18" i="4"/>
  <c r="N23" i="4" a="1"/>
  <c r="O27" i="4"/>
  <c r="N32" i="4" a="1"/>
  <c r="P36" i="4"/>
  <c r="P45" i="4"/>
  <c r="O50" i="4"/>
  <c r="N55" i="4" a="1"/>
  <c r="O59" i="4"/>
  <c r="N64" i="4" a="1"/>
  <c r="P68" i="4"/>
  <c r="P77" i="4"/>
  <c r="O82" i="4"/>
  <c r="N87" i="4" a="1"/>
  <c r="O91" i="4"/>
  <c r="N96" i="4" a="1"/>
  <c r="P100" i="4"/>
  <c r="P109" i="4"/>
  <c r="O114" i="4"/>
  <c r="N119" i="4" a="1"/>
  <c r="O123" i="4"/>
  <c r="N128" i="4" a="1"/>
  <c r="P132" i="4"/>
  <c r="P141" i="4"/>
  <c r="O146" i="4"/>
  <c r="N151" i="4" a="1"/>
  <c r="O155" i="4"/>
  <c r="N160" i="4" a="1"/>
  <c r="P164" i="4"/>
  <c r="P173" i="4"/>
  <c r="P177" i="4"/>
  <c r="P181" i="4"/>
  <c r="P185" i="4"/>
  <c r="P189" i="4"/>
  <c r="P193" i="4"/>
  <c r="P197" i="4"/>
  <c r="P201" i="4"/>
  <c r="P205" i="4"/>
  <c r="P209" i="4"/>
  <c r="P213" i="4"/>
  <c r="P217" i="4"/>
  <c r="P221" i="4"/>
  <c r="P225" i="4"/>
  <c r="P229" i="4"/>
  <c r="P233" i="4"/>
  <c r="P237" i="4"/>
  <c r="P241" i="4"/>
  <c r="P245" i="4"/>
  <c r="P249" i="4"/>
  <c r="P253" i="4"/>
  <c r="P257" i="4"/>
  <c r="P261" i="4"/>
  <c r="P265" i="4"/>
  <c r="P269" i="4"/>
  <c r="P273" i="4"/>
  <c r="P277" i="4"/>
  <c r="P281" i="4"/>
  <c r="D314" i="4"/>
  <c r="D421" i="4"/>
  <c r="I6" i="4"/>
  <c r="H81" i="4" a="1"/>
  <c r="I109" i="4"/>
  <c r="H137" i="4" a="1"/>
  <c r="H162" i="4" a="1"/>
  <c r="J179" i="4"/>
  <c r="I198" i="4"/>
  <c r="I210" i="4"/>
  <c r="H221" i="4" a="1"/>
  <c r="I230" i="4"/>
  <c r="I238" i="4"/>
  <c r="I246" i="4"/>
  <c r="H254" i="4" a="1"/>
  <c r="I267" i="4"/>
  <c r="I286" i="4"/>
  <c r="H304" i="4" a="1"/>
  <c r="H310" i="4" a="1"/>
  <c r="I315" i="4"/>
  <c r="I320" i="4"/>
  <c r="H325" i="4" a="1"/>
  <c r="J329" i="4"/>
  <c r="J338" i="4"/>
  <c r="I343" i="4"/>
  <c r="H348" i="4" a="1"/>
  <c r="I352" i="4"/>
  <c r="H357" i="4" a="1"/>
  <c r="J361" i="4"/>
  <c r="J370" i="4"/>
  <c r="I375" i="4"/>
  <c r="H380" i="4" a="1"/>
  <c r="I384" i="4"/>
  <c r="H389" i="4" a="1"/>
  <c r="J393" i="4"/>
  <c r="J402" i="4"/>
  <c r="I407" i="4"/>
  <c r="H412" i="4" a="1"/>
  <c r="I416" i="4"/>
  <c r="H421" i="4" a="1"/>
  <c r="J425" i="4"/>
  <c r="J434" i="4"/>
  <c r="I439" i="4"/>
  <c r="H444" i="4" a="1"/>
  <c r="I448" i="4"/>
  <c r="H453" i="4" a="1"/>
  <c r="J457" i="4"/>
  <c r="J466" i="4"/>
  <c r="I471" i="4"/>
  <c r="H476" i="4" a="1"/>
  <c r="I480" i="4"/>
  <c r="H485" i="4" a="1"/>
  <c r="J489" i="4"/>
  <c r="J498" i="4"/>
  <c r="I503" i="4"/>
  <c r="N5" i="4" a="1"/>
  <c r="O9" i="4"/>
  <c r="N14" i="4" a="1"/>
  <c r="P18" i="4"/>
  <c r="P27" i="4"/>
  <c r="O32" i="4"/>
  <c r="N37" i="4" a="1"/>
  <c r="O41" i="4"/>
  <c r="N46" i="4" a="1"/>
  <c r="P50" i="4"/>
  <c r="P59" i="4"/>
  <c r="O64" i="4"/>
  <c r="N69" i="4" a="1"/>
  <c r="O73" i="4"/>
  <c r="N78" i="4" a="1"/>
  <c r="P82" i="4"/>
  <c r="P91" i="4"/>
  <c r="O96" i="4"/>
  <c r="N101" i="4" a="1"/>
  <c r="O105" i="4"/>
  <c r="N110" i="4" a="1"/>
  <c r="P114" i="4"/>
  <c r="P123" i="4"/>
  <c r="O128" i="4"/>
  <c r="N133" i="4" a="1"/>
  <c r="O137" i="4"/>
  <c r="N142" i="4" a="1"/>
  <c r="P146" i="4"/>
  <c r="P155" i="4"/>
  <c r="O160" i="4"/>
  <c r="N165" i="4" a="1"/>
  <c r="O169" i="4"/>
  <c r="N174" i="4" a="1"/>
  <c r="N178" i="4" a="1"/>
  <c r="N182" i="4" a="1"/>
  <c r="N186" i="4" a="1"/>
  <c r="N190" i="4" a="1"/>
  <c r="D322" i="4"/>
  <c r="C427" i="4"/>
  <c r="J11" i="4"/>
  <c r="J82" i="4"/>
  <c r="I110" i="4"/>
  <c r="J139" i="4"/>
  <c r="J162" i="4"/>
  <c r="I182" i="4"/>
  <c r="H199" i="4" a="1"/>
  <c r="J210" i="4"/>
  <c r="I221" i="4"/>
  <c r="J230" i="4"/>
  <c r="J238" i="4"/>
  <c r="J246" i="4"/>
  <c r="I261" i="4"/>
  <c r="H268" i="4" a="1"/>
  <c r="I274" i="4"/>
  <c r="H281" i="4" a="1"/>
  <c r="J286" i="4"/>
  <c r="I292" i="4"/>
  <c r="I298" i="4"/>
  <c r="H316" i="4" a="1"/>
  <c r="J320" i="4"/>
  <c r="I325" i="4"/>
  <c r="H330" i="4" a="1"/>
  <c r="I334" i="4"/>
  <c r="H339" i="4" a="1"/>
  <c r="J343" i="4"/>
  <c r="J352" i="4"/>
  <c r="I357" i="4"/>
  <c r="H362" i="4" a="1"/>
  <c r="I366" i="4"/>
  <c r="H371" i="4" a="1"/>
  <c r="J375" i="4"/>
  <c r="J384" i="4"/>
  <c r="I389" i="4"/>
  <c r="H394" i="4" a="1"/>
  <c r="I398" i="4"/>
  <c r="H403" i="4" a="1"/>
  <c r="J407" i="4"/>
  <c r="J416" i="4"/>
  <c r="I421" i="4"/>
  <c r="H426" i="4" a="1"/>
  <c r="I430" i="4"/>
  <c r="H435" i="4" a="1"/>
  <c r="J439" i="4"/>
  <c r="J448" i="4"/>
  <c r="I453" i="4"/>
  <c r="H458" i="4" a="1"/>
  <c r="I462" i="4"/>
  <c r="H467" i="4" a="1"/>
  <c r="J471" i="4"/>
  <c r="J480" i="4"/>
  <c r="I485" i="4"/>
  <c r="H490" i="4" a="1"/>
  <c r="I494" i="4"/>
  <c r="H499" i="4" a="1"/>
  <c r="J503" i="4"/>
  <c r="P9" i="4"/>
  <c r="O14" i="4"/>
  <c r="N19" i="4" a="1"/>
  <c r="O23" i="4"/>
  <c r="N28" i="4" a="1"/>
  <c r="P32" i="4"/>
  <c r="P41" i="4"/>
  <c r="D330" i="4"/>
  <c r="H353" i="4" a="1"/>
  <c r="I499" i="4"/>
  <c r="P55" i="4"/>
  <c r="O92" i="4"/>
  <c r="P128" i="4"/>
  <c r="N147" i="4" a="1"/>
  <c r="O197" i="4"/>
  <c r="N208" i="4" a="1"/>
  <c r="O218" i="4"/>
  <c r="N230" i="4" a="1"/>
  <c r="O239" i="4"/>
  <c r="O246" i="4"/>
  <c r="N254" i="4" a="1"/>
  <c r="P260" i="4"/>
  <c r="N268" i="4" a="1"/>
  <c r="O274" i="4"/>
  <c r="N281" i="4" a="1"/>
  <c r="O287" i="4"/>
  <c r="N293" i="4" a="1"/>
  <c r="O298" i="4"/>
  <c r="P304" i="4"/>
  <c r="O316" i="4"/>
  <c r="N322" i="4" a="1"/>
  <c r="N328" i="4" a="1"/>
  <c r="P333" i="4"/>
  <c r="P339" i="4"/>
  <c r="O345" i="4"/>
  <c r="O351" i="4"/>
  <c r="P356" i="4"/>
  <c r="N362" i="4" a="1"/>
  <c r="P366" i="4"/>
  <c r="P371" i="4"/>
  <c r="P376" i="4"/>
  <c r="P381" i="4"/>
  <c r="O386" i="4"/>
  <c r="O391" i="4"/>
  <c r="O396" i="4"/>
  <c r="O401" i="4"/>
  <c r="N411" i="4" a="1"/>
  <c r="N416" i="4" a="1"/>
  <c r="N421" i="4" a="1"/>
  <c r="N426" i="4" a="1"/>
  <c r="P430" i="4"/>
  <c r="P435" i="4"/>
  <c r="P440" i="4"/>
  <c r="P445" i="4"/>
  <c r="O450" i="4"/>
  <c r="O455" i="4"/>
  <c r="O460" i="4"/>
  <c r="O465" i="4"/>
  <c r="N475" i="4" a="1"/>
  <c r="N480" i="4" a="1"/>
  <c r="N485" i="4" a="1"/>
  <c r="N490" i="4" a="1"/>
  <c r="P494" i="4"/>
  <c r="P499" i="4"/>
  <c r="P504" i="4"/>
  <c r="C433" i="4"/>
  <c r="J274" i="4"/>
  <c r="J357" i="4"/>
  <c r="J430" i="4"/>
  <c r="H504" i="4" a="1"/>
  <c r="N60" i="4" a="1"/>
  <c r="P96" i="4"/>
  <c r="N129" i="4" a="1"/>
  <c r="O165" i="4"/>
  <c r="O182" i="4"/>
  <c r="N198" i="4" a="1"/>
  <c r="O209" i="4"/>
  <c r="O219" i="4"/>
  <c r="P239" i="4"/>
  <c r="O247" i="4"/>
  <c r="O261" i="4"/>
  <c r="O268" i="4"/>
  <c r="O275" i="4"/>
  <c r="O281" i="4"/>
  <c r="P287" i="4"/>
  <c r="O293" i="4"/>
  <c r="O299" i="4"/>
  <c r="N305" i="4" a="1"/>
  <c r="O310" i="4"/>
  <c r="P316" i="4"/>
  <c r="O328" i="4"/>
  <c r="N334" i="4" a="1"/>
  <c r="N340" i="4" a="1"/>
  <c r="P345" i="4"/>
  <c r="P351" i="4"/>
  <c r="N357" i="4" a="1"/>
  <c r="N367" i="4" a="1"/>
  <c r="N372" i="4" a="1"/>
  <c r="N377" i="4" a="1"/>
  <c r="N382" i="4" a="1"/>
  <c r="P386" i="4"/>
  <c r="P391" i="4"/>
  <c r="P396" i="4"/>
  <c r="P401" i="4"/>
  <c r="O406" i="4"/>
  <c r="O411" i="4"/>
  <c r="O416" i="4"/>
  <c r="O421" i="4"/>
  <c r="N431" i="4" a="1"/>
  <c r="N436" i="4" a="1"/>
  <c r="N441" i="4" a="1"/>
  <c r="N446" i="4" a="1"/>
  <c r="P450" i="4"/>
  <c r="P455" i="4"/>
  <c r="P460" i="4"/>
  <c r="P465" i="4"/>
  <c r="O470" i="4"/>
  <c r="O475" i="4"/>
  <c r="O480" i="4"/>
  <c r="O485" i="4"/>
  <c r="N495" i="4" a="1"/>
  <c r="N500" i="4" a="1"/>
  <c r="N505" i="4" a="1"/>
  <c r="N505" i="12"/>
  <c r="M506" i="12"/>
  <c r="L507" i="12"/>
  <c r="L508" i="12"/>
  <c r="J509" i="12"/>
  <c r="H510" i="12"/>
  <c r="O505" i="12"/>
  <c r="N506" i="12"/>
  <c r="N507" i="12"/>
  <c r="M508" i="12"/>
  <c r="I510" i="12"/>
  <c r="G511" i="12"/>
  <c r="O483" i="4"/>
  <c r="H505" i="12"/>
  <c r="P478" i="4"/>
  <c r="Q511" i="12"/>
  <c r="L505" i="12"/>
  <c r="H17" i="4" a="1"/>
  <c r="I281" i="4"/>
  <c r="I435" i="4"/>
  <c r="O5" i="4"/>
  <c r="O60" i="4"/>
  <c r="N97" i="4" a="1"/>
  <c r="P130" i="4"/>
  <c r="N149" i="4" a="1"/>
  <c r="N184" i="4" a="1"/>
  <c r="N210" i="4" a="1"/>
  <c r="N220" i="4" a="1"/>
  <c r="O230" i="4"/>
  <c r="N240" i="4" a="1"/>
  <c r="P247" i="4"/>
  <c r="O254" i="4"/>
  <c r="N262" i="4" a="1"/>
  <c r="P268" i="4"/>
  <c r="P275" i="4"/>
  <c r="N282" i="4" a="1"/>
  <c r="N288" i="4" a="1"/>
  <c r="P293" i="4"/>
  <c r="P299" i="4"/>
  <c r="O305" i="4"/>
  <c r="O311" i="4"/>
  <c r="N317" i="4" a="1"/>
  <c r="O322" i="4"/>
  <c r="P328" i="4"/>
  <c r="O340" i="4"/>
  <c r="N346" i="4" a="1"/>
  <c r="N352" i="4" a="1"/>
  <c r="O357" i="4"/>
  <c r="O362" i="4"/>
  <c r="O367" i="4"/>
  <c r="O372" i="4"/>
  <c r="O377" i="4"/>
  <c r="N387" i="4" a="1"/>
  <c r="N392" i="4" a="1"/>
  <c r="N397" i="4" a="1"/>
  <c r="N402" i="4" a="1"/>
  <c r="P406" i="4"/>
  <c r="P411" i="4"/>
  <c r="P416" i="4"/>
  <c r="P421" i="4"/>
  <c r="O426" i="4"/>
  <c r="O431" i="4"/>
  <c r="O436" i="4"/>
  <c r="O441" i="4"/>
  <c r="N451" i="4" a="1"/>
  <c r="N456" i="4" a="1"/>
  <c r="N461" i="4" a="1"/>
  <c r="N466" i="4" a="1"/>
  <c r="P470" i="4"/>
  <c r="P475" i="4"/>
  <c r="P480" i="4"/>
  <c r="P485" i="4"/>
  <c r="O490" i="4"/>
  <c r="O495" i="4"/>
  <c r="O500" i="4"/>
  <c r="O505" i="4"/>
  <c r="K509" i="12"/>
  <c r="P458" i="4"/>
  <c r="N503" i="4" a="1"/>
  <c r="O355" i="4"/>
  <c r="N405" i="4" a="1"/>
  <c r="I505" i="12"/>
  <c r="G507" i="12"/>
  <c r="S510" i="12"/>
  <c r="J83" i="4"/>
  <c r="H287" i="4" a="1"/>
  <c r="J366" i="4"/>
  <c r="H440" i="4" a="1"/>
  <c r="N10" i="4" a="1"/>
  <c r="P64" i="4"/>
  <c r="O132" i="4"/>
  <c r="P150" i="4"/>
  <c r="N169" i="4" a="1"/>
  <c r="O185" i="4"/>
  <c r="O198" i="4"/>
  <c r="O221" i="4"/>
  <c r="O231" i="4"/>
  <c r="P240" i="4"/>
  <c r="N248" i="4" a="1"/>
  <c r="O255" i="4"/>
  <c r="O269" i="4"/>
  <c r="N276" i="4" a="1"/>
  <c r="O288" i="4"/>
  <c r="N294" i="4" a="1"/>
  <c r="N300" i="4" a="1"/>
  <c r="P305" i="4"/>
  <c r="P311" i="4"/>
  <c r="O317" i="4"/>
  <c r="O323" i="4"/>
  <c r="N329" i="4" a="1"/>
  <c r="O334" i="4"/>
  <c r="P340" i="4"/>
  <c r="O352" i="4"/>
  <c r="P357" i="4"/>
  <c r="P362" i="4"/>
  <c r="P367" i="4"/>
  <c r="P372" i="4"/>
  <c r="P377" i="4"/>
  <c r="O382" i="4"/>
  <c r="O387" i="4"/>
  <c r="O392" i="4"/>
  <c r="O397" i="4"/>
  <c r="N407" i="4" a="1"/>
  <c r="N412" i="4" a="1"/>
  <c r="N417" i="4" a="1"/>
  <c r="N422" i="4" a="1"/>
  <c r="P426" i="4"/>
  <c r="P431" i="4"/>
  <c r="P436" i="4"/>
  <c r="P441" i="4"/>
  <c r="O446" i="4"/>
  <c r="O451" i="4"/>
  <c r="O456" i="4"/>
  <c r="O461" i="4"/>
  <c r="N471" i="4" a="1"/>
  <c r="N476" i="4" a="1"/>
  <c r="N481" i="4" a="1"/>
  <c r="N486" i="4" a="1"/>
  <c r="P490" i="4"/>
  <c r="P495" i="4"/>
  <c r="P500" i="4"/>
  <c r="P505" i="4"/>
  <c r="P505" i="12"/>
  <c r="P506" i="12"/>
  <c r="O507" i="12"/>
  <c r="N508" i="12"/>
  <c r="L509" i="12"/>
  <c r="J510" i="12"/>
  <c r="H511" i="12"/>
  <c r="A1" i="12" a="1"/>
  <c r="R505" i="12"/>
  <c r="Q506" i="12"/>
  <c r="P507" i="12"/>
  <c r="M509" i="12"/>
  <c r="K510" i="12"/>
  <c r="I511" i="12"/>
  <c r="G512" i="12"/>
  <c r="M510" i="12"/>
  <c r="P509" i="12"/>
  <c r="N454" i="4" a="1"/>
  <c r="P349" i="4"/>
  <c r="O385" i="4"/>
  <c r="O434" i="4"/>
  <c r="O444" i="4"/>
  <c r="N469" i="4" a="1"/>
  <c r="O503" i="4"/>
  <c r="H113" i="4" a="1"/>
  <c r="H293" i="4" a="1"/>
  <c r="I371" i="4"/>
  <c r="I444" i="4"/>
  <c r="P14" i="4"/>
  <c r="N65" i="4" a="1"/>
  <c r="O101" i="4"/>
  <c r="O151" i="4"/>
  <c r="P169" i="4"/>
  <c r="N200" i="4" a="1"/>
  <c r="O210" i="4"/>
  <c r="N222" i="4" a="1"/>
  <c r="N232" i="4" a="1"/>
  <c r="O241" i="4"/>
  <c r="O248" i="4"/>
  <c r="P255" i="4"/>
  <c r="O262" i="4"/>
  <c r="N270" i="4" a="1"/>
  <c r="O276" i="4"/>
  <c r="O282" i="4"/>
  <c r="P288" i="4"/>
  <c r="O300" i="4"/>
  <c r="N306" i="4" a="1"/>
  <c r="N312" i="4" a="1"/>
  <c r="P317" i="4"/>
  <c r="P323" i="4"/>
  <c r="O329" i="4"/>
  <c r="O335" i="4"/>
  <c r="N341" i="4" a="1"/>
  <c r="O346" i="4"/>
  <c r="P352" i="4"/>
  <c r="N358" i="4" a="1"/>
  <c r="N363" i="4" a="1"/>
  <c r="N368" i="4" a="1"/>
  <c r="N373" i="4" a="1"/>
  <c r="N378" i="4" a="1"/>
  <c r="P382" i="4"/>
  <c r="P387" i="4"/>
  <c r="P392" i="4"/>
  <c r="P397" i="4"/>
  <c r="O402" i="4"/>
  <c r="O407" i="4"/>
  <c r="O412" i="4"/>
  <c r="O417" i="4"/>
  <c r="N427" i="4" a="1"/>
  <c r="N432" i="4" a="1"/>
  <c r="N437" i="4" a="1"/>
  <c r="N442" i="4" a="1"/>
  <c r="P446" i="4"/>
  <c r="P451" i="4"/>
  <c r="P456" i="4"/>
  <c r="P461" i="4"/>
  <c r="O466" i="4"/>
  <c r="O471" i="4"/>
  <c r="O476" i="4"/>
  <c r="O481" i="4"/>
  <c r="N491" i="4" a="1"/>
  <c r="N496" i="4" a="1"/>
  <c r="N501" i="4" a="1"/>
  <c r="N506" i="4" a="1"/>
  <c r="O508" i="12"/>
  <c r="Q508" i="12"/>
  <c r="O509" i="12"/>
  <c r="K511" i="12"/>
  <c r="I512" i="12"/>
  <c r="L511" i="12"/>
  <c r="P473" i="4"/>
  <c r="P320" i="4"/>
  <c r="O370" i="4"/>
  <c r="N395" i="4" a="1"/>
  <c r="P424" i="4"/>
  <c r="O439" i="4"/>
  <c r="O449" i="4"/>
  <c r="N459" i="4" a="1"/>
  <c r="N474" i="4" a="1"/>
  <c r="P493" i="4"/>
  <c r="M505" i="12"/>
  <c r="I141" i="4"/>
  <c r="J298" i="4"/>
  <c r="H376" i="4" a="1"/>
  <c r="H449" i="4" a="1"/>
  <c r="P105" i="4"/>
  <c r="O133" i="4"/>
  <c r="P151" i="4"/>
  <c r="N170" i="4" a="1"/>
  <c r="O186" i="4"/>
  <c r="O201" i="4"/>
  <c r="O211" i="4"/>
  <c r="O233" i="4"/>
  <c r="N242" i="4" a="1"/>
  <c r="P248" i="4"/>
  <c r="N256" i="4" a="1"/>
  <c r="O263" i="4"/>
  <c r="P276" i="4"/>
  <c r="O283" i="4"/>
  <c r="N289" i="4" a="1"/>
  <c r="O294" i="4"/>
  <c r="P300" i="4"/>
  <c r="O312" i="4"/>
  <c r="N318" i="4" a="1"/>
  <c r="N324" i="4" a="1"/>
  <c r="P329" i="4"/>
  <c r="P335" i="4"/>
  <c r="O341" i="4"/>
  <c r="O347" i="4"/>
  <c r="N353" i="4" a="1"/>
  <c r="O363" i="4"/>
  <c r="O368" i="4"/>
  <c r="O373" i="4"/>
  <c r="N383" i="4" a="1"/>
  <c r="N388" i="4" a="1"/>
  <c r="N393" i="4" a="1"/>
  <c r="N398" i="4" a="1"/>
  <c r="P402" i="4"/>
  <c r="P407" i="4"/>
  <c r="P412" i="4"/>
  <c r="P417" i="4"/>
  <c r="O422" i="4"/>
  <c r="O427" i="4"/>
  <c r="O432" i="4"/>
  <c r="O437" i="4"/>
  <c r="N447" i="4" a="1"/>
  <c r="N452" i="4" a="1"/>
  <c r="N457" i="4" a="1"/>
  <c r="N462" i="4" a="1"/>
  <c r="P466" i="4"/>
  <c r="P471" i="4"/>
  <c r="P476" i="4"/>
  <c r="P481" i="4"/>
  <c r="O486" i="4"/>
  <c r="O491" i="4"/>
  <c r="O496" i="4"/>
  <c r="O501" i="4"/>
  <c r="S505" i="12"/>
  <c r="R506" i="12"/>
  <c r="Q507" i="12"/>
  <c r="P508" i="12"/>
  <c r="N509" i="12"/>
  <c r="L510" i="12"/>
  <c r="J511" i="12"/>
  <c r="H512" i="12"/>
  <c r="R507" i="12"/>
  <c r="R508" i="12"/>
  <c r="O478" i="4"/>
  <c r="G506" i="12"/>
  <c r="O380" i="4"/>
  <c r="P414" i="4"/>
  <c r="G510" i="12"/>
  <c r="J163" i="4"/>
  <c r="I304" i="4"/>
  <c r="I380" i="4"/>
  <c r="J453" i="4"/>
  <c r="P23" i="4"/>
  <c r="O69" i="4"/>
  <c r="N106" i="4" a="1"/>
  <c r="O153" i="4"/>
  <c r="P171" i="4"/>
  <c r="N188" i="4" a="1"/>
  <c r="N202" i="4" a="1"/>
  <c r="N212" i="4" a="1"/>
  <c r="O222" i="4"/>
  <c r="N234" i="4" a="1"/>
  <c r="O249" i="4"/>
  <c r="O256" i="4"/>
  <c r="P263" i="4"/>
  <c r="O270" i="4"/>
  <c r="N277" i="4" a="1"/>
  <c r="P283" i="4"/>
  <c r="O289" i="4"/>
  <c r="O295" i="4"/>
  <c r="N301" i="4" a="1"/>
  <c r="O306" i="4"/>
  <c r="P312" i="4"/>
  <c r="O324" i="4"/>
  <c r="N330" i="4" a="1"/>
  <c r="N336" i="4" a="1"/>
  <c r="P341" i="4"/>
  <c r="P347" i="4"/>
  <c r="O353" i="4"/>
  <c r="O358" i="4"/>
  <c r="P363" i="4"/>
  <c r="P368" i="4"/>
  <c r="P373" i="4"/>
  <c r="O378" i="4"/>
  <c r="O383" i="4"/>
  <c r="O388" i="4"/>
  <c r="O393" i="4"/>
  <c r="N403" i="4" a="1"/>
  <c r="N408" i="4" a="1"/>
  <c r="N413" i="4" a="1"/>
  <c r="N418" i="4" a="1"/>
  <c r="P422" i="4"/>
  <c r="P427" i="4"/>
  <c r="P432" i="4"/>
  <c r="P437" i="4"/>
  <c r="O442" i="4"/>
  <c r="O447" i="4"/>
  <c r="O452" i="4"/>
  <c r="O457" i="4"/>
  <c r="N467" i="4" a="1"/>
  <c r="N472" i="4" a="1"/>
  <c r="N477" i="4" a="1"/>
  <c r="N482" i="4" a="1"/>
  <c r="P486" i="4"/>
  <c r="P491" i="4"/>
  <c r="P496" i="4"/>
  <c r="P501" i="4"/>
  <c r="O506" i="4"/>
  <c r="S506" i="12"/>
  <c r="S507" i="12"/>
  <c r="N510" i="12"/>
  <c r="P468" i="4"/>
  <c r="P511" i="12"/>
  <c r="O332" i="4"/>
  <c r="P365" i="4"/>
  <c r="N410" i="4" a="1"/>
  <c r="P429" i="4"/>
  <c r="N464" i="4" a="1"/>
  <c r="P483" i="4"/>
  <c r="O512" i="12"/>
  <c r="K507" i="12"/>
  <c r="H183" i="4" a="1"/>
  <c r="I310" i="4"/>
  <c r="H385" i="4" a="1"/>
  <c r="O28" i="4"/>
  <c r="P73" i="4"/>
  <c r="O110" i="4"/>
  <c r="N137" i="4" a="1"/>
  <c r="O173" i="4"/>
  <c r="O189" i="4"/>
  <c r="O213" i="4"/>
  <c r="O223" i="4"/>
  <c r="O242" i="4"/>
  <c r="N250" i="4" a="1"/>
  <c r="P256" i="4"/>
  <c r="N264" i="4" a="1"/>
  <c r="O271" i="4"/>
  <c r="O277" i="4"/>
  <c r="N284" i="4" a="1"/>
  <c r="P289" i="4"/>
  <c r="P295" i="4"/>
  <c r="O301" i="4"/>
  <c r="O307" i="4"/>
  <c r="N313" i="4" a="1"/>
  <c r="O318" i="4"/>
  <c r="P324" i="4"/>
  <c r="O336" i="4"/>
  <c r="N342" i="4" a="1"/>
  <c r="N348" i="4" a="1"/>
  <c r="P353" i="4"/>
  <c r="N359" i="4" a="1"/>
  <c r="N364" i="4" a="1"/>
  <c r="N369" i="4" a="1"/>
  <c r="N374" i="4" a="1"/>
  <c r="P378" i="4"/>
  <c r="P383" i="4"/>
  <c r="P388" i="4"/>
  <c r="P393" i="4"/>
  <c r="O398" i="4"/>
  <c r="O403" i="4"/>
  <c r="O408" i="4"/>
  <c r="O413" i="4"/>
  <c r="N423" i="4" a="1"/>
  <c r="N428" i="4" a="1"/>
  <c r="N433" i="4" a="1"/>
  <c r="N438" i="4" a="1"/>
  <c r="P442" i="4"/>
  <c r="P447" i="4"/>
  <c r="P452" i="4"/>
  <c r="P457" i="4"/>
  <c r="O462" i="4"/>
  <c r="O467" i="4"/>
  <c r="O472" i="4"/>
  <c r="O477" i="4"/>
  <c r="N487" i="4" a="1"/>
  <c r="N492" i="4" a="1"/>
  <c r="N497" i="4" a="1"/>
  <c r="N502" i="4" a="1"/>
  <c r="P506" i="4"/>
  <c r="J512" i="12"/>
  <c r="P463" i="4"/>
  <c r="N512" i="12"/>
  <c r="N338" i="4" a="1"/>
  <c r="I199" i="4"/>
  <c r="J389" i="4"/>
  <c r="J462" i="4"/>
  <c r="N33" i="4" a="1"/>
  <c r="N74" i="4" a="1"/>
  <c r="P110" i="4"/>
  <c r="P137" i="4"/>
  <c r="N156" i="4" a="1"/>
  <c r="O202" i="4"/>
  <c r="N214" i="4" a="1"/>
  <c r="N224" i="4" a="1"/>
  <c r="O234" i="4"/>
  <c r="O243" i="4"/>
  <c r="O257" i="4"/>
  <c r="O264" i="4"/>
  <c r="P271" i="4"/>
  <c r="N278" i="4" a="1"/>
  <c r="O284" i="4"/>
  <c r="N290" i="4" a="1"/>
  <c r="N296" i="4" a="1"/>
  <c r="P301" i="4"/>
  <c r="P307" i="4"/>
  <c r="O313" i="4"/>
  <c r="O319" i="4"/>
  <c r="N325" i="4" a="1"/>
  <c r="O330" i="4"/>
  <c r="P336" i="4"/>
  <c r="O348" i="4"/>
  <c r="N354" i="4" a="1"/>
  <c r="O359" i="4"/>
  <c r="O364" i="4"/>
  <c r="O369" i="4"/>
  <c r="N379" i="4" a="1"/>
  <c r="N384" i="4" a="1"/>
  <c r="N389" i="4" a="1"/>
  <c r="N394" i="4" a="1"/>
  <c r="P398" i="4"/>
  <c r="P403" i="4"/>
  <c r="P408" i="4"/>
  <c r="P413" i="4"/>
  <c r="O418" i="4"/>
  <c r="O423" i="4"/>
  <c r="O428" i="4"/>
  <c r="O433" i="4"/>
  <c r="N443" i="4" a="1"/>
  <c r="N448" i="4" a="1"/>
  <c r="N453" i="4" a="1"/>
  <c r="N458" i="4" a="1"/>
  <c r="P462" i="4"/>
  <c r="P467" i="4"/>
  <c r="P472" i="4"/>
  <c r="P477" i="4"/>
  <c r="O482" i="4"/>
  <c r="O487" i="4"/>
  <c r="O492" i="4"/>
  <c r="O497" i="4"/>
  <c r="N507" i="4" a="1"/>
  <c r="S508" i="12"/>
  <c r="Q509" i="12"/>
  <c r="O510" i="12"/>
  <c r="M511" i="12"/>
  <c r="K512" i="12"/>
  <c r="P510" i="12"/>
  <c r="L512" i="12"/>
  <c r="N375" i="4" a="1"/>
  <c r="N380" i="4" a="1"/>
  <c r="N385" i="4" a="1"/>
  <c r="N390" i="4" a="1"/>
  <c r="O414" i="4"/>
  <c r="O488" i="4"/>
  <c r="O498" i="4"/>
  <c r="H506" i="12"/>
  <c r="P512" i="12"/>
  <c r="J507" i="12"/>
  <c r="H211" i="4" a="1"/>
  <c r="H321" i="4" a="1"/>
  <c r="I467" i="4"/>
  <c r="O37" i="4"/>
  <c r="O78" i="4"/>
  <c r="N115" i="4" a="1"/>
  <c r="N138" i="4" a="1"/>
  <c r="O156" i="4"/>
  <c r="O174" i="4"/>
  <c r="O190" i="4"/>
  <c r="O203" i="4"/>
  <c r="O225" i="4"/>
  <c r="O235" i="4"/>
  <c r="P243" i="4"/>
  <c r="O250" i="4"/>
  <c r="N258" i="4" a="1"/>
  <c r="P264" i="4"/>
  <c r="N272" i="4" a="1"/>
  <c r="P284" i="4"/>
  <c r="O296" i="4"/>
  <c r="N302" i="4" a="1"/>
  <c r="N308" i="4" a="1"/>
  <c r="P313" i="4"/>
  <c r="P319" i="4"/>
  <c r="O325" i="4"/>
  <c r="O331" i="4"/>
  <c r="N337" i="4" a="1"/>
  <c r="O342" i="4"/>
  <c r="P348" i="4"/>
  <c r="P359" i="4"/>
  <c r="P364" i="4"/>
  <c r="P369" i="4"/>
  <c r="O374" i="4"/>
  <c r="O379" i="4"/>
  <c r="O384" i="4"/>
  <c r="O389" i="4"/>
  <c r="N399" i="4" a="1"/>
  <c r="N404" i="4" a="1"/>
  <c r="N409" i="4" a="1"/>
  <c r="N414" i="4" a="1"/>
  <c r="P418" i="4"/>
  <c r="P423" i="4"/>
  <c r="P428" i="4"/>
  <c r="P433" i="4"/>
  <c r="O438" i="4"/>
  <c r="O443" i="4"/>
  <c r="O448" i="4"/>
  <c r="O453" i="4"/>
  <c r="N463" i="4" a="1"/>
  <c r="N468" i="4" a="1"/>
  <c r="N473" i="4" a="1"/>
  <c r="N478" i="4" a="1"/>
  <c r="P482" i="4"/>
  <c r="P487" i="4"/>
  <c r="P492" i="4"/>
  <c r="P497" i="4"/>
  <c r="O502" i="4"/>
  <c r="O507" i="4"/>
  <c r="R509" i="12"/>
  <c r="N511" i="12"/>
  <c r="G505" i="12"/>
  <c r="S509" i="12"/>
  <c r="O511" i="12"/>
  <c r="O360" i="4"/>
  <c r="P394" i="4"/>
  <c r="P404" i="4"/>
  <c r="O419" i="4"/>
  <c r="O424" i="4"/>
  <c r="O429" i="4"/>
  <c r="N439" i="4" a="1"/>
  <c r="J221" i="4"/>
  <c r="J325" i="4"/>
  <c r="J398" i="4"/>
  <c r="H472" i="4" a="1"/>
  <c r="N42" i="4" a="1"/>
  <c r="P78" i="4"/>
  <c r="P139" i="4"/>
  <c r="N158" i="4" a="1"/>
  <c r="N176" i="4" a="1"/>
  <c r="N192" i="4" a="1"/>
  <c r="N204" i="4" a="1"/>
  <c r="O214" i="4"/>
  <c r="N226" i="4" a="1"/>
  <c r="P235" i="4"/>
  <c r="N244" i="4" a="1"/>
  <c r="O251" i="4"/>
  <c r="O265" i="4"/>
  <c r="O272" i="4"/>
  <c r="O278" i="4"/>
  <c r="N285" i="4" a="1"/>
  <c r="O290" i="4"/>
  <c r="P296" i="4"/>
  <c r="O308" i="4"/>
  <c r="N314" i="4" a="1"/>
  <c r="N320" i="4" a="1"/>
  <c r="P325" i="4"/>
  <c r="P331" i="4"/>
  <c r="O337" i="4"/>
  <c r="O343" i="4"/>
  <c r="N349" i="4" a="1"/>
  <c r="O354" i="4"/>
  <c r="N360" i="4" a="1"/>
  <c r="N365" i="4" a="1"/>
  <c r="N370" i="4" a="1"/>
  <c r="P374" i="4"/>
  <c r="P379" i="4"/>
  <c r="P384" i="4"/>
  <c r="P389" i="4"/>
  <c r="O394" i="4"/>
  <c r="O399" i="4"/>
  <c r="O404" i="4"/>
  <c r="O409" i="4"/>
  <c r="N419" i="4" a="1"/>
  <c r="N424" i="4" a="1"/>
  <c r="N429" i="4" a="1"/>
  <c r="N434" i="4" a="1"/>
  <c r="P438" i="4"/>
  <c r="P443" i="4"/>
  <c r="P448" i="4"/>
  <c r="P453" i="4"/>
  <c r="O458" i="4"/>
  <c r="O463" i="4"/>
  <c r="O468" i="4"/>
  <c r="O473" i="4"/>
  <c r="N483" i="4" a="1"/>
  <c r="N488" i="4" a="1"/>
  <c r="N493" i="4" a="1"/>
  <c r="N498" i="4" a="1"/>
  <c r="P502" i="4"/>
  <c r="P507" i="4"/>
  <c r="Q510" i="12"/>
  <c r="M512" i="12"/>
  <c r="O365" i="4"/>
  <c r="P399" i="4"/>
  <c r="P409" i="4"/>
  <c r="N444" i="4" a="1"/>
  <c r="N449" i="4" a="1"/>
  <c r="O493" i="4"/>
  <c r="R510" i="12"/>
  <c r="O314" i="4"/>
  <c r="P419" i="4"/>
  <c r="P488" i="4"/>
  <c r="H231" i="4" a="1"/>
  <c r="I403" i="4"/>
  <c r="I476" i="4"/>
  <c r="O46" i="4"/>
  <c r="N83" i="4" a="1"/>
  <c r="O119" i="4"/>
  <c r="O141" i="4"/>
  <c r="P159" i="4"/>
  <c r="O177" i="4"/>
  <c r="O193" i="4"/>
  <c r="O205" i="4"/>
  <c r="O215" i="4"/>
  <c r="N236" i="4" a="1"/>
  <c r="O244" i="4"/>
  <c r="P251" i="4"/>
  <c r="O258" i="4"/>
  <c r="N266" i="4" a="1"/>
  <c r="P272" i="4"/>
  <c r="O279" i="4"/>
  <c r="O285" i="4"/>
  <c r="O291" i="4"/>
  <c r="N297" i="4" a="1"/>
  <c r="O302" i="4"/>
  <c r="P308" i="4"/>
  <c r="O320" i="4"/>
  <c r="N326" i="4" a="1"/>
  <c r="N332" i="4" a="1"/>
  <c r="P337" i="4"/>
  <c r="P343" i="4"/>
  <c r="O349" i="4"/>
  <c r="N355" i="4" a="1"/>
  <c r="H239" i="4" a="1"/>
  <c r="J334" i="4"/>
  <c r="H408" i="4" a="1"/>
  <c r="H481" i="4" a="1"/>
  <c r="P46" i="4"/>
  <c r="P119" i="4"/>
  <c r="O142" i="4"/>
  <c r="P160" i="4"/>
  <c r="N194" i="4" a="1"/>
  <c r="N206" i="4" a="1"/>
  <c r="N216" i="4" a="1"/>
  <c r="O226" i="4"/>
  <c r="O237" i="4"/>
  <c r="P244" i="4"/>
  <c r="N252" i="4" a="1"/>
  <c r="O259" i="4"/>
  <c r="N273" i="4" a="1"/>
  <c r="P279" i="4"/>
  <c r="P285" i="4"/>
  <c r="P291" i="4"/>
  <c r="O297" i="4"/>
  <c r="O303" i="4"/>
  <c r="N309" i="4" a="1"/>
  <c r="N344" i="4" a="1"/>
  <c r="P360" i="4"/>
  <c r="O375" i="4"/>
  <c r="N400" i="4" a="1"/>
  <c r="J508" i="12"/>
  <c r="H247" i="4" a="1"/>
  <c r="I339" i="4"/>
  <c r="I412" i="4"/>
  <c r="J485" i="4"/>
  <c r="N51" i="4" a="1"/>
  <c r="O87" i="4"/>
  <c r="N124" i="4" a="1"/>
  <c r="P142" i="4"/>
  <c r="N161" i="4" a="1"/>
  <c r="O178" i="4"/>
  <c r="O217" i="4"/>
  <c r="O227" i="4"/>
  <c r="N238" i="4" a="1"/>
  <c r="O245" i="4"/>
  <c r="O252" i="4"/>
  <c r="P259" i="4"/>
  <c r="O266" i="4"/>
  <c r="O273" i="4"/>
  <c r="N280" i="4" a="1"/>
  <c r="N286" i="4" a="1"/>
  <c r="N292" i="4" a="1"/>
  <c r="P297" i="4"/>
  <c r="P303" i="4"/>
  <c r="O309" i="4"/>
  <c r="O315" i="4"/>
  <c r="N321" i="4" a="1"/>
  <c r="O326" i="4"/>
  <c r="P332" i="4"/>
  <c r="O344" i="4"/>
  <c r="N350" i="4" a="1"/>
  <c r="P355" i="4"/>
  <c r="N361" i="4" a="1"/>
  <c r="N366" i="4" a="1"/>
  <c r="P370" i="4"/>
  <c r="P375" i="4"/>
  <c r="P380" i="4"/>
  <c r="P385" i="4"/>
  <c r="O390" i="4"/>
  <c r="O395" i="4"/>
  <c r="O400" i="4"/>
  <c r="O405" i="4"/>
  <c r="N415" i="4" a="1"/>
  <c r="N420" i="4" a="1"/>
  <c r="N425" i="4" a="1"/>
  <c r="N430" i="4" a="1"/>
  <c r="P434" i="4"/>
  <c r="P439" i="4"/>
  <c r="P444" i="4"/>
  <c r="P449" i="4"/>
  <c r="O454" i="4"/>
  <c r="O459" i="4"/>
  <c r="O464" i="4"/>
  <c r="O469" i="4"/>
  <c r="N479" i="4" a="1"/>
  <c r="N484" i="4" a="1"/>
  <c r="N489" i="4" a="1"/>
  <c r="N494" i="4" a="1"/>
  <c r="P498" i="4"/>
  <c r="P503" i="4"/>
  <c r="J505" i="12"/>
  <c r="I506" i="12"/>
  <c r="H507" i="12"/>
  <c r="G508" i="12"/>
  <c r="R511" i="12"/>
  <c r="S511" i="12"/>
  <c r="Q512" i="12"/>
  <c r="I508" i="12"/>
  <c r="R512" i="12"/>
  <c r="I509" i="12"/>
  <c r="I254" i="4"/>
  <c r="H344" i="4" a="1"/>
  <c r="H417" i="4" a="1"/>
  <c r="P87" i="4"/>
  <c r="O124" i="4"/>
  <c r="O144" i="4"/>
  <c r="P162" i="4"/>
  <c r="N180" i="4" a="1"/>
  <c r="O194" i="4"/>
  <c r="O206" i="4"/>
  <c r="N218" i="4" a="1"/>
  <c r="N228" i="4" a="1"/>
  <c r="N246" i="4" a="1"/>
  <c r="P252" i="4"/>
  <c r="N260" i="4" a="1"/>
  <c r="O267" i="4"/>
  <c r="N274" i="4" a="1"/>
  <c r="O280" i="4"/>
  <c r="O292" i="4"/>
  <c r="N298" i="4" a="1"/>
  <c r="N304" i="4" a="1"/>
  <c r="P309" i="4"/>
  <c r="P315" i="4"/>
  <c r="O321" i="4"/>
  <c r="O327" i="4"/>
  <c r="N333" i="4" a="1"/>
  <c r="O338" i="4"/>
  <c r="P344" i="4"/>
  <c r="N356" i="4" a="1"/>
  <c r="O361" i="4"/>
  <c r="N371" i="4" a="1"/>
  <c r="N376" i="4" a="1"/>
  <c r="N381" i="4" a="1"/>
  <c r="N386" i="4" a="1"/>
  <c r="P390" i="4"/>
  <c r="P395" i="4"/>
  <c r="P400" i="4"/>
  <c r="P405" i="4"/>
  <c r="O410" i="4"/>
  <c r="O415" i="4"/>
  <c r="O420" i="4"/>
  <c r="O425" i="4"/>
  <c r="N435" i="4" a="1"/>
  <c r="N440" i="4" a="1"/>
  <c r="N445" i="4" a="1"/>
  <c r="N450" i="4" a="1"/>
  <c r="P454" i="4"/>
  <c r="P459" i="4"/>
  <c r="P464" i="4"/>
  <c r="P469" i="4"/>
  <c r="O474" i="4"/>
  <c r="O479" i="4"/>
  <c r="O484" i="4"/>
  <c r="O489" i="4"/>
  <c r="N499" i="4" a="1"/>
  <c r="N504" i="4" a="1"/>
  <c r="K505" i="12"/>
  <c r="J506" i="12"/>
  <c r="I507" i="12"/>
  <c r="H508" i="12"/>
  <c r="G509" i="12"/>
  <c r="H509" i="12"/>
  <c r="S512" i="12"/>
  <c r="H262" i="4" a="1"/>
  <c r="I348" i="4"/>
  <c r="J421" i="4"/>
  <c r="J494" i="4"/>
  <c r="O55" i="4"/>
  <c r="N92" i="4" a="1"/>
  <c r="N126" i="4" a="1"/>
  <c r="N146" i="4" a="1"/>
  <c r="O164" i="4"/>
  <c r="O181" i="4"/>
  <c r="N196" i="4" a="1"/>
  <c r="O207" i="4"/>
  <c r="O229" i="4"/>
  <c r="O238" i="4"/>
  <c r="O253" i="4"/>
  <c r="O260" i="4"/>
  <c r="P267" i="4"/>
  <c r="P280" i="4"/>
  <c r="O286" i="4"/>
  <c r="P292" i="4"/>
  <c r="O304" i="4"/>
  <c r="N310" i="4" a="1"/>
  <c r="N316" i="4" a="1"/>
  <c r="P321" i="4"/>
  <c r="P327" i="4"/>
  <c r="O333" i="4"/>
  <c r="O339" i="4"/>
  <c r="N345" i="4" a="1"/>
  <c r="O350" i="4"/>
  <c r="O356" i="4"/>
  <c r="P361" i="4"/>
  <c r="O366" i="4"/>
  <c r="O371" i="4"/>
  <c r="O376" i="4"/>
  <c r="O381" i="4"/>
  <c r="N391" i="4" a="1"/>
  <c r="N396" i="4" a="1"/>
  <c r="N401" i="4" a="1"/>
  <c r="N406" i="4" a="1"/>
  <c r="P410" i="4"/>
  <c r="P415" i="4"/>
  <c r="P420" i="4"/>
  <c r="P425" i="4"/>
  <c r="O430" i="4"/>
  <c r="O435" i="4"/>
  <c r="O440" i="4"/>
  <c r="O445" i="4"/>
  <c r="N455" i="4" a="1"/>
  <c r="N460" i="4" a="1"/>
  <c r="N465" i="4" a="1"/>
  <c r="N470" i="4" a="1"/>
  <c r="P474" i="4"/>
  <c r="P479" i="4"/>
  <c r="P484" i="4"/>
  <c r="P489" i="4"/>
  <c r="O494" i="4"/>
  <c r="O499" i="4"/>
  <c r="O504" i="4"/>
  <c r="K506" i="12"/>
  <c r="L506" i="12"/>
  <c r="B2" i="12"/>
  <c r="C5" i="12"/>
  <c r="D8" i="12"/>
  <c r="E11" i="12"/>
  <c r="F14" i="12"/>
  <c r="B18" i="12"/>
  <c r="C21" i="12"/>
  <c r="D24" i="12"/>
  <c r="E27" i="12"/>
  <c r="F30" i="12"/>
  <c r="B34" i="12"/>
  <c r="C37" i="12"/>
  <c r="D40" i="12"/>
  <c r="E43" i="12"/>
  <c r="F46" i="12"/>
  <c r="B50" i="12"/>
  <c r="C53" i="12"/>
  <c r="D56" i="12"/>
  <c r="E59" i="12"/>
  <c r="F62" i="12"/>
  <c r="B66" i="12"/>
  <c r="C69" i="12"/>
  <c r="D72" i="12"/>
  <c r="E75" i="12"/>
  <c r="F78" i="12"/>
  <c r="B82" i="12"/>
  <c r="C85" i="12"/>
  <c r="D88" i="12"/>
  <c r="E91" i="12"/>
  <c r="F94" i="12"/>
  <c r="B98" i="12"/>
  <c r="C101" i="12"/>
  <c r="D104" i="12"/>
  <c r="E107" i="12"/>
  <c r="F110" i="12"/>
  <c r="B114" i="12"/>
  <c r="C117" i="12"/>
  <c r="D120" i="12"/>
  <c r="E123" i="12"/>
  <c r="F126" i="12"/>
  <c r="B130" i="12"/>
  <c r="C133" i="12"/>
  <c r="D136" i="12"/>
  <c r="E139" i="12"/>
  <c r="F142" i="12"/>
  <c r="B146" i="12"/>
  <c r="C149" i="12"/>
  <c r="D152" i="12"/>
  <c r="E155" i="12"/>
  <c r="F158" i="12"/>
  <c r="B162" i="12"/>
  <c r="C165" i="12"/>
  <c r="D168" i="12"/>
  <c r="E171" i="12"/>
  <c r="F174" i="12"/>
  <c r="B178" i="12"/>
  <c r="C181" i="12"/>
  <c r="D184" i="12"/>
  <c r="E187" i="12"/>
  <c r="F190" i="12"/>
  <c r="B194" i="12"/>
  <c r="C197" i="12"/>
  <c r="D200" i="12"/>
  <c r="E203" i="12"/>
  <c r="F206" i="12"/>
  <c r="B210" i="12"/>
  <c r="C213" i="12"/>
  <c r="D216" i="12"/>
  <c r="E219" i="12"/>
  <c r="F222" i="12"/>
  <c r="B226" i="12"/>
  <c r="C229" i="12"/>
  <c r="D232" i="12"/>
  <c r="E235" i="12"/>
  <c r="F238" i="12"/>
  <c r="B242" i="12"/>
  <c r="C245" i="12"/>
  <c r="D248" i="12"/>
  <c r="E251" i="12"/>
  <c r="F254" i="12"/>
  <c r="B258" i="12"/>
  <c r="C261" i="12"/>
  <c r="D264" i="12"/>
  <c r="E267" i="12"/>
  <c r="C2" i="12"/>
  <c r="D5" i="12"/>
  <c r="E8" i="12"/>
  <c r="F11" i="12"/>
  <c r="B15" i="12"/>
  <c r="C18" i="12"/>
  <c r="D21" i="12"/>
  <c r="E24" i="12"/>
  <c r="F27" i="12"/>
  <c r="B31" i="12"/>
  <c r="C34" i="12"/>
  <c r="D37" i="12"/>
  <c r="E40" i="12"/>
  <c r="F43" i="12"/>
  <c r="B47" i="12"/>
  <c r="C50" i="12"/>
  <c r="D53" i="12"/>
  <c r="E56" i="12"/>
  <c r="F59" i="12"/>
  <c r="B63" i="12"/>
  <c r="C66" i="12"/>
  <c r="D69" i="12"/>
  <c r="E72" i="12"/>
  <c r="F75" i="12"/>
  <c r="B79" i="12"/>
  <c r="C82" i="12"/>
  <c r="D85" i="12"/>
  <c r="E88" i="12"/>
  <c r="F91" i="12"/>
  <c r="B95" i="12"/>
  <c r="C98" i="12"/>
  <c r="D101" i="12"/>
  <c r="E104" i="12"/>
  <c r="F107" i="12"/>
  <c r="B111" i="12"/>
  <c r="C114" i="12"/>
  <c r="D117" i="12"/>
  <c r="E120" i="12"/>
  <c r="F123" i="12"/>
  <c r="B127" i="12"/>
  <c r="C130" i="12"/>
  <c r="D133" i="12"/>
  <c r="E136" i="12"/>
  <c r="F139" i="12"/>
  <c r="B143" i="12"/>
  <c r="C146" i="12"/>
  <c r="D149" i="12"/>
  <c r="E152" i="12"/>
  <c r="F155" i="12"/>
  <c r="B159" i="12"/>
  <c r="C162" i="12"/>
  <c r="D165" i="12"/>
  <c r="E168" i="12"/>
  <c r="F171" i="12"/>
  <c r="B175" i="12"/>
  <c r="C178" i="12"/>
  <c r="D181" i="12"/>
  <c r="E184" i="12"/>
  <c r="F187" i="12"/>
  <c r="B191" i="12"/>
  <c r="D2" i="12"/>
  <c r="E5" i="12"/>
  <c r="F8" i="12"/>
  <c r="B12" i="12"/>
  <c r="C15" i="12"/>
  <c r="D18" i="12"/>
  <c r="E21" i="12"/>
  <c r="F24" i="12"/>
  <c r="B28" i="12"/>
  <c r="C31" i="12"/>
  <c r="D34" i="12"/>
  <c r="E37" i="12"/>
  <c r="F40" i="12"/>
  <c r="B44" i="12"/>
  <c r="C47" i="12"/>
  <c r="D50" i="12"/>
  <c r="E53" i="12"/>
  <c r="F56" i="12"/>
  <c r="B60" i="12"/>
  <c r="C63" i="12"/>
  <c r="D66" i="12"/>
  <c r="E69" i="12"/>
  <c r="F72" i="12"/>
  <c r="B76" i="12"/>
  <c r="C79" i="12"/>
  <c r="D82" i="12"/>
  <c r="E85" i="12"/>
  <c r="F88" i="12"/>
  <c r="B92" i="12"/>
  <c r="C95" i="12"/>
  <c r="D98" i="12"/>
  <c r="E101" i="12"/>
  <c r="F104" i="12"/>
  <c r="B108" i="12"/>
  <c r="C111" i="12"/>
  <c r="D114" i="12"/>
  <c r="E117" i="12"/>
  <c r="F120" i="12"/>
  <c r="B124" i="12"/>
  <c r="C127" i="12"/>
  <c r="D130" i="12"/>
  <c r="E133" i="12"/>
  <c r="F136" i="12"/>
  <c r="B140" i="12"/>
  <c r="C143" i="12"/>
  <c r="D146" i="12"/>
  <c r="E149" i="12"/>
  <c r="F152" i="12"/>
  <c r="B156" i="12"/>
  <c r="C159" i="12"/>
  <c r="D162" i="12"/>
  <c r="E165" i="12"/>
  <c r="F168" i="12"/>
  <c r="B172" i="12"/>
  <c r="C175" i="12"/>
  <c r="D178" i="12"/>
  <c r="E181" i="12"/>
  <c r="F184" i="12"/>
  <c r="B188" i="12"/>
  <c r="C191" i="12"/>
  <c r="D194" i="12"/>
  <c r="E197" i="12"/>
  <c r="F200" i="12"/>
  <c r="B204" i="12"/>
  <c r="C207" i="12"/>
  <c r="D210" i="12"/>
  <c r="E213" i="12"/>
  <c r="F216" i="12"/>
  <c r="B220" i="12"/>
  <c r="C223" i="12"/>
  <c r="D226" i="12"/>
  <c r="E229" i="12"/>
  <c r="F232" i="12"/>
  <c r="B236" i="12"/>
  <c r="C239" i="12"/>
  <c r="D242" i="12"/>
  <c r="E245" i="12"/>
  <c r="F248" i="12"/>
  <c r="B252" i="12"/>
  <c r="C255" i="12"/>
  <c r="D258" i="12"/>
  <c r="E261" i="12"/>
  <c r="F264" i="12"/>
  <c r="B268" i="12"/>
  <c r="C271" i="12"/>
  <c r="D274" i="12"/>
  <c r="E277" i="12"/>
  <c r="F280" i="12"/>
  <c r="B284" i="12"/>
  <c r="C287" i="12"/>
  <c r="D290" i="12"/>
  <c r="E293" i="12"/>
  <c r="F296" i="12"/>
  <c r="B300" i="12"/>
  <c r="C303" i="12"/>
  <c r="D306" i="12"/>
  <c r="E309" i="12"/>
  <c r="F312" i="12"/>
  <c r="B316" i="12"/>
  <c r="C319" i="12"/>
  <c r="D322" i="12"/>
  <c r="E325" i="12"/>
  <c r="F328" i="12"/>
  <c r="B332" i="12"/>
  <c r="C335" i="12"/>
  <c r="D338" i="12"/>
  <c r="E341" i="12"/>
  <c r="F344" i="12"/>
  <c r="B348" i="12"/>
  <c r="C351" i="12"/>
  <c r="D354" i="12"/>
  <c r="E357" i="12"/>
  <c r="F360" i="12"/>
  <c r="B364" i="12"/>
  <c r="C367" i="12"/>
  <c r="D370" i="12"/>
  <c r="E373" i="12"/>
  <c r="F376" i="12"/>
  <c r="B380" i="12"/>
  <c r="C383" i="12"/>
  <c r="D386" i="12"/>
  <c r="E2" i="12"/>
  <c r="F5" i="12"/>
  <c r="B9" i="12"/>
  <c r="C12" i="12"/>
  <c r="D15" i="12"/>
  <c r="E18" i="12"/>
  <c r="F21" i="12"/>
  <c r="B25" i="12"/>
  <c r="C28" i="12"/>
  <c r="D31" i="12"/>
  <c r="E34" i="12"/>
  <c r="F37" i="12"/>
  <c r="B41" i="12"/>
  <c r="C44" i="12"/>
  <c r="D47" i="12"/>
  <c r="E50" i="12"/>
  <c r="F53" i="12"/>
  <c r="B57" i="12"/>
  <c r="C60" i="12"/>
  <c r="D63" i="12"/>
  <c r="E66" i="12"/>
  <c r="F69" i="12"/>
  <c r="B73" i="12"/>
  <c r="C76" i="12"/>
  <c r="D79" i="12"/>
  <c r="E82" i="12"/>
  <c r="F85" i="12"/>
  <c r="B89" i="12"/>
  <c r="C92" i="12"/>
  <c r="D95" i="12"/>
  <c r="E98" i="12"/>
  <c r="F101" i="12"/>
  <c r="B105" i="12"/>
  <c r="C108" i="12"/>
  <c r="D111" i="12"/>
  <c r="E114" i="12"/>
  <c r="F117" i="12"/>
  <c r="B121" i="12"/>
  <c r="C124" i="12"/>
  <c r="D127" i="12"/>
  <c r="E130" i="12"/>
  <c r="F133" i="12"/>
  <c r="B137" i="12"/>
  <c r="C140" i="12"/>
  <c r="D143" i="12"/>
  <c r="E146" i="12"/>
  <c r="F149" i="12"/>
  <c r="B153" i="12"/>
  <c r="C156" i="12"/>
  <c r="D159" i="12"/>
  <c r="E162" i="12"/>
  <c r="F165" i="12"/>
  <c r="B169" i="12"/>
  <c r="C172" i="12"/>
  <c r="D175" i="12"/>
  <c r="E178" i="12"/>
  <c r="F181" i="12"/>
  <c r="B185" i="12"/>
  <c r="C188" i="12"/>
  <c r="D191" i="12"/>
  <c r="E194" i="12"/>
  <c r="F197" i="12"/>
  <c r="B201" i="12"/>
  <c r="C204" i="12"/>
  <c r="D207" i="12"/>
  <c r="E210" i="12"/>
  <c r="F213" i="12"/>
  <c r="B217" i="12"/>
  <c r="C220" i="12"/>
  <c r="D223" i="12"/>
  <c r="E226" i="12"/>
  <c r="F229" i="12"/>
  <c r="B233" i="12"/>
  <c r="C236" i="12"/>
  <c r="D239" i="12"/>
  <c r="E242" i="12"/>
  <c r="F245" i="12"/>
  <c r="B249" i="12"/>
  <c r="C252" i="12"/>
  <c r="D255" i="12"/>
  <c r="E258" i="12"/>
  <c r="F261" i="12"/>
  <c r="B265" i="12"/>
  <c r="C268" i="12"/>
  <c r="D271" i="12"/>
  <c r="E274" i="12"/>
  <c r="F277" i="12"/>
  <c r="B281" i="12"/>
  <c r="C284" i="12"/>
  <c r="D287" i="12"/>
  <c r="E290" i="12"/>
  <c r="F293" i="12"/>
  <c r="B297" i="12"/>
  <c r="C300" i="12"/>
  <c r="D303" i="12"/>
  <c r="E306" i="12"/>
  <c r="F309" i="12"/>
  <c r="B313" i="12"/>
  <c r="C316" i="12"/>
  <c r="D319" i="12"/>
  <c r="E322" i="12"/>
  <c r="F325" i="12"/>
  <c r="B329" i="12"/>
  <c r="C332" i="12"/>
  <c r="D335" i="12"/>
  <c r="E338" i="12"/>
  <c r="F341" i="12"/>
  <c r="B345" i="12"/>
  <c r="C348" i="12"/>
  <c r="D351" i="12"/>
  <c r="E354" i="12"/>
  <c r="F357" i="12"/>
  <c r="B361" i="12"/>
  <c r="C364" i="12"/>
  <c r="D367" i="12"/>
  <c r="E370" i="12"/>
  <c r="F373" i="12"/>
  <c r="B377" i="12"/>
  <c r="C380" i="12"/>
  <c r="D383" i="12"/>
  <c r="E386" i="12"/>
  <c r="F2" i="12"/>
  <c r="B6" i="12"/>
  <c r="C9" i="12"/>
  <c r="D12" i="12"/>
  <c r="E15" i="12"/>
  <c r="F18" i="12"/>
  <c r="B22" i="12"/>
  <c r="C25" i="12"/>
  <c r="D28" i="12"/>
  <c r="E31" i="12"/>
  <c r="F34" i="12"/>
  <c r="B38" i="12"/>
  <c r="C41" i="12"/>
  <c r="D44" i="12"/>
  <c r="E47" i="12"/>
  <c r="F50" i="12"/>
  <c r="B54" i="12"/>
  <c r="C57" i="12"/>
  <c r="D60" i="12"/>
  <c r="E63" i="12"/>
  <c r="F66" i="12"/>
  <c r="B70" i="12"/>
  <c r="C73" i="12"/>
  <c r="D76" i="12"/>
  <c r="E79" i="12"/>
  <c r="F82" i="12"/>
  <c r="B86" i="12"/>
  <c r="C89" i="12"/>
  <c r="D92" i="12"/>
  <c r="E95" i="12"/>
  <c r="F98" i="12"/>
  <c r="B102" i="12"/>
  <c r="C105" i="12"/>
  <c r="D108" i="12"/>
  <c r="E111" i="12"/>
  <c r="F114" i="12"/>
  <c r="B118" i="12"/>
  <c r="C121" i="12"/>
  <c r="D124" i="12"/>
  <c r="E127" i="12"/>
  <c r="F130" i="12"/>
  <c r="B134" i="12"/>
  <c r="C137" i="12"/>
  <c r="D140" i="12"/>
  <c r="E143" i="12"/>
  <c r="F146" i="12"/>
  <c r="B150" i="12"/>
  <c r="C153" i="12"/>
  <c r="D156" i="12"/>
  <c r="E159" i="12"/>
  <c r="F162" i="12"/>
  <c r="B166" i="12"/>
  <c r="C169" i="12"/>
  <c r="D172" i="12"/>
  <c r="E175" i="12"/>
  <c r="F178" i="12"/>
  <c r="B182" i="12"/>
  <c r="C185" i="12"/>
  <c r="D188" i="12"/>
  <c r="E191" i="12"/>
  <c r="F194" i="12"/>
  <c r="B198" i="12"/>
  <c r="C201" i="12"/>
  <c r="D204" i="12"/>
  <c r="E207" i="12"/>
  <c r="F210" i="12"/>
  <c r="B214" i="12"/>
  <c r="C217" i="12"/>
  <c r="D220" i="12"/>
  <c r="E223" i="12"/>
  <c r="F226" i="12"/>
  <c r="B230" i="12"/>
  <c r="C233" i="12"/>
  <c r="D236" i="12"/>
  <c r="E239" i="12"/>
  <c r="F242" i="12"/>
  <c r="B246" i="12"/>
  <c r="C249" i="12"/>
  <c r="D252" i="12"/>
  <c r="E255" i="12"/>
  <c r="F258" i="12"/>
  <c r="B262" i="12"/>
  <c r="C265" i="12"/>
  <c r="D268" i="12"/>
  <c r="E271" i="12"/>
  <c r="F274" i="12"/>
  <c r="B278" i="12"/>
  <c r="C281" i="12"/>
  <c r="D284" i="12"/>
  <c r="E287" i="12"/>
  <c r="F290" i="12"/>
  <c r="B294" i="12"/>
  <c r="C297" i="12"/>
  <c r="D300" i="12"/>
  <c r="E303" i="12"/>
  <c r="F306" i="12"/>
  <c r="B310" i="12"/>
  <c r="C313" i="12"/>
  <c r="D316" i="12"/>
  <c r="E319" i="12"/>
  <c r="F322" i="12"/>
  <c r="B326" i="12"/>
  <c r="C329" i="12"/>
  <c r="D332" i="12"/>
  <c r="E335" i="12"/>
  <c r="F338" i="12"/>
  <c r="B342" i="12"/>
  <c r="C345" i="12"/>
  <c r="D348" i="12"/>
  <c r="E351" i="12"/>
  <c r="F354" i="12"/>
  <c r="B358" i="12"/>
  <c r="C361" i="12"/>
  <c r="D364" i="12"/>
  <c r="E367" i="12"/>
  <c r="F370" i="12"/>
  <c r="B374" i="12"/>
  <c r="C377" i="12"/>
  <c r="B3" i="12"/>
  <c r="C6" i="12"/>
  <c r="D9" i="12"/>
  <c r="E12" i="12"/>
  <c r="F15" i="12"/>
  <c r="B19" i="12"/>
  <c r="C22" i="12"/>
  <c r="D25" i="12"/>
  <c r="E28" i="12"/>
  <c r="F31" i="12"/>
  <c r="B35" i="12"/>
  <c r="C38" i="12"/>
  <c r="D41" i="12"/>
  <c r="E44" i="12"/>
  <c r="F47" i="12"/>
  <c r="B51" i="12"/>
  <c r="C54" i="12"/>
  <c r="D57" i="12"/>
  <c r="E60" i="12"/>
  <c r="F63" i="12"/>
  <c r="B67" i="12"/>
  <c r="C70" i="12"/>
  <c r="D73" i="12"/>
  <c r="E76" i="12"/>
  <c r="F79" i="12"/>
  <c r="B83" i="12"/>
  <c r="C86" i="12"/>
  <c r="D89" i="12"/>
  <c r="E92" i="12"/>
  <c r="F95" i="12"/>
  <c r="B99" i="12"/>
  <c r="C102" i="12"/>
  <c r="D105" i="12"/>
  <c r="E108" i="12"/>
  <c r="F111" i="12"/>
  <c r="B115" i="12"/>
  <c r="C118" i="12"/>
  <c r="D121" i="12"/>
  <c r="E124" i="12"/>
  <c r="F127" i="12"/>
  <c r="B131" i="12"/>
  <c r="C134" i="12"/>
  <c r="D137" i="12"/>
  <c r="E140" i="12"/>
  <c r="F143" i="12"/>
  <c r="B147" i="12"/>
  <c r="C150" i="12"/>
  <c r="D153" i="12"/>
  <c r="E156" i="12"/>
  <c r="F159" i="12"/>
  <c r="B163" i="12"/>
  <c r="C166" i="12"/>
  <c r="D169" i="12"/>
  <c r="E172" i="12"/>
  <c r="F175" i="12"/>
  <c r="B179" i="12"/>
  <c r="C182" i="12"/>
  <c r="D185" i="12"/>
  <c r="E188" i="12"/>
  <c r="F191" i="12"/>
  <c r="B195" i="12"/>
  <c r="C198" i="12"/>
  <c r="D201" i="12"/>
  <c r="E204" i="12"/>
  <c r="F207" i="12"/>
  <c r="B211" i="12"/>
  <c r="C214" i="12"/>
  <c r="D217" i="12"/>
  <c r="E220" i="12"/>
  <c r="F223" i="12"/>
  <c r="B227" i="12"/>
  <c r="C230" i="12"/>
  <c r="D233" i="12"/>
  <c r="E236" i="12"/>
  <c r="F239" i="12"/>
  <c r="B243" i="12"/>
  <c r="C246" i="12"/>
  <c r="D249" i="12"/>
  <c r="E252" i="12"/>
  <c r="F255" i="12"/>
  <c r="B259" i="12"/>
  <c r="C262" i="12"/>
  <c r="D265" i="12"/>
  <c r="E268" i="12"/>
  <c r="F271" i="12"/>
  <c r="B275" i="12"/>
  <c r="C278" i="12"/>
  <c r="D281" i="12"/>
  <c r="E284" i="12"/>
  <c r="F287" i="12"/>
  <c r="B291" i="12"/>
  <c r="C294" i="12"/>
  <c r="D297" i="12"/>
  <c r="E300" i="12"/>
  <c r="C3" i="12"/>
  <c r="D6" i="12"/>
  <c r="E9" i="12"/>
  <c r="F12" i="12"/>
  <c r="B16" i="12"/>
  <c r="C19" i="12"/>
  <c r="D22" i="12"/>
  <c r="E25" i="12"/>
  <c r="F28" i="12"/>
  <c r="B32" i="12"/>
  <c r="C35" i="12"/>
  <c r="D38" i="12"/>
  <c r="E41" i="12"/>
  <c r="F44" i="12"/>
  <c r="B48" i="12"/>
  <c r="C51" i="12"/>
  <c r="D54" i="12"/>
  <c r="E57" i="12"/>
  <c r="F60" i="12"/>
  <c r="B64" i="12"/>
  <c r="C67" i="12"/>
  <c r="D70" i="12"/>
  <c r="E73" i="12"/>
  <c r="F76" i="12"/>
  <c r="B80" i="12"/>
  <c r="C83" i="12"/>
  <c r="D86" i="12"/>
  <c r="E89" i="12"/>
  <c r="F92" i="12"/>
  <c r="B96" i="12"/>
  <c r="C99" i="12"/>
  <c r="D102" i="12"/>
  <c r="E105" i="12"/>
  <c r="F108" i="12"/>
  <c r="B112" i="12"/>
  <c r="C115" i="12"/>
  <c r="D118" i="12"/>
  <c r="E121" i="12"/>
  <c r="F124" i="12"/>
  <c r="B128" i="12"/>
  <c r="C131" i="12"/>
  <c r="D134" i="12"/>
  <c r="E137" i="12"/>
  <c r="F140" i="12"/>
  <c r="B144" i="12"/>
  <c r="C147" i="12"/>
  <c r="D150" i="12"/>
  <c r="E153" i="12"/>
  <c r="F156" i="12"/>
  <c r="B160" i="12"/>
  <c r="C163" i="12"/>
  <c r="D166" i="12"/>
  <c r="E169" i="12"/>
  <c r="F172" i="12"/>
  <c r="B176" i="12"/>
  <c r="C179" i="12"/>
  <c r="D182" i="12"/>
  <c r="E185" i="12"/>
  <c r="F188" i="12"/>
  <c r="B192" i="12"/>
  <c r="C195" i="12"/>
  <c r="D198" i="12"/>
  <c r="E201" i="12"/>
  <c r="F204" i="12"/>
  <c r="B208" i="12"/>
  <c r="C211" i="12"/>
  <c r="D214" i="12"/>
  <c r="E217" i="12"/>
  <c r="F220" i="12"/>
  <c r="B224" i="12"/>
  <c r="C227" i="12"/>
  <c r="D230" i="12"/>
  <c r="E233" i="12"/>
  <c r="F236" i="12"/>
  <c r="B240" i="12"/>
  <c r="C243" i="12"/>
  <c r="D246" i="12"/>
  <c r="E249" i="12"/>
  <c r="F252" i="12"/>
  <c r="B256" i="12"/>
  <c r="C259" i="12"/>
  <c r="D262" i="12"/>
  <c r="E265" i="12"/>
  <c r="F268" i="12"/>
  <c r="B272" i="12"/>
  <c r="C275" i="12"/>
  <c r="D278" i="12"/>
  <c r="E281" i="12"/>
  <c r="F284" i="12"/>
  <c r="B288" i="12"/>
  <c r="C291" i="12"/>
  <c r="D294" i="12"/>
  <c r="E297" i="12"/>
  <c r="F300" i="12"/>
  <c r="B304" i="12"/>
  <c r="C307" i="12"/>
  <c r="D310" i="12"/>
  <c r="E313" i="12"/>
  <c r="F316" i="12"/>
  <c r="B320" i="12"/>
  <c r="C323" i="12"/>
  <c r="D326" i="12"/>
  <c r="E329" i="12"/>
  <c r="F332" i="12"/>
  <c r="B336" i="12"/>
  <c r="C339" i="12"/>
  <c r="D342" i="12"/>
  <c r="E345" i="12"/>
  <c r="F348" i="12"/>
  <c r="B352" i="12"/>
  <c r="C355" i="12"/>
  <c r="D358" i="12"/>
  <c r="E361" i="12"/>
  <c r="F364" i="12"/>
  <c r="B368" i="12"/>
  <c r="C371" i="12"/>
  <c r="D374" i="12"/>
  <c r="E377" i="12"/>
  <c r="F380" i="12"/>
  <c r="B384" i="12"/>
  <c r="C387" i="12"/>
  <c r="D390" i="12"/>
  <c r="E393" i="12"/>
  <c r="F396" i="12"/>
  <c r="B400" i="12"/>
  <c r="C403" i="12"/>
  <c r="D406" i="12"/>
  <c r="D3" i="12"/>
  <c r="E6" i="12"/>
  <c r="F9" i="12"/>
  <c r="B13" i="12"/>
  <c r="C16" i="12"/>
  <c r="D19" i="12"/>
  <c r="E22" i="12"/>
  <c r="F25" i="12"/>
  <c r="B29" i="12"/>
  <c r="C32" i="12"/>
  <c r="D35" i="12"/>
  <c r="E38" i="12"/>
  <c r="F41" i="12"/>
  <c r="B45" i="12"/>
  <c r="C48" i="12"/>
  <c r="D51" i="12"/>
  <c r="E54" i="12"/>
  <c r="F57" i="12"/>
  <c r="B61" i="12"/>
  <c r="C64" i="12"/>
  <c r="D67" i="12"/>
  <c r="E70" i="12"/>
  <c r="F73" i="12"/>
  <c r="B77" i="12"/>
  <c r="C80" i="12"/>
  <c r="D83" i="12"/>
  <c r="E86" i="12"/>
  <c r="F89" i="12"/>
  <c r="B93" i="12"/>
  <c r="C96" i="12"/>
  <c r="D99" i="12"/>
  <c r="E102" i="12"/>
  <c r="F105" i="12"/>
  <c r="B109" i="12"/>
  <c r="C112" i="12"/>
  <c r="D115" i="12"/>
  <c r="E118" i="12"/>
  <c r="F121" i="12"/>
  <c r="B125" i="12"/>
  <c r="C128" i="12"/>
  <c r="D131" i="12"/>
  <c r="E134" i="12"/>
  <c r="F137" i="12"/>
  <c r="B141" i="12"/>
  <c r="C144" i="12"/>
  <c r="D147" i="12"/>
  <c r="E150" i="12"/>
  <c r="F153" i="12"/>
  <c r="B157" i="12"/>
  <c r="C160" i="12"/>
  <c r="D163" i="12"/>
  <c r="E166" i="12"/>
  <c r="F169" i="12"/>
  <c r="B173" i="12"/>
  <c r="C176" i="12"/>
  <c r="D179" i="12"/>
  <c r="E182" i="12"/>
  <c r="F185" i="12"/>
  <c r="B189" i="12"/>
  <c r="C192" i="12"/>
  <c r="D195" i="12"/>
  <c r="E198" i="12"/>
  <c r="F201" i="12"/>
  <c r="B205" i="12"/>
  <c r="C208" i="12"/>
  <c r="D211" i="12"/>
  <c r="E214" i="12"/>
  <c r="F217" i="12"/>
  <c r="B221" i="12"/>
  <c r="C224" i="12"/>
  <c r="D227" i="12"/>
  <c r="E230" i="12"/>
  <c r="F233" i="12"/>
  <c r="B237" i="12"/>
  <c r="C240" i="12"/>
  <c r="D243" i="12"/>
  <c r="E246" i="12"/>
  <c r="F249" i="12"/>
  <c r="B253" i="12"/>
  <c r="C256" i="12"/>
  <c r="D259" i="12"/>
  <c r="E262" i="12"/>
  <c r="F265" i="12"/>
  <c r="B269" i="12"/>
  <c r="C272" i="12"/>
  <c r="D275" i="12"/>
  <c r="E278" i="12"/>
  <c r="F281" i="12"/>
  <c r="B285" i="12"/>
  <c r="C288" i="12"/>
  <c r="D291" i="12"/>
  <c r="E294" i="12"/>
  <c r="F297" i="12"/>
  <c r="B301" i="12"/>
  <c r="C304" i="12"/>
  <c r="D307" i="12"/>
  <c r="E310" i="12"/>
  <c r="F313" i="12"/>
  <c r="B317" i="12"/>
  <c r="C320" i="12"/>
  <c r="D323" i="12"/>
  <c r="E326" i="12"/>
  <c r="F329" i="12"/>
  <c r="B333" i="12"/>
  <c r="C336" i="12"/>
  <c r="D339" i="12"/>
  <c r="E342" i="12"/>
  <c r="E3" i="12"/>
  <c r="F6" i="12"/>
  <c r="B10" i="12"/>
  <c r="C13" i="12"/>
  <c r="D16" i="12"/>
  <c r="E19" i="12"/>
  <c r="F22" i="12"/>
  <c r="B26" i="12"/>
  <c r="C29" i="12"/>
  <c r="D32" i="12"/>
  <c r="E35" i="12"/>
  <c r="F38" i="12"/>
  <c r="B42" i="12"/>
  <c r="C45" i="12"/>
  <c r="D48" i="12"/>
  <c r="E51" i="12"/>
  <c r="F54" i="12"/>
  <c r="B58" i="12"/>
  <c r="C61" i="12"/>
  <c r="D64" i="12"/>
  <c r="E67" i="12"/>
  <c r="F70" i="12"/>
  <c r="B74" i="12"/>
  <c r="C77" i="12"/>
  <c r="D80" i="12"/>
  <c r="E83" i="12"/>
  <c r="F86" i="12"/>
  <c r="B90" i="12"/>
  <c r="C93" i="12"/>
  <c r="D96" i="12"/>
  <c r="E99" i="12"/>
  <c r="F102" i="12"/>
  <c r="B106" i="12"/>
  <c r="C109" i="12"/>
  <c r="D112" i="12"/>
  <c r="E115" i="12"/>
  <c r="F118" i="12"/>
  <c r="B122" i="12"/>
  <c r="C125" i="12"/>
  <c r="D128" i="12"/>
  <c r="E131" i="12"/>
  <c r="F134" i="12"/>
  <c r="B138" i="12"/>
  <c r="C141" i="12"/>
  <c r="D144" i="12"/>
  <c r="E147" i="12"/>
  <c r="F150" i="12"/>
  <c r="B154" i="12"/>
  <c r="C157" i="12"/>
  <c r="D160" i="12"/>
  <c r="E163" i="12"/>
  <c r="F166" i="12"/>
  <c r="B170" i="12"/>
  <c r="C173" i="12"/>
  <c r="D176" i="12"/>
  <c r="E179" i="12"/>
  <c r="F182" i="12"/>
  <c r="B186" i="12"/>
  <c r="C189" i="12"/>
  <c r="D192" i="12"/>
  <c r="E195" i="12"/>
  <c r="F198" i="12"/>
  <c r="B202" i="12"/>
  <c r="C205" i="12"/>
  <c r="D208" i="12"/>
  <c r="E211" i="12"/>
  <c r="F214" i="12"/>
  <c r="B218" i="12"/>
  <c r="C221" i="12"/>
  <c r="D224" i="12"/>
  <c r="E227" i="12"/>
  <c r="F230" i="12"/>
  <c r="B234" i="12"/>
  <c r="C237" i="12"/>
  <c r="D240" i="12"/>
  <c r="E243" i="12"/>
  <c r="F246" i="12"/>
  <c r="B250" i="12"/>
  <c r="C253" i="12"/>
  <c r="D256" i="12"/>
  <c r="E259" i="12"/>
  <c r="F262" i="12"/>
  <c r="B266" i="12"/>
  <c r="C269" i="12"/>
  <c r="D272" i="12"/>
  <c r="E275" i="12"/>
  <c r="F278" i="12"/>
  <c r="B282" i="12"/>
  <c r="C285" i="12"/>
  <c r="D288" i="12"/>
  <c r="E291" i="12"/>
  <c r="F294" i="12"/>
  <c r="B298" i="12"/>
  <c r="C301" i="12"/>
  <c r="D304" i="12"/>
  <c r="E307" i="12"/>
  <c r="F3" i="12"/>
  <c r="B7" i="12"/>
  <c r="C10" i="12"/>
  <c r="D13" i="12"/>
  <c r="E16" i="12"/>
  <c r="F19" i="12"/>
  <c r="B23" i="12"/>
  <c r="C26" i="12"/>
  <c r="D29" i="12"/>
  <c r="E32" i="12"/>
  <c r="F35" i="12"/>
  <c r="B39" i="12"/>
  <c r="C42" i="12"/>
  <c r="D45" i="12"/>
  <c r="E48" i="12"/>
  <c r="F51" i="12"/>
  <c r="B55" i="12"/>
  <c r="C58" i="12"/>
  <c r="D61" i="12"/>
  <c r="E64" i="12"/>
  <c r="F67" i="12"/>
  <c r="B71" i="12"/>
  <c r="C74" i="12"/>
  <c r="D77" i="12"/>
  <c r="E80" i="12"/>
  <c r="F83" i="12"/>
  <c r="B87" i="12"/>
  <c r="C90" i="12"/>
  <c r="D93" i="12"/>
  <c r="E96" i="12"/>
  <c r="F99" i="12"/>
  <c r="B103" i="12"/>
  <c r="C106" i="12"/>
  <c r="D109" i="12"/>
  <c r="E112" i="12"/>
  <c r="F115" i="12"/>
  <c r="B119" i="12"/>
  <c r="C122" i="12"/>
  <c r="D125" i="12"/>
  <c r="E128" i="12"/>
  <c r="F131" i="12"/>
  <c r="B135" i="12"/>
  <c r="C138" i="12"/>
  <c r="D141" i="12"/>
  <c r="E144" i="12"/>
  <c r="F147" i="12"/>
  <c r="B151" i="12"/>
  <c r="C154" i="12"/>
  <c r="D157" i="12"/>
  <c r="E160" i="12"/>
  <c r="F163" i="12"/>
  <c r="B167" i="12"/>
  <c r="C170" i="12"/>
  <c r="D173" i="12"/>
  <c r="E176" i="12"/>
  <c r="F179" i="12"/>
  <c r="B183" i="12"/>
  <c r="C186" i="12"/>
  <c r="D189" i="12"/>
  <c r="E192" i="12"/>
  <c r="F195" i="12"/>
  <c r="B199" i="12"/>
  <c r="C202" i="12"/>
  <c r="D205" i="12"/>
  <c r="E208" i="12"/>
  <c r="F211" i="12"/>
  <c r="B215" i="12"/>
  <c r="C218" i="12"/>
  <c r="D221" i="12"/>
  <c r="E224" i="12"/>
  <c r="F227" i="12"/>
  <c r="B231" i="12"/>
  <c r="C234" i="12"/>
  <c r="D237" i="12"/>
  <c r="E240" i="12"/>
  <c r="F243" i="12"/>
  <c r="B247" i="12"/>
  <c r="C250" i="12"/>
  <c r="D253" i="12"/>
  <c r="E256" i="12"/>
  <c r="F259" i="12"/>
  <c r="B263" i="12"/>
  <c r="C266" i="12"/>
  <c r="D269" i="12"/>
  <c r="E272" i="12"/>
  <c r="F275" i="12"/>
  <c r="B279" i="12"/>
  <c r="C282" i="12"/>
  <c r="D285" i="12"/>
  <c r="E288" i="12"/>
  <c r="F291" i="12"/>
  <c r="B295" i="12"/>
  <c r="C298" i="12"/>
  <c r="D301" i="12"/>
  <c r="E304" i="12"/>
  <c r="F307" i="12"/>
  <c r="B311" i="12"/>
  <c r="C314" i="12"/>
  <c r="D317" i="12"/>
  <c r="E320" i="12"/>
  <c r="F323" i="12"/>
  <c r="B4" i="12"/>
  <c r="C7" i="12"/>
  <c r="D10" i="12"/>
  <c r="E13" i="12"/>
  <c r="F16" i="12"/>
  <c r="B20" i="12"/>
  <c r="C23" i="12"/>
  <c r="D26" i="12"/>
  <c r="E29" i="12"/>
  <c r="F32" i="12"/>
  <c r="B36" i="12"/>
  <c r="C39" i="12"/>
  <c r="D42" i="12"/>
  <c r="E45" i="12"/>
  <c r="F48" i="12"/>
  <c r="B52" i="12"/>
  <c r="C55" i="12"/>
  <c r="D58" i="12"/>
  <c r="E61" i="12"/>
  <c r="F64" i="12"/>
  <c r="B68" i="12"/>
  <c r="C71" i="12"/>
  <c r="D74" i="12"/>
  <c r="E77" i="12"/>
  <c r="F80" i="12"/>
  <c r="B84" i="12"/>
  <c r="C87" i="12"/>
  <c r="D90" i="12"/>
  <c r="E93" i="12"/>
  <c r="F96" i="12"/>
  <c r="B100" i="12"/>
  <c r="C103" i="12"/>
  <c r="D106" i="12"/>
  <c r="E109" i="12"/>
  <c r="F112" i="12"/>
  <c r="B116" i="12"/>
  <c r="C119" i="12"/>
  <c r="D122" i="12"/>
  <c r="E125" i="12"/>
  <c r="F128" i="12"/>
  <c r="B132" i="12"/>
  <c r="C135" i="12"/>
  <c r="D138" i="12"/>
  <c r="E141" i="12"/>
  <c r="F144" i="12"/>
  <c r="B148" i="12"/>
  <c r="C151" i="12"/>
  <c r="D154" i="12"/>
  <c r="E157" i="12"/>
  <c r="F160" i="12"/>
  <c r="B164" i="12"/>
  <c r="C167" i="12"/>
  <c r="D170" i="12"/>
  <c r="E173" i="12"/>
  <c r="F176" i="12"/>
  <c r="B180" i="12"/>
  <c r="C183" i="12"/>
  <c r="D186" i="12"/>
  <c r="E189" i="12"/>
  <c r="F192" i="12"/>
  <c r="B196" i="12"/>
  <c r="C199" i="12"/>
  <c r="D202" i="12"/>
  <c r="E205" i="12"/>
  <c r="F208" i="12"/>
  <c r="B212" i="12"/>
  <c r="C215" i="12"/>
  <c r="D218" i="12"/>
  <c r="E221" i="12"/>
  <c r="F224" i="12"/>
  <c r="B228" i="12"/>
  <c r="C231" i="12"/>
  <c r="D234" i="12"/>
  <c r="E237" i="12"/>
  <c r="F240" i="12"/>
  <c r="B244" i="12"/>
  <c r="C247" i="12"/>
  <c r="D250" i="12"/>
  <c r="E253" i="12"/>
  <c r="F256" i="12"/>
  <c r="B260" i="12"/>
  <c r="C263" i="12"/>
  <c r="D266" i="12"/>
  <c r="E269" i="12"/>
  <c r="F272" i="12"/>
  <c r="B276" i="12"/>
  <c r="C279" i="12"/>
  <c r="D282" i="12"/>
  <c r="E285" i="12"/>
  <c r="F288" i="12"/>
  <c r="B292" i="12"/>
  <c r="C295" i="12"/>
  <c r="D298" i="12"/>
  <c r="E301" i="12"/>
  <c r="F304" i="12"/>
  <c r="B308" i="12"/>
  <c r="C311" i="12"/>
  <c r="D314" i="12"/>
  <c r="E317" i="12"/>
  <c r="F320" i="12"/>
  <c r="B324" i="12"/>
  <c r="C327" i="12"/>
  <c r="D330" i="12"/>
  <c r="E333" i="12"/>
  <c r="F336" i="12"/>
  <c r="B340" i="12"/>
  <c r="C343" i="12"/>
  <c r="D346" i="12"/>
  <c r="E349" i="12"/>
  <c r="F352" i="12"/>
  <c r="B356" i="12"/>
  <c r="C359" i="12"/>
  <c r="D362" i="12"/>
  <c r="E365" i="12"/>
  <c r="F368" i="12"/>
  <c r="B372" i="12"/>
  <c r="C375" i="12"/>
  <c r="D378" i="12"/>
  <c r="E381" i="12"/>
  <c r="F384" i="12"/>
  <c r="C4" i="12"/>
  <c r="D7" i="12"/>
  <c r="E10" i="12"/>
  <c r="F13" i="12"/>
  <c r="B17" i="12"/>
  <c r="C20" i="12"/>
  <c r="D23" i="12"/>
  <c r="E26" i="12"/>
  <c r="F29" i="12"/>
  <c r="B33" i="12"/>
  <c r="C36" i="12"/>
  <c r="D39" i="12"/>
  <c r="E42" i="12"/>
  <c r="F45" i="12"/>
  <c r="B49" i="12"/>
  <c r="C52" i="12"/>
  <c r="D55" i="12"/>
  <c r="E58" i="12"/>
  <c r="F61" i="12"/>
  <c r="B65" i="12"/>
  <c r="C68" i="12"/>
  <c r="D71" i="12"/>
  <c r="E74" i="12"/>
  <c r="F77" i="12"/>
  <c r="B81" i="12"/>
  <c r="C84" i="12"/>
  <c r="D87" i="12"/>
  <c r="E90" i="12"/>
  <c r="F93" i="12"/>
  <c r="B97" i="12"/>
  <c r="C100" i="12"/>
  <c r="D103" i="12"/>
  <c r="E106" i="12"/>
  <c r="F109" i="12"/>
  <c r="B113" i="12"/>
  <c r="C116" i="12"/>
  <c r="D119" i="12"/>
  <c r="E122" i="12"/>
  <c r="F125" i="12"/>
  <c r="B129" i="12"/>
  <c r="C132" i="12"/>
  <c r="D135" i="12"/>
  <c r="E138" i="12"/>
  <c r="F141" i="12"/>
  <c r="B145" i="12"/>
  <c r="C148" i="12"/>
  <c r="D151" i="12"/>
  <c r="E154" i="12"/>
  <c r="F157" i="12"/>
  <c r="B161" i="12"/>
  <c r="C164" i="12"/>
  <c r="D167" i="12"/>
  <c r="E170" i="12"/>
  <c r="F173" i="12"/>
  <c r="B177" i="12"/>
  <c r="C180" i="12"/>
  <c r="D183" i="12"/>
  <c r="E186" i="12"/>
  <c r="F189" i="12"/>
  <c r="B193" i="12"/>
  <c r="C196" i="12"/>
  <c r="D199" i="12"/>
  <c r="E202" i="12"/>
  <c r="F205" i="12"/>
  <c r="B209" i="12"/>
  <c r="C212" i="12"/>
  <c r="D215" i="12"/>
  <c r="E218" i="12"/>
  <c r="F221" i="12"/>
  <c r="B225" i="12"/>
  <c r="C228" i="12"/>
  <c r="D231" i="12"/>
  <c r="E234" i="12"/>
  <c r="F237" i="12"/>
  <c r="B241" i="12"/>
  <c r="C244" i="12"/>
  <c r="D247" i="12"/>
  <c r="E250" i="12"/>
  <c r="F253" i="12"/>
  <c r="B257" i="12"/>
  <c r="C260" i="12"/>
  <c r="D263" i="12"/>
  <c r="E266" i="12"/>
  <c r="F269" i="12"/>
  <c r="B273" i="12"/>
  <c r="C276" i="12"/>
  <c r="D279" i="12"/>
  <c r="E282" i="12"/>
  <c r="F285" i="12"/>
  <c r="B289" i="12"/>
  <c r="C292" i="12"/>
  <c r="D295" i="12"/>
  <c r="E298" i="12"/>
  <c r="F301" i="12"/>
  <c r="B305" i="12"/>
  <c r="C308" i="12"/>
  <c r="D311" i="12"/>
  <c r="E314" i="12"/>
  <c r="F317" i="12"/>
  <c r="B321" i="12"/>
  <c r="C324" i="12"/>
  <c r="D327" i="12"/>
  <c r="E330" i="12"/>
  <c r="F333" i="12"/>
  <c r="B337" i="12"/>
  <c r="D4" i="12"/>
  <c r="E7" i="12"/>
  <c r="F10" i="12"/>
  <c r="B14" i="12"/>
  <c r="C17" i="12"/>
  <c r="D20" i="12"/>
  <c r="E23" i="12"/>
  <c r="F26" i="12"/>
  <c r="B30" i="12"/>
  <c r="C33" i="12"/>
  <c r="D36" i="12"/>
  <c r="E39" i="12"/>
  <c r="F42" i="12"/>
  <c r="B46" i="12"/>
  <c r="C49" i="12"/>
  <c r="D52" i="12"/>
  <c r="E55" i="12"/>
  <c r="F58" i="12"/>
  <c r="B62" i="12"/>
  <c r="C65" i="12"/>
  <c r="D68" i="12"/>
  <c r="E71" i="12"/>
  <c r="F74" i="12"/>
  <c r="B78" i="12"/>
  <c r="C81" i="12"/>
  <c r="D84" i="12"/>
  <c r="E87" i="12"/>
  <c r="F90" i="12"/>
  <c r="B94" i="12"/>
  <c r="C97" i="12"/>
  <c r="D100" i="12"/>
  <c r="E103" i="12"/>
  <c r="F106" i="12"/>
  <c r="B110" i="12"/>
  <c r="C113" i="12"/>
  <c r="D116" i="12"/>
  <c r="E119" i="12"/>
  <c r="F122" i="12"/>
  <c r="B126" i="12"/>
  <c r="C129" i="12"/>
  <c r="D132" i="12"/>
  <c r="E135" i="12"/>
  <c r="F138" i="12"/>
  <c r="B142" i="12"/>
  <c r="C145" i="12"/>
  <c r="D148" i="12"/>
  <c r="E151" i="12"/>
  <c r="F154" i="12"/>
  <c r="B158" i="12"/>
  <c r="C161" i="12"/>
  <c r="D164" i="12"/>
  <c r="E167" i="12"/>
  <c r="F170" i="12"/>
  <c r="B174" i="12"/>
  <c r="C177" i="12"/>
  <c r="D180" i="12"/>
  <c r="E183" i="12"/>
  <c r="F186" i="12"/>
  <c r="B190" i="12"/>
  <c r="C193" i="12"/>
  <c r="D196" i="12"/>
  <c r="E199" i="12"/>
  <c r="F202" i="12"/>
  <c r="B206" i="12"/>
  <c r="C209" i="12"/>
  <c r="D212" i="12"/>
  <c r="E215" i="12"/>
  <c r="F218" i="12"/>
  <c r="B222" i="12"/>
  <c r="C225" i="12"/>
  <c r="D228" i="12"/>
  <c r="E231" i="12"/>
  <c r="F234" i="12"/>
  <c r="B238" i="12"/>
  <c r="C241" i="12"/>
  <c r="D244" i="12"/>
  <c r="E247" i="12"/>
  <c r="F250" i="12"/>
  <c r="B254" i="12"/>
  <c r="C257" i="12"/>
  <c r="D260" i="12"/>
  <c r="E263" i="12"/>
  <c r="F266" i="12"/>
  <c r="B270" i="12"/>
  <c r="C273" i="12"/>
  <c r="D276" i="12"/>
  <c r="E279" i="12"/>
  <c r="F282" i="12"/>
  <c r="B286" i="12"/>
  <c r="C289" i="12"/>
  <c r="D292" i="12"/>
  <c r="E295" i="12"/>
  <c r="F298" i="12"/>
  <c r="B302" i="12"/>
  <c r="C305" i="12"/>
  <c r="D308" i="12"/>
  <c r="E311" i="12"/>
  <c r="F314" i="12"/>
  <c r="B318" i="12"/>
  <c r="C321" i="12"/>
  <c r="D324" i="12"/>
  <c r="E327" i="12"/>
  <c r="F330" i="12"/>
  <c r="B334" i="12"/>
  <c r="C337" i="12"/>
  <c r="D340" i="12"/>
  <c r="E343" i="12"/>
  <c r="F346" i="12"/>
  <c r="B350" i="12"/>
  <c r="C353" i="12"/>
  <c r="D356" i="12"/>
  <c r="E359" i="12"/>
  <c r="F362" i="12"/>
  <c r="B366" i="12"/>
  <c r="C369" i="12"/>
  <c r="D372" i="12"/>
  <c r="E375" i="12"/>
  <c r="F378" i="12"/>
  <c r="B382" i="12"/>
  <c r="C385" i="12"/>
  <c r="D388" i="12"/>
  <c r="E391" i="12"/>
  <c r="E4" i="12"/>
  <c r="F7" i="12"/>
  <c r="B11" i="12"/>
  <c r="C14" i="12"/>
  <c r="D17" i="12"/>
  <c r="E20" i="12"/>
  <c r="F23" i="12"/>
  <c r="B27" i="12"/>
  <c r="C30" i="12"/>
  <c r="D33" i="12"/>
  <c r="E36" i="12"/>
  <c r="F39" i="12"/>
  <c r="B43" i="12"/>
  <c r="C46" i="12"/>
  <c r="D49" i="12"/>
  <c r="E52" i="12"/>
  <c r="F55" i="12"/>
  <c r="B59" i="12"/>
  <c r="C62" i="12"/>
  <c r="D65" i="12"/>
  <c r="E68" i="12"/>
  <c r="F71" i="12"/>
  <c r="B75" i="12"/>
  <c r="C78" i="12"/>
  <c r="D81" i="12"/>
  <c r="E84" i="12"/>
  <c r="F87" i="12"/>
  <c r="B91" i="12"/>
  <c r="C94" i="12"/>
  <c r="D97" i="12"/>
  <c r="E100" i="12"/>
  <c r="F103" i="12"/>
  <c r="B107" i="12"/>
  <c r="C110" i="12"/>
  <c r="D113" i="12"/>
  <c r="E116" i="12"/>
  <c r="F119" i="12"/>
  <c r="B123" i="12"/>
  <c r="C126" i="12"/>
  <c r="D129" i="12"/>
  <c r="E132" i="12"/>
  <c r="F135" i="12"/>
  <c r="B139" i="12"/>
  <c r="C142" i="12"/>
  <c r="D145" i="12"/>
  <c r="E148" i="12"/>
  <c r="F151" i="12"/>
  <c r="B155" i="12"/>
  <c r="C158" i="12"/>
  <c r="D161" i="12"/>
  <c r="E164" i="12"/>
  <c r="F167" i="12"/>
  <c r="B171" i="12"/>
  <c r="C174" i="12"/>
  <c r="F4" i="12"/>
  <c r="B8" i="12"/>
  <c r="C11" i="12"/>
  <c r="D14" i="12"/>
  <c r="E17" i="12"/>
  <c r="F20" i="12"/>
  <c r="B24" i="12"/>
  <c r="C27" i="12"/>
  <c r="D30" i="12"/>
  <c r="E33" i="12"/>
  <c r="F36" i="12"/>
  <c r="B40" i="12"/>
  <c r="C43" i="12"/>
  <c r="D46" i="12"/>
  <c r="E49" i="12"/>
  <c r="F52" i="12"/>
  <c r="B56" i="12"/>
  <c r="C59" i="12"/>
  <c r="D62" i="12"/>
  <c r="E65" i="12"/>
  <c r="F68" i="12"/>
  <c r="B72" i="12"/>
  <c r="C75" i="12"/>
  <c r="D78" i="12"/>
  <c r="E81" i="12"/>
  <c r="F84" i="12"/>
  <c r="B88" i="12"/>
  <c r="C91" i="12"/>
  <c r="D94" i="12"/>
  <c r="E97" i="12"/>
  <c r="F100" i="12"/>
  <c r="B104" i="12"/>
  <c r="C107" i="12"/>
  <c r="D110" i="12"/>
  <c r="E113" i="12"/>
  <c r="F116" i="12"/>
  <c r="B120" i="12"/>
  <c r="C123" i="12"/>
  <c r="D126" i="12"/>
  <c r="E129" i="12"/>
  <c r="F132" i="12"/>
  <c r="B136" i="12"/>
  <c r="C139" i="12"/>
  <c r="D142" i="12"/>
  <c r="E145" i="12"/>
  <c r="F148" i="12"/>
  <c r="B152" i="12"/>
  <c r="C155" i="12"/>
  <c r="D158" i="12"/>
  <c r="E161" i="12"/>
  <c r="F164" i="12"/>
  <c r="B168" i="12"/>
  <c r="C171" i="12"/>
  <c r="D174" i="12"/>
  <c r="E177" i="12"/>
  <c r="F180" i="12"/>
  <c r="B184" i="12"/>
  <c r="C187" i="12"/>
  <c r="D190" i="12"/>
  <c r="E193" i="12"/>
  <c r="F196" i="12"/>
  <c r="B200" i="12"/>
  <c r="C203" i="12"/>
  <c r="D206" i="12"/>
  <c r="B5" i="12"/>
  <c r="C8" i="12"/>
  <c r="D11" i="12"/>
  <c r="E14" i="12"/>
  <c r="F17" i="12"/>
  <c r="B21" i="12"/>
  <c r="C24" i="12"/>
  <c r="D27" i="12"/>
  <c r="E30" i="12"/>
  <c r="F33" i="12"/>
  <c r="B37" i="12"/>
  <c r="C40" i="12"/>
  <c r="D43" i="12"/>
  <c r="E46" i="12"/>
  <c r="F49" i="12"/>
  <c r="B53" i="12"/>
  <c r="C56" i="12"/>
  <c r="D59" i="12"/>
  <c r="E62" i="12"/>
  <c r="F65" i="12"/>
  <c r="B69" i="12"/>
  <c r="C72" i="12"/>
  <c r="D75" i="12"/>
  <c r="E78" i="12"/>
  <c r="F81" i="12"/>
  <c r="B85" i="12"/>
  <c r="C88" i="12"/>
  <c r="D91" i="12"/>
  <c r="E94" i="12"/>
  <c r="F97" i="12"/>
  <c r="B101" i="12"/>
  <c r="C104" i="12"/>
  <c r="D107" i="12"/>
  <c r="E110" i="12"/>
  <c r="F113" i="12"/>
  <c r="B117" i="12"/>
  <c r="C120" i="12"/>
  <c r="D123" i="12"/>
  <c r="E126" i="12"/>
  <c r="F129" i="12"/>
  <c r="B133" i="12"/>
  <c r="C136" i="12"/>
  <c r="D139" i="12"/>
  <c r="E142" i="12"/>
  <c r="F145" i="12"/>
  <c r="B149" i="12"/>
  <c r="C152" i="12"/>
  <c r="D155" i="12"/>
  <c r="E158" i="12"/>
  <c r="F161" i="12"/>
  <c r="B165" i="12"/>
  <c r="C168" i="12"/>
  <c r="D171" i="12"/>
  <c r="E174" i="12"/>
  <c r="F177" i="12"/>
  <c r="B181" i="12"/>
  <c r="C184" i="12"/>
  <c r="D187" i="12"/>
  <c r="E190" i="12"/>
  <c r="F193" i="12"/>
  <c r="B197" i="12"/>
  <c r="C200" i="12"/>
  <c r="D203" i="12"/>
  <c r="E206" i="12"/>
  <c r="F209" i="12"/>
  <c r="B213" i="12"/>
  <c r="C216" i="12"/>
  <c r="D219" i="12"/>
  <c r="E222" i="12"/>
  <c r="F225" i="12"/>
  <c r="B229" i="12"/>
  <c r="C232" i="12"/>
  <c r="D235" i="12"/>
  <c r="E238" i="12"/>
  <c r="F241" i="12"/>
  <c r="B245" i="12"/>
  <c r="C248" i="12"/>
  <c r="D251" i="12"/>
  <c r="E254" i="12"/>
  <c r="F257" i="12"/>
  <c r="B261" i="12"/>
  <c r="C264" i="12"/>
  <c r="D267" i="12"/>
  <c r="E270" i="12"/>
  <c r="F273" i="12"/>
  <c r="B277" i="12"/>
  <c r="C280" i="12"/>
  <c r="D283" i="12"/>
  <c r="E286" i="12"/>
  <c r="F289" i="12"/>
  <c r="B293" i="12"/>
  <c r="C296" i="12"/>
  <c r="D299" i="12"/>
  <c r="E302" i="12"/>
  <c r="F305" i="12"/>
  <c r="B309" i="12"/>
  <c r="C312" i="12"/>
  <c r="D315" i="12"/>
  <c r="E318" i="12"/>
  <c r="F321" i="12"/>
  <c r="B325" i="12"/>
  <c r="C328" i="12"/>
  <c r="D331" i="12"/>
  <c r="E334" i="12"/>
  <c r="F337" i="12"/>
  <c r="B341" i="12"/>
  <c r="C344" i="12"/>
  <c r="D347" i="12"/>
  <c r="E350" i="12"/>
  <c r="F353" i="12"/>
  <c r="B357" i="12"/>
  <c r="C360" i="12"/>
  <c r="D363" i="12"/>
  <c r="E366" i="12"/>
  <c r="D177" i="12"/>
  <c r="E209" i="12"/>
  <c r="C226" i="12"/>
  <c r="E244" i="12"/>
  <c r="F260" i="12"/>
  <c r="E276" i="12"/>
  <c r="D289" i="12"/>
  <c r="C302" i="12"/>
  <c r="F311" i="12"/>
  <c r="F319" i="12"/>
  <c r="B328" i="12"/>
  <c r="B335" i="12"/>
  <c r="C342" i="12"/>
  <c r="F347" i="12"/>
  <c r="E353" i="12"/>
  <c r="D359" i="12"/>
  <c r="C365" i="12"/>
  <c r="C370" i="12"/>
  <c r="F375" i="12"/>
  <c r="E380" i="12"/>
  <c r="D385" i="12"/>
  <c r="D389" i="12"/>
  <c r="B393" i="12"/>
  <c r="D396" i="12"/>
  <c r="F399" i="12"/>
  <c r="D403" i="12"/>
  <c r="F406" i="12"/>
  <c r="B410" i="12"/>
  <c r="C413" i="12"/>
  <c r="D416" i="12"/>
  <c r="E419" i="12"/>
  <c r="F422" i="12"/>
  <c r="B426" i="12"/>
  <c r="C429" i="12"/>
  <c r="D432" i="12"/>
  <c r="E435" i="12"/>
  <c r="F438" i="12"/>
  <c r="B442" i="12"/>
  <c r="C445" i="12"/>
  <c r="D448" i="12"/>
  <c r="E451" i="12"/>
  <c r="F454" i="12"/>
  <c r="B458" i="12"/>
  <c r="C461" i="12"/>
  <c r="D464" i="12"/>
  <c r="E467" i="12"/>
  <c r="F470" i="12"/>
  <c r="B474" i="12"/>
  <c r="C477" i="12"/>
  <c r="D480" i="12"/>
  <c r="E483" i="12"/>
  <c r="F486" i="12"/>
  <c r="B490" i="12"/>
  <c r="C493" i="12"/>
  <c r="D496" i="12"/>
  <c r="E499" i="12"/>
  <c r="F502" i="12"/>
  <c r="B506" i="12"/>
  <c r="C509" i="12"/>
  <c r="D512" i="12"/>
  <c r="E180" i="12"/>
  <c r="C210" i="12"/>
  <c r="E228" i="12"/>
  <c r="F244" i="12"/>
  <c r="D261" i="12"/>
  <c r="F276" i="12"/>
  <c r="E289" i="12"/>
  <c r="D302" i="12"/>
  <c r="B312" i="12"/>
  <c r="D320" i="12"/>
  <c r="D328" i="12"/>
  <c r="F335" i="12"/>
  <c r="F342" i="12"/>
  <c r="E348" i="12"/>
  <c r="B354" i="12"/>
  <c r="F359" i="12"/>
  <c r="D365" i="12"/>
  <c r="B371" i="12"/>
  <c r="B376" i="12"/>
  <c r="B381" i="12"/>
  <c r="E385" i="12"/>
  <c r="E389" i="12"/>
  <c r="C393" i="12"/>
  <c r="E396" i="12"/>
  <c r="C400" i="12"/>
  <c r="E403" i="12"/>
  <c r="B407" i="12"/>
  <c r="C410" i="12"/>
  <c r="D413" i="12"/>
  <c r="E416" i="12"/>
  <c r="F419" i="12"/>
  <c r="B423" i="12"/>
  <c r="C426" i="12"/>
  <c r="D429" i="12"/>
  <c r="E432" i="12"/>
  <c r="F435" i="12"/>
  <c r="B439" i="12"/>
  <c r="C442" i="12"/>
  <c r="D445" i="12"/>
  <c r="E448" i="12"/>
  <c r="F451" i="12"/>
  <c r="B455" i="12"/>
  <c r="C458" i="12"/>
  <c r="D461" i="12"/>
  <c r="E464" i="12"/>
  <c r="F467" i="12"/>
  <c r="B471" i="12"/>
  <c r="C474" i="12"/>
  <c r="D477" i="12"/>
  <c r="E480" i="12"/>
  <c r="F483" i="12"/>
  <c r="B487" i="12"/>
  <c r="C490" i="12"/>
  <c r="D493" i="12"/>
  <c r="E496" i="12"/>
  <c r="F499" i="12"/>
  <c r="B503" i="12"/>
  <c r="C506" i="12"/>
  <c r="D509" i="12"/>
  <c r="E512" i="12"/>
  <c r="F183" i="12"/>
  <c r="E212" i="12"/>
  <c r="F228" i="12"/>
  <c r="D245" i="12"/>
  <c r="F263" i="12"/>
  <c r="C277" i="12"/>
  <c r="B290" i="12"/>
  <c r="F302" i="12"/>
  <c r="D312" i="12"/>
  <c r="D321" i="12"/>
  <c r="E328" i="12"/>
  <c r="D336" i="12"/>
  <c r="B343" i="12"/>
  <c r="B349" i="12"/>
  <c r="C354" i="12"/>
  <c r="B360" i="12"/>
  <c r="F365" i="12"/>
  <c r="D371" i="12"/>
  <c r="C376" i="12"/>
  <c r="C381" i="12"/>
  <c r="F385" i="12"/>
  <c r="F389" i="12"/>
  <c r="D393" i="12"/>
  <c r="B397" i="12"/>
  <c r="D400" i="12"/>
  <c r="F403" i="12"/>
  <c r="C407" i="12"/>
  <c r="D410" i="12"/>
  <c r="E413" i="12"/>
  <c r="F416" i="12"/>
  <c r="B420" i="12"/>
  <c r="C423" i="12"/>
  <c r="D426" i="12"/>
  <c r="E429" i="12"/>
  <c r="F432" i="12"/>
  <c r="B436" i="12"/>
  <c r="C439" i="12"/>
  <c r="D442" i="12"/>
  <c r="E445" i="12"/>
  <c r="F448" i="12"/>
  <c r="B452" i="12"/>
  <c r="C455" i="12"/>
  <c r="D458" i="12"/>
  <c r="E461" i="12"/>
  <c r="F464" i="12"/>
  <c r="B468" i="12"/>
  <c r="C471" i="12"/>
  <c r="D474" i="12"/>
  <c r="E477" i="12"/>
  <c r="F480" i="12"/>
  <c r="B484" i="12"/>
  <c r="C487" i="12"/>
  <c r="D490" i="12"/>
  <c r="E493" i="12"/>
  <c r="F496" i="12"/>
  <c r="B500" i="12"/>
  <c r="C503" i="12"/>
  <c r="D506" i="12"/>
  <c r="E509" i="12"/>
  <c r="F512" i="12"/>
  <c r="B187" i="12"/>
  <c r="F212" i="12"/>
  <c r="D229" i="12"/>
  <c r="F247" i="12"/>
  <c r="B264" i="12"/>
  <c r="D277" i="12"/>
  <c r="C290" i="12"/>
  <c r="B303" i="12"/>
  <c r="E312" i="12"/>
  <c r="E321" i="12"/>
  <c r="D329" i="12"/>
  <c r="E336" i="12"/>
  <c r="D343" i="12"/>
  <c r="C349" i="12"/>
  <c r="B355" i="12"/>
  <c r="D360" i="12"/>
  <c r="C366" i="12"/>
  <c r="E371" i="12"/>
  <c r="D376" i="12"/>
  <c r="D381" i="12"/>
  <c r="B386" i="12"/>
  <c r="B390" i="12"/>
  <c r="F393" i="12"/>
  <c r="C397" i="12"/>
  <c r="E400" i="12"/>
  <c r="B404" i="12"/>
  <c r="D407" i="12"/>
  <c r="E410" i="12"/>
  <c r="F413" i="12"/>
  <c r="B417" i="12"/>
  <c r="C420" i="12"/>
  <c r="D423" i="12"/>
  <c r="E426" i="12"/>
  <c r="F429" i="12"/>
  <c r="B433" i="12"/>
  <c r="C436" i="12"/>
  <c r="D439" i="12"/>
  <c r="E442" i="12"/>
  <c r="F445" i="12"/>
  <c r="B449" i="12"/>
  <c r="C452" i="12"/>
  <c r="D455" i="12"/>
  <c r="E458" i="12"/>
  <c r="F461" i="12"/>
  <c r="B465" i="12"/>
  <c r="C468" i="12"/>
  <c r="D471" i="12"/>
  <c r="E474" i="12"/>
  <c r="F477" i="12"/>
  <c r="B481" i="12"/>
  <c r="C484" i="12"/>
  <c r="D487" i="12"/>
  <c r="E490" i="12"/>
  <c r="F493" i="12"/>
  <c r="B497" i="12"/>
  <c r="C500" i="12"/>
  <c r="D503" i="12"/>
  <c r="E506" i="12"/>
  <c r="F509" i="12"/>
  <c r="C190" i="12"/>
  <c r="D213" i="12"/>
  <c r="F231" i="12"/>
  <c r="B248" i="12"/>
  <c r="E264" i="12"/>
  <c r="F279" i="12"/>
  <c r="E292" i="12"/>
  <c r="F303" i="12"/>
  <c r="D313" i="12"/>
  <c r="B322" i="12"/>
  <c r="B330" i="12"/>
  <c r="D337" i="12"/>
  <c r="F343" i="12"/>
  <c r="D349" i="12"/>
  <c r="D355" i="12"/>
  <c r="E360" i="12"/>
  <c r="D366" i="12"/>
  <c r="F371" i="12"/>
  <c r="E376" i="12"/>
  <c r="F381" i="12"/>
  <c r="C386" i="12"/>
  <c r="C390" i="12"/>
  <c r="B394" i="12"/>
  <c r="D397" i="12"/>
  <c r="F400" i="12"/>
  <c r="C404" i="12"/>
  <c r="E407" i="12"/>
  <c r="F410" i="12"/>
  <c r="B414" i="12"/>
  <c r="C417" i="12"/>
  <c r="D420" i="12"/>
  <c r="E423" i="12"/>
  <c r="F426" i="12"/>
  <c r="B430" i="12"/>
  <c r="C433" i="12"/>
  <c r="D436" i="12"/>
  <c r="E439" i="12"/>
  <c r="F442" i="12"/>
  <c r="B446" i="12"/>
  <c r="C449" i="12"/>
  <c r="D452" i="12"/>
  <c r="E455" i="12"/>
  <c r="F458" i="12"/>
  <c r="B462" i="12"/>
  <c r="C465" i="12"/>
  <c r="D468" i="12"/>
  <c r="E471" i="12"/>
  <c r="F474" i="12"/>
  <c r="B478" i="12"/>
  <c r="C481" i="12"/>
  <c r="D484" i="12"/>
  <c r="E487" i="12"/>
  <c r="F490" i="12"/>
  <c r="B494" i="12"/>
  <c r="C497" i="12"/>
  <c r="D500" i="12"/>
  <c r="E503" i="12"/>
  <c r="F506" i="12"/>
  <c r="B510" i="12"/>
  <c r="D193" i="12"/>
  <c r="F215" i="12"/>
  <c r="B232" i="12"/>
  <c r="E248" i="12"/>
  <c r="B267" i="12"/>
  <c r="B280" i="12"/>
  <c r="F292" i="12"/>
  <c r="D305" i="12"/>
  <c r="B314" i="12"/>
  <c r="C322" i="12"/>
  <c r="C330" i="12"/>
  <c r="E337" i="12"/>
  <c r="B344" i="12"/>
  <c r="F349" i="12"/>
  <c r="E355" i="12"/>
  <c r="D361" i="12"/>
  <c r="F366" i="12"/>
  <c r="C372" i="12"/>
  <c r="D377" i="12"/>
  <c r="C382" i="12"/>
  <c r="F386" i="12"/>
  <c r="E390" i="12"/>
  <c r="C394" i="12"/>
  <c r="E397" i="12"/>
  <c r="B401" i="12"/>
  <c r="D404" i="12"/>
  <c r="F407" i="12"/>
  <c r="B411" i="12"/>
  <c r="C414" i="12"/>
  <c r="D417" i="12"/>
  <c r="E420" i="12"/>
  <c r="F423" i="12"/>
  <c r="B427" i="12"/>
  <c r="C430" i="12"/>
  <c r="D433" i="12"/>
  <c r="E436" i="12"/>
  <c r="F439" i="12"/>
  <c r="B443" i="12"/>
  <c r="C446" i="12"/>
  <c r="D449" i="12"/>
  <c r="E452" i="12"/>
  <c r="F455" i="12"/>
  <c r="B459" i="12"/>
  <c r="C462" i="12"/>
  <c r="D465" i="12"/>
  <c r="E468" i="12"/>
  <c r="F471" i="12"/>
  <c r="B475" i="12"/>
  <c r="C478" i="12"/>
  <c r="D481" i="12"/>
  <c r="E484" i="12"/>
  <c r="F487" i="12"/>
  <c r="B491" i="12"/>
  <c r="C494" i="12"/>
  <c r="D497" i="12"/>
  <c r="E500" i="12"/>
  <c r="F503" i="12"/>
  <c r="B507" i="12"/>
  <c r="C510" i="12"/>
  <c r="C194" i="12"/>
  <c r="B216" i="12"/>
  <c r="E232" i="12"/>
  <c r="B251" i="12"/>
  <c r="C267" i="12"/>
  <c r="D280" i="12"/>
  <c r="C293" i="12"/>
  <c r="E305" i="12"/>
  <c r="B315" i="12"/>
  <c r="B323" i="12"/>
  <c r="B331" i="12"/>
  <c r="B338" i="12"/>
  <c r="D344" i="12"/>
  <c r="C350" i="12"/>
  <c r="F355" i="12"/>
  <c r="F361" i="12"/>
  <c r="B367" i="12"/>
  <c r="E372" i="12"/>
  <c r="F377" i="12"/>
  <c r="D382" i="12"/>
  <c r="B387" i="12"/>
  <c r="F390" i="12"/>
  <c r="D394" i="12"/>
  <c r="F397" i="12"/>
  <c r="C401" i="12"/>
  <c r="E404" i="12"/>
  <c r="B408" i="12"/>
  <c r="C411" i="12"/>
  <c r="D414" i="12"/>
  <c r="E417" i="12"/>
  <c r="F420" i="12"/>
  <c r="B424" i="12"/>
  <c r="C427" i="12"/>
  <c r="D430" i="12"/>
  <c r="E433" i="12"/>
  <c r="F436" i="12"/>
  <c r="B440" i="12"/>
  <c r="C443" i="12"/>
  <c r="D446" i="12"/>
  <c r="E449" i="12"/>
  <c r="F452" i="12"/>
  <c r="B456" i="12"/>
  <c r="C459" i="12"/>
  <c r="D462" i="12"/>
  <c r="E465" i="12"/>
  <c r="F468" i="12"/>
  <c r="B472" i="12"/>
  <c r="C475" i="12"/>
  <c r="D478" i="12"/>
  <c r="E481" i="12"/>
  <c r="F484" i="12"/>
  <c r="B488" i="12"/>
  <c r="C491" i="12"/>
  <c r="D494" i="12"/>
  <c r="E497" i="12"/>
  <c r="F500" i="12"/>
  <c r="B504" i="12"/>
  <c r="C507" i="12"/>
  <c r="D510" i="12"/>
  <c r="E196" i="12"/>
  <c r="E216" i="12"/>
  <c r="B235" i="12"/>
  <c r="C251" i="12"/>
  <c r="F267" i="12"/>
  <c r="E280" i="12"/>
  <c r="D293" i="12"/>
  <c r="B306" i="12"/>
  <c r="C315" i="12"/>
  <c r="E323" i="12"/>
  <c r="C331" i="12"/>
  <c r="C338" i="12"/>
  <c r="E344" i="12"/>
  <c r="D350" i="12"/>
  <c r="C356" i="12"/>
  <c r="B362" i="12"/>
  <c r="F367" i="12"/>
  <c r="F372" i="12"/>
  <c r="B378" i="12"/>
  <c r="E382" i="12"/>
  <c r="D387" i="12"/>
  <c r="B391" i="12"/>
  <c r="E394" i="12"/>
  <c r="B398" i="12"/>
  <c r="D401" i="12"/>
  <c r="F404" i="12"/>
  <c r="C408" i="12"/>
  <c r="D411" i="12"/>
  <c r="E414" i="12"/>
  <c r="F417" i="12"/>
  <c r="B421" i="12"/>
  <c r="C424" i="12"/>
  <c r="D427" i="12"/>
  <c r="E430" i="12"/>
  <c r="F433" i="12"/>
  <c r="B437" i="12"/>
  <c r="C440" i="12"/>
  <c r="D443" i="12"/>
  <c r="E446" i="12"/>
  <c r="F449" i="12"/>
  <c r="B453" i="12"/>
  <c r="C456" i="12"/>
  <c r="D459" i="12"/>
  <c r="E462" i="12"/>
  <c r="F465" i="12"/>
  <c r="B469" i="12"/>
  <c r="C472" i="12"/>
  <c r="D475" i="12"/>
  <c r="E478" i="12"/>
  <c r="F481" i="12"/>
  <c r="B485" i="12"/>
  <c r="C488" i="12"/>
  <c r="D491" i="12"/>
  <c r="E494" i="12"/>
  <c r="F497" i="12"/>
  <c r="B501" i="12"/>
  <c r="C504" i="12"/>
  <c r="D507" i="12"/>
  <c r="E510" i="12"/>
  <c r="D197" i="12"/>
  <c r="B219" i="12"/>
  <c r="C235" i="12"/>
  <c r="F251" i="12"/>
  <c r="C270" i="12"/>
  <c r="B283" i="12"/>
  <c r="F295" i="12"/>
  <c r="C306" i="12"/>
  <c r="E315" i="12"/>
  <c r="E324" i="12"/>
  <c r="E331" i="12"/>
  <c r="B339" i="12"/>
  <c r="D345" i="12"/>
  <c r="F350" i="12"/>
  <c r="E356" i="12"/>
  <c r="C362" i="12"/>
  <c r="C368" i="12"/>
  <c r="B373" i="12"/>
  <c r="C378" i="12"/>
  <c r="F382" i="12"/>
  <c r="E387" i="12"/>
  <c r="C391" i="12"/>
  <c r="F394" i="12"/>
  <c r="C398" i="12"/>
  <c r="E401" i="12"/>
  <c r="B405" i="12"/>
  <c r="D408" i="12"/>
  <c r="E411" i="12"/>
  <c r="F414" i="12"/>
  <c r="B418" i="12"/>
  <c r="C421" i="12"/>
  <c r="D424" i="12"/>
  <c r="E427" i="12"/>
  <c r="F430" i="12"/>
  <c r="B434" i="12"/>
  <c r="C437" i="12"/>
  <c r="D440" i="12"/>
  <c r="E443" i="12"/>
  <c r="F446" i="12"/>
  <c r="B450" i="12"/>
  <c r="C453" i="12"/>
  <c r="D456" i="12"/>
  <c r="E459" i="12"/>
  <c r="F462" i="12"/>
  <c r="B466" i="12"/>
  <c r="C469" i="12"/>
  <c r="D472" i="12"/>
  <c r="E475" i="12"/>
  <c r="F478" i="12"/>
  <c r="B482" i="12"/>
  <c r="C485" i="12"/>
  <c r="D488" i="12"/>
  <c r="E491" i="12"/>
  <c r="F494" i="12"/>
  <c r="B498" i="12"/>
  <c r="C501" i="12"/>
  <c r="D504" i="12"/>
  <c r="E507" i="12"/>
  <c r="F510" i="12"/>
  <c r="F199" i="12"/>
  <c r="C219" i="12"/>
  <c r="F235" i="12"/>
  <c r="C254" i="12"/>
  <c r="D270" i="12"/>
  <c r="C283" i="12"/>
  <c r="B296" i="12"/>
  <c r="B307" i="12"/>
  <c r="F315" i="12"/>
  <c r="F324" i="12"/>
  <c r="F331" i="12"/>
  <c r="E339" i="12"/>
  <c r="F345" i="12"/>
  <c r="B351" i="12"/>
  <c r="F356" i="12"/>
  <c r="E362" i="12"/>
  <c r="D368" i="12"/>
  <c r="C373" i="12"/>
  <c r="E378" i="12"/>
  <c r="B383" i="12"/>
  <c r="F387" i="12"/>
  <c r="D391" i="12"/>
  <c r="B395" i="12"/>
  <c r="D398" i="12"/>
  <c r="F401" i="12"/>
  <c r="C405" i="12"/>
  <c r="E408" i="12"/>
  <c r="F411" i="12"/>
  <c r="B415" i="12"/>
  <c r="C418" i="12"/>
  <c r="D421" i="12"/>
  <c r="E424" i="12"/>
  <c r="F427" i="12"/>
  <c r="B431" i="12"/>
  <c r="C434" i="12"/>
  <c r="D437" i="12"/>
  <c r="E440" i="12"/>
  <c r="F443" i="12"/>
  <c r="B447" i="12"/>
  <c r="C450" i="12"/>
  <c r="D453" i="12"/>
  <c r="E456" i="12"/>
  <c r="F459" i="12"/>
  <c r="B463" i="12"/>
  <c r="C466" i="12"/>
  <c r="D469" i="12"/>
  <c r="E472" i="12"/>
  <c r="F475" i="12"/>
  <c r="B479" i="12"/>
  <c r="C482" i="12"/>
  <c r="D485" i="12"/>
  <c r="E488" i="12"/>
  <c r="F491" i="12"/>
  <c r="B495" i="12"/>
  <c r="C498" i="12"/>
  <c r="D501" i="12"/>
  <c r="E504" i="12"/>
  <c r="F507" i="12"/>
  <c r="B511" i="12"/>
  <c r="E200" i="12"/>
  <c r="F219" i="12"/>
  <c r="C238" i="12"/>
  <c r="D254" i="12"/>
  <c r="F270" i="12"/>
  <c r="E283" i="12"/>
  <c r="D296" i="12"/>
  <c r="E308" i="12"/>
  <c r="E316" i="12"/>
  <c r="C325" i="12"/>
  <c r="E332" i="12"/>
  <c r="F339" i="12"/>
  <c r="B346" i="12"/>
  <c r="F351" i="12"/>
  <c r="C357" i="12"/>
  <c r="B363" i="12"/>
  <c r="E368" i="12"/>
  <c r="D373" i="12"/>
  <c r="B379" i="12"/>
  <c r="E383" i="12"/>
  <c r="B388" i="12"/>
  <c r="F391" i="12"/>
  <c r="C395" i="12"/>
  <c r="E398" i="12"/>
  <c r="B402" i="12"/>
  <c r="D405" i="12"/>
  <c r="F408" i="12"/>
  <c r="B412" i="12"/>
  <c r="C415" i="12"/>
  <c r="D418" i="12"/>
  <c r="E421" i="12"/>
  <c r="F424" i="12"/>
  <c r="B428" i="12"/>
  <c r="C431" i="12"/>
  <c r="D434" i="12"/>
  <c r="E437" i="12"/>
  <c r="F440" i="12"/>
  <c r="B444" i="12"/>
  <c r="C447" i="12"/>
  <c r="D450" i="12"/>
  <c r="E453" i="12"/>
  <c r="F456" i="12"/>
  <c r="B460" i="12"/>
  <c r="C463" i="12"/>
  <c r="D466" i="12"/>
  <c r="E469" i="12"/>
  <c r="F472" i="12"/>
  <c r="B476" i="12"/>
  <c r="C479" i="12"/>
  <c r="D482" i="12"/>
  <c r="E485" i="12"/>
  <c r="F488" i="12"/>
  <c r="B492" i="12"/>
  <c r="C495" i="12"/>
  <c r="D498" i="12"/>
  <c r="E501" i="12"/>
  <c r="F504" i="12"/>
  <c r="B508" i="12"/>
  <c r="C511" i="12"/>
  <c r="B203" i="12"/>
  <c r="C222" i="12"/>
  <c r="D238" i="12"/>
  <c r="B255" i="12"/>
  <c r="B271" i="12"/>
  <c r="F283" i="12"/>
  <c r="E296" i="12"/>
  <c r="F308" i="12"/>
  <c r="C317" i="12"/>
  <c r="D325" i="12"/>
  <c r="C333" i="12"/>
  <c r="C340" i="12"/>
  <c r="C346" i="12"/>
  <c r="C352" i="12"/>
  <c r="D357" i="12"/>
  <c r="C363" i="12"/>
  <c r="B369" i="12"/>
  <c r="C374" i="12"/>
  <c r="C379" i="12"/>
  <c r="F383" i="12"/>
  <c r="C388" i="12"/>
  <c r="B392" i="12"/>
  <c r="D395" i="12"/>
  <c r="F398" i="12"/>
  <c r="C402" i="12"/>
  <c r="E405" i="12"/>
  <c r="B409" i="12"/>
  <c r="C412" i="12"/>
  <c r="D415" i="12"/>
  <c r="E418" i="12"/>
  <c r="F421" i="12"/>
  <c r="B425" i="12"/>
  <c r="C428" i="12"/>
  <c r="D431" i="12"/>
  <c r="E434" i="12"/>
  <c r="F437" i="12"/>
  <c r="B441" i="12"/>
  <c r="C444" i="12"/>
  <c r="D447" i="12"/>
  <c r="E450" i="12"/>
  <c r="F453" i="12"/>
  <c r="B457" i="12"/>
  <c r="C460" i="12"/>
  <c r="D463" i="12"/>
  <c r="E466" i="12"/>
  <c r="F469" i="12"/>
  <c r="B473" i="12"/>
  <c r="C476" i="12"/>
  <c r="D479" i="12"/>
  <c r="E482" i="12"/>
  <c r="F485" i="12"/>
  <c r="B489" i="12"/>
  <c r="C492" i="12"/>
  <c r="D495" i="12"/>
  <c r="E498" i="12"/>
  <c r="F501" i="12"/>
  <c r="B505" i="12"/>
  <c r="C508" i="12"/>
  <c r="D511" i="12"/>
  <c r="F203" i="12"/>
  <c r="D222" i="12"/>
  <c r="B239" i="12"/>
  <c r="D257" i="12"/>
  <c r="D273" i="12"/>
  <c r="C286" i="12"/>
  <c r="B299" i="12"/>
  <c r="C309" i="12"/>
  <c r="C318" i="12"/>
  <c r="C326" i="12"/>
  <c r="D333" i="12"/>
  <c r="E340" i="12"/>
  <c r="E346" i="12"/>
  <c r="D352" i="12"/>
  <c r="C358" i="12"/>
  <c r="E363" i="12"/>
  <c r="D369" i="12"/>
  <c r="E374" i="12"/>
  <c r="D379" i="12"/>
  <c r="C384" i="12"/>
  <c r="E388" i="12"/>
  <c r="C392" i="12"/>
  <c r="E395" i="12"/>
  <c r="B399" i="12"/>
  <c r="D402" i="12"/>
  <c r="F405" i="12"/>
  <c r="C409" i="12"/>
  <c r="D412" i="12"/>
  <c r="E415" i="12"/>
  <c r="F418" i="12"/>
  <c r="B422" i="12"/>
  <c r="C425" i="12"/>
  <c r="D428" i="12"/>
  <c r="E431" i="12"/>
  <c r="F434" i="12"/>
  <c r="B438" i="12"/>
  <c r="C441" i="12"/>
  <c r="D444" i="12"/>
  <c r="E447" i="12"/>
  <c r="F450" i="12"/>
  <c r="B454" i="12"/>
  <c r="C457" i="12"/>
  <c r="D460" i="12"/>
  <c r="E463" i="12"/>
  <c r="F466" i="12"/>
  <c r="B470" i="12"/>
  <c r="C473" i="12"/>
  <c r="D476" i="12"/>
  <c r="E479" i="12"/>
  <c r="F482" i="12"/>
  <c r="B486" i="12"/>
  <c r="C489" i="12"/>
  <c r="D492" i="12"/>
  <c r="E495" i="12"/>
  <c r="F498" i="12"/>
  <c r="B502" i="12"/>
  <c r="C505" i="12"/>
  <c r="D508" i="12"/>
  <c r="E511" i="12"/>
  <c r="C206" i="12"/>
  <c r="B223" i="12"/>
  <c r="D241" i="12"/>
  <c r="E257" i="12"/>
  <c r="E273" i="12"/>
  <c r="D286" i="12"/>
  <c r="C299" i="12"/>
  <c r="D309" i="12"/>
  <c r="D318" i="12"/>
  <c r="F326" i="12"/>
  <c r="C334" i="12"/>
  <c r="F340" i="12"/>
  <c r="B347" i="12"/>
  <c r="E352" i="12"/>
  <c r="E358" i="12"/>
  <c r="F363" i="12"/>
  <c r="E369" i="12"/>
  <c r="F374" i="12"/>
  <c r="E379" i="12"/>
  <c r="D384" i="12"/>
  <c r="F388" i="12"/>
  <c r="D392" i="12"/>
  <c r="F395" i="12"/>
  <c r="C399" i="12"/>
  <c r="E402" i="12"/>
  <c r="B406" i="12"/>
  <c r="D409" i="12"/>
  <c r="E412" i="12"/>
  <c r="F415" i="12"/>
  <c r="B419" i="12"/>
  <c r="C422" i="12"/>
  <c r="D425" i="12"/>
  <c r="E428" i="12"/>
  <c r="F431" i="12"/>
  <c r="B435" i="12"/>
  <c r="C438" i="12"/>
  <c r="D441" i="12"/>
  <c r="E444" i="12"/>
  <c r="F447" i="12"/>
  <c r="B451" i="12"/>
  <c r="C454" i="12"/>
  <c r="D457" i="12"/>
  <c r="E460" i="12"/>
  <c r="F463" i="12"/>
  <c r="B467" i="12"/>
  <c r="C470" i="12"/>
  <c r="D473" i="12"/>
  <c r="E476" i="12"/>
  <c r="F479" i="12"/>
  <c r="B483" i="12"/>
  <c r="C486" i="12"/>
  <c r="D489" i="12"/>
  <c r="E492" i="12"/>
  <c r="F495" i="12"/>
  <c r="B499" i="12"/>
  <c r="C502" i="12"/>
  <c r="D505" i="12"/>
  <c r="E508" i="12"/>
  <c r="F511" i="12"/>
  <c r="B207" i="12"/>
  <c r="D225" i="12"/>
  <c r="E241" i="12"/>
  <c r="C258" i="12"/>
  <c r="B274" i="12"/>
  <c r="F286" i="12"/>
  <c r="E299" i="12"/>
  <c r="C310" i="12"/>
  <c r="F318" i="12"/>
  <c r="B327" i="12"/>
  <c r="D334" i="12"/>
  <c r="C341" i="12"/>
  <c r="C347" i="12"/>
  <c r="B353" i="12"/>
  <c r="F358" i="12"/>
  <c r="E364" i="12"/>
  <c r="F369" i="12"/>
  <c r="B375" i="12"/>
  <c r="F379" i="12"/>
  <c r="E384" i="12"/>
  <c r="B389" i="12"/>
  <c r="E392" i="12"/>
  <c r="B396" i="12"/>
  <c r="D399" i="12"/>
  <c r="F402" i="12"/>
  <c r="C406" i="12"/>
  <c r="E409" i="12"/>
  <c r="F412" i="12"/>
  <c r="B416" i="12"/>
  <c r="C419" i="12"/>
  <c r="D422" i="12"/>
  <c r="E425" i="12"/>
  <c r="F428" i="12"/>
  <c r="B432" i="12"/>
  <c r="C435" i="12"/>
  <c r="D438" i="12"/>
  <c r="E441" i="12"/>
  <c r="F444" i="12"/>
  <c r="B448" i="12"/>
  <c r="C451" i="12"/>
  <c r="D454" i="12"/>
  <c r="E457" i="12"/>
  <c r="F460" i="12"/>
  <c r="B464" i="12"/>
  <c r="C467" i="12"/>
  <c r="D470" i="12"/>
  <c r="E473" i="12"/>
  <c r="F476" i="12"/>
  <c r="B480" i="12"/>
  <c r="C483" i="12"/>
  <c r="D486" i="12"/>
  <c r="E489" i="12"/>
  <c r="F492" i="12"/>
  <c r="B496" i="12"/>
  <c r="C499" i="12"/>
  <c r="D502" i="12"/>
  <c r="E505" i="12"/>
  <c r="F508" i="12"/>
  <c r="B512" i="12"/>
  <c r="D209" i="12"/>
  <c r="E225" i="12"/>
  <c r="C242" i="12"/>
  <c r="E260" i="12"/>
  <c r="C274" i="12"/>
  <c r="B287" i="12"/>
  <c r="F299" i="12"/>
  <c r="F310" i="12"/>
  <c r="B319" i="12"/>
  <c r="F327" i="12"/>
  <c r="F334" i="12"/>
  <c r="D341" i="12"/>
  <c r="E347" i="12"/>
  <c r="D353" i="12"/>
  <c r="B359" i="12"/>
  <c r="B365" i="12"/>
  <c r="B370" i="12"/>
  <c r="D375" i="12"/>
  <c r="D380" i="12"/>
  <c r="B385" i="12"/>
  <c r="C389" i="12"/>
  <c r="F392" i="12"/>
  <c r="C396" i="12"/>
  <c r="E399" i="12"/>
  <c r="B403" i="12"/>
  <c r="E406" i="12"/>
  <c r="F409" i="12"/>
  <c r="B413" i="12"/>
  <c r="C416" i="12"/>
  <c r="D419" i="12"/>
  <c r="E422" i="12"/>
  <c r="F425" i="12"/>
  <c r="B429" i="12"/>
  <c r="C432" i="12"/>
  <c r="D435" i="12"/>
  <c r="E438" i="12"/>
  <c r="F441" i="12"/>
  <c r="B445" i="12"/>
  <c r="C448" i="12"/>
  <c r="D451" i="12"/>
  <c r="E454" i="12"/>
  <c r="F457" i="12"/>
  <c r="B461" i="12"/>
  <c r="C464" i="12"/>
  <c r="D467" i="12"/>
  <c r="E470" i="12"/>
  <c r="F473" i="12"/>
  <c r="B477" i="12"/>
  <c r="C480" i="12"/>
  <c r="D483" i="12"/>
  <c r="E486" i="12"/>
  <c r="F489" i="12"/>
  <c r="B493" i="12"/>
  <c r="C496" i="12"/>
  <c r="D499" i="12"/>
  <c r="E502" i="12"/>
  <c r="F505" i="12"/>
  <c r="B509" i="12"/>
  <c r="C512" i="12"/>
  <c r="B2" i="10"/>
  <c r="R2" i="10"/>
  <c r="P3" i="10"/>
  <c r="N4" i="10"/>
  <c r="L5" i="10"/>
  <c r="J6" i="10"/>
  <c r="H7" i="10"/>
  <c r="F8" i="10"/>
  <c r="D9" i="10"/>
  <c r="B10" i="10"/>
  <c r="R10" i="10"/>
  <c r="P11" i="10"/>
  <c r="N12" i="10"/>
  <c r="L13" i="10"/>
  <c r="J14" i="10"/>
  <c r="H15" i="10"/>
  <c r="F16" i="10"/>
  <c r="D17" i="10"/>
  <c r="B18" i="10"/>
  <c r="R18" i="10"/>
  <c r="P19" i="10"/>
  <c r="N20" i="10"/>
  <c r="L21" i="10"/>
  <c r="J22" i="10"/>
  <c r="H23" i="10"/>
  <c r="F24" i="10"/>
  <c r="D25" i="10"/>
  <c r="B26" i="10"/>
  <c r="R26" i="10"/>
  <c r="P27" i="10"/>
  <c r="N28" i="10"/>
  <c r="L29" i="10"/>
  <c r="J30" i="10"/>
  <c r="H31" i="10"/>
  <c r="F32" i="10"/>
  <c r="D33" i="10"/>
  <c r="B34" i="10"/>
  <c r="R34" i="10"/>
  <c r="P35" i="10"/>
  <c r="N36" i="10"/>
  <c r="L37" i="10"/>
  <c r="J38" i="10"/>
  <c r="H39" i="10"/>
  <c r="F40" i="10"/>
  <c r="D41" i="10"/>
  <c r="B42" i="10"/>
  <c r="R42" i="10"/>
  <c r="P43" i="10"/>
  <c r="N44" i="10"/>
  <c r="L45" i="10"/>
  <c r="J46" i="10"/>
  <c r="H47" i="10"/>
  <c r="F48" i="10"/>
  <c r="C2" i="10"/>
  <c r="S2" i="10"/>
  <c r="Q3" i="10"/>
  <c r="O4" i="10"/>
  <c r="M5" i="10"/>
  <c r="K6" i="10"/>
  <c r="I7" i="10"/>
  <c r="G8" i="10"/>
  <c r="E9" i="10"/>
  <c r="C10" i="10"/>
  <c r="S10" i="10"/>
  <c r="Q11" i="10"/>
  <c r="O12" i="10"/>
  <c r="M13" i="10"/>
  <c r="K14" i="10"/>
  <c r="I15" i="10"/>
  <c r="G16" i="10"/>
  <c r="E17" i="10"/>
  <c r="C18" i="10"/>
  <c r="S18" i="10"/>
  <c r="Q19" i="10"/>
  <c r="O20" i="10"/>
  <c r="M21" i="10"/>
  <c r="K22" i="10"/>
  <c r="I23" i="10"/>
  <c r="G24" i="10"/>
  <c r="E25" i="10"/>
  <c r="C26" i="10"/>
  <c r="S26" i="10"/>
  <c r="Q27" i="10"/>
  <c r="O28" i="10"/>
  <c r="M29" i="10"/>
  <c r="K30" i="10"/>
  <c r="I31" i="10"/>
  <c r="G32" i="10"/>
  <c r="E33" i="10"/>
  <c r="C34" i="10"/>
  <c r="S34" i="10"/>
  <c r="Q35" i="10"/>
  <c r="O36" i="10"/>
  <c r="M37" i="10"/>
  <c r="K38" i="10"/>
  <c r="I39" i="10"/>
  <c r="G40" i="10"/>
  <c r="E41" i="10"/>
  <c r="C42" i="10"/>
  <c r="S42" i="10"/>
  <c r="Q43" i="10"/>
  <c r="O44" i="10"/>
  <c r="M45" i="10"/>
  <c r="K46" i="10"/>
  <c r="I47" i="10"/>
  <c r="G48" i="10"/>
  <c r="E49" i="10"/>
  <c r="C50" i="10"/>
  <c r="S50" i="10"/>
  <c r="Q51" i="10"/>
  <c r="O52" i="10"/>
  <c r="M53" i="10"/>
  <c r="K54" i="10"/>
  <c r="I55" i="10"/>
  <c r="G56" i="10"/>
  <c r="E57" i="10"/>
  <c r="C58" i="10"/>
  <c r="S58" i="10"/>
  <c r="Q59" i="10"/>
  <c r="O60" i="10"/>
  <c r="M61" i="10"/>
  <c r="K62" i="10"/>
  <c r="I63" i="10"/>
  <c r="G64" i="10"/>
  <c r="E65" i="10"/>
  <c r="C66" i="10"/>
  <c r="S66" i="10"/>
  <c r="Q67" i="10"/>
  <c r="O68" i="10"/>
  <c r="M69" i="10"/>
  <c r="K70" i="10"/>
  <c r="I71" i="10"/>
  <c r="G72" i="10"/>
  <c r="E73" i="10"/>
  <c r="C74" i="10"/>
  <c r="S74" i="10"/>
  <c r="Q75" i="10"/>
  <c r="O76" i="10"/>
  <c r="M77" i="10"/>
  <c r="K78" i="10"/>
  <c r="I79" i="10"/>
  <c r="G80" i="10"/>
  <c r="E81" i="10"/>
  <c r="C82" i="10"/>
  <c r="S82" i="10"/>
  <c r="Q83" i="10"/>
  <c r="O84" i="10"/>
  <c r="M85" i="10"/>
  <c r="K86" i="10"/>
  <c r="I87" i="10"/>
  <c r="G88" i="10"/>
  <c r="E89" i="10"/>
  <c r="C90" i="10"/>
  <c r="S90" i="10"/>
  <c r="Q91" i="10"/>
  <c r="O92" i="10"/>
  <c r="M93" i="10"/>
  <c r="K94" i="10"/>
  <c r="I95" i="10"/>
  <c r="G96" i="10"/>
  <c r="E97" i="10"/>
  <c r="C98" i="10"/>
  <c r="S98" i="10"/>
  <c r="Q99" i="10"/>
  <c r="O100" i="10"/>
  <c r="M101" i="10"/>
  <c r="K102" i="10"/>
  <c r="I103" i="10"/>
  <c r="G104" i="10"/>
  <c r="E105" i="10"/>
  <c r="C106" i="10"/>
  <c r="S106" i="10"/>
  <c r="Q107" i="10"/>
  <c r="D2" i="10"/>
  <c r="B3" i="10"/>
  <c r="R3" i="10"/>
  <c r="P4" i="10"/>
  <c r="N5" i="10"/>
  <c r="L6" i="10"/>
  <c r="J7" i="10"/>
  <c r="H8" i="10"/>
  <c r="F9" i="10"/>
  <c r="D10" i="10"/>
  <c r="B11" i="10"/>
  <c r="R11" i="10"/>
  <c r="P12" i="10"/>
  <c r="N13" i="10"/>
  <c r="L14" i="10"/>
  <c r="J15" i="10"/>
  <c r="H16" i="10"/>
  <c r="F17" i="10"/>
  <c r="D18" i="10"/>
  <c r="B19" i="10"/>
  <c r="R19" i="10"/>
  <c r="P20" i="10"/>
  <c r="N21" i="10"/>
  <c r="L22" i="10"/>
  <c r="J23" i="10"/>
  <c r="H24" i="10"/>
  <c r="F25" i="10"/>
  <c r="D26" i="10"/>
  <c r="B27" i="10"/>
  <c r="R27" i="10"/>
  <c r="P28" i="10"/>
  <c r="N29" i="10"/>
  <c r="L30" i="10"/>
  <c r="J31" i="10"/>
  <c r="H32" i="10"/>
  <c r="F33" i="10"/>
  <c r="D34" i="10"/>
  <c r="B35" i="10"/>
  <c r="R35" i="10"/>
  <c r="P36" i="10"/>
  <c r="N37" i="10"/>
  <c r="L38" i="10"/>
  <c r="J39" i="10"/>
  <c r="H40" i="10"/>
  <c r="F41" i="10"/>
  <c r="D42" i="10"/>
  <c r="B43" i="10"/>
  <c r="R43" i="10"/>
  <c r="P44" i="10"/>
  <c r="N45" i="10"/>
  <c r="L46" i="10"/>
  <c r="J47" i="10"/>
  <c r="H48" i="10"/>
  <c r="F49" i="10"/>
  <c r="D50" i="10"/>
  <c r="B51" i="10"/>
  <c r="R51" i="10"/>
  <c r="P52" i="10"/>
  <c r="N53" i="10"/>
  <c r="L54" i="10"/>
  <c r="J55" i="10"/>
  <c r="H56" i="10"/>
  <c r="F57" i="10"/>
  <c r="D58" i="10"/>
  <c r="B59" i="10"/>
  <c r="R59" i="10"/>
  <c r="P60" i="10"/>
  <c r="N61" i="10"/>
  <c r="L62" i="10"/>
  <c r="J63" i="10"/>
  <c r="H64" i="10"/>
  <c r="F65" i="10"/>
  <c r="D66" i="10"/>
  <c r="B67" i="10"/>
  <c r="R67" i="10"/>
  <c r="P68" i="10"/>
  <c r="N69" i="10"/>
  <c r="L70" i="10"/>
  <c r="J71" i="10"/>
  <c r="H72" i="10"/>
  <c r="F73" i="10"/>
  <c r="D74" i="10"/>
  <c r="B75" i="10"/>
  <c r="R75" i="10"/>
  <c r="P76" i="10"/>
  <c r="N77" i="10"/>
  <c r="L78" i="10"/>
  <c r="J79" i="10"/>
  <c r="H80" i="10"/>
  <c r="F81" i="10"/>
  <c r="D82" i="10"/>
  <c r="B83" i="10"/>
  <c r="R83" i="10"/>
  <c r="P84" i="10"/>
  <c r="N85" i="10"/>
  <c r="L86" i="10"/>
  <c r="J87" i="10"/>
  <c r="H88" i="10"/>
  <c r="F89" i="10"/>
  <c r="D90" i="10"/>
  <c r="B91" i="10"/>
  <c r="R91" i="10"/>
  <c r="P92" i="10"/>
  <c r="N93" i="10"/>
  <c r="L94" i="10"/>
  <c r="J95" i="10"/>
  <c r="H96" i="10"/>
  <c r="F97" i="10"/>
  <c r="D98" i="10"/>
  <c r="B99" i="10"/>
  <c r="R99" i="10"/>
  <c r="P100" i="10"/>
  <c r="N101" i="10"/>
  <c r="L102" i="10"/>
  <c r="J103" i="10"/>
  <c r="H104" i="10"/>
  <c r="F105" i="10"/>
  <c r="D106" i="10"/>
  <c r="E2" i="10"/>
  <c r="C3" i="10"/>
  <c r="S3" i="10"/>
  <c r="Q4" i="10"/>
  <c r="O5" i="10"/>
  <c r="M6" i="10"/>
  <c r="K7" i="10"/>
  <c r="I8" i="10"/>
  <c r="G9" i="10"/>
  <c r="E10" i="10"/>
  <c r="C11" i="10"/>
  <c r="S11" i="10"/>
  <c r="Q12" i="10"/>
  <c r="O13" i="10"/>
  <c r="M14" i="10"/>
  <c r="K15" i="10"/>
  <c r="I16" i="10"/>
  <c r="G17" i="10"/>
  <c r="E18" i="10"/>
  <c r="C19" i="10"/>
  <c r="S19" i="10"/>
  <c r="Q20" i="10"/>
  <c r="O21" i="10"/>
  <c r="M22" i="10"/>
  <c r="K23" i="10"/>
  <c r="I24" i="10"/>
  <c r="G25" i="10"/>
  <c r="E26" i="10"/>
  <c r="C27" i="10"/>
  <c r="S27" i="10"/>
  <c r="Q28" i="10"/>
  <c r="O29" i="10"/>
  <c r="M30" i="10"/>
  <c r="K31" i="10"/>
  <c r="I32" i="10"/>
  <c r="G33" i="10"/>
  <c r="E34" i="10"/>
  <c r="C35" i="10"/>
  <c r="S35" i="10"/>
  <c r="Q36" i="10"/>
  <c r="O37" i="10"/>
  <c r="M38" i="10"/>
  <c r="K39" i="10"/>
  <c r="I40" i="10"/>
  <c r="G41" i="10"/>
  <c r="E42" i="10"/>
  <c r="C43" i="10"/>
  <c r="S43" i="10"/>
  <c r="Q44" i="10"/>
  <c r="O45" i="10"/>
  <c r="M46" i="10"/>
  <c r="K47" i="10"/>
  <c r="I48" i="10"/>
  <c r="G49" i="10"/>
  <c r="E50" i="10"/>
  <c r="C51" i="10"/>
  <c r="S51" i="10"/>
  <c r="Q52" i="10"/>
  <c r="O53" i="10"/>
  <c r="M54" i="10"/>
  <c r="K55" i="10"/>
  <c r="I56" i="10"/>
  <c r="G57" i="10"/>
  <c r="E58" i="10"/>
  <c r="C59" i="10"/>
  <c r="S59" i="10"/>
  <c r="Q60" i="10"/>
  <c r="O61" i="10"/>
  <c r="M62" i="10"/>
  <c r="K63" i="10"/>
  <c r="I64" i="10"/>
  <c r="G65" i="10"/>
  <c r="E66" i="10"/>
  <c r="C67" i="10"/>
  <c r="S67" i="10"/>
  <c r="Q68" i="10"/>
  <c r="O69" i="10"/>
  <c r="M70" i="10"/>
  <c r="K71" i="10"/>
  <c r="I72" i="10"/>
  <c r="G73" i="10"/>
  <c r="E74" i="10"/>
  <c r="C75" i="10"/>
  <c r="S75" i="10"/>
  <c r="Q76" i="10"/>
  <c r="F2" i="10"/>
  <c r="D3" i="10"/>
  <c r="B4" i="10"/>
  <c r="R4" i="10"/>
  <c r="P5" i="10"/>
  <c r="N6" i="10"/>
  <c r="L7" i="10"/>
  <c r="J8" i="10"/>
  <c r="H9" i="10"/>
  <c r="F10" i="10"/>
  <c r="D11" i="10"/>
  <c r="B12" i="10"/>
  <c r="R12" i="10"/>
  <c r="P13" i="10"/>
  <c r="N14" i="10"/>
  <c r="L15" i="10"/>
  <c r="J16" i="10"/>
  <c r="H17" i="10"/>
  <c r="F18" i="10"/>
  <c r="D19" i="10"/>
  <c r="B20" i="10"/>
  <c r="R20" i="10"/>
  <c r="P21" i="10"/>
  <c r="N22" i="10"/>
  <c r="L23" i="10"/>
  <c r="J24" i="10"/>
  <c r="H25" i="10"/>
  <c r="F26" i="10"/>
  <c r="D27" i="10"/>
  <c r="B28" i="10"/>
  <c r="R28" i="10"/>
  <c r="P29" i="10"/>
  <c r="N30" i="10"/>
  <c r="L31" i="10"/>
  <c r="J32" i="10"/>
  <c r="H33" i="10"/>
  <c r="F34" i="10"/>
  <c r="D35" i="10"/>
  <c r="B36" i="10"/>
  <c r="R36" i="10"/>
  <c r="P37" i="10"/>
  <c r="N38" i="10"/>
  <c r="L39" i="10"/>
  <c r="J40" i="10"/>
  <c r="H41" i="10"/>
  <c r="F42" i="10"/>
  <c r="D43" i="10"/>
  <c r="B44" i="10"/>
  <c r="R44" i="10"/>
  <c r="P45" i="10"/>
  <c r="N46" i="10"/>
  <c r="L47" i="10"/>
  <c r="J48" i="10"/>
  <c r="H49" i="10"/>
  <c r="F50" i="10"/>
  <c r="D51" i="10"/>
  <c r="B52" i="10"/>
  <c r="R52" i="10"/>
  <c r="P53" i="10"/>
  <c r="N54" i="10"/>
  <c r="L55" i="10"/>
  <c r="J56" i="10"/>
  <c r="H57" i="10"/>
  <c r="F58" i="10"/>
  <c r="D59" i="10"/>
  <c r="B60" i="10"/>
  <c r="R60" i="10"/>
  <c r="P61" i="10"/>
  <c r="N62" i="10"/>
  <c r="L63" i="10"/>
  <c r="J64" i="10"/>
  <c r="H65" i="10"/>
  <c r="F66" i="10"/>
  <c r="D67" i="10"/>
  <c r="B68" i="10"/>
  <c r="R68" i="10"/>
  <c r="P69" i="10"/>
  <c r="N70" i="10"/>
  <c r="L71" i="10"/>
  <c r="J72" i="10"/>
  <c r="H73" i="10"/>
  <c r="F74" i="10"/>
  <c r="D75" i="10"/>
  <c r="B76" i="10"/>
  <c r="R76" i="10"/>
  <c r="P77" i="10"/>
  <c r="N78" i="10"/>
  <c r="L79" i="10"/>
  <c r="J80" i="10"/>
  <c r="H81" i="10"/>
  <c r="F82" i="10"/>
  <c r="D83" i="10"/>
  <c r="B84" i="10"/>
  <c r="R84" i="10"/>
  <c r="P85" i="10"/>
  <c r="N86" i="10"/>
  <c r="L87" i="10"/>
  <c r="J88" i="10"/>
  <c r="H89" i="10"/>
  <c r="F90" i="10"/>
  <c r="D91" i="10"/>
  <c r="B92" i="10"/>
  <c r="G2" i="10"/>
  <c r="E3" i="10"/>
  <c r="C4" i="10"/>
  <c r="S4" i="10"/>
  <c r="Q5" i="10"/>
  <c r="O6" i="10"/>
  <c r="M7" i="10"/>
  <c r="K8" i="10"/>
  <c r="I9" i="10"/>
  <c r="G10" i="10"/>
  <c r="E11" i="10"/>
  <c r="C12" i="10"/>
  <c r="S12" i="10"/>
  <c r="Q13" i="10"/>
  <c r="O14" i="10"/>
  <c r="M15" i="10"/>
  <c r="K16" i="10"/>
  <c r="I17" i="10"/>
  <c r="G18" i="10"/>
  <c r="E19" i="10"/>
  <c r="C20" i="10"/>
  <c r="S20" i="10"/>
  <c r="Q21" i="10"/>
  <c r="O22" i="10"/>
  <c r="M23" i="10"/>
  <c r="K24" i="10"/>
  <c r="I25" i="10"/>
  <c r="G26" i="10"/>
  <c r="E27" i="10"/>
  <c r="C28" i="10"/>
  <c r="S28" i="10"/>
  <c r="Q29" i="10"/>
  <c r="O30" i="10"/>
  <c r="M31" i="10"/>
  <c r="K32" i="10"/>
  <c r="I33" i="10"/>
  <c r="G34" i="10"/>
  <c r="E35" i="10"/>
  <c r="C36" i="10"/>
  <c r="S36" i="10"/>
  <c r="Q37" i="10"/>
  <c r="O38" i="10"/>
  <c r="M39" i="10"/>
  <c r="K40" i="10"/>
  <c r="I41" i="10"/>
  <c r="G42" i="10"/>
  <c r="E43" i="10"/>
  <c r="C44" i="10"/>
  <c r="S44" i="10"/>
  <c r="Q45" i="10"/>
  <c r="O46" i="10"/>
  <c r="M47" i="10"/>
  <c r="K48" i="10"/>
  <c r="I49" i="10"/>
  <c r="G50" i="10"/>
  <c r="E51" i="10"/>
  <c r="C52" i="10"/>
  <c r="S52" i="10"/>
  <c r="Q53" i="10"/>
  <c r="O54" i="10"/>
  <c r="M55" i="10"/>
  <c r="K56" i="10"/>
  <c r="I57" i="10"/>
  <c r="G58" i="10"/>
  <c r="E59" i="10"/>
  <c r="C60" i="10"/>
  <c r="S60" i="10"/>
  <c r="Q61" i="10"/>
  <c r="O62" i="10"/>
  <c r="M63" i="10"/>
  <c r="K64" i="10"/>
  <c r="I65" i="10"/>
  <c r="G66" i="10"/>
  <c r="E67" i="10"/>
  <c r="C68" i="10"/>
  <c r="S68" i="10"/>
  <c r="Q69" i="10"/>
  <c r="O70" i="10"/>
  <c r="M71" i="10"/>
  <c r="K72" i="10"/>
  <c r="I73" i="10"/>
  <c r="G74" i="10"/>
  <c r="E75" i="10"/>
  <c r="C76" i="10"/>
  <c r="S76" i="10"/>
  <c r="Q77" i="10"/>
  <c r="O78" i="10"/>
  <c r="M79" i="10"/>
  <c r="K80" i="10"/>
  <c r="I81" i="10"/>
  <c r="G82" i="10"/>
  <c r="E83" i="10"/>
  <c r="C84" i="10"/>
  <c r="S84" i="10"/>
  <c r="Q85" i="10"/>
  <c r="O86" i="10"/>
  <c r="M87" i="10"/>
  <c r="K88" i="10"/>
  <c r="I89" i="10"/>
  <c r="G90" i="10"/>
  <c r="E91" i="10"/>
  <c r="C92" i="10"/>
  <c r="S92" i="10"/>
  <c r="Q93" i="10"/>
  <c r="O94" i="10"/>
  <c r="M95" i="10"/>
  <c r="K96" i="10"/>
  <c r="I97" i="10"/>
  <c r="G98" i="10"/>
  <c r="E99" i="10"/>
  <c r="H2" i="10"/>
  <c r="F3" i="10"/>
  <c r="D4" i="10"/>
  <c r="B5" i="10"/>
  <c r="R5" i="10"/>
  <c r="P6" i="10"/>
  <c r="N7" i="10"/>
  <c r="L8" i="10"/>
  <c r="J9" i="10"/>
  <c r="H10" i="10"/>
  <c r="F11" i="10"/>
  <c r="D12" i="10"/>
  <c r="B13" i="10"/>
  <c r="R13" i="10"/>
  <c r="P14" i="10"/>
  <c r="N15" i="10"/>
  <c r="L16" i="10"/>
  <c r="J17" i="10"/>
  <c r="H18" i="10"/>
  <c r="F19" i="10"/>
  <c r="D20" i="10"/>
  <c r="B21" i="10"/>
  <c r="R21" i="10"/>
  <c r="P22" i="10"/>
  <c r="N23" i="10"/>
  <c r="L24" i="10"/>
  <c r="J25" i="10"/>
  <c r="H26" i="10"/>
  <c r="F27" i="10"/>
  <c r="D28" i="10"/>
  <c r="B29" i="10"/>
  <c r="R29" i="10"/>
  <c r="P30" i="10"/>
  <c r="N31" i="10"/>
  <c r="L32" i="10"/>
  <c r="J33" i="10"/>
  <c r="H34" i="10"/>
  <c r="F35" i="10"/>
  <c r="D36" i="10"/>
  <c r="B37" i="10"/>
  <c r="R37" i="10"/>
  <c r="P38" i="10"/>
  <c r="N39" i="10"/>
  <c r="L40" i="10"/>
  <c r="J41" i="10"/>
  <c r="H42" i="10"/>
  <c r="F43" i="10"/>
  <c r="D44" i="10"/>
  <c r="B45" i="10"/>
  <c r="R45" i="10"/>
  <c r="P46" i="10"/>
  <c r="N47" i="10"/>
  <c r="L48" i="10"/>
  <c r="J49" i="10"/>
  <c r="H50" i="10"/>
  <c r="F51" i="10"/>
  <c r="D52" i="10"/>
  <c r="B53" i="10"/>
  <c r="R53" i="10"/>
  <c r="P54" i="10"/>
  <c r="N55" i="10"/>
  <c r="L56" i="10"/>
  <c r="J57" i="10"/>
  <c r="H58" i="10"/>
  <c r="F59" i="10"/>
  <c r="D60" i="10"/>
  <c r="B61" i="10"/>
  <c r="R61" i="10"/>
  <c r="P62" i="10"/>
  <c r="N63" i="10"/>
  <c r="L64" i="10"/>
  <c r="J65" i="10"/>
  <c r="H66" i="10"/>
  <c r="F67" i="10"/>
  <c r="D68" i="10"/>
  <c r="B69" i="10"/>
  <c r="R69" i="10"/>
  <c r="P70" i="10"/>
  <c r="N71" i="10"/>
  <c r="L72" i="10"/>
  <c r="J73" i="10"/>
  <c r="H74" i="10"/>
  <c r="F75" i="10"/>
  <c r="D76" i="10"/>
  <c r="B77" i="10"/>
  <c r="R77" i="10"/>
  <c r="P78" i="10"/>
  <c r="N79" i="10"/>
  <c r="L80" i="10"/>
  <c r="J81" i="10"/>
  <c r="H82" i="10"/>
  <c r="F83" i="10"/>
  <c r="D84" i="10"/>
  <c r="B85" i="10"/>
  <c r="R85" i="10"/>
  <c r="P86" i="10"/>
  <c r="N87" i="10"/>
  <c r="L88" i="10"/>
  <c r="J89" i="10"/>
  <c r="H90" i="10"/>
  <c r="F91" i="10"/>
  <c r="D92" i="10"/>
  <c r="B93" i="10"/>
  <c r="R93" i="10"/>
  <c r="P94" i="10"/>
  <c r="N95" i="10"/>
  <c r="L96" i="10"/>
  <c r="J97" i="10"/>
  <c r="H98" i="10"/>
  <c r="F99" i="10"/>
  <c r="D100" i="10"/>
  <c r="B101" i="10"/>
  <c r="R101" i="10"/>
  <c r="P102" i="10"/>
  <c r="N103" i="10"/>
  <c r="L104" i="10"/>
  <c r="J105" i="10"/>
  <c r="H106" i="10"/>
  <c r="F107" i="10"/>
  <c r="D108" i="10"/>
  <c r="B109" i="10"/>
  <c r="R109" i="10"/>
  <c r="P110" i="10"/>
  <c r="N111" i="10"/>
  <c r="L112" i="10"/>
  <c r="J113" i="10"/>
  <c r="H114" i="10"/>
  <c r="I2" i="10"/>
  <c r="G3" i="10"/>
  <c r="E4" i="10"/>
  <c r="C5" i="10"/>
  <c r="S5" i="10"/>
  <c r="Q6" i="10"/>
  <c r="O7" i="10"/>
  <c r="M8" i="10"/>
  <c r="K9" i="10"/>
  <c r="I10" i="10"/>
  <c r="G11" i="10"/>
  <c r="E12" i="10"/>
  <c r="C13" i="10"/>
  <c r="S13" i="10"/>
  <c r="Q14" i="10"/>
  <c r="O15" i="10"/>
  <c r="M16" i="10"/>
  <c r="K17" i="10"/>
  <c r="I18" i="10"/>
  <c r="G19" i="10"/>
  <c r="E20" i="10"/>
  <c r="C21" i="10"/>
  <c r="S21" i="10"/>
  <c r="Q22" i="10"/>
  <c r="O23" i="10"/>
  <c r="M24" i="10"/>
  <c r="K25" i="10"/>
  <c r="I26" i="10"/>
  <c r="G27" i="10"/>
  <c r="E28" i="10"/>
  <c r="C29" i="10"/>
  <c r="S29" i="10"/>
  <c r="Q30" i="10"/>
  <c r="O31" i="10"/>
  <c r="M32" i="10"/>
  <c r="K33" i="10"/>
  <c r="I34" i="10"/>
  <c r="G35" i="10"/>
  <c r="E36" i="10"/>
  <c r="C37" i="10"/>
  <c r="S37" i="10"/>
  <c r="Q38" i="10"/>
  <c r="O39" i="10"/>
  <c r="M40" i="10"/>
  <c r="K41" i="10"/>
  <c r="I42" i="10"/>
  <c r="G43" i="10"/>
  <c r="E44" i="10"/>
  <c r="C45" i="10"/>
  <c r="S45" i="10"/>
  <c r="Q46" i="10"/>
  <c r="O47" i="10"/>
  <c r="M48" i="10"/>
  <c r="K49" i="10"/>
  <c r="I50" i="10"/>
  <c r="G51" i="10"/>
  <c r="E52" i="10"/>
  <c r="C53" i="10"/>
  <c r="S53" i="10"/>
  <c r="Q54" i="10"/>
  <c r="O55" i="10"/>
  <c r="M56" i="10"/>
  <c r="K57" i="10"/>
  <c r="I58" i="10"/>
  <c r="G59" i="10"/>
  <c r="E60" i="10"/>
  <c r="C61" i="10"/>
  <c r="S61" i="10"/>
  <c r="Q62" i="10"/>
  <c r="O63" i="10"/>
  <c r="M64" i="10"/>
  <c r="K65" i="10"/>
  <c r="I66" i="10"/>
  <c r="G67" i="10"/>
  <c r="E68" i="10"/>
  <c r="C69" i="10"/>
  <c r="S69" i="10"/>
  <c r="Q70" i="10"/>
  <c r="O71" i="10"/>
  <c r="M72" i="10"/>
  <c r="K73" i="10"/>
  <c r="I74" i="10"/>
  <c r="G75" i="10"/>
  <c r="E76" i="10"/>
  <c r="C77" i="10"/>
  <c r="S77" i="10"/>
  <c r="Q78" i="10"/>
  <c r="O79" i="10"/>
  <c r="M80" i="10"/>
  <c r="K81" i="10"/>
  <c r="I82" i="10"/>
  <c r="G83" i="10"/>
  <c r="E84" i="10"/>
  <c r="C85" i="10"/>
  <c r="S85" i="10"/>
  <c r="Q86" i="10"/>
  <c r="O87" i="10"/>
  <c r="M88" i="10"/>
  <c r="J2" i="10"/>
  <c r="H3" i="10"/>
  <c r="F4" i="10"/>
  <c r="D5" i="10"/>
  <c r="B6" i="10"/>
  <c r="R6" i="10"/>
  <c r="P7" i="10"/>
  <c r="N8" i="10"/>
  <c r="L9" i="10"/>
  <c r="J10" i="10"/>
  <c r="H11" i="10"/>
  <c r="F12" i="10"/>
  <c r="D13" i="10"/>
  <c r="B14" i="10"/>
  <c r="R14" i="10"/>
  <c r="P15" i="10"/>
  <c r="N16" i="10"/>
  <c r="L17" i="10"/>
  <c r="J18" i="10"/>
  <c r="H19" i="10"/>
  <c r="F20" i="10"/>
  <c r="D21" i="10"/>
  <c r="B22" i="10"/>
  <c r="R22" i="10"/>
  <c r="P23" i="10"/>
  <c r="N24" i="10"/>
  <c r="L25" i="10"/>
  <c r="J26" i="10"/>
  <c r="H27" i="10"/>
  <c r="F28" i="10"/>
  <c r="D29" i="10"/>
  <c r="B30" i="10"/>
  <c r="R30" i="10"/>
  <c r="P31" i="10"/>
  <c r="N32" i="10"/>
  <c r="L33" i="10"/>
  <c r="J34" i="10"/>
  <c r="H35" i="10"/>
  <c r="F36" i="10"/>
  <c r="D37" i="10"/>
  <c r="B38" i="10"/>
  <c r="R38" i="10"/>
  <c r="P39" i="10"/>
  <c r="N40" i="10"/>
  <c r="L41" i="10"/>
  <c r="J42" i="10"/>
  <c r="H43" i="10"/>
  <c r="F44" i="10"/>
  <c r="D45" i="10"/>
  <c r="B46" i="10"/>
  <c r="R46" i="10"/>
  <c r="P47" i="10"/>
  <c r="N48" i="10"/>
  <c r="L49" i="10"/>
  <c r="J50" i="10"/>
  <c r="H51" i="10"/>
  <c r="F52" i="10"/>
  <c r="D53" i="10"/>
  <c r="B54" i="10"/>
  <c r="R54" i="10"/>
  <c r="P55" i="10"/>
  <c r="N56" i="10"/>
  <c r="L57" i="10"/>
  <c r="J58" i="10"/>
  <c r="H59" i="10"/>
  <c r="F60" i="10"/>
  <c r="D61" i="10"/>
  <c r="B62" i="10"/>
  <c r="R62" i="10"/>
  <c r="P63" i="10"/>
  <c r="N64" i="10"/>
  <c r="L65" i="10"/>
  <c r="J66" i="10"/>
  <c r="H67" i="10"/>
  <c r="F68" i="10"/>
  <c r="D69" i="10"/>
  <c r="B70" i="10"/>
  <c r="R70" i="10"/>
  <c r="P71" i="10"/>
  <c r="N72" i="10"/>
  <c r="L73" i="10"/>
  <c r="J74" i="10"/>
  <c r="H75" i="10"/>
  <c r="F76" i="10"/>
  <c r="D77" i="10"/>
  <c r="B78" i="10"/>
  <c r="R78" i="10"/>
  <c r="P79" i="10"/>
  <c r="N80" i="10"/>
  <c r="L81" i="10"/>
  <c r="J82" i="10"/>
  <c r="H83" i="10"/>
  <c r="F84" i="10"/>
  <c r="D85" i="10"/>
  <c r="B86" i="10"/>
  <c r="R86" i="10"/>
  <c r="P87" i="10"/>
  <c r="N88" i="10"/>
  <c r="L89" i="10"/>
  <c r="J90" i="10"/>
  <c r="H91" i="10"/>
  <c r="F92" i="10"/>
  <c r="D93" i="10"/>
  <c r="K2" i="10"/>
  <c r="I3" i="10"/>
  <c r="G4" i="10"/>
  <c r="E5" i="10"/>
  <c r="C6" i="10"/>
  <c r="S6" i="10"/>
  <c r="Q7" i="10"/>
  <c r="O8" i="10"/>
  <c r="M9" i="10"/>
  <c r="K10" i="10"/>
  <c r="I11" i="10"/>
  <c r="G12" i="10"/>
  <c r="E13" i="10"/>
  <c r="C14" i="10"/>
  <c r="S14" i="10"/>
  <c r="Q15" i="10"/>
  <c r="O16" i="10"/>
  <c r="M17" i="10"/>
  <c r="K18" i="10"/>
  <c r="I19" i="10"/>
  <c r="G20" i="10"/>
  <c r="E21" i="10"/>
  <c r="C22" i="10"/>
  <c r="S22" i="10"/>
  <c r="Q23" i="10"/>
  <c r="O24" i="10"/>
  <c r="M25" i="10"/>
  <c r="K26" i="10"/>
  <c r="I27" i="10"/>
  <c r="G28" i="10"/>
  <c r="E29" i="10"/>
  <c r="C30" i="10"/>
  <c r="S30" i="10"/>
  <c r="Q31" i="10"/>
  <c r="O32" i="10"/>
  <c r="M33" i="10"/>
  <c r="K34" i="10"/>
  <c r="I35" i="10"/>
  <c r="G36" i="10"/>
  <c r="E37" i="10"/>
  <c r="C38" i="10"/>
  <c r="S38" i="10"/>
  <c r="Q39" i="10"/>
  <c r="O40" i="10"/>
  <c r="M41" i="10"/>
  <c r="K42" i="10"/>
  <c r="I43" i="10"/>
  <c r="G44" i="10"/>
  <c r="E45" i="10"/>
  <c r="C46" i="10"/>
  <c r="S46" i="10"/>
  <c r="Q47" i="10"/>
  <c r="O48" i="10"/>
  <c r="M49" i="10"/>
  <c r="K50" i="10"/>
  <c r="I51" i="10"/>
  <c r="G52" i="10"/>
  <c r="E53" i="10"/>
  <c r="C54" i="10"/>
  <c r="S54" i="10"/>
  <c r="Q55" i="10"/>
  <c r="O56" i="10"/>
  <c r="M57" i="10"/>
  <c r="K58" i="10"/>
  <c r="I59" i="10"/>
  <c r="G60" i="10"/>
  <c r="E61" i="10"/>
  <c r="C62" i="10"/>
  <c r="S62" i="10"/>
  <c r="Q63" i="10"/>
  <c r="O64" i="10"/>
  <c r="M65" i="10"/>
  <c r="K66" i="10"/>
  <c r="I67" i="10"/>
  <c r="G68" i="10"/>
  <c r="E69" i="10"/>
  <c r="C70" i="10"/>
  <c r="S70" i="10"/>
  <c r="Q71" i="10"/>
  <c r="O72" i="10"/>
  <c r="M73" i="10"/>
  <c r="K74" i="10"/>
  <c r="I75" i="10"/>
  <c r="G76" i="10"/>
  <c r="E77" i="10"/>
  <c r="C78" i="10"/>
  <c r="S78" i="10"/>
  <c r="Q79" i="10"/>
  <c r="O80" i="10"/>
  <c r="M81" i="10"/>
  <c r="K82" i="10"/>
  <c r="I83" i="10"/>
  <c r="G84" i="10"/>
  <c r="E85" i="10"/>
  <c r="C86" i="10"/>
  <c r="S86" i="10"/>
  <c r="Q87" i="10"/>
  <c r="O88" i="10"/>
  <c r="M89" i="10"/>
  <c r="K90" i="10"/>
  <c r="I91" i="10"/>
  <c r="G92" i="10"/>
  <c r="E93" i="10"/>
  <c r="C94" i="10"/>
  <c r="S94" i="10"/>
  <c r="Q95" i="10"/>
  <c r="L2" i="10"/>
  <c r="J3" i="10"/>
  <c r="H4" i="10"/>
  <c r="F5" i="10"/>
  <c r="D6" i="10"/>
  <c r="B7" i="10"/>
  <c r="R7" i="10"/>
  <c r="P8" i="10"/>
  <c r="N9" i="10"/>
  <c r="L10" i="10"/>
  <c r="J11" i="10"/>
  <c r="H12" i="10"/>
  <c r="F13" i="10"/>
  <c r="D14" i="10"/>
  <c r="B15" i="10"/>
  <c r="R15" i="10"/>
  <c r="P16" i="10"/>
  <c r="N17" i="10"/>
  <c r="L18" i="10"/>
  <c r="J19" i="10"/>
  <c r="H20" i="10"/>
  <c r="F21" i="10"/>
  <c r="D22" i="10"/>
  <c r="B23" i="10"/>
  <c r="R23" i="10"/>
  <c r="P24" i="10"/>
  <c r="N25" i="10"/>
  <c r="L26" i="10"/>
  <c r="J27" i="10"/>
  <c r="H28" i="10"/>
  <c r="F29" i="10"/>
  <c r="D30" i="10"/>
  <c r="B31" i="10"/>
  <c r="R31" i="10"/>
  <c r="P32" i="10"/>
  <c r="N33" i="10"/>
  <c r="L34" i="10"/>
  <c r="J35" i="10"/>
  <c r="H36" i="10"/>
  <c r="F37" i="10"/>
  <c r="D38" i="10"/>
  <c r="B39" i="10"/>
  <c r="R39" i="10"/>
  <c r="P40" i="10"/>
  <c r="N41" i="10"/>
  <c r="L42" i="10"/>
  <c r="J43" i="10"/>
  <c r="H44" i="10"/>
  <c r="F45" i="10"/>
  <c r="D46" i="10"/>
  <c r="B47" i="10"/>
  <c r="M2" i="10"/>
  <c r="K3" i="10"/>
  <c r="I4" i="10"/>
  <c r="G5" i="10"/>
  <c r="E6" i="10"/>
  <c r="C7" i="10"/>
  <c r="S7" i="10"/>
  <c r="Q8" i="10"/>
  <c r="O9" i="10"/>
  <c r="M10" i="10"/>
  <c r="K11" i="10"/>
  <c r="I12" i="10"/>
  <c r="G13" i="10"/>
  <c r="E14" i="10"/>
  <c r="C15" i="10"/>
  <c r="S15" i="10"/>
  <c r="Q16" i="10"/>
  <c r="O17" i="10"/>
  <c r="M18" i="10"/>
  <c r="K19" i="10"/>
  <c r="I20" i="10"/>
  <c r="G21" i="10"/>
  <c r="E22" i="10"/>
  <c r="C23" i="10"/>
  <c r="S23" i="10"/>
  <c r="Q24" i="10"/>
  <c r="O25" i="10"/>
  <c r="M26" i="10"/>
  <c r="K27" i="10"/>
  <c r="I28" i="10"/>
  <c r="G29" i="10"/>
  <c r="E30" i="10"/>
  <c r="C31" i="10"/>
  <c r="S31" i="10"/>
  <c r="Q32" i="10"/>
  <c r="O33" i="10"/>
  <c r="M34" i="10"/>
  <c r="K35" i="10"/>
  <c r="I36" i="10"/>
  <c r="G37" i="10"/>
  <c r="E38" i="10"/>
  <c r="C39" i="10"/>
  <c r="S39" i="10"/>
  <c r="Q40" i="10"/>
  <c r="O41" i="10"/>
  <c r="M42" i="10"/>
  <c r="K43" i="10"/>
  <c r="I44" i="10"/>
  <c r="G45" i="10"/>
  <c r="E46" i="10"/>
  <c r="C47" i="10"/>
  <c r="S47" i="10"/>
  <c r="Q48" i="10"/>
  <c r="O49" i="10"/>
  <c r="M50" i="10"/>
  <c r="K51" i="10"/>
  <c r="I52" i="10"/>
  <c r="G53" i="10"/>
  <c r="E54" i="10"/>
  <c r="C55" i="10"/>
  <c r="S55" i="10"/>
  <c r="Q56" i="10"/>
  <c r="O57" i="10"/>
  <c r="M58" i="10"/>
  <c r="K59" i="10"/>
  <c r="I60" i="10"/>
  <c r="G61" i="10"/>
  <c r="E62" i="10"/>
  <c r="C63" i="10"/>
  <c r="S63" i="10"/>
  <c r="Q64" i="10"/>
  <c r="O65" i="10"/>
  <c r="M66" i="10"/>
  <c r="K67" i="10"/>
  <c r="I68" i="10"/>
  <c r="G69" i="10"/>
  <c r="E70" i="10"/>
  <c r="C71" i="10"/>
  <c r="S71" i="10"/>
  <c r="Q72" i="10"/>
  <c r="O73" i="10"/>
  <c r="M74" i="10"/>
  <c r="K75" i="10"/>
  <c r="I76" i="10"/>
  <c r="G77" i="10"/>
  <c r="E78" i="10"/>
  <c r="C79" i="10"/>
  <c r="S79" i="10"/>
  <c r="Q80" i="10"/>
  <c r="O81" i="10"/>
  <c r="M82" i="10"/>
  <c r="K83" i="10"/>
  <c r="I84" i="10"/>
  <c r="G85" i="10"/>
  <c r="E86" i="10"/>
  <c r="C87" i="10"/>
  <c r="S87" i="10"/>
  <c r="Q88" i="10"/>
  <c r="O89" i="10"/>
  <c r="M90" i="10"/>
  <c r="K91" i="10"/>
  <c r="I92" i="10"/>
  <c r="G93" i="10"/>
  <c r="E94" i="10"/>
  <c r="N2" i="10"/>
  <c r="L3" i="10"/>
  <c r="J4" i="10"/>
  <c r="H5" i="10"/>
  <c r="F6" i="10"/>
  <c r="D7" i="10"/>
  <c r="B8" i="10"/>
  <c r="R8" i="10"/>
  <c r="P9" i="10"/>
  <c r="N10" i="10"/>
  <c r="L11" i="10"/>
  <c r="J12" i="10"/>
  <c r="H13" i="10"/>
  <c r="F14" i="10"/>
  <c r="D15" i="10"/>
  <c r="B16" i="10"/>
  <c r="R16" i="10"/>
  <c r="P17" i="10"/>
  <c r="N18" i="10"/>
  <c r="L19" i="10"/>
  <c r="J20" i="10"/>
  <c r="H21" i="10"/>
  <c r="F22" i="10"/>
  <c r="D23" i="10"/>
  <c r="B24" i="10"/>
  <c r="R24" i="10"/>
  <c r="P25" i="10"/>
  <c r="N26" i="10"/>
  <c r="L27" i="10"/>
  <c r="J28" i="10"/>
  <c r="H29" i="10"/>
  <c r="F30" i="10"/>
  <c r="D31" i="10"/>
  <c r="B32" i="10"/>
  <c r="R32" i="10"/>
  <c r="P33" i="10"/>
  <c r="N34" i="10"/>
  <c r="L35" i="10"/>
  <c r="J36" i="10"/>
  <c r="H37" i="10"/>
  <c r="F38" i="10"/>
  <c r="D39" i="10"/>
  <c r="B40" i="10"/>
  <c r="R40" i="10"/>
  <c r="P41" i="10"/>
  <c r="N42" i="10"/>
  <c r="L43" i="10"/>
  <c r="J44" i="10"/>
  <c r="H45" i="10"/>
  <c r="F46" i="10"/>
  <c r="D47" i="10"/>
  <c r="B48" i="10"/>
  <c r="R48" i="10"/>
  <c r="P49" i="10"/>
  <c r="N50" i="10"/>
  <c r="L51" i="10"/>
  <c r="J52" i="10"/>
  <c r="H53" i="10"/>
  <c r="F54" i="10"/>
  <c r="D55" i="10"/>
  <c r="B56" i="10"/>
  <c r="R56" i="10"/>
  <c r="P57" i="10"/>
  <c r="N58" i="10"/>
  <c r="L59" i="10"/>
  <c r="J60" i="10"/>
  <c r="H61" i="10"/>
  <c r="F62" i="10"/>
  <c r="D63" i="10"/>
  <c r="B64" i="10"/>
  <c r="R64" i="10"/>
  <c r="P65" i="10"/>
  <c r="N66" i="10"/>
  <c r="L67" i="10"/>
  <c r="J68" i="10"/>
  <c r="H69" i="10"/>
  <c r="F70" i="10"/>
  <c r="D71" i="10"/>
  <c r="B72" i="10"/>
  <c r="R72" i="10"/>
  <c r="P73" i="10"/>
  <c r="N74" i="10"/>
  <c r="L75" i="10"/>
  <c r="J76" i="10"/>
  <c r="H77" i="10"/>
  <c r="F78" i="10"/>
  <c r="D79" i="10"/>
  <c r="B80" i="10"/>
  <c r="R80" i="10"/>
  <c r="P81" i="10"/>
  <c r="N82" i="10"/>
  <c r="L83" i="10"/>
  <c r="J84" i="10"/>
  <c r="H85" i="10"/>
  <c r="F86" i="10"/>
  <c r="D87" i="10"/>
  <c r="B88" i="10"/>
  <c r="R88" i="10"/>
  <c r="P89" i="10"/>
  <c r="N90" i="10"/>
  <c r="L91" i="10"/>
  <c r="J92" i="10"/>
  <c r="H93" i="10"/>
  <c r="F94" i="10"/>
  <c r="D95" i="10"/>
  <c r="B96" i="10"/>
  <c r="R96" i="10"/>
  <c r="P97" i="10"/>
  <c r="N98" i="10"/>
  <c r="L99" i="10"/>
  <c r="J100" i="10"/>
  <c r="H101" i="10"/>
  <c r="F102" i="10"/>
  <c r="D103" i="10"/>
  <c r="B104" i="10"/>
  <c r="R104" i="10"/>
  <c r="P105" i="10"/>
  <c r="N106" i="10"/>
  <c r="O2" i="10"/>
  <c r="M3" i="10"/>
  <c r="K4" i="10"/>
  <c r="I5" i="10"/>
  <c r="G6" i="10"/>
  <c r="E7" i="10"/>
  <c r="C8" i="10"/>
  <c r="S8" i="10"/>
  <c r="Q9" i="10"/>
  <c r="O10" i="10"/>
  <c r="M11" i="10"/>
  <c r="K12" i="10"/>
  <c r="I13" i="10"/>
  <c r="G14" i="10"/>
  <c r="E15" i="10"/>
  <c r="C16" i="10"/>
  <c r="S16" i="10"/>
  <c r="Q17" i="10"/>
  <c r="O18" i="10"/>
  <c r="M19" i="10"/>
  <c r="K20" i="10"/>
  <c r="I21" i="10"/>
  <c r="G22" i="10"/>
  <c r="E23" i="10"/>
  <c r="C24" i="10"/>
  <c r="S24" i="10"/>
  <c r="Q25" i="10"/>
  <c r="O26" i="10"/>
  <c r="M27" i="10"/>
  <c r="K28" i="10"/>
  <c r="I29" i="10"/>
  <c r="G30" i="10"/>
  <c r="E31" i="10"/>
  <c r="C32" i="10"/>
  <c r="S32" i="10"/>
  <c r="Q33" i="10"/>
  <c r="O34" i="10"/>
  <c r="M35" i="10"/>
  <c r="K36" i="10"/>
  <c r="I37" i="10"/>
  <c r="G38" i="10"/>
  <c r="E39" i="10"/>
  <c r="C40" i="10"/>
  <c r="S40" i="10"/>
  <c r="Q41" i="10"/>
  <c r="O42" i="10"/>
  <c r="M43" i="10"/>
  <c r="K44" i="10"/>
  <c r="I45" i="10"/>
  <c r="G46" i="10"/>
  <c r="E47" i="10"/>
  <c r="C48" i="10"/>
  <c r="S48" i="10"/>
  <c r="Q49" i="10"/>
  <c r="O50" i="10"/>
  <c r="M51" i="10"/>
  <c r="K52" i="10"/>
  <c r="I53" i="10"/>
  <c r="G54" i="10"/>
  <c r="E55" i="10"/>
  <c r="C56" i="10"/>
  <c r="S56" i="10"/>
  <c r="Q57" i="10"/>
  <c r="O58" i="10"/>
  <c r="M59" i="10"/>
  <c r="K60" i="10"/>
  <c r="I61" i="10"/>
  <c r="G62" i="10"/>
  <c r="E63" i="10"/>
  <c r="C64" i="10"/>
  <c r="S64" i="10"/>
  <c r="Q65" i="10"/>
  <c r="O66" i="10"/>
  <c r="M67" i="10"/>
  <c r="K68" i="10"/>
  <c r="I69" i="10"/>
  <c r="G70" i="10"/>
  <c r="E71" i="10"/>
  <c r="C72" i="10"/>
  <c r="S72" i="10"/>
  <c r="Q73" i="10"/>
  <c r="O74" i="10"/>
  <c r="M75" i="10"/>
  <c r="K76" i="10"/>
  <c r="I77" i="10"/>
  <c r="G78" i="10"/>
  <c r="E79" i="10"/>
  <c r="C80" i="10"/>
  <c r="S80" i="10"/>
  <c r="Q81" i="10"/>
  <c r="O82" i="10"/>
  <c r="M83" i="10"/>
  <c r="K84" i="10"/>
  <c r="I85" i="10"/>
  <c r="G86" i="10"/>
  <c r="E87" i="10"/>
  <c r="C88" i="10"/>
  <c r="S88" i="10"/>
  <c r="Q89" i="10"/>
  <c r="O90" i="10"/>
  <c r="M91" i="10"/>
  <c r="K92" i="10"/>
  <c r="I93" i="10"/>
  <c r="G94" i="10"/>
  <c r="E95" i="10"/>
  <c r="C96" i="10"/>
  <c r="S96" i="10"/>
  <c r="Q97" i="10"/>
  <c r="O98" i="10"/>
  <c r="M99" i="10"/>
  <c r="K100" i="10"/>
  <c r="I101" i="10"/>
  <c r="G102" i="10"/>
  <c r="E103" i="10"/>
  <c r="C104" i="10"/>
  <c r="S104" i="10"/>
  <c r="Q105" i="10"/>
  <c r="O106" i="10"/>
  <c r="M107" i="10"/>
  <c r="P2" i="10"/>
  <c r="N3" i="10"/>
  <c r="L4" i="10"/>
  <c r="J5" i="10"/>
  <c r="H6" i="10"/>
  <c r="F7" i="10"/>
  <c r="D8" i="10"/>
  <c r="B9" i="10"/>
  <c r="R9" i="10"/>
  <c r="P10" i="10"/>
  <c r="N11" i="10"/>
  <c r="L12" i="10"/>
  <c r="J13" i="10"/>
  <c r="H14" i="10"/>
  <c r="F15" i="10"/>
  <c r="D16" i="10"/>
  <c r="B17" i="10"/>
  <c r="R17" i="10"/>
  <c r="P18" i="10"/>
  <c r="N19" i="10"/>
  <c r="L20" i="10"/>
  <c r="J21" i="10"/>
  <c r="H22" i="10"/>
  <c r="F23" i="10"/>
  <c r="D24" i="10"/>
  <c r="B25" i="10"/>
  <c r="R25" i="10"/>
  <c r="P26" i="10"/>
  <c r="N27" i="10"/>
  <c r="L28" i="10"/>
  <c r="J29" i="10"/>
  <c r="H30" i="10"/>
  <c r="F31" i="10"/>
  <c r="D32" i="10"/>
  <c r="B33" i="10"/>
  <c r="R33" i="10"/>
  <c r="P34" i="10"/>
  <c r="N35" i="10"/>
  <c r="L36" i="10"/>
  <c r="J37" i="10"/>
  <c r="H38" i="10"/>
  <c r="F39" i="10"/>
  <c r="D40" i="10"/>
  <c r="B41" i="10"/>
  <c r="R41" i="10"/>
  <c r="P42" i="10"/>
  <c r="N43" i="10"/>
  <c r="L44" i="10"/>
  <c r="J45" i="10"/>
  <c r="H46" i="10"/>
  <c r="F47" i="10"/>
  <c r="D48" i="10"/>
  <c r="B49" i="10"/>
  <c r="R49" i="10"/>
  <c r="P50" i="10"/>
  <c r="N51" i="10"/>
  <c r="L52" i="10"/>
  <c r="J53" i="10"/>
  <c r="H54" i="10"/>
  <c r="F55" i="10"/>
  <c r="D56" i="10"/>
  <c r="B57" i="10"/>
  <c r="R57" i="10"/>
  <c r="P58" i="10"/>
  <c r="N59" i="10"/>
  <c r="L60" i="10"/>
  <c r="J61" i="10"/>
  <c r="H62" i="10"/>
  <c r="F63" i="10"/>
  <c r="D64" i="10"/>
  <c r="B65" i="10"/>
  <c r="R65" i="10"/>
  <c r="P66" i="10"/>
  <c r="N67" i="10"/>
  <c r="L68" i="10"/>
  <c r="J69" i="10"/>
  <c r="H70" i="10"/>
  <c r="F71" i="10"/>
  <c r="D72" i="10"/>
  <c r="B73" i="10"/>
  <c r="R73" i="10"/>
  <c r="Q2" i="10"/>
  <c r="O3" i="10"/>
  <c r="M4" i="10"/>
  <c r="K5" i="10"/>
  <c r="I6" i="10"/>
  <c r="G7" i="10"/>
  <c r="E8" i="10"/>
  <c r="C9" i="10"/>
  <c r="S9" i="10"/>
  <c r="Q10" i="10"/>
  <c r="O11" i="10"/>
  <c r="M12" i="10"/>
  <c r="K13" i="10"/>
  <c r="I14" i="10"/>
  <c r="G15" i="10"/>
  <c r="E16" i="10"/>
  <c r="C17" i="10"/>
  <c r="S17" i="10"/>
  <c r="Q18" i="10"/>
  <c r="O19" i="10"/>
  <c r="M20" i="10"/>
  <c r="K21" i="10"/>
  <c r="I22" i="10"/>
  <c r="G23" i="10"/>
  <c r="E24" i="10"/>
  <c r="C25" i="10"/>
  <c r="S25" i="10"/>
  <c r="Q26" i="10"/>
  <c r="O27" i="10"/>
  <c r="M28" i="10"/>
  <c r="K29" i="10"/>
  <c r="I30" i="10"/>
  <c r="G31" i="10"/>
  <c r="E32" i="10"/>
  <c r="C33" i="10"/>
  <c r="S33" i="10"/>
  <c r="Q34" i="10"/>
  <c r="O35" i="10"/>
  <c r="M36" i="10"/>
  <c r="K37" i="10"/>
  <c r="I38" i="10"/>
  <c r="G39" i="10"/>
  <c r="E40" i="10"/>
  <c r="C41" i="10"/>
  <c r="S41" i="10"/>
  <c r="Q42" i="10"/>
  <c r="O43" i="10"/>
  <c r="M44" i="10"/>
  <c r="K45" i="10"/>
  <c r="I46" i="10"/>
  <c r="G47" i="10"/>
  <c r="E48" i="10"/>
  <c r="C49" i="10"/>
  <c r="S49" i="10"/>
  <c r="Q50" i="10"/>
  <c r="O51" i="10"/>
  <c r="M52" i="10"/>
  <c r="K53" i="10"/>
  <c r="I54" i="10"/>
  <c r="G55" i="10"/>
  <c r="E56" i="10"/>
  <c r="C57" i="10"/>
  <c r="S57" i="10"/>
  <c r="Q58" i="10"/>
  <c r="O59" i="10"/>
  <c r="M60" i="10"/>
  <c r="K61" i="10"/>
  <c r="I62" i="10"/>
  <c r="G63" i="10"/>
  <c r="E64" i="10"/>
  <c r="C65" i="10"/>
  <c r="S65" i="10"/>
  <c r="Q66" i="10"/>
  <c r="O67" i="10"/>
  <c r="M68" i="10"/>
  <c r="K69" i="10"/>
  <c r="I70" i="10"/>
  <c r="G71" i="10"/>
  <c r="E72" i="10"/>
  <c r="C73" i="10"/>
  <c r="S73" i="10"/>
  <c r="Q74" i="10"/>
  <c r="O75" i="10"/>
  <c r="M76" i="10"/>
  <c r="K77" i="10"/>
  <c r="I78" i="10"/>
  <c r="G79" i="10"/>
  <c r="E80" i="10"/>
  <c r="C81" i="10"/>
  <c r="S81" i="10"/>
  <c r="Q82" i="10"/>
  <c r="O83" i="10"/>
  <c r="M84" i="10"/>
  <c r="K85" i="10"/>
  <c r="I86" i="10"/>
  <c r="G87" i="10"/>
  <c r="E88" i="10"/>
  <c r="C89" i="10"/>
  <c r="S89" i="10"/>
  <c r="Q90" i="10"/>
  <c r="O91" i="10"/>
  <c r="M92" i="10"/>
  <c r="R47" i="10"/>
  <c r="H55" i="10"/>
  <c r="J62" i="10"/>
  <c r="L69" i="10"/>
  <c r="P75" i="10"/>
  <c r="R79" i="10"/>
  <c r="J83" i="10"/>
  <c r="B87" i="10"/>
  <c r="E90" i="10"/>
  <c r="R92" i="10"/>
  <c r="Q94" i="10"/>
  <c r="I96" i="10"/>
  <c r="O97" i="10"/>
  <c r="G99" i="10"/>
  <c r="L100" i="10"/>
  <c r="Q101" i="10"/>
  <c r="C103" i="10"/>
  <c r="J104" i="10"/>
  <c r="N105" i="10"/>
  <c r="B107" i="10"/>
  <c r="C108" i="10"/>
  <c r="C109" i="10"/>
  <c r="B110" i="10"/>
  <c r="S110" i="10"/>
  <c r="R111" i="10"/>
  <c r="Q112" i="10"/>
  <c r="P113" i="10"/>
  <c r="O114" i="10"/>
  <c r="M115" i="10"/>
  <c r="K116" i="10"/>
  <c r="I117" i="10"/>
  <c r="G118" i="10"/>
  <c r="E119" i="10"/>
  <c r="C120" i="10"/>
  <c r="S120" i="10"/>
  <c r="Q121" i="10"/>
  <c r="O122" i="10"/>
  <c r="M123" i="10"/>
  <c r="K124" i="10"/>
  <c r="I125" i="10"/>
  <c r="G126" i="10"/>
  <c r="E127" i="10"/>
  <c r="C128" i="10"/>
  <c r="S128" i="10"/>
  <c r="Q129" i="10"/>
  <c r="O130" i="10"/>
  <c r="M131" i="10"/>
  <c r="K132" i="10"/>
  <c r="I133" i="10"/>
  <c r="G134" i="10"/>
  <c r="E135" i="10"/>
  <c r="C136" i="10"/>
  <c r="S136" i="10"/>
  <c r="Q137" i="10"/>
  <c r="O138" i="10"/>
  <c r="M139" i="10"/>
  <c r="K140" i="10"/>
  <c r="I141" i="10"/>
  <c r="G142" i="10"/>
  <c r="E143" i="10"/>
  <c r="C144" i="10"/>
  <c r="S144" i="10"/>
  <c r="Q145" i="10"/>
  <c r="O146" i="10"/>
  <c r="M147" i="10"/>
  <c r="K148" i="10"/>
  <c r="I149" i="10"/>
  <c r="G150" i="10"/>
  <c r="E151" i="10"/>
  <c r="C152" i="10"/>
  <c r="S152" i="10"/>
  <c r="Q153" i="10"/>
  <c r="O154" i="10"/>
  <c r="M155" i="10"/>
  <c r="K156" i="10"/>
  <c r="I157" i="10"/>
  <c r="G158" i="10"/>
  <c r="E159" i="10"/>
  <c r="C160" i="10"/>
  <c r="S160" i="10"/>
  <c r="Q161" i="10"/>
  <c r="O162" i="10"/>
  <c r="M163" i="10"/>
  <c r="K164" i="10"/>
  <c r="I165" i="10"/>
  <c r="G166" i="10"/>
  <c r="E167" i="10"/>
  <c r="C168" i="10"/>
  <c r="S168" i="10"/>
  <c r="Q169" i="10"/>
  <c r="O170" i="10"/>
  <c r="M171" i="10"/>
  <c r="K172" i="10"/>
  <c r="I173" i="10"/>
  <c r="G174" i="10"/>
  <c r="E175" i="10"/>
  <c r="C176" i="10"/>
  <c r="S176" i="10"/>
  <c r="Q177" i="10"/>
  <c r="O178" i="10"/>
  <c r="M179" i="10"/>
  <c r="K180" i="10"/>
  <c r="I181" i="10"/>
  <c r="G182" i="10"/>
  <c r="E183" i="10"/>
  <c r="C184" i="10"/>
  <c r="S184" i="10"/>
  <c r="Q185" i="10"/>
  <c r="O186" i="10"/>
  <c r="M187" i="10"/>
  <c r="K188" i="10"/>
  <c r="I189" i="10"/>
  <c r="G190" i="10"/>
  <c r="E191" i="10"/>
  <c r="C192" i="10"/>
  <c r="S192" i="10"/>
  <c r="Q193" i="10"/>
  <c r="O194" i="10"/>
  <c r="M195" i="10"/>
  <c r="K196" i="10"/>
  <c r="I197" i="10"/>
  <c r="G198" i="10"/>
  <c r="E199" i="10"/>
  <c r="P48" i="10"/>
  <c r="R55" i="10"/>
  <c r="B63" i="10"/>
  <c r="D70" i="10"/>
  <c r="H76" i="10"/>
  <c r="D80" i="10"/>
  <c r="N83" i="10"/>
  <c r="F87" i="10"/>
  <c r="I90" i="10"/>
  <c r="C93" i="10"/>
  <c r="R94" i="10"/>
  <c r="J96" i="10"/>
  <c r="R97" i="10"/>
  <c r="H99" i="10"/>
  <c r="M100" i="10"/>
  <c r="S101" i="10"/>
  <c r="F103" i="10"/>
  <c r="K104" i="10"/>
  <c r="O105" i="10"/>
  <c r="C107" i="10"/>
  <c r="E108" i="10"/>
  <c r="D109" i="10"/>
  <c r="C110" i="10"/>
  <c r="B111" i="10"/>
  <c r="S111" i="10"/>
  <c r="R112" i="10"/>
  <c r="Q113" i="10"/>
  <c r="P114" i="10"/>
  <c r="N115" i="10"/>
  <c r="L116" i="10"/>
  <c r="J117" i="10"/>
  <c r="H118" i="10"/>
  <c r="F119" i="10"/>
  <c r="D120" i="10"/>
  <c r="B121" i="10"/>
  <c r="R121" i="10"/>
  <c r="P122" i="10"/>
  <c r="N123" i="10"/>
  <c r="L124" i="10"/>
  <c r="J125" i="10"/>
  <c r="H126" i="10"/>
  <c r="F127" i="10"/>
  <c r="D128" i="10"/>
  <c r="B129" i="10"/>
  <c r="R129" i="10"/>
  <c r="P130" i="10"/>
  <c r="N131" i="10"/>
  <c r="L132" i="10"/>
  <c r="J133" i="10"/>
  <c r="H134" i="10"/>
  <c r="F135" i="10"/>
  <c r="D136" i="10"/>
  <c r="B137" i="10"/>
  <c r="R137" i="10"/>
  <c r="P138" i="10"/>
  <c r="N139" i="10"/>
  <c r="L140" i="10"/>
  <c r="J141" i="10"/>
  <c r="H142" i="10"/>
  <c r="F143" i="10"/>
  <c r="D144" i="10"/>
  <c r="B145" i="10"/>
  <c r="R145" i="10"/>
  <c r="P146" i="10"/>
  <c r="N147" i="10"/>
  <c r="L148" i="10"/>
  <c r="J149" i="10"/>
  <c r="H150" i="10"/>
  <c r="F151" i="10"/>
  <c r="D152" i="10"/>
  <c r="B153" i="10"/>
  <c r="R153" i="10"/>
  <c r="D49" i="10"/>
  <c r="F56" i="10"/>
  <c r="H63" i="10"/>
  <c r="J70" i="10"/>
  <c r="L76" i="10"/>
  <c r="F80" i="10"/>
  <c r="P83" i="10"/>
  <c r="H87" i="10"/>
  <c r="L90" i="10"/>
  <c r="F93" i="10"/>
  <c r="B95" i="10"/>
  <c r="M96" i="10"/>
  <c r="S97" i="10"/>
  <c r="I99" i="10"/>
  <c r="N100" i="10"/>
  <c r="B102" i="10"/>
  <c r="G103" i="10"/>
  <c r="M104" i="10"/>
  <c r="R105" i="10"/>
  <c r="D107" i="10"/>
  <c r="F108" i="10"/>
  <c r="E109" i="10"/>
  <c r="D110" i="10"/>
  <c r="C111" i="10"/>
  <c r="B112" i="10"/>
  <c r="S112" i="10"/>
  <c r="R113" i="10"/>
  <c r="Q114" i="10"/>
  <c r="O115" i="10"/>
  <c r="M116" i="10"/>
  <c r="K117" i="10"/>
  <c r="I118" i="10"/>
  <c r="G119" i="10"/>
  <c r="E120" i="10"/>
  <c r="C121" i="10"/>
  <c r="S121" i="10"/>
  <c r="Q122" i="10"/>
  <c r="O123" i="10"/>
  <c r="M124" i="10"/>
  <c r="K125" i="10"/>
  <c r="I126" i="10"/>
  <c r="G127" i="10"/>
  <c r="E128" i="10"/>
  <c r="C129" i="10"/>
  <c r="S129" i="10"/>
  <c r="Q130" i="10"/>
  <c r="O131" i="10"/>
  <c r="M132" i="10"/>
  <c r="K133" i="10"/>
  <c r="I134" i="10"/>
  <c r="N49" i="10"/>
  <c r="P56" i="10"/>
  <c r="R63" i="10"/>
  <c r="B71" i="10"/>
  <c r="N76" i="10"/>
  <c r="I80" i="10"/>
  <c r="S83" i="10"/>
  <c r="K87" i="10"/>
  <c r="P90" i="10"/>
  <c r="J93" i="10"/>
  <c r="C95" i="10"/>
  <c r="N96" i="10"/>
  <c r="B98" i="10"/>
  <c r="J99" i="10"/>
  <c r="Q100" i="10"/>
  <c r="C102" i="10"/>
  <c r="H103" i="10"/>
  <c r="N104" i="10"/>
  <c r="S105" i="10"/>
  <c r="E107" i="10"/>
  <c r="G108" i="10"/>
  <c r="F109" i="10"/>
  <c r="E110" i="10"/>
  <c r="D111" i="10"/>
  <c r="C112" i="10"/>
  <c r="B113" i="10"/>
  <c r="S113" i="10"/>
  <c r="R114" i="10"/>
  <c r="P115" i="10"/>
  <c r="N116" i="10"/>
  <c r="L117" i="10"/>
  <c r="J118" i="10"/>
  <c r="H119" i="10"/>
  <c r="F120" i="10"/>
  <c r="D121" i="10"/>
  <c r="B122" i="10"/>
  <c r="R122" i="10"/>
  <c r="P123" i="10"/>
  <c r="N124" i="10"/>
  <c r="L125" i="10"/>
  <c r="J126" i="10"/>
  <c r="H127" i="10"/>
  <c r="F128" i="10"/>
  <c r="D129" i="10"/>
  <c r="B130" i="10"/>
  <c r="R130" i="10"/>
  <c r="P131" i="10"/>
  <c r="N132" i="10"/>
  <c r="L133" i="10"/>
  <c r="J134" i="10"/>
  <c r="H135" i="10"/>
  <c r="F136" i="10"/>
  <c r="D137" i="10"/>
  <c r="B138" i="10"/>
  <c r="R138" i="10"/>
  <c r="P139" i="10"/>
  <c r="N140" i="10"/>
  <c r="L141" i="10"/>
  <c r="J142" i="10"/>
  <c r="H143" i="10"/>
  <c r="F144" i="10"/>
  <c r="D145" i="10"/>
  <c r="B146" i="10"/>
  <c r="R146" i="10"/>
  <c r="P147" i="10"/>
  <c r="N148" i="10"/>
  <c r="L149" i="10"/>
  <c r="J150" i="10"/>
  <c r="H151" i="10"/>
  <c r="F152" i="10"/>
  <c r="D153" i="10"/>
  <c r="B154" i="10"/>
  <c r="R154" i="10"/>
  <c r="P155" i="10"/>
  <c r="N156" i="10"/>
  <c r="L157" i="10"/>
  <c r="J158" i="10"/>
  <c r="H159" i="10"/>
  <c r="F160" i="10"/>
  <c r="D161" i="10"/>
  <c r="B162" i="10"/>
  <c r="R162" i="10"/>
  <c r="P163" i="10"/>
  <c r="N164" i="10"/>
  <c r="L165" i="10"/>
  <c r="B50" i="10"/>
  <c r="D57" i="10"/>
  <c r="F64" i="10"/>
  <c r="H71" i="10"/>
  <c r="F77" i="10"/>
  <c r="P80" i="10"/>
  <c r="H84" i="10"/>
  <c r="R87" i="10"/>
  <c r="R90" i="10"/>
  <c r="K93" i="10"/>
  <c r="F95" i="10"/>
  <c r="O96" i="10"/>
  <c r="E98" i="10"/>
  <c r="K99" i="10"/>
  <c r="R100" i="10"/>
  <c r="D102" i="10"/>
  <c r="K103" i="10"/>
  <c r="O104" i="10"/>
  <c r="B106" i="10"/>
  <c r="G107" i="10"/>
  <c r="H108" i="10"/>
  <c r="G109" i="10"/>
  <c r="F110" i="10"/>
  <c r="E111" i="10"/>
  <c r="D112" i="10"/>
  <c r="C113" i="10"/>
  <c r="B114" i="10"/>
  <c r="S114" i="10"/>
  <c r="Q115" i="10"/>
  <c r="O116" i="10"/>
  <c r="M117" i="10"/>
  <c r="K118" i="10"/>
  <c r="I119" i="10"/>
  <c r="G120" i="10"/>
  <c r="E121" i="10"/>
  <c r="C122" i="10"/>
  <c r="S122" i="10"/>
  <c r="Q123" i="10"/>
  <c r="O124" i="10"/>
  <c r="M125" i="10"/>
  <c r="K126" i="10"/>
  <c r="I127" i="10"/>
  <c r="G128" i="10"/>
  <c r="E129" i="10"/>
  <c r="C130" i="10"/>
  <c r="S130" i="10"/>
  <c r="Q131" i="10"/>
  <c r="O132" i="10"/>
  <c r="M133" i="10"/>
  <c r="K134" i="10"/>
  <c r="I135" i="10"/>
  <c r="G136" i="10"/>
  <c r="E137" i="10"/>
  <c r="C138" i="10"/>
  <c r="S138" i="10"/>
  <c r="Q139" i="10"/>
  <c r="O140" i="10"/>
  <c r="M141" i="10"/>
  <c r="K142" i="10"/>
  <c r="I143" i="10"/>
  <c r="G144" i="10"/>
  <c r="E145" i="10"/>
  <c r="C146" i="10"/>
  <c r="S146" i="10"/>
  <c r="Q147" i="10"/>
  <c r="O148" i="10"/>
  <c r="M149" i="10"/>
  <c r="K150" i="10"/>
  <c r="I151" i="10"/>
  <c r="G152" i="10"/>
  <c r="E153" i="10"/>
  <c r="C154" i="10"/>
  <c r="S154" i="10"/>
  <c r="Q155" i="10"/>
  <c r="O156" i="10"/>
  <c r="M157" i="10"/>
  <c r="K158" i="10"/>
  <c r="I159" i="10"/>
  <c r="G160" i="10"/>
  <c r="E161" i="10"/>
  <c r="C162" i="10"/>
  <c r="S162" i="10"/>
  <c r="Q163" i="10"/>
  <c r="O164" i="10"/>
  <c r="M165" i="10"/>
  <c r="K166" i="10"/>
  <c r="I167" i="10"/>
  <c r="G168" i="10"/>
  <c r="E169" i="10"/>
  <c r="C170" i="10"/>
  <c r="S170" i="10"/>
  <c r="Q171" i="10"/>
  <c r="O172" i="10"/>
  <c r="M173" i="10"/>
  <c r="K174" i="10"/>
  <c r="I175" i="10"/>
  <c r="G176" i="10"/>
  <c r="E177" i="10"/>
  <c r="C178" i="10"/>
  <c r="S178" i="10"/>
  <c r="Q179" i="10"/>
  <c r="O180" i="10"/>
  <c r="M181" i="10"/>
  <c r="K182" i="10"/>
  <c r="I183" i="10"/>
  <c r="G184" i="10"/>
  <c r="E185" i="10"/>
  <c r="C186" i="10"/>
  <c r="S186" i="10"/>
  <c r="Q187" i="10"/>
  <c r="O188" i="10"/>
  <c r="M189" i="10"/>
  <c r="K190" i="10"/>
  <c r="I191" i="10"/>
  <c r="G192" i="10"/>
  <c r="E193" i="10"/>
  <c r="C194" i="10"/>
  <c r="S194" i="10"/>
  <c r="L50" i="10"/>
  <c r="N57" i="10"/>
  <c r="P64" i="10"/>
  <c r="R71" i="10"/>
  <c r="J77" i="10"/>
  <c r="B81" i="10"/>
  <c r="L84" i="10"/>
  <c r="D88" i="10"/>
  <c r="C91" i="10"/>
  <c r="L93" i="10"/>
  <c r="G95" i="10"/>
  <c r="P96" i="10"/>
  <c r="F98" i="10"/>
  <c r="N99" i="10"/>
  <c r="S100" i="10"/>
  <c r="E102" i="10"/>
  <c r="L103" i="10"/>
  <c r="P104" i="10"/>
  <c r="E106" i="10"/>
  <c r="H107" i="10"/>
  <c r="I108" i="10"/>
  <c r="H109" i="10"/>
  <c r="G110" i="10"/>
  <c r="F111" i="10"/>
  <c r="E112" i="10"/>
  <c r="D113" i="10"/>
  <c r="C114" i="10"/>
  <c r="B115" i="10"/>
  <c r="R115" i="10"/>
  <c r="P116" i="10"/>
  <c r="N117" i="10"/>
  <c r="L118" i="10"/>
  <c r="J119" i="10"/>
  <c r="H120" i="10"/>
  <c r="F121" i="10"/>
  <c r="D122" i="10"/>
  <c r="B123" i="10"/>
  <c r="R123" i="10"/>
  <c r="P124" i="10"/>
  <c r="N125" i="10"/>
  <c r="L126" i="10"/>
  <c r="J127" i="10"/>
  <c r="H128" i="10"/>
  <c r="F129" i="10"/>
  <c r="D130" i="10"/>
  <c r="B131" i="10"/>
  <c r="R131" i="10"/>
  <c r="P132" i="10"/>
  <c r="N133" i="10"/>
  <c r="L134" i="10"/>
  <c r="J135" i="10"/>
  <c r="H136" i="10"/>
  <c r="F137" i="10"/>
  <c r="D138" i="10"/>
  <c r="B139" i="10"/>
  <c r="R139" i="10"/>
  <c r="P140" i="10"/>
  <c r="N141" i="10"/>
  <c r="L142" i="10"/>
  <c r="J143" i="10"/>
  <c r="H144" i="10"/>
  <c r="F145" i="10"/>
  <c r="D146" i="10"/>
  <c r="B147" i="10"/>
  <c r="R147" i="10"/>
  <c r="P148" i="10"/>
  <c r="N149" i="10"/>
  <c r="L150" i="10"/>
  <c r="J151" i="10"/>
  <c r="H152" i="10"/>
  <c r="F153" i="10"/>
  <c r="D154" i="10"/>
  <c r="B155" i="10"/>
  <c r="R155" i="10"/>
  <c r="P156" i="10"/>
  <c r="N157" i="10"/>
  <c r="L158" i="10"/>
  <c r="J159" i="10"/>
  <c r="H160" i="10"/>
  <c r="F161" i="10"/>
  <c r="D162" i="10"/>
  <c r="B163" i="10"/>
  <c r="R163" i="10"/>
  <c r="P164" i="10"/>
  <c r="N165" i="10"/>
  <c r="L166" i="10"/>
  <c r="R50" i="10"/>
  <c r="B58" i="10"/>
  <c r="D65" i="10"/>
  <c r="F72" i="10"/>
  <c r="L77" i="10"/>
  <c r="D81" i="10"/>
  <c r="N84" i="10"/>
  <c r="F88" i="10"/>
  <c r="G91" i="10"/>
  <c r="O93" i="10"/>
  <c r="H95" i="10"/>
  <c r="Q96" i="10"/>
  <c r="I98" i="10"/>
  <c r="O99" i="10"/>
  <c r="C101" i="10"/>
  <c r="H102" i="10"/>
  <c r="M103" i="10"/>
  <c r="Q104" i="10"/>
  <c r="F106" i="10"/>
  <c r="I107" i="10"/>
  <c r="J108" i="10"/>
  <c r="I109" i="10"/>
  <c r="H110" i="10"/>
  <c r="G111" i="10"/>
  <c r="F112" i="10"/>
  <c r="E113" i="10"/>
  <c r="D114" i="10"/>
  <c r="C115" i="10"/>
  <c r="S115" i="10"/>
  <c r="Q116" i="10"/>
  <c r="O117" i="10"/>
  <c r="M118" i="10"/>
  <c r="K119" i="10"/>
  <c r="I120" i="10"/>
  <c r="G121" i="10"/>
  <c r="E122" i="10"/>
  <c r="C123" i="10"/>
  <c r="S123" i="10"/>
  <c r="Q124" i="10"/>
  <c r="O125" i="10"/>
  <c r="M126" i="10"/>
  <c r="K127" i="10"/>
  <c r="I128" i="10"/>
  <c r="G129" i="10"/>
  <c r="E130" i="10"/>
  <c r="C131" i="10"/>
  <c r="S131" i="10"/>
  <c r="Q132" i="10"/>
  <c r="O133" i="10"/>
  <c r="M134" i="10"/>
  <c r="K135" i="10"/>
  <c r="I136" i="10"/>
  <c r="G137" i="10"/>
  <c r="E138" i="10"/>
  <c r="C139" i="10"/>
  <c r="S139" i="10"/>
  <c r="Q140" i="10"/>
  <c r="O141" i="10"/>
  <c r="M142" i="10"/>
  <c r="K143" i="10"/>
  <c r="I144" i="10"/>
  <c r="G145" i="10"/>
  <c r="E146" i="10"/>
  <c r="C147" i="10"/>
  <c r="S147" i="10"/>
  <c r="Q148" i="10"/>
  <c r="O149" i="10"/>
  <c r="M150" i="10"/>
  <c r="K151" i="10"/>
  <c r="I152" i="10"/>
  <c r="G153" i="10"/>
  <c r="E154" i="10"/>
  <c r="C155" i="10"/>
  <c r="S155" i="10"/>
  <c r="Q156" i="10"/>
  <c r="O157" i="10"/>
  <c r="M158" i="10"/>
  <c r="K159" i="10"/>
  <c r="I160" i="10"/>
  <c r="G161" i="10"/>
  <c r="E162" i="10"/>
  <c r="C163" i="10"/>
  <c r="S163" i="10"/>
  <c r="Q164" i="10"/>
  <c r="O165" i="10"/>
  <c r="M166" i="10"/>
  <c r="K167" i="10"/>
  <c r="I168" i="10"/>
  <c r="G169" i="10"/>
  <c r="E170" i="10"/>
  <c r="C171" i="10"/>
  <c r="S171" i="10"/>
  <c r="Q172" i="10"/>
  <c r="O173" i="10"/>
  <c r="M174" i="10"/>
  <c r="K175" i="10"/>
  <c r="I176" i="10"/>
  <c r="G177" i="10"/>
  <c r="E178" i="10"/>
  <c r="C179" i="10"/>
  <c r="S179" i="10"/>
  <c r="Q180" i="10"/>
  <c r="O181" i="10"/>
  <c r="M182" i="10"/>
  <c r="K183" i="10"/>
  <c r="I184" i="10"/>
  <c r="G185" i="10"/>
  <c r="E186" i="10"/>
  <c r="C187" i="10"/>
  <c r="S187" i="10"/>
  <c r="Q188" i="10"/>
  <c r="O189" i="10"/>
  <c r="M190" i="10"/>
  <c r="J51" i="10"/>
  <c r="L58" i="10"/>
  <c r="N65" i="10"/>
  <c r="P72" i="10"/>
  <c r="O77" i="10"/>
  <c r="G81" i="10"/>
  <c r="Q84" i="10"/>
  <c r="I88" i="10"/>
  <c r="J91" i="10"/>
  <c r="P93" i="10"/>
  <c r="K95" i="10"/>
  <c r="B97" i="10"/>
  <c r="J98" i="10"/>
  <c r="P99" i="10"/>
  <c r="D101" i="10"/>
  <c r="I102" i="10"/>
  <c r="O103" i="10"/>
  <c r="B105" i="10"/>
  <c r="G106" i="10"/>
  <c r="J107" i="10"/>
  <c r="K108" i="10"/>
  <c r="J109" i="10"/>
  <c r="I110" i="10"/>
  <c r="H111" i="10"/>
  <c r="G112" i="10"/>
  <c r="F113" i="10"/>
  <c r="E114" i="10"/>
  <c r="D115" i="10"/>
  <c r="B116" i="10"/>
  <c r="R116" i="10"/>
  <c r="P117" i="10"/>
  <c r="N118" i="10"/>
  <c r="L119" i="10"/>
  <c r="J120" i="10"/>
  <c r="H121" i="10"/>
  <c r="F122" i="10"/>
  <c r="D123" i="10"/>
  <c r="B124" i="10"/>
  <c r="R124" i="10"/>
  <c r="P125" i="10"/>
  <c r="N126" i="10"/>
  <c r="L127" i="10"/>
  <c r="J128" i="10"/>
  <c r="H129" i="10"/>
  <c r="F130" i="10"/>
  <c r="D131" i="10"/>
  <c r="B132" i="10"/>
  <c r="R132" i="10"/>
  <c r="P133" i="10"/>
  <c r="N134" i="10"/>
  <c r="L135" i="10"/>
  <c r="J136" i="10"/>
  <c r="H137" i="10"/>
  <c r="F138" i="10"/>
  <c r="D139" i="10"/>
  <c r="B140" i="10"/>
  <c r="R140" i="10"/>
  <c r="P141" i="10"/>
  <c r="N142" i="10"/>
  <c r="L143" i="10"/>
  <c r="J144" i="10"/>
  <c r="H145" i="10"/>
  <c r="F146" i="10"/>
  <c r="D147" i="10"/>
  <c r="B148" i="10"/>
  <c r="R148" i="10"/>
  <c r="P149" i="10"/>
  <c r="N150" i="10"/>
  <c r="L151" i="10"/>
  <c r="J152" i="10"/>
  <c r="H153" i="10"/>
  <c r="F154" i="10"/>
  <c r="D155" i="10"/>
  <c r="B156" i="10"/>
  <c r="R156" i="10"/>
  <c r="P157" i="10"/>
  <c r="N158" i="10"/>
  <c r="L159" i="10"/>
  <c r="J160" i="10"/>
  <c r="H161" i="10"/>
  <c r="F162" i="10"/>
  <c r="D163" i="10"/>
  <c r="B164" i="10"/>
  <c r="R164" i="10"/>
  <c r="P165" i="10"/>
  <c r="N166" i="10"/>
  <c r="L167" i="10"/>
  <c r="J168" i="10"/>
  <c r="H169" i="10"/>
  <c r="F170" i="10"/>
  <c r="D171" i="10"/>
  <c r="B172" i="10"/>
  <c r="R172" i="10"/>
  <c r="P173" i="10"/>
  <c r="N174" i="10"/>
  <c r="L175" i="10"/>
  <c r="J176" i="10"/>
  <c r="H177" i="10"/>
  <c r="F178" i="10"/>
  <c r="D179" i="10"/>
  <c r="B180" i="10"/>
  <c r="R180" i="10"/>
  <c r="P181" i="10"/>
  <c r="N182" i="10"/>
  <c r="L183" i="10"/>
  <c r="J184" i="10"/>
  <c r="H185" i="10"/>
  <c r="F186" i="10"/>
  <c r="D187" i="10"/>
  <c r="B188" i="10"/>
  <c r="R188" i="10"/>
  <c r="P189" i="10"/>
  <c r="N190" i="10"/>
  <c r="L191" i="10"/>
  <c r="J192" i="10"/>
  <c r="H193" i="10"/>
  <c r="F194" i="10"/>
  <c r="D195" i="10"/>
  <c r="B196" i="10"/>
  <c r="R196" i="10"/>
  <c r="P197" i="10"/>
  <c r="N198" i="10"/>
  <c r="L199" i="10"/>
  <c r="J200" i="10"/>
  <c r="H201" i="10"/>
  <c r="F202" i="10"/>
  <c r="D203" i="10"/>
  <c r="P51" i="10"/>
  <c r="R58" i="10"/>
  <c r="B66" i="10"/>
  <c r="D73" i="10"/>
  <c r="D78" i="10"/>
  <c r="N81" i="10"/>
  <c r="F85" i="10"/>
  <c r="P88" i="10"/>
  <c r="N91" i="10"/>
  <c r="S93" i="10"/>
  <c r="L95" i="10"/>
  <c r="C97" i="10"/>
  <c r="K98" i="10"/>
  <c r="S99" i="10"/>
  <c r="E101" i="10"/>
  <c r="J102" i="10"/>
  <c r="P103" i="10"/>
  <c r="C105" i="10"/>
  <c r="I106" i="10"/>
  <c r="K107" i="10"/>
  <c r="L108" i="10"/>
  <c r="K109" i="10"/>
  <c r="J110" i="10"/>
  <c r="I111" i="10"/>
  <c r="H112" i="10"/>
  <c r="G113" i="10"/>
  <c r="F114" i="10"/>
  <c r="E115" i="10"/>
  <c r="C116" i="10"/>
  <c r="S116" i="10"/>
  <c r="Q117" i="10"/>
  <c r="O118" i="10"/>
  <c r="M119" i="10"/>
  <c r="K120" i="10"/>
  <c r="I121" i="10"/>
  <c r="G122" i="10"/>
  <c r="E123" i="10"/>
  <c r="C124" i="10"/>
  <c r="S124" i="10"/>
  <c r="Q125" i="10"/>
  <c r="O126" i="10"/>
  <c r="M127" i="10"/>
  <c r="K128" i="10"/>
  <c r="I129" i="10"/>
  <c r="G130" i="10"/>
  <c r="E131" i="10"/>
  <c r="C132" i="10"/>
  <c r="S132" i="10"/>
  <c r="Q133" i="10"/>
  <c r="O134" i="10"/>
  <c r="M135" i="10"/>
  <c r="K136" i="10"/>
  <c r="I137" i="10"/>
  <c r="G138" i="10"/>
  <c r="E139" i="10"/>
  <c r="C140" i="10"/>
  <c r="S140" i="10"/>
  <c r="Q141" i="10"/>
  <c r="O142" i="10"/>
  <c r="M143" i="10"/>
  <c r="K144" i="10"/>
  <c r="I145" i="10"/>
  <c r="G146" i="10"/>
  <c r="E147" i="10"/>
  <c r="C148" i="10"/>
  <c r="S148" i="10"/>
  <c r="Q149" i="10"/>
  <c r="O150" i="10"/>
  <c r="M151" i="10"/>
  <c r="K152" i="10"/>
  <c r="I153" i="10"/>
  <c r="G154" i="10"/>
  <c r="E155" i="10"/>
  <c r="C156" i="10"/>
  <c r="S156" i="10"/>
  <c r="Q157" i="10"/>
  <c r="O158" i="10"/>
  <c r="M159" i="10"/>
  <c r="K160" i="10"/>
  <c r="I161" i="10"/>
  <c r="G162" i="10"/>
  <c r="E163" i="10"/>
  <c r="C164" i="10"/>
  <c r="S164" i="10"/>
  <c r="Q165" i="10"/>
  <c r="O166" i="10"/>
  <c r="M167" i="10"/>
  <c r="K168" i="10"/>
  <c r="I169" i="10"/>
  <c r="G170" i="10"/>
  <c r="E171" i="10"/>
  <c r="C172" i="10"/>
  <c r="S172" i="10"/>
  <c r="Q173" i="10"/>
  <c r="O174" i="10"/>
  <c r="M175" i="10"/>
  <c r="K176" i="10"/>
  <c r="I177" i="10"/>
  <c r="G178" i="10"/>
  <c r="E179" i="10"/>
  <c r="H52" i="10"/>
  <c r="J59" i="10"/>
  <c r="L66" i="10"/>
  <c r="N73" i="10"/>
  <c r="H78" i="10"/>
  <c r="R81" i="10"/>
  <c r="J85" i="10"/>
  <c r="B89" i="10"/>
  <c r="P91" i="10"/>
  <c r="B94" i="10"/>
  <c r="O95" i="10"/>
  <c r="D97" i="10"/>
  <c r="L98" i="10"/>
  <c r="B100" i="10"/>
  <c r="F101" i="10"/>
  <c r="M102" i="10"/>
  <c r="Q103" i="10"/>
  <c r="D105" i="10"/>
  <c r="J106" i="10"/>
  <c r="L107" i="10"/>
  <c r="M108" i="10"/>
  <c r="L109" i="10"/>
  <c r="K110" i="10"/>
  <c r="J111" i="10"/>
  <c r="I112" i="10"/>
  <c r="H113" i="10"/>
  <c r="G114" i="10"/>
  <c r="F115" i="10"/>
  <c r="D116" i="10"/>
  <c r="B117" i="10"/>
  <c r="R117" i="10"/>
  <c r="P118" i="10"/>
  <c r="N119" i="10"/>
  <c r="L120" i="10"/>
  <c r="J121" i="10"/>
  <c r="H122" i="10"/>
  <c r="F123" i="10"/>
  <c r="D124" i="10"/>
  <c r="B125" i="10"/>
  <c r="R125" i="10"/>
  <c r="P126" i="10"/>
  <c r="N127" i="10"/>
  <c r="L128" i="10"/>
  <c r="J129" i="10"/>
  <c r="H130" i="10"/>
  <c r="F131" i="10"/>
  <c r="D132" i="10"/>
  <c r="B133" i="10"/>
  <c r="R133" i="10"/>
  <c r="P134" i="10"/>
  <c r="N135" i="10"/>
  <c r="L136" i="10"/>
  <c r="J137" i="10"/>
  <c r="H138" i="10"/>
  <c r="F139" i="10"/>
  <c r="D140" i="10"/>
  <c r="B141" i="10"/>
  <c r="R141" i="10"/>
  <c r="P142" i="10"/>
  <c r="N143" i="10"/>
  <c r="L144" i="10"/>
  <c r="J145" i="10"/>
  <c r="H146" i="10"/>
  <c r="F147" i="10"/>
  <c r="D148" i="10"/>
  <c r="B149" i="10"/>
  <c r="R149" i="10"/>
  <c r="P150" i="10"/>
  <c r="N151" i="10"/>
  <c r="L152" i="10"/>
  <c r="J153" i="10"/>
  <c r="H154" i="10"/>
  <c r="F155" i="10"/>
  <c r="D156" i="10"/>
  <c r="B157" i="10"/>
  <c r="R157" i="10"/>
  <c r="P158" i="10"/>
  <c r="N159" i="10"/>
  <c r="L160" i="10"/>
  <c r="J161" i="10"/>
  <c r="H162" i="10"/>
  <c r="F163" i="10"/>
  <c r="D164" i="10"/>
  <c r="B165" i="10"/>
  <c r="R165" i="10"/>
  <c r="P166" i="10"/>
  <c r="N167" i="10"/>
  <c r="L168" i="10"/>
  <c r="J169" i="10"/>
  <c r="H170" i="10"/>
  <c r="F171" i="10"/>
  <c r="D172" i="10"/>
  <c r="B173" i="10"/>
  <c r="R173" i="10"/>
  <c r="P174" i="10"/>
  <c r="N175" i="10"/>
  <c r="L176" i="10"/>
  <c r="J177" i="10"/>
  <c r="H178" i="10"/>
  <c r="F179" i="10"/>
  <c r="D180" i="10"/>
  <c r="B181" i="10"/>
  <c r="R181" i="10"/>
  <c r="P182" i="10"/>
  <c r="N183" i="10"/>
  <c r="L184" i="10"/>
  <c r="J185" i="10"/>
  <c r="H186" i="10"/>
  <c r="F187" i="10"/>
  <c r="D188" i="10"/>
  <c r="B189" i="10"/>
  <c r="R189" i="10"/>
  <c r="P190" i="10"/>
  <c r="N52" i="10"/>
  <c r="P59" i="10"/>
  <c r="R66" i="10"/>
  <c r="B74" i="10"/>
  <c r="J78" i="10"/>
  <c r="B82" i="10"/>
  <c r="L85" i="10"/>
  <c r="D89" i="10"/>
  <c r="S91" i="10"/>
  <c r="D94" i="10"/>
  <c r="P95" i="10"/>
  <c r="G97" i="10"/>
  <c r="M98" i="10"/>
  <c r="C100" i="10"/>
  <c r="G101" i="10"/>
  <c r="N102" i="10"/>
  <c r="R103" i="10"/>
  <c r="G105" i="10"/>
  <c r="K106" i="10"/>
  <c r="N107" i="10"/>
  <c r="N108" i="10"/>
  <c r="M109" i="10"/>
  <c r="L110" i="10"/>
  <c r="K111" i="10"/>
  <c r="J112" i="10"/>
  <c r="I113" i="10"/>
  <c r="I114" i="10"/>
  <c r="G115" i="10"/>
  <c r="E116" i="10"/>
  <c r="C117" i="10"/>
  <c r="S117" i="10"/>
  <c r="Q118" i="10"/>
  <c r="O119" i="10"/>
  <c r="M120" i="10"/>
  <c r="K121" i="10"/>
  <c r="I122" i="10"/>
  <c r="G123" i="10"/>
  <c r="E124" i="10"/>
  <c r="C125" i="10"/>
  <c r="S125" i="10"/>
  <c r="Q126" i="10"/>
  <c r="O127" i="10"/>
  <c r="M128" i="10"/>
  <c r="K129" i="10"/>
  <c r="I130" i="10"/>
  <c r="G131" i="10"/>
  <c r="E132" i="10"/>
  <c r="C133" i="10"/>
  <c r="S133" i="10"/>
  <c r="Q134" i="10"/>
  <c r="O135" i="10"/>
  <c r="M136" i="10"/>
  <c r="K137" i="10"/>
  <c r="I138" i="10"/>
  <c r="G139" i="10"/>
  <c r="E140" i="10"/>
  <c r="C141" i="10"/>
  <c r="S141" i="10"/>
  <c r="Q142" i="10"/>
  <c r="O143" i="10"/>
  <c r="M144" i="10"/>
  <c r="K145" i="10"/>
  <c r="I146" i="10"/>
  <c r="G147" i="10"/>
  <c r="E148" i="10"/>
  <c r="C149" i="10"/>
  <c r="S149" i="10"/>
  <c r="Q150" i="10"/>
  <c r="O151" i="10"/>
  <c r="M152" i="10"/>
  <c r="K153" i="10"/>
  <c r="I154" i="10"/>
  <c r="G155" i="10"/>
  <c r="E156" i="10"/>
  <c r="C157" i="10"/>
  <c r="S157" i="10"/>
  <c r="Q158" i="10"/>
  <c r="O159" i="10"/>
  <c r="M160" i="10"/>
  <c r="K161" i="10"/>
  <c r="I162" i="10"/>
  <c r="G163" i="10"/>
  <c r="E164" i="10"/>
  <c r="C165" i="10"/>
  <c r="S165" i="10"/>
  <c r="Q166" i="10"/>
  <c r="O167" i="10"/>
  <c r="M168" i="10"/>
  <c r="K169" i="10"/>
  <c r="I170" i="10"/>
  <c r="G171" i="10"/>
  <c r="E172" i="10"/>
  <c r="C173" i="10"/>
  <c r="S173" i="10"/>
  <c r="Q174" i="10"/>
  <c r="O175" i="10"/>
  <c r="M176" i="10"/>
  <c r="K177" i="10"/>
  <c r="I178" i="10"/>
  <c r="G179" i="10"/>
  <c r="E180" i="10"/>
  <c r="C181" i="10"/>
  <c r="F53" i="10"/>
  <c r="H60" i="10"/>
  <c r="J67" i="10"/>
  <c r="L74" i="10"/>
  <c r="M78" i="10"/>
  <c r="E82" i="10"/>
  <c r="O85" i="10"/>
  <c r="G89" i="10"/>
  <c r="E92" i="10"/>
  <c r="H94" i="10"/>
  <c r="R95" i="10"/>
  <c r="H97" i="10"/>
  <c r="P98" i="10"/>
  <c r="E100" i="10"/>
  <c r="J101" i="10"/>
  <c r="O102" i="10"/>
  <c r="S103" i="10"/>
  <c r="H105" i="10"/>
  <c r="L106" i="10"/>
  <c r="O107" i="10"/>
  <c r="O108" i="10"/>
  <c r="N109" i="10"/>
  <c r="M110" i="10"/>
  <c r="L111" i="10"/>
  <c r="K112" i="10"/>
  <c r="K113" i="10"/>
  <c r="J114" i="10"/>
  <c r="H115" i="10"/>
  <c r="F116" i="10"/>
  <c r="D117" i="10"/>
  <c r="B118" i="10"/>
  <c r="R118" i="10"/>
  <c r="P119" i="10"/>
  <c r="N120" i="10"/>
  <c r="L121" i="10"/>
  <c r="J122" i="10"/>
  <c r="H123" i="10"/>
  <c r="F124" i="10"/>
  <c r="D125" i="10"/>
  <c r="B126" i="10"/>
  <c r="R126" i="10"/>
  <c r="P127" i="10"/>
  <c r="N128" i="10"/>
  <c r="L129" i="10"/>
  <c r="J130" i="10"/>
  <c r="H131" i="10"/>
  <c r="F132" i="10"/>
  <c r="D133" i="10"/>
  <c r="B134" i="10"/>
  <c r="R134" i="10"/>
  <c r="P135" i="10"/>
  <c r="N136" i="10"/>
  <c r="L137" i="10"/>
  <c r="J138" i="10"/>
  <c r="H139" i="10"/>
  <c r="F140" i="10"/>
  <c r="D141" i="10"/>
  <c r="B142" i="10"/>
  <c r="R142" i="10"/>
  <c r="P143" i="10"/>
  <c r="N144" i="10"/>
  <c r="L145" i="10"/>
  <c r="J146" i="10"/>
  <c r="H147" i="10"/>
  <c r="F148" i="10"/>
  <c r="D149" i="10"/>
  <c r="B150" i="10"/>
  <c r="R150" i="10"/>
  <c r="P151" i="10"/>
  <c r="N152" i="10"/>
  <c r="L153" i="10"/>
  <c r="J154" i="10"/>
  <c r="H155" i="10"/>
  <c r="F156" i="10"/>
  <c r="D157" i="10"/>
  <c r="B158" i="10"/>
  <c r="R158" i="10"/>
  <c r="P159" i="10"/>
  <c r="L53" i="10"/>
  <c r="N60" i="10"/>
  <c r="P67" i="10"/>
  <c r="P74" i="10"/>
  <c r="B79" i="10"/>
  <c r="L82" i="10"/>
  <c r="D86" i="10"/>
  <c r="K89" i="10"/>
  <c r="H92" i="10"/>
  <c r="I94" i="10"/>
  <c r="S95" i="10"/>
  <c r="K97" i="10"/>
  <c r="Q98" i="10"/>
  <c r="F100" i="10"/>
  <c r="K101" i="10"/>
  <c r="Q102" i="10"/>
  <c r="D104" i="10"/>
  <c r="I105" i="10"/>
  <c r="M106" i="10"/>
  <c r="P107" i="10"/>
  <c r="P108" i="10"/>
  <c r="O109" i="10"/>
  <c r="N110" i="10"/>
  <c r="M111" i="10"/>
  <c r="M112" i="10"/>
  <c r="L113" i="10"/>
  <c r="K114" i="10"/>
  <c r="I115" i="10"/>
  <c r="G116" i="10"/>
  <c r="E117" i="10"/>
  <c r="C118" i="10"/>
  <c r="S118" i="10"/>
  <c r="Q119" i="10"/>
  <c r="O120" i="10"/>
  <c r="M121" i="10"/>
  <c r="K122" i="10"/>
  <c r="I123" i="10"/>
  <c r="G124" i="10"/>
  <c r="E125" i="10"/>
  <c r="C126" i="10"/>
  <c r="S126" i="10"/>
  <c r="Q127" i="10"/>
  <c r="O128" i="10"/>
  <c r="M129" i="10"/>
  <c r="K130" i="10"/>
  <c r="I131" i="10"/>
  <c r="G132" i="10"/>
  <c r="E133" i="10"/>
  <c r="C134" i="10"/>
  <c r="S134" i="10"/>
  <c r="Q135" i="10"/>
  <c r="O136" i="10"/>
  <c r="M137" i="10"/>
  <c r="K138" i="10"/>
  <c r="I139" i="10"/>
  <c r="G140" i="10"/>
  <c r="E141" i="10"/>
  <c r="C142" i="10"/>
  <c r="S142" i="10"/>
  <c r="Q143" i="10"/>
  <c r="O144" i="10"/>
  <c r="M145" i="10"/>
  <c r="K146" i="10"/>
  <c r="I147" i="10"/>
  <c r="G148" i="10"/>
  <c r="E149" i="10"/>
  <c r="C150" i="10"/>
  <c r="S150" i="10"/>
  <c r="Q151" i="10"/>
  <c r="O152" i="10"/>
  <c r="M153" i="10"/>
  <c r="K154" i="10"/>
  <c r="I155" i="10"/>
  <c r="G156" i="10"/>
  <c r="E157" i="10"/>
  <c r="C158" i="10"/>
  <c r="S158" i="10"/>
  <c r="Q159" i="10"/>
  <c r="O160" i="10"/>
  <c r="M161" i="10"/>
  <c r="K162" i="10"/>
  <c r="I163" i="10"/>
  <c r="G164" i="10"/>
  <c r="E165" i="10"/>
  <c r="C166" i="10"/>
  <c r="S166" i="10"/>
  <c r="Q167" i="10"/>
  <c r="O168" i="10"/>
  <c r="M169" i="10"/>
  <c r="K170" i="10"/>
  <c r="I171" i="10"/>
  <c r="G172" i="10"/>
  <c r="E173" i="10"/>
  <c r="C174" i="10"/>
  <c r="S174" i="10"/>
  <c r="D54" i="10"/>
  <c r="F61" i="10"/>
  <c r="H68" i="10"/>
  <c r="R74" i="10"/>
  <c r="F79" i="10"/>
  <c r="P82" i="10"/>
  <c r="H86" i="10"/>
  <c r="N89" i="10"/>
  <c r="L92" i="10"/>
  <c r="J94" i="10"/>
  <c r="D96" i="10"/>
  <c r="L97" i="10"/>
  <c r="R98" i="10"/>
  <c r="G100" i="10"/>
  <c r="L101" i="10"/>
  <c r="R102" i="10"/>
  <c r="E104" i="10"/>
  <c r="K105" i="10"/>
  <c r="P106" i="10"/>
  <c r="R107" i="10"/>
  <c r="Q108" i="10"/>
  <c r="P109" i="10"/>
  <c r="O110" i="10"/>
  <c r="O111" i="10"/>
  <c r="N112" i="10"/>
  <c r="M113" i="10"/>
  <c r="L114" i="10"/>
  <c r="J115" i="10"/>
  <c r="H116" i="10"/>
  <c r="F117" i="10"/>
  <c r="D118" i="10"/>
  <c r="B119" i="10"/>
  <c r="R119" i="10"/>
  <c r="P120" i="10"/>
  <c r="N121" i="10"/>
  <c r="L122" i="10"/>
  <c r="J123" i="10"/>
  <c r="H124" i="10"/>
  <c r="F125" i="10"/>
  <c r="D126" i="10"/>
  <c r="B127" i="10"/>
  <c r="R127" i="10"/>
  <c r="P128" i="10"/>
  <c r="N129" i="10"/>
  <c r="L130" i="10"/>
  <c r="J131" i="10"/>
  <c r="H132" i="10"/>
  <c r="F133" i="10"/>
  <c r="D134" i="10"/>
  <c r="B135" i="10"/>
  <c r="R135" i="10"/>
  <c r="P136" i="10"/>
  <c r="N137" i="10"/>
  <c r="L138" i="10"/>
  <c r="J139" i="10"/>
  <c r="H140" i="10"/>
  <c r="F141" i="10"/>
  <c r="D142" i="10"/>
  <c r="B143" i="10"/>
  <c r="R143" i="10"/>
  <c r="P144" i="10"/>
  <c r="N145" i="10"/>
  <c r="J54" i="10"/>
  <c r="L61" i="10"/>
  <c r="N68" i="10"/>
  <c r="J75" i="10"/>
  <c r="H79" i="10"/>
  <c r="R82" i="10"/>
  <c r="J86" i="10"/>
  <c r="R89" i="10"/>
  <c r="N92" i="10"/>
  <c r="M94" i="10"/>
  <c r="E96" i="10"/>
  <c r="M97" i="10"/>
  <c r="C99" i="10"/>
  <c r="H100" i="10"/>
  <c r="O101" i="10"/>
  <c r="S102" i="10"/>
  <c r="F104" i="10"/>
  <c r="L105" i="10"/>
  <c r="Q106" i="10"/>
  <c r="S107" i="10"/>
  <c r="R108" i="10"/>
  <c r="Q109" i="10"/>
  <c r="Q110" i="10"/>
  <c r="P111" i="10"/>
  <c r="O112" i="10"/>
  <c r="N113" i="10"/>
  <c r="M114" i="10"/>
  <c r="K115" i="10"/>
  <c r="I116" i="10"/>
  <c r="G117" i="10"/>
  <c r="E118" i="10"/>
  <c r="C119" i="10"/>
  <c r="S119" i="10"/>
  <c r="Q120" i="10"/>
  <c r="O121" i="10"/>
  <c r="M122" i="10"/>
  <c r="K123" i="10"/>
  <c r="I124" i="10"/>
  <c r="G125" i="10"/>
  <c r="E126" i="10"/>
  <c r="C127" i="10"/>
  <c r="S127" i="10"/>
  <c r="Q128" i="10"/>
  <c r="O129" i="10"/>
  <c r="M130" i="10"/>
  <c r="K131" i="10"/>
  <c r="I132" i="10"/>
  <c r="G133" i="10"/>
  <c r="E134" i="10"/>
  <c r="C135" i="10"/>
  <c r="S135" i="10"/>
  <c r="Q136" i="10"/>
  <c r="O137" i="10"/>
  <c r="M138" i="10"/>
  <c r="K139" i="10"/>
  <c r="I140" i="10"/>
  <c r="G141" i="10"/>
  <c r="E142" i="10"/>
  <c r="C143" i="10"/>
  <c r="S143" i="10"/>
  <c r="Q144" i="10"/>
  <c r="O145" i="10"/>
  <c r="M146" i="10"/>
  <c r="K147" i="10"/>
  <c r="I148" i="10"/>
  <c r="G149" i="10"/>
  <c r="E150" i="10"/>
  <c r="C151" i="10"/>
  <c r="S151" i="10"/>
  <c r="Q152" i="10"/>
  <c r="O153" i="10"/>
  <c r="M154" i="10"/>
  <c r="K155" i="10"/>
  <c r="I156" i="10"/>
  <c r="G157" i="10"/>
  <c r="E158" i="10"/>
  <c r="C159" i="10"/>
  <c r="S159" i="10"/>
  <c r="Q160" i="10"/>
  <c r="O161" i="10"/>
  <c r="M162" i="10"/>
  <c r="K163" i="10"/>
  <c r="I164" i="10"/>
  <c r="G165" i="10"/>
  <c r="E166" i="10"/>
  <c r="C167" i="10"/>
  <c r="S167" i="10"/>
  <c r="Q168" i="10"/>
  <c r="O169" i="10"/>
  <c r="M170" i="10"/>
  <c r="K171" i="10"/>
  <c r="I172" i="10"/>
  <c r="G173" i="10"/>
  <c r="E174" i="10"/>
  <c r="C175" i="10"/>
  <c r="S175" i="10"/>
  <c r="Q176" i="10"/>
  <c r="O177" i="10"/>
  <c r="M178" i="10"/>
  <c r="K179" i="10"/>
  <c r="I180" i="10"/>
  <c r="G181" i="10"/>
  <c r="E182" i="10"/>
  <c r="C183" i="10"/>
  <c r="S183" i="10"/>
  <c r="Q184" i="10"/>
  <c r="O185" i="10"/>
  <c r="M186" i="10"/>
  <c r="K187" i="10"/>
  <c r="I188" i="10"/>
  <c r="G189" i="10"/>
  <c r="E190" i="10"/>
  <c r="C191" i="10"/>
  <c r="S191" i="10"/>
  <c r="Q192" i="10"/>
  <c r="O193" i="10"/>
  <c r="M194" i="10"/>
  <c r="K195" i="10"/>
  <c r="B55" i="10"/>
  <c r="D62" i="10"/>
  <c r="F69" i="10"/>
  <c r="N75" i="10"/>
  <c r="K79" i="10"/>
  <c r="C83" i="10"/>
  <c r="M86" i="10"/>
  <c r="B90" i="10"/>
  <c r="Q92" i="10"/>
  <c r="N94" i="10"/>
  <c r="F96" i="10"/>
  <c r="N97" i="10"/>
  <c r="D99" i="10"/>
  <c r="I100" i="10"/>
  <c r="P101" i="10"/>
  <c r="B103" i="10"/>
  <c r="I104" i="10"/>
  <c r="M105" i="10"/>
  <c r="R106" i="10"/>
  <c r="B108" i="10"/>
  <c r="S108" i="10"/>
  <c r="S109" i="10"/>
  <c r="R110" i="10"/>
  <c r="Q111" i="10"/>
  <c r="P112" i="10"/>
  <c r="O113" i="10"/>
  <c r="N114" i="10"/>
  <c r="L115" i="10"/>
  <c r="J116" i="10"/>
  <c r="H117" i="10"/>
  <c r="F118" i="10"/>
  <c r="D119" i="10"/>
  <c r="B120" i="10"/>
  <c r="R120" i="10"/>
  <c r="D135" i="10"/>
  <c r="F142" i="10"/>
  <c r="H148" i="10"/>
  <c r="R152" i="10"/>
  <c r="M156" i="10"/>
  <c r="E160" i="10"/>
  <c r="H163" i="10"/>
  <c r="D166" i="10"/>
  <c r="E168" i="10"/>
  <c r="D170" i="10"/>
  <c r="H172" i="10"/>
  <c r="H174" i="10"/>
  <c r="E176" i="10"/>
  <c r="S177" i="10"/>
  <c r="O179" i="10"/>
  <c r="H181" i="10"/>
  <c r="Q182" i="10"/>
  <c r="E184" i="10"/>
  <c r="M185" i="10"/>
  <c r="B187" i="10"/>
  <c r="J188" i="10"/>
  <c r="S189" i="10"/>
  <c r="G191" i="10"/>
  <c r="K192" i="10"/>
  <c r="M193" i="10"/>
  <c r="Q194" i="10"/>
  <c r="S195" i="10"/>
  <c r="B197" i="10"/>
  <c r="B198" i="10"/>
  <c r="B199" i="10"/>
  <c r="B200" i="10"/>
  <c r="S200" i="10"/>
  <c r="R201" i="10"/>
  <c r="Q202" i="10"/>
  <c r="P203" i="10"/>
  <c r="N204" i="10"/>
  <c r="L205" i="10"/>
  <c r="J206" i="10"/>
  <c r="H207" i="10"/>
  <c r="F208" i="10"/>
  <c r="D209" i="10"/>
  <c r="B210" i="10"/>
  <c r="R210" i="10"/>
  <c r="P211" i="10"/>
  <c r="N212" i="10"/>
  <c r="L213" i="10"/>
  <c r="J214" i="10"/>
  <c r="H215" i="10"/>
  <c r="F216" i="10"/>
  <c r="D217" i="10"/>
  <c r="B218" i="10"/>
  <c r="R218" i="10"/>
  <c r="P219" i="10"/>
  <c r="N220" i="10"/>
  <c r="L221" i="10"/>
  <c r="J222" i="10"/>
  <c r="H223" i="10"/>
  <c r="F224" i="10"/>
  <c r="D225" i="10"/>
  <c r="B226" i="10"/>
  <c r="R226" i="10"/>
  <c r="P227" i="10"/>
  <c r="N228" i="10"/>
  <c r="L229" i="10"/>
  <c r="J230" i="10"/>
  <c r="H231" i="10"/>
  <c r="F232" i="10"/>
  <c r="D233" i="10"/>
  <c r="B234" i="10"/>
  <c r="R234" i="10"/>
  <c r="P235" i="10"/>
  <c r="N236" i="10"/>
  <c r="L237" i="10"/>
  <c r="J238" i="10"/>
  <c r="H239" i="10"/>
  <c r="F240" i="10"/>
  <c r="D241" i="10"/>
  <c r="B242" i="10"/>
  <c r="R242" i="10"/>
  <c r="P243" i="10"/>
  <c r="N244" i="10"/>
  <c r="L245" i="10"/>
  <c r="J246" i="10"/>
  <c r="H247" i="10"/>
  <c r="F248" i="10"/>
  <c r="D249" i="10"/>
  <c r="B250" i="10"/>
  <c r="R250" i="10"/>
  <c r="P251" i="10"/>
  <c r="N252" i="10"/>
  <c r="L253" i="10"/>
  <c r="J254" i="10"/>
  <c r="H255" i="10"/>
  <c r="F256" i="10"/>
  <c r="D257" i="10"/>
  <c r="B258" i="10"/>
  <c r="R258" i="10"/>
  <c r="P259" i="10"/>
  <c r="N260" i="10"/>
  <c r="L261" i="10"/>
  <c r="J262" i="10"/>
  <c r="H263" i="10"/>
  <c r="F264" i="10"/>
  <c r="D265" i="10"/>
  <c r="B266" i="10"/>
  <c r="R266" i="10"/>
  <c r="P267" i="10"/>
  <c r="N268" i="10"/>
  <c r="L269" i="10"/>
  <c r="J270" i="10"/>
  <c r="H271" i="10"/>
  <c r="F272" i="10"/>
  <c r="D273" i="10"/>
  <c r="B274" i="10"/>
  <c r="R274" i="10"/>
  <c r="P121" i="10"/>
  <c r="G135" i="10"/>
  <c r="I142" i="10"/>
  <c r="J148" i="10"/>
  <c r="C153" i="10"/>
  <c r="F157" i="10"/>
  <c r="N160" i="10"/>
  <c r="J163" i="10"/>
  <c r="F166" i="10"/>
  <c r="F168" i="10"/>
  <c r="J170" i="10"/>
  <c r="J172" i="10"/>
  <c r="I174" i="10"/>
  <c r="F176" i="10"/>
  <c r="B178" i="10"/>
  <c r="P179" i="10"/>
  <c r="J181" i="10"/>
  <c r="R182" i="10"/>
  <c r="F184" i="10"/>
  <c r="N185" i="10"/>
  <c r="E187" i="10"/>
  <c r="L188" i="10"/>
  <c r="B190" i="10"/>
  <c r="H191" i="10"/>
  <c r="L192" i="10"/>
  <c r="N193" i="10"/>
  <c r="R194" i="10"/>
  <c r="C196" i="10"/>
  <c r="C197" i="10"/>
  <c r="C198" i="10"/>
  <c r="C199" i="10"/>
  <c r="C200" i="10"/>
  <c r="B201" i="10"/>
  <c r="S201" i="10"/>
  <c r="R202" i="10"/>
  <c r="Q203" i="10"/>
  <c r="O204" i="10"/>
  <c r="M205" i="10"/>
  <c r="K206" i="10"/>
  <c r="I207" i="10"/>
  <c r="G208" i="10"/>
  <c r="E209" i="10"/>
  <c r="C210" i="10"/>
  <c r="S210" i="10"/>
  <c r="Q211" i="10"/>
  <c r="O212" i="10"/>
  <c r="M213" i="10"/>
  <c r="K214" i="10"/>
  <c r="I215" i="10"/>
  <c r="G216" i="10"/>
  <c r="E217" i="10"/>
  <c r="C218" i="10"/>
  <c r="S218" i="10"/>
  <c r="Q219" i="10"/>
  <c r="O220" i="10"/>
  <c r="M221" i="10"/>
  <c r="K222" i="10"/>
  <c r="I223" i="10"/>
  <c r="G224" i="10"/>
  <c r="E225" i="10"/>
  <c r="C226" i="10"/>
  <c r="S226" i="10"/>
  <c r="Q227" i="10"/>
  <c r="O228" i="10"/>
  <c r="M229" i="10"/>
  <c r="K230" i="10"/>
  <c r="I231" i="10"/>
  <c r="G232" i="10"/>
  <c r="E233" i="10"/>
  <c r="C234" i="10"/>
  <c r="S234" i="10"/>
  <c r="Q235" i="10"/>
  <c r="O236" i="10"/>
  <c r="M237" i="10"/>
  <c r="K238" i="10"/>
  <c r="I239" i="10"/>
  <c r="G240" i="10"/>
  <c r="E241" i="10"/>
  <c r="C242" i="10"/>
  <c r="S242" i="10"/>
  <c r="Q243" i="10"/>
  <c r="O244" i="10"/>
  <c r="M245" i="10"/>
  <c r="K246" i="10"/>
  <c r="I247" i="10"/>
  <c r="G248" i="10"/>
  <c r="E249" i="10"/>
  <c r="C250" i="10"/>
  <c r="S250" i="10"/>
  <c r="Q251" i="10"/>
  <c r="O252" i="10"/>
  <c r="M253" i="10"/>
  <c r="K254" i="10"/>
  <c r="I255" i="10"/>
  <c r="G256" i="10"/>
  <c r="E257" i="10"/>
  <c r="C258" i="10"/>
  <c r="S258" i="10"/>
  <c r="Q259" i="10"/>
  <c r="O260" i="10"/>
  <c r="M261" i="10"/>
  <c r="K262" i="10"/>
  <c r="I263" i="10"/>
  <c r="G264" i="10"/>
  <c r="E265" i="10"/>
  <c r="C266" i="10"/>
  <c r="S266" i="10"/>
  <c r="Q267" i="10"/>
  <c r="O268" i="10"/>
  <c r="M269" i="10"/>
  <c r="K270" i="10"/>
  <c r="I271" i="10"/>
  <c r="G272" i="10"/>
  <c r="E273" i="10"/>
  <c r="C274" i="10"/>
  <c r="S274" i="10"/>
  <c r="Q275" i="10"/>
  <c r="O276" i="10"/>
  <c r="M277" i="10"/>
  <c r="K278" i="10"/>
  <c r="I279" i="10"/>
  <c r="N122" i="10"/>
  <c r="B136" i="10"/>
  <c r="D143" i="10"/>
  <c r="M148" i="10"/>
  <c r="N153" i="10"/>
  <c r="H157" i="10"/>
  <c r="P160" i="10"/>
  <c r="L163" i="10"/>
  <c r="H166" i="10"/>
  <c r="H168" i="10"/>
  <c r="L170" i="10"/>
  <c r="L172" i="10"/>
  <c r="J174" i="10"/>
  <c r="H176" i="10"/>
  <c r="D178" i="10"/>
  <c r="R179" i="10"/>
  <c r="K181" i="10"/>
  <c r="S182" i="10"/>
  <c r="H184" i="10"/>
  <c r="P185" i="10"/>
  <c r="G187" i="10"/>
  <c r="M188" i="10"/>
  <c r="C190" i="10"/>
  <c r="J191" i="10"/>
  <c r="M192" i="10"/>
  <c r="P193" i="10"/>
  <c r="B195" i="10"/>
  <c r="D196" i="10"/>
  <c r="D197" i="10"/>
  <c r="D198" i="10"/>
  <c r="D199" i="10"/>
  <c r="D200" i="10"/>
  <c r="C201" i="10"/>
  <c r="B202" i="10"/>
  <c r="S202" i="10"/>
  <c r="R203" i="10"/>
  <c r="P204" i="10"/>
  <c r="N205" i="10"/>
  <c r="L206" i="10"/>
  <c r="J207" i="10"/>
  <c r="H208" i="10"/>
  <c r="F209" i="10"/>
  <c r="D210" i="10"/>
  <c r="B211" i="10"/>
  <c r="R211" i="10"/>
  <c r="P212" i="10"/>
  <c r="N213" i="10"/>
  <c r="L214" i="10"/>
  <c r="J215" i="10"/>
  <c r="H216" i="10"/>
  <c r="F217" i="10"/>
  <c r="D218" i="10"/>
  <c r="B219" i="10"/>
  <c r="R219" i="10"/>
  <c r="P220" i="10"/>
  <c r="N221" i="10"/>
  <c r="L222" i="10"/>
  <c r="J223" i="10"/>
  <c r="H224" i="10"/>
  <c r="F225" i="10"/>
  <c r="D226" i="10"/>
  <c r="B227" i="10"/>
  <c r="R227" i="10"/>
  <c r="P228" i="10"/>
  <c r="N229" i="10"/>
  <c r="L230" i="10"/>
  <c r="J231" i="10"/>
  <c r="H232" i="10"/>
  <c r="F233" i="10"/>
  <c r="D234" i="10"/>
  <c r="B235" i="10"/>
  <c r="R235" i="10"/>
  <c r="P236" i="10"/>
  <c r="N237" i="10"/>
  <c r="L238" i="10"/>
  <c r="J239" i="10"/>
  <c r="H240" i="10"/>
  <c r="F241" i="10"/>
  <c r="D242" i="10"/>
  <c r="B243" i="10"/>
  <c r="R243" i="10"/>
  <c r="P244" i="10"/>
  <c r="N245" i="10"/>
  <c r="L246" i="10"/>
  <c r="J247" i="10"/>
  <c r="H248" i="10"/>
  <c r="F249" i="10"/>
  <c r="D250" i="10"/>
  <c r="B251" i="10"/>
  <c r="R251" i="10"/>
  <c r="P252" i="10"/>
  <c r="N253" i="10"/>
  <c r="L254" i="10"/>
  <c r="J255" i="10"/>
  <c r="H256" i="10"/>
  <c r="F257" i="10"/>
  <c r="D258" i="10"/>
  <c r="B259" i="10"/>
  <c r="R259" i="10"/>
  <c r="P260" i="10"/>
  <c r="N261" i="10"/>
  <c r="L262" i="10"/>
  <c r="J263" i="10"/>
  <c r="H264" i="10"/>
  <c r="F265" i="10"/>
  <c r="D266" i="10"/>
  <c r="B267" i="10"/>
  <c r="R267" i="10"/>
  <c r="P268" i="10"/>
  <c r="N269" i="10"/>
  <c r="L270" i="10"/>
  <c r="J271" i="10"/>
  <c r="H272" i="10"/>
  <c r="F273" i="10"/>
  <c r="D274" i="10"/>
  <c r="B275" i="10"/>
  <c r="R275" i="10"/>
  <c r="P276" i="10"/>
  <c r="N277" i="10"/>
  <c r="L278" i="10"/>
  <c r="J279" i="10"/>
  <c r="H280" i="10"/>
  <c r="F281" i="10"/>
  <c r="D282" i="10"/>
  <c r="B283" i="10"/>
  <c r="R283" i="10"/>
  <c r="P284" i="10"/>
  <c r="L123" i="10"/>
  <c r="E136" i="10"/>
  <c r="G143" i="10"/>
  <c r="F149" i="10"/>
  <c r="P153" i="10"/>
  <c r="J157" i="10"/>
  <c r="R160" i="10"/>
  <c r="N163" i="10"/>
  <c r="I166" i="10"/>
  <c r="N168" i="10"/>
  <c r="N170" i="10"/>
  <c r="M172" i="10"/>
  <c r="L174" i="10"/>
  <c r="N176" i="10"/>
  <c r="J178" i="10"/>
  <c r="C180" i="10"/>
  <c r="L181" i="10"/>
  <c r="B183" i="10"/>
  <c r="K184" i="10"/>
  <c r="R185" i="10"/>
  <c r="H187" i="10"/>
  <c r="N188" i="10"/>
  <c r="D190" i="10"/>
  <c r="K191" i="10"/>
  <c r="N192" i="10"/>
  <c r="R193" i="10"/>
  <c r="C195" i="10"/>
  <c r="E196" i="10"/>
  <c r="E197" i="10"/>
  <c r="E198" i="10"/>
  <c r="F199" i="10"/>
  <c r="E200" i="10"/>
  <c r="D201" i="10"/>
  <c r="C202" i="10"/>
  <c r="B203" i="10"/>
  <c r="S203" i="10"/>
  <c r="Q204" i="10"/>
  <c r="O205" i="10"/>
  <c r="M206" i="10"/>
  <c r="K207" i="10"/>
  <c r="I208" i="10"/>
  <c r="G209" i="10"/>
  <c r="E210" i="10"/>
  <c r="C211" i="10"/>
  <c r="S211" i="10"/>
  <c r="Q212" i="10"/>
  <c r="O213" i="10"/>
  <c r="M214" i="10"/>
  <c r="K215" i="10"/>
  <c r="I216" i="10"/>
  <c r="G217" i="10"/>
  <c r="E218" i="10"/>
  <c r="C219" i="10"/>
  <c r="S219" i="10"/>
  <c r="Q220" i="10"/>
  <c r="O221" i="10"/>
  <c r="M222" i="10"/>
  <c r="K223" i="10"/>
  <c r="I224" i="10"/>
  <c r="G225" i="10"/>
  <c r="E226" i="10"/>
  <c r="C227" i="10"/>
  <c r="S227" i="10"/>
  <c r="Q228" i="10"/>
  <c r="O229" i="10"/>
  <c r="M230" i="10"/>
  <c r="K231" i="10"/>
  <c r="I232" i="10"/>
  <c r="G233" i="10"/>
  <c r="E234" i="10"/>
  <c r="C235" i="10"/>
  <c r="S235" i="10"/>
  <c r="Q236" i="10"/>
  <c r="O237" i="10"/>
  <c r="M238" i="10"/>
  <c r="K239" i="10"/>
  <c r="I240" i="10"/>
  <c r="G241" i="10"/>
  <c r="E242" i="10"/>
  <c r="C243" i="10"/>
  <c r="S243" i="10"/>
  <c r="Q244" i="10"/>
  <c r="O245" i="10"/>
  <c r="M246" i="10"/>
  <c r="K247" i="10"/>
  <c r="I248" i="10"/>
  <c r="G249" i="10"/>
  <c r="E250" i="10"/>
  <c r="C251" i="10"/>
  <c r="S251" i="10"/>
  <c r="Q252" i="10"/>
  <c r="O253" i="10"/>
  <c r="M254" i="10"/>
  <c r="K255" i="10"/>
  <c r="I256" i="10"/>
  <c r="G257" i="10"/>
  <c r="E258" i="10"/>
  <c r="C259" i="10"/>
  <c r="S259" i="10"/>
  <c r="J124" i="10"/>
  <c r="R136" i="10"/>
  <c r="B144" i="10"/>
  <c r="H149" i="10"/>
  <c r="S153" i="10"/>
  <c r="K157" i="10"/>
  <c r="B161" i="10"/>
  <c r="O163" i="10"/>
  <c r="J166" i="10"/>
  <c r="P168" i="10"/>
  <c r="P170" i="10"/>
  <c r="N172" i="10"/>
  <c r="R174" i="10"/>
  <c r="O176" i="10"/>
  <c r="K178" i="10"/>
  <c r="F180" i="10"/>
  <c r="N181" i="10"/>
  <c r="D183" i="10"/>
  <c r="M184" i="10"/>
  <c r="S185" i="10"/>
  <c r="I187" i="10"/>
  <c r="P188" i="10"/>
  <c r="F190" i="10"/>
  <c r="M191" i="10"/>
  <c r="O192" i="10"/>
  <c r="S193" i="10"/>
  <c r="E195" i="10"/>
  <c r="F196" i="10"/>
  <c r="F197" i="10"/>
  <c r="F198" i="10"/>
  <c r="G199" i="10"/>
  <c r="F200" i="10"/>
  <c r="E201" i="10"/>
  <c r="D202" i="10"/>
  <c r="C203" i="10"/>
  <c r="B204" i="10"/>
  <c r="R204" i="10"/>
  <c r="P205" i="10"/>
  <c r="N206" i="10"/>
  <c r="L207" i="10"/>
  <c r="J208" i="10"/>
  <c r="H209" i="10"/>
  <c r="F210" i="10"/>
  <c r="D211" i="10"/>
  <c r="B212" i="10"/>
  <c r="R212" i="10"/>
  <c r="P213" i="10"/>
  <c r="N214" i="10"/>
  <c r="L215" i="10"/>
  <c r="J216" i="10"/>
  <c r="H217" i="10"/>
  <c r="F218" i="10"/>
  <c r="D219" i="10"/>
  <c r="B220" i="10"/>
  <c r="R220" i="10"/>
  <c r="P221" i="10"/>
  <c r="N222" i="10"/>
  <c r="L223" i="10"/>
  <c r="J224" i="10"/>
  <c r="H225" i="10"/>
  <c r="F226" i="10"/>
  <c r="D227" i="10"/>
  <c r="B228" i="10"/>
  <c r="R228" i="10"/>
  <c r="P229" i="10"/>
  <c r="N230" i="10"/>
  <c r="L231" i="10"/>
  <c r="J232" i="10"/>
  <c r="H233" i="10"/>
  <c r="F234" i="10"/>
  <c r="D235" i="10"/>
  <c r="B236" i="10"/>
  <c r="R236" i="10"/>
  <c r="P237" i="10"/>
  <c r="N238" i="10"/>
  <c r="L239" i="10"/>
  <c r="J240" i="10"/>
  <c r="H241" i="10"/>
  <c r="F242" i="10"/>
  <c r="D243" i="10"/>
  <c r="B244" i="10"/>
  <c r="R244" i="10"/>
  <c r="P245" i="10"/>
  <c r="N246" i="10"/>
  <c r="L247" i="10"/>
  <c r="J248" i="10"/>
  <c r="H249" i="10"/>
  <c r="F250" i="10"/>
  <c r="D251" i="10"/>
  <c r="B252" i="10"/>
  <c r="R252" i="10"/>
  <c r="H125" i="10"/>
  <c r="C137" i="10"/>
  <c r="E144" i="10"/>
  <c r="K149" i="10"/>
  <c r="L154" i="10"/>
  <c r="D158" i="10"/>
  <c r="C161" i="10"/>
  <c r="F164" i="10"/>
  <c r="R166" i="10"/>
  <c r="R168" i="10"/>
  <c r="Q170" i="10"/>
  <c r="P172" i="10"/>
  <c r="B175" i="10"/>
  <c r="P176" i="10"/>
  <c r="L178" i="10"/>
  <c r="G180" i="10"/>
  <c r="Q181" i="10"/>
  <c r="F183" i="10"/>
  <c r="N184" i="10"/>
  <c r="B186" i="10"/>
  <c r="J187" i="10"/>
  <c r="S188" i="10"/>
  <c r="H190" i="10"/>
  <c r="N191" i="10"/>
  <c r="P192" i="10"/>
  <c r="B194" i="10"/>
  <c r="F195" i="10"/>
  <c r="G196" i="10"/>
  <c r="G197" i="10"/>
  <c r="H198" i="10"/>
  <c r="H199" i="10"/>
  <c r="G200" i="10"/>
  <c r="F201" i="10"/>
  <c r="E202" i="10"/>
  <c r="E203" i="10"/>
  <c r="C204" i="10"/>
  <c r="S204" i="10"/>
  <c r="Q205" i="10"/>
  <c r="O206" i="10"/>
  <c r="M207" i="10"/>
  <c r="K208" i="10"/>
  <c r="I209" i="10"/>
  <c r="G210" i="10"/>
  <c r="E211" i="10"/>
  <c r="C212" i="10"/>
  <c r="S212" i="10"/>
  <c r="Q213" i="10"/>
  <c r="O214" i="10"/>
  <c r="M215" i="10"/>
  <c r="K216" i="10"/>
  <c r="I217" i="10"/>
  <c r="G218" i="10"/>
  <c r="E219" i="10"/>
  <c r="C220" i="10"/>
  <c r="S220" i="10"/>
  <c r="Q221" i="10"/>
  <c r="O222" i="10"/>
  <c r="M223" i="10"/>
  <c r="K224" i="10"/>
  <c r="I225" i="10"/>
  <c r="G226" i="10"/>
  <c r="E227" i="10"/>
  <c r="C228" i="10"/>
  <c r="S228" i="10"/>
  <c r="Q229" i="10"/>
  <c r="O230" i="10"/>
  <c r="M231" i="10"/>
  <c r="K232" i="10"/>
  <c r="I233" i="10"/>
  <c r="G234" i="10"/>
  <c r="E235" i="10"/>
  <c r="C236" i="10"/>
  <c r="S236" i="10"/>
  <c r="Q237" i="10"/>
  <c r="O238" i="10"/>
  <c r="M239" i="10"/>
  <c r="K240" i="10"/>
  <c r="I241" i="10"/>
  <c r="G242" i="10"/>
  <c r="E243" i="10"/>
  <c r="C244" i="10"/>
  <c r="S244" i="10"/>
  <c r="Q245" i="10"/>
  <c r="O246" i="10"/>
  <c r="M247" i="10"/>
  <c r="K248" i="10"/>
  <c r="I249" i="10"/>
  <c r="G250" i="10"/>
  <c r="E251" i="10"/>
  <c r="C252" i="10"/>
  <c r="S252" i="10"/>
  <c r="Q253" i="10"/>
  <c r="O254" i="10"/>
  <c r="M255" i="10"/>
  <c r="K256" i="10"/>
  <c r="I257" i="10"/>
  <c r="G258" i="10"/>
  <c r="E259" i="10"/>
  <c r="C260" i="10"/>
  <c r="S260" i="10"/>
  <c r="Q261" i="10"/>
  <c r="O262" i="10"/>
  <c r="M263" i="10"/>
  <c r="K264" i="10"/>
  <c r="I265" i="10"/>
  <c r="G266" i="10"/>
  <c r="F126" i="10"/>
  <c r="P137" i="10"/>
  <c r="R144" i="10"/>
  <c r="D150" i="10"/>
  <c r="N154" i="10"/>
  <c r="F158" i="10"/>
  <c r="L161" i="10"/>
  <c r="H164" i="10"/>
  <c r="B167" i="10"/>
  <c r="B169" i="10"/>
  <c r="R170" i="10"/>
  <c r="D173" i="10"/>
  <c r="D175" i="10"/>
  <c r="R176" i="10"/>
  <c r="N178" i="10"/>
  <c r="H180" i="10"/>
  <c r="S181" i="10"/>
  <c r="G183" i="10"/>
  <c r="O184" i="10"/>
  <c r="D186" i="10"/>
  <c r="L187" i="10"/>
  <c r="C189" i="10"/>
  <c r="I190" i="10"/>
  <c r="O191" i="10"/>
  <c r="R192" i="10"/>
  <c r="D194" i="10"/>
  <c r="G195" i="10"/>
  <c r="H196" i="10"/>
  <c r="H197" i="10"/>
  <c r="I198" i="10"/>
  <c r="I199" i="10"/>
  <c r="H200" i="10"/>
  <c r="G201" i="10"/>
  <c r="G202" i="10"/>
  <c r="F203" i="10"/>
  <c r="D204" i="10"/>
  <c r="B205" i="10"/>
  <c r="R205" i="10"/>
  <c r="P206" i="10"/>
  <c r="N207" i="10"/>
  <c r="L208" i="10"/>
  <c r="J209" i="10"/>
  <c r="H210" i="10"/>
  <c r="F211" i="10"/>
  <c r="D212" i="10"/>
  <c r="B213" i="10"/>
  <c r="R213" i="10"/>
  <c r="P214" i="10"/>
  <c r="N215" i="10"/>
  <c r="L216" i="10"/>
  <c r="J217" i="10"/>
  <c r="H218" i="10"/>
  <c r="F219" i="10"/>
  <c r="D220" i="10"/>
  <c r="B221" i="10"/>
  <c r="R221" i="10"/>
  <c r="P222" i="10"/>
  <c r="N223" i="10"/>
  <c r="L224" i="10"/>
  <c r="J225" i="10"/>
  <c r="H226" i="10"/>
  <c r="F227" i="10"/>
  <c r="D228" i="10"/>
  <c r="B229" i="10"/>
  <c r="R229" i="10"/>
  <c r="P230" i="10"/>
  <c r="N231" i="10"/>
  <c r="L232" i="10"/>
  <c r="J233" i="10"/>
  <c r="H234" i="10"/>
  <c r="F235" i="10"/>
  <c r="D236" i="10"/>
  <c r="B237" i="10"/>
  <c r="R237" i="10"/>
  <c r="P238" i="10"/>
  <c r="N239" i="10"/>
  <c r="L240" i="10"/>
  <c r="J241" i="10"/>
  <c r="H242" i="10"/>
  <c r="F243" i="10"/>
  <c r="D244" i="10"/>
  <c r="B245" i="10"/>
  <c r="R245" i="10"/>
  <c r="P246" i="10"/>
  <c r="N247" i="10"/>
  <c r="L248" i="10"/>
  <c r="J249" i="10"/>
  <c r="H250" i="10"/>
  <c r="F251" i="10"/>
  <c r="D252" i="10"/>
  <c r="B253" i="10"/>
  <c r="R253" i="10"/>
  <c r="P254" i="10"/>
  <c r="D127" i="10"/>
  <c r="S137" i="10"/>
  <c r="C145" i="10"/>
  <c r="F150" i="10"/>
  <c r="P154" i="10"/>
  <c r="H158" i="10"/>
  <c r="N161" i="10"/>
  <c r="J164" i="10"/>
  <c r="D167" i="10"/>
  <c r="C169" i="10"/>
  <c r="B171" i="10"/>
  <c r="F173" i="10"/>
  <c r="F175" i="10"/>
  <c r="B177" i="10"/>
  <c r="P178" i="10"/>
  <c r="J180" i="10"/>
  <c r="B182" i="10"/>
  <c r="H183" i="10"/>
  <c r="P184" i="10"/>
  <c r="G186" i="10"/>
  <c r="N187" i="10"/>
  <c r="D189" i="10"/>
  <c r="J190" i="10"/>
  <c r="P191" i="10"/>
  <c r="B193" i="10"/>
  <c r="E194" i="10"/>
  <c r="H195" i="10"/>
  <c r="I196" i="10"/>
  <c r="J197" i="10"/>
  <c r="J198" i="10"/>
  <c r="J199" i="10"/>
  <c r="I200" i="10"/>
  <c r="I201" i="10"/>
  <c r="H202" i="10"/>
  <c r="G203" i="10"/>
  <c r="E204" i="10"/>
  <c r="C205" i="10"/>
  <c r="S205" i="10"/>
  <c r="Q206" i="10"/>
  <c r="O207" i="10"/>
  <c r="M208" i="10"/>
  <c r="K209" i="10"/>
  <c r="I210" i="10"/>
  <c r="G211" i="10"/>
  <c r="E212" i="10"/>
  <c r="C213" i="10"/>
  <c r="S213" i="10"/>
  <c r="Q214" i="10"/>
  <c r="O215" i="10"/>
  <c r="M216" i="10"/>
  <c r="K217" i="10"/>
  <c r="I218" i="10"/>
  <c r="G219" i="10"/>
  <c r="E220" i="10"/>
  <c r="C221" i="10"/>
  <c r="S221" i="10"/>
  <c r="Q222" i="10"/>
  <c r="O223" i="10"/>
  <c r="M224" i="10"/>
  <c r="K225" i="10"/>
  <c r="I226" i="10"/>
  <c r="G227" i="10"/>
  <c r="E228" i="10"/>
  <c r="C229" i="10"/>
  <c r="S229" i="10"/>
  <c r="Q230" i="10"/>
  <c r="O231" i="10"/>
  <c r="M232" i="10"/>
  <c r="K233" i="10"/>
  <c r="I234" i="10"/>
  <c r="G235" i="10"/>
  <c r="E236" i="10"/>
  <c r="C237" i="10"/>
  <c r="S237" i="10"/>
  <c r="Q238" i="10"/>
  <c r="O239" i="10"/>
  <c r="M240" i="10"/>
  <c r="K241" i="10"/>
  <c r="I242" i="10"/>
  <c r="G243" i="10"/>
  <c r="E244" i="10"/>
  <c r="C245" i="10"/>
  <c r="S245" i="10"/>
  <c r="Q246" i="10"/>
  <c r="O247" i="10"/>
  <c r="M248" i="10"/>
  <c r="K249" i="10"/>
  <c r="I250" i="10"/>
  <c r="G251" i="10"/>
  <c r="E252" i="10"/>
  <c r="C253" i="10"/>
  <c r="S253" i="10"/>
  <c r="Q254" i="10"/>
  <c r="O255" i="10"/>
  <c r="M256" i="10"/>
  <c r="K257" i="10"/>
  <c r="I258" i="10"/>
  <c r="G259" i="10"/>
  <c r="E260" i="10"/>
  <c r="C261" i="10"/>
  <c r="S261" i="10"/>
  <c r="Q262" i="10"/>
  <c r="B128" i="10"/>
  <c r="N138" i="10"/>
  <c r="P145" i="10"/>
  <c r="I150" i="10"/>
  <c r="Q154" i="10"/>
  <c r="I158" i="10"/>
  <c r="P161" i="10"/>
  <c r="L164" i="10"/>
  <c r="F167" i="10"/>
  <c r="D169" i="10"/>
  <c r="H171" i="10"/>
  <c r="H173" i="10"/>
  <c r="G175" i="10"/>
  <c r="C177" i="10"/>
  <c r="Q178" i="10"/>
  <c r="L180" i="10"/>
  <c r="C182" i="10"/>
  <c r="J183" i="10"/>
  <c r="R184" i="10"/>
  <c r="I186" i="10"/>
  <c r="O187" i="10"/>
  <c r="E189" i="10"/>
  <c r="L190" i="10"/>
  <c r="Q191" i="10"/>
  <c r="C193" i="10"/>
  <c r="G194" i="10"/>
  <c r="I195" i="10"/>
  <c r="J196" i="10"/>
  <c r="K197" i="10"/>
  <c r="K198" i="10"/>
  <c r="K199" i="10"/>
  <c r="K200" i="10"/>
  <c r="J201" i="10"/>
  <c r="I202" i="10"/>
  <c r="H203" i="10"/>
  <c r="F204" i="10"/>
  <c r="D205" i="10"/>
  <c r="B206" i="10"/>
  <c r="R206" i="10"/>
  <c r="P207" i="10"/>
  <c r="N208" i="10"/>
  <c r="L209" i="10"/>
  <c r="J210" i="10"/>
  <c r="H211" i="10"/>
  <c r="F212" i="10"/>
  <c r="D213" i="10"/>
  <c r="B214" i="10"/>
  <c r="R214" i="10"/>
  <c r="P215" i="10"/>
  <c r="N216" i="10"/>
  <c r="L217" i="10"/>
  <c r="J218" i="10"/>
  <c r="H219" i="10"/>
  <c r="F220" i="10"/>
  <c r="D221" i="10"/>
  <c r="B222" i="10"/>
  <c r="R222" i="10"/>
  <c r="P223" i="10"/>
  <c r="N224" i="10"/>
  <c r="L225" i="10"/>
  <c r="J226" i="10"/>
  <c r="H227" i="10"/>
  <c r="F228" i="10"/>
  <c r="D229" i="10"/>
  <c r="B230" i="10"/>
  <c r="R230" i="10"/>
  <c r="P231" i="10"/>
  <c r="N232" i="10"/>
  <c r="L233" i="10"/>
  <c r="J234" i="10"/>
  <c r="H235" i="10"/>
  <c r="F236" i="10"/>
  <c r="D237" i="10"/>
  <c r="B238" i="10"/>
  <c r="R238" i="10"/>
  <c r="P239" i="10"/>
  <c r="N240" i="10"/>
  <c r="L241" i="10"/>
  <c r="J242" i="10"/>
  <c r="H243" i="10"/>
  <c r="F244" i="10"/>
  <c r="D245" i="10"/>
  <c r="B246" i="10"/>
  <c r="R246" i="10"/>
  <c r="P247" i="10"/>
  <c r="N248" i="10"/>
  <c r="L249" i="10"/>
  <c r="J250" i="10"/>
  <c r="H251" i="10"/>
  <c r="F252" i="10"/>
  <c r="D253" i="10"/>
  <c r="B254" i="10"/>
  <c r="R254" i="10"/>
  <c r="P255" i="10"/>
  <c r="N256" i="10"/>
  <c r="L257" i="10"/>
  <c r="J258" i="10"/>
  <c r="H259" i="10"/>
  <c r="F260" i="10"/>
  <c r="D261" i="10"/>
  <c r="B262" i="10"/>
  <c r="R262" i="10"/>
  <c r="P263" i="10"/>
  <c r="N264" i="10"/>
  <c r="L265" i="10"/>
  <c r="J266" i="10"/>
  <c r="H267" i="10"/>
  <c r="F268" i="10"/>
  <c r="D269" i="10"/>
  <c r="B270" i="10"/>
  <c r="R270" i="10"/>
  <c r="P271" i="10"/>
  <c r="N272" i="10"/>
  <c r="R128" i="10"/>
  <c r="Q138" i="10"/>
  <c r="S145" i="10"/>
  <c r="B151" i="10"/>
  <c r="J155" i="10"/>
  <c r="B159" i="10"/>
  <c r="R161" i="10"/>
  <c r="M164" i="10"/>
  <c r="G167" i="10"/>
  <c r="F169" i="10"/>
  <c r="J171" i="10"/>
  <c r="J173" i="10"/>
  <c r="H175" i="10"/>
  <c r="D177" i="10"/>
  <c r="R178" i="10"/>
  <c r="M180" i="10"/>
  <c r="D182" i="10"/>
  <c r="M183" i="10"/>
  <c r="B185" i="10"/>
  <c r="J186" i="10"/>
  <c r="P187" i="10"/>
  <c r="F189" i="10"/>
  <c r="O190" i="10"/>
  <c r="R191" i="10"/>
  <c r="D193" i="10"/>
  <c r="H194" i="10"/>
  <c r="J195" i="10"/>
  <c r="L196" i="10"/>
  <c r="L197" i="10"/>
  <c r="L198" i="10"/>
  <c r="M199" i="10"/>
  <c r="L200" i="10"/>
  <c r="K201" i="10"/>
  <c r="J202" i="10"/>
  <c r="I203" i="10"/>
  <c r="G204" i="10"/>
  <c r="E205" i="10"/>
  <c r="C206" i="10"/>
  <c r="S206" i="10"/>
  <c r="Q207" i="10"/>
  <c r="O208" i="10"/>
  <c r="M209" i="10"/>
  <c r="K210" i="10"/>
  <c r="I211" i="10"/>
  <c r="G212" i="10"/>
  <c r="E213" i="10"/>
  <c r="C214" i="10"/>
  <c r="S214" i="10"/>
  <c r="Q215" i="10"/>
  <c r="O216" i="10"/>
  <c r="M217" i="10"/>
  <c r="K218" i="10"/>
  <c r="I219" i="10"/>
  <c r="G220" i="10"/>
  <c r="E221" i="10"/>
  <c r="C222" i="10"/>
  <c r="S222" i="10"/>
  <c r="Q223" i="10"/>
  <c r="O224" i="10"/>
  <c r="M225" i="10"/>
  <c r="K226" i="10"/>
  <c r="I227" i="10"/>
  <c r="G228" i="10"/>
  <c r="E229" i="10"/>
  <c r="C230" i="10"/>
  <c r="S230" i="10"/>
  <c r="Q231" i="10"/>
  <c r="O232" i="10"/>
  <c r="M233" i="10"/>
  <c r="K234" i="10"/>
  <c r="I235" i="10"/>
  <c r="G236" i="10"/>
  <c r="P129" i="10"/>
  <c r="L139" i="10"/>
  <c r="L146" i="10"/>
  <c r="D151" i="10"/>
  <c r="L155" i="10"/>
  <c r="D159" i="10"/>
  <c r="S161" i="10"/>
  <c r="D165" i="10"/>
  <c r="H167" i="10"/>
  <c r="L169" i="10"/>
  <c r="L171" i="10"/>
  <c r="K173" i="10"/>
  <c r="J175" i="10"/>
  <c r="F177" i="10"/>
  <c r="B179" i="10"/>
  <c r="N180" i="10"/>
  <c r="F182" i="10"/>
  <c r="O183" i="10"/>
  <c r="C185" i="10"/>
  <c r="K186" i="10"/>
  <c r="R187" i="10"/>
  <c r="H189" i="10"/>
  <c r="Q190" i="10"/>
  <c r="B192" i="10"/>
  <c r="F193" i="10"/>
  <c r="I194" i="10"/>
  <c r="L195" i="10"/>
  <c r="M196" i="10"/>
  <c r="M197" i="10"/>
  <c r="M198" i="10"/>
  <c r="N199" i="10"/>
  <c r="M200" i="10"/>
  <c r="L201" i="10"/>
  <c r="K202" i="10"/>
  <c r="J203" i="10"/>
  <c r="H204" i="10"/>
  <c r="F205" i="10"/>
  <c r="D206" i="10"/>
  <c r="B207" i="10"/>
  <c r="R207" i="10"/>
  <c r="P208" i="10"/>
  <c r="N209" i="10"/>
  <c r="L210" i="10"/>
  <c r="J211" i="10"/>
  <c r="H212" i="10"/>
  <c r="F213" i="10"/>
  <c r="D214" i="10"/>
  <c r="B215" i="10"/>
  <c r="R215" i="10"/>
  <c r="P216" i="10"/>
  <c r="N217" i="10"/>
  <c r="L218" i="10"/>
  <c r="J219" i="10"/>
  <c r="H220" i="10"/>
  <c r="F221" i="10"/>
  <c r="D222" i="10"/>
  <c r="B223" i="10"/>
  <c r="R223" i="10"/>
  <c r="P224" i="10"/>
  <c r="N225" i="10"/>
  <c r="L226" i="10"/>
  <c r="J227" i="10"/>
  <c r="H228" i="10"/>
  <c r="F229" i="10"/>
  <c r="D230" i="10"/>
  <c r="B231" i="10"/>
  <c r="R231" i="10"/>
  <c r="P232" i="10"/>
  <c r="N233" i="10"/>
  <c r="L234" i="10"/>
  <c r="J235" i="10"/>
  <c r="H236" i="10"/>
  <c r="F237" i="10"/>
  <c r="D238" i="10"/>
  <c r="B239" i="10"/>
  <c r="R239" i="10"/>
  <c r="P240" i="10"/>
  <c r="N241" i="10"/>
  <c r="L242" i="10"/>
  <c r="J243" i="10"/>
  <c r="H244" i="10"/>
  <c r="F245" i="10"/>
  <c r="D246" i="10"/>
  <c r="B247" i="10"/>
  <c r="R247" i="10"/>
  <c r="P248" i="10"/>
  <c r="N249" i="10"/>
  <c r="L250" i="10"/>
  <c r="J251" i="10"/>
  <c r="H252" i="10"/>
  <c r="F253" i="10"/>
  <c r="D254" i="10"/>
  <c r="B255" i="10"/>
  <c r="N130" i="10"/>
  <c r="O139" i="10"/>
  <c r="N146" i="10"/>
  <c r="G151" i="10"/>
  <c r="N155" i="10"/>
  <c r="F159" i="10"/>
  <c r="J162" i="10"/>
  <c r="F165" i="10"/>
  <c r="J167" i="10"/>
  <c r="N169" i="10"/>
  <c r="N171" i="10"/>
  <c r="L173" i="10"/>
  <c r="P175" i="10"/>
  <c r="L177" i="10"/>
  <c r="H179" i="10"/>
  <c r="P180" i="10"/>
  <c r="H182" i="10"/>
  <c r="P183" i="10"/>
  <c r="D185" i="10"/>
  <c r="L186" i="10"/>
  <c r="C188" i="10"/>
  <c r="J189" i="10"/>
  <c r="R190" i="10"/>
  <c r="D192" i="10"/>
  <c r="G193" i="10"/>
  <c r="J194" i="10"/>
  <c r="N195" i="10"/>
  <c r="N196" i="10"/>
  <c r="N197" i="10"/>
  <c r="O198" i="10"/>
  <c r="O199" i="10"/>
  <c r="N200" i="10"/>
  <c r="M201" i="10"/>
  <c r="L202" i="10"/>
  <c r="K203" i="10"/>
  <c r="I204" i="10"/>
  <c r="G205" i="10"/>
  <c r="E206" i="10"/>
  <c r="C207" i="10"/>
  <c r="S207" i="10"/>
  <c r="Q208" i="10"/>
  <c r="O209" i="10"/>
  <c r="M210" i="10"/>
  <c r="K211" i="10"/>
  <c r="I212" i="10"/>
  <c r="G213" i="10"/>
  <c r="E214" i="10"/>
  <c r="C215" i="10"/>
  <c r="S215" i="10"/>
  <c r="Q216" i="10"/>
  <c r="O217" i="10"/>
  <c r="M218" i="10"/>
  <c r="K219" i="10"/>
  <c r="I220" i="10"/>
  <c r="G221" i="10"/>
  <c r="E222" i="10"/>
  <c r="C223" i="10"/>
  <c r="S223" i="10"/>
  <c r="Q224" i="10"/>
  <c r="O225" i="10"/>
  <c r="M226" i="10"/>
  <c r="K227" i="10"/>
  <c r="I228" i="10"/>
  <c r="G229" i="10"/>
  <c r="E230" i="10"/>
  <c r="C231" i="10"/>
  <c r="S231" i="10"/>
  <c r="Q232" i="10"/>
  <c r="O233" i="10"/>
  <c r="M234" i="10"/>
  <c r="K235" i="10"/>
  <c r="I236" i="10"/>
  <c r="G237" i="10"/>
  <c r="E238" i="10"/>
  <c r="C239" i="10"/>
  <c r="S239" i="10"/>
  <c r="Q240" i="10"/>
  <c r="O241" i="10"/>
  <c r="M242" i="10"/>
  <c r="K243" i="10"/>
  <c r="I244" i="10"/>
  <c r="G245" i="10"/>
  <c r="E246" i="10"/>
  <c r="C247" i="10"/>
  <c r="S247" i="10"/>
  <c r="Q248" i="10"/>
  <c r="O249" i="10"/>
  <c r="M250" i="10"/>
  <c r="K251" i="10"/>
  <c r="I252" i="10"/>
  <c r="G253" i="10"/>
  <c r="E254" i="10"/>
  <c r="C255" i="10"/>
  <c r="S255" i="10"/>
  <c r="Q256" i="10"/>
  <c r="O257" i="10"/>
  <c r="M258" i="10"/>
  <c r="K259" i="10"/>
  <c r="I260" i="10"/>
  <c r="G261" i="10"/>
  <c r="E262" i="10"/>
  <c r="C263" i="10"/>
  <c r="S263" i="10"/>
  <c r="Q264" i="10"/>
  <c r="O265" i="10"/>
  <c r="M266" i="10"/>
  <c r="K267" i="10"/>
  <c r="I268" i="10"/>
  <c r="G269" i="10"/>
  <c r="E270" i="10"/>
  <c r="C271" i="10"/>
  <c r="S271" i="10"/>
  <c r="Q272" i="10"/>
  <c r="O273" i="10"/>
  <c r="M274" i="10"/>
  <c r="K275" i="10"/>
  <c r="I276" i="10"/>
  <c r="G277" i="10"/>
  <c r="E278" i="10"/>
  <c r="C279" i="10"/>
  <c r="S279" i="10"/>
  <c r="Q280" i="10"/>
  <c r="O281" i="10"/>
  <c r="M282" i="10"/>
  <c r="K283" i="10"/>
  <c r="I284" i="10"/>
  <c r="G285" i="10"/>
  <c r="L131" i="10"/>
  <c r="J140" i="10"/>
  <c r="Q146" i="10"/>
  <c r="R151" i="10"/>
  <c r="O155" i="10"/>
  <c r="G159" i="10"/>
  <c r="L162" i="10"/>
  <c r="H165" i="10"/>
  <c r="P167" i="10"/>
  <c r="P169" i="10"/>
  <c r="O171" i="10"/>
  <c r="N173" i="10"/>
  <c r="Q175" i="10"/>
  <c r="M177" i="10"/>
  <c r="I179" i="10"/>
  <c r="S180" i="10"/>
  <c r="I182" i="10"/>
  <c r="Q183" i="10"/>
  <c r="F185" i="10"/>
  <c r="N186" i="10"/>
  <c r="E188" i="10"/>
  <c r="K189" i="10"/>
  <c r="S190" i="10"/>
  <c r="E192" i="10"/>
  <c r="I193" i="10"/>
  <c r="K194" i="10"/>
  <c r="O195" i="10"/>
  <c r="O196" i="10"/>
  <c r="O197" i="10"/>
  <c r="P198" i="10"/>
  <c r="P199" i="10"/>
  <c r="O200" i="10"/>
  <c r="N201" i="10"/>
  <c r="M202" i="10"/>
  <c r="L203" i="10"/>
  <c r="J204" i="10"/>
  <c r="H205" i="10"/>
  <c r="F206" i="10"/>
  <c r="D207" i="10"/>
  <c r="B208" i="10"/>
  <c r="R208" i="10"/>
  <c r="P209" i="10"/>
  <c r="N210" i="10"/>
  <c r="L211" i="10"/>
  <c r="J212" i="10"/>
  <c r="H213" i="10"/>
  <c r="F214" i="10"/>
  <c r="D215" i="10"/>
  <c r="B216" i="10"/>
  <c r="R216" i="10"/>
  <c r="P217" i="10"/>
  <c r="N218" i="10"/>
  <c r="L219" i="10"/>
  <c r="J220" i="10"/>
  <c r="H221" i="10"/>
  <c r="F222" i="10"/>
  <c r="D223" i="10"/>
  <c r="B224" i="10"/>
  <c r="R224" i="10"/>
  <c r="P225" i="10"/>
  <c r="N226" i="10"/>
  <c r="L227" i="10"/>
  <c r="J228" i="10"/>
  <c r="H229" i="10"/>
  <c r="F230" i="10"/>
  <c r="D231" i="10"/>
  <c r="B232" i="10"/>
  <c r="R232" i="10"/>
  <c r="P233" i="10"/>
  <c r="N234" i="10"/>
  <c r="L235" i="10"/>
  <c r="J236" i="10"/>
  <c r="H237" i="10"/>
  <c r="F238" i="10"/>
  <c r="D239" i="10"/>
  <c r="B240" i="10"/>
  <c r="R240" i="10"/>
  <c r="P241" i="10"/>
  <c r="N242" i="10"/>
  <c r="L243" i="10"/>
  <c r="J244" i="10"/>
  <c r="H245" i="10"/>
  <c r="F246" i="10"/>
  <c r="D247" i="10"/>
  <c r="B248" i="10"/>
  <c r="R248" i="10"/>
  <c r="P249" i="10"/>
  <c r="N250" i="10"/>
  <c r="L251" i="10"/>
  <c r="J252" i="10"/>
  <c r="H253" i="10"/>
  <c r="F254" i="10"/>
  <c r="D255" i="10"/>
  <c r="B256" i="10"/>
  <c r="R256" i="10"/>
  <c r="P257" i="10"/>
  <c r="N258" i="10"/>
  <c r="L259" i="10"/>
  <c r="J260" i="10"/>
  <c r="H261" i="10"/>
  <c r="F262" i="10"/>
  <c r="J132" i="10"/>
  <c r="M140" i="10"/>
  <c r="J147" i="10"/>
  <c r="B152" i="10"/>
  <c r="H156" i="10"/>
  <c r="R159" i="10"/>
  <c r="N162" i="10"/>
  <c r="J165" i="10"/>
  <c r="R167" i="10"/>
  <c r="R169" i="10"/>
  <c r="P171" i="10"/>
  <c r="B174" i="10"/>
  <c r="R175" i="10"/>
  <c r="N177" i="10"/>
  <c r="J179" i="10"/>
  <c r="D181" i="10"/>
  <c r="J182" i="10"/>
  <c r="R183" i="10"/>
  <c r="I185" i="10"/>
  <c r="P186" i="10"/>
  <c r="F188" i="10"/>
  <c r="L189" i="10"/>
  <c r="B191" i="10"/>
  <c r="F192" i="10"/>
  <c r="J193" i="10"/>
  <c r="L194" i="10"/>
  <c r="P195" i="10"/>
  <c r="P196" i="10"/>
  <c r="Q197" i="10"/>
  <c r="Q198" i="10"/>
  <c r="Q199" i="10"/>
  <c r="P200" i="10"/>
  <c r="O201" i="10"/>
  <c r="N202" i="10"/>
  <c r="M203" i="10"/>
  <c r="K204" i="10"/>
  <c r="I205" i="10"/>
  <c r="G206" i="10"/>
  <c r="E207" i="10"/>
  <c r="C208" i="10"/>
  <c r="S208" i="10"/>
  <c r="Q209" i="10"/>
  <c r="O210" i="10"/>
  <c r="M211" i="10"/>
  <c r="K212" i="10"/>
  <c r="I213" i="10"/>
  <c r="G214" i="10"/>
  <c r="E215" i="10"/>
  <c r="C216" i="10"/>
  <c r="S216" i="10"/>
  <c r="Q217" i="10"/>
  <c r="O218" i="10"/>
  <c r="M219" i="10"/>
  <c r="K220" i="10"/>
  <c r="I221" i="10"/>
  <c r="G222" i="10"/>
  <c r="E223" i="10"/>
  <c r="C224" i="10"/>
  <c r="S224" i="10"/>
  <c r="Q225" i="10"/>
  <c r="O226" i="10"/>
  <c r="M227" i="10"/>
  <c r="K228" i="10"/>
  <c r="I229" i="10"/>
  <c r="G230" i="10"/>
  <c r="E231" i="10"/>
  <c r="C232" i="10"/>
  <c r="S232" i="10"/>
  <c r="Q233" i="10"/>
  <c r="O234" i="10"/>
  <c r="M235" i="10"/>
  <c r="K236" i="10"/>
  <c r="I237" i="10"/>
  <c r="G238" i="10"/>
  <c r="E239" i="10"/>
  <c r="C240" i="10"/>
  <c r="S240" i="10"/>
  <c r="Q241" i="10"/>
  <c r="O242" i="10"/>
  <c r="M243" i="10"/>
  <c r="K244" i="10"/>
  <c r="I245" i="10"/>
  <c r="G246" i="10"/>
  <c r="E247" i="10"/>
  <c r="C248" i="10"/>
  <c r="S248" i="10"/>
  <c r="Q249" i="10"/>
  <c r="O250" i="10"/>
  <c r="M251" i="10"/>
  <c r="K252" i="10"/>
  <c r="I253" i="10"/>
  <c r="G254" i="10"/>
  <c r="E255" i="10"/>
  <c r="C256" i="10"/>
  <c r="S256" i="10"/>
  <c r="Q257" i="10"/>
  <c r="O258" i="10"/>
  <c r="M259" i="10"/>
  <c r="K260" i="10"/>
  <c r="I261" i="10"/>
  <c r="G262" i="10"/>
  <c r="E263" i="10"/>
  <c r="C264" i="10"/>
  <c r="S264" i="10"/>
  <c r="Q265" i="10"/>
  <c r="O266" i="10"/>
  <c r="M267" i="10"/>
  <c r="K268" i="10"/>
  <c r="H133" i="10"/>
  <c r="H141" i="10"/>
  <c r="L147" i="10"/>
  <c r="E152" i="10"/>
  <c r="J156" i="10"/>
  <c r="B160" i="10"/>
  <c r="P162" i="10"/>
  <c r="K165" i="10"/>
  <c r="B168" i="10"/>
  <c r="S169" i="10"/>
  <c r="R171" i="10"/>
  <c r="D174" i="10"/>
  <c r="B176" i="10"/>
  <c r="P177" i="10"/>
  <c r="L179" i="10"/>
  <c r="E181" i="10"/>
  <c r="L182" i="10"/>
  <c r="B184" i="10"/>
  <c r="K185" i="10"/>
  <c r="Q186" i="10"/>
  <c r="G188" i="10"/>
  <c r="N189" i="10"/>
  <c r="D191" i="10"/>
  <c r="H192" i="10"/>
  <c r="K193" i="10"/>
  <c r="N194" i="10"/>
  <c r="Q195" i="10"/>
  <c r="Q196" i="10"/>
  <c r="R197" i="10"/>
  <c r="R198" i="10"/>
  <c r="R199" i="10"/>
  <c r="Q200" i="10"/>
  <c r="P201" i="10"/>
  <c r="O202" i="10"/>
  <c r="N203" i="10"/>
  <c r="L204" i="10"/>
  <c r="J205" i="10"/>
  <c r="H206" i="10"/>
  <c r="F207" i="10"/>
  <c r="D208" i="10"/>
  <c r="B209" i="10"/>
  <c r="R209" i="10"/>
  <c r="P210" i="10"/>
  <c r="N211" i="10"/>
  <c r="L212" i="10"/>
  <c r="J213" i="10"/>
  <c r="H214" i="10"/>
  <c r="F215" i="10"/>
  <c r="D216" i="10"/>
  <c r="B217" i="10"/>
  <c r="R217" i="10"/>
  <c r="P218" i="10"/>
  <c r="N219" i="10"/>
  <c r="L220" i="10"/>
  <c r="J221" i="10"/>
  <c r="H222" i="10"/>
  <c r="F223" i="10"/>
  <c r="D224" i="10"/>
  <c r="B225" i="10"/>
  <c r="R225" i="10"/>
  <c r="P226" i="10"/>
  <c r="N227" i="10"/>
  <c r="L228" i="10"/>
  <c r="J229" i="10"/>
  <c r="H230" i="10"/>
  <c r="F231" i="10"/>
  <c r="D232" i="10"/>
  <c r="B233" i="10"/>
  <c r="R233" i="10"/>
  <c r="P234" i="10"/>
  <c r="N235" i="10"/>
  <c r="L236" i="10"/>
  <c r="J237" i="10"/>
  <c r="H238" i="10"/>
  <c r="F239" i="10"/>
  <c r="D240" i="10"/>
  <c r="B241" i="10"/>
  <c r="R241" i="10"/>
  <c r="P242" i="10"/>
  <c r="N243" i="10"/>
  <c r="L244" i="10"/>
  <c r="J245" i="10"/>
  <c r="H246" i="10"/>
  <c r="F247" i="10"/>
  <c r="D248" i="10"/>
  <c r="B249" i="10"/>
  <c r="R249" i="10"/>
  <c r="P250" i="10"/>
  <c r="N251" i="10"/>
  <c r="L252" i="10"/>
  <c r="J253" i="10"/>
  <c r="H254" i="10"/>
  <c r="F255" i="10"/>
  <c r="D256" i="10"/>
  <c r="B257" i="10"/>
  <c r="R257" i="10"/>
  <c r="P258" i="10"/>
  <c r="N259" i="10"/>
  <c r="L260" i="10"/>
  <c r="J261" i="10"/>
  <c r="H262" i="10"/>
  <c r="F263" i="10"/>
  <c r="D264" i="10"/>
  <c r="B265" i="10"/>
  <c r="R265" i="10"/>
  <c r="P266" i="10"/>
  <c r="N267" i="10"/>
  <c r="L268" i="10"/>
  <c r="J269" i="10"/>
  <c r="H270" i="10"/>
  <c r="F271" i="10"/>
  <c r="D272" i="10"/>
  <c r="B273" i="10"/>
  <c r="R273" i="10"/>
  <c r="F134" i="10"/>
  <c r="K141" i="10"/>
  <c r="O147" i="10"/>
  <c r="P152" i="10"/>
  <c r="L156" i="10"/>
  <c r="D160" i="10"/>
  <c r="Q162" i="10"/>
  <c r="B166" i="10"/>
  <c r="D168" i="10"/>
  <c r="B170" i="10"/>
  <c r="F172" i="10"/>
  <c r="F174" i="10"/>
  <c r="D176" i="10"/>
  <c r="R177" i="10"/>
  <c r="N179" i="10"/>
  <c r="F181" i="10"/>
  <c r="O182" i="10"/>
  <c r="D184" i="10"/>
  <c r="L185" i="10"/>
  <c r="R186" i="10"/>
  <c r="H188" i="10"/>
  <c r="Q189" i="10"/>
  <c r="F191" i="10"/>
  <c r="I192" i="10"/>
  <c r="L193" i="10"/>
  <c r="P194" i="10"/>
  <c r="R195" i="10"/>
  <c r="S196" i="10"/>
  <c r="S197" i="10"/>
  <c r="S198" i="10"/>
  <c r="S199" i="10"/>
  <c r="R200" i="10"/>
  <c r="Q201" i="10"/>
  <c r="P202" i="10"/>
  <c r="O203" i="10"/>
  <c r="M204" i="10"/>
  <c r="K205" i="10"/>
  <c r="I206" i="10"/>
  <c r="G207" i="10"/>
  <c r="E208" i="10"/>
  <c r="C209" i="10"/>
  <c r="S209" i="10"/>
  <c r="Q210" i="10"/>
  <c r="O211" i="10"/>
  <c r="M212" i="10"/>
  <c r="K213" i="10"/>
  <c r="I214" i="10"/>
  <c r="G215" i="10"/>
  <c r="E216" i="10"/>
  <c r="C217" i="10"/>
  <c r="S217" i="10"/>
  <c r="Q218" i="10"/>
  <c r="O219" i="10"/>
  <c r="S233" i="10"/>
  <c r="K242" i="10"/>
  <c r="M249" i="10"/>
  <c r="L255" i="10"/>
  <c r="H258" i="10"/>
  <c r="B261" i="10"/>
  <c r="G263" i="10"/>
  <c r="C265" i="10"/>
  <c r="Q266" i="10"/>
  <c r="H268" i="10"/>
  <c r="R269" i="10"/>
  <c r="G271" i="10"/>
  <c r="O272" i="10"/>
  <c r="E274" i="10"/>
  <c r="G275" i="10"/>
  <c r="H276" i="10"/>
  <c r="J277" i="10"/>
  <c r="M278" i="10"/>
  <c r="N279" i="10"/>
  <c r="N280" i="10"/>
  <c r="N281" i="10"/>
  <c r="O282" i="10"/>
  <c r="O283" i="10"/>
  <c r="O284" i="10"/>
  <c r="O285" i="10"/>
  <c r="M286" i="10"/>
  <c r="K287" i="10"/>
  <c r="I288" i="10"/>
  <c r="G289" i="10"/>
  <c r="E290" i="10"/>
  <c r="C291" i="10"/>
  <c r="S291" i="10"/>
  <c r="Q292" i="10"/>
  <c r="O293" i="10"/>
  <c r="M294" i="10"/>
  <c r="K295" i="10"/>
  <c r="I296" i="10"/>
  <c r="G297" i="10"/>
  <c r="E298" i="10"/>
  <c r="C299" i="10"/>
  <c r="S299" i="10"/>
  <c r="Q300" i="10"/>
  <c r="O301" i="10"/>
  <c r="M302" i="10"/>
  <c r="K303" i="10"/>
  <c r="I304" i="10"/>
  <c r="G305" i="10"/>
  <c r="E306" i="10"/>
  <c r="C307" i="10"/>
  <c r="S307" i="10"/>
  <c r="Q308" i="10"/>
  <c r="O309" i="10"/>
  <c r="M310" i="10"/>
  <c r="K311" i="10"/>
  <c r="I312" i="10"/>
  <c r="G313" i="10"/>
  <c r="E314" i="10"/>
  <c r="C315" i="10"/>
  <c r="S315" i="10"/>
  <c r="Q316" i="10"/>
  <c r="O317" i="10"/>
  <c r="M318" i="10"/>
  <c r="K319" i="10"/>
  <c r="I320" i="10"/>
  <c r="G321" i="10"/>
  <c r="E322" i="10"/>
  <c r="C323" i="10"/>
  <c r="S323" i="10"/>
  <c r="Q324" i="10"/>
  <c r="O325" i="10"/>
  <c r="M326" i="10"/>
  <c r="K327" i="10"/>
  <c r="I328" i="10"/>
  <c r="G329" i="10"/>
  <c r="E330" i="10"/>
  <c r="C331" i="10"/>
  <c r="S331" i="10"/>
  <c r="Q332" i="10"/>
  <c r="O333" i="10"/>
  <c r="M334" i="10"/>
  <c r="K335" i="10"/>
  <c r="I336" i="10"/>
  <c r="G337" i="10"/>
  <c r="E338" i="10"/>
  <c r="C339" i="10"/>
  <c r="S339" i="10"/>
  <c r="Q340" i="10"/>
  <c r="O341" i="10"/>
  <c r="M342" i="10"/>
  <c r="K343" i="10"/>
  <c r="I344" i="10"/>
  <c r="G345" i="10"/>
  <c r="E346" i="10"/>
  <c r="C347" i="10"/>
  <c r="S347" i="10"/>
  <c r="Q348" i="10"/>
  <c r="O349" i="10"/>
  <c r="M350" i="10"/>
  <c r="K351" i="10"/>
  <c r="I352" i="10"/>
  <c r="G353" i="10"/>
  <c r="E354" i="10"/>
  <c r="C355" i="10"/>
  <c r="S355" i="10"/>
  <c r="Q356" i="10"/>
  <c r="O357" i="10"/>
  <c r="M358" i="10"/>
  <c r="K359" i="10"/>
  <c r="I360" i="10"/>
  <c r="G361" i="10"/>
  <c r="E362" i="10"/>
  <c r="C363" i="10"/>
  <c r="S363" i="10"/>
  <c r="Q364" i="10"/>
  <c r="O365" i="10"/>
  <c r="M366" i="10"/>
  <c r="K367" i="10"/>
  <c r="I368" i="10"/>
  <c r="G369" i="10"/>
  <c r="E370" i="10"/>
  <c r="C371" i="10"/>
  <c r="S371" i="10"/>
  <c r="Q372" i="10"/>
  <c r="O373" i="10"/>
  <c r="M374" i="10"/>
  <c r="K375" i="10"/>
  <c r="M220" i="10"/>
  <c r="Q234" i="10"/>
  <c r="Q242" i="10"/>
  <c r="S249" i="10"/>
  <c r="N255" i="10"/>
  <c r="K258" i="10"/>
  <c r="E261" i="10"/>
  <c r="K263" i="10"/>
  <c r="G265" i="10"/>
  <c r="C267" i="10"/>
  <c r="J268" i="10"/>
  <c r="S269" i="10"/>
  <c r="K271" i="10"/>
  <c r="P272" i="10"/>
  <c r="F274" i="10"/>
  <c r="H275" i="10"/>
  <c r="J276" i="10"/>
  <c r="K277" i="10"/>
  <c r="N278" i="10"/>
  <c r="O279" i="10"/>
  <c r="O280" i="10"/>
  <c r="P281" i="10"/>
  <c r="P282" i="10"/>
  <c r="P283" i="10"/>
  <c r="Q284" i="10"/>
  <c r="P285" i="10"/>
  <c r="N286" i="10"/>
  <c r="L287" i="10"/>
  <c r="J288" i="10"/>
  <c r="H289" i="10"/>
  <c r="F290" i="10"/>
  <c r="D291" i="10"/>
  <c r="B292" i="10"/>
  <c r="R292" i="10"/>
  <c r="P293" i="10"/>
  <c r="N294" i="10"/>
  <c r="L295" i="10"/>
  <c r="J296" i="10"/>
  <c r="H297" i="10"/>
  <c r="F298" i="10"/>
  <c r="D299" i="10"/>
  <c r="B300" i="10"/>
  <c r="R300" i="10"/>
  <c r="P301" i="10"/>
  <c r="N302" i="10"/>
  <c r="L303" i="10"/>
  <c r="J304" i="10"/>
  <c r="H305" i="10"/>
  <c r="F306" i="10"/>
  <c r="D307" i="10"/>
  <c r="B308" i="10"/>
  <c r="R308" i="10"/>
  <c r="P309" i="10"/>
  <c r="N310" i="10"/>
  <c r="L311" i="10"/>
  <c r="J312" i="10"/>
  <c r="H313" i="10"/>
  <c r="F314" i="10"/>
  <c r="D315" i="10"/>
  <c r="B316" i="10"/>
  <c r="R316" i="10"/>
  <c r="P317" i="10"/>
  <c r="N318" i="10"/>
  <c r="L319" i="10"/>
  <c r="J320" i="10"/>
  <c r="H321" i="10"/>
  <c r="F322" i="10"/>
  <c r="D323" i="10"/>
  <c r="B324" i="10"/>
  <c r="R324" i="10"/>
  <c r="P325" i="10"/>
  <c r="N326" i="10"/>
  <c r="L327" i="10"/>
  <c r="J328" i="10"/>
  <c r="H329" i="10"/>
  <c r="F330" i="10"/>
  <c r="D331" i="10"/>
  <c r="B332" i="10"/>
  <c r="R332" i="10"/>
  <c r="P333" i="10"/>
  <c r="N334" i="10"/>
  <c r="L335" i="10"/>
  <c r="J336" i="10"/>
  <c r="H337" i="10"/>
  <c r="F338" i="10"/>
  <c r="D339" i="10"/>
  <c r="B340" i="10"/>
  <c r="R340" i="10"/>
  <c r="P341" i="10"/>
  <c r="N342" i="10"/>
  <c r="L343" i="10"/>
  <c r="J344" i="10"/>
  <c r="H345" i="10"/>
  <c r="F346" i="10"/>
  <c r="D347" i="10"/>
  <c r="B348" i="10"/>
  <c r="R348" i="10"/>
  <c r="P349" i="10"/>
  <c r="N350" i="10"/>
  <c r="L351" i="10"/>
  <c r="J352" i="10"/>
  <c r="H353" i="10"/>
  <c r="F354" i="10"/>
  <c r="D355" i="10"/>
  <c r="B356" i="10"/>
  <c r="R356" i="10"/>
  <c r="P357" i="10"/>
  <c r="N358" i="10"/>
  <c r="L359" i="10"/>
  <c r="J360" i="10"/>
  <c r="H361" i="10"/>
  <c r="F362" i="10"/>
  <c r="D363" i="10"/>
  <c r="B364" i="10"/>
  <c r="R364" i="10"/>
  <c r="P365" i="10"/>
  <c r="N366" i="10"/>
  <c r="L367" i="10"/>
  <c r="J368" i="10"/>
  <c r="H369" i="10"/>
  <c r="F370" i="10"/>
  <c r="K221" i="10"/>
  <c r="O235" i="10"/>
  <c r="I243" i="10"/>
  <c r="K250" i="10"/>
  <c r="Q255" i="10"/>
  <c r="L258" i="10"/>
  <c r="F261" i="10"/>
  <c r="L263" i="10"/>
  <c r="H265" i="10"/>
  <c r="D267" i="10"/>
  <c r="M268" i="10"/>
  <c r="C270" i="10"/>
  <c r="L271" i="10"/>
  <c r="R272" i="10"/>
  <c r="G274" i="10"/>
  <c r="I275" i="10"/>
  <c r="K276" i="10"/>
  <c r="L277" i="10"/>
  <c r="O278" i="10"/>
  <c r="P279" i="10"/>
  <c r="P280" i="10"/>
  <c r="Q281" i="10"/>
  <c r="Q282" i="10"/>
  <c r="Q283" i="10"/>
  <c r="R284" i="10"/>
  <c r="Q285" i="10"/>
  <c r="O286" i="10"/>
  <c r="M287" i="10"/>
  <c r="K288" i="10"/>
  <c r="I289" i="10"/>
  <c r="G290" i="10"/>
  <c r="E291" i="10"/>
  <c r="C292" i="10"/>
  <c r="S292" i="10"/>
  <c r="Q293" i="10"/>
  <c r="O294" i="10"/>
  <c r="M295" i="10"/>
  <c r="K296" i="10"/>
  <c r="I297" i="10"/>
  <c r="G298" i="10"/>
  <c r="E299" i="10"/>
  <c r="C300" i="10"/>
  <c r="S300" i="10"/>
  <c r="Q301" i="10"/>
  <c r="O302" i="10"/>
  <c r="M303" i="10"/>
  <c r="K304" i="10"/>
  <c r="I305" i="10"/>
  <c r="G306" i="10"/>
  <c r="E307" i="10"/>
  <c r="C308" i="10"/>
  <c r="S308" i="10"/>
  <c r="Q309" i="10"/>
  <c r="O310" i="10"/>
  <c r="M311" i="10"/>
  <c r="K312" i="10"/>
  <c r="I313" i="10"/>
  <c r="G314" i="10"/>
  <c r="E315" i="10"/>
  <c r="C316" i="10"/>
  <c r="S316" i="10"/>
  <c r="Q317" i="10"/>
  <c r="O318" i="10"/>
  <c r="M319" i="10"/>
  <c r="K320" i="10"/>
  <c r="I321" i="10"/>
  <c r="G322" i="10"/>
  <c r="E323" i="10"/>
  <c r="C324" i="10"/>
  <c r="S324" i="10"/>
  <c r="Q325" i="10"/>
  <c r="O326" i="10"/>
  <c r="M327" i="10"/>
  <c r="K328" i="10"/>
  <c r="I329" i="10"/>
  <c r="G330" i="10"/>
  <c r="E331" i="10"/>
  <c r="C332" i="10"/>
  <c r="S332" i="10"/>
  <c r="Q333" i="10"/>
  <c r="O334" i="10"/>
  <c r="M335" i="10"/>
  <c r="K336" i="10"/>
  <c r="I337" i="10"/>
  <c r="G338" i="10"/>
  <c r="E339" i="10"/>
  <c r="C340" i="10"/>
  <c r="S340" i="10"/>
  <c r="Q341" i="10"/>
  <c r="O342" i="10"/>
  <c r="M343" i="10"/>
  <c r="K344" i="10"/>
  <c r="I345" i="10"/>
  <c r="G346" i="10"/>
  <c r="E347" i="10"/>
  <c r="C348" i="10"/>
  <c r="S348" i="10"/>
  <c r="Q349" i="10"/>
  <c r="O350" i="10"/>
  <c r="M351" i="10"/>
  <c r="K352" i="10"/>
  <c r="I353" i="10"/>
  <c r="G354" i="10"/>
  <c r="E355" i="10"/>
  <c r="C356" i="10"/>
  <c r="S356" i="10"/>
  <c r="Q357" i="10"/>
  <c r="O358" i="10"/>
  <c r="M359" i="10"/>
  <c r="K360" i="10"/>
  <c r="I361" i="10"/>
  <c r="G362" i="10"/>
  <c r="E363" i="10"/>
  <c r="C364" i="10"/>
  <c r="S364" i="10"/>
  <c r="Q365" i="10"/>
  <c r="O366" i="10"/>
  <c r="M367" i="10"/>
  <c r="K368" i="10"/>
  <c r="I369" i="10"/>
  <c r="G370" i="10"/>
  <c r="E371" i="10"/>
  <c r="C372" i="10"/>
  <c r="S372" i="10"/>
  <c r="Q373" i="10"/>
  <c r="O374" i="10"/>
  <c r="M375" i="10"/>
  <c r="K376" i="10"/>
  <c r="I377" i="10"/>
  <c r="G378" i="10"/>
  <c r="E379" i="10"/>
  <c r="C380" i="10"/>
  <c r="S380" i="10"/>
  <c r="Q381" i="10"/>
  <c r="O382" i="10"/>
  <c r="M383" i="10"/>
  <c r="K384" i="10"/>
  <c r="I385" i="10"/>
  <c r="G386" i="10"/>
  <c r="E387" i="10"/>
  <c r="C388" i="10"/>
  <c r="I222" i="10"/>
  <c r="M236" i="10"/>
  <c r="O243" i="10"/>
  <c r="Q250" i="10"/>
  <c r="R255" i="10"/>
  <c r="Q258" i="10"/>
  <c r="K261" i="10"/>
  <c r="N263" i="10"/>
  <c r="J265" i="10"/>
  <c r="E267" i="10"/>
  <c r="Q268" i="10"/>
  <c r="D270" i="10"/>
  <c r="M271" i="10"/>
  <c r="S272" i="10"/>
  <c r="H274" i="10"/>
  <c r="J275" i="10"/>
  <c r="L276" i="10"/>
  <c r="O277" i="10"/>
  <c r="P278" i="10"/>
  <c r="Q279" i="10"/>
  <c r="R280" i="10"/>
  <c r="R281" i="10"/>
  <c r="R282" i="10"/>
  <c r="S283" i="10"/>
  <c r="S284" i="10"/>
  <c r="R285" i="10"/>
  <c r="P286" i="10"/>
  <c r="N287" i="10"/>
  <c r="L288" i="10"/>
  <c r="J289" i="10"/>
  <c r="H290" i="10"/>
  <c r="F291" i="10"/>
  <c r="D292" i="10"/>
  <c r="B293" i="10"/>
  <c r="R293" i="10"/>
  <c r="P294" i="10"/>
  <c r="N295" i="10"/>
  <c r="L296" i="10"/>
  <c r="J297" i="10"/>
  <c r="H298" i="10"/>
  <c r="F299" i="10"/>
  <c r="D300" i="10"/>
  <c r="B301" i="10"/>
  <c r="R301" i="10"/>
  <c r="P302" i="10"/>
  <c r="N303" i="10"/>
  <c r="L304" i="10"/>
  <c r="J305" i="10"/>
  <c r="H306" i="10"/>
  <c r="F307" i="10"/>
  <c r="D308" i="10"/>
  <c r="B309" i="10"/>
  <c r="R309" i="10"/>
  <c r="P310" i="10"/>
  <c r="N311" i="10"/>
  <c r="L312" i="10"/>
  <c r="J313" i="10"/>
  <c r="H314" i="10"/>
  <c r="F315" i="10"/>
  <c r="D316" i="10"/>
  <c r="B317" i="10"/>
  <c r="R317" i="10"/>
  <c r="P318" i="10"/>
  <c r="N319" i="10"/>
  <c r="L320" i="10"/>
  <c r="J321" i="10"/>
  <c r="H322" i="10"/>
  <c r="F323" i="10"/>
  <c r="D324" i="10"/>
  <c r="B325" i="10"/>
  <c r="R325" i="10"/>
  <c r="P326" i="10"/>
  <c r="G223" i="10"/>
  <c r="E237" i="10"/>
  <c r="G244" i="10"/>
  <c r="I251" i="10"/>
  <c r="E256" i="10"/>
  <c r="D259" i="10"/>
  <c r="O261" i="10"/>
  <c r="O263" i="10"/>
  <c r="K265" i="10"/>
  <c r="F267" i="10"/>
  <c r="R268" i="10"/>
  <c r="F270" i="10"/>
  <c r="N271" i="10"/>
  <c r="C273" i="10"/>
  <c r="I274" i="10"/>
  <c r="L275" i="10"/>
  <c r="M276" i="10"/>
  <c r="P277" i="10"/>
  <c r="Q278" i="10"/>
  <c r="R279" i="10"/>
  <c r="S280" i="10"/>
  <c r="S281" i="10"/>
  <c r="S282" i="10"/>
  <c r="B284" i="10"/>
  <c r="B285" i="10"/>
  <c r="S285" i="10"/>
  <c r="Q286" i="10"/>
  <c r="O287" i="10"/>
  <c r="M288" i="10"/>
  <c r="K289" i="10"/>
  <c r="I290" i="10"/>
  <c r="G291" i="10"/>
  <c r="E292" i="10"/>
  <c r="C293" i="10"/>
  <c r="S293" i="10"/>
  <c r="Q294" i="10"/>
  <c r="O295" i="10"/>
  <c r="M296" i="10"/>
  <c r="K297" i="10"/>
  <c r="I298" i="10"/>
  <c r="G299" i="10"/>
  <c r="E300" i="10"/>
  <c r="C301" i="10"/>
  <c r="S301" i="10"/>
  <c r="Q302" i="10"/>
  <c r="O303" i="10"/>
  <c r="M304" i="10"/>
  <c r="K305" i="10"/>
  <c r="I306" i="10"/>
  <c r="G307" i="10"/>
  <c r="E308" i="10"/>
  <c r="C309" i="10"/>
  <c r="S309" i="10"/>
  <c r="Q310" i="10"/>
  <c r="O311" i="10"/>
  <c r="M312" i="10"/>
  <c r="K313" i="10"/>
  <c r="I314" i="10"/>
  <c r="G315" i="10"/>
  <c r="E316" i="10"/>
  <c r="C317" i="10"/>
  <c r="S317" i="10"/>
  <c r="Q318" i="10"/>
  <c r="O319" i="10"/>
  <c r="M320" i="10"/>
  <c r="K321" i="10"/>
  <c r="I322" i="10"/>
  <c r="G323" i="10"/>
  <c r="E324" i="10"/>
  <c r="C325" i="10"/>
  <c r="S325" i="10"/>
  <c r="Q326" i="10"/>
  <c r="O327" i="10"/>
  <c r="M328" i="10"/>
  <c r="K329" i="10"/>
  <c r="I330" i="10"/>
  <c r="G331" i="10"/>
  <c r="E332" i="10"/>
  <c r="C333" i="10"/>
  <c r="S333" i="10"/>
  <c r="Q334" i="10"/>
  <c r="O335" i="10"/>
  <c r="M336" i="10"/>
  <c r="K337" i="10"/>
  <c r="I338" i="10"/>
  <c r="G339" i="10"/>
  <c r="E340" i="10"/>
  <c r="C341" i="10"/>
  <c r="S341" i="10"/>
  <c r="Q342" i="10"/>
  <c r="O343" i="10"/>
  <c r="M344" i="10"/>
  <c r="K345" i="10"/>
  <c r="I346" i="10"/>
  <c r="G347" i="10"/>
  <c r="E348" i="10"/>
  <c r="C349" i="10"/>
  <c r="S349" i="10"/>
  <c r="Q350" i="10"/>
  <c r="O351" i="10"/>
  <c r="M352" i="10"/>
  <c r="K353" i="10"/>
  <c r="I354" i="10"/>
  <c r="G355" i="10"/>
  <c r="E356" i="10"/>
  <c r="C357" i="10"/>
  <c r="S357" i="10"/>
  <c r="Q358" i="10"/>
  <c r="O359" i="10"/>
  <c r="M360" i="10"/>
  <c r="K361" i="10"/>
  <c r="I362" i="10"/>
  <c r="G363" i="10"/>
  <c r="E364" i="10"/>
  <c r="C365" i="10"/>
  <c r="S365" i="10"/>
  <c r="Q366" i="10"/>
  <c r="O367" i="10"/>
  <c r="M368" i="10"/>
  <c r="K369" i="10"/>
  <c r="I370" i="10"/>
  <c r="G371" i="10"/>
  <c r="E372" i="10"/>
  <c r="C373" i="10"/>
  <c r="E224" i="10"/>
  <c r="K237" i="10"/>
  <c r="M244" i="10"/>
  <c r="O251" i="10"/>
  <c r="J256" i="10"/>
  <c r="F259" i="10"/>
  <c r="P261" i="10"/>
  <c r="Q263" i="10"/>
  <c r="M265" i="10"/>
  <c r="G267" i="10"/>
  <c r="S268" i="10"/>
  <c r="G270" i="10"/>
  <c r="O271" i="10"/>
  <c r="G273" i="10"/>
  <c r="J274" i="10"/>
  <c r="M275" i="10"/>
  <c r="N276" i="10"/>
  <c r="Q277" i="10"/>
  <c r="R278" i="10"/>
  <c r="B280" i="10"/>
  <c r="B281" i="10"/>
  <c r="B282" i="10"/>
  <c r="C283" i="10"/>
  <c r="C284" i="10"/>
  <c r="C285" i="10"/>
  <c r="B286" i="10"/>
  <c r="R286" i="10"/>
  <c r="P287" i="10"/>
  <c r="N288" i="10"/>
  <c r="L289" i="10"/>
  <c r="J290" i="10"/>
  <c r="H291" i="10"/>
  <c r="F292" i="10"/>
  <c r="D293" i="10"/>
  <c r="B294" i="10"/>
  <c r="R294" i="10"/>
  <c r="P295" i="10"/>
  <c r="N296" i="10"/>
  <c r="L297" i="10"/>
  <c r="J298" i="10"/>
  <c r="H299" i="10"/>
  <c r="F300" i="10"/>
  <c r="D301" i="10"/>
  <c r="B302" i="10"/>
  <c r="R302" i="10"/>
  <c r="P303" i="10"/>
  <c r="N304" i="10"/>
  <c r="L305" i="10"/>
  <c r="J306" i="10"/>
  <c r="H307" i="10"/>
  <c r="F308" i="10"/>
  <c r="D309" i="10"/>
  <c r="B310" i="10"/>
  <c r="R310" i="10"/>
  <c r="P311" i="10"/>
  <c r="N312" i="10"/>
  <c r="L313" i="10"/>
  <c r="J314" i="10"/>
  <c r="H315" i="10"/>
  <c r="F316" i="10"/>
  <c r="D317" i="10"/>
  <c r="B318" i="10"/>
  <c r="R318" i="10"/>
  <c r="P319" i="10"/>
  <c r="N320" i="10"/>
  <c r="L321" i="10"/>
  <c r="J322" i="10"/>
  <c r="H323" i="10"/>
  <c r="F324" i="10"/>
  <c r="D325" i="10"/>
  <c r="B326" i="10"/>
  <c r="R326" i="10"/>
  <c r="P327" i="10"/>
  <c r="N328" i="10"/>
  <c r="L329" i="10"/>
  <c r="J330" i="10"/>
  <c r="H331" i="10"/>
  <c r="F332" i="10"/>
  <c r="D333" i="10"/>
  <c r="B334" i="10"/>
  <c r="R334" i="10"/>
  <c r="P335" i="10"/>
  <c r="N336" i="10"/>
  <c r="L337" i="10"/>
  <c r="J338" i="10"/>
  <c r="H339" i="10"/>
  <c r="F340" i="10"/>
  <c r="D341" i="10"/>
  <c r="B342" i="10"/>
  <c r="R342" i="10"/>
  <c r="P343" i="10"/>
  <c r="N344" i="10"/>
  <c r="L345" i="10"/>
  <c r="J346" i="10"/>
  <c r="H347" i="10"/>
  <c r="F348" i="10"/>
  <c r="D349" i="10"/>
  <c r="B350" i="10"/>
  <c r="R350" i="10"/>
  <c r="P351" i="10"/>
  <c r="N352" i="10"/>
  <c r="L353" i="10"/>
  <c r="J354" i="10"/>
  <c r="H355" i="10"/>
  <c r="F356" i="10"/>
  <c r="D357" i="10"/>
  <c r="B358" i="10"/>
  <c r="R358" i="10"/>
  <c r="P359" i="10"/>
  <c r="N360" i="10"/>
  <c r="C225" i="10"/>
  <c r="C238" i="10"/>
  <c r="E245" i="10"/>
  <c r="G252" i="10"/>
  <c r="L256" i="10"/>
  <c r="I259" i="10"/>
  <c r="R261" i="10"/>
  <c r="R263" i="10"/>
  <c r="N265" i="10"/>
  <c r="I267" i="10"/>
  <c r="B269" i="10"/>
  <c r="I270" i="10"/>
  <c r="Q271" i="10"/>
  <c r="H273" i="10"/>
  <c r="K274" i="10"/>
  <c r="N275" i="10"/>
  <c r="Q276" i="10"/>
  <c r="R277" i="10"/>
  <c r="S278" i="10"/>
  <c r="C280" i="10"/>
  <c r="C281" i="10"/>
  <c r="C282" i="10"/>
  <c r="D283" i="10"/>
  <c r="D284" i="10"/>
  <c r="D285" i="10"/>
  <c r="C286" i="10"/>
  <c r="S286" i="10"/>
  <c r="Q287" i="10"/>
  <c r="O288" i="10"/>
  <c r="M289" i="10"/>
  <c r="K290" i="10"/>
  <c r="I291" i="10"/>
  <c r="G292" i="10"/>
  <c r="E293" i="10"/>
  <c r="C294" i="10"/>
  <c r="S294" i="10"/>
  <c r="Q295" i="10"/>
  <c r="O296" i="10"/>
  <c r="M297" i="10"/>
  <c r="K298" i="10"/>
  <c r="I299" i="10"/>
  <c r="G300" i="10"/>
  <c r="E301" i="10"/>
  <c r="C302" i="10"/>
  <c r="S302" i="10"/>
  <c r="Q303" i="10"/>
  <c r="O304" i="10"/>
  <c r="M305" i="10"/>
  <c r="K306" i="10"/>
  <c r="I307" i="10"/>
  <c r="G308" i="10"/>
  <c r="E309" i="10"/>
  <c r="C310" i="10"/>
  <c r="S310" i="10"/>
  <c r="Q311" i="10"/>
  <c r="O312" i="10"/>
  <c r="M313" i="10"/>
  <c r="K314" i="10"/>
  <c r="I315" i="10"/>
  <c r="G316" i="10"/>
  <c r="E317" i="10"/>
  <c r="C318" i="10"/>
  <c r="S318" i="10"/>
  <c r="Q319" i="10"/>
  <c r="O320" i="10"/>
  <c r="M321" i="10"/>
  <c r="K322" i="10"/>
  <c r="I323" i="10"/>
  <c r="G324" i="10"/>
  <c r="E325" i="10"/>
  <c r="C326" i="10"/>
  <c r="S326" i="10"/>
  <c r="Q327" i="10"/>
  <c r="O328" i="10"/>
  <c r="M329" i="10"/>
  <c r="K330" i="10"/>
  <c r="I331" i="10"/>
  <c r="G332" i="10"/>
  <c r="E333" i="10"/>
  <c r="C334" i="10"/>
  <c r="S334" i="10"/>
  <c r="Q335" i="10"/>
  <c r="O336" i="10"/>
  <c r="M337" i="10"/>
  <c r="K338" i="10"/>
  <c r="I339" i="10"/>
  <c r="G340" i="10"/>
  <c r="E341" i="10"/>
  <c r="C342" i="10"/>
  <c r="S342" i="10"/>
  <c r="Q343" i="10"/>
  <c r="O344" i="10"/>
  <c r="M345" i="10"/>
  <c r="K346" i="10"/>
  <c r="I347" i="10"/>
  <c r="G348" i="10"/>
  <c r="E349" i="10"/>
  <c r="C350" i="10"/>
  <c r="S350" i="10"/>
  <c r="Q351" i="10"/>
  <c r="O352" i="10"/>
  <c r="M353" i="10"/>
  <c r="K354" i="10"/>
  <c r="I355" i="10"/>
  <c r="G356" i="10"/>
  <c r="E357" i="10"/>
  <c r="C358" i="10"/>
  <c r="S358" i="10"/>
  <c r="Q359" i="10"/>
  <c r="O360" i="10"/>
  <c r="M361" i="10"/>
  <c r="K362" i="10"/>
  <c r="S225" i="10"/>
  <c r="I238" i="10"/>
  <c r="K245" i="10"/>
  <c r="M252" i="10"/>
  <c r="O256" i="10"/>
  <c r="J259" i="10"/>
  <c r="C262" i="10"/>
  <c r="B264" i="10"/>
  <c r="P265" i="10"/>
  <c r="J267" i="10"/>
  <c r="C269" i="10"/>
  <c r="M270" i="10"/>
  <c r="R271" i="10"/>
  <c r="I273" i="10"/>
  <c r="L274" i="10"/>
  <c r="O275" i="10"/>
  <c r="R276" i="10"/>
  <c r="S277" i="10"/>
  <c r="B279" i="10"/>
  <c r="D280" i="10"/>
  <c r="D281" i="10"/>
  <c r="E282" i="10"/>
  <c r="E283" i="10"/>
  <c r="E284" i="10"/>
  <c r="E285" i="10"/>
  <c r="D286" i="10"/>
  <c r="B287" i="10"/>
  <c r="R287" i="10"/>
  <c r="P288" i="10"/>
  <c r="N289" i="10"/>
  <c r="L290" i="10"/>
  <c r="J291" i="10"/>
  <c r="H292" i="10"/>
  <c r="F293" i="10"/>
  <c r="D294" i="10"/>
  <c r="B295" i="10"/>
  <c r="R295" i="10"/>
  <c r="P296" i="10"/>
  <c r="N297" i="10"/>
  <c r="L298" i="10"/>
  <c r="J299" i="10"/>
  <c r="H300" i="10"/>
  <c r="F301" i="10"/>
  <c r="D302" i="10"/>
  <c r="B303" i="10"/>
  <c r="R303" i="10"/>
  <c r="P304" i="10"/>
  <c r="N305" i="10"/>
  <c r="L306" i="10"/>
  <c r="J307" i="10"/>
  <c r="H308" i="10"/>
  <c r="F309" i="10"/>
  <c r="D310" i="10"/>
  <c r="B311" i="10"/>
  <c r="R311" i="10"/>
  <c r="P312" i="10"/>
  <c r="N313" i="10"/>
  <c r="L314" i="10"/>
  <c r="J315" i="10"/>
  <c r="H316" i="10"/>
  <c r="F317" i="10"/>
  <c r="D318" i="10"/>
  <c r="B319" i="10"/>
  <c r="R319" i="10"/>
  <c r="P320" i="10"/>
  <c r="N321" i="10"/>
  <c r="L322" i="10"/>
  <c r="J323" i="10"/>
  <c r="H324" i="10"/>
  <c r="F325" i="10"/>
  <c r="D326" i="10"/>
  <c r="B327" i="10"/>
  <c r="R327" i="10"/>
  <c r="P328" i="10"/>
  <c r="N329" i="10"/>
  <c r="L330" i="10"/>
  <c r="J331" i="10"/>
  <c r="H332" i="10"/>
  <c r="F333" i="10"/>
  <c r="D334" i="10"/>
  <c r="B335" i="10"/>
  <c r="R335" i="10"/>
  <c r="P336" i="10"/>
  <c r="N337" i="10"/>
  <c r="L338" i="10"/>
  <c r="J339" i="10"/>
  <c r="H340" i="10"/>
  <c r="F341" i="10"/>
  <c r="D342" i="10"/>
  <c r="B343" i="10"/>
  <c r="R343" i="10"/>
  <c r="P344" i="10"/>
  <c r="N345" i="10"/>
  <c r="L346" i="10"/>
  <c r="J347" i="10"/>
  <c r="H348" i="10"/>
  <c r="F349" i="10"/>
  <c r="D350" i="10"/>
  <c r="B351" i="10"/>
  <c r="R351" i="10"/>
  <c r="P352" i="10"/>
  <c r="N353" i="10"/>
  <c r="L354" i="10"/>
  <c r="J355" i="10"/>
  <c r="H356" i="10"/>
  <c r="F357" i="10"/>
  <c r="D358" i="10"/>
  <c r="B359" i="10"/>
  <c r="R359" i="10"/>
  <c r="P360" i="10"/>
  <c r="N361" i="10"/>
  <c r="L362" i="10"/>
  <c r="J363" i="10"/>
  <c r="H364" i="10"/>
  <c r="F365" i="10"/>
  <c r="D366" i="10"/>
  <c r="B367" i="10"/>
  <c r="R367" i="10"/>
  <c r="P368" i="10"/>
  <c r="N369" i="10"/>
  <c r="L370" i="10"/>
  <c r="J371" i="10"/>
  <c r="Q226" i="10"/>
  <c r="S238" i="10"/>
  <c r="C246" i="10"/>
  <c r="E253" i="10"/>
  <c r="P256" i="10"/>
  <c r="O259" i="10"/>
  <c r="D262" i="10"/>
  <c r="E264" i="10"/>
  <c r="S265" i="10"/>
  <c r="L267" i="10"/>
  <c r="E269" i="10"/>
  <c r="N270" i="10"/>
  <c r="B272" i="10"/>
  <c r="J273" i="10"/>
  <c r="N274" i="10"/>
  <c r="P275" i="10"/>
  <c r="S276" i="10"/>
  <c r="B278" i="10"/>
  <c r="D279" i="10"/>
  <c r="E280" i="10"/>
  <c r="E281" i="10"/>
  <c r="F282" i="10"/>
  <c r="F283" i="10"/>
  <c r="F284" i="10"/>
  <c r="F285" i="10"/>
  <c r="E286" i="10"/>
  <c r="C287" i="10"/>
  <c r="S287" i="10"/>
  <c r="Q288" i="10"/>
  <c r="O289" i="10"/>
  <c r="M290" i="10"/>
  <c r="K291" i="10"/>
  <c r="I292" i="10"/>
  <c r="G293" i="10"/>
  <c r="E294" i="10"/>
  <c r="C295" i="10"/>
  <c r="S295" i="10"/>
  <c r="Q296" i="10"/>
  <c r="O297" i="10"/>
  <c r="M298" i="10"/>
  <c r="K299" i="10"/>
  <c r="I300" i="10"/>
  <c r="G301" i="10"/>
  <c r="E302" i="10"/>
  <c r="C303" i="10"/>
  <c r="S303" i="10"/>
  <c r="Q304" i="10"/>
  <c r="O305" i="10"/>
  <c r="M306" i="10"/>
  <c r="K307" i="10"/>
  <c r="I308" i="10"/>
  <c r="G309" i="10"/>
  <c r="E310" i="10"/>
  <c r="C311" i="10"/>
  <c r="S311" i="10"/>
  <c r="Q312" i="10"/>
  <c r="O313" i="10"/>
  <c r="M314" i="10"/>
  <c r="K315" i="10"/>
  <c r="I316" i="10"/>
  <c r="G317" i="10"/>
  <c r="E318" i="10"/>
  <c r="C319" i="10"/>
  <c r="S319" i="10"/>
  <c r="Q320" i="10"/>
  <c r="O321" i="10"/>
  <c r="M322" i="10"/>
  <c r="K323" i="10"/>
  <c r="I324" i="10"/>
  <c r="G325" i="10"/>
  <c r="E326" i="10"/>
  <c r="C327" i="10"/>
  <c r="S327" i="10"/>
  <c r="Q328" i="10"/>
  <c r="O329" i="10"/>
  <c r="M330" i="10"/>
  <c r="K331" i="10"/>
  <c r="I332" i="10"/>
  <c r="G333" i="10"/>
  <c r="E334" i="10"/>
  <c r="C335" i="10"/>
  <c r="S335" i="10"/>
  <c r="Q336" i="10"/>
  <c r="O337" i="10"/>
  <c r="M338" i="10"/>
  <c r="K339" i="10"/>
  <c r="I340" i="10"/>
  <c r="G341" i="10"/>
  <c r="E342" i="10"/>
  <c r="C343" i="10"/>
  <c r="S343" i="10"/>
  <c r="Q344" i="10"/>
  <c r="O345" i="10"/>
  <c r="M346" i="10"/>
  <c r="K347" i="10"/>
  <c r="I348" i="10"/>
  <c r="G349" i="10"/>
  <c r="E350" i="10"/>
  <c r="C351" i="10"/>
  <c r="S351" i="10"/>
  <c r="Q352" i="10"/>
  <c r="O353" i="10"/>
  <c r="M354" i="10"/>
  <c r="K355" i="10"/>
  <c r="I356" i="10"/>
  <c r="G357" i="10"/>
  <c r="E358" i="10"/>
  <c r="C359" i="10"/>
  <c r="S359" i="10"/>
  <c r="Q360" i="10"/>
  <c r="O361" i="10"/>
  <c r="M362" i="10"/>
  <c r="K363" i="10"/>
  <c r="I364" i="10"/>
  <c r="G365" i="10"/>
  <c r="E366" i="10"/>
  <c r="C367" i="10"/>
  <c r="S367" i="10"/>
  <c r="Q368" i="10"/>
  <c r="O227" i="10"/>
  <c r="G239" i="10"/>
  <c r="I246" i="10"/>
  <c r="K253" i="10"/>
  <c r="C257" i="10"/>
  <c r="B260" i="10"/>
  <c r="I262" i="10"/>
  <c r="I264" i="10"/>
  <c r="E266" i="10"/>
  <c r="O267" i="10"/>
  <c r="F269" i="10"/>
  <c r="O270" i="10"/>
  <c r="C272" i="10"/>
  <c r="K273" i="10"/>
  <c r="O274" i="10"/>
  <c r="S275" i="10"/>
  <c r="B277" i="10"/>
  <c r="C278" i="10"/>
  <c r="E279" i="10"/>
  <c r="F280" i="10"/>
  <c r="G281" i="10"/>
  <c r="G282" i="10"/>
  <c r="G283" i="10"/>
  <c r="G284" i="10"/>
  <c r="H285" i="10"/>
  <c r="F286" i="10"/>
  <c r="D287" i="10"/>
  <c r="B288" i="10"/>
  <c r="R288" i="10"/>
  <c r="P289" i="10"/>
  <c r="N290" i="10"/>
  <c r="L291" i="10"/>
  <c r="J292" i="10"/>
  <c r="H293" i="10"/>
  <c r="F294" i="10"/>
  <c r="D295" i="10"/>
  <c r="B296" i="10"/>
  <c r="R296" i="10"/>
  <c r="P297" i="10"/>
  <c r="N298" i="10"/>
  <c r="L299" i="10"/>
  <c r="J300" i="10"/>
  <c r="H301" i="10"/>
  <c r="F302" i="10"/>
  <c r="D303" i="10"/>
  <c r="B304" i="10"/>
  <c r="R304" i="10"/>
  <c r="P305" i="10"/>
  <c r="N306" i="10"/>
  <c r="L307" i="10"/>
  <c r="J308" i="10"/>
  <c r="H309" i="10"/>
  <c r="F310" i="10"/>
  <c r="D311" i="10"/>
  <c r="B312" i="10"/>
  <c r="R312" i="10"/>
  <c r="P313" i="10"/>
  <c r="N314" i="10"/>
  <c r="L315" i="10"/>
  <c r="J316" i="10"/>
  <c r="H317" i="10"/>
  <c r="F318" i="10"/>
  <c r="D319" i="10"/>
  <c r="B320" i="10"/>
  <c r="R320" i="10"/>
  <c r="P321" i="10"/>
  <c r="N322" i="10"/>
  <c r="L323" i="10"/>
  <c r="J324" i="10"/>
  <c r="H325" i="10"/>
  <c r="F326" i="10"/>
  <c r="D327" i="10"/>
  <c r="B328" i="10"/>
  <c r="R328" i="10"/>
  <c r="P329" i="10"/>
  <c r="N330" i="10"/>
  <c r="L331" i="10"/>
  <c r="J332" i="10"/>
  <c r="H333" i="10"/>
  <c r="F334" i="10"/>
  <c r="D335" i="10"/>
  <c r="B336" i="10"/>
  <c r="R336" i="10"/>
  <c r="P337" i="10"/>
  <c r="N338" i="10"/>
  <c r="L339" i="10"/>
  <c r="J340" i="10"/>
  <c r="H341" i="10"/>
  <c r="F342" i="10"/>
  <c r="D343" i="10"/>
  <c r="B344" i="10"/>
  <c r="R344" i="10"/>
  <c r="P345" i="10"/>
  <c r="N346" i="10"/>
  <c r="L347" i="10"/>
  <c r="J348" i="10"/>
  <c r="H349" i="10"/>
  <c r="F350" i="10"/>
  <c r="D351" i="10"/>
  <c r="B352" i="10"/>
  <c r="R352" i="10"/>
  <c r="P353" i="10"/>
  <c r="N354" i="10"/>
  <c r="L355" i="10"/>
  <c r="J356" i="10"/>
  <c r="H357" i="10"/>
  <c r="F358" i="10"/>
  <c r="D359" i="10"/>
  <c r="B360" i="10"/>
  <c r="R360" i="10"/>
  <c r="P361" i="10"/>
  <c r="N362" i="10"/>
  <c r="L363" i="10"/>
  <c r="J364" i="10"/>
  <c r="H365" i="10"/>
  <c r="M228" i="10"/>
  <c r="Q239" i="10"/>
  <c r="S246" i="10"/>
  <c r="P253" i="10"/>
  <c r="H257" i="10"/>
  <c r="D260" i="10"/>
  <c r="M262" i="10"/>
  <c r="J264" i="10"/>
  <c r="F266" i="10"/>
  <c r="S267" i="10"/>
  <c r="H269" i="10"/>
  <c r="P270" i="10"/>
  <c r="E272" i="10"/>
  <c r="L273" i="10"/>
  <c r="P274" i="10"/>
  <c r="B276" i="10"/>
  <c r="C277" i="10"/>
  <c r="D278" i="10"/>
  <c r="F279" i="10"/>
  <c r="G280" i="10"/>
  <c r="H281" i="10"/>
  <c r="H282" i="10"/>
  <c r="H283" i="10"/>
  <c r="H284" i="10"/>
  <c r="I285" i="10"/>
  <c r="G286" i="10"/>
  <c r="E287" i="10"/>
  <c r="C288" i="10"/>
  <c r="S288" i="10"/>
  <c r="Q289" i="10"/>
  <c r="O290" i="10"/>
  <c r="M291" i="10"/>
  <c r="K292" i="10"/>
  <c r="I293" i="10"/>
  <c r="G294" i="10"/>
  <c r="E295" i="10"/>
  <c r="C296" i="10"/>
  <c r="S296" i="10"/>
  <c r="Q297" i="10"/>
  <c r="O298" i="10"/>
  <c r="M299" i="10"/>
  <c r="K300" i="10"/>
  <c r="I301" i="10"/>
  <c r="G302" i="10"/>
  <c r="E303" i="10"/>
  <c r="C304" i="10"/>
  <c r="S304" i="10"/>
  <c r="Q305" i="10"/>
  <c r="O306" i="10"/>
  <c r="M307" i="10"/>
  <c r="K308" i="10"/>
  <c r="I309" i="10"/>
  <c r="G310" i="10"/>
  <c r="E311" i="10"/>
  <c r="C312" i="10"/>
  <c r="S312" i="10"/>
  <c r="Q313" i="10"/>
  <c r="O314" i="10"/>
  <c r="M315" i="10"/>
  <c r="K316" i="10"/>
  <c r="I317" i="10"/>
  <c r="G318" i="10"/>
  <c r="E319" i="10"/>
  <c r="C320" i="10"/>
  <c r="S320" i="10"/>
  <c r="Q321" i="10"/>
  <c r="O322" i="10"/>
  <c r="M323" i="10"/>
  <c r="K324" i="10"/>
  <c r="I325" i="10"/>
  <c r="G326" i="10"/>
  <c r="E327" i="10"/>
  <c r="C328" i="10"/>
  <c r="S328" i="10"/>
  <c r="Q329" i="10"/>
  <c r="O330" i="10"/>
  <c r="M331" i="10"/>
  <c r="K332" i="10"/>
  <c r="I333" i="10"/>
  <c r="G334" i="10"/>
  <c r="E335" i="10"/>
  <c r="C336" i="10"/>
  <c r="S336" i="10"/>
  <c r="Q337" i="10"/>
  <c r="O338" i="10"/>
  <c r="M339" i="10"/>
  <c r="K340" i="10"/>
  <c r="I341" i="10"/>
  <c r="G342" i="10"/>
  <c r="E343" i="10"/>
  <c r="C344" i="10"/>
  <c r="S344" i="10"/>
  <c r="Q345" i="10"/>
  <c r="O346" i="10"/>
  <c r="M347" i="10"/>
  <c r="K348" i="10"/>
  <c r="I349" i="10"/>
  <c r="G350" i="10"/>
  <c r="E351" i="10"/>
  <c r="C352" i="10"/>
  <c r="S352" i="10"/>
  <c r="Q353" i="10"/>
  <c r="O354" i="10"/>
  <c r="M355" i="10"/>
  <c r="K356" i="10"/>
  <c r="I357" i="10"/>
  <c r="G358" i="10"/>
  <c r="E359" i="10"/>
  <c r="C360" i="10"/>
  <c r="S360" i="10"/>
  <c r="Q361" i="10"/>
  <c r="O362" i="10"/>
  <c r="M363" i="10"/>
  <c r="K364" i="10"/>
  <c r="K229" i="10"/>
  <c r="E240" i="10"/>
  <c r="G247" i="10"/>
  <c r="C254" i="10"/>
  <c r="J257" i="10"/>
  <c r="G260" i="10"/>
  <c r="N262" i="10"/>
  <c r="L264" i="10"/>
  <c r="H266" i="10"/>
  <c r="B268" i="10"/>
  <c r="I269" i="10"/>
  <c r="Q270" i="10"/>
  <c r="I272" i="10"/>
  <c r="M273" i="10"/>
  <c r="Q274" i="10"/>
  <c r="C276" i="10"/>
  <c r="D277" i="10"/>
  <c r="F278" i="10"/>
  <c r="G279" i="10"/>
  <c r="I280" i="10"/>
  <c r="I281" i="10"/>
  <c r="I282" i="10"/>
  <c r="I283" i="10"/>
  <c r="J284" i="10"/>
  <c r="J285" i="10"/>
  <c r="H286" i="10"/>
  <c r="F287" i="10"/>
  <c r="D288" i="10"/>
  <c r="B289" i="10"/>
  <c r="R289" i="10"/>
  <c r="P290" i="10"/>
  <c r="N291" i="10"/>
  <c r="L292" i="10"/>
  <c r="J293" i="10"/>
  <c r="H294" i="10"/>
  <c r="F295" i="10"/>
  <c r="D296" i="10"/>
  <c r="B297" i="10"/>
  <c r="R297" i="10"/>
  <c r="P298" i="10"/>
  <c r="N299" i="10"/>
  <c r="L300" i="10"/>
  <c r="J301" i="10"/>
  <c r="H302" i="10"/>
  <c r="F303" i="10"/>
  <c r="D304" i="10"/>
  <c r="B305" i="10"/>
  <c r="R305" i="10"/>
  <c r="P306" i="10"/>
  <c r="N307" i="10"/>
  <c r="L308" i="10"/>
  <c r="J309" i="10"/>
  <c r="H310" i="10"/>
  <c r="F311" i="10"/>
  <c r="D312" i="10"/>
  <c r="B313" i="10"/>
  <c r="R313" i="10"/>
  <c r="P314" i="10"/>
  <c r="N315" i="10"/>
  <c r="L316" i="10"/>
  <c r="J317" i="10"/>
  <c r="H318" i="10"/>
  <c r="F319" i="10"/>
  <c r="D320" i="10"/>
  <c r="B321" i="10"/>
  <c r="R321" i="10"/>
  <c r="P322" i="10"/>
  <c r="N323" i="10"/>
  <c r="L324" i="10"/>
  <c r="J325" i="10"/>
  <c r="H326" i="10"/>
  <c r="F327" i="10"/>
  <c r="D328" i="10"/>
  <c r="B329" i="10"/>
  <c r="R329" i="10"/>
  <c r="P330" i="10"/>
  <c r="N331" i="10"/>
  <c r="L332" i="10"/>
  <c r="J333" i="10"/>
  <c r="H334" i="10"/>
  <c r="F335" i="10"/>
  <c r="D336" i="10"/>
  <c r="B337" i="10"/>
  <c r="R337" i="10"/>
  <c r="P338" i="10"/>
  <c r="N339" i="10"/>
  <c r="L340" i="10"/>
  <c r="J341" i="10"/>
  <c r="H342" i="10"/>
  <c r="F343" i="10"/>
  <c r="D344" i="10"/>
  <c r="B345" i="10"/>
  <c r="R345" i="10"/>
  <c r="P346" i="10"/>
  <c r="N347" i="10"/>
  <c r="L348" i="10"/>
  <c r="J349" i="10"/>
  <c r="H350" i="10"/>
  <c r="F351" i="10"/>
  <c r="D352" i="10"/>
  <c r="B353" i="10"/>
  <c r="R353" i="10"/>
  <c r="P354" i="10"/>
  <c r="N355" i="10"/>
  <c r="L356" i="10"/>
  <c r="J357" i="10"/>
  <c r="H358" i="10"/>
  <c r="F359" i="10"/>
  <c r="D360" i="10"/>
  <c r="B361" i="10"/>
  <c r="R361" i="10"/>
  <c r="P362" i="10"/>
  <c r="N363" i="10"/>
  <c r="L364" i="10"/>
  <c r="J365" i="10"/>
  <c r="H366" i="10"/>
  <c r="F367" i="10"/>
  <c r="D368" i="10"/>
  <c r="B369" i="10"/>
  <c r="R369" i="10"/>
  <c r="P370" i="10"/>
  <c r="N371" i="10"/>
  <c r="L372" i="10"/>
  <c r="J373" i="10"/>
  <c r="H374" i="10"/>
  <c r="F375" i="10"/>
  <c r="D376" i="10"/>
  <c r="B377" i="10"/>
  <c r="R377" i="10"/>
  <c r="P378" i="10"/>
  <c r="N379" i="10"/>
  <c r="L380" i="10"/>
  <c r="J381" i="10"/>
  <c r="H382" i="10"/>
  <c r="F383" i="10"/>
  <c r="D384" i="10"/>
  <c r="B385" i="10"/>
  <c r="R385" i="10"/>
  <c r="P386" i="10"/>
  <c r="N387" i="10"/>
  <c r="L388" i="10"/>
  <c r="I230" i="10"/>
  <c r="O240" i="10"/>
  <c r="Q247" i="10"/>
  <c r="I254" i="10"/>
  <c r="M257" i="10"/>
  <c r="H260" i="10"/>
  <c r="P262" i="10"/>
  <c r="M264" i="10"/>
  <c r="I266" i="10"/>
  <c r="C268" i="10"/>
  <c r="K269" i="10"/>
  <c r="S270" i="10"/>
  <c r="J272" i="10"/>
  <c r="N273" i="10"/>
  <c r="C275" i="10"/>
  <c r="D276" i="10"/>
  <c r="E277" i="10"/>
  <c r="G278" i="10"/>
  <c r="H279" i="10"/>
  <c r="J280" i="10"/>
  <c r="J281" i="10"/>
  <c r="J282" i="10"/>
  <c r="J283" i="10"/>
  <c r="K284" i="10"/>
  <c r="K285" i="10"/>
  <c r="I286" i="10"/>
  <c r="G287" i="10"/>
  <c r="E288" i="10"/>
  <c r="C289" i="10"/>
  <c r="S289" i="10"/>
  <c r="Q290" i="10"/>
  <c r="O291" i="10"/>
  <c r="M292" i="10"/>
  <c r="K293" i="10"/>
  <c r="I294" i="10"/>
  <c r="G295" i="10"/>
  <c r="E296" i="10"/>
  <c r="C297" i="10"/>
  <c r="S297" i="10"/>
  <c r="Q298" i="10"/>
  <c r="O299" i="10"/>
  <c r="M300" i="10"/>
  <c r="K301" i="10"/>
  <c r="I302" i="10"/>
  <c r="G303" i="10"/>
  <c r="E304" i="10"/>
  <c r="C305" i="10"/>
  <c r="G231" i="10"/>
  <c r="C241" i="10"/>
  <c r="E248" i="10"/>
  <c r="N254" i="10"/>
  <c r="N257" i="10"/>
  <c r="M260" i="10"/>
  <c r="S262" i="10"/>
  <c r="O264" i="10"/>
  <c r="K266" i="10"/>
  <c r="D268" i="10"/>
  <c r="O269" i="10"/>
  <c r="B271" i="10"/>
  <c r="K272" i="10"/>
  <c r="P273" i="10"/>
  <c r="D275" i="10"/>
  <c r="E276" i="10"/>
  <c r="F277" i="10"/>
  <c r="H278" i="10"/>
  <c r="K279" i="10"/>
  <c r="K280" i="10"/>
  <c r="K281" i="10"/>
  <c r="K282" i="10"/>
  <c r="L283" i="10"/>
  <c r="L284" i="10"/>
  <c r="L285" i="10"/>
  <c r="J286" i="10"/>
  <c r="H287" i="10"/>
  <c r="F288" i="10"/>
  <c r="D289" i="10"/>
  <c r="B290" i="10"/>
  <c r="R290" i="10"/>
  <c r="P291" i="10"/>
  <c r="N292" i="10"/>
  <c r="L293" i="10"/>
  <c r="J294" i="10"/>
  <c r="H295" i="10"/>
  <c r="F296" i="10"/>
  <c r="D297" i="10"/>
  <c r="B298" i="10"/>
  <c r="R298" i="10"/>
  <c r="P299" i="10"/>
  <c r="N300" i="10"/>
  <c r="L301" i="10"/>
  <c r="J302" i="10"/>
  <c r="H303" i="10"/>
  <c r="F304" i="10"/>
  <c r="D305" i="10"/>
  <c r="B306" i="10"/>
  <c r="R306" i="10"/>
  <c r="P307" i="10"/>
  <c r="N308" i="10"/>
  <c r="L309" i="10"/>
  <c r="J310" i="10"/>
  <c r="H311" i="10"/>
  <c r="F312" i="10"/>
  <c r="D313" i="10"/>
  <c r="B314" i="10"/>
  <c r="R314" i="10"/>
  <c r="P315" i="10"/>
  <c r="N316" i="10"/>
  <c r="L317" i="10"/>
  <c r="J318" i="10"/>
  <c r="H319" i="10"/>
  <c r="F320" i="10"/>
  <c r="D321" i="10"/>
  <c r="B322" i="10"/>
  <c r="R322" i="10"/>
  <c r="P323" i="10"/>
  <c r="N324" i="10"/>
  <c r="L325" i="10"/>
  <c r="J326" i="10"/>
  <c r="H327" i="10"/>
  <c r="F328" i="10"/>
  <c r="D329" i="10"/>
  <c r="B330" i="10"/>
  <c r="R330" i="10"/>
  <c r="P331" i="10"/>
  <c r="N332" i="10"/>
  <c r="L333" i="10"/>
  <c r="J334" i="10"/>
  <c r="H335" i="10"/>
  <c r="F336" i="10"/>
  <c r="D337" i="10"/>
  <c r="B338" i="10"/>
  <c r="R338" i="10"/>
  <c r="P339" i="10"/>
  <c r="N340" i="10"/>
  <c r="L341" i="10"/>
  <c r="J342" i="10"/>
  <c r="H343" i="10"/>
  <c r="F344" i="10"/>
  <c r="D345" i="10"/>
  <c r="B346" i="10"/>
  <c r="R346" i="10"/>
  <c r="P347" i="10"/>
  <c r="N348" i="10"/>
  <c r="L349" i="10"/>
  <c r="J350" i="10"/>
  <c r="H351" i="10"/>
  <c r="F352" i="10"/>
  <c r="E232" i="10"/>
  <c r="M241" i="10"/>
  <c r="O248" i="10"/>
  <c r="S254" i="10"/>
  <c r="S257" i="10"/>
  <c r="Q260" i="10"/>
  <c r="B263" i="10"/>
  <c r="P264" i="10"/>
  <c r="L266" i="10"/>
  <c r="E268" i="10"/>
  <c r="P269" i="10"/>
  <c r="D271" i="10"/>
  <c r="L272" i="10"/>
  <c r="Q273" i="10"/>
  <c r="E275" i="10"/>
  <c r="F276" i="10"/>
  <c r="H277" i="10"/>
  <c r="I278" i="10"/>
  <c r="L279" i="10"/>
  <c r="L280" i="10"/>
  <c r="L281" i="10"/>
  <c r="L282" i="10"/>
  <c r="M283" i="10"/>
  <c r="M284" i="10"/>
  <c r="M285" i="10"/>
  <c r="K286" i="10"/>
  <c r="I287" i="10"/>
  <c r="G288" i="10"/>
  <c r="E289" i="10"/>
  <c r="C290" i="10"/>
  <c r="S290" i="10"/>
  <c r="Q291" i="10"/>
  <c r="O292" i="10"/>
  <c r="M293" i="10"/>
  <c r="K294" i="10"/>
  <c r="I295" i="10"/>
  <c r="G296" i="10"/>
  <c r="E297" i="10"/>
  <c r="C298" i="10"/>
  <c r="S298" i="10"/>
  <c r="Q299" i="10"/>
  <c r="O300" i="10"/>
  <c r="M301" i="10"/>
  <c r="K302" i="10"/>
  <c r="I303" i="10"/>
  <c r="G304" i="10"/>
  <c r="E305" i="10"/>
  <c r="C306" i="10"/>
  <c r="S306" i="10"/>
  <c r="Q307" i="10"/>
  <c r="O308" i="10"/>
  <c r="M309" i="10"/>
  <c r="K310" i="10"/>
  <c r="I311" i="10"/>
  <c r="G312" i="10"/>
  <c r="E313" i="10"/>
  <c r="C314" i="10"/>
  <c r="S314" i="10"/>
  <c r="Q315" i="10"/>
  <c r="O316" i="10"/>
  <c r="M317" i="10"/>
  <c r="K318" i="10"/>
  <c r="I319" i="10"/>
  <c r="G320" i="10"/>
  <c r="E321" i="10"/>
  <c r="C322" i="10"/>
  <c r="S322" i="10"/>
  <c r="Q323" i="10"/>
  <c r="O324" i="10"/>
  <c r="M325" i="10"/>
  <c r="K326" i="10"/>
  <c r="I327" i="10"/>
  <c r="G328" i="10"/>
  <c r="E329" i="10"/>
  <c r="C330" i="10"/>
  <c r="S330" i="10"/>
  <c r="Q331" i="10"/>
  <c r="O332" i="10"/>
  <c r="M333" i="10"/>
  <c r="K334" i="10"/>
  <c r="I335" i="10"/>
  <c r="C233" i="10"/>
  <c r="S241" i="10"/>
  <c r="C249" i="10"/>
  <c r="G255" i="10"/>
  <c r="F258" i="10"/>
  <c r="R260" i="10"/>
  <c r="D263" i="10"/>
  <c r="R264" i="10"/>
  <c r="N266" i="10"/>
  <c r="G268" i="10"/>
  <c r="Q269" i="10"/>
  <c r="E271" i="10"/>
  <c r="M272" i="10"/>
  <c r="S273" i="10"/>
  <c r="F275" i="10"/>
  <c r="G276" i="10"/>
  <c r="I277" i="10"/>
  <c r="J278" i="10"/>
  <c r="M279" i="10"/>
  <c r="M280" i="10"/>
  <c r="M281" i="10"/>
  <c r="N282" i="10"/>
  <c r="N283" i="10"/>
  <c r="N284" i="10"/>
  <c r="N285" i="10"/>
  <c r="L286" i="10"/>
  <c r="J287" i="10"/>
  <c r="H288" i="10"/>
  <c r="F289" i="10"/>
  <c r="D290" i="10"/>
  <c r="B291" i="10"/>
  <c r="R291" i="10"/>
  <c r="P292" i="10"/>
  <c r="N293" i="10"/>
  <c r="L294" i="10"/>
  <c r="J295" i="10"/>
  <c r="H296" i="10"/>
  <c r="F297" i="10"/>
  <c r="D298" i="10"/>
  <c r="B299" i="10"/>
  <c r="R299" i="10"/>
  <c r="P300" i="10"/>
  <c r="N301" i="10"/>
  <c r="L302" i="10"/>
  <c r="J303" i="10"/>
  <c r="H304" i="10"/>
  <c r="F305" i="10"/>
  <c r="D306" i="10"/>
  <c r="B307" i="10"/>
  <c r="R307" i="10"/>
  <c r="P308" i="10"/>
  <c r="N309" i="10"/>
  <c r="L310" i="10"/>
  <c r="J311" i="10"/>
  <c r="H312" i="10"/>
  <c r="S305" i="10"/>
  <c r="M316" i="10"/>
  <c r="O323" i="10"/>
  <c r="J329" i="10"/>
  <c r="I334" i="10"/>
  <c r="D338" i="10"/>
  <c r="N341" i="10"/>
  <c r="F345" i="10"/>
  <c r="P348" i="10"/>
  <c r="H352" i="10"/>
  <c r="F355" i="10"/>
  <c r="I358" i="10"/>
  <c r="D361" i="10"/>
  <c r="H363" i="10"/>
  <c r="I365" i="10"/>
  <c r="S366" i="10"/>
  <c r="L368" i="10"/>
  <c r="B370" i="10"/>
  <c r="I371" i="10"/>
  <c r="M372" i="10"/>
  <c r="P373" i="10"/>
  <c r="R374" i="10"/>
  <c r="S375" i="10"/>
  <c r="S376" i="10"/>
  <c r="B378" i="10"/>
  <c r="B379" i="10"/>
  <c r="B380" i="10"/>
  <c r="C381" i="10"/>
  <c r="C382" i="10"/>
  <c r="C383" i="10"/>
  <c r="C384" i="10"/>
  <c r="D385" i="10"/>
  <c r="D386" i="10"/>
  <c r="D387" i="10"/>
  <c r="E388" i="10"/>
  <c r="D389" i="10"/>
  <c r="B390" i="10"/>
  <c r="R390" i="10"/>
  <c r="P391" i="10"/>
  <c r="N392" i="10"/>
  <c r="L393" i="10"/>
  <c r="J394" i="10"/>
  <c r="H395" i="10"/>
  <c r="F396" i="10"/>
  <c r="D397" i="10"/>
  <c r="B398" i="10"/>
  <c r="R398" i="10"/>
  <c r="P399" i="10"/>
  <c r="N400" i="10"/>
  <c r="L401" i="10"/>
  <c r="J402" i="10"/>
  <c r="H403" i="10"/>
  <c r="F404" i="10"/>
  <c r="D405" i="10"/>
  <c r="B406" i="10"/>
  <c r="R406" i="10"/>
  <c r="P407" i="10"/>
  <c r="N408" i="10"/>
  <c r="L409" i="10"/>
  <c r="J410" i="10"/>
  <c r="H411" i="10"/>
  <c r="F412" i="10"/>
  <c r="D413" i="10"/>
  <c r="B414" i="10"/>
  <c r="R414" i="10"/>
  <c r="P415" i="10"/>
  <c r="N416" i="10"/>
  <c r="L417" i="10"/>
  <c r="J418" i="10"/>
  <c r="H419" i="10"/>
  <c r="F420" i="10"/>
  <c r="D421" i="10"/>
  <c r="B422" i="10"/>
  <c r="R422" i="10"/>
  <c r="P423" i="10"/>
  <c r="N424" i="10"/>
  <c r="L425" i="10"/>
  <c r="J426" i="10"/>
  <c r="H427" i="10"/>
  <c r="F428" i="10"/>
  <c r="D429" i="10"/>
  <c r="B430" i="10"/>
  <c r="R430" i="10"/>
  <c r="P431" i="10"/>
  <c r="Q306" i="10"/>
  <c r="P316" i="10"/>
  <c r="R323" i="10"/>
  <c r="S329" i="10"/>
  <c r="L334" i="10"/>
  <c r="H338" i="10"/>
  <c r="R341" i="10"/>
  <c r="J345" i="10"/>
  <c r="B349" i="10"/>
  <c r="L352" i="10"/>
  <c r="O355" i="10"/>
  <c r="J358" i="10"/>
  <c r="E361" i="10"/>
  <c r="I363" i="10"/>
  <c r="K365" i="10"/>
  <c r="D367" i="10"/>
  <c r="N368" i="10"/>
  <c r="C370" i="10"/>
  <c r="K371" i="10"/>
  <c r="N372" i="10"/>
  <c r="R373" i="10"/>
  <c r="S374" i="10"/>
  <c r="B376" i="10"/>
  <c r="C377" i="10"/>
  <c r="C378" i="10"/>
  <c r="C379" i="10"/>
  <c r="D380" i="10"/>
  <c r="D381" i="10"/>
  <c r="D382" i="10"/>
  <c r="D383" i="10"/>
  <c r="E384" i="10"/>
  <c r="E385" i="10"/>
  <c r="E386" i="10"/>
  <c r="F387" i="10"/>
  <c r="F388" i="10"/>
  <c r="E389" i="10"/>
  <c r="C390" i="10"/>
  <c r="S390" i="10"/>
  <c r="Q391" i="10"/>
  <c r="O392" i="10"/>
  <c r="M393" i="10"/>
  <c r="K394" i="10"/>
  <c r="I395" i="10"/>
  <c r="G396" i="10"/>
  <c r="E397" i="10"/>
  <c r="C398" i="10"/>
  <c r="S398" i="10"/>
  <c r="Q399" i="10"/>
  <c r="O400" i="10"/>
  <c r="M401" i="10"/>
  <c r="K402" i="10"/>
  <c r="I403" i="10"/>
  <c r="G404" i="10"/>
  <c r="E405" i="10"/>
  <c r="C406" i="10"/>
  <c r="S406" i="10"/>
  <c r="Q407" i="10"/>
  <c r="O408" i="10"/>
  <c r="M409" i="10"/>
  <c r="K410" i="10"/>
  <c r="I411" i="10"/>
  <c r="G412" i="10"/>
  <c r="E413" i="10"/>
  <c r="C414" i="10"/>
  <c r="S414" i="10"/>
  <c r="Q415" i="10"/>
  <c r="O416" i="10"/>
  <c r="M417" i="10"/>
  <c r="K418" i="10"/>
  <c r="I419" i="10"/>
  <c r="G420" i="10"/>
  <c r="E421" i="10"/>
  <c r="C422" i="10"/>
  <c r="S422" i="10"/>
  <c r="Q423" i="10"/>
  <c r="O424" i="10"/>
  <c r="M425" i="10"/>
  <c r="K426" i="10"/>
  <c r="I427" i="10"/>
  <c r="G428" i="10"/>
  <c r="E429" i="10"/>
  <c r="C430" i="10"/>
  <c r="S430" i="10"/>
  <c r="Q431" i="10"/>
  <c r="O432" i="10"/>
  <c r="M433" i="10"/>
  <c r="K434" i="10"/>
  <c r="I435" i="10"/>
  <c r="G436" i="10"/>
  <c r="E437" i="10"/>
  <c r="C438" i="10"/>
  <c r="S438" i="10"/>
  <c r="Q439" i="10"/>
  <c r="O440" i="10"/>
  <c r="M441" i="10"/>
  <c r="K442" i="10"/>
  <c r="I443" i="10"/>
  <c r="O307" i="10"/>
  <c r="K317" i="10"/>
  <c r="M324" i="10"/>
  <c r="D330" i="10"/>
  <c r="P334" i="10"/>
  <c r="Q338" i="10"/>
  <c r="I342" i="10"/>
  <c r="S345" i="10"/>
  <c r="K349" i="10"/>
  <c r="C353" i="10"/>
  <c r="P355" i="10"/>
  <c r="K358" i="10"/>
  <c r="F361" i="10"/>
  <c r="O363" i="10"/>
  <c r="L365" i="10"/>
  <c r="E367" i="10"/>
  <c r="O368" i="10"/>
  <c r="D370" i="10"/>
  <c r="L371" i="10"/>
  <c r="O372" i="10"/>
  <c r="S373" i="10"/>
  <c r="B375" i="10"/>
  <c r="C376" i="10"/>
  <c r="D377" i="10"/>
  <c r="D378" i="10"/>
  <c r="D379" i="10"/>
  <c r="E380" i="10"/>
  <c r="E381" i="10"/>
  <c r="E382" i="10"/>
  <c r="E383" i="10"/>
  <c r="F384" i="10"/>
  <c r="F385" i="10"/>
  <c r="F386" i="10"/>
  <c r="G387" i="10"/>
  <c r="G388" i="10"/>
  <c r="F389" i="10"/>
  <c r="D390" i="10"/>
  <c r="B391" i="10"/>
  <c r="R391" i="10"/>
  <c r="P392" i="10"/>
  <c r="N393" i="10"/>
  <c r="L394" i="10"/>
  <c r="J395" i="10"/>
  <c r="H396" i="10"/>
  <c r="F397" i="10"/>
  <c r="D398" i="10"/>
  <c r="B399" i="10"/>
  <c r="R399" i="10"/>
  <c r="P400" i="10"/>
  <c r="N401" i="10"/>
  <c r="L402" i="10"/>
  <c r="J403" i="10"/>
  <c r="H404" i="10"/>
  <c r="F405" i="10"/>
  <c r="D406" i="10"/>
  <c r="B407" i="10"/>
  <c r="R407" i="10"/>
  <c r="P408" i="10"/>
  <c r="N409" i="10"/>
  <c r="L410" i="10"/>
  <c r="J411" i="10"/>
  <c r="H412" i="10"/>
  <c r="F413" i="10"/>
  <c r="D414" i="10"/>
  <c r="B415" i="10"/>
  <c r="R415" i="10"/>
  <c r="P416" i="10"/>
  <c r="N417" i="10"/>
  <c r="L418" i="10"/>
  <c r="J419" i="10"/>
  <c r="H420" i="10"/>
  <c r="F421" i="10"/>
  <c r="D422" i="10"/>
  <c r="B423" i="10"/>
  <c r="R423" i="10"/>
  <c r="P424" i="10"/>
  <c r="N425" i="10"/>
  <c r="L426" i="10"/>
  <c r="J427" i="10"/>
  <c r="H428" i="10"/>
  <c r="F429" i="10"/>
  <c r="D430" i="10"/>
  <c r="B431" i="10"/>
  <c r="R431" i="10"/>
  <c r="P432" i="10"/>
  <c r="N433" i="10"/>
  <c r="L434" i="10"/>
  <c r="J435" i="10"/>
  <c r="H436" i="10"/>
  <c r="F437" i="10"/>
  <c r="D438" i="10"/>
  <c r="B439" i="10"/>
  <c r="R439" i="10"/>
  <c r="P440" i="10"/>
  <c r="N441" i="10"/>
  <c r="L442" i="10"/>
  <c r="J443" i="10"/>
  <c r="H444" i="10"/>
  <c r="F445" i="10"/>
  <c r="D446" i="10"/>
  <c r="B447" i="10"/>
  <c r="R447" i="10"/>
  <c r="P448" i="10"/>
  <c r="N449" i="10"/>
  <c r="L450" i="10"/>
  <c r="J451" i="10"/>
  <c r="H452" i="10"/>
  <c r="F453" i="10"/>
  <c r="D454" i="10"/>
  <c r="B455" i="10"/>
  <c r="R455" i="10"/>
  <c r="P456" i="10"/>
  <c r="N457" i="10"/>
  <c r="L458" i="10"/>
  <c r="J459" i="10"/>
  <c r="H460" i="10"/>
  <c r="F461" i="10"/>
  <c r="M308" i="10"/>
  <c r="N317" i="10"/>
  <c r="P324" i="10"/>
  <c r="H330" i="10"/>
  <c r="G335" i="10"/>
  <c r="S338" i="10"/>
  <c r="K342" i="10"/>
  <c r="C346" i="10"/>
  <c r="M349" i="10"/>
  <c r="D353" i="10"/>
  <c r="Q355" i="10"/>
  <c r="L358" i="10"/>
  <c r="J361" i="10"/>
  <c r="P363" i="10"/>
  <c r="M365" i="10"/>
  <c r="G367" i="10"/>
  <c r="R368" i="10"/>
  <c r="H370" i="10"/>
  <c r="M371" i="10"/>
  <c r="P372" i="10"/>
  <c r="B374" i="10"/>
  <c r="C375" i="10"/>
  <c r="E376" i="10"/>
  <c r="E377" i="10"/>
  <c r="E378" i="10"/>
  <c r="F379" i="10"/>
  <c r="F380" i="10"/>
  <c r="F381" i="10"/>
  <c r="F382" i="10"/>
  <c r="G383" i="10"/>
  <c r="G384" i="10"/>
  <c r="G385" i="10"/>
  <c r="H386" i="10"/>
  <c r="H387" i="10"/>
  <c r="H388" i="10"/>
  <c r="G389" i="10"/>
  <c r="E390" i="10"/>
  <c r="C391" i="10"/>
  <c r="S391" i="10"/>
  <c r="Q392" i="10"/>
  <c r="O393" i="10"/>
  <c r="M394" i="10"/>
  <c r="K395" i="10"/>
  <c r="I396" i="10"/>
  <c r="G397" i="10"/>
  <c r="E398" i="10"/>
  <c r="C399" i="10"/>
  <c r="S399" i="10"/>
  <c r="Q400" i="10"/>
  <c r="O401" i="10"/>
  <c r="M402" i="10"/>
  <c r="K403" i="10"/>
  <c r="I404" i="10"/>
  <c r="G405" i="10"/>
  <c r="E406" i="10"/>
  <c r="C407" i="10"/>
  <c r="S407" i="10"/>
  <c r="Q408" i="10"/>
  <c r="O409" i="10"/>
  <c r="M410" i="10"/>
  <c r="K411" i="10"/>
  <c r="I412" i="10"/>
  <c r="G413" i="10"/>
  <c r="E414" i="10"/>
  <c r="C415" i="10"/>
  <c r="S415" i="10"/>
  <c r="Q416" i="10"/>
  <c r="O417" i="10"/>
  <c r="M418" i="10"/>
  <c r="K419" i="10"/>
  <c r="I420" i="10"/>
  <c r="G421" i="10"/>
  <c r="E422" i="10"/>
  <c r="C423" i="10"/>
  <c r="S423" i="10"/>
  <c r="Q424" i="10"/>
  <c r="O425" i="10"/>
  <c r="M426" i="10"/>
  <c r="K427" i="10"/>
  <c r="I428" i="10"/>
  <c r="G429" i="10"/>
  <c r="E430" i="10"/>
  <c r="C431" i="10"/>
  <c r="S431" i="10"/>
  <c r="Q432" i="10"/>
  <c r="O433" i="10"/>
  <c r="M434" i="10"/>
  <c r="K435" i="10"/>
  <c r="I436" i="10"/>
  <c r="G437" i="10"/>
  <c r="E438" i="10"/>
  <c r="C439" i="10"/>
  <c r="S439" i="10"/>
  <c r="K309" i="10"/>
  <c r="I318" i="10"/>
  <c r="K325" i="10"/>
  <c r="Q330" i="10"/>
  <c r="J335" i="10"/>
  <c r="B339" i="10"/>
  <c r="L342" i="10"/>
  <c r="D346" i="10"/>
  <c r="N349" i="10"/>
  <c r="E353" i="10"/>
  <c r="R355" i="10"/>
  <c r="P358" i="10"/>
  <c r="L361" i="10"/>
  <c r="Q363" i="10"/>
  <c r="N365" i="10"/>
  <c r="H367" i="10"/>
  <c r="S368" i="10"/>
  <c r="J370" i="10"/>
  <c r="O371" i="10"/>
  <c r="R372" i="10"/>
  <c r="C374" i="10"/>
  <c r="D375" i="10"/>
  <c r="F376" i="10"/>
  <c r="F377" i="10"/>
  <c r="F378" i="10"/>
  <c r="G379" i="10"/>
  <c r="G380" i="10"/>
  <c r="G381" i="10"/>
  <c r="G382" i="10"/>
  <c r="H383" i="10"/>
  <c r="H384" i="10"/>
  <c r="H385" i="10"/>
  <c r="I386" i="10"/>
  <c r="I387" i="10"/>
  <c r="I388" i="10"/>
  <c r="H389" i="10"/>
  <c r="F390" i="10"/>
  <c r="D391" i="10"/>
  <c r="B392" i="10"/>
  <c r="R392" i="10"/>
  <c r="P393" i="10"/>
  <c r="N394" i="10"/>
  <c r="L395" i="10"/>
  <c r="J396" i="10"/>
  <c r="H397" i="10"/>
  <c r="F398" i="10"/>
  <c r="D399" i="10"/>
  <c r="B400" i="10"/>
  <c r="R400" i="10"/>
  <c r="P401" i="10"/>
  <c r="N402" i="10"/>
  <c r="L403" i="10"/>
  <c r="J404" i="10"/>
  <c r="H405" i="10"/>
  <c r="F406" i="10"/>
  <c r="D407" i="10"/>
  <c r="B408" i="10"/>
  <c r="R408" i="10"/>
  <c r="P409" i="10"/>
  <c r="N410" i="10"/>
  <c r="L411" i="10"/>
  <c r="J412" i="10"/>
  <c r="H413" i="10"/>
  <c r="F414" i="10"/>
  <c r="D415" i="10"/>
  <c r="B416" i="10"/>
  <c r="R416" i="10"/>
  <c r="P417" i="10"/>
  <c r="N418" i="10"/>
  <c r="L419" i="10"/>
  <c r="J420" i="10"/>
  <c r="H421" i="10"/>
  <c r="F422" i="10"/>
  <c r="D423" i="10"/>
  <c r="B424" i="10"/>
  <c r="R424" i="10"/>
  <c r="P425" i="10"/>
  <c r="N426" i="10"/>
  <c r="L427" i="10"/>
  <c r="J428" i="10"/>
  <c r="H429" i="10"/>
  <c r="F430" i="10"/>
  <c r="D431" i="10"/>
  <c r="B432" i="10"/>
  <c r="R432" i="10"/>
  <c r="P433" i="10"/>
  <c r="N434" i="10"/>
  <c r="L435" i="10"/>
  <c r="J436" i="10"/>
  <c r="H437" i="10"/>
  <c r="F438" i="10"/>
  <c r="D439" i="10"/>
  <c r="B440" i="10"/>
  <c r="R440" i="10"/>
  <c r="P441" i="10"/>
  <c r="N442" i="10"/>
  <c r="L443" i="10"/>
  <c r="J444" i="10"/>
  <c r="H445" i="10"/>
  <c r="F446" i="10"/>
  <c r="D447" i="10"/>
  <c r="B448" i="10"/>
  <c r="R448" i="10"/>
  <c r="P449" i="10"/>
  <c r="N450" i="10"/>
  <c r="L451" i="10"/>
  <c r="J452" i="10"/>
  <c r="H453" i="10"/>
  <c r="F454" i="10"/>
  <c r="D455" i="10"/>
  <c r="B456" i="10"/>
  <c r="R456" i="10"/>
  <c r="P457" i="10"/>
  <c r="I310" i="10"/>
  <c r="L318" i="10"/>
  <c r="N325" i="10"/>
  <c r="B331" i="10"/>
  <c r="N335" i="10"/>
  <c r="F339" i="10"/>
  <c r="P342" i="10"/>
  <c r="H346" i="10"/>
  <c r="R349" i="10"/>
  <c r="F353" i="10"/>
  <c r="D356" i="10"/>
  <c r="G359" i="10"/>
  <c r="S361" i="10"/>
  <c r="R363" i="10"/>
  <c r="R365" i="10"/>
  <c r="I367" i="10"/>
  <c r="C369" i="10"/>
  <c r="K370" i="10"/>
  <c r="P371" i="10"/>
  <c r="B373" i="10"/>
  <c r="D374" i="10"/>
  <c r="E375" i="10"/>
  <c r="G376" i="10"/>
  <c r="G377" i="10"/>
  <c r="H378" i="10"/>
  <c r="H379" i="10"/>
  <c r="H380" i="10"/>
  <c r="H381" i="10"/>
  <c r="I382" i="10"/>
  <c r="I383" i="10"/>
  <c r="I384" i="10"/>
  <c r="J385" i="10"/>
  <c r="J386" i="10"/>
  <c r="J387" i="10"/>
  <c r="J388" i="10"/>
  <c r="I389" i="10"/>
  <c r="G390" i="10"/>
  <c r="E391" i="10"/>
  <c r="C392" i="10"/>
  <c r="S392" i="10"/>
  <c r="Q393" i="10"/>
  <c r="O394" i="10"/>
  <c r="M395" i="10"/>
  <c r="K396" i="10"/>
  <c r="I397" i="10"/>
  <c r="G398" i="10"/>
  <c r="E399" i="10"/>
  <c r="C400" i="10"/>
  <c r="S400" i="10"/>
  <c r="Q401" i="10"/>
  <c r="O402" i="10"/>
  <c r="M403" i="10"/>
  <c r="K404" i="10"/>
  <c r="I405" i="10"/>
  <c r="G406" i="10"/>
  <c r="E407" i="10"/>
  <c r="C408" i="10"/>
  <c r="S408" i="10"/>
  <c r="Q409" i="10"/>
  <c r="O410" i="10"/>
  <c r="M411" i="10"/>
  <c r="K412" i="10"/>
  <c r="I413" i="10"/>
  <c r="G414" i="10"/>
  <c r="E415" i="10"/>
  <c r="C416" i="10"/>
  <c r="S416" i="10"/>
  <c r="Q417" i="10"/>
  <c r="O418" i="10"/>
  <c r="M419" i="10"/>
  <c r="K420" i="10"/>
  <c r="I421" i="10"/>
  <c r="G422" i="10"/>
  <c r="E423" i="10"/>
  <c r="C424" i="10"/>
  <c r="S424" i="10"/>
  <c r="Q425" i="10"/>
  <c r="O426" i="10"/>
  <c r="M427" i="10"/>
  <c r="K428" i="10"/>
  <c r="I429" i="10"/>
  <c r="G430" i="10"/>
  <c r="E431" i="10"/>
  <c r="C432" i="10"/>
  <c r="S432" i="10"/>
  <c r="Q433" i="10"/>
  <c r="O434" i="10"/>
  <c r="M435" i="10"/>
  <c r="K436" i="10"/>
  <c r="I437" i="10"/>
  <c r="G438" i="10"/>
  <c r="E439" i="10"/>
  <c r="C440" i="10"/>
  <c r="S440" i="10"/>
  <c r="Q441" i="10"/>
  <c r="O442" i="10"/>
  <c r="M443" i="10"/>
  <c r="K444" i="10"/>
  <c r="I445" i="10"/>
  <c r="G446" i="10"/>
  <c r="E447" i="10"/>
  <c r="C448" i="10"/>
  <c r="S448" i="10"/>
  <c r="Q449" i="10"/>
  <c r="O450" i="10"/>
  <c r="M451" i="10"/>
  <c r="K452" i="10"/>
  <c r="I453" i="10"/>
  <c r="G454" i="10"/>
  <c r="E455" i="10"/>
  <c r="C456" i="10"/>
  <c r="S456" i="10"/>
  <c r="Q457" i="10"/>
  <c r="O458" i="10"/>
  <c r="G311" i="10"/>
  <c r="G319" i="10"/>
  <c r="I326" i="10"/>
  <c r="F331" i="10"/>
  <c r="E336" i="10"/>
  <c r="O339" i="10"/>
  <c r="G343" i="10"/>
  <c r="Q346" i="10"/>
  <c r="I350" i="10"/>
  <c r="J353" i="10"/>
  <c r="M356" i="10"/>
  <c r="H359" i="10"/>
  <c r="B362" i="10"/>
  <c r="D364" i="10"/>
  <c r="B366" i="10"/>
  <c r="J367" i="10"/>
  <c r="D369" i="10"/>
  <c r="M370" i="10"/>
  <c r="Q371" i="10"/>
  <c r="D373" i="10"/>
  <c r="E374" i="10"/>
  <c r="G375" i="10"/>
  <c r="H376" i="10"/>
  <c r="H377" i="10"/>
  <c r="I378" i="10"/>
  <c r="I379" i="10"/>
  <c r="I380" i="10"/>
  <c r="I381" i="10"/>
  <c r="J382" i="10"/>
  <c r="J383" i="10"/>
  <c r="J384" i="10"/>
  <c r="K385" i="10"/>
  <c r="K386" i="10"/>
  <c r="K387" i="10"/>
  <c r="K388" i="10"/>
  <c r="J389" i="10"/>
  <c r="H390" i="10"/>
  <c r="F391" i="10"/>
  <c r="D392" i="10"/>
  <c r="B393" i="10"/>
  <c r="R393" i="10"/>
  <c r="P394" i="10"/>
  <c r="N395" i="10"/>
  <c r="L396" i="10"/>
  <c r="J397" i="10"/>
  <c r="H398" i="10"/>
  <c r="F399" i="10"/>
  <c r="D400" i="10"/>
  <c r="B401" i="10"/>
  <c r="R401" i="10"/>
  <c r="P402" i="10"/>
  <c r="N403" i="10"/>
  <c r="L404" i="10"/>
  <c r="J405" i="10"/>
  <c r="H406" i="10"/>
  <c r="F407" i="10"/>
  <c r="D408" i="10"/>
  <c r="B409" i="10"/>
  <c r="R409" i="10"/>
  <c r="P410" i="10"/>
  <c r="N411" i="10"/>
  <c r="L412" i="10"/>
  <c r="J413" i="10"/>
  <c r="H414" i="10"/>
  <c r="F415" i="10"/>
  <c r="D416" i="10"/>
  <c r="B417" i="10"/>
  <c r="R417" i="10"/>
  <c r="P418" i="10"/>
  <c r="N419" i="10"/>
  <c r="L420" i="10"/>
  <c r="J421" i="10"/>
  <c r="H422" i="10"/>
  <c r="F423" i="10"/>
  <c r="D424" i="10"/>
  <c r="B425" i="10"/>
  <c r="R425" i="10"/>
  <c r="P426" i="10"/>
  <c r="N427" i="10"/>
  <c r="L428" i="10"/>
  <c r="J429" i="10"/>
  <c r="H430" i="10"/>
  <c r="F431" i="10"/>
  <c r="D432" i="10"/>
  <c r="B433" i="10"/>
  <c r="R433" i="10"/>
  <c r="P434" i="10"/>
  <c r="N435" i="10"/>
  <c r="L436" i="10"/>
  <c r="J437" i="10"/>
  <c r="H438" i="10"/>
  <c r="F439" i="10"/>
  <c r="D440" i="10"/>
  <c r="B441" i="10"/>
  <c r="R441" i="10"/>
  <c r="P442" i="10"/>
  <c r="N443" i="10"/>
  <c r="L444" i="10"/>
  <c r="J445" i="10"/>
  <c r="H446" i="10"/>
  <c r="F447" i="10"/>
  <c r="D448" i="10"/>
  <c r="B449" i="10"/>
  <c r="R449" i="10"/>
  <c r="P450" i="10"/>
  <c r="N451" i="10"/>
  <c r="L452" i="10"/>
  <c r="J453" i="10"/>
  <c r="H454" i="10"/>
  <c r="F455" i="10"/>
  <c r="D456" i="10"/>
  <c r="B457" i="10"/>
  <c r="R457" i="10"/>
  <c r="P458" i="10"/>
  <c r="N459" i="10"/>
  <c r="L460" i="10"/>
  <c r="J461" i="10"/>
  <c r="H462" i="10"/>
  <c r="F463" i="10"/>
  <c r="D464" i="10"/>
  <c r="B465" i="10"/>
  <c r="R465" i="10"/>
  <c r="P466" i="10"/>
  <c r="N467" i="10"/>
  <c r="E312" i="10"/>
  <c r="J319" i="10"/>
  <c r="L326" i="10"/>
  <c r="O331" i="10"/>
  <c r="G336" i="10"/>
  <c r="Q339" i="10"/>
  <c r="I343" i="10"/>
  <c r="S346" i="10"/>
  <c r="K350" i="10"/>
  <c r="S353" i="10"/>
  <c r="N356" i="10"/>
  <c r="I359" i="10"/>
  <c r="C362" i="10"/>
  <c r="F364" i="10"/>
  <c r="C366" i="10"/>
  <c r="N367" i="10"/>
  <c r="E369" i="10"/>
  <c r="N370" i="10"/>
  <c r="R371" i="10"/>
  <c r="E373" i="10"/>
  <c r="F374" i="10"/>
  <c r="H375" i="10"/>
  <c r="I376" i="10"/>
  <c r="J377" i="10"/>
  <c r="J378" i="10"/>
  <c r="J379" i="10"/>
  <c r="J380" i="10"/>
  <c r="K381" i="10"/>
  <c r="K382" i="10"/>
  <c r="K383" i="10"/>
  <c r="L384" i="10"/>
  <c r="L385" i="10"/>
  <c r="L386" i="10"/>
  <c r="L387" i="10"/>
  <c r="M388" i="10"/>
  <c r="K389" i="10"/>
  <c r="I390" i="10"/>
  <c r="G391" i="10"/>
  <c r="E392" i="10"/>
  <c r="C393" i="10"/>
  <c r="S393" i="10"/>
  <c r="Q394" i="10"/>
  <c r="O395" i="10"/>
  <c r="M396" i="10"/>
  <c r="K397" i="10"/>
  <c r="I398" i="10"/>
  <c r="G399" i="10"/>
  <c r="E400" i="10"/>
  <c r="C401" i="10"/>
  <c r="S401" i="10"/>
  <c r="Q402" i="10"/>
  <c r="O403" i="10"/>
  <c r="M404" i="10"/>
  <c r="K405" i="10"/>
  <c r="I406" i="10"/>
  <c r="G407" i="10"/>
  <c r="E408" i="10"/>
  <c r="C409" i="10"/>
  <c r="S409" i="10"/>
  <c r="Q410" i="10"/>
  <c r="O411" i="10"/>
  <c r="M412" i="10"/>
  <c r="K413" i="10"/>
  <c r="I414" i="10"/>
  <c r="G415" i="10"/>
  <c r="E416" i="10"/>
  <c r="C417" i="10"/>
  <c r="S417" i="10"/>
  <c r="Q418" i="10"/>
  <c r="O419" i="10"/>
  <c r="M420" i="10"/>
  <c r="K421" i="10"/>
  <c r="I422" i="10"/>
  <c r="G423" i="10"/>
  <c r="E424" i="10"/>
  <c r="C425" i="10"/>
  <c r="S425" i="10"/>
  <c r="Q426" i="10"/>
  <c r="O427" i="10"/>
  <c r="M428" i="10"/>
  <c r="K429" i="10"/>
  <c r="I430" i="10"/>
  <c r="G431" i="10"/>
  <c r="E432" i="10"/>
  <c r="C433" i="10"/>
  <c r="S433" i="10"/>
  <c r="Q434" i="10"/>
  <c r="O435" i="10"/>
  <c r="M436" i="10"/>
  <c r="K437" i="10"/>
  <c r="I438" i="10"/>
  <c r="G439" i="10"/>
  <c r="C313" i="10"/>
  <c r="E320" i="10"/>
  <c r="G327" i="10"/>
  <c r="R331" i="10"/>
  <c r="H336" i="10"/>
  <c r="R339" i="10"/>
  <c r="J343" i="10"/>
  <c r="B347" i="10"/>
  <c r="L350" i="10"/>
  <c r="B354" i="10"/>
  <c r="O356" i="10"/>
  <c r="J359" i="10"/>
  <c r="D362" i="10"/>
  <c r="G364" i="10"/>
  <c r="F366" i="10"/>
  <c r="P367" i="10"/>
  <c r="F369" i="10"/>
  <c r="O370" i="10"/>
  <c r="B372" i="10"/>
  <c r="F373" i="10"/>
  <c r="G374" i="10"/>
  <c r="I375" i="10"/>
  <c r="J376" i="10"/>
  <c r="K377" i="10"/>
  <c r="K378" i="10"/>
  <c r="K379" i="10"/>
  <c r="K380" i="10"/>
  <c r="L381" i="10"/>
  <c r="L382" i="10"/>
  <c r="L383" i="10"/>
  <c r="M384" i="10"/>
  <c r="M385" i="10"/>
  <c r="M386" i="10"/>
  <c r="M387" i="10"/>
  <c r="N388" i="10"/>
  <c r="L389" i="10"/>
  <c r="J390" i="10"/>
  <c r="H391" i="10"/>
  <c r="F392" i="10"/>
  <c r="D393" i="10"/>
  <c r="B394" i="10"/>
  <c r="R394" i="10"/>
  <c r="P395" i="10"/>
  <c r="N396" i="10"/>
  <c r="L397" i="10"/>
  <c r="J398" i="10"/>
  <c r="H399" i="10"/>
  <c r="F400" i="10"/>
  <c r="D401" i="10"/>
  <c r="B402" i="10"/>
  <c r="R402" i="10"/>
  <c r="P403" i="10"/>
  <c r="N404" i="10"/>
  <c r="L405" i="10"/>
  <c r="J406" i="10"/>
  <c r="H407" i="10"/>
  <c r="F408" i="10"/>
  <c r="D409" i="10"/>
  <c r="B410" i="10"/>
  <c r="R410" i="10"/>
  <c r="P411" i="10"/>
  <c r="N412" i="10"/>
  <c r="L413" i="10"/>
  <c r="J414" i="10"/>
  <c r="H415" i="10"/>
  <c r="F416" i="10"/>
  <c r="D417" i="10"/>
  <c r="B418" i="10"/>
  <c r="R418" i="10"/>
  <c r="P419" i="10"/>
  <c r="N420" i="10"/>
  <c r="L421" i="10"/>
  <c r="J422" i="10"/>
  <c r="H423" i="10"/>
  <c r="F424" i="10"/>
  <c r="D425" i="10"/>
  <c r="B426" i="10"/>
  <c r="R426" i="10"/>
  <c r="P427" i="10"/>
  <c r="N428" i="10"/>
  <c r="L429" i="10"/>
  <c r="J430" i="10"/>
  <c r="H431" i="10"/>
  <c r="F432" i="10"/>
  <c r="D433" i="10"/>
  <c r="B434" i="10"/>
  <c r="R434" i="10"/>
  <c r="P435" i="10"/>
  <c r="N436" i="10"/>
  <c r="L437" i="10"/>
  <c r="J438" i="10"/>
  <c r="H439" i="10"/>
  <c r="F440" i="10"/>
  <c r="D441" i="10"/>
  <c r="B442" i="10"/>
  <c r="R442" i="10"/>
  <c r="P443" i="10"/>
  <c r="N444" i="10"/>
  <c r="L445" i="10"/>
  <c r="J446" i="10"/>
  <c r="H447" i="10"/>
  <c r="F448" i="10"/>
  <c r="D449" i="10"/>
  <c r="B450" i="10"/>
  <c r="R450" i="10"/>
  <c r="P451" i="10"/>
  <c r="N452" i="10"/>
  <c r="L453" i="10"/>
  <c r="J454" i="10"/>
  <c r="H455" i="10"/>
  <c r="F456" i="10"/>
  <c r="D457" i="10"/>
  <c r="B458" i="10"/>
  <c r="R458" i="10"/>
  <c r="P459" i="10"/>
  <c r="N460" i="10"/>
  <c r="L461" i="10"/>
  <c r="J462" i="10"/>
  <c r="H463" i="10"/>
  <c r="F464" i="10"/>
  <c r="D465" i="10"/>
  <c r="B466" i="10"/>
  <c r="R466" i="10"/>
  <c r="F313" i="10"/>
  <c r="H320" i="10"/>
  <c r="J327" i="10"/>
  <c r="D332" i="10"/>
  <c r="L336" i="10"/>
  <c r="D340" i="10"/>
  <c r="N343" i="10"/>
  <c r="F347" i="10"/>
  <c r="P350" i="10"/>
  <c r="C354" i="10"/>
  <c r="P356" i="10"/>
  <c r="N359" i="10"/>
  <c r="H362" i="10"/>
  <c r="M364" i="10"/>
  <c r="G366" i="10"/>
  <c r="Q367" i="10"/>
  <c r="J369" i="10"/>
  <c r="Q370" i="10"/>
  <c r="D372" i="10"/>
  <c r="G373" i="10"/>
  <c r="I374" i="10"/>
  <c r="J375" i="10"/>
  <c r="L376" i="10"/>
  <c r="L377" i="10"/>
  <c r="L378" i="10"/>
  <c r="L379" i="10"/>
  <c r="M380" i="10"/>
  <c r="M381" i="10"/>
  <c r="M382" i="10"/>
  <c r="N383" i="10"/>
  <c r="N384" i="10"/>
  <c r="N385" i="10"/>
  <c r="N386" i="10"/>
  <c r="O387" i="10"/>
  <c r="O388" i="10"/>
  <c r="M389" i="10"/>
  <c r="K390" i="10"/>
  <c r="I391" i="10"/>
  <c r="G392" i="10"/>
  <c r="E393" i="10"/>
  <c r="C394" i="10"/>
  <c r="S394" i="10"/>
  <c r="Q395" i="10"/>
  <c r="O396" i="10"/>
  <c r="M397" i="10"/>
  <c r="K398" i="10"/>
  <c r="I399" i="10"/>
  <c r="G400" i="10"/>
  <c r="E401" i="10"/>
  <c r="C402" i="10"/>
  <c r="S402" i="10"/>
  <c r="Q403" i="10"/>
  <c r="O404" i="10"/>
  <c r="M405" i="10"/>
  <c r="K406" i="10"/>
  <c r="I407" i="10"/>
  <c r="G408" i="10"/>
  <c r="E409" i="10"/>
  <c r="C410" i="10"/>
  <c r="S410" i="10"/>
  <c r="Q411" i="10"/>
  <c r="O412" i="10"/>
  <c r="M413" i="10"/>
  <c r="K414" i="10"/>
  <c r="I415" i="10"/>
  <c r="G416" i="10"/>
  <c r="E417" i="10"/>
  <c r="C418" i="10"/>
  <c r="S418" i="10"/>
  <c r="Q419" i="10"/>
  <c r="O420" i="10"/>
  <c r="M421" i="10"/>
  <c r="K422" i="10"/>
  <c r="I423" i="10"/>
  <c r="G424" i="10"/>
  <c r="E425" i="10"/>
  <c r="C426" i="10"/>
  <c r="S426" i="10"/>
  <c r="Q427" i="10"/>
  <c r="O428" i="10"/>
  <c r="M429" i="10"/>
  <c r="K430" i="10"/>
  <c r="I431" i="10"/>
  <c r="G432" i="10"/>
  <c r="E433" i="10"/>
  <c r="C434" i="10"/>
  <c r="S434" i="10"/>
  <c r="Q435" i="10"/>
  <c r="O436" i="10"/>
  <c r="M437" i="10"/>
  <c r="K438" i="10"/>
  <c r="I439" i="10"/>
  <c r="G440" i="10"/>
  <c r="E441" i="10"/>
  <c r="C442" i="10"/>
  <c r="S442" i="10"/>
  <c r="Q443" i="10"/>
  <c r="O444" i="10"/>
  <c r="M445" i="10"/>
  <c r="K446" i="10"/>
  <c r="I447" i="10"/>
  <c r="G448" i="10"/>
  <c r="E449" i="10"/>
  <c r="C450" i="10"/>
  <c r="S450" i="10"/>
  <c r="Q451" i="10"/>
  <c r="O452" i="10"/>
  <c r="M453" i="10"/>
  <c r="K454" i="10"/>
  <c r="I455" i="10"/>
  <c r="G456" i="10"/>
  <c r="E457" i="10"/>
  <c r="S313" i="10"/>
  <c r="C321" i="10"/>
  <c r="N327" i="10"/>
  <c r="M332" i="10"/>
  <c r="C337" i="10"/>
  <c r="M340" i="10"/>
  <c r="E344" i="10"/>
  <c r="O347" i="10"/>
  <c r="G351" i="10"/>
  <c r="D354" i="10"/>
  <c r="B357" i="10"/>
  <c r="E360" i="10"/>
  <c r="J362" i="10"/>
  <c r="N364" i="10"/>
  <c r="I366" i="10"/>
  <c r="B368" i="10"/>
  <c r="L369" i="10"/>
  <c r="R370" i="10"/>
  <c r="F372" i="10"/>
  <c r="H373" i="10"/>
  <c r="J374" i="10"/>
  <c r="L375" i="10"/>
  <c r="M376" i="10"/>
  <c r="M377" i="10"/>
  <c r="M378" i="10"/>
  <c r="M379" i="10"/>
  <c r="N380" i="10"/>
  <c r="N381" i="10"/>
  <c r="N382" i="10"/>
  <c r="O383" i="10"/>
  <c r="O384" i="10"/>
  <c r="O385" i="10"/>
  <c r="O386" i="10"/>
  <c r="P387" i="10"/>
  <c r="P388" i="10"/>
  <c r="N389" i="10"/>
  <c r="L390" i="10"/>
  <c r="J391" i="10"/>
  <c r="H392" i="10"/>
  <c r="F393" i="10"/>
  <c r="D394" i="10"/>
  <c r="B395" i="10"/>
  <c r="R395" i="10"/>
  <c r="P396" i="10"/>
  <c r="N397" i="10"/>
  <c r="L398" i="10"/>
  <c r="J399" i="10"/>
  <c r="H400" i="10"/>
  <c r="F401" i="10"/>
  <c r="D402" i="10"/>
  <c r="B403" i="10"/>
  <c r="R403" i="10"/>
  <c r="P404" i="10"/>
  <c r="N405" i="10"/>
  <c r="L406" i="10"/>
  <c r="J407" i="10"/>
  <c r="H408" i="10"/>
  <c r="F409" i="10"/>
  <c r="D410" i="10"/>
  <c r="B411" i="10"/>
  <c r="R411" i="10"/>
  <c r="P412" i="10"/>
  <c r="N413" i="10"/>
  <c r="L414" i="10"/>
  <c r="J415" i="10"/>
  <c r="H416" i="10"/>
  <c r="F417" i="10"/>
  <c r="D418" i="10"/>
  <c r="B419" i="10"/>
  <c r="R419" i="10"/>
  <c r="P420" i="10"/>
  <c r="N421" i="10"/>
  <c r="L422" i="10"/>
  <c r="J423" i="10"/>
  <c r="H424" i="10"/>
  <c r="F425" i="10"/>
  <c r="D426" i="10"/>
  <c r="D314" i="10"/>
  <c r="F321" i="10"/>
  <c r="E328" i="10"/>
  <c r="P332" i="10"/>
  <c r="E337" i="10"/>
  <c r="O340" i="10"/>
  <c r="G344" i="10"/>
  <c r="Q347" i="10"/>
  <c r="I351" i="10"/>
  <c r="H354" i="10"/>
  <c r="K357" i="10"/>
  <c r="F360" i="10"/>
  <c r="Q362" i="10"/>
  <c r="O364" i="10"/>
  <c r="J366" i="10"/>
  <c r="C368" i="10"/>
  <c r="M369" i="10"/>
  <c r="S370" i="10"/>
  <c r="G372" i="10"/>
  <c r="I373" i="10"/>
  <c r="K374" i="10"/>
  <c r="N375" i="10"/>
  <c r="N376" i="10"/>
  <c r="N377" i="10"/>
  <c r="N378" i="10"/>
  <c r="O379" i="10"/>
  <c r="O380" i="10"/>
  <c r="O381" i="10"/>
  <c r="P382" i="10"/>
  <c r="P383" i="10"/>
  <c r="P384" i="10"/>
  <c r="P385" i="10"/>
  <c r="Q386" i="10"/>
  <c r="Q387" i="10"/>
  <c r="Q388" i="10"/>
  <c r="O389" i="10"/>
  <c r="M390" i="10"/>
  <c r="K391" i="10"/>
  <c r="I392" i="10"/>
  <c r="G393" i="10"/>
  <c r="E394" i="10"/>
  <c r="C395" i="10"/>
  <c r="S395" i="10"/>
  <c r="Q396" i="10"/>
  <c r="O397" i="10"/>
  <c r="M398" i="10"/>
  <c r="K399" i="10"/>
  <c r="I400" i="10"/>
  <c r="G401" i="10"/>
  <c r="E402" i="10"/>
  <c r="C403" i="10"/>
  <c r="S403" i="10"/>
  <c r="Q404" i="10"/>
  <c r="O405" i="10"/>
  <c r="M406" i="10"/>
  <c r="K407" i="10"/>
  <c r="I408" i="10"/>
  <c r="G409" i="10"/>
  <c r="E410" i="10"/>
  <c r="C411" i="10"/>
  <c r="S411" i="10"/>
  <c r="Q412" i="10"/>
  <c r="O413" i="10"/>
  <c r="M414" i="10"/>
  <c r="K415" i="10"/>
  <c r="I416" i="10"/>
  <c r="G417" i="10"/>
  <c r="E418" i="10"/>
  <c r="C419" i="10"/>
  <c r="S419" i="10"/>
  <c r="Q420" i="10"/>
  <c r="O421" i="10"/>
  <c r="M422" i="10"/>
  <c r="K423" i="10"/>
  <c r="I424" i="10"/>
  <c r="G425" i="10"/>
  <c r="E426" i="10"/>
  <c r="C427" i="10"/>
  <c r="S427" i="10"/>
  <c r="Q428" i="10"/>
  <c r="O429" i="10"/>
  <c r="M430" i="10"/>
  <c r="K431" i="10"/>
  <c r="I432" i="10"/>
  <c r="G433" i="10"/>
  <c r="E434" i="10"/>
  <c r="C435" i="10"/>
  <c r="S435" i="10"/>
  <c r="Q436" i="10"/>
  <c r="O437" i="10"/>
  <c r="M438" i="10"/>
  <c r="K439" i="10"/>
  <c r="I440" i="10"/>
  <c r="G441" i="10"/>
  <c r="E442" i="10"/>
  <c r="C443" i="10"/>
  <c r="S443" i="10"/>
  <c r="Q444" i="10"/>
  <c r="O445" i="10"/>
  <c r="M446" i="10"/>
  <c r="K447" i="10"/>
  <c r="I448" i="10"/>
  <c r="G449" i="10"/>
  <c r="E450" i="10"/>
  <c r="C451" i="10"/>
  <c r="S451" i="10"/>
  <c r="Q452" i="10"/>
  <c r="O453" i="10"/>
  <c r="M454" i="10"/>
  <c r="K455" i="10"/>
  <c r="I456" i="10"/>
  <c r="G457" i="10"/>
  <c r="E458" i="10"/>
  <c r="C459" i="10"/>
  <c r="S459" i="10"/>
  <c r="Q460" i="10"/>
  <c r="Q314" i="10"/>
  <c r="S321" i="10"/>
  <c r="H328" i="10"/>
  <c r="B333" i="10"/>
  <c r="F337" i="10"/>
  <c r="P340" i="10"/>
  <c r="H344" i="10"/>
  <c r="R347" i="10"/>
  <c r="J351" i="10"/>
  <c r="Q354" i="10"/>
  <c r="L357" i="10"/>
  <c r="G360" i="10"/>
  <c r="R362" i="10"/>
  <c r="P364" i="10"/>
  <c r="K366" i="10"/>
  <c r="E368" i="10"/>
  <c r="O369" i="10"/>
  <c r="B371" i="10"/>
  <c r="H372" i="10"/>
  <c r="K373" i="10"/>
  <c r="L374" i="10"/>
  <c r="O375" i="10"/>
  <c r="O376" i="10"/>
  <c r="O377" i="10"/>
  <c r="O378" i="10"/>
  <c r="P379" i="10"/>
  <c r="P380" i="10"/>
  <c r="P381" i="10"/>
  <c r="Q382" i="10"/>
  <c r="Q383" i="10"/>
  <c r="Q384" i="10"/>
  <c r="Q385" i="10"/>
  <c r="R386" i="10"/>
  <c r="R387" i="10"/>
  <c r="R388" i="10"/>
  <c r="P389" i="10"/>
  <c r="N390" i="10"/>
  <c r="L391" i="10"/>
  <c r="J392" i="10"/>
  <c r="H393" i="10"/>
  <c r="F394" i="10"/>
  <c r="D395" i="10"/>
  <c r="B396" i="10"/>
  <c r="R396" i="10"/>
  <c r="P397" i="10"/>
  <c r="N398" i="10"/>
  <c r="L399" i="10"/>
  <c r="J400" i="10"/>
  <c r="H401" i="10"/>
  <c r="F402" i="10"/>
  <c r="D403" i="10"/>
  <c r="B404" i="10"/>
  <c r="R404" i="10"/>
  <c r="P405" i="10"/>
  <c r="N406" i="10"/>
  <c r="L407" i="10"/>
  <c r="J408" i="10"/>
  <c r="H409" i="10"/>
  <c r="F410" i="10"/>
  <c r="D411" i="10"/>
  <c r="B412" i="10"/>
  <c r="R412" i="10"/>
  <c r="P413" i="10"/>
  <c r="N414" i="10"/>
  <c r="L415" i="10"/>
  <c r="J416" i="10"/>
  <c r="H417" i="10"/>
  <c r="F418" i="10"/>
  <c r="D419" i="10"/>
  <c r="B420" i="10"/>
  <c r="R420" i="10"/>
  <c r="P421" i="10"/>
  <c r="B315" i="10"/>
  <c r="D322" i="10"/>
  <c r="L328" i="10"/>
  <c r="K333" i="10"/>
  <c r="J337" i="10"/>
  <c r="B341" i="10"/>
  <c r="L344" i="10"/>
  <c r="D348" i="10"/>
  <c r="N351" i="10"/>
  <c r="R354" i="10"/>
  <c r="M357" i="10"/>
  <c r="H360" i="10"/>
  <c r="S362" i="10"/>
  <c r="B365" i="10"/>
  <c r="L366" i="10"/>
  <c r="F368" i="10"/>
  <c r="P369" i="10"/>
  <c r="D371" i="10"/>
  <c r="I372" i="10"/>
  <c r="L373" i="10"/>
  <c r="N374" i="10"/>
  <c r="P375" i="10"/>
  <c r="P376" i="10"/>
  <c r="P377" i="10"/>
  <c r="Q378" i="10"/>
  <c r="Q379" i="10"/>
  <c r="Q380" i="10"/>
  <c r="R381" i="10"/>
  <c r="R382" i="10"/>
  <c r="R383" i="10"/>
  <c r="R384" i="10"/>
  <c r="S385" i="10"/>
  <c r="S386" i="10"/>
  <c r="S387" i="10"/>
  <c r="S388" i="10"/>
  <c r="Q389" i="10"/>
  <c r="O390" i="10"/>
  <c r="M391" i="10"/>
  <c r="K392" i="10"/>
  <c r="I393" i="10"/>
  <c r="G394" i="10"/>
  <c r="E395" i="10"/>
  <c r="C396" i="10"/>
  <c r="S396" i="10"/>
  <c r="Q397" i="10"/>
  <c r="O398" i="10"/>
  <c r="M399" i="10"/>
  <c r="K400" i="10"/>
  <c r="I401" i="10"/>
  <c r="G402" i="10"/>
  <c r="E403" i="10"/>
  <c r="C404" i="10"/>
  <c r="S404" i="10"/>
  <c r="Q405" i="10"/>
  <c r="O406" i="10"/>
  <c r="M407" i="10"/>
  <c r="K408" i="10"/>
  <c r="I409" i="10"/>
  <c r="G410" i="10"/>
  <c r="E411" i="10"/>
  <c r="C412" i="10"/>
  <c r="S412" i="10"/>
  <c r="Q413" i="10"/>
  <c r="O414" i="10"/>
  <c r="M415" i="10"/>
  <c r="K416" i="10"/>
  <c r="I417" i="10"/>
  <c r="G418" i="10"/>
  <c r="E419" i="10"/>
  <c r="C420" i="10"/>
  <c r="S420" i="10"/>
  <c r="Q421" i="10"/>
  <c r="O422" i="10"/>
  <c r="M423" i="10"/>
  <c r="K424" i="10"/>
  <c r="I425" i="10"/>
  <c r="G426" i="10"/>
  <c r="E427" i="10"/>
  <c r="C428" i="10"/>
  <c r="S428" i="10"/>
  <c r="Q429" i="10"/>
  <c r="O430" i="10"/>
  <c r="M431" i="10"/>
  <c r="K432" i="10"/>
  <c r="I433" i="10"/>
  <c r="G434" i="10"/>
  <c r="E435" i="10"/>
  <c r="C436" i="10"/>
  <c r="S436" i="10"/>
  <c r="Q437" i="10"/>
  <c r="O438" i="10"/>
  <c r="M439" i="10"/>
  <c r="K440" i="10"/>
  <c r="I441" i="10"/>
  <c r="G442" i="10"/>
  <c r="E443" i="10"/>
  <c r="C444" i="10"/>
  <c r="S444" i="10"/>
  <c r="Q445" i="10"/>
  <c r="O446" i="10"/>
  <c r="M447" i="10"/>
  <c r="K448" i="10"/>
  <c r="I449" i="10"/>
  <c r="G450" i="10"/>
  <c r="E451" i="10"/>
  <c r="C452" i="10"/>
  <c r="S452" i="10"/>
  <c r="Q453" i="10"/>
  <c r="O454" i="10"/>
  <c r="M455" i="10"/>
  <c r="K456" i="10"/>
  <c r="I457" i="10"/>
  <c r="G458" i="10"/>
  <c r="E459" i="10"/>
  <c r="C460" i="10"/>
  <c r="S460" i="10"/>
  <c r="Q461" i="10"/>
  <c r="O462" i="10"/>
  <c r="M463" i="10"/>
  <c r="K464" i="10"/>
  <c r="I465" i="10"/>
  <c r="G466" i="10"/>
  <c r="E467" i="10"/>
  <c r="C468" i="10"/>
  <c r="S468" i="10"/>
  <c r="Q469" i="10"/>
  <c r="O470" i="10"/>
  <c r="O315" i="10"/>
  <c r="Q322" i="10"/>
  <c r="C329" i="10"/>
  <c r="N333" i="10"/>
  <c r="S337" i="10"/>
  <c r="K341" i="10"/>
  <c r="C345" i="10"/>
  <c r="M348" i="10"/>
  <c r="R315" i="10"/>
  <c r="B323" i="10"/>
  <c r="F329" i="10"/>
  <c r="R333" i="10"/>
  <c r="C338" i="10"/>
  <c r="M341" i="10"/>
  <c r="E345" i="10"/>
  <c r="O348" i="10"/>
  <c r="G352" i="10"/>
  <c r="B355" i="10"/>
  <c r="R357" i="10"/>
  <c r="C361" i="10"/>
  <c r="F363" i="10"/>
  <c r="E365" i="10"/>
  <c r="R366" i="10"/>
  <c r="H368" i="10"/>
  <c r="S369" i="10"/>
  <c r="H371" i="10"/>
  <c r="K372" i="10"/>
  <c r="N373" i="10"/>
  <c r="Q374" i="10"/>
  <c r="R375" i="10"/>
  <c r="R376" i="10"/>
  <c r="S377" i="10"/>
  <c r="S378" i="10"/>
  <c r="S379" i="10"/>
  <c r="B381" i="10"/>
  <c r="B382" i="10"/>
  <c r="B383" i="10"/>
  <c r="B384" i="10"/>
  <c r="C385" i="10"/>
  <c r="C386" i="10"/>
  <c r="C387" i="10"/>
  <c r="D388" i="10"/>
  <c r="C389" i="10"/>
  <c r="S389" i="10"/>
  <c r="Q390" i="10"/>
  <c r="O391" i="10"/>
  <c r="M392" i="10"/>
  <c r="K393" i="10"/>
  <c r="I394" i="10"/>
  <c r="G395" i="10"/>
  <c r="E396" i="10"/>
  <c r="C397" i="10"/>
  <c r="S397" i="10"/>
  <c r="Q398" i="10"/>
  <c r="O399" i="10"/>
  <c r="M400" i="10"/>
  <c r="K401" i="10"/>
  <c r="I402" i="10"/>
  <c r="G403" i="10"/>
  <c r="E404" i="10"/>
  <c r="C405" i="10"/>
  <c r="S405" i="10"/>
  <c r="Q406" i="10"/>
  <c r="O407" i="10"/>
  <c r="M408" i="10"/>
  <c r="K409" i="10"/>
  <c r="I410" i="10"/>
  <c r="G411" i="10"/>
  <c r="E412" i="10"/>
  <c r="C413" i="10"/>
  <c r="S413" i="10"/>
  <c r="Q414" i="10"/>
  <c r="O415" i="10"/>
  <c r="M416" i="10"/>
  <c r="K417" i="10"/>
  <c r="I418" i="10"/>
  <c r="G419" i="10"/>
  <c r="E420" i="10"/>
  <c r="C421" i="10"/>
  <c r="S421" i="10"/>
  <c r="Q422" i="10"/>
  <c r="O423" i="10"/>
  <c r="M424" i="10"/>
  <c r="K425" i="10"/>
  <c r="I426" i="10"/>
  <c r="G427" i="10"/>
  <c r="E428" i="10"/>
  <c r="C429" i="10"/>
  <c r="S429" i="10"/>
  <c r="Q430" i="10"/>
  <c r="O431" i="10"/>
  <c r="M432" i="10"/>
  <c r="K433" i="10"/>
  <c r="I434" i="10"/>
  <c r="E352" i="10"/>
  <c r="R378" i="10"/>
  <c r="H394" i="10"/>
  <c r="L408" i="10"/>
  <c r="N422" i="10"/>
  <c r="P428" i="10"/>
  <c r="F433" i="10"/>
  <c r="E436" i="10"/>
  <c r="R438" i="10"/>
  <c r="J441" i="10"/>
  <c r="H443" i="10"/>
  <c r="E445" i="10"/>
  <c r="S446" i="10"/>
  <c r="O448" i="10"/>
  <c r="K450" i="10"/>
  <c r="G452" i="10"/>
  <c r="C454" i="10"/>
  <c r="Q455" i="10"/>
  <c r="M457" i="10"/>
  <c r="F459" i="10"/>
  <c r="J460" i="10"/>
  <c r="O461" i="10"/>
  <c r="Q462" i="10"/>
  <c r="R463" i="10"/>
  <c r="S464" i="10"/>
  <c r="D466" i="10"/>
  <c r="F467" i="10"/>
  <c r="F468" i="10"/>
  <c r="E469" i="10"/>
  <c r="D470" i="10"/>
  <c r="C471" i="10"/>
  <c r="S471" i="10"/>
  <c r="Q472" i="10"/>
  <c r="O473" i="10"/>
  <c r="M474" i="10"/>
  <c r="K475" i="10"/>
  <c r="I476" i="10"/>
  <c r="G477" i="10"/>
  <c r="E478" i="10"/>
  <c r="C479" i="10"/>
  <c r="S479" i="10"/>
  <c r="Q480" i="10"/>
  <c r="O481" i="10"/>
  <c r="M482" i="10"/>
  <c r="K483" i="10"/>
  <c r="I484" i="10"/>
  <c r="G485" i="10"/>
  <c r="E486" i="10"/>
  <c r="C487" i="10"/>
  <c r="S487" i="10"/>
  <c r="Q488" i="10"/>
  <c r="O489" i="10"/>
  <c r="M490" i="10"/>
  <c r="K491" i="10"/>
  <c r="I492" i="10"/>
  <c r="G493" i="10"/>
  <c r="E494" i="10"/>
  <c r="C495" i="10"/>
  <c r="S495" i="10"/>
  <c r="Q496" i="10"/>
  <c r="O497" i="10"/>
  <c r="M498" i="10"/>
  <c r="K499" i="10"/>
  <c r="I500" i="10"/>
  <c r="G501" i="10"/>
  <c r="E502" i="10"/>
  <c r="C503" i="10"/>
  <c r="S503" i="10"/>
  <c r="Q504" i="10"/>
  <c r="O505" i="10"/>
  <c r="M506" i="10"/>
  <c r="K507" i="10"/>
  <c r="I508" i="10"/>
  <c r="G509" i="10"/>
  <c r="E510" i="10"/>
  <c r="C511" i="10"/>
  <c r="S511" i="10"/>
  <c r="Q512" i="10"/>
  <c r="O513" i="10"/>
  <c r="M514" i="10"/>
  <c r="K515" i="10"/>
  <c r="I516" i="10"/>
  <c r="G517" i="10"/>
  <c r="E518" i="10"/>
  <c r="C519" i="10"/>
  <c r="S519" i="10"/>
  <c r="Q520" i="10"/>
  <c r="O521" i="10"/>
  <c r="M522" i="10"/>
  <c r="K523" i="10"/>
  <c r="I524" i="10"/>
  <c r="G525" i="10"/>
  <c r="E526" i="10"/>
  <c r="C527" i="10"/>
  <c r="S527" i="10"/>
  <c r="Q528" i="10"/>
  <c r="O529" i="10"/>
  <c r="M530" i="10"/>
  <c r="K531" i="10"/>
  <c r="I532" i="10"/>
  <c r="G533" i="10"/>
  <c r="E534" i="10"/>
  <c r="C535" i="10"/>
  <c r="S535" i="10"/>
  <c r="Q536" i="10"/>
  <c r="O537" i="10"/>
  <c r="M538" i="10"/>
  <c r="K539" i="10"/>
  <c r="I540" i="10"/>
  <c r="G541" i="10"/>
  <c r="S354" i="10"/>
  <c r="R379" i="10"/>
  <c r="F395" i="10"/>
  <c r="J409" i="10"/>
  <c r="P422" i="10"/>
  <c r="R428" i="10"/>
  <c r="H433" i="10"/>
  <c r="F436" i="10"/>
  <c r="J439" i="10"/>
  <c r="K441" i="10"/>
  <c r="K443" i="10"/>
  <c r="G445" i="10"/>
  <c r="C447" i="10"/>
  <c r="Q448" i="10"/>
  <c r="M450" i="10"/>
  <c r="I452" i="10"/>
  <c r="E454" i="10"/>
  <c r="S455" i="10"/>
  <c r="O457" i="10"/>
  <c r="G459" i="10"/>
  <c r="K460" i="10"/>
  <c r="P461" i="10"/>
  <c r="R462" i="10"/>
  <c r="S463" i="10"/>
  <c r="C465" i="10"/>
  <c r="E466" i="10"/>
  <c r="G467" i="10"/>
  <c r="G468" i="10"/>
  <c r="F469" i="10"/>
  <c r="E470" i="10"/>
  <c r="D471" i="10"/>
  <c r="B472" i="10"/>
  <c r="R472" i="10"/>
  <c r="P473" i="10"/>
  <c r="N474" i="10"/>
  <c r="L475" i="10"/>
  <c r="J476" i="10"/>
  <c r="H477" i="10"/>
  <c r="F478" i="10"/>
  <c r="D479" i="10"/>
  <c r="B480" i="10"/>
  <c r="R480" i="10"/>
  <c r="P481" i="10"/>
  <c r="N482" i="10"/>
  <c r="L483" i="10"/>
  <c r="J484" i="10"/>
  <c r="H485" i="10"/>
  <c r="F486" i="10"/>
  <c r="D487" i="10"/>
  <c r="B488" i="10"/>
  <c r="R488" i="10"/>
  <c r="P489" i="10"/>
  <c r="N490" i="10"/>
  <c r="L491" i="10"/>
  <c r="J492" i="10"/>
  <c r="H493" i="10"/>
  <c r="F494" i="10"/>
  <c r="D495" i="10"/>
  <c r="B496" i="10"/>
  <c r="R496" i="10"/>
  <c r="P497" i="10"/>
  <c r="N498" i="10"/>
  <c r="L499" i="10"/>
  <c r="J500" i="10"/>
  <c r="H501" i="10"/>
  <c r="F502" i="10"/>
  <c r="D503" i="10"/>
  <c r="B504" i="10"/>
  <c r="R504" i="10"/>
  <c r="P505" i="10"/>
  <c r="N506" i="10"/>
  <c r="L507" i="10"/>
  <c r="J508" i="10"/>
  <c r="H509" i="10"/>
  <c r="F510" i="10"/>
  <c r="D511" i="10"/>
  <c r="B512" i="10"/>
  <c r="R512" i="10"/>
  <c r="P513" i="10"/>
  <c r="N514" i="10"/>
  <c r="L515" i="10"/>
  <c r="J516" i="10"/>
  <c r="H517" i="10"/>
  <c r="F518" i="10"/>
  <c r="D519" i="10"/>
  <c r="B520" i="10"/>
  <c r="R520" i="10"/>
  <c r="P521" i="10"/>
  <c r="N522" i="10"/>
  <c r="L523" i="10"/>
  <c r="J524" i="10"/>
  <c r="H525" i="10"/>
  <c r="F526" i="10"/>
  <c r="D527" i="10"/>
  <c r="B528" i="10"/>
  <c r="R528" i="10"/>
  <c r="P529" i="10"/>
  <c r="N530" i="10"/>
  <c r="L531" i="10"/>
  <c r="J532" i="10"/>
  <c r="H533" i="10"/>
  <c r="N357" i="10"/>
  <c r="R380" i="10"/>
  <c r="D396" i="10"/>
  <c r="H410" i="10"/>
  <c r="L423" i="10"/>
  <c r="B429" i="10"/>
  <c r="J433" i="10"/>
  <c r="P436" i="10"/>
  <c r="L439" i="10"/>
  <c r="L441" i="10"/>
  <c r="O443" i="10"/>
  <c r="K445" i="10"/>
  <c r="G447" i="10"/>
  <c r="C449" i="10"/>
  <c r="Q450" i="10"/>
  <c r="M452" i="10"/>
  <c r="I454" i="10"/>
  <c r="E456" i="10"/>
  <c r="S457" i="10"/>
  <c r="H459" i="10"/>
  <c r="M460" i="10"/>
  <c r="R461" i="10"/>
  <c r="S462" i="10"/>
  <c r="B464" i="10"/>
  <c r="E465" i="10"/>
  <c r="F466" i="10"/>
  <c r="H467" i="10"/>
  <c r="H468" i="10"/>
  <c r="G469" i="10"/>
  <c r="F470" i="10"/>
  <c r="E471" i="10"/>
  <c r="C472" i="10"/>
  <c r="S472" i="10"/>
  <c r="Q473" i="10"/>
  <c r="O474" i="10"/>
  <c r="M475" i="10"/>
  <c r="K476" i="10"/>
  <c r="I477" i="10"/>
  <c r="G478" i="10"/>
  <c r="E479" i="10"/>
  <c r="C480" i="10"/>
  <c r="S480" i="10"/>
  <c r="Q481" i="10"/>
  <c r="O482" i="10"/>
  <c r="M483" i="10"/>
  <c r="K484" i="10"/>
  <c r="I485" i="10"/>
  <c r="G486" i="10"/>
  <c r="E487" i="10"/>
  <c r="C488" i="10"/>
  <c r="S488" i="10"/>
  <c r="Q489" i="10"/>
  <c r="O490" i="10"/>
  <c r="M491" i="10"/>
  <c r="K492" i="10"/>
  <c r="I493" i="10"/>
  <c r="G494" i="10"/>
  <c r="E495" i="10"/>
  <c r="C496" i="10"/>
  <c r="S496" i="10"/>
  <c r="Q497" i="10"/>
  <c r="O498" i="10"/>
  <c r="M499" i="10"/>
  <c r="K500" i="10"/>
  <c r="I501" i="10"/>
  <c r="G502" i="10"/>
  <c r="E503" i="10"/>
  <c r="C504" i="10"/>
  <c r="S504" i="10"/>
  <c r="Q505" i="10"/>
  <c r="O506" i="10"/>
  <c r="M507" i="10"/>
  <c r="K508" i="10"/>
  <c r="I509" i="10"/>
  <c r="G510" i="10"/>
  <c r="E511" i="10"/>
  <c r="C512" i="10"/>
  <c r="S512" i="10"/>
  <c r="Q513" i="10"/>
  <c r="O514" i="10"/>
  <c r="M515" i="10"/>
  <c r="K516" i="10"/>
  <c r="I517" i="10"/>
  <c r="G518" i="10"/>
  <c r="E519" i="10"/>
  <c r="C520" i="10"/>
  <c r="S520" i="10"/>
  <c r="Q521" i="10"/>
  <c r="O522" i="10"/>
  <c r="M523" i="10"/>
  <c r="K524" i="10"/>
  <c r="I525" i="10"/>
  <c r="G526" i="10"/>
  <c r="E527" i="10"/>
  <c r="C528" i="10"/>
  <c r="S528" i="10"/>
  <c r="Q529" i="10"/>
  <c r="O530" i="10"/>
  <c r="M531" i="10"/>
  <c r="K532" i="10"/>
  <c r="I533" i="10"/>
  <c r="G534" i="10"/>
  <c r="L360" i="10"/>
  <c r="S381" i="10"/>
  <c r="B397" i="10"/>
  <c r="F411" i="10"/>
  <c r="N423" i="10"/>
  <c r="N429" i="10"/>
  <c r="L433" i="10"/>
  <c r="R436" i="10"/>
  <c r="N439" i="10"/>
  <c r="O441" i="10"/>
  <c r="R443" i="10"/>
  <c r="N445" i="10"/>
  <c r="J447" i="10"/>
  <c r="F449" i="10"/>
  <c r="B451" i="10"/>
  <c r="P452" i="10"/>
  <c r="L454" i="10"/>
  <c r="H456" i="10"/>
  <c r="C458" i="10"/>
  <c r="I459" i="10"/>
  <c r="O460" i="10"/>
  <c r="S461" i="10"/>
  <c r="B463" i="10"/>
  <c r="C464" i="10"/>
  <c r="F465" i="10"/>
  <c r="H466" i="10"/>
  <c r="I467" i="10"/>
  <c r="I468" i="10"/>
  <c r="H469" i="10"/>
  <c r="G470" i="10"/>
  <c r="F471" i="10"/>
  <c r="D472" i="10"/>
  <c r="B473" i="10"/>
  <c r="R473" i="10"/>
  <c r="P474" i="10"/>
  <c r="N475" i="10"/>
  <c r="L476" i="10"/>
  <c r="J477" i="10"/>
  <c r="H478" i="10"/>
  <c r="F479" i="10"/>
  <c r="D480" i="10"/>
  <c r="B481" i="10"/>
  <c r="R481" i="10"/>
  <c r="P482" i="10"/>
  <c r="N483" i="10"/>
  <c r="L484" i="10"/>
  <c r="J485" i="10"/>
  <c r="H486" i="10"/>
  <c r="F487" i="10"/>
  <c r="D488" i="10"/>
  <c r="B489" i="10"/>
  <c r="R489" i="10"/>
  <c r="P490" i="10"/>
  <c r="N491" i="10"/>
  <c r="L492" i="10"/>
  <c r="J493" i="10"/>
  <c r="H494" i="10"/>
  <c r="F495" i="10"/>
  <c r="D496" i="10"/>
  <c r="B497" i="10"/>
  <c r="R497" i="10"/>
  <c r="P498" i="10"/>
  <c r="N499" i="10"/>
  <c r="L500" i="10"/>
  <c r="J501" i="10"/>
  <c r="H502" i="10"/>
  <c r="F503" i="10"/>
  <c r="D504" i="10"/>
  <c r="B505" i="10"/>
  <c r="R505" i="10"/>
  <c r="P506" i="10"/>
  <c r="N507" i="10"/>
  <c r="L508" i="10"/>
  <c r="J509" i="10"/>
  <c r="H510" i="10"/>
  <c r="F511" i="10"/>
  <c r="D512" i="10"/>
  <c r="B513" i="10"/>
  <c r="R513" i="10"/>
  <c r="P514" i="10"/>
  <c r="N515" i="10"/>
  <c r="L516" i="10"/>
  <c r="J517" i="10"/>
  <c r="H518" i="10"/>
  <c r="F519" i="10"/>
  <c r="D520" i="10"/>
  <c r="B521" i="10"/>
  <c r="R521" i="10"/>
  <c r="P522" i="10"/>
  <c r="N523" i="10"/>
  <c r="L524" i="10"/>
  <c r="J525" i="10"/>
  <c r="H526" i="10"/>
  <c r="F527" i="10"/>
  <c r="D528" i="10"/>
  <c r="B529" i="10"/>
  <c r="R529" i="10"/>
  <c r="P530" i="10"/>
  <c r="N531" i="10"/>
  <c r="L532" i="10"/>
  <c r="J533" i="10"/>
  <c r="H534" i="10"/>
  <c r="F535" i="10"/>
  <c r="D536" i="10"/>
  <c r="B537" i="10"/>
  <c r="R537" i="10"/>
  <c r="P538" i="10"/>
  <c r="N539" i="10"/>
  <c r="L540" i="10"/>
  <c r="J541" i="10"/>
  <c r="H542" i="10"/>
  <c r="F543" i="10"/>
  <c r="D544" i="10"/>
  <c r="B545" i="10"/>
  <c r="R545" i="10"/>
  <c r="P546" i="10"/>
  <c r="N547" i="10"/>
  <c r="L548" i="10"/>
  <c r="J549" i="10"/>
  <c r="H550" i="10"/>
  <c r="F551" i="10"/>
  <c r="D552" i="10"/>
  <c r="B553" i="10"/>
  <c r="R553" i="10"/>
  <c r="P554" i="10"/>
  <c r="N555" i="10"/>
  <c r="L556" i="10"/>
  <c r="B363" i="10"/>
  <c r="S382" i="10"/>
  <c r="R397" i="10"/>
  <c r="D412" i="10"/>
  <c r="J424" i="10"/>
  <c r="P429" i="10"/>
  <c r="D434" i="10"/>
  <c r="B437" i="10"/>
  <c r="O439" i="10"/>
  <c r="S441" i="10"/>
  <c r="B444" i="10"/>
  <c r="P445" i="10"/>
  <c r="L447" i="10"/>
  <c r="H449" i="10"/>
  <c r="D451" i="10"/>
  <c r="R452" i="10"/>
  <c r="N454" i="10"/>
  <c r="J456" i="10"/>
  <c r="D458" i="10"/>
  <c r="K459" i="10"/>
  <c r="P460" i="10"/>
  <c r="B462" i="10"/>
  <c r="C463" i="10"/>
  <c r="E464" i="10"/>
  <c r="G465" i="10"/>
  <c r="I466" i="10"/>
  <c r="J467" i="10"/>
  <c r="J468" i="10"/>
  <c r="I469" i="10"/>
  <c r="H470" i="10"/>
  <c r="G471" i="10"/>
  <c r="E472" i="10"/>
  <c r="C473" i="10"/>
  <c r="S473" i="10"/>
  <c r="Q474" i="10"/>
  <c r="O475" i="10"/>
  <c r="M476" i="10"/>
  <c r="K477" i="10"/>
  <c r="I478" i="10"/>
  <c r="G479" i="10"/>
  <c r="E480" i="10"/>
  <c r="C481" i="10"/>
  <c r="S481" i="10"/>
  <c r="Q482" i="10"/>
  <c r="O483" i="10"/>
  <c r="M484" i="10"/>
  <c r="K485" i="10"/>
  <c r="I486" i="10"/>
  <c r="G487" i="10"/>
  <c r="E488" i="10"/>
  <c r="C489" i="10"/>
  <c r="S489" i="10"/>
  <c r="Q490" i="10"/>
  <c r="O491" i="10"/>
  <c r="M492" i="10"/>
  <c r="K493" i="10"/>
  <c r="I494" i="10"/>
  <c r="G495" i="10"/>
  <c r="E496" i="10"/>
  <c r="C497" i="10"/>
  <c r="S497" i="10"/>
  <c r="Q498" i="10"/>
  <c r="O499" i="10"/>
  <c r="M500" i="10"/>
  <c r="K501" i="10"/>
  <c r="I502" i="10"/>
  <c r="G503" i="10"/>
  <c r="E504" i="10"/>
  <c r="C505" i="10"/>
  <c r="S505" i="10"/>
  <c r="Q506" i="10"/>
  <c r="O507" i="10"/>
  <c r="M508" i="10"/>
  <c r="K509" i="10"/>
  <c r="I510" i="10"/>
  <c r="G511" i="10"/>
  <c r="E512" i="10"/>
  <c r="C513" i="10"/>
  <c r="S513" i="10"/>
  <c r="Q514" i="10"/>
  <c r="O515" i="10"/>
  <c r="M516" i="10"/>
  <c r="K517" i="10"/>
  <c r="I518" i="10"/>
  <c r="G519" i="10"/>
  <c r="E520" i="10"/>
  <c r="C521" i="10"/>
  <c r="S521" i="10"/>
  <c r="Q522" i="10"/>
  <c r="O523" i="10"/>
  <c r="M524" i="10"/>
  <c r="K525" i="10"/>
  <c r="I526" i="10"/>
  <c r="G527" i="10"/>
  <c r="E528" i="10"/>
  <c r="C529" i="10"/>
  <c r="S529" i="10"/>
  <c r="Q530" i="10"/>
  <c r="O531" i="10"/>
  <c r="M532" i="10"/>
  <c r="K533" i="10"/>
  <c r="I534" i="10"/>
  <c r="G535" i="10"/>
  <c r="E536" i="10"/>
  <c r="C537" i="10"/>
  <c r="S537" i="10"/>
  <c r="Q538" i="10"/>
  <c r="O539" i="10"/>
  <c r="M540" i="10"/>
  <c r="K541" i="10"/>
  <c r="I542" i="10"/>
  <c r="G543" i="10"/>
  <c r="E544" i="10"/>
  <c r="C545" i="10"/>
  <c r="S545" i="10"/>
  <c r="Q546" i="10"/>
  <c r="O547" i="10"/>
  <c r="M548" i="10"/>
  <c r="K549" i="10"/>
  <c r="I550" i="10"/>
  <c r="G551" i="10"/>
  <c r="D365" i="10"/>
  <c r="S383" i="10"/>
  <c r="P398" i="10"/>
  <c r="B413" i="10"/>
  <c r="L424" i="10"/>
  <c r="R429" i="10"/>
  <c r="F434" i="10"/>
  <c r="C437" i="10"/>
  <c r="P439" i="10"/>
  <c r="D442" i="10"/>
  <c r="D444" i="10"/>
  <c r="R445" i="10"/>
  <c r="N447" i="10"/>
  <c r="J449" i="10"/>
  <c r="F451" i="10"/>
  <c r="B453" i="10"/>
  <c r="P454" i="10"/>
  <c r="L456" i="10"/>
  <c r="F458" i="10"/>
  <c r="L459" i="10"/>
  <c r="R460" i="10"/>
  <c r="C462" i="10"/>
  <c r="D463" i="10"/>
  <c r="G464" i="10"/>
  <c r="H465" i="10"/>
  <c r="J466" i="10"/>
  <c r="K467" i="10"/>
  <c r="K468" i="10"/>
  <c r="J469" i="10"/>
  <c r="I470" i="10"/>
  <c r="H471" i="10"/>
  <c r="F472" i="10"/>
  <c r="D473" i="10"/>
  <c r="B474" i="10"/>
  <c r="R474" i="10"/>
  <c r="P475" i="10"/>
  <c r="N476" i="10"/>
  <c r="L477" i="10"/>
  <c r="J478" i="10"/>
  <c r="H479" i="10"/>
  <c r="F480" i="10"/>
  <c r="D481" i="10"/>
  <c r="B482" i="10"/>
  <c r="R482" i="10"/>
  <c r="P483" i="10"/>
  <c r="N484" i="10"/>
  <c r="L485" i="10"/>
  <c r="J486" i="10"/>
  <c r="H487" i="10"/>
  <c r="F488" i="10"/>
  <c r="D489" i="10"/>
  <c r="B490" i="10"/>
  <c r="R490" i="10"/>
  <c r="P491" i="10"/>
  <c r="N492" i="10"/>
  <c r="L493" i="10"/>
  <c r="J494" i="10"/>
  <c r="H495" i="10"/>
  <c r="F496" i="10"/>
  <c r="D497" i="10"/>
  <c r="B498" i="10"/>
  <c r="R498" i="10"/>
  <c r="P499" i="10"/>
  <c r="N500" i="10"/>
  <c r="L501" i="10"/>
  <c r="J502" i="10"/>
  <c r="H503" i="10"/>
  <c r="F504" i="10"/>
  <c r="D505" i="10"/>
  <c r="B506" i="10"/>
  <c r="R506" i="10"/>
  <c r="P507" i="10"/>
  <c r="N508" i="10"/>
  <c r="L509" i="10"/>
  <c r="J510" i="10"/>
  <c r="H511" i="10"/>
  <c r="F512" i="10"/>
  <c r="D513" i="10"/>
  <c r="B514" i="10"/>
  <c r="R514" i="10"/>
  <c r="P515" i="10"/>
  <c r="N516" i="10"/>
  <c r="L517" i="10"/>
  <c r="J518" i="10"/>
  <c r="H519" i="10"/>
  <c r="F520" i="10"/>
  <c r="D521" i="10"/>
  <c r="B522" i="10"/>
  <c r="R522" i="10"/>
  <c r="P523" i="10"/>
  <c r="N524" i="10"/>
  <c r="L525" i="10"/>
  <c r="J526" i="10"/>
  <c r="H527" i="10"/>
  <c r="F528" i="10"/>
  <c r="D529" i="10"/>
  <c r="P366" i="10"/>
  <c r="S384" i="10"/>
  <c r="N399" i="10"/>
  <c r="R413" i="10"/>
  <c r="H425" i="10"/>
  <c r="L430" i="10"/>
  <c r="H434" i="10"/>
  <c r="D437" i="10"/>
  <c r="E440" i="10"/>
  <c r="F442" i="10"/>
  <c r="E444" i="10"/>
  <c r="S445" i="10"/>
  <c r="O447" i="10"/>
  <c r="K449" i="10"/>
  <c r="G451" i="10"/>
  <c r="C453" i="10"/>
  <c r="Q454" i="10"/>
  <c r="M456" i="10"/>
  <c r="H458" i="10"/>
  <c r="M459" i="10"/>
  <c r="B461" i="10"/>
  <c r="D462" i="10"/>
  <c r="E463" i="10"/>
  <c r="H464" i="10"/>
  <c r="J465" i="10"/>
  <c r="K466" i="10"/>
  <c r="L467" i="10"/>
  <c r="L468" i="10"/>
  <c r="K469" i="10"/>
  <c r="J470" i="10"/>
  <c r="I471" i="10"/>
  <c r="G472" i="10"/>
  <c r="E473" i="10"/>
  <c r="C474" i="10"/>
  <c r="S474" i="10"/>
  <c r="Q475" i="10"/>
  <c r="O476" i="10"/>
  <c r="M477" i="10"/>
  <c r="K478" i="10"/>
  <c r="I479" i="10"/>
  <c r="G480" i="10"/>
  <c r="E481" i="10"/>
  <c r="C482" i="10"/>
  <c r="S482" i="10"/>
  <c r="Q483" i="10"/>
  <c r="O484" i="10"/>
  <c r="M485" i="10"/>
  <c r="K486" i="10"/>
  <c r="I487" i="10"/>
  <c r="G488" i="10"/>
  <c r="E489" i="10"/>
  <c r="C490" i="10"/>
  <c r="S490" i="10"/>
  <c r="Q491" i="10"/>
  <c r="O492" i="10"/>
  <c r="M493" i="10"/>
  <c r="K494" i="10"/>
  <c r="I495" i="10"/>
  <c r="G496" i="10"/>
  <c r="E497" i="10"/>
  <c r="C498" i="10"/>
  <c r="S498" i="10"/>
  <c r="Q499" i="10"/>
  <c r="O500" i="10"/>
  <c r="M501" i="10"/>
  <c r="K502" i="10"/>
  <c r="I503" i="10"/>
  <c r="G504" i="10"/>
  <c r="E505" i="10"/>
  <c r="C506" i="10"/>
  <c r="S506" i="10"/>
  <c r="Q507" i="10"/>
  <c r="O508" i="10"/>
  <c r="M509" i="10"/>
  <c r="K510" i="10"/>
  <c r="I511" i="10"/>
  <c r="G512" i="10"/>
  <c r="E513" i="10"/>
  <c r="C514" i="10"/>
  <c r="S514" i="10"/>
  <c r="Q515" i="10"/>
  <c r="O516" i="10"/>
  <c r="M517" i="10"/>
  <c r="K518" i="10"/>
  <c r="I519" i="10"/>
  <c r="G520" i="10"/>
  <c r="E521" i="10"/>
  <c r="C522" i="10"/>
  <c r="S522" i="10"/>
  <c r="Q523" i="10"/>
  <c r="O524" i="10"/>
  <c r="M525" i="10"/>
  <c r="K526" i="10"/>
  <c r="I527" i="10"/>
  <c r="G528" i="10"/>
  <c r="E529" i="10"/>
  <c r="C530" i="10"/>
  <c r="S530" i="10"/>
  <c r="Q531" i="10"/>
  <c r="O532" i="10"/>
  <c r="M533" i="10"/>
  <c r="K534" i="10"/>
  <c r="I535" i="10"/>
  <c r="G536" i="10"/>
  <c r="E537" i="10"/>
  <c r="C538" i="10"/>
  <c r="G368" i="10"/>
  <c r="B386" i="10"/>
  <c r="L400" i="10"/>
  <c r="P414" i="10"/>
  <c r="J425" i="10"/>
  <c r="N430" i="10"/>
  <c r="J434" i="10"/>
  <c r="N437" i="10"/>
  <c r="H440" i="10"/>
  <c r="H442" i="10"/>
  <c r="F444" i="10"/>
  <c r="B446" i="10"/>
  <c r="P447" i="10"/>
  <c r="L449" i="10"/>
  <c r="H451" i="10"/>
  <c r="D453" i="10"/>
  <c r="R454" i="10"/>
  <c r="N456" i="10"/>
  <c r="I458" i="10"/>
  <c r="O459" i="10"/>
  <c r="C461" i="10"/>
  <c r="E462" i="10"/>
  <c r="G463" i="10"/>
  <c r="I464" i="10"/>
  <c r="K465" i="10"/>
  <c r="L466" i="10"/>
  <c r="M467" i="10"/>
  <c r="M468" i="10"/>
  <c r="L469" i="10"/>
  <c r="K470" i="10"/>
  <c r="J471" i="10"/>
  <c r="H472" i="10"/>
  <c r="F473" i="10"/>
  <c r="D474" i="10"/>
  <c r="B475" i="10"/>
  <c r="R475" i="10"/>
  <c r="P476" i="10"/>
  <c r="N477" i="10"/>
  <c r="L478" i="10"/>
  <c r="J479" i="10"/>
  <c r="H480" i="10"/>
  <c r="F481" i="10"/>
  <c r="D482" i="10"/>
  <c r="B483" i="10"/>
  <c r="R483" i="10"/>
  <c r="P484" i="10"/>
  <c r="N485" i="10"/>
  <c r="L486" i="10"/>
  <c r="J487" i="10"/>
  <c r="H488" i="10"/>
  <c r="F489" i="10"/>
  <c r="D490" i="10"/>
  <c r="B491" i="10"/>
  <c r="R491" i="10"/>
  <c r="P492" i="10"/>
  <c r="N493" i="10"/>
  <c r="L494" i="10"/>
  <c r="J495" i="10"/>
  <c r="H496" i="10"/>
  <c r="F497" i="10"/>
  <c r="D498" i="10"/>
  <c r="B499" i="10"/>
  <c r="R499" i="10"/>
  <c r="P500" i="10"/>
  <c r="N501" i="10"/>
  <c r="L502" i="10"/>
  <c r="J503" i="10"/>
  <c r="H504" i="10"/>
  <c r="F505" i="10"/>
  <c r="D506" i="10"/>
  <c r="B507" i="10"/>
  <c r="R507" i="10"/>
  <c r="P508" i="10"/>
  <c r="N509" i="10"/>
  <c r="L510" i="10"/>
  <c r="J511" i="10"/>
  <c r="H512" i="10"/>
  <c r="F513" i="10"/>
  <c r="D514" i="10"/>
  <c r="B515" i="10"/>
  <c r="R515" i="10"/>
  <c r="P516" i="10"/>
  <c r="N517" i="10"/>
  <c r="L518" i="10"/>
  <c r="J519" i="10"/>
  <c r="H520" i="10"/>
  <c r="F521" i="10"/>
  <c r="D522" i="10"/>
  <c r="B523" i="10"/>
  <c r="R523" i="10"/>
  <c r="P524" i="10"/>
  <c r="N525" i="10"/>
  <c r="L526" i="10"/>
  <c r="J527" i="10"/>
  <c r="H528" i="10"/>
  <c r="F529" i="10"/>
  <c r="D530" i="10"/>
  <c r="B531" i="10"/>
  <c r="R531" i="10"/>
  <c r="P532" i="10"/>
  <c r="N533" i="10"/>
  <c r="L534" i="10"/>
  <c r="J535" i="10"/>
  <c r="H536" i="10"/>
  <c r="F537" i="10"/>
  <c r="D538" i="10"/>
  <c r="B539" i="10"/>
  <c r="R539" i="10"/>
  <c r="P540" i="10"/>
  <c r="N541" i="10"/>
  <c r="L542" i="10"/>
  <c r="J543" i="10"/>
  <c r="H544" i="10"/>
  <c r="F545" i="10"/>
  <c r="D546" i="10"/>
  <c r="Q369" i="10"/>
  <c r="B387" i="10"/>
  <c r="J401" i="10"/>
  <c r="N415" i="10"/>
  <c r="F426" i="10"/>
  <c r="P430" i="10"/>
  <c r="B435" i="10"/>
  <c r="P437" i="10"/>
  <c r="J440" i="10"/>
  <c r="I442" i="10"/>
  <c r="G444" i="10"/>
  <c r="C446" i="10"/>
  <c r="Q447" i="10"/>
  <c r="M449" i="10"/>
  <c r="I451" i="10"/>
  <c r="E453" i="10"/>
  <c r="S454" i="10"/>
  <c r="O456" i="10"/>
  <c r="J458" i="10"/>
  <c r="Q459" i="10"/>
  <c r="D461" i="10"/>
  <c r="F462" i="10"/>
  <c r="I463" i="10"/>
  <c r="J464" i="10"/>
  <c r="L465" i="10"/>
  <c r="M466" i="10"/>
  <c r="O467" i="10"/>
  <c r="N468" i="10"/>
  <c r="M469" i="10"/>
  <c r="L470" i="10"/>
  <c r="K471" i="10"/>
  <c r="I472" i="10"/>
  <c r="G473" i="10"/>
  <c r="E474" i="10"/>
  <c r="C475" i="10"/>
  <c r="S475" i="10"/>
  <c r="Q476" i="10"/>
  <c r="O477" i="10"/>
  <c r="M478" i="10"/>
  <c r="K479" i="10"/>
  <c r="I480" i="10"/>
  <c r="G481" i="10"/>
  <c r="E482" i="10"/>
  <c r="C483" i="10"/>
  <c r="S483" i="10"/>
  <c r="Q484" i="10"/>
  <c r="O485" i="10"/>
  <c r="M486" i="10"/>
  <c r="K487" i="10"/>
  <c r="I488" i="10"/>
  <c r="G489" i="10"/>
  <c r="E490" i="10"/>
  <c r="C491" i="10"/>
  <c r="S491" i="10"/>
  <c r="Q492" i="10"/>
  <c r="O493" i="10"/>
  <c r="M494" i="10"/>
  <c r="K495" i="10"/>
  <c r="I496" i="10"/>
  <c r="G497" i="10"/>
  <c r="E498" i="10"/>
  <c r="C499" i="10"/>
  <c r="S499" i="10"/>
  <c r="Q500" i="10"/>
  <c r="O501" i="10"/>
  <c r="M502" i="10"/>
  <c r="K503" i="10"/>
  <c r="I504" i="10"/>
  <c r="G505" i="10"/>
  <c r="E506" i="10"/>
  <c r="C507" i="10"/>
  <c r="S507" i="10"/>
  <c r="Q508" i="10"/>
  <c r="O509" i="10"/>
  <c r="M510" i="10"/>
  <c r="K511" i="10"/>
  <c r="I512" i="10"/>
  <c r="G513" i="10"/>
  <c r="E514" i="10"/>
  <c r="C515" i="10"/>
  <c r="S515" i="10"/>
  <c r="Q516" i="10"/>
  <c r="O517" i="10"/>
  <c r="M518" i="10"/>
  <c r="K519" i="10"/>
  <c r="I520" i="10"/>
  <c r="G521" i="10"/>
  <c r="E522" i="10"/>
  <c r="C523" i="10"/>
  <c r="S523" i="10"/>
  <c r="F371" i="10"/>
  <c r="B388" i="10"/>
  <c r="H402" i="10"/>
  <c r="L416" i="10"/>
  <c r="H426" i="10"/>
  <c r="J431" i="10"/>
  <c r="D435" i="10"/>
  <c r="R437" i="10"/>
  <c r="L440" i="10"/>
  <c r="J442" i="10"/>
  <c r="I444" i="10"/>
  <c r="E446" i="10"/>
  <c r="S447" i="10"/>
  <c r="O449" i="10"/>
  <c r="K451" i="10"/>
  <c r="G453" i="10"/>
  <c r="C455" i="10"/>
  <c r="Q456" i="10"/>
  <c r="K458" i="10"/>
  <c r="R459" i="10"/>
  <c r="E461" i="10"/>
  <c r="G462" i="10"/>
  <c r="J463" i="10"/>
  <c r="L464" i="10"/>
  <c r="M465" i="10"/>
  <c r="N466" i="10"/>
  <c r="P467" i="10"/>
  <c r="O468" i="10"/>
  <c r="N469" i="10"/>
  <c r="M470" i="10"/>
  <c r="L471" i="10"/>
  <c r="J472" i="10"/>
  <c r="H473" i="10"/>
  <c r="F474" i="10"/>
  <c r="D475" i="10"/>
  <c r="B476" i="10"/>
  <c r="R476" i="10"/>
  <c r="P477" i="10"/>
  <c r="N478" i="10"/>
  <c r="L479" i="10"/>
  <c r="J480" i="10"/>
  <c r="H481" i="10"/>
  <c r="F482" i="10"/>
  <c r="D483" i="10"/>
  <c r="B484" i="10"/>
  <c r="R484" i="10"/>
  <c r="P485" i="10"/>
  <c r="N486" i="10"/>
  <c r="L487" i="10"/>
  <c r="J488" i="10"/>
  <c r="H489" i="10"/>
  <c r="F490" i="10"/>
  <c r="D491" i="10"/>
  <c r="B492" i="10"/>
  <c r="R492" i="10"/>
  <c r="P493" i="10"/>
  <c r="N494" i="10"/>
  <c r="L495" i="10"/>
  <c r="J496" i="10"/>
  <c r="H497" i="10"/>
  <c r="F498" i="10"/>
  <c r="D499" i="10"/>
  <c r="B500" i="10"/>
  <c r="R500" i="10"/>
  <c r="P501" i="10"/>
  <c r="N502" i="10"/>
  <c r="L503" i="10"/>
  <c r="J504" i="10"/>
  <c r="H505" i="10"/>
  <c r="F506" i="10"/>
  <c r="D507" i="10"/>
  <c r="B508" i="10"/>
  <c r="R508" i="10"/>
  <c r="P509" i="10"/>
  <c r="N510" i="10"/>
  <c r="L511" i="10"/>
  <c r="J512" i="10"/>
  <c r="H513" i="10"/>
  <c r="F514" i="10"/>
  <c r="D515" i="10"/>
  <c r="B516" i="10"/>
  <c r="R516" i="10"/>
  <c r="P517" i="10"/>
  <c r="N518" i="10"/>
  <c r="L519" i="10"/>
  <c r="J520" i="10"/>
  <c r="H521" i="10"/>
  <c r="F522" i="10"/>
  <c r="D523" i="10"/>
  <c r="B524" i="10"/>
  <c r="R524" i="10"/>
  <c r="P525" i="10"/>
  <c r="N526" i="10"/>
  <c r="L527" i="10"/>
  <c r="J528" i="10"/>
  <c r="H529" i="10"/>
  <c r="F530" i="10"/>
  <c r="D531" i="10"/>
  <c r="B532" i="10"/>
  <c r="R532" i="10"/>
  <c r="P533" i="10"/>
  <c r="N534" i="10"/>
  <c r="L535" i="10"/>
  <c r="J536" i="10"/>
  <c r="H537" i="10"/>
  <c r="F538" i="10"/>
  <c r="D539" i="10"/>
  <c r="B540" i="10"/>
  <c r="R540" i="10"/>
  <c r="P541" i="10"/>
  <c r="N542" i="10"/>
  <c r="J372" i="10"/>
  <c r="B389" i="10"/>
  <c r="F403" i="10"/>
  <c r="J417" i="10"/>
  <c r="B427" i="10"/>
  <c r="L431" i="10"/>
  <c r="F435" i="10"/>
  <c r="S437" i="10"/>
  <c r="M440" i="10"/>
  <c r="M442" i="10"/>
  <c r="M444" i="10"/>
  <c r="I446" i="10"/>
  <c r="E448" i="10"/>
  <c r="S449" i="10"/>
  <c r="O451" i="10"/>
  <c r="K453" i="10"/>
  <c r="G455" i="10"/>
  <c r="C457" i="10"/>
  <c r="M458" i="10"/>
  <c r="B460" i="10"/>
  <c r="G461" i="10"/>
  <c r="I462" i="10"/>
  <c r="K463" i="10"/>
  <c r="M464" i="10"/>
  <c r="N465" i="10"/>
  <c r="O466" i="10"/>
  <c r="Q467" i="10"/>
  <c r="P468" i="10"/>
  <c r="O469" i="10"/>
  <c r="N470" i="10"/>
  <c r="M471" i="10"/>
  <c r="K472" i="10"/>
  <c r="I473" i="10"/>
  <c r="G474" i="10"/>
  <c r="E475" i="10"/>
  <c r="C476" i="10"/>
  <c r="S476" i="10"/>
  <c r="Q477" i="10"/>
  <c r="O478" i="10"/>
  <c r="M479" i="10"/>
  <c r="K480" i="10"/>
  <c r="I481" i="10"/>
  <c r="G482" i="10"/>
  <c r="E483" i="10"/>
  <c r="C484" i="10"/>
  <c r="S484" i="10"/>
  <c r="Q485" i="10"/>
  <c r="O486" i="10"/>
  <c r="M487" i="10"/>
  <c r="K488" i="10"/>
  <c r="I489" i="10"/>
  <c r="G490" i="10"/>
  <c r="E491" i="10"/>
  <c r="C492" i="10"/>
  <c r="S492" i="10"/>
  <c r="Q493" i="10"/>
  <c r="O494" i="10"/>
  <c r="M495" i="10"/>
  <c r="K496" i="10"/>
  <c r="I497" i="10"/>
  <c r="G498" i="10"/>
  <c r="E499" i="10"/>
  <c r="C500" i="10"/>
  <c r="S500" i="10"/>
  <c r="Q501" i="10"/>
  <c r="O502" i="10"/>
  <c r="M503" i="10"/>
  <c r="K504" i="10"/>
  <c r="I505" i="10"/>
  <c r="G506" i="10"/>
  <c r="E507" i="10"/>
  <c r="C508" i="10"/>
  <c r="S508" i="10"/>
  <c r="Q509" i="10"/>
  <c r="O510" i="10"/>
  <c r="M511" i="10"/>
  <c r="K512" i="10"/>
  <c r="I513" i="10"/>
  <c r="G514" i="10"/>
  <c r="E515" i="10"/>
  <c r="C516" i="10"/>
  <c r="S516" i="10"/>
  <c r="Q517" i="10"/>
  <c r="O518" i="10"/>
  <c r="M519" i="10"/>
  <c r="K520" i="10"/>
  <c r="I521" i="10"/>
  <c r="G522" i="10"/>
  <c r="E523" i="10"/>
  <c r="C524" i="10"/>
  <c r="M373" i="10"/>
  <c r="R389" i="10"/>
  <c r="D404" i="10"/>
  <c r="H418" i="10"/>
  <c r="D427" i="10"/>
  <c r="N431" i="10"/>
  <c r="G435" i="10"/>
  <c r="B438" i="10"/>
  <c r="N440" i="10"/>
  <c r="Q442" i="10"/>
  <c r="P444" i="10"/>
  <c r="L446" i="10"/>
  <c r="H448" i="10"/>
  <c r="D450" i="10"/>
  <c r="R451" i="10"/>
  <c r="N453" i="10"/>
  <c r="J455" i="10"/>
  <c r="F457" i="10"/>
  <c r="N458" i="10"/>
  <c r="D460" i="10"/>
  <c r="H461" i="10"/>
  <c r="K462" i="10"/>
  <c r="L463" i="10"/>
  <c r="N464" i="10"/>
  <c r="O465" i="10"/>
  <c r="Q466" i="10"/>
  <c r="R467" i="10"/>
  <c r="Q468" i="10"/>
  <c r="P469" i="10"/>
  <c r="P470" i="10"/>
  <c r="N471" i="10"/>
  <c r="L472" i="10"/>
  <c r="J473" i="10"/>
  <c r="H474" i="10"/>
  <c r="F475" i="10"/>
  <c r="D476" i="10"/>
  <c r="B477" i="10"/>
  <c r="R477" i="10"/>
  <c r="P478" i="10"/>
  <c r="N479" i="10"/>
  <c r="L480" i="10"/>
  <c r="J481" i="10"/>
  <c r="H482" i="10"/>
  <c r="F483" i="10"/>
  <c r="D484" i="10"/>
  <c r="B485" i="10"/>
  <c r="R485" i="10"/>
  <c r="P486" i="10"/>
  <c r="N487" i="10"/>
  <c r="L488" i="10"/>
  <c r="J489" i="10"/>
  <c r="H490" i="10"/>
  <c r="F491" i="10"/>
  <c r="D492" i="10"/>
  <c r="B493" i="10"/>
  <c r="R493" i="10"/>
  <c r="P494" i="10"/>
  <c r="N495" i="10"/>
  <c r="L496" i="10"/>
  <c r="J497" i="10"/>
  <c r="H498" i="10"/>
  <c r="F499" i="10"/>
  <c r="D500" i="10"/>
  <c r="B501" i="10"/>
  <c r="R501" i="10"/>
  <c r="P502" i="10"/>
  <c r="N503" i="10"/>
  <c r="L504" i="10"/>
  <c r="J505" i="10"/>
  <c r="H506" i="10"/>
  <c r="F507" i="10"/>
  <c r="D508" i="10"/>
  <c r="B509" i="10"/>
  <c r="R509" i="10"/>
  <c r="P510" i="10"/>
  <c r="N511" i="10"/>
  <c r="L512" i="10"/>
  <c r="J513" i="10"/>
  <c r="H514" i="10"/>
  <c r="F515" i="10"/>
  <c r="D516" i="10"/>
  <c r="B517" i="10"/>
  <c r="R517" i="10"/>
  <c r="P518" i="10"/>
  <c r="N519" i="10"/>
  <c r="L520" i="10"/>
  <c r="J521" i="10"/>
  <c r="H522" i="10"/>
  <c r="F523" i="10"/>
  <c r="D524" i="10"/>
  <c r="B525" i="10"/>
  <c r="R525" i="10"/>
  <c r="P526" i="10"/>
  <c r="N527" i="10"/>
  <c r="L528" i="10"/>
  <c r="J529" i="10"/>
  <c r="H530" i="10"/>
  <c r="F531" i="10"/>
  <c r="D532" i="10"/>
  <c r="B533" i="10"/>
  <c r="R533" i="10"/>
  <c r="P534" i="10"/>
  <c r="N535" i="10"/>
  <c r="L536" i="10"/>
  <c r="J537" i="10"/>
  <c r="H538" i="10"/>
  <c r="F539" i="10"/>
  <c r="D540" i="10"/>
  <c r="B541" i="10"/>
  <c r="R541" i="10"/>
  <c r="P542" i="10"/>
  <c r="P374" i="10"/>
  <c r="P390" i="10"/>
  <c r="B405" i="10"/>
  <c r="F419" i="10"/>
  <c r="F427" i="10"/>
  <c r="H432" i="10"/>
  <c r="H435" i="10"/>
  <c r="L438" i="10"/>
  <c r="Q440" i="10"/>
  <c r="B443" i="10"/>
  <c r="R444" i="10"/>
  <c r="N446" i="10"/>
  <c r="J448" i="10"/>
  <c r="F450" i="10"/>
  <c r="B452" i="10"/>
  <c r="P453" i="10"/>
  <c r="L455" i="10"/>
  <c r="H457" i="10"/>
  <c r="Q458" i="10"/>
  <c r="E460" i="10"/>
  <c r="I461" i="10"/>
  <c r="L462" i="10"/>
  <c r="N463" i="10"/>
  <c r="O464" i="10"/>
  <c r="P465" i="10"/>
  <c r="S466" i="10"/>
  <c r="S467" i="10"/>
  <c r="R468" i="10"/>
  <c r="R469" i="10"/>
  <c r="Q470" i="10"/>
  <c r="O471" i="10"/>
  <c r="M472" i="10"/>
  <c r="K473" i="10"/>
  <c r="I474" i="10"/>
  <c r="G475" i="10"/>
  <c r="E476" i="10"/>
  <c r="C477" i="10"/>
  <c r="S477" i="10"/>
  <c r="Q478" i="10"/>
  <c r="O479" i="10"/>
  <c r="M480" i="10"/>
  <c r="K481" i="10"/>
  <c r="I482" i="10"/>
  <c r="G483" i="10"/>
  <c r="E484" i="10"/>
  <c r="C485" i="10"/>
  <c r="S485" i="10"/>
  <c r="Q486" i="10"/>
  <c r="O487" i="10"/>
  <c r="M488" i="10"/>
  <c r="K489" i="10"/>
  <c r="I490" i="10"/>
  <c r="G491" i="10"/>
  <c r="E492" i="10"/>
  <c r="C493" i="10"/>
  <c r="S493" i="10"/>
  <c r="Q494" i="10"/>
  <c r="O495" i="10"/>
  <c r="M496" i="10"/>
  <c r="K497" i="10"/>
  <c r="I498" i="10"/>
  <c r="G499" i="10"/>
  <c r="E500" i="10"/>
  <c r="C501" i="10"/>
  <c r="S501" i="10"/>
  <c r="Q502" i="10"/>
  <c r="O503" i="10"/>
  <c r="M504" i="10"/>
  <c r="K505" i="10"/>
  <c r="I506" i="10"/>
  <c r="G507" i="10"/>
  <c r="E508" i="10"/>
  <c r="C509" i="10"/>
  <c r="S509" i="10"/>
  <c r="Q510" i="10"/>
  <c r="O511" i="10"/>
  <c r="M512" i="10"/>
  <c r="K513" i="10"/>
  <c r="I514" i="10"/>
  <c r="G515" i="10"/>
  <c r="E516" i="10"/>
  <c r="C517" i="10"/>
  <c r="S517" i="10"/>
  <c r="Q518" i="10"/>
  <c r="O519" i="10"/>
  <c r="M520" i="10"/>
  <c r="K521" i="10"/>
  <c r="I522" i="10"/>
  <c r="G523" i="10"/>
  <c r="E524" i="10"/>
  <c r="C525" i="10"/>
  <c r="S525" i="10"/>
  <c r="Q526" i="10"/>
  <c r="O527" i="10"/>
  <c r="M528" i="10"/>
  <c r="K529" i="10"/>
  <c r="I530" i="10"/>
  <c r="G531" i="10"/>
  <c r="E532" i="10"/>
  <c r="C533" i="10"/>
  <c r="S533" i="10"/>
  <c r="Q534" i="10"/>
  <c r="O535" i="10"/>
  <c r="M536" i="10"/>
  <c r="K537" i="10"/>
  <c r="I538" i="10"/>
  <c r="G539" i="10"/>
  <c r="E540" i="10"/>
  <c r="C541" i="10"/>
  <c r="S541" i="10"/>
  <c r="Q542" i="10"/>
  <c r="O543" i="10"/>
  <c r="M544" i="10"/>
  <c r="K545" i="10"/>
  <c r="I546" i="10"/>
  <c r="G547" i="10"/>
  <c r="E548" i="10"/>
  <c r="C549" i="10"/>
  <c r="S549" i="10"/>
  <c r="Q550" i="10"/>
  <c r="O551" i="10"/>
  <c r="M552" i="10"/>
  <c r="Q375" i="10"/>
  <c r="N391" i="10"/>
  <c r="R405" i="10"/>
  <c r="D420" i="10"/>
  <c r="R427" i="10"/>
  <c r="J432" i="10"/>
  <c r="R435" i="10"/>
  <c r="N438" i="10"/>
  <c r="C441" i="10"/>
  <c r="D443" i="10"/>
  <c r="B445" i="10"/>
  <c r="P446" i="10"/>
  <c r="L448" i="10"/>
  <c r="H450" i="10"/>
  <c r="D452" i="10"/>
  <c r="R453" i="10"/>
  <c r="N455" i="10"/>
  <c r="J457" i="10"/>
  <c r="S458" i="10"/>
  <c r="F460" i="10"/>
  <c r="K461" i="10"/>
  <c r="M462" i="10"/>
  <c r="O463" i="10"/>
  <c r="P464" i="10"/>
  <c r="Q465" i="10"/>
  <c r="B467" i="10"/>
  <c r="B468" i="10"/>
  <c r="B469" i="10"/>
  <c r="S469" i="10"/>
  <c r="R470" i="10"/>
  <c r="P471" i="10"/>
  <c r="N472" i="10"/>
  <c r="L473" i="10"/>
  <c r="J474" i="10"/>
  <c r="H475" i="10"/>
  <c r="F476" i="10"/>
  <c r="D477" i="10"/>
  <c r="B478" i="10"/>
  <c r="R478" i="10"/>
  <c r="P479" i="10"/>
  <c r="N480" i="10"/>
  <c r="L481" i="10"/>
  <c r="J482" i="10"/>
  <c r="H483" i="10"/>
  <c r="F484" i="10"/>
  <c r="D485" i="10"/>
  <c r="B486" i="10"/>
  <c r="R486" i="10"/>
  <c r="P487" i="10"/>
  <c r="N488" i="10"/>
  <c r="L489" i="10"/>
  <c r="J490" i="10"/>
  <c r="H491" i="10"/>
  <c r="F492" i="10"/>
  <c r="D493" i="10"/>
  <c r="B494" i="10"/>
  <c r="R494" i="10"/>
  <c r="P495" i="10"/>
  <c r="N496" i="10"/>
  <c r="L497" i="10"/>
  <c r="J498" i="10"/>
  <c r="H499" i="10"/>
  <c r="F500" i="10"/>
  <c r="D501" i="10"/>
  <c r="B502" i="10"/>
  <c r="R502" i="10"/>
  <c r="P503" i="10"/>
  <c r="N504" i="10"/>
  <c r="L505" i="10"/>
  <c r="J506" i="10"/>
  <c r="H507" i="10"/>
  <c r="F508" i="10"/>
  <c r="D509" i="10"/>
  <c r="B510" i="10"/>
  <c r="R510" i="10"/>
  <c r="P511" i="10"/>
  <c r="N512" i="10"/>
  <c r="L513" i="10"/>
  <c r="J514" i="10"/>
  <c r="H515" i="10"/>
  <c r="F516" i="10"/>
  <c r="D517" i="10"/>
  <c r="B518" i="10"/>
  <c r="R518" i="10"/>
  <c r="P519" i="10"/>
  <c r="N520" i="10"/>
  <c r="L521" i="10"/>
  <c r="J522" i="10"/>
  <c r="H523" i="10"/>
  <c r="F524" i="10"/>
  <c r="D525" i="10"/>
  <c r="B526" i="10"/>
  <c r="R526" i="10"/>
  <c r="P527" i="10"/>
  <c r="N528" i="10"/>
  <c r="L529" i="10"/>
  <c r="J530" i="10"/>
  <c r="H531" i="10"/>
  <c r="F532" i="10"/>
  <c r="D533" i="10"/>
  <c r="B534" i="10"/>
  <c r="R534" i="10"/>
  <c r="P535" i="10"/>
  <c r="N536" i="10"/>
  <c r="L537" i="10"/>
  <c r="J538" i="10"/>
  <c r="H539" i="10"/>
  <c r="F540" i="10"/>
  <c r="D541" i="10"/>
  <c r="B542" i="10"/>
  <c r="R542" i="10"/>
  <c r="P543" i="10"/>
  <c r="N544" i="10"/>
  <c r="L545" i="10"/>
  <c r="J546" i="10"/>
  <c r="H547" i="10"/>
  <c r="F548" i="10"/>
  <c r="D549" i="10"/>
  <c r="B550" i="10"/>
  <c r="R550" i="10"/>
  <c r="P551" i="10"/>
  <c r="N552" i="10"/>
  <c r="L553" i="10"/>
  <c r="J554" i="10"/>
  <c r="Q376" i="10"/>
  <c r="L392" i="10"/>
  <c r="P406" i="10"/>
  <c r="B421" i="10"/>
  <c r="B428" i="10"/>
  <c r="L432" i="10"/>
  <c r="B436" i="10"/>
  <c r="P438" i="10"/>
  <c r="F441" i="10"/>
  <c r="F443" i="10"/>
  <c r="C445" i="10"/>
  <c r="Q446" i="10"/>
  <c r="M448" i="10"/>
  <c r="I450" i="10"/>
  <c r="E452" i="10"/>
  <c r="S453" i="10"/>
  <c r="O455" i="10"/>
  <c r="K457" i="10"/>
  <c r="B459" i="10"/>
  <c r="G460" i="10"/>
  <c r="M461" i="10"/>
  <c r="N462" i="10"/>
  <c r="P463" i="10"/>
  <c r="Q464" i="10"/>
  <c r="S465" i="10"/>
  <c r="C467" i="10"/>
  <c r="D468" i="10"/>
  <c r="C469" i="10"/>
  <c r="B470" i="10"/>
  <c r="S470" i="10"/>
  <c r="Q471" i="10"/>
  <c r="O472" i="10"/>
  <c r="M473" i="10"/>
  <c r="K474" i="10"/>
  <c r="I475" i="10"/>
  <c r="G476" i="10"/>
  <c r="E477" i="10"/>
  <c r="C478" i="10"/>
  <c r="S478" i="10"/>
  <c r="Q479" i="10"/>
  <c r="O480" i="10"/>
  <c r="M481" i="10"/>
  <c r="K482" i="10"/>
  <c r="I483" i="10"/>
  <c r="G484" i="10"/>
  <c r="E485" i="10"/>
  <c r="C486" i="10"/>
  <c r="S486" i="10"/>
  <c r="Q487" i="10"/>
  <c r="O488" i="10"/>
  <c r="M489" i="10"/>
  <c r="K490" i="10"/>
  <c r="I491" i="10"/>
  <c r="G492" i="10"/>
  <c r="E493" i="10"/>
  <c r="C494" i="10"/>
  <c r="S494" i="10"/>
  <c r="Q495" i="10"/>
  <c r="O496" i="10"/>
  <c r="M497" i="10"/>
  <c r="K498" i="10"/>
  <c r="I499" i="10"/>
  <c r="G500" i="10"/>
  <c r="E501" i="10"/>
  <c r="C502" i="10"/>
  <c r="S502" i="10"/>
  <c r="Q503" i="10"/>
  <c r="O504" i="10"/>
  <c r="M505" i="10"/>
  <c r="K506" i="10"/>
  <c r="I507" i="10"/>
  <c r="G508" i="10"/>
  <c r="E509" i="10"/>
  <c r="C510" i="10"/>
  <c r="S510" i="10"/>
  <c r="Q511" i="10"/>
  <c r="O512" i="10"/>
  <c r="M513" i="10"/>
  <c r="K514" i="10"/>
  <c r="I515" i="10"/>
  <c r="G516" i="10"/>
  <c r="E517" i="10"/>
  <c r="C518" i="10"/>
  <c r="S518" i="10"/>
  <c r="Q519" i="10"/>
  <c r="O520" i="10"/>
  <c r="M521" i="10"/>
  <c r="K522" i="10"/>
  <c r="I523" i="10"/>
  <c r="G524" i="10"/>
  <c r="E525" i="10"/>
  <c r="C526" i="10"/>
  <c r="S526" i="10"/>
  <c r="Q527" i="10"/>
  <c r="O528" i="10"/>
  <c r="M529" i="10"/>
  <c r="K530" i="10"/>
  <c r="I531" i="10"/>
  <c r="G532" i="10"/>
  <c r="E533" i="10"/>
  <c r="C534" i="10"/>
  <c r="S534" i="10"/>
  <c r="Q535" i="10"/>
  <c r="O536" i="10"/>
  <c r="M537" i="10"/>
  <c r="K538" i="10"/>
  <c r="I539" i="10"/>
  <c r="G540" i="10"/>
  <c r="E541" i="10"/>
  <c r="C542" i="10"/>
  <c r="S542" i="10"/>
  <c r="Q543" i="10"/>
  <c r="O544" i="10"/>
  <c r="M545" i="10"/>
  <c r="K546" i="10"/>
  <c r="I547" i="10"/>
  <c r="G548" i="10"/>
  <c r="Q377" i="10"/>
  <c r="J393" i="10"/>
  <c r="N407" i="10"/>
  <c r="R421" i="10"/>
  <c r="D428" i="10"/>
  <c r="N432" i="10"/>
  <c r="D436" i="10"/>
  <c r="Q438" i="10"/>
  <c r="H441" i="10"/>
  <c r="G443" i="10"/>
  <c r="D445" i="10"/>
  <c r="R446" i="10"/>
  <c r="N448" i="10"/>
  <c r="J450" i="10"/>
  <c r="F452" i="10"/>
  <c r="B454" i="10"/>
  <c r="P455" i="10"/>
  <c r="L457" i="10"/>
  <c r="D459" i="10"/>
  <c r="I460" i="10"/>
  <c r="N461" i="10"/>
  <c r="P462" i="10"/>
  <c r="Q463" i="10"/>
  <c r="R464" i="10"/>
  <c r="C466" i="10"/>
  <c r="D467" i="10"/>
  <c r="E468" i="10"/>
  <c r="D469" i="10"/>
  <c r="C470" i="10"/>
  <c r="B471" i="10"/>
  <c r="R471" i="10"/>
  <c r="P472" i="10"/>
  <c r="N473" i="10"/>
  <c r="L474" i="10"/>
  <c r="J475" i="10"/>
  <c r="H476" i="10"/>
  <c r="F477" i="10"/>
  <c r="D478" i="10"/>
  <c r="B479" i="10"/>
  <c r="R479" i="10"/>
  <c r="P480" i="10"/>
  <c r="N481" i="10"/>
  <c r="L482" i="10"/>
  <c r="J483" i="10"/>
  <c r="H484" i="10"/>
  <c r="F485" i="10"/>
  <c r="D486" i="10"/>
  <c r="B487" i="10"/>
  <c r="R487" i="10"/>
  <c r="P488" i="10"/>
  <c r="N489" i="10"/>
  <c r="L490" i="10"/>
  <c r="J491" i="10"/>
  <c r="H492" i="10"/>
  <c r="F493" i="10"/>
  <c r="D494" i="10"/>
  <c r="B495" i="10"/>
  <c r="R495" i="10"/>
  <c r="P496" i="10"/>
  <c r="N497" i="10"/>
  <c r="L498" i="10"/>
  <c r="J499" i="10"/>
  <c r="H500" i="10"/>
  <c r="F501" i="10"/>
  <c r="D502" i="10"/>
  <c r="B503" i="10"/>
  <c r="R503" i="10"/>
  <c r="P504" i="10"/>
  <c r="N505" i="10"/>
  <c r="L506" i="10"/>
  <c r="J507" i="10"/>
  <c r="N521" i="10"/>
  <c r="I528" i="10"/>
  <c r="C532" i="10"/>
  <c r="E535" i="10"/>
  <c r="N537" i="10"/>
  <c r="P539" i="10"/>
  <c r="O541" i="10"/>
  <c r="K543" i="10"/>
  <c r="R544" i="10"/>
  <c r="G546" i="10"/>
  <c r="M547" i="10"/>
  <c r="R548" i="10"/>
  <c r="D550" i="10"/>
  <c r="H551" i="10"/>
  <c r="I552" i="10"/>
  <c r="J553" i="10"/>
  <c r="K554" i="10"/>
  <c r="J555" i="10"/>
  <c r="I556" i="10"/>
  <c r="H557" i="10"/>
  <c r="F558" i="10"/>
  <c r="D559" i="10"/>
  <c r="B560" i="10"/>
  <c r="R560" i="10"/>
  <c r="P561" i="10"/>
  <c r="N562" i="10"/>
  <c r="L563" i="10"/>
  <c r="J564" i="10"/>
  <c r="H565" i="10"/>
  <c r="F566" i="10"/>
  <c r="D567" i="10"/>
  <c r="B568" i="10"/>
  <c r="R568" i="10"/>
  <c r="P569" i="10"/>
  <c r="N570" i="10"/>
  <c r="L571" i="10"/>
  <c r="J572" i="10"/>
  <c r="H573" i="10"/>
  <c r="F574" i="10"/>
  <c r="D575" i="10"/>
  <c r="B576" i="10"/>
  <c r="R576" i="10"/>
  <c r="P577" i="10"/>
  <c r="N578" i="10"/>
  <c r="L579" i="10"/>
  <c r="J580" i="10"/>
  <c r="H581" i="10"/>
  <c r="F582" i="10"/>
  <c r="D583" i="10"/>
  <c r="B584" i="10"/>
  <c r="R584" i="10"/>
  <c r="P585" i="10"/>
  <c r="N586" i="10"/>
  <c r="L587" i="10"/>
  <c r="J588" i="10"/>
  <c r="H589" i="10"/>
  <c r="F590" i="10"/>
  <c r="D591" i="10"/>
  <c r="B592" i="10"/>
  <c r="R592" i="10"/>
  <c r="P593" i="10"/>
  <c r="N594" i="10"/>
  <c r="L595" i="10"/>
  <c r="J596" i="10"/>
  <c r="H597" i="10"/>
  <c r="F598" i="10"/>
  <c r="D599" i="10"/>
  <c r="B600" i="10"/>
  <c r="R600" i="10"/>
  <c r="P601" i="10"/>
  <c r="N602" i="10"/>
  <c r="L603" i="10"/>
  <c r="H604" i="10"/>
  <c r="F605" i="10"/>
  <c r="D606" i="10"/>
  <c r="B607" i="10"/>
  <c r="R607" i="10"/>
  <c r="P2" i="11"/>
  <c r="N3" i="11"/>
  <c r="L4" i="11"/>
  <c r="J5" i="11"/>
  <c r="H6" i="11"/>
  <c r="F7" i="11"/>
  <c r="D8" i="11"/>
  <c r="B9" i="11"/>
  <c r="R9" i="11"/>
  <c r="P10" i="11"/>
  <c r="N11" i="11"/>
  <c r="L12" i="11"/>
  <c r="J13" i="11"/>
  <c r="H14" i="11"/>
  <c r="F15" i="11"/>
  <c r="D16" i="11"/>
  <c r="B17" i="11"/>
  <c r="R17" i="11"/>
  <c r="P18" i="11"/>
  <c r="N19" i="11"/>
  <c r="L20" i="11"/>
  <c r="J21" i="11"/>
  <c r="H22" i="11"/>
  <c r="F23" i="11"/>
  <c r="D24" i="11"/>
  <c r="B25" i="11"/>
  <c r="R25" i="11"/>
  <c r="P26" i="11"/>
  <c r="N27" i="11"/>
  <c r="L28" i="11"/>
  <c r="J29" i="11"/>
  <c r="H30" i="11"/>
  <c r="F31" i="11"/>
  <c r="D32" i="11"/>
  <c r="B33" i="11"/>
  <c r="H508" i="10"/>
  <c r="L522" i="10"/>
  <c r="K528" i="10"/>
  <c r="H532" i="10"/>
  <c r="H535" i="10"/>
  <c r="P537" i="10"/>
  <c r="Q539" i="10"/>
  <c r="Q541" i="10"/>
  <c r="L543" i="10"/>
  <c r="S544" i="10"/>
  <c r="H546" i="10"/>
  <c r="P547" i="10"/>
  <c r="S548" i="10"/>
  <c r="E550" i="10"/>
  <c r="I551" i="10"/>
  <c r="J552" i="10"/>
  <c r="K553" i="10"/>
  <c r="L554" i="10"/>
  <c r="K555" i="10"/>
  <c r="J556" i="10"/>
  <c r="I557" i="10"/>
  <c r="G558" i="10"/>
  <c r="E559" i="10"/>
  <c r="C560" i="10"/>
  <c r="S560" i="10"/>
  <c r="Q561" i="10"/>
  <c r="O562" i="10"/>
  <c r="M563" i="10"/>
  <c r="K564" i="10"/>
  <c r="I565" i="10"/>
  <c r="G566" i="10"/>
  <c r="E567" i="10"/>
  <c r="C568" i="10"/>
  <c r="S568" i="10"/>
  <c r="Q569" i="10"/>
  <c r="O570" i="10"/>
  <c r="M571" i="10"/>
  <c r="K572" i="10"/>
  <c r="I573" i="10"/>
  <c r="G574" i="10"/>
  <c r="E575" i="10"/>
  <c r="C576" i="10"/>
  <c r="S576" i="10"/>
  <c r="Q577" i="10"/>
  <c r="O578" i="10"/>
  <c r="M579" i="10"/>
  <c r="K580" i="10"/>
  <c r="I581" i="10"/>
  <c r="G582" i="10"/>
  <c r="E583" i="10"/>
  <c r="C584" i="10"/>
  <c r="S584" i="10"/>
  <c r="Q585" i="10"/>
  <c r="O586" i="10"/>
  <c r="M587" i="10"/>
  <c r="K588" i="10"/>
  <c r="I589" i="10"/>
  <c r="G590" i="10"/>
  <c r="E591" i="10"/>
  <c r="C592" i="10"/>
  <c r="S592" i="10"/>
  <c r="Q593" i="10"/>
  <c r="O594" i="10"/>
  <c r="M595" i="10"/>
  <c r="K596" i="10"/>
  <c r="I597" i="10"/>
  <c r="G598" i="10"/>
  <c r="E599" i="10"/>
  <c r="C600" i="10"/>
  <c r="S600" i="10"/>
  <c r="Q601" i="10"/>
  <c r="O602" i="10"/>
  <c r="M603" i="10"/>
  <c r="I604" i="10"/>
  <c r="G605" i="10"/>
  <c r="E606" i="10"/>
  <c r="C607" i="10"/>
  <c r="S607" i="10"/>
  <c r="Q2" i="11"/>
  <c r="O3" i="11"/>
  <c r="M4" i="11"/>
  <c r="K5" i="11"/>
  <c r="I6" i="11"/>
  <c r="G7" i="11"/>
  <c r="E8" i="11"/>
  <c r="C9" i="11"/>
  <c r="S9" i="11"/>
  <c r="Q10" i="11"/>
  <c r="O11" i="11"/>
  <c r="M12" i="11"/>
  <c r="K13" i="11"/>
  <c r="I14" i="11"/>
  <c r="G15" i="11"/>
  <c r="E16" i="11"/>
  <c r="C17" i="11"/>
  <c r="S17" i="11"/>
  <c r="Q18" i="11"/>
  <c r="O19" i="11"/>
  <c r="M20" i="11"/>
  <c r="K21" i="11"/>
  <c r="I22" i="11"/>
  <c r="G23" i="11"/>
  <c r="E24" i="11"/>
  <c r="C25" i="11"/>
  <c r="S25" i="11"/>
  <c r="Q26" i="11"/>
  <c r="O27" i="11"/>
  <c r="M28" i="11"/>
  <c r="F509" i="10"/>
  <c r="J523" i="10"/>
  <c r="P528" i="10"/>
  <c r="N532" i="10"/>
  <c r="K535" i="10"/>
  <c r="Q537" i="10"/>
  <c r="S539" i="10"/>
  <c r="D542" i="10"/>
  <c r="M543" i="10"/>
  <c r="D545" i="10"/>
  <c r="L546" i="10"/>
  <c r="Q547" i="10"/>
  <c r="B549" i="10"/>
  <c r="F550" i="10"/>
  <c r="J551" i="10"/>
  <c r="K552" i="10"/>
  <c r="M553" i="10"/>
  <c r="M554" i="10"/>
  <c r="L555" i="10"/>
  <c r="K556" i="10"/>
  <c r="J557" i="10"/>
  <c r="H558" i="10"/>
  <c r="F559" i="10"/>
  <c r="D560" i="10"/>
  <c r="B561" i="10"/>
  <c r="R561" i="10"/>
  <c r="P562" i="10"/>
  <c r="N563" i="10"/>
  <c r="L564" i="10"/>
  <c r="J565" i="10"/>
  <c r="H566" i="10"/>
  <c r="F567" i="10"/>
  <c r="D568" i="10"/>
  <c r="B569" i="10"/>
  <c r="R569" i="10"/>
  <c r="P570" i="10"/>
  <c r="N571" i="10"/>
  <c r="L572" i="10"/>
  <c r="J573" i="10"/>
  <c r="H574" i="10"/>
  <c r="F575" i="10"/>
  <c r="D576" i="10"/>
  <c r="B577" i="10"/>
  <c r="R577" i="10"/>
  <c r="P578" i="10"/>
  <c r="N579" i="10"/>
  <c r="L580" i="10"/>
  <c r="J581" i="10"/>
  <c r="H582" i="10"/>
  <c r="F583" i="10"/>
  <c r="D584" i="10"/>
  <c r="B585" i="10"/>
  <c r="R585" i="10"/>
  <c r="P586" i="10"/>
  <c r="N587" i="10"/>
  <c r="L588" i="10"/>
  <c r="J589" i="10"/>
  <c r="H590" i="10"/>
  <c r="F591" i="10"/>
  <c r="D592" i="10"/>
  <c r="B593" i="10"/>
  <c r="R593" i="10"/>
  <c r="P594" i="10"/>
  <c r="N595" i="10"/>
  <c r="L596" i="10"/>
  <c r="J597" i="10"/>
  <c r="H598" i="10"/>
  <c r="F599" i="10"/>
  <c r="D600" i="10"/>
  <c r="B601" i="10"/>
  <c r="R601" i="10"/>
  <c r="P602" i="10"/>
  <c r="N603" i="10"/>
  <c r="J604" i="10"/>
  <c r="H605" i="10"/>
  <c r="F606" i="10"/>
  <c r="D607" i="10"/>
  <c r="B2" i="11"/>
  <c r="R2" i="11"/>
  <c r="P3" i="11"/>
  <c r="N4" i="11"/>
  <c r="L5" i="11"/>
  <c r="J6" i="11"/>
  <c r="H7" i="11"/>
  <c r="F8" i="11"/>
  <c r="D9" i="11"/>
  <c r="B10" i="11"/>
  <c r="R10" i="11"/>
  <c r="P11" i="11"/>
  <c r="N12" i="11"/>
  <c r="L13" i="11"/>
  <c r="J14" i="11"/>
  <c r="H15" i="11"/>
  <c r="F16" i="11"/>
  <c r="D17" i="11"/>
  <c r="B18" i="11"/>
  <c r="R18" i="11"/>
  <c r="P19" i="11"/>
  <c r="N20" i="11"/>
  <c r="L21" i="11"/>
  <c r="J22" i="11"/>
  <c r="H23" i="11"/>
  <c r="F24" i="11"/>
  <c r="D25" i="11"/>
  <c r="B26" i="11"/>
  <c r="R26" i="11"/>
  <c r="P27" i="11"/>
  <c r="N28" i="11"/>
  <c r="L29" i="11"/>
  <c r="J30" i="11"/>
  <c r="H31" i="11"/>
  <c r="F32" i="11"/>
  <c r="D33" i="11"/>
  <c r="B34" i="11"/>
  <c r="R34" i="11"/>
  <c r="P35" i="11"/>
  <c r="N36" i="11"/>
  <c r="L37" i="11"/>
  <c r="J38" i="11"/>
  <c r="H39" i="11"/>
  <c r="F40" i="11"/>
  <c r="D41" i="11"/>
  <c r="B42" i="11"/>
  <c r="D510" i="10"/>
  <c r="H524" i="10"/>
  <c r="G529" i="10"/>
  <c r="Q532" i="10"/>
  <c r="M535" i="10"/>
  <c r="B538" i="10"/>
  <c r="C540" i="10"/>
  <c r="E542" i="10"/>
  <c r="N543" i="10"/>
  <c r="E545" i="10"/>
  <c r="M546" i="10"/>
  <c r="R547" i="10"/>
  <c r="E549" i="10"/>
  <c r="G550" i="10"/>
  <c r="K551" i="10"/>
  <c r="L552" i="10"/>
  <c r="N553" i="10"/>
  <c r="N554" i="10"/>
  <c r="M555" i="10"/>
  <c r="M556" i="10"/>
  <c r="K557" i="10"/>
  <c r="I558" i="10"/>
  <c r="G559" i="10"/>
  <c r="E560" i="10"/>
  <c r="C561" i="10"/>
  <c r="S561" i="10"/>
  <c r="Q562" i="10"/>
  <c r="O563" i="10"/>
  <c r="M564" i="10"/>
  <c r="K565" i="10"/>
  <c r="I566" i="10"/>
  <c r="G567" i="10"/>
  <c r="E568" i="10"/>
  <c r="C569" i="10"/>
  <c r="S569" i="10"/>
  <c r="Q570" i="10"/>
  <c r="O571" i="10"/>
  <c r="M572" i="10"/>
  <c r="K573" i="10"/>
  <c r="I574" i="10"/>
  <c r="G575" i="10"/>
  <c r="E576" i="10"/>
  <c r="C577" i="10"/>
  <c r="S577" i="10"/>
  <c r="Q578" i="10"/>
  <c r="O579" i="10"/>
  <c r="M580" i="10"/>
  <c r="K581" i="10"/>
  <c r="I582" i="10"/>
  <c r="G583" i="10"/>
  <c r="E584" i="10"/>
  <c r="C585" i="10"/>
  <c r="S585" i="10"/>
  <c r="Q586" i="10"/>
  <c r="O587" i="10"/>
  <c r="M588" i="10"/>
  <c r="K589" i="10"/>
  <c r="I590" i="10"/>
  <c r="G591" i="10"/>
  <c r="E592" i="10"/>
  <c r="C593" i="10"/>
  <c r="S593" i="10"/>
  <c r="Q594" i="10"/>
  <c r="O595" i="10"/>
  <c r="M596" i="10"/>
  <c r="K597" i="10"/>
  <c r="I598" i="10"/>
  <c r="G599" i="10"/>
  <c r="E600" i="10"/>
  <c r="C601" i="10"/>
  <c r="S601" i="10"/>
  <c r="Q602" i="10"/>
  <c r="O603" i="10"/>
  <c r="K604" i="10"/>
  <c r="I605" i="10"/>
  <c r="G606" i="10"/>
  <c r="E607" i="10"/>
  <c r="C2" i="11"/>
  <c r="S2" i="11"/>
  <c r="Q3" i="11"/>
  <c r="O4" i="11"/>
  <c r="M5" i="11"/>
  <c r="K6" i="11"/>
  <c r="I7" i="11"/>
  <c r="G8" i="11"/>
  <c r="E9" i="11"/>
  <c r="C10" i="11"/>
  <c r="S10" i="11"/>
  <c r="Q11" i="11"/>
  <c r="O12" i="11"/>
  <c r="M13" i="11"/>
  <c r="K14" i="11"/>
  <c r="I15" i="11"/>
  <c r="G16" i="11"/>
  <c r="E17" i="11"/>
  <c r="C18" i="11"/>
  <c r="S18" i="11"/>
  <c r="Q19" i="11"/>
  <c r="O20" i="11"/>
  <c r="M21" i="11"/>
  <c r="K22" i="11"/>
  <c r="I23" i="11"/>
  <c r="G24" i="11"/>
  <c r="E25" i="11"/>
  <c r="C26" i="11"/>
  <c r="S26" i="11"/>
  <c r="Q27" i="11"/>
  <c r="O28" i="11"/>
  <c r="M29" i="11"/>
  <c r="K30" i="11"/>
  <c r="I31" i="11"/>
  <c r="G32" i="11"/>
  <c r="E33" i="11"/>
  <c r="B511" i="10"/>
  <c r="Q524" i="10"/>
  <c r="I529" i="10"/>
  <c r="S532" i="10"/>
  <c r="R535" i="10"/>
  <c r="E538" i="10"/>
  <c r="H540" i="10"/>
  <c r="F542" i="10"/>
  <c r="R543" i="10"/>
  <c r="G545" i="10"/>
  <c r="N546" i="10"/>
  <c r="S547" i="10"/>
  <c r="F549" i="10"/>
  <c r="J550" i="10"/>
  <c r="L551" i="10"/>
  <c r="O552" i="10"/>
  <c r="O553" i="10"/>
  <c r="O554" i="10"/>
  <c r="O555" i="10"/>
  <c r="N556" i="10"/>
  <c r="L557" i="10"/>
  <c r="J558" i="10"/>
  <c r="H559" i="10"/>
  <c r="F560" i="10"/>
  <c r="D561" i="10"/>
  <c r="B562" i="10"/>
  <c r="R562" i="10"/>
  <c r="P563" i="10"/>
  <c r="N564" i="10"/>
  <c r="L565" i="10"/>
  <c r="J566" i="10"/>
  <c r="H567" i="10"/>
  <c r="F568" i="10"/>
  <c r="D569" i="10"/>
  <c r="B570" i="10"/>
  <c r="R570" i="10"/>
  <c r="P571" i="10"/>
  <c r="N572" i="10"/>
  <c r="L573" i="10"/>
  <c r="J574" i="10"/>
  <c r="H575" i="10"/>
  <c r="F576" i="10"/>
  <c r="D577" i="10"/>
  <c r="B578" i="10"/>
  <c r="R578" i="10"/>
  <c r="P579" i="10"/>
  <c r="N580" i="10"/>
  <c r="L581" i="10"/>
  <c r="J582" i="10"/>
  <c r="H583" i="10"/>
  <c r="F584" i="10"/>
  <c r="D585" i="10"/>
  <c r="B586" i="10"/>
  <c r="R586" i="10"/>
  <c r="P587" i="10"/>
  <c r="N588" i="10"/>
  <c r="L589" i="10"/>
  <c r="J590" i="10"/>
  <c r="H591" i="10"/>
  <c r="F592" i="10"/>
  <c r="D593" i="10"/>
  <c r="B594" i="10"/>
  <c r="R594" i="10"/>
  <c r="P595" i="10"/>
  <c r="N596" i="10"/>
  <c r="L597" i="10"/>
  <c r="J598" i="10"/>
  <c r="H599" i="10"/>
  <c r="F600" i="10"/>
  <c r="D601" i="10"/>
  <c r="B602" i="10"/>
  <c r="R602" i="10"/>
  <c r="P603" i="10"/>
  <c r="L604" i="10"/>
  <c r="J605" i="10"/>
  <c r="H606" i="10"/>
  <c r="F607" i="10"/>
  <c r="D2" i="11"/>
  <c r="B3" i="11"/>
  <c r="R3" i="11"/>
  <c r="P4" i="11"/>
  <c r="N5" i="11"/>
  <c r="L6" i="11"/>
  <c r="J7" i="11"/>
  <c r="H8" i="11"/>
  <c r="F9" i="11"/>
  <c r="D10" i="11"/>
  <c r="B11" i="11"/>
  <c r="R11" i="11"/>
  <c r="P12" i="11"/>
  <c r="N13" i="11"/>
  <c r="L14" i="11"/>
  <c r="J15" i="11"/>
  <c r="H16" i="11"/>
  <c r="F17" i="11"/>
  <c r="D18" i="11"/>
  <c r="B19" i="11"/>
  <c r="R19" i="11"/>
  <c r="P20" i="11"/>
  <c r="N21" i="11"/>
  <c r="L22" i="11"/>
  <c r="J23" i="11"/>
  <c r="H24" i="11"/>
  <c r="F25" i="11"/>
  <c r="D26" i="11"/>
  <c r="B27" i="11"/>
  <c r="R27" i="11"/>
  <c r="P28" i="11"/>
  <c r="N29" i="11"/>
  <c r="L30" i="11"/>
  <c r="J31" i="11"/>
  <c r="H32" i="11"/>
  <c r="F33" i="11"/>
  <c r="D34" i="11"/>
  <c r="B35" i="11"/>
  <c r="R35" i="11"/>
  <c r="P36" i="11"/>
  <c r="N37" i="11"/>
  <c r="L38" i="11"/>
  <c r="J39" i="11"/>
  <c r="H40" i="11"/>
  <c r="F41" i="11"/>
  <c r="D42" i="11"/>
  <c r="B43" i="11"/>
  <c r="R43" i="11"/>
  <c r="R511" i="10"/>
  <c r="S524" i="10"/>
  <c r="N529" i="10"/>
  <c r="F533" i="10"/>
  <c r="B536" i="10"/>
  <c r="G538" i="10"/>
  <c r="J540" i="10"/>
  <c r="G542" i="10"/>
  <c r="S543" i="10"/>
  <c r="H545" i="10"/>
  <c r="O546" i="10"/>
  <c r="B548" i="10"/>
  <c r="G549" i="10"/>
  <c r="K550" i="10"/>
  <c r="M551" i="10"/>
  <c r="P552" i="10"/>
  <c r="P553" i="10"/>
  <c r="Q554" i="10"/>
  <c r="P555" i="10"/>
  <c r="O556" i="10"/>
  <c r="M557" i="10"/>
  <c r="K558" i="10"/>
  <c r="I559" i="10"/>
  <c r="G560" i="10"/>
  <c r="E561" i="10"/>
  <c r="C562" i="10"/>
  <c r="S562" i="10"/>
  <c r="Q563" i="10"/>
  <c r="O564" i="10"/>
  <c r="M565" i="10"/>
  <c r="K566" i="10"/>
  <c r="I567" i="10"/>
  <c r="G568" i="10"/>
  <c r="E569" i="10"/>
  <c r="C570" i="10"/>
  <c r="S570" i="10"/>
  <c r="Q571" i="10"/>
  <c r="O572" i="10"/>
  <c r="M573" i="10"/>
  <c r="K574" i="10"/>
  <c r="I575" i="10"/>
  <c r="G576" i="10"/>
  <c r="E577" i="10"/>
  <c r="C578" i="10"/>
  <c r="S578" i="10"/>
  <c r="Q579" i="10"/>
  <c r="O580" i="10"/>
  <c r="M581" i="10"/>
  <c r="K582" i="10"/>
  <c r="I583" i="10"/>
  <c r="G584" i="10"/>
  <c r="E585" i="10"/>
  <c r="C586" i="10"/>
  <c r="S586" i="10"/>
  <c r="Q587" i="10"/>
  <c r="O588" i="10"/>
  <c r="M589" i="10"/>
  <c r="K590" i="10"/>
  <c r="I591" i="10"/>
  <c r="G592" i="10"/>
  <c r="E593" i="10"/>
  <c r="C594" i="10"/>
  <c r="S594" i="10"/>
  <c r="Q595" i="10"/>
  <c r="O596" i="10"/>
  <c r="M597" i="10"/>
  <c r="K598" i="10"/>
  <c r="I599" i="10"/>
  <c r="G600" i="10"/>
  <c r="E601" i="10"/>
  <c r="C602" i="10"/>
  <c r="S602" i="10"/>
  <c r="Q603" i="10"/>
  <c r="M604" i="10"/>
  <c r="K605" i="10"/>
  <c r="I606" i="10"/>
  <c r="G607" i="10"/>
  <c r="E2" i="11"/>
  <c r="C3" i="11"/>
  <c r="S3" i="11"/>
  <c r="Q4" i="11"/>
  <c r="O5" i="11"/>
  <c r="M6" i="11"/>
  <c r="K7" i="11"/>
  <c r="I8" i="11"/>
  <c r="G9" i="11"/>
  <c r="E10" i="11"/>
  <c r="C11" i="11"/>
  <c r="S11" i="11"/>
  <c r="Q12" i="11"/>
  <c r="O13" i="11"/>
  <c r="M14" i="11"/>
  <c r="K15" i="11"/>
  <c r="I16" i="11"/>
  <c r="G17" i="11"/>
  <c r="E18" i="11"/>
  <c r="C19" i="11"/>
  <c r="S19" i="11"/>
  <c r="Q20" i="11"/>
  <c r="O21" i="11"/>
  <c r="M22" i="11"/>
  <c r="K23" i="11"/>
  <c r="I24" i="11"/>
  <c r="G25" i="11"/>
  <c r="E26" i="11"/>
  <c r="C27" i="11"/>
  <c r="S27" i="11"/>
  <c r="Q28" i="11"/>
  <c r="O29" i="11"/>
  <c r="M30" i="11"/>
  <c r="K31" i="11"/>
  <c r="I32" i="11"/>
  <c r="G33" i="11"/>
  <c r="E34" i="11"/>
  <c r="C35" i="11"/>
  <c r="S35" i="11"/>
  <c r="Q36" i="11"/>
  <c r="O37" i="11"/>
  <c r="M38" i="11"/>
  <c r="K39" i="11"/>
  <c r="I40" i="11"/>
  <c r="G41" i="11"/>
  <c r="E42" i="11"/>
  <c r="C43" i="11"/>
  <c r="S43" i="11"/>
  <c r="Q44" i="11"/>
  <c r="O45" i="11"/>
  <c r="P512" i="10"/>
  <c r="F525" i="10"/>
  <c r="B530" i="10"/>
  <c r="L533" i="10"/>
  <c r="C536" i="10"/>
  <c r="L538" i="10"/>
  <c r="K540" i="10"/>
  <c r="J542" i="10"/>
  <c r="B544" i="10"/>
  <c r="I545" i="10"/>
  <c r="R546" i="10"/>
  <c r="C548" i="10"/>
  <c r="H549" i="10"/>
  <c r="L550" i="10"/>
  <c r="N551" i="10"/>
  <c r="Q552" i="10"/>
  <c r="Q553" i="10"/>
  <c r="R554" i="10"/>
  <c r="Q555" i="10"/>
  <c r="P556" i="10"/>
  <c r="N557" i="10"/>
  <c r="L558" i="10"/>
  <c r="J559" i="10"/>
  <c r="H560" i="10"/>
  <c r="F561" i="10"/>
  <c r="D562" i="10"/>
  <c r="B563" i="10"/>
  <c r="R563" i="10"/>
  <c r="P564" i="10"/>
  <c r="N565" i="10"/>
  <c r="L566" i="10"/>
  <c r="J567" i="10"/>
  <c r="H568" i="10"/>
  <c r="F569" i="10"/>
  <c r="D570" i="10"/>
  <c r="B571" i="10"/>
  <c r="R571" i="10"/>
  <c r="P572" i="10"/>
  <c r="N573" i="10"/>
  <c r="L574" i="10"/>
  <c r="J575" i="10"/>
  <c r="H576" i="10"/>
  <c r="F577" i="10"/>
  <c r="D578" i="10"/>
  <c r="B579" i="10"/>
  <c r="R579" i="10"/>
  <c r="P580" i="10"/>
  <c r="N581" i="10"/>
  <c r="L582" i="10"/>
  <c r="J583" i="10"/>
  <c r="H584" i="10"/>
  <c r="F585" i="10"/>
  <c r="D586" i="10"/>
  <c r="B587" i="10"/>
  <c r="R587" i="10"/>
  <c r="P588" i="10"/>
  <c r="N589" i="10"/>
  <c r="L590" i="10"/>
  <c r="J591" i="10"/>
  <c r="H592" i="10"/>
  <c r="F593" i="10"/>
  <c r="D594" i="10"/>
  <c r="B595" i="10"/>
  <c r="R595" i="10"/>
  <c r="P596" i="10"/>
  <c r="N597" i="10"/>
  <c r="L598" i="10"/>
  <c r="J599" i="10"/>
  <c r="H600" i="10"/>
  <c r="F601" i="10"/>
  <c r="D602" i="10"/>
  <c r="B603" i="10"/>
  <c r="R603" i="10"/>
  <c r="N604" i="10"/>
  <c r="L605" i="10"/>
  <c r="J606" i="10"/>
  <c r="H607" i="10"/>
  <c r="F2" i="11"/>
  <c r="D3" i="11"/>
  <c r="B4" i="11"/>
  <c r="R4" i="11"/>
  <c r="P5" i="11"/>
  <c r="N6" i="11"/>
  <c r="L7" i="11"/>
  <c r="J8" i="11"/>
  <c r="H9" i="11"/>
  <c r="F10" i="11"/>
  <c r="D11" i="11"/>
  <c r="B12" i="11"/>
  <c r="R12" i="11"/>
  <c r="P13" i="11"/>
  <c r="N14" i="11"/>
  <c r="L15" i="11"/>
  <c r="J16" i="11"/>
  <c r="H17" i="11"/>
  <c r="F18" i="11"/>
  <c r="D19" i="11"/>
  <c r="B20" i="11"/>
  <c r="R20" i="11"/>
  <c r="P21" i="11"/>
  <c r="N22" i="11"/>
  <c r="L23" i="11"/>
  <c r="J24" i="11"/>
  <c r="H25" i="11"/>
  <c r="F26" i="11"/>
  <c r="D27" i="11"/>
  <c r="B28" i="11"/>
  <c r="R28" i="11"/>
  <c r="P29" i="11"/>
  <c r="N30" i="11"/>
  <c r="L31" i="11"/>
  <c r="J32" i="11"/>
  <c r="H33" i="11"/>
  <c r="F34" i="11"/>
  <c r="D35" i="11"/>
  <c r="B36" i="11"/>
  <c r="R36" i="11"/>
  <c r="P37" i="11"/>
  <c r="N38" i="11"/>
  <c r="L39" i="11"/>
  <c r="J40" i="11"/>
  <c r="H41" i="11"/>
  <c r="F42" i="11"/>
  <c r="D43" i="11"/>
  <c r="B44" i="11"/>
  <c r="R44" i="11"/>
  <c r="P45" i="11"/>
  <c r="N46" i="11"/>
  <c r="N513" i="10"/>
  <c r="O525" i="10"/>
  <c r="E530" i="10"/>
  <c r="O533" i="10"/>
  <c r="F536" i="10"/>
  <c r="N538" i="10"/>
  <c r="N540" i="10"/>
  <c r="K542" i="10"/>
  <c r="C544" i="10"/>
  <c r="J545" i="10"/>
  <c r="S546" i="10"/>
  <c r="D548" i="10"/>
  <c r="I549" i="10"/>
  <c r="M550" i="10"/>
  <c r="Q551" i="10"/>
  <c r="R552" i="10"/>
  <c r="S553" i="10"/>
  <c r="S554" i="10"/>
  <c r="R555" i="10"/>
  <c r="Q556" i="10"/>
  <c r="O557" i="10"/>
  <c r="M558" i="10"/>
  <c r="K559" i="10"/>
  <c r="I560" i="10"/>
  <c r="G561" i="10"/>
  <c r="E562" i="10"/>
  <c r="C563" i="10"/>
  <c r="S563" i="10"/>
  <c r="Q564" i="10"/>
  <c r="O565" i="10"/>
  <c r="M566" i="10"/>
  <c r="K567" i="10"/>
  <c r="I568" i="10"/>
  <c r="G569" i="10"/>
  <c r="E570" i="10"/>
  <c r="C571" i="10"/>
  <c r="S571" i="10"/>
  <c r="Q572" i="10"/>
  <c r="O573" i="10"/>
  <c r="M574" i="10"/>
  <c r="K575" i="10"/>
  <c r="I576" i="10"/>
  <c r="G577" i="10"/>
  <c r="E578" i="10"/>
  <c r="C579" i="10"/>
  <c r="S579" i="10"/>
  <c r="Q580" i="10"/>
  <c r="O581" i="10"/>
  <c r="M582" i="10"/>
  <c r="K583" i="10"/>
  <c r="I584" i="10"/>
  <c r="G585" i="10"/>
  <c r="E586" i="10"/>
  <c r="C587" i="10"/>
  <c r="S587" i="10"/>
  <c r="Q588" i="10"/>
  <c r="O589" i="10"/>
  <c r="M590" i="10"/>
  <c r="K591" i="10"/>
  <c r="I592" i="10"/>
  <c r="G593" i="10"/>
  <c r="E594" i="10"/>
  <c r="C595" i="10"/>
  <c r="S595" i="10"/>
  <c r="Q596" i="10"/>
  <c r="O597" i="10"/>
  <c r="M598" i="10"/>
  <c r="K599" i="10"/>
  <c r="I600" i="10"/>
  <c r="G601" i="10"/>
  <c r="E602" i="10"/>
  <c r="C603" i="10"/>
  <c r="S603" i="10"/>
  <c r="O604" i="10"/>
  <c r="M605" i="10"/>
  <c r="K606" i="10"/>
  <c r="I607" i="10"/>
  <c r="G2" i="11"/>
  <c r="E3" i="11"/>
  <c r="C4" i="11"/>
  <c r="S4" i="11"/>
  <c r="Q5" i="11"/>
  <c r="O6" i="11"/>
  <c r="M7" i="11"/>
  <c r="K8" i="11"/>
  <c r="I9" i="11"/>
  <c r="G10" i="11"/>
  <c r="E11" i="11"/>
  <c r="C12" i="11"/>
  <c r="S12" i="11"/>
  <c r="L514" i="10"/>
  <c r="Q525" i="10"/>
  <c r="G530" i="10"/>
  <c r="Q533" i="10"/>
  <c r="I536" i="10"/>
  <c r="O538" i="10"/>
  <c r="O540" i="10"/>
  <c r="M542" i="10"/>
  <c r="F544" i="10"/>
  <c r="N545" i="10"/>
  <c r="B547" i="10"/>
  <c r="H548" i="10"/>
  <c r="L549" i="10"/>
  <c r="N550" i="10"/>
  <c r="R551" i="10"/>
  <c r="S552" i="10"/>
  <c r="B554" i="10"/>
  <c r="B555" i="10"/>
  <c r="S555" i="10"/>
  <c r="R556" i="10"/>
  <c r="P557" i="10"/>
  <c r="N558" i="10"/>
  <c r="L559" i="10"/>
  <c r="J560" i="10"/>
  <c r="H561" i="10"/>
  <c r="F562" i="10"/>
  <c r="D563" i="10"/>
  <c r="B564" i="10"/>
  <c r="R564" i="10"/>
  <c r="P565" i="10"/>
  <c r="N566" i="10"/>
  <c r="L567" i="10"/>
  <c r="J568" i="10"/>
  <c r="H569" i="10"/>
  <c r="F570" i="10"/>
  <c r="D571" i="10"/>
  <c r="B572" i="10"/>
  <c r="R572" i="10"/>
  <c r="P573" i="10"/>
  <c r="N574" i="10"/>
  <c r="L575" i="10"/>
  <c r="J576" i="10"/>
  <c r="H577" i="10"/>
  <c r="F578" i="10"/>
  <c r="D579" i="10"/>
  <c r="B580" i="10"/>
  <c r="R580" i="10"/>
  <c r="P581" i="10"/>
  <c r="N582" i="10"/>
  <c r="L583" i="10"/>
  <c r="J584" i="10"/>
  <c r="H585" i="10"/>
  <c r="F586" i="10"/>
  <c r="D587" i="10"/>
  <c r="B588" i="10"/>
  <c r="R588" i="10"/>
  <c r="P589" i="10"/>
  <c r="N590" i="10"/>
  <c r="L591" i="10"/>
  <c r="J592" i="10"/>
  <c r="H593" i="10"/>
  <c r="F594" i="10"/>
  <c r="D595" i="10"/>
  <c r="B596" i="10"/>
  <c r="R596" i="10"/>
  <c r="P597" i="10"/>
  <c r="N598" i="10"/>
  <c r="L599" i="10"/>
  <c r="J600" i="10"/>
  <c r="H601" i="10"/>
  <c r="F602" i="10"/>
  <c r="D603" i="10"/>
  <c r="A1" i="10" a="1"/>
  <c r="P604" i="10"/>
  <c r="N605" i="10"/>
  <c r="L606" i="10"/>
  <c r="J607" i="10"/>
  <c r="H2" i="11"/>
  <c r="F3" i="11"/>
  <c r="D4" i="11"/>
  <c r="B5" i="11"/>
  <c r="R5" i="11"/>
  <c r="P6" i="11"/>
  <c r="N7" i="11"/>
  <c r="L8" i="11"/>
  <c r="J9" i="11"/>
  <c r="J515" i="10"/>
  <c r="D526" i="10"/>
  <c r="L530" i="10"/>
  <c r="D534" i="10"/>
  <c r="K536" i="10"/>
  <c r="R538" i="10"/>
  <c r="Q540" i="10"/>
  <c r="O542" i="10"/>
  <c r="G544" i="10"/>
  <c r="O545" i="10"/>
  <c r="C547" i="10"/>
  <c r="I548" i="10"/>
  <c r="M549" i="10"/>
  <c r="O550" i="10"/>
  <c r="S551" i="10"/>
  <c r="C553" i="10"/>
  <c r="C554" i="10"/>
  <c r="C555" i="10"/>
  <c r="B556" i="10"/>
  <c r="S556" i="10"/>
  <c r="Q557" i="10"/>
  <c r="O558" i="10"/>
  <c r="M559" i="10"/>
  <c r="K560" i="10"/>
  <c r="I561" i="10"/>
  <c r="G562" i="10"/>
  <c r="E563" i="10"/>
  <c r="C564" i="10"/>
  <c r="S564" i="10"/>
  <c r="Q565" i="10"/>
  <c r="O566" i="10"/>
  <c r="M567" i="10"/>
  <c r="K568" i="10"/>
  <c r="I569" i="10"/>
  <c r="G570" i="10"/>
  <c r="E571" i="10"/>
  <c r="C572" i="10"/>
  <c r="S572" i="10"/>
  <c r="Q573" i="10"/>
  <c r="O574" i="10"/>
  <c r="M575" i="10"/>
  <c r="K576" i="10"/>
  <c r="I577" i="10"/>
  <c r="G578" i="10"/>
  <c r="E579" i="10"/>
  <c r="C580" i="10"/>
  <c r="S580" i="10"/>
  <c r="Q581" i="10"/>
  <c r="O582" i="10"/>
  <c r="M583" i="10"/>
  <c r="K584" i="10"/>
  <c r="I585" i="10"/>
  <c r="G586" i="10"/>
  <c r="E587" i="10"/>
  <c r="C588" i="10"/>
  <c r="S588" i="10"/>
  <c r="Q589" i="10"/>
  <c r="O590" i="10"/>
  <c r="M591" i="10"/>
  <c r="K592" i="10"/>
  <c r="I593" i="10"/>
  <c r="G594" i="10"/>
  <c r="E595" i="10"/>
  <c r="C596" i="10"/>
  <c r="S596" i="10"/>
  <c r="Q597" i="10"/>
  <c r="O598" i="10"/>
  <c r="M599" i="10"/>
  <c r="K600" i="10"/>
  <c r="I601" i="10"/>
  <c r="G602" i="10"/>
  <c r="E603" i="10"/>
  <c r="Q604" i="10"/>
  <c r="O605" i="10"/>
  <c r="M606" i="10"/>
  <c r="K607" i="10"/>
  <c r="I2" i="11"/>
  <c r="G3" i="11"/>
  <c r="E4" i="11"/>
  <c r="C5" i="11"/>
  <c r="S5" i="11"/>
  <c r="Q6" i="11"/>
  <c r="O7" i="11"/>
  <c r="M8" i="11"/>
  <c r="K9" i="11"/>
  <c r="I10" i="11"/>
  <c r="G11" i="11"/>
  <c r="E12" i="11"/>
  <c r="C13" i="11"/>
  <c r="S13" i="11"/>
  <c r="Q14" i="11"/>
  <c r="O15" i="11"/>
  <c r="M16" i="11"/>
  <c r="K17" i="11"/>
  <c r="I18" i="11"/>
  <c r="G19" i="11"/>
  <c r="E20" i="11"/>
  <c r="C21" i="11"/>
  <c r="S21" i="11"/>
  <c r="Q22" i="11"/>
  <c r="O23" i="11"/>
  <c r="M24" i="11"/>
  <c r="K25" i="11"/>
  <c r="I26" i="11"/>
  <c r="G27" i="11"/>
  <c r="E28" i="11"/>
  <c r="C29" i="11"/>
  <c r="S29" i="11"/>
  <c r="Q30" i="11"/>
  <c r="O31" i="11"/>
  <c r="M32" i="11"/>
  <c r="H516" i="10"/>
  <c r="M526" i="10"/>
  <c r="R530" i="10"/>
  <c r="F534" i="10"/>
  <c r="P536" i="10"/>
  <c r="S538" i="10"/>
  <c r="S540" i="10"/>
  <c r="B543" i="10"/>
  <c r="I544" i="10"/>
  <c r="P545" i="10"/>
  <c r="D547" i="10"/>
  <c r="J548" i="10"/>
  <c r="N549" i="10"/>
  <c r="P550" i="10"/>
  <c r="B552" i="10"/>
  <c r="D553" i="10"/>
  <c r="D554" i="10"/>
  <c r="D555" i="10"/>
  <c r="C556" i="10"/>
  <c r="B557" i="10"/>
  <c r="R557" i="10"/>
  <c r="P558" i="10"/>
  <c r="N559" i="10"/>
  <c r="L560" i="10"/>
  <c r="J561" i="10"/>
  <c r="H562" i="10"/>
  <c r="F563" i="10"/>
  <c r="D564" i="10"/>
  <c r="B565" i="10"/>
  <c r="R565" i="10"/>
  <c r="P566" i="10"/>
  <c r="N567" i="10"/>
  <c r="L568" i="10"/>
  <c r="J569" i="10"/>
  <c r="H570" i="10"/>
  <c r="F571" i="10"/>
  <c r="D572" i="10"/>
  <c r="B573" i="10"/>
  <c r="R573" i="10"/>
  <c r="P574" i="10"/>
  <c r="N575" i="10"/>
  <c r="L576" i="10"/>
  <c r="J577" i="10"/>
  <c r="H578" i="10"/>
  <c r="F579" i="10"/>
  <c r="D580" i="10"/>
  <c r="B581" i="10"/>
  <c r="R581" i="10"/>
  <c r="P582" i="10"/>
  <c r="N583" i="10"/>
  <c r="L584" i="10"/>
  <c r="J585" i="10"/>
  <c r="H586" i="10"/>
  <c r="F587" i="10"/>
  <c r="D588" i="10"/>
  <c r="B589" i="10"/>
  <c r="R589" i="10"/>
  <c r="P590" i="10"/>
  <c r="N591" i="10"/>
  <c r="L592" i="10"/>
  <c r="J593" i="10"/>
  <c r="H594" i="10"/>
  <c r="F595" i="10"/>
  <c r="D596" i="10"/>
  <c r="B597" i="10"/>
  <c r="R597" i="10"/>
  <c r="P598" i="10"/>
  <c r="N599" i="10"/>
  <c r="L600" i="10"/>
  <c r="J601" i="10"/>
  <c r="H602" i="10"/>
  <c r="F603" i="10"/>
  <c r="B604" i="10"/>
  <c r="R604" i="10"/>
  <c r="P605" i="10"/>
  <c r="N606" i="10"/>
  <c r="L607" i="10"/>
  <c r="J2" i="11"/>
  <c r="H3" i="11"/>
  <c r="F4" i="11"/>
  <c r="D5" i="11"/>
  <c r="B6" i="11"/>
  <c r="R6" i="11"/>
  <c r="F517" i="10"/>
  <c r="O526" i="10"/>
  <c r="C531" i="10"/>
  <c r="J534" i="10"/>
  <c r="R536" i="10"/>
  <c r="C539" i="10"/>
  <c r="F541" i="10"/>
  <c r="C543" i="10"/>
  <c r="J544" i="10"/>
  <c r="Q545" i="10"/>
  <c r="E547" i="10"/>
  <c r="K548" i="10"/>
  <c r="O549" i="10"/>
  <c r="S550" i="10"/>
  <c r="C552" i="10"/>
  <c r="E553" i="10"/>
  <c r="E554" i="10"/>
  <c r="E555" i="10"/>
  <c r="D556" i="10"/>
  <c r="C557" i="10"/>
  <c r="S557" i="10"/>
  <c r="Q558" i="10"/>
  <c r="O559" i="10"/>
  <c r="M560" i="10"/>
  <c r="K561" i="10"/>
  <c r="I562" i="10"/>
  <c r="G563" i="10"/>
  <c r="E564" i="10"/>
  <c r="C565" i="10"/>
  <c r="S565" i="10"/>
  <c r="Q566" i="10"/>
  <c r="O567" i="10"/>
  <c r="M568" i="10"/>
  <c r="K569" i="10"/>
  <c r="I570" i="10"/>
  <c r="G571" i="10"/>
  <c r="E572" i="10"/>
  <c r="C573" i="10"/>
  <c r="S573" i="10"/>
  <c r="Q574" i="10"/>
  <c r="O575" i="10"/>
  <c r="M576" i="10"/>
  <c r="K577" i="10"/>
  <c r="I578" i="10"/>
  <c r="G579" i="10"/>
  <c r="E580" i="10"/>
  <c r="C581" i="10"/>
  <c r="S581" i="10"/>
  <c r="Q582" i="10"/>
  <c r="O583" i="10"/>
  <c r="M584" i="10"/>
  <c r="K585" i="10"/>
  <c r="I586" i="10"/>
  <c r="G587" i="10"/>
  <c r="E588" i="10"/>
  <c r="C589" i="10"/>
  <c r="S589" i="10"/>
  <c r="Q590" i="10"/>
  <c r="O591" i="10"/>
  <c r="M592" i="10"/>
  <c r="K593" i="10"/>
  <c r="I594" i="10"/>
  <c r="G595" i="10"/>
  <c r="E596" i="10"/>
  <c r="C597" i="10"/>
  <c r="S597" i="10"/>
  <c r="Q598" i="10"/>
  <c r="O599" i="10"/>
  <c r="M600" i="10"/>
  <c r="K601" i="10"/>
  <c r="I602" i="10"/>
  <c r="G603" i="10"/>
  <c r="C604" i="10"/>
  <c r="S604" i="10"/>
  <c r="Q605" i="10"/>
  <c r="O606" i="10"/>
  <c r="M607" i="10"/>
  <c r="K2" i="11"/>
  <c r="I3" i="11"/>
  <c r="G4" i="11"/>
  <c r="E5" i="11"/>
  <c r="C6" i="11"/>
  <c r="S6" i="11"/>
  <c r="Q7" i="11"/>
  <c r="O8" i="11"/>
  <c r="M9" i="11"/>
  <c r="K10" i="11"/>
  <c r="I11" i="11"/>
  <c r="G12" i="11"/>
  <c r="E13" i="11"/>
  <c r="C14" i="11"/>
  <c r="S14" i="11"/>
  <c r="D518" i="10"/>
  <c r="B527" i="10"/>
  <c r="E531" i="10"/>
  <c r="M534" i="10"/>
  <c r="S536" i="10"/>
  <c r="E539" i="10"/>
  <c r="H541" i="10"/>
  <c r="D543" i="10"/>
  <c r="K544" i="10"/>
  <c r="B546" i="10"/>
  <c r="F547" i="10"/>
  <c r="N548" i="10"/>
  <c r="P549" i="10"/>
  <c r="B551" i="10"/>
  <c r="E552" i="10"/>
  <c r="F553" i="10"/>
  <c r="F554" i="10"/>
  <c r="F555" i="10"/>
  <c r="E556" i="10"/>
  <c r="D557" i="10"/>
  <c r="B558" i="10"/>
  <c r="R558" i="10"/>
  <c r="P559" i="10"/>
  <c r="N560" i="10"/>
  <c r="L561" i="10"/>
  <c r="J562" i="10"/>
  <c r="H563" i="10"/>
  <c r="F564" i="10"/>
  <c r="D565" i="10"/>
  <c r="B566" i="10"/>
  <c r="R566" i="10"/>
  <c r="P567" i="10"/>
  <c r="N568" i="10"/>
  <c r="L569" i="10"/>
  <c r="J570" i="10"/>
  <c r="H571" i="10"/>
  <c r="F572" i="10"/>
  <c r="D573" i="10"/>
  <c r="B574" i="10"/>
  <c r="R574" i="10"/>
  <c r="P575" i="10"/>
  <c r="N576" i="10"/>
  <c r="L577" i="10"/>
  <c r="J578" i="10"/>
  <c r="H579" i="10"/>
  <c r="F580" i="10"/>
  <c r="D581" i="10"/>
  <c r="B582" i="10"/>
  <c r="R582" i="10"/>
  <c r="P583" i="10"/>
  <c r="N584" i="10"/>
  <c r="L585" i="10"/>
  <c r="J586" i="10"/>
  <c r="H587" i="10"/>
  <c r="F588" i="10"/>
  <c r="D589" i="10"/>
  <c r="B590" i="10"/>
  <c r="R590" i="10"/>
  <c r="P591" i="10"/>
  <c r="N592" i="10"/>
  <c r="L593" i="10"/>
  <c r="J594" i="10"/>
  <c r="H595" i="10"/>
  <c r="F596" i="10"/>
  <c r="D597" i="10"/>
  <c r="B598" i="10"/>
  <c r="R598" i="10"/>
  <c r="P599" i="10"/>
  <c r="N600" i="10"/>
  <c r="L601" i="10"/>
  <c r="J602" i="10"/>
  <c r="H603" i="10"/>
  <c r="D604" i="10"/>
  <c r="B605" i="10"/>
  <c r="R605" i="10"/>
  <c r="P606" i="10"/>
  <c r="N607" i="10"/>
  <c r="L2" i="11"/>
  <c r="J3" i="11"/>
  <c r="H4" i="11"/>
  <c r="F5" i="11"/>
  <c r="D6" i="11"/>
  <c r="B7" i="11"/>
  <c r="R7" i="11"/>
  <c r="P8" i="11"/>
  <c r="N9" i="11"/>
  <c r="L10" i="11"/>
  <c r="J11" i="11"/>
  <c r="H12" i="11"/>
  <c r="F13" i="11"/>
  <c r="D14" i="11"/>
  <c r="B15" i="11"/>
  <c r="R15" i="11"/>
  <c r="P16" i="11"/>
  <c r="N17" i="11"/>
  <c r="L18" i="11"/>
  <c r="J19" i="11"/>
  <c r="B519" i="10"/>
  <c r="K527" i="10"/>
  <c r="J531" i="10"/>
  <c r="O534" i="10"/>
  <c r="D537" i="10"/>
  <c r="J539" i="10"/>
  <c r="I541" i="10"/>
  <c r="E543" i="10"/>
  <c r="L544" i="10"/>
  <c r="C546" i="10"/>
  <c r="J547" i="10"/>
  <c r="O548" i="10"/>
  <c r="Q549" i="10"/>
  <c r="C551" i="10"/>
  <c r="F552" i="10"/>
  <c r="G553" i="10"/>
  <c r="G554" i="10"/>
  <c r="G555" i="10"/>
  <c r="F556" i="10"/>
  <c r="E557" i="10"/>
  <c r="C558" i="10"/>
  <c r="S558" i="10"/>
  <c r="Q559" i="10"/>
  <c r="O560" i="10"/>
  <c r="M561" i="10"/>
  <c r="K562" i="10"/>
  <c r="I563" i="10"/>
  <c r="G564" i="10"/>
  <c r="E565" i="10"/>
  <c r="C566" i="10"/>
  <c r="S566" i="10"/>
  <c r="Q567" i="10"/>
  <c r="O568" i="10"/>
  <c r="M569" i="10"/>
  <c r="K570" i="10"/>
  <c r="I571" i="10"/>
  <c r="G572" i="10"/>
  <c r="E573" i="10"/>
  <c r="C574" i="10"/>
  <c r="S574" i="10"/>
  <c r="Q575" i="10"/>
  <c r="O576" i="10"/>
  <c r="M577" i="10"/>
  <c r="K578" i="10"/>
  <c r="I579" i="10"/>
  <c r="G580" i="10"/>
  <c r="E581" i="10"/>
  <c r="C582" i="10"/>
  <c r="S582" i="10"/>
  <c r="Q583" i="10"/>
  <c r="O584" i="10"/>
  <c r="M585" i="10"/>
  <c r="K586" i="10"/>
  <c r="I587" i="10"/>
  <c r="G588" i="10"/>
  <c r="E589" i="10"/>
  <c r="C590" i="10"/>
  <c r="S590" i="10"/>
  <c r="Q591" i="10"/>
  <c r="O592" i="10"/>
  <c r="M593" i="10"/>
  <c r="K594" i="10"/>
  <c r="I595" i="10"/>
  <c r="G596" i="10"/>
  <c r="E597" i="10"/>
  <c r="C598" i="10"/>
  <c r="S598" i="10"/>
  <c r="Q599" i="10"/>
  <c r="O600" i="10"/>
  <c r="M601" i="10"/>
  <c r="K602" i="10"/>
  <c r="I603" i="10"/>
  <c r="E604" i="10"/>
  <c r="C605" i="10"/>
  <c r="S605" i="10"/>
  <c r="Q606" i="10"/>
  <c r="O607" i="10"/>
  <c r="M2" i="11"/>
  <c r="K3" i="11"/>
  <c r="I4" i="11"/>
  <c r="G5" i="11"/>
  <c r="E6" i="11"/>
  <c r="C7" i="11"/>
  <c r="S7" i="11"/>
  <c r="Q8" i="11"/>
  <c r="O9" i="11"/>
  <c r="M10" i="11"/>
  <c r="K11" i="11"/>
  <c r="I12" i="11"/>
  <c r="G13" i="11"/>
  <c r="E14" i="11"/>
  <c r="C15" i="11"/>
  <c r="S15" i="11"/>
  <c r="Q16" i="11"/>
  <c r="O17" i="11"/>
  <c r="M18" i="11"/>
  <c r="K19" i="11"/>
  <c r="I20" i="11"/>
  <c r="G21" i="11"/>
  <c r="E22" i="11"/>
  <c r="C23" i="11"/>
  <c r="S23" i="11"/>
  <c r="Q24" i="11"/>
  <c r="O25" i="11"/>
  <c r="M26" i="11"/>
  <c r="K27" i="11"/>
  <c r="I28" i="11"/>
  <c r="G29" i="11"/>
  <c r="E30" i="11"/>
  <c r="C31" i="11"/>
  <c r="S31" i="11"/>
  <c r="Q32" i="11"/>
  <c r="O33" i="11"/>
  <c r="M34" i="11"/>
  <c r="K35" i="11"/>
  <c r="R519" i="10"/>
  <c r="M527" i="10"/>
  <c r="P531" i="10"/>
  <c r="B535" i="10"/>
  <c r="G537" i="10"/>
  <c r="L539" i="10"/>
  <c r="L541" i="10"/>
  <c r="H543" i="10"/>
  <c r="P544" i="10"/>
  <c r="E546" i="10"/>
  <c r="K547" i="10"/>
  <c r="P548" i="10"/>
  <c r="R549" i="10"/>
  <c r="D551" i="10"/>
  <c r="G552" i="10"/>
  <c r="H553" i="10"/>
  <c r="H554" i="10"/>
  <c r="H555" i="10"/>
  <c r="G556" i="10"/>
  <c r="F557" i="10"/>
  <c r="D558" i="10"/>
  <c r="B559" i="10"/>
  <c r="R559" i="10"/>
  <c r="P560" i="10"/>
  <c r="N561" i="10"/>
  <c r="L562" i="10"/>
  <c r="J563" i="10"/>
  <c r="H564" i="10"/>
  <c r="F565" i="10"/>
  <c r="D566" i="10"/>
  <c r="B567" i="10"/>
  <c r="R567" i="10"/>
  <c r="P568" i="10"/>
  <c r="N569" i="10"/>
  <c r="L570" i="10"/>
  <c r="J571" i="10"/>
  <c r="H572" i="10"/>
  <c r="F573" i="10"/>
  <c r="D574" i="10"/>
  <c r="B575" i="10"/>
  <c r="R575" i="10"/>
  <c r="P576" i="10"/>
  <c r="N577" i="10"/>
  <c r="L578" i="10"/>
  <c r="J579" i="10"/>
  <c r="H580" i="10"/>
  <c r="F581" i="10"/>
  <c r="D582" i="10"/>
  <c r="B583" i="10"/>
  <c r="R583" i="10"/>
  <c r="P584" i="10"/>
  <c r="N585" i="10"/>
  <c r="L586" i="10"/>
  <c r="J587" i="10"/>
  <c r="H588" i="10"/>
  <c r="F589" i="10"/>
  <c r="D590" i="10"/>
  <c r="B591" i="10"/>
  <c r="R591" i="10"/>
  <c r="P592" i="10"/>
  <c r="N593" i="10"/>
  <c r="L594" i="10"/>
  <c r="J595" i="10"/>
  <c r="H596" i="10"/>
  <c r="F597" i="10"/>
  <c r="D598" i="10"/>
  <c r="B599" i="10"/>
  <c r="R599" i="10"/>
  <c r="P600" i="10"/>
  <c r="N601" i="10"/>
  <c r="L602" i="10"/>
  <c r="J603" i="10"/>
  <c r="F604" i="10"/>
  <c r="D605" i="10"/>
  <c r="B606" i="10"/>
  <c r="R606" i="10"/>
  <c r="P607" i="10"/>
  <c r="N2" i="11"/>
  <c r="L3" i="11"/>
  <c r="J4" i="11"/>
  <c r="H5" i="11"/>
  <c r="F6" i="11"/>
  <c r="P520" i="10"/>
  <c r="R527" i="10"/>
  <c r="S531" i="10"/>
  <c r="D535" i="10"/>
  <c r="I537" i="10"/>
  <c r="M539" i="10"/>
  <c r="M541" i="10"/>
  <c r="I543" i="10"/>
  <c r="Q544" i="10"/>
  <c r="F546" i="10"/>
  <c r="L547" i="10"/>
  <c r="Q548" i="10"/>
  <c r="C550" i="10"/>
  <c r="E551" i="10"/>
  <c r="H552" i="10"/>
  <c r="I553" i="10"/>
  <c r="I554" i="10"/>
  <c r="I555" i="10"/>
  <c r="O569" i="10"/>
  <c r="S583" i="10"/>
  <c r="E598" i="10"/>
  <c r="G6" i="11"/>
  <c r="F11" i="11"/>
  <c r="G14" i="11"/>
  <c r="R16" i="11"/>
  <c r="H19" i="11"/>
  <c r="H21" i="11"/>
  <c r="M23" i="11"/>
  <c r="L25" i="11"/>
  <c r="J27" i="11"/>
  <c r="I29" i="11"/>
  <c r="E31" i="11"/>
  <c r="S32" i="11"/>
  <c r="J34" i="11"/>
  <c r="N35" i="11"/>
  <c r="B37" i="11"/>
  <c r="D38" i="11"/>
  <c r="F39" i="11"/>
  <c r="L40" i="11"/>
  <c r="N41" i="11"/>
  <c r="P42" i="11"/>
  <c r="Q43" i="11"/>
  <c r="B45" i="11"/>
  <c r="B46" i="11"/>
  <c r="S46" i="11"/>
  <c r="Q47" i="11"/>
  <c r="O48" i="11"/>
  <c r="M49" i="11"/>
  <c r="K50" i="11"/>
  <c r="I51" i="11"/>
  <c r="G52" i="11"/>
  <c r="E53" i="11"/>
  <c r="C54" i="11"/>
  <c r="S54" i="11"/>
  <c r="Q55" i="11"/>
  <c r="O56" i="11"/>
  <c r="M57" i="11"/>
  <c r="K58" i="11"/>
  <c r="I59" i="11"/>
  <c r="G60" i="11"/>
  <c r="E61" i="11"/>
  <c r="C62" i="11"/>
  <c r="S62" i="11"/>
  <c r="Q63" i="11"/>
  <c r="O64" i="11"/>
  <c r="M65" i="11"/>
  <c r="K66" i="11"/>
  <c r="I67" i="11"/>
  <c r="G68" i="11"/>
  <c r="E69" i="11"/>
  <c r="C70" i="11"/>
  <c r="S70" i="11"/>
  <c r="Q71" i="11"/>
  <c r="O72" i="11"/>
  <c r="M73" i="11"/>
  <c r="K74" i="11"/>
  <c r="I75" i="11"/>
  <c r="G76" i="11"/>
  <c r="E77" i="11"/>
  <c r="C78" i="11"/>
  <c r="S78" i="11"/>
  <c r="Q79" i="11"/>
  <c r="O80" i="11"/>
  <c r="M81" i="11"/>
  <c r="K82" i="11"/>
  <c r="I83" i="11"/>
  <c r="G84" i="11"/>
  <c r="E85" i="11"/>
  <c r="C86" i="11"/>
  <c r="S86" i="11"/>
  <c r="Q87" i="11"/>
  <c r="O88" i="11"/>
  <c r="M89" i="11"/>
  <c r="K90" i="11"/>
  <c r="I91" i="11"/>
  <c r="G92" i="11"/>
  <c r="E93" i="11"/>
  <c r="C94" i="11"/>
  <c r="S94" i="11"/>
  <c r="Q95" i="11"/>
  <c r="O96" i="11"/>
  <c r="M97" i="11"/>
  <c r="K98" i="11"/>
  <c r="I99" i="11"/>
  <c r="G100" i="11"/>
  <c r="E101" i="11"/>
  <c r="C102" i="11"/>
  <c r="S102" i="11"/>
  <c r="Q103" i="11"/>
  <c r="O104" i="11"/>
  <c r="M105" i="11"/>
  <c r="K106" i="11"/>
  <c r="I107" i="11"/>
  <c r="G108" i="11"/>
  <c r="E109" i="11"/>
  <c r="C110" i="11"/>
  <c r="S110" i="11"/>
  <c r="Q111" i="11"/>
  <c r="O112" i="11"/>
  <c r="M113" i="11"/>
  <c r="K114" i="11"/>
  <c r="I115" i="11"/>
  <c r="G116" i="11"/>
  <c r="E117" i="11"/>
  <c r="C118" i="11"/>
  <c r="S118" i="11"/>
  <c r="Q119" i="11"/>
  <c r="O120" i="11"/>
  <c r="M121" i="11"/>
  <c r="K122" i="11"/>
  <c r="I123" i="11"/>
  <c r="G124" i="11"/>
  <c r="E125" i="11"/>
  <c r="C126" i="11"/>
  <c r="S126" i="11"/>
  <c r="Q127" i="11"/>
  <c r="O128" i="11"/>
  <c r="M129" i="11"/>
  <c r="K130" i="11"/>
  <c r="H556" i="10"/>
  <c r="M570" i="10"/>
  <c r="Q584" i="10"/>
  <c r="C599" i="10"/>
  <c r="D7" i="11"/>
  <c r="H11" i="11"/>
  <c r="O14" i="11"/>
  <c r="S16" i="11"/>
  <c r="I19" i="11"/>
  <c r="I21" i="11"/>
  <c r="N23" i="11"/>
  <c r="M25" i="11"/>
  <c r="L27" i="11"/>
  <c r="K29" i="11"/>
  <c r="G31" i="11"/>
  <c r="C33" i="11"/>
  <c r="K34" i="11"/>
  <c r="O35" i="11"/>
  <c r="C37" i="11"/>
  <c r="E38" i="11"/>
  <c r="G39" i="11"/>
  <c r="M40" i="11"/>
  <c r="O41" i="11"/>
  <c r="Q42" i="11"/>
  <c r="C44" i="11"/>
  <c r="C45" i="11"/>
  <c r="C46" i="11"/>
  <c r="B47" i="11"/>
  <c r="R47" i="11"/>
  <c r="P48" i="11"/>
  <c r="N49" i="11"/>
  <c r="L50" i="11"/>
  <c r="J51" i="11"/>
  <c r="H52" i="11"/>
  <c r="F53" i="11"/>
  <c r="D54" i="11"/>
  <c r="B55" i="11"/>
  <c r="R55" i="11"/>
  <c r="P56" i="11"/>
  <c r="N57" i="11"/>
  <c r="L58" i="11"/>
  <c r="J59" i="11"/>
  <c r="H60" i="11"/>
  <c r="F61" i="11"/>
  <c r="D62" i="11"/>
  <c r="B63" i="11"/>
  <c r="R63" i="11"/>
  <c r="P64" i="11"/>
  <c r="N65" i="11"/>
  <c r="L66" i="11"/>
  <c r="J67" i="11"/>
  <c r="H68" i="11"/>
  <c r="F69" i="11"/>
  <c r="D70" i="11"/>
  <c r="B71" i="11"/>
  <c r="R71" i="11"/>
  <c r="P72" i="11"/>
  <c r="N73" i="11"/>
  <c r="L74" i="11"/>
  <c r="J75" i="11"/>
  <c r="H76" i="11"/>
  <c r="F77" i="11"/>
  <c r="D78" i="11"/>
  <c r="B79" i="11"/>
  <c r="R79" i="11"/>
  <c r="P80" i="11"/>
  <c r="N81" i="11"/>
  <c r="L82" i="11"/>
  <c r="J83" i="11"/>
  <c r="H84" i="11"/>
  <c r="F85" i="11"/>
  <c r="D86" i="11"/>
  <c r="B87" i="11"/>
  <c r="R87" i="11"/>
  <c r="P88" i="11"/>
  <c r="N89" i="11"/>
  <c r="L90" i="11"/>
  <c r="J91" i="11"/>
  <c r="H92" i="11"/>
  <c r="F93" i="11"/>
  <c r="D94" i="11"/>
  <c r="B95" i="11"/>
  <c r="R95" i="11"/>
  <c r="P96" i="11"/>
  <c r="N97" i="11"/>
  <c r="L98" i="11"/>
  <c r="J99" i="11"/>
  <c r="H100" i="11"/>
  <c r="F101" i="11"/>
  <c r="D102" i="11"/>
  <c r="B103" i="11"/>
  <c r="R103" i="11"/>
  <c r="P104" i="11"/>
  <c r="N105" i="11"/>
  <c r="L106" i="11"/>
  <c r="J107" i="11"/>
  <c r="H108" i="11"/>
  <c r="F109" i="11"/>
  <c r="D110" i="11"/>
  <c r="B111" i="11"/>
  <c r="R111" i="11"/>
  <c r="P112" i="11"/>
  <c r="N113" i="11"/>
  <c r="L114" i="11"/>
  <c r="J115" i="11"/>
  <c r="H116" i="11"/>
  <c r="F117" i="11"/>
  <c r="D118" i="11"/>
  <c r="B119" i="11"/>
  <c r="R119" i="11"/>
  <c r="P120" i="11"/>
  <c r="N121" i="11"/>
  <c r="L122" i="11"/>
  <c r="J123" i="11"/>
  <c r="H124" i="11"/>
  <c r="G557" i="10"/>
  <c r="K571" i="10"/>
  <c r="O585" i="10"/>
  <c r="S599" i="10"/>
  <c r="E7" i="11"/>
  <c r="L11" i="11"/>
  <c r="P14" i="11"/>
  <c r="I17" i="11"/>
  <c r="L19" i="11"/>
  <c r="Q21" i="11"/>
  <c r="P23" i="11"/>
  <c r="N25" i="11"/>
  <c r="M27" i="11"/>
  <c r="Q29" i="11"/>
  <c r="M31" i="11"/>
  <c r="I33" i="11"/>
  <c r="L34" i="11"/>
  <c r="Q35" i="11"/>
  <c r="D37" i="11"/>
  <c r="F38" i="11"/>
  <c r="I39" i="11"/>
  <c r="N40" i="11"/>
  <c r="P41" i="11"/>
  <c r="R42" i="11"/>
  <c r="D44" i="11"/>
  <c r="D45" i="11"/>
  <c r="D46" i="11"/>
  <c r="C47" i="11"/>
  <c r="S47" i="11"/>
  <c r="Q48" i="11"/>
  <c r="O49" i="11"/>
  <c r="M50" i="11"/>
  <c r="K51" i="11"/>
  <c r="I52" i="11"/>
  <c r="G53" i="11"/>
  <c r="E54" i="11"/>
  <c r="C55" i="11"/>
  <c r="S55" i="11"/>
  <c r="Q56" i="11"/>
  <c r="O57" i="11"/>
  <c r="M58" i="11"/>
  <c r="K59" i="11"/>
  <c r="I60" i="11"/>
  <c r="G61" i="11"/>
  <c r="E62" i="11"/>
  <c r="C63" i="11"/>
  <c r="S63" i="11"/>
  <c r="Q64" i="11"/>
  <c r="O65" i="11"/>
  <c r="M66" i="11"/>
  <c r="K67" i="11"/>
  <c r="I68" i="11"/>
  <c r="G69" i="11"/>
  <c r="E70" i="11"/>
  <c r="C71" i="11"/>
  <c r="S71" i="11"/>
  <c r="Q72" i="11"/>
  <c r="O73" i="11"/>
  <c r="M74" i="11"/>
  <c r="K75" i="11"/>
  <c r="I76" i="11"/>
  <c r="G77" i="11"/>
  <c r="E78" i="11"/>
  <c r="C79" i="11"/>
  <c r="S79" i="11"/>
  <c r="Q80" i="11"/>
  <c r="O81" i="11"/>
  <c r="M82" i="11"/>
  <c r="K83" i="11"/>
  <c r="I84" i="11"/>
  <c r="G85" i="11"/>
  <c r="E86" i="11"/>
  <c r="C87" i="11"/>
  <c r="S87" i="11"/>
  <c r="Q88" i="11"/>
  <c r="O89" i="11"/>
  <c r="M90" i="11"/>
  <c r="K91" i="11"/>
  <c r="I92" i="11"/>
  <c r="G93" i="11"/>
  <c r="E94" i="11"/>
  <c r="C95" i="11"/>
  <c r="S95" i="11"/>
  <c r="Q96" i="11"/>
  <c r="O97" i="11"/>
  <c r="M98" i="11"/>
  <c r="K99" i="11"/>
  <c r="I100" i="11"/>
  <c r="G101" i="11"/>
  <c r="E102" i="11"/>
  <c r="C103" i="11"/>
  <c r="S103" i="11"/>
  <c r="Q104" i="11"/>
  <c r="O105" i="11"/>
  <c r="M106" i="11"/>
  <c r="K107" i="11"/>
  <c r="I108" i="11"/>
  <c r="G109" i="11"/>
  <c r="E110" i="11"/>
  <c r="C111" i="11"/>
  <c r="S111" i="11"/>
  <c r="Q112" i="11"/>
  <c r="O113" i="11"/>
  <c r="M114" i="11"/>
  <c r="K115" i="11"/>
  <c r="I116" i="11"/>
  <c r="G117" i="11"/>
  <c r="E118" i="11"/>
  <c r="C119" i="11"/>
  <c r="S119" i="11"/>
  <c r="Q120" i="11"/>
  <c r="O121" i="11"/>
  <c r="M122" i="11"/>
  <c r="K123" i="11"/>
  <c r="I124" i="11"/>
  <c r="G125" i="11"/>
  <c r="E126" i="11"/>
  <c r="C127" i="11"/>
  <c r="S127" i="11"/>
  <c r="Q128" i="11"/>
  <c r="O129" i="11"/>
  <c r="M130" i="11"/>
  <c r="K131" i="11"/>
  <c r="I132" i="11"/>
  <c r="E558" i="10"/>
  <c r="I572" i="10"/>
  <c r="M586" i="10"/>
  <c r="Q600" i="10"/>
  <c r="P7" i="11"/>
  <c r="M11" i="11"/>
  <c r="R14" i="11"/>
  <c r="J17" i="11"/>
  <c r="M19" i="11"/>
  <c r="R21" i="11"/>
  <c r="Q23" i="11"/>
  <c r="P25" i="11"/>
  <c r="C28" i="11"/>
  <c r="R29" i="11"/>
  <c r="N31" i="11"/>
  <c r="J33" i="11"/>
  <c r="N34" i="11"/>
  <c r="C36" i="11"/>
  <c r="E37" i="11"/>
  <c r="G38" i="11"/>
  <c r="M39" i="11"/>
  <c r="O40" i="11"/>
  <c r="Q41" i="11"/>
  <c r="S42" i="11"/>
  <c r="E44" i="11"/>
  <c r="E45" i="11"/>
  <c r="E46" i="11"/>
  <c r="D47" i="11"/>
  <c r="B48" i="11"/>
  <c r="R48" i="11"/>
  <c r="P49" i="11"/>
  <c r="N50" i="11"/>
  <c r="L51" i="11"/>
  <c r="J52" i="11"/>
  <c r="H53" i="11"/>
  <c r="F54" i="11"/>
  <c r="D55" i="11"/>
  <c r="B56" i="11"/>
  <c r="R56" i="11"/>
  <c r="P57" i="11"/>
  <c r="N58" i="11"/>
  <c r="L59" i="11"/>
  <c r="J60" i="11"/>
  <c r="H61" i="11"/>
  <c r="F62" i="11"/>
  <c r="D63" i="11"/>
  <c r="B64" i="11"/>
  <c r="R64" i="11"/>
  <c r="P65" i="11"/>
  <c r="N66" i="11"/>
  <c r="L67" i="11"/>
  <c r="J68" i="11"/>
  <c r="H69" i="11"/>
  <c r="F70" i="11"/>
  <c r="D71" i="11"/>
  <c r="B72" i="11"/>
  <c r="R72" i="11"/>
  <c r="P73" i="11"/>
  <c r="N74" i="11"/>
  <c r="L75" i="11"/>
  <c r="J76" i="11"/>
  <c r="H77" i="11"/>
  <c r="F78" i="11"/>
  <c r="D79" i="11"/>
  <c r="B80" i="11"/>
  <c r="R80" i="11"/>
  <c r="P81" i="11"/>
  <c r="N82" i="11"/>
  <c r="L83" i="11"/>
  <c r="J84" i="11"/>
  <c r="H85" i="11"/>
  <c r="F86" i="11"/>
  <c r="D87" i="11"/>
  <c r="B88" i="11"/>
  <c r="R88" i="11"/>
  <c r="P89" i="11"/>
  <c r="N90" i="11"/>
  <c r="L91" i="11"/>
  <c r="J92" i="11"/>
  <c r="H93" i="11"/>
  <c r="F94" i="11"/>
  <c r="D95" i="11"/>
  <c r="B96" i="11"/>
  <c r="R96" i="11"/>
  <c r="P97" i="11"/>
  <c r="N98" i="11"/>
  <c r="L99" i="11"/>
  <c r="J100" i="11"/>
  <c r="H101" i="11"/>
  <c r="F102" i="11"/>
  <c r="D103" i="11"/>
  <c r="B104" i="11"/>
  <c r="R104" i="11"/>
  <c r="P105" i="11"/>
  <c r="N106" i="11"/>
  <c r="L107" i="11"/>
  <c r="J108" i="11"/>
  <c r="H109" i="11"/>
  <c r="F110" i="11"/>
  <c r="D111" i="11"/>
  <c r="B112" i="11"/>
  <c r="R112" i="11"/>
  <c r="P113" i="11"/>
  <c r="N114" i="11"/>
  <c r="L115" i="11"/>
  <c r="J116" i="11"/>
  <c r="H117" i="11"/>
  <c r="F118" i="11"/>
  <c r="D119" i="11"/>
  <c r="B120" i="11"/>
  <c r="R120" i="11"/>
  <c r="P121" i="11"/>
  <c r="N122" i="11"/>
  <c r="L123" i="11"/>
  <c r="J124" i="11"/>
  <c r="H125" i="11"/>
  <c r="F126" i="11"/>
  <c r="D127" i="11"/>
  <c r="B128" i="11"/>
  <c r="R128" i="11"/>
  <c r="P129" i="11"/>
  <c r="N130" i="11"/>
  <c r="C559" i="10"/>
  <c r="G573" i="10"/>
  <c r="K587" i="10"/>
  <c r="O601" i="10"/>
  <c r="B8" i="11"/>
  <c r="D12" i="11"/>
  <c r="D15" i="11"/>
  <c r="L17" i="11"/>
  <c r="C20" i="11"/>
  <c r="B22" i="11"/>
  <c r="R23" i="11"/>
  <c r="Q25" i="11"/>
  <c r="D28" i="11"/>
  <c r="B30" i="11"/>
  <c r="P31" i="11"/>
  <c r="K33" i="11"/>
  <c r="O34" i="11"/>
  <c r="D36" i="11"/>
  <c r="F37" i="11"/>
  <c r="H38" i="11"/>
  <c r="N39" i="11"/>
  <c r="P40" i="11"/>
  <c r="R41" i="11"/>
  <c r="E43" i="11"/>
  <c r="F44" i="11"/>
  <c r="F45" i="11"/>
  <c r="F46" i="11"/>
  <c r="E47" i="11"/>
  <c r="C48" i="11"/>
  <c r="S48" i="11"/>
  <c r="Q49" i="11"/>
  <c r="O50" i="11"/>
  <c r="M51" i="11"/>
  <c r="K52" i="11"/>
  <c r="I53" i="11"/>
  <c r="G54" i="11"/>
  <c r="E55" i="11"/>
  <c r="C56" i="11"/>
  <c r="S56" i="11"/>
  <c r="Q57" i="11"/>
  <c r="O58" i="11"/>
  <c r="M59" i="11"/>
  <c r="K60" i="11"/>
  <c r="I61" i="11"/>
  <c r="G62" i="11"/>
  <c r="E63" i="11"/>
  <c r="C64" i="11"/>
  <c r="S64" i="11"/>
  <c r="Q65" i="11"/>
  <c r="O66" i="11"/>
  <c r="M67" i="11"/>
  <c r="K68" i="11"/>
  <c r="I69" i="11"/>
  <c r="G70" i="11"/>
  <c r="E71" i="11"/>
  <c r="C72" i="11"/>
  <c r="S72" i="11"/>
  <c r="Q73" i="11"/>
  <c r="O74" i="11"/>
  <c r="M75" i="11"/>
  <c r="K76" i="11"/>
  <c r="I77" i="11"/>
  <c r="G78" i="11"/>
  <c r="E79" i="11"/>
  <c r="C80" i="11"/>
  <c r="S80" i="11"/>
  <c r="Q81" i="11"/>
  <c r="O82" i="11"/>
  <c r="M83" i="11"/>
  <c r="K84" i="11"/>
  <c r="I85" i="11"/>
  <c r="G86" i="11"/>
  <c r="E87" i="11"/>
  <c r="C88" i="11"/>
  <c r="S88" i="11"/>
  <c r="Q89" i="11"/>
  <c r="O90" i="11"/>
  <c r="M91" i="11"/>
  <c r="K92" i="11"/>
  <c r="I93" i="11"/>
  <c r="G94" i="11"/>
  <c r="E95" i="11"/>
  <c r="C96" i="11"/>
  <c r="S96" i="11"/>
  <c r="Q97" i="11"/>
  <c r="O98" i="11"/>
  <c r="M99" i="11"/>
  <c r="K100" i="11"/>
  <c r="I101" i="11"/>
  <c r="G102" i="11"/>
  <c r="E103" i="11"/>
  <c r="C104" i="11"/>
  <c r="S104" i="11"/>
  <c r="Q105" i="11"/>
  <c r="O106" i="11"/>
  <c r="M107" i="11"/>
  <c r="K108" i="11"/>
  <c r="I109" i="11"/>
  <c r="G110" i="11"/>
  <c r="E111" i="11"/>
  <c r="C112" i="11"/>
  <c r="S112" i="11"/>
  <c r="Q113" i="11"/>
  <c r="O114" i="11"/>
  <c r="M115" i="11"/>
  <c r="K116" i="11"/>
  <c r="I117" i="11"/>
  <c r="G118" i="11"/>
  <c r="E119" i="11"/>
  <c r="C120" i="11"/>
  <c r="S120" i="11"/>
  <c r="Q121" i="11"/>
  <c r="O122" i="11"/>
  <c r="M123" i="11"/>
  <c r="K124" i="11"/>
  <c r="I125" i="11"/>
  <c r="G126" i="11"/>
  <c r="E127" i="11"/>
  <c r="C128" i="11"/>
  <c r="S128" i="11"/>
  <c r="Q129" i="11"/>
  <c r="S559" i="10"/>
  <c r="E574" i="10"/>
  <c r="I588" i="10"/>
  <c r="M602" i="10"/>
  <c r="C8" i="11"/>
  <c r="F12" i="11"/>
  <c r="E15" i="11"/>
  <c r="M17" i="11"/>
  <c r="D20" i="11"/>
  <c r="C22" i="11"/>
  <c r="B24" i="11"/>
  <c r="G26" i="11"/>
  <c r="F28" i="11"/>
  <c r="C30" i="11"/>
  <c r="Q31" i="11"/>
  <c r="L33" i="11"/>
  <c r="P34" i="11"/>
  <c r="E36" i="11"/>
  <c r="G37" i="11"/>
  <c r="I38" i="11"/>
  <c r="O39" i="11"/>
  <c r="Q40" i="11"/>
  <c r="S41" i="11"/>
  <c r="F43" i="11"/>
  <c r="G44" i="11"/>
  <c r="G45" i="11"/>
  <c r="G46" i="11"/>
  <c r="F47" i="11"/>
  <c r="D48" i="11"/>
  <c r="B49" i="11"/>
  <c r="R49" i="11"/>
  <c r="P50" i="11"/>
  <c r="N51" i="11"/>
  <c r="L52" i="11"/>
  <c r="J53" i="11"/>
  <c r="H54" i="11"/>
  <c r="F55" i="11"/>
  <c r="D56" i="11"/>
  <c r="B57" i="11"/>
  <c r="R57" i="11"/>
  <c r="P58" i="11"/>
  <c r="N59" i="11"/>
  <c r="L60" i="11"/>
  <c r="J61" i="11"/>
  <c r="H62" i="11"/>
  <c r="F63" i="11"/>
  <c r="D64" i="11"/>
  <c r="B65" i="11"/>
  <c r="R65" i="11"/>
  <c r="P66" i="11"/>
  <c r="N67" i="11"/>
  <c r="L68" i="11"/>
  <c r="J69" i="11"/>
  <c r="H70" i="11"/>
  <c r="F71" i="11"/>
  <c r="D72" i="11"/>
  <c r="B73" i="11"/>
  <c r="R73" i="11"/>
  <c r="P74" i="11"/>
  <c r="N75" i="11"/>
  <c r="L76" i="11"/>
  <c r="J77" i="11"/>
  <c r="H78" i="11"/>
  <c r="F79" i="11"/>
  <c r="D80" i="11"/>
  <c r="B81" i="11"/>
  <c r="R81" i="11"/>
  <c r="P82" i="11"/>
  <c r="N83" i="11"/>
  <c r="L84" i="11"/>
  <c r="J85" i="11"/>
  <c r="H86" i="11"/>
  <c r="F87" i="11"/>
  <c r="D88" i="11"/>
  <c r="B89" i="11"/>
  <c r="R89" i="11"/>
  <c r="P90" i="11"/>
  <c r="N91" i="11"/>
  <c r="L92" i="11"/>
  <c r="J93" i="11"/>
  <c r="H94" i="11"/>
  <c r="F95" i="11"/>
  <c r="D96" i="11"/>
  <c r="B97" i="11"/>
  <c r="R97" i="11"/>
  <c r="P98" i="11"/>
  <c r="N99" i="11"/>
  <c r="L100" i="11"/>
  <c r="J101" i="11"/>
  <c r="H102" i="11"/>
  <c r="F103" i="11"/>
  <c r="D104" i="11"/>
  <c r="B105" i="11"/>
  <c r="R105" i="11"/>
  <c r="P106" i="11"/>
  <c r="N107" i="11"/>
  <c r="L108" i="11"/>
  <c r="J109" i="11"/>
  <c r="H110" i="11"/>
  <c r="F111" i="11"/>
  <c r="D112" i="11"/>
  <c r="B113" i="11"/>
  <c r="R113" i="11"/>
  <c r="P114" i="11"/>
  <c r="N115" i="11"/>
  <c r="L116" i="11"/>
  <c r="J117" i="11"/>
  <c r="H118" i="11"/>
  <c r="F119" i="11"/>
  <c r="D120" i="11"/>
  <c r="B121" i="11"/>
  <c r="R121" i="11"/>
  <c r="P122" i="11"/>
  <c r="N123" i="11"/>
  <c r="L124" i="11"/>
  <c r="J125" i="11"/>
  <c r="H126" i="11"/>
  <c r="F127" i="11"/>
  <c r="D128" i="11"/>
  <c r="B129" i="11"/>
  <c r="R129" i="11"/>
  <c r="P130" i="11"/>
  <c r="N131" i="11"/>
  <c r="L132" i="11"/>
  <c r="J133" i="11"/>
  <c r="Q560" i="10"/>
  <c r="C575" i="10"/>
  <c r="G589" i="10"/>
  <c r="K603" i="10"/>
  <c r="N8" i="11"/>
  <c r="J12" i="11"/>
  <c r="M15" i="11"/>
  <c r="P17" i="11"/>
  <c r="F20" i="11"/>
  <c r="D22" i="11"/>
  <c r="C24" i="11"/>
  <c r="H26" i="11"/>
  <c r="G28" i="11"/>
  <c r="D30" i="11"/>
  <c r="R31" i="11"/>
  <c r="M33" i="11"/>
  <c r="Q34" i="11"/>
  <c r="F36" i="11"/>
  <c r="H37" i="11"/>
  <c r="K38" i="11"/>
  <c r="P39" i="11"/>
  <c r="R40" i="11"/>
  <c r="C42" i="11"/>
  <c r="G43" i="11"/>
  <c r="H44" i="11"/>
  <c r="H45" i="11"/>
  <c r="H46" i="11"/>
  <c r="G47" i="11"/>
  <c r="E48" i="11"/>
  <c r="C49" i="11"/>
  <c r="S49" i="11"/>
  <c r="Q50" i="11"/>
  <c r="O51" i="11"/>
  <c r="M52" i="11"/>
  <c r="K53" i="11"/>
  <c r="I54" i="11"/>
  <c r="G55" i="11"/>
  <c r="E56" i="11"/>
  <c r="C57" i="11"/>
  <c r="S57" i="11"/>
  <c r="Q58" i="11"/>
  <c r="O59" i="11"/>
  <c r="M60" i="11"/>
  <c r="K61" i="11"/>
  <c r="I62" i="11"/>
  <c r="G63" i="11"/>
  <c r="E64" i="11"/>
  <c r="C65" i="11"/>
  <c r="S65" i="11"/>
  <c r="Q66" i="11"/>
  <c r="O67" i="11"/>
  <c r="M68" i="11"/>
  <c r="K69" i="11"/>
  <c r="I70" i="11"/>
  <c r="G71" i="11"/>
  <c r="E72" i="11"/>
  <c r="C73" i="11"/>
  <c r="S73" i="11"/>
  <c r="Q74" i="11"/>
  <c r="O75" i="11"/>
  <c r="M76" i="11"/>
  <c r="K77" i="11"/>
  <c r="I78" i="11"/>
  <c r="G79" i="11"/>
  <c r="E80" i="11"/>
  <c r="C81" i="11"/>
  <c r="S81" i="11"/>
  <c r="Q82" i="11"/>
  <c r="O83" i="11"/>
  <c r="M84" i="11"/>
  <c r="K85" i="11"/>
  <c r="I86" i="11"/>
  <c r="G87" i="11"/>
  <c r="E88" i="11"/>
  <c r="C89" i="11"/>
  <c r="S89" i="11"/>
  <c r="Q90" i="11"/>
  <c r="O91" i="11"/>
  <c r="M92" i="11"/>
  <c r="K93" i="11"/>
  <c r="I94" i="11"/>
  <c r="G95" i="11"/>
  <c r="E96" i="11"/>
  <c r="C97" i="11"/>
  <c r="S97" i="11"/>
  <c r="Q98" i="11"/>
  <c r="O99" i="11"/>
  <c r="M100" i="11"/>
  <c r="K101" i="11"/>
  <c r="I102" i="11"/>
  <c r="G103" i="11"/>
  <c r="E104" i="11"/>
  <c r="C105" i="11"/>
  <c r="S105" i="11"/>
  <c r="Q106" i="11"/>
  <c r="O107" i="11"/>
  <c r="M108" i="11"/>
  <c r="K109" i="11"/>
  <c r="I110" i="11"/>
  <c r="G111" i="11"/>
  <c r="E112" i="11"/>
  <c r="C113" i="11"/>
  <c r="S113" i="11"/>
  <c r="Q114" i="11"/>
  <c r="O115" i="11"/>
  <c r="M116" i="11"/>
  <c r="K117" i="11"/>
  <c r="I118" i="11"/>
  <c r="G119" i="11"/>
  <c r="E120" i="11"/>
  <c r="C121" i="11"/>
  <c r="S121" i="11"/>
  <c r="Q122" i="11"/>
  <c r="O123" i="11"/>
  <c r="M124" i="11"/>
  <c r="K125" i="11"/>
  <c r="I126" i="11"/>
  <c r="G127" i="11"/>
  <c r="E128" i="11"/>
  <c r="C129" i="11"/>
  <c r="S129" i="11"/>
  <c r="Q130" i="11"/>
  <c r="O131" i="11"/>
  <c r="M132" i="11"/>
  <c r="O561" i="10"/>
  <c r="S575" i="10"/>
  <c r="E590" i="10"/>
  <c r="G604" i="10"/>
  <c r="R8" i="11"/>
  <c r="K12" i="11"/>
  <c r="N15" i="11"/>
  <c r="Q17" i="11"/>
  <c r="G20" i="11"/>
  <c r="F22" i="11"/>
  <c r="K24" i="11"/>
  <c r="J26" i="11"/>
  <c r="H28" i="11"/>
  <c r="F30" i="11"/>
  <c r="B32" i="11"/>
  <c r="N33" i="11"/>
  <c r="S34" i="11"/>
  <c r="G36" i="11"/>
  <c r="I37" i="11"/>
  <c r="O38" i="11"/>
  <c r="Q39" i="11"/>
  <c r="S40" i="11"/>
  <c r="G42" i="11"/>
  <c r="H43" i="11"/>
  <c r="I44" i="11"/>
  <c r="I45" i="11"/>
  <c r="I46" i="11"/>
  <c r="H47" i="11"/>
  <c r="F48" i="11"/>
  <c r="D49" i="11"/>
  <c r="B50" i="11"/>
  <c r="R50" i="11"/>
  <c r="P51" i="11"/>
  <c r="N52" i="11"/>
  <c r="L53" i="11"/>
  <c r="J54" i="11"/>
  <c r="H55" i="11"/>
  <c r="F56" i="11"/>
  <c r="D57" i="11"/>
  <c r="B58" i="11"/>
  <c r="R58" i="11"/>
  <c r="P59" i="11"/>
  <c r="N60" i="11"/>
  <c r="L61" i="11"/>
  <c r="J62" i="11"/>
  <c r="H63" i="11"/>
  <c r="F64" i="11"/>
  <c r="D65" i="11"/>
  <c r="B66" i="11"/>
  <c r="R66" i="11"/>
  <c r="P67" i="11"/>
  <c r="N68" i="11"/>
  <c r="L69" i="11"/>
  <c r="J70" i="11"/>
  <c r="H71" i="11"/>
  <c r="F72" i="11"/>
  <c r="D73" i="11"/>
  <c r="B74" i="11"/>
  <c r="R74" i="11"/>
  <c r="P75" i="11"/>
  <c r="N76" i="11"/>
  <c r="L77" i="11"/>
  <c r="J78" i="11"/>
  <c r="H79" i="11"/>
  <c r="F80" i="11"/>
  <c r="D81" i="11"/>
  <c r="B82" i="11"/>
  <c r="R82" i="11"/>
  <c r="P83" i="11"/>
  <c r="N84" i="11"/>
  <c r="L85" i="11"/>
  <c r="J86" i="11"/>
  <c r="H87" i="11"/>
  <c r="F88" i="11"/>
  <c r="D89" i="11"/>
  <c r="B90" i="11"/>
  <c r="R90" i="11"/>
  <c r="P91" i="11"/>
  <c r="N92" i="11"/>
  <c r="L93" i="11"/>
  <c r="J94" i="11"/>
  <c r="H95" i="11"/>
  <c r="F96" i="11"/>
  <c r="D97" i="11"/>
  <c r="B98" i="11"/>
  <c r="R98" i="11"/>
  <c r="P99" i="11"/>
  <c r="N100" i="11"/>
  <c r="L101" i="11"/>
  <c r="J102" i="11"/>
  <c r="H103" i="11"/>
  <c r="F104" i="11"/>
  <c r="D105" i="11"/>
  <c r="B106" i="11"/>
  <c r="R106" i="11"/>
  <c r="P107" i="11"/>
  <c r="N108" i="11"/>
  <c r="L109" i="11"/>
  <c r="J110" i="11"/>
  <c r="H111" i="11"/>
  <c r="F112" i="11"/>
  <c r="D113" i="11"/>
  <c r="B114" i="11"/>
  <c r="R114" i="11"/>
  <c r="P115" i="11"/>
  <c r="N116" i="11"/>
  <c r="L117" i="11"/>
  <c r="J118" i="11"/>
  <c r="H119" i="11"/>
  <c r="F120" i="11"/>
  <c r="D121" i="11"/>
  <c r="B122" i="11"/>
  <c r="R122" i="11"/>
  <c r="P123" i="11"/>
  <c r="N124" i="11"/>
  <c r="L125" i="11"/>
  <c r="J126" i="11"/>
  <c r="H127" i="11"/>
  <c r="F128" i="11"/>
  <c r="D129" i="11"/>
  <c r="B130" i="11"/>
  <c r="R130" i="11"/>
  <c r="P131" i="11"/>
  <c r="N132" i="11"/>
  <c r="L133" i="11"/>
  <c r="J134" i="11"/>
  <c r="H135" i="11"/>
  <c r="F136" i="11"/>
  <c r="M562" i="10"/>
  <c r="Q576" i="10"/>
  <c r="C591" i="10"/>
  <c r="E605" i="10"/>
  <c r="S8" i="11"/>
  <c r="B13" i="11"/>
  <c r="P15" i="11"/>
  <c r="G18" i="11"/>
  <c r="H20" i="11"/>
  <c r="G22" i="11"/>
  <c r="L24" i="11"/>
  <c r="K26" i="11"/>
  <c r="J28" i="11"/>
  <c r="G30" i="11"/>
  <c r="C32" i="11"/>
  <c r="P33" i="11"/>
  <c r="E35" i="11"/>
  <c r="H36" i="11"/>
  <c r="J37" i="11"/>
  <c r="P38" i="11"/>
  <c r="R39" i="11"/>
  <c r="B41" i="11"/>
  <c r="H42" i="11"/>
  <c r="I43" i="11"/>
  <c r="J44" i="11"/>
  <c r="J45" i="11"/>
  <c r="J46" i="11"/>
  <c r="I47" i="11"/>
  <c r="G48" i="11"/>
  <c r="E49" i="11"/>
  <c r="C50" i="11"/>
  <c r="S50" i="11"/>
  <c r="Q51" i="11"/>
  <c r="O52" i="11"/>
  <c r="M53" i="11"/>
  <c r="K54" i="11"/>
  <c r="I55" i="11"/>
  <c r="G56" i="11"/>
  <c r="E57" i="11"/>
  <c r="C58" i="11"/>
  <c r="S58" i="11"/>
  <c r="Q59" i="11"/>
  <c r="O60" i="11"/>
  <c r="M61" i="11"/>
  <c r="K62" i="11"/>
  <c r="I63" i="11"/>
  <c r="G64" i="11"/>
  <c r="E65" i="11"/>
  <c r="C66" i="11"/>
  <c r="S66" i="11"/>
  <c r="Q67" i="11"/>
  <c r="O68" i="11"/>
  <c r="M69" i="11"/>
  <c r="K70" i="11"/>
  <c r="I71" i="11"/>
  <c r="G72" i="11"/>
  <c r="E73" i="11"/>
  <c r="C74" i="11"/>
  <c r="S74" i="11"/>
  <c r="Q75" i="11"/>
  <c r="O76" i="11"/>
  <c r="M77" i="11"/>
  <c r="K78" i="11"/>
  <c r="I79" i="11"/>
  <c r="G80" i="11"/>
  <c r="E81" i="11"/>
  <c r="C82" i="11"/>
  <c r="S82" i="11"/>
  <c r="Q83" i="11"/>
  <c r="O84" i="11"/>
  <c r="M85" i="11"/>
  <c r="K86" i="11"/>
  <c r="I87" i="11"/>
  <c r="G88" i="11"/>
  <c r="E89" i="11"/>
  <c r="C90" i="11"/>
  <c r="S90" i="11"/>
  <c r="Q91" i="11"/>
  <c r="O92" i="11"/>
  <c r="M93" i="11"/>
  <c r="K94" i="11"/>
  <c r="I95" i="11"/>
  <c r="G96" i="11"/>
  <c r="E97" i="11"/>
  <c r="C98" i="11"/>
  <c r="S98" i="11"/>
  <c r="Q99" i="11"/>
  <c r="O100" i="11"/>
  <c r="M101" i="11"/>
  <c r="K102" i="11"/>
  <c r="I103" i="11"/>
  <c r="G104" i="11"/>
  <c r="E105" i="11"/>
  <c r="C106" i="11"/>
  <c r="S106" i="11"/>
  <c r="Q107" i="11"/>
  <c r="O108" i="11"/>
  <c r="M109" i="11"/>
  <c r="K110" i="11"/>
  <c r="I111" i="11"/>
  <c r="G112" i="11"/>
  <c r="E113" i="11"/>
  <c r="C114" i="11"/>
  <c r="S114" i="11"/>
  <c r="Q115" i="11"/>
  <c r="O116" i="11"/>
  <c r="M117" i="11"/>
  <c r="K118" i="11"/>
  <c r="I119" i="11"/>
  <c r="G120" i="11"/>
  <c r="E121" i="11"/>
  <c r="C122" i="11"/>
  <c r="S122" i="11"/>
  <c r="Q123" i="11"/>
  <c r="O124" i="11"/>
  <c r="M125" i="11"/>
  <c r="K563" i="10"/>
  <c r="O577" i="10"/>
  <c r="S591" i="10"/>
  <c r="C606" i="10"/>
  <c r="L9" i="11"/>
  <c r="D13" i="11"/>
  <c r="Q15" i="11"/>
  <c r="H18" i="11"/>
  <c r="J20" i="11"/>
  <c r="O22" i="11"/>
  <c r="N24" i="11"/>
  <c r="L26" i="11"/>
  <c r="K28" i="11"/>
  <c r="I30" i="11"/>
  <c r="E32" i="11"/>
  <c r="Q33" i="11"/>
  <c r="F35" i="11"/>
  <c r="I36" i="11"/>
  <c r="K37" i="11"/>
  <c r="Q38" i="11"/>
  <c r="S39" i="11"/>
  <c r="C41" i="11"/>
  <c r="I42" i="11"/>
  <c r="J43" i="11"/>
  <c r="K44" i="11"/>
  <c r="K45" i="11"/>
  <c r="K46" i="11"/>
  <c r="J47" i="11"/>
  <c r="H48" i="11"/>
  <c r="F49" i="11"/>
  <c r="D50" i="11"/>
  <c r="B51" i="11"/>
  <c r="R51" i="11"/>
  <c r="P52" i="11"/>
  <c r="N53" i="11"/>
  <c r="L54" i="11"/>
  <c r="J55" i="11"/>
  <c r="H56" i="11"/>
  <c r="F57" i="11"/>
  <c r="D58" i="11"/>
  <c r="B59" i="11"/>
  <c r="R59" i="11"/>
  <c r="P60" i="11"/>
  <c r="N61" i="11"/>
  <c r="L62" i="11"/>
  <c r="J63" i="11"/>
  <c r="H64" i="11"/>
  <c r="F65" i="11"/>
  <c r="D66" i="11"/>
  <c r="B67" i="11"/>
  <c r="R67" i="11"/>
  <c r="P68" i="11"/>
  <c r="N69" i="11"/>
  <c r="L70" i="11"/>
  <c r="J71" i="11"/>
  <c r="H72" i="11"/>
  <c r="F73" i="11"/>
  <c r="D74" i="11"/>
  <c r="B75" i="11"/>
  <c r="R75" i="11"/>
  <c r="P76" i="11"/>
  <c r="N77" i="11"/>
  <c r="L78" i="11"/>
  <c r="J79" i="11"/>
  <c r="H80" i="11"/>
  <c r="F81" i="11"/>
  <c r="D82" i="11"/>
  <c r="B83" i="11"/>
  <c r="R83" i="11"/>
  <c r="P84" i="11"/>
  <c r="N85" i="11"/>
  <c r="L86" i="11"/>
  <c r="J87" i="11"/>
  <c r="H88" i="11"/>
  <c r="F89" i="11"/>
  <c r="D90" i="11"/>
  <c r="B91" i="11"/>
  <c r="R91" i="11"/>
  <c r="P92" i="11"/>
  <c r="N93" i="11"/>
  <c r="L94" i="11"/>
  <c r="J95" i="11"/>
  <c r="H96" i="11"/>
  <c r="F97" i="11"/>
  <c r="D98" i="11"/>
  <c r="B99" i="11"/>
  <c r="R99" i="11"/>
  <c r="P100" i="11"/>
  <c r="N101" i="11"/>
  <c r="L102" i="11"/>
  <c r="J103" i="11"/>
  <c r="H104" i="11"/>
  <c r="F105" i="11"/>
  <c r="D106" i="11"/>
  <c r="B107" i="11"/>
  <c r="R107" i="11"/>
  <c r="P108" i="11"/>
  <c r="N109" i="11"/>
  <c r="L110" i="11"/>
  <c r="J111" i="11"/>
  <c r="H112" i="11"/>
  <c r="F113" i="11"/>
  <c r="D114" i="11"/>
  <c r="B115" i="11"/>
  <c r="R115" i="11"/>
  <c r="P116" i="11"/>
  <c r="N117" i="11"/>
  <c r="L118" i="11"/>
  <c r="J119" i="11"/>
  <c r="H120" i="11"/>
  <c r="F121" i="11"/>
  <c r="D122" i="11"/>
  <c r="B123" i="11"/>
  <c r="R123" i="11"/>
  <c r="P124" i="11"/>
  <c r="N125" i="11"/>
  <c r="L126" i="11"/>
  <c r="J127" i="11"/>
  <c r="H128" i="11"/>
  <c r="F129" i="11"/>
  <c r="D130" i="11"/>
  <c r="B131" i="11"/>
  <c r="R131" i="11"/>
  <c r="P132" i="11"/>
  <c r="N133" i="11"/>
  <c r="L134" i="11"/>
  <c r="I564" i="10"/>
  <c r="M578" i="10"/>
  <c r="Q592" i="10"/>
  <c r="S606" i="10"/>
  <c r="P9" i="11"/>
  <c r="H13" i="11"/>
  <c r="B16" i="11"/>
  <c r="J18" i="11"/>
  <c r="K20" i="11"/>
  <c r="P22" i="11"/>
  <c r="O24" i="11"/>
  <c r="N26" i="11"/>
  <c r="S28" i="11"/>
  <c r="O30" i="11"/>
  <c r="K32" i="11"/>
  <c r="R33" i="11"/>
  <c r="G35" i="11"/>
  <c r="J36" i="11"/>
  <c r="M37" i="11"/>
  <c r="R38" i="11"/>
  <c r="B40" i="11"/>
  <c r="E41" i="11"/>
  <c r="J42" i="11"/>
  <c r="K43" i="11"/>
  <c r="L44" i="11"/>
  <c r="L45" i="11"/>
  <c r="L46" i="11"/>
  <c r="K47" i="11"/>
  <c r="I48" i="11"/>
  <c r="G49" i="11"/>
  <c r="E50" i="11"/>
  <c r="C51" i="11"/>
  <c r="S51" i="11"/>
  <c r="Q52" i="11"/>
  <c r="O53" i="11"/>
  <c r="M54" i="11"/>
  <c r="K55" i="11"/>
  <c r="I56" i="11"/>
  <c r="G57" i="11"/>
  <c r="E58" i="11"/>
  <c r="C59" i="11"/>
  <c r="S59" i="11"/>
  <c r="Q60" i="11"/>
  <c r="O61" i="11"/>
  <c r="M62" i="11"/>
  <c r="K63" i="11"/>
  <c r="I64" i="11"/>
  <c r="G65" i="11"/>
  <c r="E66" i="11"/>
  <c r="C67" i="11"/>
  <c r="S67" i="11"/>
  <c r="Q68" i="11"/>
  <c r="O69" i="11"/>
  <c r="M70" i="11"/>
  <c r="K71" i="11"/>
  <c r="I72" i="11"/>
  <c r="G73" i="11"/>
  <c r="E74" i="11"/>
  <c r="C75" i="11"/>
  <c r="S75" i="11"/>
  <c r="Q76" i="11"/>
  <c r="O77" i="11"/>
  <c r="M78" i="11"/>
  <c r="K79" i="11"/>
  <c r="I80" i="11"/>
  <c r="G81" i="11"/>
  <c r="E82" i="11"/>
  <c r="C83" i="11"/>
  <c r="S83" i="11"/>
  <c r="Q84" i="11"/>
  <c r="O85" i="11"/>
  <c r="M86" i="11"/>
  <c r="K87" i="11"/>
  <c r="I88" i="11"/>
  <c r="G89" i="11"/>
  <c r="E90" i="11"/>
  <c r="C91" i="11"/>
  <c r="S91" i="11"/>
  <c r="Q92" i="11"/>
  <c r="O93" i="11"/>
  <c r="M94" i="11"/>
  <c r="K95" i="11"/>
  <c r="I96" i="11"/>
  <c r="G97" i="11"/>
  <c r="E98" i="11"/>
  <c r="C99" i="11"/>
  <c r="S99" i="11"/>
  <c r="Q100" i="11"/>
  <c r="O101" i="11"/>
  <c r="M102" i="11"/>
  <c r="K103" i="11"/>
  <c r="I104" i="11"/>
  <c r="G105" i="11"/>
  <c r="E106" i="11"/>
  <c r="C107" i="11"/>
  <c r="S107" i="11"/>
  <c r="Q108" i="11"/>
  <c r="O109" i="11"/>
  <c r="M110" i="11"/>
  <c r="K111" i="11"/>
  <c r="I112" i="11"/>
  <c r="G113" i="11"/>
  <c r="E114" i="11"/>
  <c r="C115" i="11"/>
  <c r="S115" i="11"/>
  <c r="Q116" i="11"/>
  <c r="O117" i="11"/>
  <c r="M118" i="11"/>
  <c r="K119" i="11"/>
  <c r="I120" i="11"/>
  <c r="G121" i="11"/>
  <c r="E122" i="11"/>
  <c r="C123" i="11"/>
  <c r="S123" i="11"/>
  <c r="Q124" i="11"/>
  <c r="O125" i="11"/>
  <c r="M126" i="11"/>
  <c r="K127" i="11"/>
  <c r="I128" i="11"/>
  <c r="G129" i="11"/>
  <c r="E130" i="11"/>
  <c r="C131" i="11"/>
  <c r="G565" i="10"/>
  <c r="K579" i="10"/>
  <c r="O593" i="10"/>
  <c r="Q607" i="10"/>
  <c r="Q9" i="11"/>
  <c r="I13" i="11"/>
  <c r="C16" i="11"/>
  <c r="K18" i="11"/>
  <c r="S20" i="11"/>
  <c r="R22" i="11"/>
  <c r="P24" i="11"/>
  <c r="O26" i="11"/>
  <c r="B29" i="11"/>
  <c r="P30" i="11"/>
  <c r="L32" i="11"/>
  <c r="S33" i="11"/>
  <c r="E566" i="10"/>
  <c r="I580" i="10"/>
  <c r="M594" i="10"/>
  <c r="O2" i="11"/>
  <c r="H10" i="11"/>
  <c r="Q13" i="11"/>
  <c r="K16" i="11"/>
  <c r="N18" i="11"/>
  <c r="B21" i="11"/>
  <c r="S22" i="11"/>
  <c r="R24" i="11"/>
  <c r="E27" i="11"/>
  <c r="D29" i="11"/>
  <c r="R30" i="11"/>
  <c r="N32" i="11"/>
  <c r="C34" i="11"/>
  <c r="I35" i="11"/>
  <c r="L36" i="11"/>
  <c r="R37" i="11"/>
  <c r="B39" i="11"/>
  <c r="D40" i="11"/>
  <c r="J41" i="11"/>
  <c r="L42" i="11"/>
  <c r="M43" i="11"/>
  <c r="N44" i="11"/>
  <c r="N45" i="11"/>
  <c r="O46" i="11"/>
  <c r="M47" i="11"/>
  <c r="K48" i="11"/>
  <c r="I49" i="11"/>
  <c r="G50" i="11"/>
  <c r="E51" i="11"/>
  <c r="C52" i="11"/>
  <c r="S52" i="11"/>
  <c r="Q53" i="11"/>
  <c r="O54" i="11"/>
  <c r="M55" i="11"/>
  <c r="K56" i="11"/>
  <c r="I57" i="11"/>
  <c r="G58" i="11"/>
  <c r="E59" i="11"/>
  <c r="C60" i="11"/>
  <c r="S60" i="11"/>
  <c r="Q61" i="11"/>
  <c r="O62" i="11"/>
  <c r="M63" i="11"/>
  <c r="K64" i="11"/>
  <c r="I65" i="11"/>
  <c r="G66" i="11"/>
  <c r="E67" i="11"/>
  <c r="C68" i="11"/>
  <c r="S68" i="11"/>
  <c r="Q69" i="11"/>
  <c r="O70" i="11"/>
  <c r="M71" i="11"/>
  <c r="K72" i="11"/>
  <c r="I73" i="11"/>
  <c r="G74" i="11"/>
  <c r="E75" i="11"/>
  <c r="C76" i="11"/>
  <c r="S76" i="11"/>
  <c r="Q77" i="11"/>
  <c r="O78" i="11"/>
  <c r="M79" i="11"/>
  <c r="K80" i="11"/>
  <c r="I81" i="11"/>
  <c r="G82" i="11"/>
  <c r="E83" i="11"/>
  <c r="C84" i="11"/>
  <c r="S84" i="11"/>
  <c r="Q85" i="11"/>
  <c r="O86" i="11"/>
  <c r="M87" i="11"/>
  <c r="K88" i="11"/>
  <c r="I89" i="11"/>
  <c r="G90" i="11"/>
  <c r="E91" i="11"/>
  <c r="C92" i="11"/>
  <c r="S92" i="11"/>
  <c r="Q93" i="11"/>
  <c r="O94" i="11"/>
  <c r="M95" i="11"/>
  <c r="K96" i="11"/>
  <c r="I97" i="11"/>
  <c r="G98" i="11"/>
  <c r="E99" i="11"/>
  <c r="C100" i="11"/>
  <c r="S100" i="11"/>
  <c r="Q101" i="11"/>
  <c r="O102" i="11"/>
  <c r="M103" i="11"/>
  <c r="K104" i="11"/>
  <c r="I105" i="11"/>
  <c r="G106" i="11"/>
  <c r="E107" i="11"/>
  <c r="C108" i="11"/>
  <c r="S108" i="11"/>
  <c r="Q109" i="11"/>
  <c r="O110" i="11"/>
  <c r="M111" i="11"/>
  <c r="K112" i="11"/>
  <c r="I113" i="11"/>
  <c r="G114" i="11"/>
  <c r="E115" i="11"/>
  <c r="C116" i="11"/>
  <c r="S116" i="11"/>
  <c r="Q117" i="11"/>
  <c r="O118" i="11"/>
  <c r="M119" i="11"/>
  <c r="K120" i="11"/>
  <c r="I121" i="11"/>
  <c r="G122" i="11"/>
  <c r="E123" i="11"/>
  <c r="C124" i="11"/>
  <c r="S124" i="11"/>
  <c r="Q125" i="11"/>
  <c r="O126" i="11"/>
  <c r="M127" i="11"/>
  <c r="K128" i="11"/>
  <c r="I129" i="11"/>
  <c r="G130" i="11"/>
  <c r="E131" i="11"/>
  <c r="C132" i="11"/>
  <c r="S132" i="11"/>
  <c r="Q133" i="11"/>
  <c r="O134" i="11"/>
  <c r="M135" i="11"/>
  <c r="C567" i="10"/>
  <c r="G581" i="10"/>
  <c r="K595" i="10"/>
  <c r="M3" i="11"/>
  <c r="J10" i="11"/>
  <c r="R13" i="11"/>
  <c r="L16" i="11"/>
  <c r="O18" i="11"/>
  <c r="D21" i="11"/>
  <c r="B23" i="11"/>
  <c r="S24" i="11"/>
  <c r="F27" i="11"/>
  <c r="E29" i="11"/>
  <c r="S30" i="11"/>
  <c r="O32" i="11"/>
  <c r="G34" i="11"/>
  <c r="J35" i="11"/>
  <c r="M36" i="11"/>
  <c r="S37" i="11"/>
  <c r="C39" i="11"/>
  <c r="E40" i="11"/>
  <c r="K41" i="11"/>
  <c r="M42" i="11"/>
  <c r="N43" i="11"/>
  <c r="O44" i="11"/>
  <c r="Q45" i="11"/>
  <c r="P46" i="11"/>
  <c r="N47" i="11"/>
  <c r="L48" i="11"/>
  <c r="J49" i="11"/>
  <c r="H50" i="11"/>
  <c r="F51" i="11"/>
  <c r="D52" i="11"/>
  <c r="B53" i="11"/>
  <c r="R53" i="11"/>
  <c r="P54" i="11"/>
  <c r="N55" i="11"/>
  <c r="L56" i="11"/>
  <c r="J57" i="11"/>
  <c r="H58" i="11"/>
  <c r="F59" i="11"/>
  <c r="D60" i="11"/>
  <c r="B61" i="11"/>
  <c r="R61" i="11"/>
  <c r="P62" i="11"/>
  <c r="N63" i="11"/>
  <c r="L64" i="11"/>
  <c r="J65" i="11"/>
  <c r="H66" i="11"/>
  <c r="F67" i="11"/>
  <c r="D68" i="11"/>
  <c r="B69" i="11"/>
  <c r="R69" i="11"/>
  <c r="P70" i="11"/>
  <c r="N71" i="11"/>
  <c r="L72" i="11"/>
  <c r="J73" i="11"/>
  <c r="H74" i="11"/>
  <c r="S567" i="10"/>
  <c r="E582" i="10"/>
  <c r="I596" i="10"/>
  <c r="K4" i="11"/>
  <c r="N10" i="11"/>
  <c r="B14" i="11"/>
  <c r="N16" i="11"/>
  <c r="E19" i="11"/>
  <c r="E21" i="11"/>
  <c r="D23" i="11"/>
  <c r="I25" i="11"/>
  <c r="H27" i="11"/>
  <c r="F29" i="11"/>
  <c r="B31" i="11"/>
  <c r="P32" i="11"/>
  <c r="H34" i="11"/>
  <c r="L35" i="11"/>
  <c r="O36" i="11"/>
  <c r="B38" i="11"/>
  <c r="D39" i="11"/>
  <c r="G40" i="11"/>
  <c r="L41" i="11"/>
  <c r="N42" i="11"/>
  <c r="O43" i="11"/>
  <c r="P44" i="11"/>
  <c r="R45" i="11"/>
  <c r="Q46" i="11"/>
  <c r="O47" i="11"/>
  <c r="M48" i="11"/>
  <c r="K49" i="11"/>
  <c r="I50" i="11"/>
  <c r="G51" i="11"/>
  <c r="E52" i="11"/>
  <c r="C53" i="11"/>
  <c r="S53" i="11"/>
  <c r="Q54" i="11"/>
  <c r="O55" i="11"/>
  <c r="M56" i="11"/>
  <c r="K57" i="11"/>
  <c r="I58" i="11"/>
  <c r="G59" i="11"/>
  <c r="E60" i="11"/>
  <c r="C61" i="11"/>
  <c r="S61" i="11"/>
  <c r="Q62" i="11"/>
  <c r="O63" i="11"/>
  <c r="M64" i="11"/>
  <c r="K65" i="11"/>
  <c r="I66" i="11"/>
  <c r="G67" i="11"/>
  <c r="E68" i="11"/>
  <c r="C69" i="11"/>
  <c r="S69" i="11"/>
  <c r="Q70" i="11"/>
  <c r="O71" i="11"/>
  <c r="M72" i="11"/>
  <c r="K73" i="11"/>
  <c r="I74" i="11"/>
  <c r="G75" i="11"/>
  <c r="E76" i="11"/>
  <c r="C77" i="11"/>
  <c r="S77" i="11"/>
  <c r="Q78" i="11"/>
  <c r="O79" i="11"/>
  <c r="M80" i="11"/>
  <c r="K81" i="11"/>
  <c r="I82" i="11"/>
  <c r="G83" i="11"/>
  <c r="E84" i="11"/>
  <c r="C85" i="11"/>
  <c r="S85" i="11"/>
  <c r="Q86" i="11"/>
  <c r="O87" i="11"/>
  <c r="M88" i="11"/>
  <c r="K89" i="11"/>
  <c r="I90" i="11"/>
  <c r="G91" i="11"/>
  <c r="E92" i="11"/>
  <c r="C93" i="11"/>
  <c r="S93" i="11"/>
  <c r="Q94" i="11"/>
  <c r="O95" i="11"/>
  <c r="M96" i="11"/>
  <c r="K97" i="11"/>
  <c r="I98" i="11"/>
  <c r="G99" i="11"/>
  <c r="E100" i="11"/>
  <c r="C101" i="11"/>
  <c r="S101" i="11"/>
  <c r="Q102" i="11"/>
  <c r="O103" i="11"/>
  <c r="M104" i="11"/>
  <c r="K105" i="11"/>
  <c r="I106" i="11"/>
  <c r="G107" i="11"/>
  <c r="E108" i="11"/>
  <c r="C109" i="11"/>
  <c r="S109" i="11"/>
  <c r="Q110" i="11"/>
  <c r="O111" i="11"/>
  <c r="M112" i="11"/>
  <c r="K113" i="11"/>
  <c r="I114" i="11"/>
  <c r="G115" i="11"/>
  <c r="E116" i="11"/>
  <c r="C117" i="11"/>
  <c r="S117" i="11"/>
  <c r="Q118" i="11"/>
  <c r="O119" i="11"/>
  <c r="M120" i="11"/>
  <c r="K121" i="11"/>
  <c r="I122" i="11"/>
  <c r="G123" i="11"/>
  <c r="E124" i="11"/>
  <c r="C125" i="11"/>
  <c r="S125" i="11"/>
  <c r="Q126" i="11"/>
  <c r="O127" i="11"/>
  <c r="M128" i="11"/>
  <c r="K129" i="11"/>
  <c r="I130" i="11"/>
  <c r="G131" i="11"/>
  <c r="Q568" i="10"/>
  <c r="H35" i="11"/>
  <c r="M44" i="11"/>
  <c r="B52" i="11"/>
  <c r="D59" i="11"/>
  <c r="F66" i="11"/>
  <c r="H73" i="11"/>
  <c r="N78" i="11"/>
  <c r="F83" i="11"/>
  <c r="P87" i="11"/>
  <c r="R92" i="11"/>
  <c r="J97" i="11"/>
  <c r="B102" i="11"/>
  <c r="D107" i="11"/>
  <c r="N111" i="11"/>
  <c r="F116" i="11"/>
  <c r="H121" i="11"/>
  <c r="P125" i="11"/>
  <c r="L128" i="11"/>
  <c r="F131" i="11"/>
  <c r="O132" i="11"/>
  <c r="S133" i="11"/>
  <c r="B135" i="11"/>
  <c r="B136" i="11"/>
  <c r="S136" i="11"/>
  <c r="Q137" i="11"/>
  <c r="O138" i="11"/>
  <c r="M139" i="11"/>
  <c r="K140" i="11"/>
  <c r="I141" i="11"/>
  <c r="G142" i="11"/>
  <c r="E143" i="11"/>
  <c r="C144" i="11"/>
  <c r="S144" i="11"/>
  <c r="Q145" i="11"/>
  <c r="O146" i="11"/>
  <c r="M147" i="11"/>
  <c r="K148" i="11"/>
  <c r="I149" i="11"/>
  <c r="G150" i="11"/>
  <c r="E151" i="11"/>
  <c r="C152" i="11"/>
  <c r="S152" i="11"/>
  <c r="Q153" i="11"/>
  <c r="O154" i="11"/>
  <c r="M155" i="11"/>
  <c r="K156" i="11"/>
  <c r="I157" i="11"/>
  <c r="G158" i="11"/>
  <c r="E159" i="11"/>
  <c r="C160" i="11"/>
  <c r="S160" i="11"/>
  <c r="Q161" i="11"/>
  <c r="O162" i="11"/>
  <c r="M163" i="11"/>
  <c r="K164" i="11"/>
  <c r="I165" i="11"/>
  <c r="G166" i="11"/>
  <c r="E167" i="11"/>
  <c r="C168" i="11"/>
  <c r="S168" i="11"/>
  <c r="Q169" i="11"/>
  <c r="O170" i="11"/>
  <c r="M171" i="11"/>
  <c r="K172" i="11"/>
  <c r="I173" i="11"/>
  <c r="G174" i="11"/>
  <c r="E175" i="11"/>
  <c r="C176" i="11"/>
  <c r="S176" i="11"/>
  <c r="Q177" i="11"/>
  <c r="O178" i="11"/>
  <c r="M179" i="11"/>
  <c r="K180" i="11"/>
  <c r="I181" i="11"/>
  <c r="G182" i="11"/>
  <c r="E183" i="11"/>
  <c r="C184" i="11"/>
  <c r="S184" i="11"/>
  <c r="Q185" i="11"/>
  <c r="O186" i="11"/>
  <c r="M187" i="11"/>
  <c r="K188" i="11"/>
  <c r="I189" i="11"/>
  <c r="G190" i="11"/>
  <c r="E191" i="11"/>
  <c r="C192" i="11"/>
  <c r="S192" i="11"/>
  <c r="Q193" i="11"/>
  <c r="O194" i="11"/>
  <c r="M195" i="11"/>
  <c r="K196" i="11"/>
  <c r="I197" i="11"/>
  <c r="G198" i="11"/>
  <c r="E199" i="11"/>
  <c r="C200" i="11"/>
  <c r="S200" i="11"/>
  <c r="Q201" i="11"/>
  <c r="O202" i="11"/>
  <c r="M203" i="11"/>
  <c r="K204" i="11"/>
  <c r="I205" i="11"/>
  <c r="G206" i="11"/>
  <c r="E207" i="11"/>
  <c r="C208" i="11"/>
  <c r="S208" i="11"/>
  <c r="Q209" i="11"/>
  <c r="O210" i="11"/>
  <c r="M211" i="11"/>
  <c r="K212" i="11"/>
  <c r="I213" i="11"/>
  <c r="G214" i="11"/>
  <c r="E215" i="11"/>
  <c r="C216" i="11"/>
  <c r="S216" i="11"/>
  <c r="Q217" i="11"/>
  <c r="O218" i="11"/>
  <c r="M219" i="11"/>
  <c r="K220" i="11"/>
  <c r="C583" i="10"/>
  <c r="M35" i="11"/>
  <c r="S44" i="11"/>
  <c r="F52" i="11"/>
  <c r="H59" i="11"/>
  <c r="J66" i="11"/>
  <c r="L73" i="11"/>
  <c r="P78" i="11"/>
  <c r="H83" i="11"/>
  <c r="J88" i="11"/>
  <c r="B93" i="11"/>
  <c r="L97" i="11"/>
  <c r="N102" i="11"/>
  <c r="F107" i="11"/>
  <c r="P111" i="11"/>
  <c r="R116" i="11"/>
  <c r="J121" i="11"/>
  <c r="R125" i="11"/>
  <c r="N128" i="11"/>
  <c r="H131" i="11"/>
  <c r="Q132" i="11"/>
  <c r="B134" i="11"/>
  <c r="C135" i="11"/>
  <c r="C136" i="11"/>
  <c r="B137" i="11"/>
  <c r="R137" i="11"/>
  <c r="P138" i="11"/>
  <c r="N139" i="11"/>
  <c r="L140" i="11"/>
  <c r="J141" i="11"/>
  <c r="H142" i="11"/>
  <c r="F143" i="11"/>
  <c r="D144" i="11"/>
  <c r="B145" i="11"/>
  <c r="R145" i="11"/>
  <c r="P146" i="11"/>
  <c r="N147" i="11"/>
  <c r="L148" i="11"/>
  <c r="J149" i="11"/>
  <c r="H150" i="11"/>
  <c r="F151" i="11"/>
  <c r="D152" i="11"/>
  <c r="B153" i="11"/>
  <c r="R153" i="11"/>
  <c r="P154" i="11"/>
  <c r="N155" i="11"/>
  <c r="L156" i="11"/>
  <c r="J157" i="11"/>
  <c r="H158" i="11"/>
  <c r="F159" i="11"/>
  <c r="D160" i="11"/>
  <c r="B161" i="11"/>
  <c r="R161" i="11"/>
  <c r="P162" i="11"/>
  <c r="N163" i="11"/>
  <c r="L164" i="11"/>
  <c r="J165" i="11"/>
  <c r="H166" i="11"/>
  <c r="F167" i="11"/>
  <c r="D168" i="11"/>
  <c r="B169" i="11"/>
  <c r="R169" i="11"/>
  <c r="P170" i="11"/>
  <c r="N171" i="11"/>
  <c r="L172" i="11"/>
  <c r="J173" i="11"/>
  <c r="H174" i="11"/>
  <c r="F175" i="11"/>
  <c r="D176" i="11"/>
  <c r="B177" i="11"/>
  <c r="R177" i="11"/>
  <c r="P178" i="11"/>
  <c r="N179" i="11"/>
  <c r="L180" i="11"/>
  <c r="J181" i="11"/>
  <c r="H182" i="11"/>
  <c r="F183" i="11"/>
  <c r="D184" i="11"/>
  <c r="B185" i="11"/>
  <c r="R185" i="11"/>
  <c r="P186" i="11"/>
  <c r="N187" i="11"/>
  <c r="L188" i="11"/>
  <c r="J189" i="11"/>
  <c r="H190" i="11"/>
  <c r="F191" i="11"/>
  <c r="D192" i="11"/>
  <c r="B193" i="11"/>
  <c r="R193" i="11"/>
  <c r="P194" i="11"/>
  <c r="N195" i="11"/>
  <c r="L196" i="11"/>
  <c r="J197" i="11"/>
  <c r="H198" i="11"/>
  <c r="F199" i="11"/>
  <c r="D200" i="11"/>
  <c r="B201" i="11"/>
  <c r="R201" i="11"/>
  <c r="P202" i="11"/>
  <c r="N203" i="11"/>
  <c r="L204" i="11"/>
  <c r="J205" i="11"/>
  <c r="H206" i="11"/>
  <c r="F207" i="11"/>
  <c r="D208" i="11"/>
  <c r="B209" i="11"/>
  <c r="R209" i="11"/>
  <c r="P210" i="11"/>
  <c r="N211" i="11"/>
  <c r="L212" i="11"/>
  <c r="J213" i="11"/>
  <c r="H214" i="11"/>
  <c r="F215" i="11"/>
  <c r="D216" i="11"/>
  <c r="B217" i="11"/>
  <c r="R217" i="11"/>
  <c r="P218" i="11"/>
  <c r="N219" i="11"/>
  <c r="L220" i="11"/>
  <c r="J221" i="11"/>
  <c r="H222" i="11"/>
  <c r="F223" i="11"/>
  <c r="D224" i="11"/>
  <c r="B225" i="11"/>
  <c r="R225" i="11"/>
  <c r="P226" i="11"/>
  <c r="N227" i="11"/>
  <c r="G597" i="10"/>
  <c r="K36" i="11"/>
  <c r="M45" i="11"/>
  <c r="R52" i="11"/>
  <c r="B60" i="11"/>
  <c r="D67" i="11"/>
  <c r="F74" i="11"/>
  <c r="R78" i="11"/>
  <c r="B84" i="11"/>
  <c r="L88" i="11"/>
  <c r="D93" i="11"/>
  <c r="F98" i="11"/>
  <c r="P102" i="11"/>
  <c r="H107" i="11"/>
  <c r="J112" i="11"/>
  <c r="B117" i="11"/>
  <c r="L121" i="11"/>
  <c r="B126" i="11"/>
  <c r="P128" i="11"/>
  <c r="I131" i="11"/>
  <c r="R132" i="11"/>
  <c r="C134" i="11"/>
  <c r="D135" i="11"/>
  <c r="D136" i="11"/>
  <c r="C137" i="11"/>
  <c r="S137" i="11"/>
  <c r="Q138" i="11"/>
  <c r="O139" i="11"/>
  <c r="M140" i="11"/>
  <c r="K141" i="11"/>
  <c r="I142" i="11"/>
  <c r="G143" i="11"/>
  <c r="E144" i="11"/>
  <c r="C145" i="11"/>
  <c r="S145" i="11"/>
  <c r="Q146" i="11"/>
  <c r="O147" i="11"/>
  <c r="M148" i="11"/>
  <c r="K149" i="11"/>
  <c r="I150" i="11"/>
  <c r="G151" i="11"/>
  <c r="E152" i="11"/>
  <c r="C153" i="11"/>
  <c r="S153" i="11"/>
  <c r="Q154" i="11"/>
  <c r="O155" i="11"/>
  <c r="M156" i="11"/>
  <c r="K157" i="11"/>
  <c r="I158" i="11"/>
  <c r="G159" i="11"/>
  <c r="E160" i="11"/>
  <c r="C161" i="11"/>
  <c r="S161" i="11"/>
  <c r="Q162" i="11"/>
  <c r="O163" i="11"/>
  <c r="M164" i="11"/>
  <c r="K165" i="11"/>
  <c r="I166" i="11"/>
  <c r="G167" i="11"/>
  <c r="E168" i="11"/>
  <c r="C169" i="11"/>
  <c r="S169" i="11"/>
  <c r="Q170" i="11"/>
  <c r="O171" i="11"/>
  <c r="M172" i="11"/>
  <c r="K173" i="11"/>
  <c r="I174" i="11"/>
  <c r="G175" i="11"/>
  <c r="E176" i="11"/>
  <c r="C177" i="11"/>
  <c r="S177" i="11"/>
  <c r="Q178" i="11"/>
  <c r="O179" i="11"/>
  <c r="M180" i="11"/>
  <c r="K181" i="11"/>
  <c r="I182" i="11"/>
  <c r="G183" i="11"/>
  <c r="E184" i="11"/>
  <c r="C185" i="11"/>
  <c r="S185" i="11"/>
  <c r="Q186" i="11"/>
  <c r="O187" i="11"/>
  <c r="M188" i="11"/>
  <c r="K189" i="11"/>
  <c r="I190" i="11"/>
  <c r="G191" i="11"/>
  <c r="E192" i="11"/>
  <c r="C193" i="11"/>
  <c r="S193" i="11"/>
  <c r="Q194" i="11"/>
  <c r="O195" i="11"/>
  <c r="M196" i="11"/>
  <c r="K197" i="11"/>
  <c r="I198" i="11"/>
  <c r="G199" i="11"/>
  <c r="E200" i="11"/>
  <c r="C201" i="11"/>
  <c r="S201" i="11"/>
  <c r="Q202" i="11"/>
  <c r="O203" i="11"/>
  <c r="M204" i="11"/>
  <c r="K205" i="11"/>
  <c r="I206" i="11"/>
  <c r="G207" i="11"/>
  <c r="E208" i="11"/>
  <c r="C209" i="11"/>
  <c r="S209" i="11"/>
  <c r="Q210" i="11"/>
  <c r="O211" i="11"/>
  <c r="M212" i="11"/>
  <c r="K213" i="11"/>
  <c r="I214" i="11"/>
  <c r="G215" i="11"/>
  <c r="E216" i="11"/>
  <c r="C217" i="11"/>
  <c r="S217" i="11"/>
  <c r="Q218" i="11"/>
  <c r="O219" i="11"/>
  <c r="M220" i="11"/>
  <c r="K221" i="11"/>
  <c r="I5" i="11"/>
  <c r="S36" i="11"/>
  <c r="S45" i="11"/>
  <c r="D53" i="11"/>
  <c r="F60" i="11"/>
  <c r="H67" i="11"/>
  <c r="J74" i="11"/>
  <c r="L79" i="11"/>
  <c r="D84" i="11"/>
  <c r="N88" i="11"/>
  <c r="P93" i="11"/>
  <c r="H98" i="11"/>
  <c r="R102" i="11"/>
  <c r="B108" i="11"/>
  <c r="L112" i="11"/>
  <c r="D117" i="11"/>
  <c r="F122" i="11"/>
  <c r="D126" i="11"/>
  <c r="E129" i="11"/>
  <c r="J131" i="11"/>
  <c r="B133" i="11"/>
  <c r="D134" i="11"/>
  <c r="E135" i="11"/>
  <c r="E136" i="11"/>
  <c r="D137" i="11"/>
  <c r="B138" i="11"/>
  <c r="R138" i="11"/>
  <c r="P139" i="11"/>
  <c r="N140" i="11"/>
  <c r="L141" i="11"/>
  <c r="J142" i="11"/>
  <c r="H143" i="11"/>
  <c r="F144" i="11"/>
  <c r="D145" i="11"/>
  <c r="B146" i="11"/>
  <c r="R146" i="11"/>
  <c r="P147" i="11"/>
  <c r="N148" i="11"/>
  <c r="L149" i="11"/>
  <c r="J150" i="11"/>
  <c r="H151" i="11"/>
  <c r="F152" i="11"/>
  <c r="D153" i="11"/>
  <c r="B154" i="11"/>
  <c r="R154" i="11"/>
  <c r="P155" i="11"/>
  <c r="N156" i="11"/>
  <c r="L157" i="11"/>
  <c r="J158" i="11"/>
  <c r="H159" i="11"/>
  <c r="F160" i="11"/>
  <c r="D161" i="11"/>
  <c r="B162" i="11"/>
  <c r="R162" i="11"/>
  <c r="P163" i="11"/>
  <c r="N164" i="11"/>
  <c r="L165" i="11"/>
  <c r="J166" i="11"/>
  <c r="H167" i="11"/>
  <c r="F168" i="11"/>
  <c r="D169" i="11"/>
  <c r="B170" i="11"/>
  <c r="R170" i="11"/>
  <c r="P171" i="11"/>
  <c r="N172" i="11"/>
  <c r="L173" i="11"/>
  <c r="J174" i="11"/>
  <c r="H175" i="11"/>
  <c r="F176" i="11"/>
  <c r="D177" i="11"/>
  <c r="B178" i="11"/>
  <c r="R178" i="11"/>
  <c r="P179" i="11"/>
  <c r="N180" i="11"/>
  <c r="L181" i="11"/>
  <c r="J182" i="11"/>
  <c r="H183" i="11"/>
  <c r="F184" i="11"/>
  <c r="D185" i="11"/>
  <c r="B186" i="11"/>
  <c r="R186" i="11"/>
  <c r="P187" i="11"/>
  <c r="N188" i="11"/>
  <c r="L189" i="11"/>
  <c r="J190" i="11"/>
  <c r="H191" i="11"/>
  <c r="F192" i="11"/>
  <c r="D193" i="11"/>
  <c r="B194" i="11"/>
  <c r="R194" i="11"/>
  <c r="P195" i="11"/>
  <c r="N196" i="11"/>
  <c r="L197" i="11"/>
  <c r="J198" i="11"/>
  <c r="H199" i="11"/>
  <c r="F200" i="11"/>
  <c r="D201" i="11"/>
  <c r="B202" i="11"/>
  <c r="R202" i="11"/>
  <c r="P203" i="11"/>
  <c r="N204" i="11"/>
  <c r="L205" i="11"/>
  <c r="J206" i="11"/>
  <c r="H207" i="11"/>
  <c r="F208" i="11"/>
  <c r="D209" i="11"/>
  <c r="B210" i="11"/>
  <c r="R210" i="11"/>
  <c r="P211" i="11"/>
  <c r="N212" i="11"/>
  <c r="L213" i="11"/>
  <c r="J214" i="11"/>
  <c r="H215" i="11"/>
  <c r="F216" i="11"/>
  <c r="D217" i="11"/>
  <c r="B218" i="11"/>
  <c r="R218" i="11"/>
  <c r="P219" i="11"/>
  <c r="N220" i="11"/>
  <c r="L221" i="11"/>
  <c r="J222" i="11"/>
  <c r="H223" i="11"/>
  <c r="F224" i="11"/>
  <c r="D225" i="11"/>
  <c r="B226" i="11"/>
  <c r="R226" i="11"/>
  <c r="O10" i="11"/>
  <c r="Q37" i="11"/>
  <c r="M46" i="11"/>
  <c r="P53" i="11"/>
  <c r="R60" i="11"/>
  <c r="B68" i="11"/>
  <c r="D75" i="11"/>
  <c r="N79" i="11"/>
  <c r="F84" i="11"/>
  <c r="H89" i="11"/>
  <c r="R93" i="11"/>
  <c r="J98" i="11"/>
  <c r="L103" i="11"/>
  <c r="D108" i="11"/>
  <c r="N112" i="11"/>
  <c r="P117" i="11"/>
  <c r="H122" i="11"/>
  <c r="K126" i="11"/>
  <c r="H129" i="11"/>
  <c r="L131" i="11"/>
  <c r="C133" i="11"/>
  <c r="E134" i="11"/>
  <c r="F135" i="11"/>
  <c r="G136" i="11"/>
  <c r="E137" i="11"/>
  <c r="C138" i="11"/>
  <c r="S138" i="11"/>
  <c r="Q139" i="11"/>
  <c r="O140" i="11"/>
  <c r="M141" i="11"/>
  <c r="K142" i="11"/>
  <c r="I143" i="11"/>
  <c r="G144" i="11"/>
  <c r="E145" i="11"/>
  <c r="C146" i="11"/>
  <c r="S146" i="11"/>
  <c r="Q147" i="11"/>
  <c r="O148" i="11"/>
  <c r="M149" i="11"/>
  <c r="K150" i="11"/>
  <c r="I151" i="11"/>
  <c r="G152" i="11"/>
  <c r="E153" i="11"/>
  <c r="C154" i="11"/>
  <c r="S154" i="11"/>
  <c r="Q155" i="11"/>
  <c r="O156" i="11"/>
  <c r="M157" i="11"/>
  <c r="K158" i="11"/>
  <c r="I159" i="11"/>
  <c r="G160" i="11"/>
  <c r="E161" i="11"/>
  <c r="C162" i="11"/>
  <c r="S162" i="11"/>
  <c r="Q163" i="11"/>
  <c r="O164" i="11"/>
  <c r="M165" i="11"/>
  <c r="K166" i="11"/>
  <c r="I167" i="11"/>
  <c r="G168" i="11"/>
  <c r="E169" i="11"/>
  <c r="C170" i="11"/>
  <c r="S170" i="11"/>
  <c r="Q171" i="11"/>
  <c r="O172" i="11"/>
  <c r="M173" i="11"/>
  <c r="K174" i="11"/>
  <c r="I175" i="11"/>
  <c r="G176" i="11"/>
  <c r="E177" i="11"/>
  <c r="C178" i="11"/>
  <c r="S178" i="11"/>
  <c r="Q179" i="11"/>
  <c r="O180" i="11"/>
  <c r="M181" i="11"/>
  <c r="K182" i="11"/>
  <c r="I183" i="11"/>
  <c r="G184" i="11"/>
  <c r="E185" i="11"/>
  <c r="C186" i="11"/>
  <c r="S186" i="11"/>
  <c r="Q187" i="11"/>
  <c r="O188" i="11"/>
  <c r="M189" i="11"/>
  <c r="K190" i="11"/>
  <c r="I191" i="11"/>
  <c r="G192" i="11"/>
  <c r="E193" i="11"/>
  <c r="C194" i="11"/>
  <c r="S194" i="11"/>
  <c r="Q195" i="11"/>
  <c r="O196" i="11"/>
  <c r="M197" i="11"/>
  <c r="K198" i="11"/>
  <c r="I199" i="11"/>
  <c r="G200" i="11"/>
  <c r="E201" i="11"/>
  <c r="C202" i="11"/>
  <c r="S202" i="11"/>
  <c r="Q203" i="11"/>
  <c r="O204" i="11"/>
  <c r="M205" i="11"/>
  <c r="K206" i="11"/>
  <c r="I207" i="11"/>
  <c r="G208" i="11"/>
  <c r="E209" i="11"/>
  <c r="C210" i="11"/>
  <c r="S210" i="11"/>
  <c r="Q211" i="11"/>
  <c r="O212" i="11"/>
  <c r="M213" i="11"/>
  <c r="K214" i="11"/>
  <c r="I215" i="11"/>
  <c r="G216" i="11"/>
  <c r="E217" i="11"/>
  <c r="C218" i="11"/>
  <c r="S218" i="11"/>
  <c r="Q219" i="11"/>
  <c r="O220" i="11"/>
  <c r="M221" i="11"/>
  <c r="K222" i="11"/>
  <c r="I223" i="11"/>
  <c r="G224" i="11"/>
  <c r="E225" i="11"/>
  <c r="C226" i="11"/>
  <c r="F14" i="11"/>
  <c r="C38" i="11"/>
  <c r="R46" i="11"/>
  <c r="B54" i="11"/>
  <c r="D61" i="11"/>
  <c r="F68" i="11"/>
  <c r="F75" i="11"/>
  <c r="P79" i="11"/>
  <c r="R84" i="11"/>
  <c r="J89" i="11"/>
  <c r="B94" i="11"/>
  <c r="D99" i="11"/>
  <c r="N103" i="11"/>
  <c r="F108" i="11"/>
  <c r="H113" i="11"/>
  <c r="R117" i="11"/>
  <c r="J122" i="11"/>
  <c r="N126" i="11"/>
  <c r="J129" i="11"/>
  <c r="M131" i="11"/>
  <c r="D133" i="11"/>
  <c r="F134" i="11"/>
  <c r="G135" i="11"/>
  <c r="H136" i="11"/>
  <c r="F137" i="11"/>
  <c r="D138" i="11"/>
  <c r="B139" i="11"/>
  <c r="R139" i="11"/>
  <c r="P140" i="11"/>
  <c r="N141" i="11"/>
  <c r="L142" i="11"/>
  <c r="J143" i="11"/>
  <c r="H144" i="11"/>
  <c r="F145" i="11"/>
  <c r="D146" i="11"/>
  <c r="B147" i="11"/>
  <c r="R147" i="11"/>
  <c r="P148" i="11"/>
  <c r="N149" i="11"/>
  <c r="L150" i="11"/>
  <c r="J151" i="11"/>
  <c r="H152" i="11"/>
  <c r="F153" i="11"/>
  <c r="D154" i="11"/>
  <c r="B155" i="11"/>
  <c r="R155" i="11"/>
  <c r="P156" i="11"/>
  <c r="N157" i="11"/>
  <c r="L158" i="11"/>
  <c r="J159" i="11"/>
  <c r="H160" i="11"/>
  <c r="F161" i="11"/>
  <c r="D162" i="11"/>
  <c r="B163" i="11"/>
  <c r="R163" i="11"/>
  <c r="P164" i="11"/>
  <c r="N165" i="11"/>
  <c r="L166" i="11"/>
  <c r="J167" i="11"/>
  <c r="H168" i="11"/>
  <c r="F169" i="11"/>
  <c r="D170" i="11"/>
  <c r="B171" i="11"/>
  <c r="R171" i="11"/>
  <c r="P172" i="11"/>
  <c r="N173" i="11"/>
  <c r="L174" i="11"/>
  <c r="J175" i="11"/>
  <c r="H176" i="11"/>
  <c r="F177" i="11"/>
  <c r="D178" i="11"/>
  <c r="B179" i="11"/>
  <c r="R179" i="11"/>
  <c r="P180" i="11"/>
  <c r="N181" i="11"/>
  <c r="L182" i="11"/>
  <c r="J183" i="11"/>
  <c r="H184" i="11"/>
  <c r="F185" i="11"/>
  <c r="D186" i="11"/>
  <c r="B187" i="11"/>
  <c r="R187" i="11"/>
  <c r="P188" i="11"/>
  <c r="N189" i="11"/>
  <c r="L190" i="11"/>
  <c r="J191" i="11"/>
  <c r="H192" i="11"/>
  <c r="F193" i="11"/>
  <c r="D194" i="11"/>
  <c r="B195" i="11"/>
  <c r="R195" i="11"/>
  <c r="P196" i="11"/>
  <c r="N197" i="11"/>
  <c r="L198" i="11"/>
  <c r="J199" i="11"/>
  <c r="H200" i="11"/>
  <c r="F201" i="11"/>
  <c r="D202" i="11"/>
  <c r="B203" i="11"/>
  <c r="R203" i="11"/>
  <c r="P204" i="11"/>
  <c r="N205" i="11"/>
  <c r="L206" i="11"/>
  <c r="J207" i="11"/>
  <c r="H208" i="11"/>
  <c r="F209" i="11"/>
  <c r="D210" i="11"/>
  <c r="B211" i="11"/>
  <c r="R211" i="11"/>
  <c r="P212" i="11"/>
  <c r="N213" i="11"/>
  <c r="L214" i="11"/>
  <c r="J215" i="11"/>
  <c r="H216" i="11"/>
  <c r="F217" i="11"/>
  <c r="D218" i="11"/>
  <c r="B219" i="11"/>
  <c r="R219" i="11"/>
  <c r="P220" i="11"/>
  <c r="N221" i="11"/>
  <c r="L222" i="11"/>
  <c r="O16" i="11"/>
  <c r="S38" i="11"/>
  <c r="L47" i="11"/>
  <c r="N54" i="11"/>
  <c r="P61" i="11"/>
  <c r="R68" i="11"/>
  <c r="H75" i="11"/>
  <c r="J80" i="11"/>
  <c r="B85" i="11"/>
  <c r="L89" i="11"/>
  <c r="N94" i="11"/>
  <c r="F99" i="11"/>
  <c r="P103" i="11"/>
  <c r="R108" i="11"/>
  <c r="J113" i="11"/>
  <c r="B118" i="11"/>
  <c r="D123" i="11"/>
  <c r="P126" i="11"/>
  <c r="L129" i="11"/>
  <c r="Q131" i="11"/>
  <c r="E133" i="11"/>
  <c r="G134" i="11"/>
  <c r="I135" i="11"/>
  <c r="I136" i="11"/>
  <c r="G137" i="11"/>
  <c r="E138" i="11"/>
  <c r="C139" i="11"/>
  <c r="S139" i="11"/>
  <c r="Q140" i="11"/>
  <c r="O141" i="11"/>
  <c r="M142" i="11"/>
  <c r="K143" i="11"/>
  <c r="I144" i="11"/>
  <c r="G145" i="11"/>
  <c r="E146" i="11"/>
  <c r="C147" i="11"/>
  <c r="S147" i="11"/>
  <c r="Q148" i="11"/>
  <c r="O149" i="11"/>
  <c r="M150" i="11"/>
  <c r="K151" i="11"/>
  <c r="I152" i="11"/>
  <c r="G153" i="11"/>
  <c r="E154" i="11"/>
  <c r="C155" i="11"/>
  <c r="S155" i="11"/>
  <c r="Q156" i="11"/>
  <c r="O157" i="11"/>
  <c r="M158" i="11"/>
  <c r="K159" i="11"/>
  <c r="I160" i="11"/>
  <c r="G161" i="11"/>
  <c r="E162" i="11"/>
  <c r="C163" i="11"/>
  <c r="S163" i="11"/>
  <c r="Q164" i="11"/>
  <c r="O165" i="11"/>
  <c r="M166" i="11"/>
  <c r="K167" i="11"/>
  <c r="I168" i="11"/>
  <c r="G169" i="11"/>
  <c r="E170" i="11"/>
  <c r="C171" i="11"/>
  <c r="S171" i="11"/>
  <c r="Q172" i="11"/>
  <c r="O173" i="11"/>
  <c r="M174" i="11"/>
  <c r="K175" i="11"/>
  <c r="I176" i="11"/>
  <c r="G177" i="11"/>
  <c r="E178" i="11"/>
  <c r="C179" i="11"/>
  <c r="S179" i="11"/>
  <c r="Q180" i="11"/>
  <c r="O181" i="11"/>
  <c r="M182" i="11"/>
  <c r="K183" i="11"/>
  <c r="I184" i="11"/>
  <c r="G185" i="11"/>
  <c r="E186" i="11"/>
  <c r="C187" i="11"/>
  <c r="S187" i="11"/>
  <c r="Q188" i="11"/>
  <c r="O189" i="11"/>
  <c r="M190" i="11"/>
  <c r="K191" i="11"/>
  <c r="I192" i="11"/>
  <c r="G193" i="11"/>
  <c r="E194" i="11"/>
  <c r="C195" i="11"/>
  <c r="S195" i="11"/>
  <c r="Q196" i="11"/>
  <c r="O197" i="11"/>
  <c r="M198" i="11"/>
  <c r="K199" i="11"/>
  <c r="I200" i="11"/>
  <c r="G201" i="11"/>
  <c r="E202" i="11"/>
  <c r="C203" i="11"/>
  <c r="S203" i="11"/>
  <c r="Q204" i="11"/>
  <c r="O205" i="11"/>
  <c r="M206" i="11"/>
  <c r="K207" i="11"/>
  <c r="I208" i="11"/>
  <c r="G209" i="11"/>
  <c r="E210" i="11"/>
  <c r="C211" i="11"/>
  <c r="S211" i="11"/>
  <c r="Q212" i="11"/>
  <c r="O213" i="11"/>
  <c r="M214" i="11"/>
  <c r="K215" i="11"/>
  <c r="I216" i="11"/>
  <c r="G217" i="11"/>
  <c r="E218" i="11"/>
  <c r="C219" i="11"/>
  <c r="S219" i="11"/>
  <c r="F19" i="11"/>
  <c r="E39" i="11"/>
  <c r="P47" i="11"/>
  <c r="R54" i="11"/>
  <c r="B62" i="11"/>
  <c r="D69" i="11"/>
  <c r="B76" i="11"/>
  <c r="L80" i="11"/>
  <c r="D85" i="11"/>
  <c r="F90" i="11"/>
  <c r="P94" i="11"/>
  <c r="H99" i="11"/>
  <c r="J104" i="11"/>
  <c r="B109" i="11"/>
  <c r="L113" i="11"/>
  <c r="N118" i="11"/>
  <c r="F123" i="11"/>
  <c r="R126" i="11"/>
  <c r="N129" i="11"/>
  <c r="S131" i="11"/>
  <c r="F133" i="11"/>
  <c r="H134" i="11"/>
  <c r="J135" i="11"/>
  <c r="J136" i="11"/>
  <c r="H137" i="11"/>
  <c r="F138" i="11"/>
  <c r="D139" i="11"/>
  <c r="B140" i="11"/>
  <c r="R140" i="11"/>
  <c r="P141" i="11"/>
  <c r="N142" i="11"/>
  <c r="L143" i="11"/>
  <c r="J144" i="11"/>
  <c r="H145" i="11"/>
  <c r="F146" i="11"/>
  <c r="D147" i="11"/>
  <c r="B148" i="11"/>
  <c r="R148" i="11"/>
  <c r="P149" i="11"/>
  <c r="N150" i="11"/>
  <c r="L151" i="11"/>
  <c r="J152" i="11"/>
  <c r="H153" i="11"/>
  <c r="F154" i="11"/>
  <c r="D155" i="11"/>
  <c r="B156" i="11"/>
  <c r="R156" i="11"/>
  <c r="P157" i="11"/>
  <c r="N158" i="11"/>
  <c r="L159" i="11"/>
  <c r="J160" i="11"/>
  <c r="H161" i="11"/>
  <c r="F162" i="11"/>
  <c r="D163" i="11"/>
  <c r="B164" i="11"/>
  <c r="R164" i="11"/>
  <c r="P165" i="11"/>
  <c r="N166" i="11"/>
  <c r="L167" i="11"/>
  <c r="J168" i="11"/>
  <c r="H169" i="11"/>
  <c r="F170" i="11"/>
  <c r="D171" i="11"/>
  <c r="B172" i="11"/>
  <c r="R172" i="11"/>
  <c r="P173" i="11"/>
  <c r="N174" i="11"/>
  <c r="L175" i="11"/>
  <c r="J176" i="11"/>
  <c r="H177" i="11"/>
  <c r="F178" i="11"/>
  <c r="D179" i="11"/>
  <c r="B180" i="11"/>
  <c r="R180" i="11"/>
  <c r="P181" i="11"/>
  <c r="N182" i="11"/>
  <c r="L183" i="11"/>
  <c r="J184" i="11"/>
  <c r="H185" i="11"/>
  <c r="F186" i="11"/>
  <c r="D187" i="11"/>
  <c r="B188" i="11"/>
  <c r="R188" i="11"/>
  <c r="P189" i="11"/>
  <c r="N190" i="11"/>
  <c r="L191" i="11"/>
  <c r="J192" i="11"/>
  <c r="H193" i="11"/>
  <c r="F194" i="11"/>
  <c r="D195" i="11"/>
  <c r="B196" i="11"/>
  <c r="R196" i="11"/>
  <c r="P197" i="11"/>
  <c r="N198" i="11"/>
  <c r="L199" i="11"/>
  <c r="J200" i="11"/>
  <c r="H201" i="11"/>
  <c r="F202" i="11"/>
  <c r="D203" i="11"/>
  <c r="B204" i="11"/>
  <c r="R204" i="11"/>
  <c r="P205" i="11"/>
  <c r="N206" i="11"/>
  <c r="L207" i="11"/>
  <c r="J208" i="11"/>
  <c r="H209" i="11"/>
  <c r="F210" i="11"/>
  <c r="D211" i="11"/>
  <c r="B212" i="11"/>
  <c r="R212" i="11"/>
  <c r="P213" i="11"/>
  <c r="N214" i="11"/>
  <c r="L215" i="11"/>
  <c r="J216" i="11"/>
  <c r="H217" i="11"/>
  <c r="F218" i="11"/>
  <c r="D219" i="11"/>
  <c r="B220" i="11"/>
  <c r="F21" i="11"/>
  <c r="C40" i="11"/>
  <c r="J48" i="11"/>
  <c r="L55" i="11"/>
  <c r="N62" i="11"/>
  <c r="P69" i="11"/>
  <c r="D76" i="11"/>
  <c r="N80" i="11"/>
  <c r="P85" i="11"/>
  <c r="H90" i="11"/>
  <c r="R94" i="11"/>
  <c r="B100" i="11"/>
  <c r="L104" i="11"/>
  <c r="D109" i="11"/>
  <c r="F114" i="11"/>
  <c r="P118" i="11"/>
  <c r="H123" i="11"/>
  <c r="B127" i="11"/>
  <c r="C130" i="11"/>
  <c r="B132" i="11"/>
  <c r="G133" i="11"/>
  <c r="I134" i="11"/>
  <c r="K135" i="11"/>
  <c r="K136" i="11"/>
  <c r="I137" i="11"/>
  <c r="G138" i="11"/>
  <c r="E139" i="11"/>
  <c r="C140" i="11"/>
  <c r="S140" i="11"/>
  <c r="Q141" i="11"/>
  <c r="O142" i="11"/>
  <c r="M143" i="11"/>
  <c r="K144" i="11"/>
  <c r="I145" i="11"/>
  <c r="G146" i="11"/>
  <c r="E147" i="11"/>
  <c r="C148" i="11"/>
  <c r="S148" i="11"/>
  <c r="Q149" i="11"/>
  <c r="O150" i="11"/>
  <c r="M151" i="11"/>
  <c r="K152" i="11"/>
  <c r="I153" i="11"/>
  <c r="G154" i="11"/>
  <c r="E155" i="11"/>
  <c r="C156" i="11"/>
  <c r="S156" i="11"/>
  <c r="Q157" i="11"/>
  <c r="O158" i="11"/>
  <c r="M159" i="11"/>
  <c r="K160" i="11"/>
  <c r="I161" i="11"/>
  <c r="G162" i="11"/>
  <c r="E163" i="11"/>
  <c r="C164" i="11"/>
  <c r="S164" i="11"/>
  <c r="Q165" i="11"/>
  <c r="O166" i="11"/>
  <c r="M167" i="11"/>
  <c r="K168" i="11"/>
  <c r="I169" i="11"/>
  <c r="G170" i="11"/>
  <c r="E171" i="11"/>
  <c r="C172" i="11"/>
  <c r="S172" i="11"/>
  <c r="Q173" i="11"/>
  <c r="O174" i="11"/>
  <c r="M175" i="11"/>
  <c r="K176" i="11"/>
  <c r="I177" i="11"/>
  <c r="G178" i="11"/>
  <c r="E179" i="11"/>
  <c r="C180" i="11"/>
  <c r="S180" i="11"/>
  <c r="Q181" i="11"/>
  <c r="O182" i="11"/>
  <c r="M183" i="11"/>
  <c r="K184" i="11"/>
  <c r="I185" i="11"/>
  <c r="G186" i="11"/>
  <c r="E187" i="11"/>
  <c r="C188" i="11"/>
  <c r="S188" i="11"/>
  <c r="Q189" i="11"/>
  <c r="O190" i="11"/>
  <c r="M191" i="11"/>
  <c r="K192" i="11"/>
  <c r="I193" i="11"/>
  <c r="G194" i="11"/>
  <c r="E195" i="11"/>
  <c r="C196" i="11"/>
  <c r="S196" i="11"/>
  <c r="Q197" i="11"/>
  <c r="O198" i="11"/>
  <c r="M199" i="11"/>
  <c r="K200" i="11"/>
  <c r="I201" i="11"/>
  <c r="G202" i="11"/>
  <c r="E203" i="11"/>
  <c r="C204" i="11"/>
  <c r="S204" i="11"/>
  <c r="Q205" i="11"/>
  <c r="O206" i="11"/>
  <c r="M207" i="11"/>
  <c r="K208" i="11"/>
  <c r="I209" i="11"/>
  <c r="G210" i="11"/>
  <c r="E211" i="11"/>
  <c r="C212" i="11"/>
  <c r="S212" i="11"/>
  <c r="Q213" i="11"/>
  <c r="O214" i="11"/>
  <c r="M215" i="11"/>
  <c r="K216" i="11"/>
  <c r="I217" i="11"/>
  <c r="G218" i="11"/>
  <c r="E219" i="11"/>
  <c r="C220" i="11"/>
  <c r="S220" i="11"/>
  <c r="Q221" i="11"/>
  <c r="O222" i="11"/>
  <c r="M223" i="11"/>
  <c r="K224" i="11"/>
  <c r="I225" i="11"/>
  <c r="G226" i="11"/>
  <c r="E227" i="11"/>
  <c r="E23" i="11"/>
  <c r="K40" i="11"/>
  <c r="N48" i="11"/>
  <c r="P55" i="11"/>
  <c r="R62" i="11"/>
  <c r="B70" i="11"/>
  <c r="F76" i="11"/>
  <c r="H81" i="11"/>
  <c r="R85" i="11"/>
  <c r="J90" i="11"/>
  <c r="L95" i="11"/>
  <c r="D100" i="11"/>
  <c r="N104" i="11"/>
  <c r="P109" i="11"/>
  <c r="H114" i="11"/>
  <c r="R118" i="11"/>
  <c r="B124" i="11"/>
  <c r="I127" i="11"/>
  <c r="F130" i="11"/>
  <c r="D132" i="11"/>
  <c r="H133" i="11"/>
  <c r="K134" i="11"/>
  <c r="L135" i="11"/>
  <c r="L136" i="11"/>
  <c r="J137" i="11"/>
  <c r="H138" i="11"/>
  <c r="F139" i="11"/>
  <c r="D140" i="11"/>
  <c r="B141" i="11"/>
  <c r="R141" i="11"/>
  <c r="P142" i="11"/>
  <c r="N143" i="11"/>
  <c r="L144" i="11"/>
  <c r="J145" i="11"/>
  <c r="H146" i="11"/>
  <c r="F147" i="11"/>
  <c r="D148" i="11"/>
  <c r="B149" i="11"/>
  <c r="R149" i="11"/>
  <c r="P150" i="11"/>
  <c r="N151" i="11"/>
  <c r="L152" i="11"/>
  <c r="J153" i="11"/>
  <c r="H154" i="11"/>
  <c r="F155" i="11"/>
  <c r="D156" i="11"/>
  <c r="B157" i="11"/>
  <c r="R157" i="11"/>
  <c r="P158" i="11"/>
  <c r="N159" i="11"/>
  <c r="L160" i="11"/>
  <c r="J161" i="11"/>
  <c r="H162" i="11"/>
  <c r="F163" i="11"/>
  <c r="D164" i="11"/>
  <c r="B165" i="11"/>
  <c r="R165" i="11"/>
  <c r="P166" i="11"/>
  <c r="N167" i="11"/>
  <c r="L168" i="11"/>
  <c r="J169" i="11"/>
  <c r="H170" i="11"/>
  <c r="F171" i="11"/>
  <c r="D172" i="11"/>
  <c r="B173" i="11"/>
  <c r="R173" i="11"/>
  <c r="P174" i="11"/>
  <c r="N175" i="11"/>
  <c r="L176" i="11"/>
  <c r="J177" i="11"/>
  <c r="H178" i="11"/>
  <c r="F179" i="11"/>
  <c r="D180" i="11"/>
  <c r="B181" i="11"/>
  <c r="R181" i="11"/>
  <c r="P182" i="11"/>
  <c r="N183" i="11"/>
  <c r="L184" i="11"/>
  <c r="J185" i="11"/>
  <c r="H186" i="11"/>
  <c r="F187" i="11"/>
  <c r="D188" i="11"/>
  <c r="B189" i="11"/>
  <c r="R189" i="11"/>
  <c r="P190" i="11"/>
  <c r="N191" i="11"/>
  <c r="L192" i="11"/>
  <c r="J193" i="11"/>
  <c r="H194" i="11"/>
  <c r="F195" i="11"/>
  <c r="D196" i="11"/>
  <c r="B197" i="11"/>
  <c r="R197" i="11"/>
  <c r="P198" i="11"/>
  <c r="N199" i="11"/>
  <c r="L200" i="11"/>
  <c r="J201" i="11"/>
  <c r="H202" i="11"/>
  <c r="F203" i="11"/>
  <c r="D204" i="11"/>
  <c r="B205" i="11"/>
  <c r="R205" i="11"/>
  <c r="P206" i="11"/>
  <c r="N207" i="11"/>
  <c r="L208" i="11"/>
  <c r="J209" i="11"/>
  <c r="H210" i="11"/>
  <c r="F211" i="11"/>
  <c r="D212" i="11"/>
  <c r="B213" i="11"/>
  <c r="R213" i="11"/>
  <c r="P214" i="11"/>
  <c r="N215" i="11"/>
  <c r="L216" i="11"/>
  <c r="J25" i="11"/>
  <c r="I41" i="11"/>
  <c r="H49" i="11"/>
  <c r="J56" i="11"/>
  <c r="L63" i="11"/>
  <c r="N70" i="11"/>
  <c r="R76" i="11"/>
  <c r="J81" i="11"/>
  <c r="B86" i="11"/>
  <c r="D91" i="11"/>
  <c r="N95" i="11"/>
  <c r="F100" i="11"/>
  <c r="H105" i="11"/>
  <c r="R109" i="11"/>
  <c r="J114" i="11"/>
  <c r="L119" i="11"/>
  <c r="D124" i="11"/>
  <c r="L127" i="11"/>
  <c r="H130" i="11"/>
  <c r="E132" i="11"/>
  <c r="I133" i="11"/>
  <c r="M134" i="11"/>
  <c r="N135" i="11"/>
  <c r="M136" i="11"/>
  <c r="K137" i="11"/>
  <c r="I138" i="11"/>
  <c r="G139" i="11"/>
  <c r="E140" i="11"/>
  <c r="C141" i="11"/>
  <c r="S141" i="11"/>
  <c r="Q142" i="11"/>
  <c r="O143" i="11"/>
  <c r="M144" i="11"/>
  <c r="K145" i="11"/>
  <c r="I146" i="11"/>
  <c r="G147" i="11"/>
  <c r="E148" i="11"/>
  <c r="C149" i="11"/>
  <c r="S149" i="11"/>
  <c r="Q150" i="11"/>
  <c r="O151" i="11"/>
  <c r="M152" i="11"/>
  <c r="K153" i="11"/>
  <c r="I154" i="11"/>
  <c r="G155" i="11"/>
  <c r="E156" i="11"/>
  <c r="C157" i="11"/>
  <c r="S157" i="11"/>
  <c r="Q158" i="11"/>
  <c r="O159" i="11"/>
  <c r="M160" i="11"/>
  <c r="K161" i="11"/>
  <c r="I162" i="11"/>
  <c r="G163" i="11"/>
  <c r="E164" i="11"/>
  <c r="C165" i="11"/>
  <c r="S165" i="11"/>
  <c r="Q166" i="11"/>
  <c r="O167" i="11"/>
  <c r="M168" i="11"/>
  <c r="K169" i="11"/>
  <c r="I170" i="11"/>
  <c r="G171" i="11"/>
  <c r="E172" i="11"/>
  <c r="C173" i="11"/>
  <c r="S173" i="11"/>
  <c r="Q174" i="11"/>
  <c r="O175" i="11"/>
  <c r="M176" i="11"/>
  <c r="K177" i="11"/>
  <c r="I178" i="11"/>
  <c r="G179" i="11"/>
  <c r="E180" i="11"/>
  <c r="C181" i="11"/>
  <c r="S181" i="11"/>
  <c r="Q182" i="11"/>
  <c r="O183" i="11"/>
  <c r="M184" i="11"/>
  <c r="K185" i="11"/>
  <c r="I186" i="11"/>
  <c r="G187" i="11"/>
  <c r="E188" i="11"/>
  <c r="C189" i="11"/>
  <c r="S189" i="11"/>
  <c r="Q190" i="11"/>
  <c r="O191" i="11"/>
  <c r="M192" i="11"/>
  <c r="K193" i="11"/>
  <c r="I194" i="11"/>
  <c r="G195" i="11"/>
  <c r="E196" i="11"/>
  <c r="C197" i="11"/>
  <c r="S197" i="11"/>
  <c r="Q198" i="11"/>
  <c r="I27" i="11"/>
  <c r="M41" i="11"/>
  <c r="L49" i="11"/>
  <c r="N56" i="11"/>
  <c r="P63" i="11"/>
  <c r="R70" i="11"/>
  <c r="B77" i="11"/>
  <c r="L81" i="11"/>
  <c r="N86" i="11"/>
  <c r="F91" i="11"/>
  <c r="P95" i="11"/>
  <c r="R100" i="11"/>
  <c r="J105" i="11"/>
  <c r="B110" i="11"/>
  <c r="D115" i="11"/>
  <c r="N119" i="11"/>
  <c r="F124" i="11"/>
  <c r="N127" i="11"/>
  <c r="J130" i="11"/>
  <c r="F132" i="11"/>
  <c r="K133" i="11"/>
  <c r="N134" i="11"/>
  <c r="O135" i="11"/>
  <c r="N136" i="11"/>
  <c r="L137" i="11"/>
  <c r="J138" i="11"/>
  <c r="H139" i="11"/>
  <c r="F140" i="11"/>
  <c r="D141" i="11"/>
  <c r="B142" i="11"/>
  <c r="R142" i="11"/>
  <c r="P143" i="11"/>
  <c r="N144" i="11"/>
  <c r="L145" i="11"/>
  <c r="J146" i="11"/>
  <c r="H147" i="11"/>
  <c r="F148" i="11"/>
  <c r="D149" i="11"/>
  <c r="B150" i="11"/>
  <c r="R150" i="11"/>
  <c r="P151" i="11"/>
  <c r="N152" i="11"/>
  <c r="L153" i="11"/>
  <c r="J154" i="11"/>
  <c r="H155" i="11"/>
  <c r="F156" i="11"/>
  <c r="D157" i="11"/>
  <c r="B158" i="11"/>
  <c r="R158" i="11"/>
  <c r="P159" i="11"/>
  <c r="N160" i="11"/>
  <c r="L161" i="11"/>
  <c r="J162" i="11"/>
  <c r="H163" i="11"/>
  <c r="F164" i="11"/>
  <c r="D165" i="11"/>
  <c r="B166" i="11"/>
  <c r="R166" i="11"/>
  <c r="P167" i="11"/>
  <c r="N168" i="11"/>
  <c r="L169" i="11"/>
  <c r="J170" i="11"/>
  <c r="H171" i="11"/>
  <c r="F172" i="11"/>
  <c r="D173" i="11"/>
  <c r="B174" i="11"/>
  <c r="R174" i="11"/>
  <c r="P175" i="11"/>
  <c r="N176" i="11"/>
  <c r="L177" i="11"/>
  <c r="J178" i="11"/>
  <c r="H179" i="11"/>
  <c r="F180" i="11"/>
  <c r="D181" i="11"/>
  <c r="B182" i="11"/>
  <c r="R182" i="11"/>
  <c r="P183" i="11"/>
  <c r="N184" i="11"/>
  <c r="L185" i="11"/>
  <c r="J186" i="11"/>
  <c r="H187" i="11"/>
  <c r="F188" i="11"/>
  <c r="D189" i="11"/>
  <c r="B190" i="11"/>
  <c r="R190" i="11"/>
  <c r="P191" i="11"/>
  <c r="N192" i="11"/>
  <c r="L193" i="11"/>
  <c r="J194" i="11"/>
  <c r="H195" i="11"/>
  <c r="F196" i="11"/>
  <c r="D197" i="11"/>
  <c r="B198" i="11"/>
  <c r="R198" i="11"/>
  <c r="P199" i="11"/>
  <c r="N200" i="11"/>
  <c r="L201" i="11"/>
  <c r="J202" i="11"/>
  <c r="H203" i="11"/>
  <c r="F204" i="11"/>
  <c r="D205" i="11"/>
  <c r="B206" i="11"/>
  <c r="R206" i="11"/>
  <c r="P207" i="11"/>
  <c r="N208" i="11"/>
  <c r="L209" i="11"/>
  <c r="J210" i="11"/>
  <c r="H211" i="11"/>
  <c r="F212" i="11"/>
  <c r="D213" i="11"/>
  <c r="B214" i="11"/>
  <c r="R214" i="11"/>
  <c r="P215" i="11"/>
  <c r="N216" i="11"/>
  <c r="L217" i="11"/>
  <c r="J218" i="11"/>
  <c r="H219" i="11"/>
  <c r="F220" i="11"/>
  <c r="D221" i="11"/>
  <c r="B222" i="11"/>
  <c r="R222" i="11"/>
  <c r="P223" i="11"/>
  <c r="N224" i="11"/>
  <c r="L225" i="11"/>
  <c r="J226" i="11"/>
  <c r="H227" i="11"/>
  <c r="H29" i="11"/>
  <c r="K42" i="11"/>
  <c r="F50" i="11"/>
  <c r="H57" i="11"/>
  <c r="J64" i="11"/>
  <c r="L71" i="11"/>
  <c r="D77" i="11"/>
  <c r="F82" i="11"/>
  <c r="P86" i="11"/>
  <c r="H91" i="11"/>
  <c r="J96" i="11"/>
  <c r="B101" i="11"/>
  <c r="L105" i="11"/>
  <c r="N110" i="11"/>
  <c r="F115" i="11"/>
  <c r="P119" i="11"/>
  <c r="R124" i="11"/>
  <c r="P127" i="11"/>
  <c r="L130" i="11"/>
  <c r="G132" i="11"/>
  <c r="M133" i="11"/>
  <c r="P134" i="11"/>
  <c r="P135" i="11"/>
  <c r="O136" i="11"/>
  <c r="M137" i="11"/>
  <c r="K138" i="11"/>
  <c r="I139" i="11"/>
  <c r="G140" i="11"/>
  <c r="E141" i="11"/>
  <c r="C142" i="11"/>
  <c r="S142" i="11"/>
  <c r="Q143" i="11"/>
  <c r="O144" i="11"/>
  <c r="M145" i="11"/>
  <c r="K146" i="11"/>
  <c r="I147" i="11"/>
  <c r="G148" i="11"/>
  <c r="E149" i="11"/>
  <c r="C150" i="11"/>
  <c r="S150" i="11"/>
  <c r="Q151" i="11"/>
  <c r="O152" i="11"/>
  <c r="M153" i="11"/>
  <c r="K154" i="11"/>
  <c r="I155" i="11"/>
  <c r="G156" i="11"/>
  <c r="E157" i="11"/>
  <c r="C158" i="11"/>
  <c r="S158" i="11"/>
  <c r="Q159" i="11"/>
  <c r="O160" i="11"/>
  <c r="M161" i="11"/>
  <c r="K162" i="11"/>
  <c r="I163" i="11"/>
  <c r="G164" i="11"/>
  <c r="E165" i="11"/>
  <c r="C166" i="11"/>
  <c r="S166" i="11"/>
  <c r="Q167" i="11"/>
  <c r="O168" i="11"/>
  <c r="M169" i="11"/>
  <c r="K170" i="11"/>
  <c r="I171" i="11"/>
  <c r="G172" i="11"/>
  <c r="E173" i="11"/>
  <c r="C174" i="11"/>
  <c r="S174" i="11"/>
  <c r="Q175" i="11"/>
  <c r="O176" i="11"/>
  <c r="M177" i="11"/>
  <c r="K178" i="11"/>
  <c r="I179" i="11"/>
  <c r="G180" i="11"/>
  <c r="E181" i="11"/>
  <c r="C182" i="11"/>
  <c r="S182" i="11"/>
  <c r="Q183" i="11"/>
  <c r="O184" i="11"/>
  <c r="M185" i="11"/>
  <c r="K186" i="11"/>
  <c r="I187" i="11"/>
  <c r="G188" i="11"/>
  <c r="E189" i="11"/>
  <c r="C190" i="11"/>
  <c r="S190" i="11"/>
  <c r="Q191" i="11"/>
  <c r="O192" i="11"/>
  <c r="M193" i="11"/>
  <c r="K194" i="11"/>
  <c r="I195" i="11"/>
  <c r="G196" i="11"/>
  <c r="E197" i="11"/>
  <c r="C198" i="11"/>
  <c r="S198" i="11"/>
  <c r="Q199" i="11"/>
  <c r="O200" i="11"/>
  <c r="M201" i="11"/>
  <c r="K202" i="11"/>
  <c r="I203" i="11"/>
  <c r="G204" i="11"/>
  <c r="E205" i="11"/>
  <c r="C206" i="11"/>
  <c r="S206" i="11"/>
  <c r="Q207" i="11"/>
  <c r="O208" i="11"/>
  <c r="M209" i="11"/>
  <c r="K210" i="11"/>
  <c r="I211" i="11"/>
  <c r="G212" i="11"/>
  <c r="E213" i="11"/>
  <c r="C214" i="11"/>
  <c r="S214" i="11"/>
  <c r="Q215" i="11"/>
  <c r="O216" i="11"/>
  <c r="M217" i="11"/>
  <c r="K218" i="11"/>
  <c r="I219" i="11"/>
  <c r="G220" i="11"/>
  <c r="D31" i="11"/>
  <c r="O42" i="11"/>
  <c r="J50" i="11"/>
  <c r="L57" i="11"/>
  <c r="N64" i="11"/>
  <c r="P71" i="11"/>
  <c r="P77" i="11"/>
  <c r="H82" i="11"/>
  <c r="R86" i="11"/>
  <c r="B92" i="11"/>
  <c r="L96" i="11"/>
  <c r="D101" i="11"/>
  <c r="F106" i="11"/>
  <c r="P110" i="11"/>
  <c r="H115" i="11"/>
  <c r="J120" i="11"/>
  <c r="B125" i="11"/>
  <c r="R127" i="11"/>
  <c r="O130" i="11"/>
  <c r="H132" i="11"/>
  <c r="O133" i="11"/>
  <c r="Q134" i="11"/>
  <c r="Q135" i="11"/>
  <c r="P136" i="11"/>
  <c r="N137" i="11"/>
  <c r="L138" i="11"/>
  <c r="J139" i="11"/>
  <c r="H140" i="11"/>
  <c r="F141" i="11"/>
  <c r="D142" i="11"/>
  <c r="B143" i="11"/>
  <c r="R143" i="11"/>
  <c r="P144" i="11"/>
  <c r="N145" i="11"/>
  <c r="L146" i="11"/>
  <c r="J147" i="11"/>
  <c r="H148" i="11"/>
  <c r="F149" i="11"/>
  <c r="D150" i="11"/>
  <c r="B151" i="11"/>
  <c r="R151" i="11"/>
  <c r="P152" i="11"/>
  <c r="N153" i="11"/>
  <c r="L154" i="11"/>
  <c r="J155" i="11"/>
  <c r="H156" i="11"/>
  <c r="F157" i="11"/>
  <c r="D158" i="11"/>
  <c r="B159" i="11"/>
  <c r="R159" i="11"/>
  <c r="P160" i="11"/>
  <c r="N161" i="11"/>
  <c r="L162" i="11"/>
  <c r="J163" i="11"/>
  <c r="H164" i="11"/>
  <c r="F165" i="11"/>
  <c r="D166" i="11"/>
  <c r="B167" i="11"/>
  <c r="R167" i="11"/>
  <c r="P168" i="11"/>
  <c r="N169" i="11"/>
  <c r="L170" i="11"/>
  <c r="J171" i="11"/>
  <c r="H172" i="11"/>
  <c r="F173" i="11"/>
  <c r="D174" i="11"/>
  <c r="B175" i="11"/>
  <c r="R175" i="11"/>
  <c r="P176" i="11"/>
  <c r="N177" i="11"/>
  <c r="L178" i="11"/>
  <c r="J179" i="11"/>
  <c r="H180" i="11"/>
  <c r="F181" i="11"/>
  <c r="D182" i="11"/>
  <c r="B183" i="11"/>
  <c r="R183" i="11"/>
  <c r="P184" i="11"/>
  <c r="N185" i="11"/>
  <c r="L186" i="11"/>
  <c r="J187" i="11"/>
  <c r="H188" i="11"/>
  <c r="F189" i="11"/>
  <c r="D190" i="11"/>
  <c r="B191" i="11"/>
  <c r="R191" i="11"/>
  <c r="P192" i="11"/>
  <c r="N193" i="11"/>
  <c r="L194" i="11"/>
  <c r="J195" i="11"/>
  <c r="H196" i="11"/>
  <c r="F197" i="11"/>
  <c r="I34" i="11"/>
  <c r="R32" i="11"/>
  <c r="N87" i="11"/>
  <c r="F125" i="11"/>
  <c r="P137" i="11"/>
  <c r="R144" i="11"/>
  <c r="B152" i="11"/>
  <c r="D159" i="11"/>
  <c r="F166" i="11"/>
  <c r="H173" i="11"/>
  <c r="J180" i="11"/>
  <c r="L187" i="11"/>
  <c r="N194" i="11"/>
  <c r="B200" i="11"/>
  <c r="L203" i="11"/>
  <c r="D207" i="11"/>
  <c r="N210" i="11"/>
  <c r="F214" i="11"/>
  <c r="O217" i="11"/>
  <c r="J220" i="11"/>
  <c r="E222" i="11"/>
  <c r="L223" i="11"/>
  <c r="Q224" i="11"/>
  <c r="E226" i="11"/>
  <c r="I227" i="11"/>
  <c r="H228" i="11"/>
  <c r="F229" i="11"/>
  <c r="D230" i="11"/>
  <c r="B231" i="11"/>
  <c r="R231" i="11"/>
  <c r="P232" i="11"/>
  <c r="N233" i="11"/>
  <c r="L234" i="11"/>
  <c r="J235" i="11"/>
  <c r="H236" i="11"/>
  <c r="F237" i="11"/>
  <c r="D238" i="11"/>
  <c r="B239" i="11"/>
  <c r="R239" i="11"/>
  <c r="P240" i="11"/>
  <c r="N241" i="11"/>
  <c r="L242" i="11"/>
  <c r="J243" i="11"/>
  <c r="H244" i="11"/>
  <c r="F245" i="11"/>
  <c r="D246" i="11"/>
  <c r="B247" i="11"/>
  <c r="R247" i="11"/>
  <c r="P248" i="11"/>
  <c r="N249" i="11"/>
  <c r="L250" i="11"/>
  <c r="J251" i="11"/>
  <c r="H252" i="11"/>
  <c r="F253" i="11"/>
  <c r="D254" i="11"/>
  <c r="B255" i="11"/>
  <c r="R255" i="11"/>
  <c r="P256" i="11"/>
  <c r="N257" i="11"/>
  <c r="L258" i="11"/>
  <c r="J259" i="11"/>
  <c r="H260" i="11"/>
  <c r="F261" i="11"/>
  <c r="D262" i="11"/>
  <c r="B263" i="11"/>
  <c r="R263" i="11"/>
  <c r="P264" i="11"/>
  <c r="N265" i="11"/>
  <c r="L266" i="11"/>
  <c r="J267" i="11"/>
  <c r="H268" i="11"/>
  <c r="F269" i="11"/>
  <c r="D270" i="11"/>
  <c r="B271" i="11"/>
  <c r="R271" i="11"/>
  <c r="P272" i="11"/>
  <c r="N273" i="11"/>
  <c r="L274" i="11"/>
  <c r="J275" i="11"/>
  <c r="H276" i="11"/>
  <c r="F277" i="11"/>
  <c r="D278" i="11"/>
  <c r="B279" i="11"/>
  <c r="R279" i="11"/>
  <c r="P280" i="11"/>
  <c r="N281" i="11"/>
  <c r="L282" i="11"/>
  <c r="J283" i="11"/>
  <c r="H284" i="11"/>
  <c r="F285" i="11"/>
  <c r="D286" i="11"/>
  <c r="B287" i="11"/>
  <c r="R287" i="11"/>
  <c r="P288" i="11"/>
  <c r="N289" i="11"/>
  <c r="L290" i="11"/>
  <c r="J291" i="11"/>
  <c r="H292" i="11"/>
  <c r="L43" i="11"/>
  <c r="D92" i="11"/>
  <c r="G128" i="11"/>
  <c r="M138" i="11"/>
  <c r="O145" i="11"/>
  <c r="Q152" i="11"/>
  <c r="S159" i="11"/>
  <c r="C167" i="11"/>
  <c r="E174" i="11"/>
  <c r="G181" i="11"/>
  <c r="I188" i="11"/>
  <c r="K195" i="11"/>
  <c r="M200" i="11"/>
  <c r="E204" i="11"/>
  <c r="O207" i="11"/>
  <c r="G211" i="11"/>
  <c r="Q214" i="11"/>
  <c r="P217" i="11"/>
  <c r="Q220" i="11"/>
  <c r="F222" i="11"/>
  <c r="N223" i="11"/>
  <c r="R224" i="11"/>
  <c r="F226" i="11"/>
  <c r="J227" i="11"/>
  <c r="I228" i="11"/>
  <c r="G229" i="11"/>
  <c r="E230" i="11"/>
  <c r="C231" i="11"/>
  <c r="S231" i="11"/>
  <c r="Q232" i="11"/>
  <c r="O233" i="11"/>
  <c r="M234" i="11"/>
  <c r="K235" i="11"/>
  <c r="I236" i="11"/>
  <c r="G237" i="11"/>
  <c r="E238" i="11"/>
  <c r="C239" i="11"/>
  <c r="S239" i="11"/>
  <c r="Q240" i="11"/>
  <c r="O241" i="11"/>
  <c r="M242" i="11"/>
  <c r="K243" i="11"/>
  <c r="I244" i="11"/>
  <c r="G245" i="11"/>
  <c r="E246" i="11"/>
  <c r="C247" i="11"/>
  <c r="S247" i="11"/>
  <c r="Q248" i="11"/>
  <c r="O249" i="11"/>
  <c r="M250" i="11"/>
  <c r="K251" i="11"/>
  <c r="I252" i="11"/>
  <c r="G253" i="11"/>
  <c r="E254" i="11"/>
  <c r="C255" i="11"/>
  <c r="S255" i="11"/>
  <c r="Q256" i="11"/>
  <c r="O257" i="11"/>
  <c r="M258" i="11"/>
  <c r="K259" i="11"/>
  <c r="I260" i="11"/>
  <c r="G261" i="11"/>
  <c r="E262" i="11"/>
  <c r="C263" i="11"/>
  <c r="S263" i="11"/>
  <c r="Q264" i="11"/>
  <c r="O265" i="11"/>
  <c r="M266" i="11"/>
  <c r="K267" i="11"/>
  <c r="I268" i="11"/>
  <c r="G269" i="11"/>
  <c r="E270" i="11"/>
  <c r="C271" i="11"/>
  <c r="S271" i="11"/>
  <c r="Q272" i="11"/>
  <c r="O273" i="11"/>
  <c r="M274" i="11"/>
  <c r="K275" i="11"/>
  <c r="I276" i="11"/>
  <c r="G277" i="11"/>
  <c r="E278" i="11"/>
  <c r="C279" i="11"/>
  <c r="S279" i="11"/>
  <c r="Q280" i="11"/>
  <c r="O281" i="11"/>
  <c r="M282" i="11"/>
  <c r="K283" i="11"/>
  <c r="I284" i="11"/>
  <c r="G285" i="11"/>
  <c r="E286" i="11"/>
  <c r="C287" i="11"/>
  <c r="S287" i="11"/>
  <c r="Q288" i="11"/>
  <c r="O289" i="11"/>
  <c r="M290" i="11"/>
  <c r="K291" i="11"/>
  <c r="I292" i="11"/>
  <c r="G293" i="11"/>
  <c r="E294" i="11"/>
  <c r="C295" i="11"/>
  <c r="S295" i="11"/>
  <c r="Q296" i="11"/>
  <c r="O297" i="11"/>
  <c r="M298" i="11"/>
  <c r="K299" i="11"/>
  <c r="I300" i="11"/>
  <c r="G301" i="11"/>
  <c r="E302" i="11"/>
  <c r="C303" i="11"/>
  <c r="S303" i="11"/>
  <c r="Q304" i="11"/>
  <c r="O305" i="11"/>
  <c r="M306" i="11"/>
  <c r="K307" i="11"/>
  <c r="I308" i="11"/>
  <c r="G309" i="11"/>
  <c r="E310" i="11"/>
  <c r="C311" i="11"/>
  <c r="S311" i="11"/>
  <c r="Q312" i="11"/>
  <c r="O313" i="11"/>
  <c r="M314" i="11"/>
  <c r="K315" i="11"/>
  <c r="I316" i="11"/>
  <c r="G317" i="11"/>
  <c r="E318" i="11"/>
  <c r="C319" i="11"/>
  <c r="S319" i="11"/>
  <c r="Q320" i="11"/>
  <c r="O321" i="11"/>
  <c r="M322" i="11"/>
  <c r="P43" i="11"/>
  <c r="F92" i="11"/>
  <c r="J128" i="11"/>
  <c r="N138" i="11"/>
  <c r="P145" i="11"/>
  <c r="R152" i="11"/>
  <c r="B160" i="11"/>
  <c r="D167" i="11"/>
  <c r="F174" i="11"/>
  <c r="H181" i="11"/>
  <c r="J188" i="11"/>
  <c r="L195" i="11"/>
  <c r="P200" i="11"/>
  <c r="H204" i="11"/>
  <c r="R207" i="11"/>
  <c r="J211" i="11"/>
  <c r="B215" i="11"/>
  <c r="H218" i="11"/>
  <c r="R220" i="11"/>
  <c r="G222" i="11"/>
  <c r="O223" i="11"/>
  <c r="S224" i="11"/>
  <c r="H226" i="11"/>
  <c r="K227" i="11"/>
  <c r="J228" i="11"/>
  <c r="H229" i="11"/>
  <c r="F230" i="11"/>
  <c r="D231" i="11"/>
  <c r="B232" i="11"/>
  <c r="R232" i="11"/>
  <c r="P233" i="11"/>
  <c r="N234" i="11"/>
  <c r="L235" i="11"/>
  <c r="J236" i="11"/>
  <c r="H237" i="11"/>
  <c r="F238" i="11"/>
  <c r="D239" i="11"/>
  <c r="B240" i="11"/>
  <c r="R240" i="11"/>
  <c r="P241" i="11"/>
  <c r="N242" i="11"/>
  <c r="L243" i="11"/>
  <c r="J244" i="11"/>
  <c r="H245" i="11"/>
  <c r="F246" i="11"/>
  <c r="D247" i="11"/>
  <c r="B248" i="11"/>
  <c r="R248" i="11"/>
  <c r="P249" i="11"/>
  <c r="N250" i="11"/>
  <c r="L251" i="11"/>
  <c r="J252" i="11"/>
  <c r="H253" i="11"/>
  <c r="F254" i="11"/>
  <c r="D255" i="11"/>
  <c r="B256" i="11"/>
  <c r="R256" i="11"/>
  <c r="P257" i="11"/>
  <c r="N258" i="11"/>
  <c r="L259" i="11"/>
  <c r="J260" i="11"/>
  <c r="H261" i="11"/>
  <c r="F262" i="11"/>
  <c r="D263" i="11"/>
  <c r="B264" i="11"/>
  <c r="R264" i="11"/>
  <c r="P265" i="11"/>
  <c r="N266" i="11"/>
  <c r="L267" i="11"/>
  <c r="J268" i="11"/>
  <c r="H269" i="11"/>
  <c r="F270" i="11"/>
  <c r="D271" i="11"/>
  <c r="B272" i="11"/>
  <c r="R272" i="11"/>
  <c r="P273" i="11"/>
  <c r="N274" i="11"/>
  <c r="L275" i="11"/>
  <c r="J276" i="11"/>
  <c r="H277" i="11"/>
  <c r="F278" i="11"/>
  <c r="D279" i="11"/>
  <c r="B280" i="11"/>
  <c r="R280" i="11"/>
  <c r="P281" i="11"/>
  <c r="N282" i="11"/>
  <c r="L283" i="11"/>
  <c r="J284" i="11"/>
  <c r="H285" i="11"/>
  <c r="F286" i="11"/>
  <c r="D287" i="11"/>
  <c r="B288" i="11"/>
  <c r="R288" i="11"/>
  <c r="P289" i="11"/>
  <c r="N290" i="11"/>
  <c r="L291" i="11"/>
  <c r="J292" i="11"/>
  <c r="H293" i="11"/>
  <c r="F294" i="11"/>
  <c r="D295" i="11"/>
  <c r="B296" i="11"/>
  <c r="R296" i="11"/>
  <c r="P297" i="11"/>
  <c r="N298" i="11"/>
  <c r="L299" i="11"/>
  <c r="J300" i="11"/>
  <c r="H301" i="11"/>
  <c r="F302" i="11"/>
  <c r="D303" i="11"/>
  <c r="B304" i="11"/>
  <c r="R304" i="11"/>
  <c r="P305" i="11"/>
  <c r="N306" i="11"/>
  <c r="L307" i="11"/>
  <c r="J308" i="11"/>
  <c r="H309" i="11"/>
  <c r="F310" i="11"/>
  <c r="D311" i="11"/>
  <c r="B312" i="11"/>
  <c r="R312" i="11"/>
  <c r="P313" i="11"/>
  <c r="N314" i="11"/>
  <c r="L315" i="11"/>
  <c r="J316" i="11"/>
  <c r="H317" i="11"/>
  <c r="F318" i="11"/>
  <c r="D319" i="11"/>
  <c r="B320" i="11"/>
  <c r="R320" i="11"/>
  <c r="P321" i="11"/>
  <c r="D51" i="11"/>
  <c r="N96" i="11"/>
  <c r="S130" i="11"/>
  <c r="K139" i="11"/>
  <c r="M146" i="11"/>
  <c r="O153" i="11"/>
  <c r="Q160" i="11"/>
  <c r="S167" i="11"/>
  <c r="C175" i="11"/>
  <c r="E182" i="11"/>
  <c r="G189" i="11"/>
  <c r="I196" i="11"/>
  <c r="Q200" i="11"/>
  <c r="I204" i="11"/>
  <c r="S207" i="11"/>
  <c r="K211" i="11"/>
  <c r="C215" i="11"/>
  <c r="I218" i="11"/>
  <c r="B221" i="11"/>
  <c r="I222" i="11"/>
  <c r="Q223" i="11"/>
  <c r="C225" i="11"/>
  <c r="I226" i="11"/>
  <c r="L227" i="11"/>
  <c r="K228" i="11"/>
  <c r="I229" i="11"/>
  <c r="G230" i="11"/>
  <c r="E231" i="11"/>
  <c r="C232" i="11"/>
  <c r="S232" i="11"/>
  <c r="Q233" i="11"/>
  <c r="O234" i="11"/>
  <c r="M235" i="11"/>
  <c r="K236" i="11"/>
  <c r="I237" i="11"/>
  <c r="G238" i="11"/>
  <c r="E239" i="11"/>
  <c r="C240" i="11"/>
  <c r="S240" i="11"/>
  <c r="Q241" i="11"/>
  <c r="O242" i="11"/>
  <c r="M243" i="11"/>
  <c r="K244" i="11"/>
  <c r="I245" i="11"/>
  <c r="G246" i="11"/>
  <c r="E247" i="11"/>
  <c r="C248" i="11"/>
  <c r="S248" i="11"/>
  <c r="Q249" i="11"/>
  <c r="O250" i="11"/>
  <c r="M251" i="11"/>
  <c r="K252" i="11"/>
  <c r="I253" i="11"/>
  <c r="G254" i="11"/>
  <c r="E255" i="11"/>
  <c r="C256" i="11"/>
  <c r="S256" i="11"/>
  <c r="Q257" i="11"/>
  <c r="O258" i="11"/>
  <c r="M259" i="11"/>
  <c r="K260" i="11"/>
  <c r="I261" i="11"/>
  <c r="G262" i="11"/>
  <c r="E263" i="11"/>
  <c r="C264" i="11"/>
  <c r="S264" i="11"/>
  <c r="Q265" i="11"/>
  <c r="O266" i="11"/>
  <c r="M267" i="11"/>
  <c r="K268" i="11"/>
  <c r="I269" i="11"/>
  <c r="G270" i="11"/>
  <c r="E271" i="11"/>
  <c r="C272" i="11"/>
  <c r="S272" i="11"/>
  <c r="Q273" i="11"/>
  <c r="O274" i="11"/>
  <c r="M275" i="11"/>
  <c r="K276" i="11"/>
  <c r="I277" i="11"/>
  <c r="G278" i="11"/>
  <c r="E279" i="11"/>
  <c r="C280" i="11"/>
  <c r="S280" i="11"/>
  <c r="Q281" i="11"/>
  <c r="O282" i="11"/>
  <c r="M283" i="11"/>
  <c r="K284" i="11"/>
  <c r="I285" i="11"/>
  <c r="G286" i="11"/>
  <c r="E287" i="11"/>
  <c r="C288" i="11"/>
  <c r="S288" i="11"/>
  <c r="Q289" i="11"/>
  <c r="O290" i="11"/>
  <c r="M291" i="11"/>
  <c r="K292" i="11"/>
  <c r="I293" i="11"/>
  <c r="G294" i="11"/>
  <c r="E295" i="11"/>
  <c r="C296" i="11"/>
  <c r="S296" i="11"/>
  <c r="Q297" i="11"/>
  <c r="O298" i="11"/>
  <c r="M299" i="11"/>
  <c r="K300" i="11"/>
  <c r="I301" i="11"/>
  <c r="G302" i="11"/>
  <c r="E303" i="11"/>
  <c r="C304" i="11"/>
  <c r="S304" i="11"/>
  <c r="Q305" i="11"/>
  <c r="O306" i="11"/>
  <c r="M307" i="11"/>
  <c r="K308" i="11"/>
  <c r="I309" i="11"/>
  <c r="G310" i="11"/>
  <c r="E311" i="11"/>
  <c r="C312" i="11"/>
  <c r="S312" i="11"/>
  <c r="Q313" i="11"/>
  <c r="O314" i="11"/>
  <c r="M315" i="11"/>
  <c r="K316" i="11"/>
  <c r="I317" i="11"/>
  <c r="G318" i="11"/>
  <c r="E319" i="11"/>
  <c r="C320" i="11"/>
  <c r="H51" i="11"/>
  <c r="H97" i="11"/>
  <c r="D131" i="11"/>
  <c r="L139" i="11"/>
  <c r="N146" i="11"/>
  <c r="P153" i="11"/>
  <c r="R160" i="11"/>
  <c r="B168" i="11"/>
  <c r="D175" i="11"/>
  <c r="F182" i="11"/>
  <c r="H189" i="11"/>
  <c r="J196" i="11"/>
  <c r="R200" i="11"/>
  <c r="J204" i="11"/>
  <c r="B208" i="11"/>
  <c r="L211" i="11"/>
  <c r="D215" i="11"/>
  <c r="L218" i="11"/>
  <c r="C221" i="11"/>
  <c r="M222" i="11"/>
  <c r="R223" i="11"/>
  <c r="F225" i="11"/>
  <c r="K226" i="11"/>
  <c r="M227" i="11"/>
  <c r="L228" i="11"/>
  <c r="J229" i="11"/>
  <c r="H230" i="11"/>
  <c r="F231" i="11"/>
  <c r="D232" i="11"/>
  <c r="B233" i="11"/>
  <c r="R233" i="11"/>
  <c r="P234" i="11"/>
  <c r="N235" i="11"/>
  <c r="L236" i="11"/>
  <c r="J237" i="11"/>
  <c r="H238" i="11"/>
  <c r="F239" i="11"/>
  <c r="D240" i="11"/>
  <c r="B241" i="11"/>
  <c r="R241" i="11"/>
  <c r="P242" i="11"/>
  <c r="N243" i="11"/>
  <c r="L244" i="11"/>
  <c r="J245" i="11"/>
  <c r="H246" i="11"/>
  <c r="F247" i="11"/>
  <c r="D248" i="11"/>
  <c r="B249" i="11"/>
  <c r="R249" i="11"/>
  <c r="P250" i="11"/>
  <c r="N251" i="11"/>
  <c r="L252" i="11"/>
  <c r="J253" i="11"/>
  <c r="H254" i="11"/>
  <c r="F255" i="11"/>
  <c r="D256" i="11"/>
  <c r="B257" i="11"/>
  <c r="R257" i="11"/>
  <c r="P258" i="11"/>
  <c r="N259" i="11"/>
  <c r="L260" i="11"/>
  <c r="J261" i="11"/>
  <c r="H262" i="11"/>
  <c r="F263" i="11"/>
  <c r="D264" i="11"/>
  <c r="B265" i="11"/>
  <c r="R265" i="11"/>
  <c r="P266" i="11"/>
  <c r="N267" i="11"/>
  <c r="L268" i="11"/>
  <c r="J269" i="11"/>
  <c r="H270" i="11"/>
  <c r="F271" i="11"/>
  <c r="D272" i="11"/>
  <c r="B273" i="11"/>
  <c r="R273" i="11"/>
  <c r="P274" i="11"/>
  <c r="N275" i="11"/>
  <c r="L276" i="11"/>
  <c r="J277" i="11"/>
  <c r="H278" i="11"/>
  <c r="F279" i="11"/>
  <c r="D280" i="11"/>
  <c r="B281" i="11"/>
  <c r="R281" i="11"/>
  <c r="P282" i="11"/>
  <c r="N283" i="11"/>
  <c r="L284" i="11"/>
  <c r="J285" i="11"/>
  <c r="H286" i="11"/>
  <c r="F287" i="11"/>
  <c r="D288" i="11"/>
  <c r="B289" i="11"/>
  <c r="R289" i="11"/>
  <c r="P290" i="11"/>
  <c r="N291" i="11"/>
  <c r="L292" i="11"/>
  <c r="J293" i="11"/>
  <c r="H294" i="11"/>
  <c r="F295" i="11"/>
  <c r="D296" i="11"/>
  <c r="B297" i="11"/>
  <c r="R297" i="11"/>
  <c r="P298" i="11"/>
  <c r="N299" i="11"/>
  <c r="L300" i="11"/>
  <c r="J301" i="11"/>
  <c r="H302" i="11"/>
  <c r="F303" i="11"/>
  <c r="D304" i="11"/>
  <c r="B305" i="11"/>
  <c r="R305" i="11"/>
  <c r="F58" i="11"/>
  <c r="P101" i="11"/>
  <c r="J132" i="11"/>
  <c r="I140" i="11"/>
  <c r="K147" i="11"/>
  <c r="M154" i="11"/>
  <c r="O161" i="11"/>
  <c r="Q168" i="11"/>
  <c r="S175" i="11"/>
  <c r="C183" i="11"/>
  <c r="E190" i="11"/>
  <c r="G197" i="11"/>
  <c r="K201" i="11"/>
  <c r="C205" i="11"/>
  <c r="M208" i="11"/>
  <c r="E212" i="11"/>
  <c r="O215" i="11"/>
  <c r="M218" i="11"/>
  <c r="E221" i="11"/>
  <c r="N222" i="11"/>
  <c r="S223" i="11"/>
  <c r="G225" i="11"/>
  <c r="L226" i="11"/>
  <c r="O227" i="11"/>
  <c r="M228" i="11"/>
  <c r="K229" i="11"/>
  <c r="I230" i="11"/>
  <c r="G231" i="11"/>
  <c r="E232" i="11"/>
  <c r="C233" i="11"/>
  <c r="S233" i="11"/>
  <c r="Q234" i="11"/>
  <c r="O235" i="11"/>
  <c r="M236" i="11"/>
  <c r="K237" i="11"/>
  <c r="I238" i="11"/>
  <c r="G239" i="11"/>
  <c r="E240" i="11"/>
  <c r="C241" i="11"/>
  <c r="S241" i="11"/>
  <c r="Q242" i="11"/>
  <c r="O243" i="11"/>
  <c r="M244" i="11"/>
  <c r="K245" i="11"/>
  <c r="I246" i="11"/>
  <c r="G247" i="11"/>
  <c r="E248" i="11"/>
  <c r="C249" i="11"/>
  <c r="S249" i="11"/>
  <c r="Q250" i="11"/>
  <c r="O251" i="11"/>
  <c r="M252" i="11"/>
  <c r="K253" i="11"/>
  <c r="I254" i="11"/>
  <c r="G255" i="11"/>
  <c r="E256" i="11"/>
  <c r="C257" i="11"/>
  <c r="S257" i="11"/>
  <c r="Q258" i="11"/>
  <c r="O259" i="11"/>
  <c r="M260" i="11"/>
  <c r="K261" i="11"/>
  <c r="I262" i="11"/>
  <c r="G263" i="11"/>
  <c r="E264" i="11"/>
  <c r="C265" i="11"/>
  <c r="S265" i="11"/>
  <c r="Q266" i="11"/>
  <c r="O267" i="11"/>
  <c r="M268" i="11"/>
  <c r="K269" i="11"/>
  <c r="I270" i="11"/>
  <c r="G271" i="11"/>
  <c r="E272" i="11"/>
  <c r="C273" i="11"/>
  <c r="S273" i="11"/>
  <c r="Q274" i="11"/>
  <c r="O275" i="11"/>
  <c r="M276" i="11"/>
  <c r="K277" i="11"/>
  <c r="I278" i="11"/>
  <c r="G279" i="11"/>
  <c r="E280" i="11"/>
  <c r="C281" i="11"/>
  <c r="S281" i="11"/>
  <c r="Q282" i="11"/>
  <c r="O283" i="11"/>
  <c r="M284" i="11"/>
  <c r="K285" i="11"/>
  <c r="I286" i="11"/>
  <c r="G287" i="11"/>
  <c r="E288" i="11"/>
  <c r="C289" i="11"/>
  <c r="S289" i="11"/>
  <c r="Q290" i="11"/>
  <c r="J58" i="11"/>
  <c r="R101" i="11"/>
  <c r="K132" i="11"/>
  <c r="J140" i="11"/>
  <c r="L147" i="11"/>
  <c r="N154" i="11"/>
  <c r="P161" i="11"/>
  <c r="R168" i="11"/>
  <c r="B176" i="11"/>
  <c r="D183" i="11"/>
  <c r="F190" i="11"/>
  <c r="H197" i="11"/>
  <c r="N201" i="11"/>
  <c r="F205" i="11"/>
  <c r="P208" i="11"/>
  <c r="H212" i="11"/>
  <c r="R215" i="11"/>
  <c r="N218" i="11"/>
  <c r="F221" i="11"/>
  <c r="P222" i="11"/>
  <c r="B224" i="11"/>
  <c r="H225" i="11"/>
  <c r="M226" i="11"/>
  <c r="P227" i="11"/>
  <c r="N228" i="11"/>
  <c r="L229" i="11"/>
  <c r="J230" i="11"/>
  <c r="H231" i="11"/>
  <c r="F232" i="11"/>
  <c r="D233" i="11"/>
  <c r="B234" i="11"/>
  <c r="R234" i="11"/>
  <c r="P235" i="11"/>
  <c r="N236" i="11"/>
  <c r="L237" i="11"/>
  <c r="J238" i="11"/>
  <c r="H239" i="11"/>
  <c r="F240" i="11"/>
  <c r="D241" i="11"/>
  <c r="B242" i="11"/>
  <c r="R242" i="11"/>
  <c r="P243" i="11"/>
  <c r="N244" i="11"/>
  <c r="L245" i="11"/>
  <c r="J246" i="11"/>
  <c r="H247" i="11"/>
  <c r="F248" i="11"/>
  <c r="D249" i="11"/>
  <c r="B250" i="11"/>
  <c r="R250" i="11"/>
  <c r="P251" i="11"/>
  <c r="N252" i="11"/>
  <c r="L253" i="11"/>
  <c r="J254" i="11"/>
  <c r="H255" i="11"/>
  <c r="F256" i="11"/>
  <c r="D257" i="11"/>
  <c r="B258" i="11"/>
  <c r="R258" i="11"/>
  <c r="P259" i="11"/>
  <c r="N260" i="11"/>
  <c r="L261" i="11"/>
  <c r="J262" i="11"/>
  <c r="H263" i="11"/>
  <c r="F264" i="11"/>
  <c r="D265" i="11"/>
  <c r="B266" i="11"/>
  <c r="R266" i="11"/>
  <c r="P267" i="11"/>
  <c r="N268" i="11"/>
  <c r="L269" i="11"/>
  <c r="J270" i="11"/>
  <c r="H271" i="11"/>
  <c r="F272" i="11"/>
  <c r="D273" i="11"/>
  <c r="B274" i="11"/>
  <c r="R274" i="11"/>
  <c r="P275" i="11"/>
  <c r="N276" i="11"/>
  <c r="L277" i="11"/>
  <c r="J278" i="11"/>
  <c r="H279" i="11"/>
  <c r="F280" i="11"/>
  <c r="D281" i="11"/>
  <c r="B282" i="11"/>
  <c r="R282" i="11"/>
  <c r="P283" i="11"/>
  <c r="N284" i="11"/>
  <c r="L285" i="11"/>
  <c r="J286" i="11"/>
  <c r="H287" i="11"/>
  <c r="F288" i="11"/>
  <c r="D289" i="11"/>
  <c r="B290" i="11"/>
  <c r="H65" i="11"/>
  <c r="H106" i="11"/>
  <c r="P133" i="11"/>
  <c r="G141" i="11"/>
  <c r="I148" i="11"/>
  <c r="K155" i="11"/>
  <c r="M162" i="11"/>
  <c r="O169" i="11"/>
  <c r="Q176" i="11"/>
  <c r="S183" i="11"/>
  <c r="C191" i="11"/>
  <c r="D198" i="11"/>
  <c r="O201" i="11"/>
  <c r="G205" i="11"/>
  <c r="Q208" i="11"/>
  <c r="I212" i="11"/>
  <c r="S215" i="11"/>
  <c r="F219" i="11"/>
  <c r="G221" i="11"/>
  <c r="Q222" i="11"/>
  <c r="C224" i="11"/>
  <c r="J225" i="11"/>
  <c r="N226" i="11"/>
  <c r="Q227" i="11"/>
  <c r="O228" i="11"/>
  <c r="M229" i="11"/>
  <c r="K230" i="11"/>
  <c r="I231" i="11"/>
  <c r="G232" i="11"/>
  <c r="E233" i="11"/>
  <c r="C234" i="11"/>
  <c r="S234" i="11"/>
  <c r="Q235" i="11"/>
  <c r="O236" i="11"/>
  <c r="M237" i="11"/>
  <c r="K238" i="11"/>
  <c r="I239" i="11"/>
  <c r="G240" i="11"/>
  <c r="E241" i="11"/>
  <c r="C242" i="11"/>
  <c r="S242" i="11"/>
  <c r="Q243" i="11"/>
  <c r="O244" i="11"/>
  <c r="M245" i="11"/>
  <c r="K246" i="11"/>
  <c r="I247" i="11"/>
  <c r="G248" i="11"/>
  <c r="E249" i="11"/>
  <c r="C250" i="11"/>
  <c r="S250" i="11"/>
  <c r="Q251" i="11"/>
  <c r="O252" i="11"/>
  <c r="M253" i="11"/>
  <c r="K254" i="11"/>
  <c r="I255" i="11"/>
  <c r="G256" i="11"/>
  <c r="E257" i="11"/>
  <c r="C258" i="11"/>
  <c r="S258" i="11"/>
  <c r="Q259" i="11"/>
  <c r="O260" i="11"/>
  <c r="M261" i="11"/>
  <c r="K262" i="11"/>
  <c r="I263" i="11"/>
  <c r="G264" i="11"/>
  <c r="E265" i="11"/>
  <c r="C266" i="11"/>
  <c r="S266" i="11"/>
  <c r="Q267" i="11"/>
  <c r="O268" i="11"/>
  <c r="M269" i="11"/>
  <c r="K270" i="11"/>
  <c r="I271" i="11"/>
  <c r="G272" i="11"/>
  <c r="E273" i="11"/>
  <c r="C274" i="11"/>
  <c r="S274" i="11"/>
  <c r="Q275" i="11"/>
  <c r="O276" i="11"/>
  <c r="M277" i="11"/>
  <c r="K278" i="11"/>
  <c r="I279" i="11"/>
  <c r="G280" i="11"/>
  <c r="E281" i="11"/>
  <c r="C282" i="11"/>
  <c r="S282" i="11"/>
  <c r="Q283" i="11"/>
  <c r="O284" i="11"/>
  <c r="M285" i="11"/>
  <c r="K286" i="11"/>
  <c r="I287" i="11"/>
  <c r="G288" i="11"/>
  <c r="E289" i="11"/>
  <c r="C290" i="11"/>
  <c r="S290" i="11"/>
  <c r="Q291" i="11"/>
  <c r="O292" i="11"/>
  <c r="M293" i="11"/>
  <c r="L65" i="11"/>
  <c r="J106" i="11"/>
  <c r="R133" i="11"/>
  <c r="H141" i="11"/>
  <c r="J148" i="11"/>
  <c r="L155" i="11"/>
  <c r="N162" i="11"/>
  <c r="P169" i="11"/>
  <c r="R176" i="11"/>
  <c r="B184" i="11"/>
  <c r="D191" i="11"/>
  <c r="E198" i="11"/>
  <c r="P201" i="11"/>
  <c r="H205" i="11"/>
  <c r="R208" i="11"/>
  <c r="J212" i="11"/>
  <c r="B216" i="11"/>
  <c r="G219" i="11"/>
  <c r="H221" i="11"/>
  <c r="S222" i="11"/>
  <c r="E224" i="11"/>
  <c r="K225" i="11"/>
  <c r="O226" i="11"/>
  <c r="R227" i="11"/>
  <c r="P228" i="11"/>
  <c r="N229" i="11"/>
  <c r="L230" i="11"/>
  <c r="J231" i="11"/>
  <c r="H232" i="11"/>
  <c r="F233" i="11"/>
  <c r="D234" i="11"/>
  <c r="B235" i="11"/>
  <c r="R235" i="11"/>
  <c r="P236" i="11"/>
  <c r="N237" i="11"/>
  <c r="L238" i="11"/>
  <c r="J239" i="11"/>
  <c r="H240" i="11"/>
  <c r="F241" i="11"/>
  <c r="D242" i="11"/>
  <c r="B243" i="11"/>
  <c r="R243" i="11"/>
  <c r="P244" i="11"/>
  <c r="N245" i="11"/>
  <c r="L246" i="11"/>
  <c r="J247" i="11"/>
  <c r="H248" i="11"/>
  <c r="F249" i="11"/>
  <c r="D250" i="11"/>
  <c r="B251" i="11"/>
  <c r="R251" i="11"/>
  <c r="P252" i="11"/>
  <c r="N253" i="11"/>
  <c r="L254" i="11"/>
  <c r="J255" i="11"/>
  <c r="H256" i="11"/>
  <c r="F257" i="11"/>
  <c r="D258" i="11"/>
  <c r="B259" i="11"/>
  <c r="R259" i="11"/>
  <c r="P260" i="11"/>
  <c r="N261" i="11"/>
  <c r="L262" i="11"/>
  <c r="J263" i="11"/>
  <c r="H264" i="11"/>
  <c r="F265" i="11"/>
  <c r="D266" i="11"/>
  <c r="B267" i="11"/>
  <c r="R267" i="11"/>
  <c r="P268" i="11"/>
  <c r="N269" i="11"/>
  <c r="L270" i="11"/>
  <c r="J271" i="11"/>
  <c r="H272" i="11"/>
  <c r="F273" i="11"/>
  <c r="D274" i="11"/>
  <c r="B275" i="11"/>
  <c r="R275" i="11"/>
  <c r="P276" i="11"/>
  <c r="N277" i="11"/>
  <c r="L278" i="11"/>
  <c r="J279" i="11"/>
  <c r="H280" i="11"/>
  <c r="F281" i="11"/>
  <c r="D282" i="11"/>
  <c r="B283" i="11"/>
  <c r="R283" i="11"/>
  <c r="P284" i="11"/>
  <c r="N285" i="11"/>
  <c r="L286" i="11"/>
  <c r="J287" i="11"/>
  <c r="H288" i="11"/>
  <c r="F289" i="11"/>
  <c r="D290" i="11"/>
  <c r="B291" i="11"/>
  <c r="R291" i="11"/>
  <c r="P292" i="11"/>
  <c r="N293" i="11"/>
  <c r="L294" i="11"/>
  <c r="J295" i="11"/>
  <c r="H296" i="11"/>
  <c r="F297" i="11"/>
  <c r="D298" i="11"/>
  <c r="B299" i="11"/>
  <c r="R299" i="11"/>
  <c r="J72" i="11"/>
  <c r="R110" i="11"/>
  <c r="R134" i="11"/>
  <c r="E142" i="11"/>
  <c r="G149" i="11"/>
  <c r="I156" i="11"/>
  <c r="K163" i="11"/>
  <c r="M170" i="11"/>
  <c r="O177" i="11"/>
  <c r="Q184" i="11"/>
  <c r="S191" i="11"/>
  <c r="F198" i="11"/>
  <c r="I202" i="11"/>
  <c r="S205" i="11"/>
  <c r="K209" i="11"/>
  <c r="C213" i="11"/>
  <c r="M216" i="11"/>
  <c r="J219" i="11"/>
  <c r="I221" i="11"/>
  <c r="B223" i="11"/>
  <c r="H224" i="11"/>
  <c r="M225" i="11"/>
  <c r="Q226" i="11"/>
  <c r="S227" i="11"/>
  <c r="Q228" i="11"/>
  <c r="O229" i="11"/>
  <c r="M230" i="11"/>
  <c r="K231" i="11"/>
  <c r="I232" i="11"/>
  <c r="G233" i="11"/>
  <c r="E234" i="11"/>
  <c r="C235" i="11"/>
  <c r="S235" i="11"/>
  <c r="Q236" i="11"/>
  <c r="O237" i="11"/>
  <c r="M238" i="11"/>
  <c r="K239" i="11"/>
  <c r="I240" i="11"/>
  <c r="G241" i="11"/>
  <c r="E242" i="11"/>
  <c r="C243" i="11"/>
  <c r="S243" i="11"/>
  <c r="Q244" i="11"/>
  <c r="O245" i="11"/>
  <c r="M246" i="11"/>
  <c r="K247" i="11"/>
  <c r="I248" i="11"/>
  <c r="G249" i="11"/>
  <c r="E250" i="11"/>
  <c r="C251" i="11"/>
  <c r="S251" i="11"/>
  <c r="Q252" i="11"/>
  <c r="O253" i="11"/>
  <c r="M254" i="11"/>
  <c r="N72" i="11"/>
  <c r="L111" i="11"/>
  <c r="S134" i="11"/>
  <c r="F142" i="11"/>
  <c r="H149" i="11"/>
  <c r="J156" i="11"/>
  <c r="L163" i="11"/>
  <c r="N170" i="11"/>
  <c r="P177" i="11"/>
  <c r="R184" i="11"/>
  <c r="B192" i="11"/>
  <c r="B199" i="11"/>
  <c r="L202" i="11"/>
  <c r="D206" i="11"/>
  <c r="N209" i="11"/>
  <c r="F213" i="11"/>
  <c r="P216" i="11"/>
  <c r="K219" i="11"/>
  <c r="O221" i="11"/>
  <c r="C223" i="11"/>
  <c r="I224" i="11"/>
  <c r="N225" i="11"/>
  <c r="S226" i="11"/>
  <c r="B228" i="11"/>
  <c r="R228" i="11"/>
  <c r="P229" i="11"/>
  <c r="N230" i="11"/>
  <c r="L231" i="11"/>
  <c r="J232" i="11"/>
  <c r="H233" i="11"/>
  <c r="F234" i="11"/>
  <c r="D235" i="11"/>
  <c r="B236" i="11"/>
  <c r="R236" i="11"/>
  <c r="P237" i="11"/>
  <c r="N238" i="11"/>
  <c r="L239" i="11"/>
  <c r="J240" i="11"/>
  <c r="H241" i="11"/>
  <c r="F242" i="11"/>
  <c r="D243" i="11"/>
  <c r="B244" i="11"/>
  <c r="R244" i="11"/>
  <c r="P245" i="11"/>
  <c r="N246" i="11"/>
  <c r="L247" i="11"/>
  <c r="J248" i="11"/>
  <c r="H249" i="11"/>
  <c r="F250" i="11"/>
  <c r="D251" i="11"/>
  <c r="B252" i="11"/>
  <c r="R252" i="11"/>
  <c r="P253" i="11"/>
  <c r="N254" i="11"/>
  <c r="L255" i="11"/>
  <c r="J256" i="11"/>
  <c r="H257" i="11"/>
  <c r="F258" i="11"/>
  <c r="D259" i="11"/>
  <c r="B260" i="11"/>
  <c r="R260" i="11"/>
  <c r="P261" i="11"/>
  <c r="N262" i="11"/>
  <c r="L263" i="11"/>
  <c r="J264" i="11"/>
  <c r="H265" i="11"/>
  <c r="F266" i="11"/>
  <c r="D267" i="11"/>
  <c r="B268" i="11"/>
  <c r="R268" i="11"/>
  <c r="P269" i="11"/>
  <c r="N270" i="11"/>
  <c r="L271" i="11"/>
  <c r="J272" i="11"/>
  <c r="H273" i="11"/>
  <c r="F274" i="11"/>
  <c r="D275" i="11"/>
  <c r="B276" i="11"/>
  <c r="R276" i="11"/>
  <c r="R77" i="11"/>
  <c r="B116" i="11"/>
  <c r="R135" i="11"/>
  <c r="C143" i="11"/>
  <c r="E150" i="11"/>
  <c r="G157" i="11"/>
  <c r="I164" i="11"/>
  <c r="K171" i="11"/>
  <c r="M178" i="11"/>
  <c r="O185" i="11"/>
  <c r="Q192" i="11"/>
  <c r="C199" i="11"/>
  <c r="M202" i="11"/>
  <c r="E206" i="11"/>
  <c r="O209" i="11"/>
  <c r="G213" i="11"/>
  <c r="Q216" i="11"/>
  <c r="L219" i="11"/>
  <c r="P221" i="11"/>
  <c r="D223" i="11"/>
  <c r="J224" i="11"/>
  <c r="O225" i="11"/>
  <c r="B227" i="11"/>
  <c r="C228" i="11"/>
  <c r="S228" i="11"/>
  <c r="Q229" i="11"/>
  <c r="O230" i="11"/>
  <c r="M231" i="11"/>
  <c r="K232" i="11"/>
  <c r="I233" i="11"/>
  <c r="G234" i="11"/>
  <c r="E235" i="11"/>
  <c r="C236" i="11"/>
  <c r="S236" i="11"/>
  <c r="Q237" i="11"/>
  <c r="O238" i="11"/>
  <c r="M239" i="11"/>
  <c r="K240" i="11"/>
  <c r="I241" i="11"/>
  <c r="G242" i="11"/>
  <c r="E243" i="11"/>
  <c r="C244" i="11"/>
  <c r="S244" i="11"/>
  <c r="Q245" i="11"/>
  <c r="O246" i="11"/>
  <c r="M247" i="11"/>
  <c r="K248" i="11"/>
  <c r="I249" i="11"/>
  <c r="G250" i="11"/>
  <c r="E251" i="11"/>
  <c r="C252" i="11"/>
  <c r="S252" i="11"/>
  <c r="Q253" i="11"/>
  <c r="O254" i="11"/>
  <c r="M255" i="11"/>
  <c r="K256" i="11"/>
  <c r="I257" i="11"/>
  <c r="G258" i="11"/>
  <c r="E259" i="11"/>
  <c r="C260" i="11"/>
  <c r="S260" i="11"/>
  <c r="Q261" i="11"/>
  <c r="O262" i="11"/>
  <c r="M263" i="11"/>
  <c r="K264" i="11"/>
  <c r="I265" i="11"/>
  <c r="G266" i="11"/>
  <c r="E267" i="11"/>
  <c r="C268" i="11"/>
  <c r="S268" i="11"/>
  <c r="Q269" i="11"/>
  <c r="O270" i="11"/>
  <c r="M271" i="11"/>
  <c r="K272" i="11"/>
  <c r="I273" i="11"/>
  <c r="G274" i="11"/>
  <c r="E275" i="11"/>
  <c r="C276" i="11"/>
  <c r="S276" i="11"/>
  <c r="Q277" i="11"/>
  <c r="O278" i="11"/>
  <c r="M279" i="11"/>
  <c r="K280" i="11"/>
  <c r="I281" i="11"/>
  <c r="G282" i="11"/>
  <c r="E283" i="11"/>
  <c r="C284" i="11"/>
  <c r="S284" i="11"/>
  <c r="Q285" i="11"/>
  <c r="O286" i="11"/>
  <c r="J82" i="11"/>
  <c r="L120" i="11"/>
  <c r="Q136" i="11"/>
  <c r="S143" i="11"/>
  <c r="C151" i="11"/>
  <c r="E158" i="11"/>
  <c r="G165" i="11"/>
  <c r="I172" i="11"/>
  <c r="K179" i="11"/>
  <c r="M186" i="11"/>
  <c r="O193" i="11"/>
  <c r="O199" i="11"/>
  <c r="G203" i="11"/>
  <c r="Q206" i="11"/>
  <c r="I210" i="11"/>
  <c r="S213" i="11"/>
  <c r="J217" i="11"/>
  <c r="E220" i="11"/>
  <c r="S221" i="11"/>
  <c r="G223" i="11"/>
  <c r="M224" i="11"/>
  <c r="Q225" i="11"/>
  <c r="D227" i="11"/>
  <c r="E228" i="11"/>
  <c r="C229" i="11"/>
  <c r="S229" i="11"/>
  <c r="Q230" i="11"/>
  <c r="O231" i="11"/>
  <c r="M232" i="11"/>
  <c r="K233" i="11"/>
  <c r="I234" i="11"/>
  <c r="G235" i="11"/>
  <c r="E236" i="11"/>
  <c r="C237" i="11"/>
  <c r="S237" i="11"/>
  <c r="Q238" i="11"/>
  <c r="O239" i="11"/>
  <c r="M240" i="11"/>
  <c r="K241" i="11"/>
  <c r="I242" i="11"/>
  <c r="G243" i="11"/>
  <c r="E244" i="11"/>
  <c r="C245" i="11"/>
  <c r="S245" i="11"/>
  <c r="Q246" i="11"/>
  <c r="O247" i="11"/>
  <c r="M248" i="11"/>
  <c r="K249" i="11"/>
  <c r="I250" i="11"/>
  <c r="G251" i="11"/>
  <c r="E252" i="11"/>
  <c r="C253" i="11"/>
  <c r="S253" i="11"/>
  <c r="Q254" i="11"/>
  <c r="O255" i="11"/>
  <c r="M256" i="11"/>
  <c r="K257" i="11"/>
  <c r="I258" i="11"/>
  <c r="G259" i="11"/>
  <c r="E260" i="11"/>
  <c r="C261" i="11"/>
  <c r="S261" i="11"/>
  <c r="Q262" i="11"/>
  <c r="O263" i="11"/>
  <c r="M264" i="11"/>
  <c r="K265" i="11"/>
  <c r="I266" i="11"/>
  <c r="G267" i="11"/>
  <c r="E268" i="11"/>
  <c r="C269" i="11"/>
  <c r="S269" i="11"/>
  <c r="Q270" i="11"/>
  <c r="O271" i="11"/>
  <c r="M272" i="11"/>
  <c r="K273" i="11"/>
  <c r="I274" i="11"/>
  <c r="G275" i="11"/>
  <c r="E276" i="11"/>
  <c r="C277" i="11"/>
  <c r="S277" i="11"/>
  <c r="Q278" i="11"/>
  <c r="O279" i="11"/>
  <c r="M280" i="11"/>
  <c r="K281" i="11"/>
  <c r="I282" i="11"/>
  <c r="G283" i="11"/>
  <c r="E284" i="11"/>
  <c r="C285" i="11"/>
  <c r="S285" i="11"/>
  <c r="Q286" i="11"/>
  <c r="O287" i="11"/>
  <c r="M288" i="11"/>
  <c r="K289" i="11"/>
  <c r="I290" i="11"/>
  <c r="G291" i="11"/>
  <c r="E292" i="11"/>
  <c r="C293" i="11"/>
  <c r="S293" i="11"/>
  <c r="Q294" i="11"/>
  <c r="O295" i="11"/>
  <c r="M296" i="11"/>
  <c r="K297" i="11"/>
  <c r="I298" i="11"/>
  <c r="G299" i="11"/>
  <c r="E300" i="11"/>
  <c r="C301" i="11"/>
  <c r="S301" i="11"/>
  <c r="Q302" i="11"/>
  <c r="O303" i="11"/>
  <c r="M304" i="11"/>
  <c r="K305" i="11"/>
  <c r="I306" i="11"/>
  <c r="G307" i="11"/>
  <c r="E308" i="11"/>
  <c r="C309" i="11"/>
  <c r="S309" i="11"/>
  <c r="Q310" i="11"/>
  <c r="O311" i="11"/>
  <c r="M312" i="11"/>
  <c r="K313" i="11"/>
  <c r="I314" i="11"/>
  <c r="G315" i="11"/>
  <c r="E316" i="11"/>
  <c r="C317" i="11"/>
  <c r="S317" i="11"/>
  <c r="D83" i="11"/>
  <c r="N120" i="11"/>
  <c r="R136" i="11"/>
  <c r="B144" i="11"/>
  <c r="D151" i="11"/>
  <c r="F158" i="11"/>
  <c r="H165" i="11"/>
  <c r="J172" i="11"/>
  <c r="L179" i="11"/>
  <c r="N186" i="11"/>
  <c r="P193" i="11"/>
  <c r="R199" i="11"/>
  <c r="J203" i="11"/>
  <c r="B207" i="11"/>
  <c r="L210" i="11"/>
  <c r="D214" i="11"/>
  <c r="K217" i="11"/>
  <c r="H220" i="11"/>
  <c r="C222" i="11"/>
  <c r="J223" i="11"/>
  <c r="O224" i="11"/>
  <c r="S225" i="11"/>
  <c r="F227" i="11"/>
  <c r="F228" i="11"/>
  <c r="D229" i="11"/>
  <c r="B230" i="11"/>
  <c r="R230" i="11"/>
  <c r="P231" i="11"/>
  <c r="N232" i="11"/>
  <c r="L233" i="11"/>
  <c r="J234" i="11"/>
  <c r="H235" i="11"/>
  <c r="F236" i="11"/>
  <c r="D237" i="11"/>
  <c r="B238" i="11"/>
  <c r="R238" i="11"/>
  <c r="P239" i="11"/>
  <c r="N240" i="11"/>
  <c r="L241" i="11"/>
  <c r="J242" i="11"/>
  <c r="H243" i="11"/>
  <c r="F244" i="11"/>
  <c r="D245" i="11"/>
  <c r="B246" i="11"/>
  <c r="R246" i="11"/>
  <c r="P247" i="11"/>
  <c r="N248" i="11"/>
  <c r="L249" i="11"/>
  <c r="J250" i="11"/>
  <c r="H251" i="11"/>
  <c r="F252" i="11"/>
  <c r="D253" i="11"/>
  <c r="B254" i="11"/>
  <c r="R254" i="11"/>
  <c r="P255" i="11"/>
  <c r="N256" i="11"/>
  <c r="L257" i="11"/>
  <c r="J258" i="11"/>
  <c r="H259" i="11"/>
  <c r="F260" i="11"/>
  <c r="D261" i="11"/>
  <c r="B262" i="11"/>
  <c r="R262" i="11"/>
  <c r="P263" i="11"/>
  <c r="N264" i="11"/>
  <c r="L265" i="11"/>
  <c r="J266" i="11"/>
  <c r="H267" i="11"/>
  <c r="F268" i="11"/>
  <c r="D269" i="11"/>
  <c r="B270" i="11"/>
  <c r="R270" i="11"/>
  <c r="P271" i="11"/>
  <c r="N272" i="11"/>
  <c r="L273" i="11"/>
  <c r="J274" i="11"/>
  <c r="H275" i="11"/>
  <c r="F276" i="11"/>
  <c r="D277" i="11"/>
  <c r="B278" i="11"/>
  <c r="R278" i="11"/>
  <c r="P279" i="11"/>
  <c r="N280" i="11"/>
  <c r="L281" i="11"/>
  <c r="J282" i="11"/>
  <c r="H283" i="11"/>
  <c r="F284" i="11"/>
  <c r="D285" i="11"/>
  <c r="B286" i="11"/>
  <c r="R286" i="11"/>
  <c r="P287" i="11"/>
  <c r="N288" i="11"/>
  <c r="L289" i="11"/>
  <c r="J290" i="11"/>
  <c r="H291" i="11"/>
  <c r="F292" i="11"/>
  <c r="D293" i="11"/>
  <c r="B294" i="11"/>
  <c r="R294" i="11"/>
  <c r="P295" i="11"/>
  <c r="N296" i="11"/>
  <c r="L297" i="11"/>
  <c r="J298" i="11"/>
  <c r="H299" i="11"/>
  <c r="F300" i="11"/>
  <c r="D301" i="11"/>
  <c r="B302" i="11"/>
  <c r="R302" i="11"/>
  <c r="L87" i="11"/>
  <c r="D125" i="11"/>
  <c r="O137" i="11"/>
  <c r="Q144" i="11"/>
  <c r="S151" i="11"/>
  <c r="C159" i="11"/>
  <c r="E166" i="11"/>
  <c r="G173" i="11"/>
  <c r="I180" i="11"/>
  <c r="K187" i="11"/>
  <c r="M194" i="11"/>
  <c r="S199" i="11"/>
  <c r="K203" i="11"/>
  <c r="C207" i="11"/>
  <c r="M210" i="11"/>
  <c r="E214" i="11"/>
  <c r="N217" i="11"/>
  <c r="I220" i="11"/>
  <c r="D222" i="11"/>
  <c r="K223" i="11"/>
  <c r="P224" i="11"/>
  <c r="D226" i="11"/>
  <c r="G227" i="11"/>
  <c r="G228" i="11"/>
  <c r="E229" i="11"/>
  <c r="C230" i="11"/>
  <c r="S230" i="11"/>
  <c r="Q231" i="11"/>
  <c r="O232" i="11"/>
  <c r="M233" i="11"/>
  <c r="K234" i="11"/>
  <c r="I235" i="11"/>
  <c r="G236" i="11"/>
  <c r="E237" i="11"/>
  <c r="C238" i="11"/>
  <c r="S238" i="11"/>
  <c r="Q239" i="11"/>
  <c r="O240" i="11"/>
  <c r="M241" i="11"/>
  <c r="K242" i="11"/>
  <c r="I243" i="11"/>
  <c r="G244" i="11"/>
  <c r="E245" i="11"/>
  <c r="C246" i="11"/>
  <c r="S246" i="11"/>
  <c r="Q247" i="11"/>
  <c r="O248" i="11"/>
  <c r="M249" i="11"/>
  <c r="K250" i="11"/>
  <c r="I251" i="11"/>
  <c r="G252" i="11"/>
  <c r="E253" i="11"/>
  <c r="C254" i="11"/>
  <c r="S254" i="11"/>
  <c r="Q255" i="11"/>
  <c r="O256" i="11"/>
  <c r="M257" i="11"/>
  <c r="K258" i="11"/>
  <c r="I259" i="11"/>
  <c r="G260" i="11"/>
  <c r="E261" i="11"/>
  <c r="C262" i="11"/>
  <c r="S262" i="11"/>
  <c r="Q263" i="11"/>
  <c r="O264" i="11"/>
  <c r="M265" i="11"/>
  <c r="K266" i="11"/>
  <c r="I267" i="11"/>
  <c r="G268" i="11"/>
  <c r="E269" i="11"/>
  <c r="C270" i="11"/>
  <c r="S270" i="11"/>
  <c r="Q271" i="11"/>
  <c r="O272" i="11"/>
  <c r="M273" i="11"/>
  <c r="K274" i="11"/>
  <c r="I275" i="11"/>
  <c r="G276" i="11"/>
  <c r="E277" i="11"/>
  <c r="C278" i="11"/>
  <c r="S278" i="11"/>
  <c r="Q279" i="11"/>
  <c r="O280" i="11"/>
  <c r="M281" i="11"/>
  <c r="K282" i="11"/>
  <c r="I283" i="11"/>
  <c r="G284" i="11"/>
  <c r="E285" i="11"/>
  <c r="C286" i="11"/>
  <c r="S286" i="11"/>
  <c r="Q287" i="11"/>
  <c r="O288" i="11"/>
  <c r="M289" i="11"/>
  <c r="K290" i="11"/>
  <c r="I291" i="11"/>
  <c r="G292" i="11"/>
  <c r="E293" i="11"/>
  <c r="C294" i="11"/>
  <c r="S294" i="11"/>
  <c r="Q295" i="11"/>
  <c r="O296" i="11"/>
  <c r="M297" i="11"/>
  <c r="K298" i="11"/>
  <c r="I299" i="11"/>
  <c r="G300" i="11"/>
  <c r="E301" i="11"/>
  <c r="C302" i="11"/>
  <c r="S302" i="11"/>
  <c r="Q303" i="11"/>
  <c r="O304" i="11"/>
  <c r="M305" i="11"/>
  <c r="K306" i="11"/>
  <c r="I307" i="11"/>
  <c r="G308" i="11"/>
  <c r="E309" i="11"/>
  <c r="C310" i="11"/>
  <c r="S310" i="11"/>
  <c r="Q311" i="11"/>
  <c r="O312" i="11"/>
  <c r="M313" i="11"/>
  <c r="K314" i="11"/>
  <c r="I315" i="11"/>
  <c r="G316" i="11"/>
  <c r="E317" i="11"/>
  <c r="C318" i="11"/>
  <c r="S318" i="11"/>
  <c r="Q319" i="11"/>
  <c r="B78" i="11"/>
  <c r="R216" i="11"/>
  <c r="D236" i="11"/>
  <c r="H250" i="11"/>
  <c r="S259" i="11"/>
  <c r="C267" i="11"/>
  <c r="E274" i="11"/>
  <c r="N279" i="11"/>
  <c r="Q284" i="11"/>
  <c r="L288" i="11"/>
  <c r="S291" i="11"/>
  <c r="R293" i="11"/>
  <c r="N295" i="11"/>
  <c r="J297" i="11"/>
  <c r="F299" i="11"/>
  <c r="S300" i="11"/>
  <c r="M302" i="11"/>
  <c r="F304" i="11"/>
  <c r="J305" i="11"/>
  <c r="S306" i="11"/>
  <c r="D308" i="11"/>
  <c r="L309" i="11"/>
  <c r="O310" i="11"/>
  <c r="E312" i="11"/>
  <c r="H313" i="11"/>
  <c r="P314" i="11"/>
  <c r="S315" i="11"/>
  <c r="F317" i="11"/>
  <c r="L318" i="11"/>
  <c r="N319" i="11"/>
  <c r="P320" i="11"/>
  <c r="R321" i="11"/>
  <c r="Q322" i="11"/>
  <c r="O323" i="11"/>
  <c r="M324" i="11"/>
  <c r="K325" i="11"/>
  <c r="I326" i="11"/>
  <c r="G327" i="11"/>
  <c r="E328" i="11"/>
  <c r="C329" i="11"/>
  <c r="S329" i="11"/>
  <c r="Q330" i="11"/>
  <c r="O331" i="11"/>
  <c r="M332" i="11"/>
  <c r="K333" i="11"/>
  <c r="I334" i="11"/>
  <c r="G335" i="11"/>
  <c r="E336" i="11"/>
  <c r="C337" i="11"/>
  <c r="S337" i="11"/>
  <c r="Q338" i="11"/>
  <c r="O339" i="11"/>
  <c r="M340" i="11"/>
  <c r="K341" i="11"/>
  <c r="I342" i="11"/>
  <c r="G343" i="11"/>
  <c r="E344" i="11"/>
  <c r="C345" i="11"/>
  <c r="S345" i="11"/>
  <c r="Q346" i="11"/>
  <c r="O347" i="11"/>
  <c r="M348" i="11"/>
  <c r="K349" i="11"/>
  <c r="I350" i="11"/>
  <c r="G351" i="11"/>
  <c r="E352" i="11"/>
  <c r="C353" i="11"/>
  <c r="S353" i="11"/>
  <c r="Q354" i="11"/>
  <c r="O355" i="11"/>
  <c r="M356" i="11"/>
  <c r="K357" i="11"/>
  <c r="I358" i="11"/>
  <c r="G359" i="11"/>
  <c r="E360" i="11"/>
  <c r="C361" i="11"/>
  <c r="S361" i="11"/>
  <c r="Q362" i="11"/>
  <c r="O363" i="11"/>
  <c r="M364" i="11"/>
  <c r="K365" i="11"/>
  <c r="I366" i="11"/>
  <c r="G367" i="11"/>
  <c r="E368" i="11"/>
  <c r="C369" i="11"/>
  <c r="S369" i="11"/>
  <c r="Q370" i="11"/>
  <c r="O371" i="11"/>
  <c r="M372" i="11"/>
  <c r="K373" i="11"/>
  <c r="I374" i="11"/>
  <c r="G375" i="11"/>
  <c r="E376" i="11"/>
  <c r="C377" i="11"/>
  <c r="S377" i="11"/>
  <c r="Q378" i="11"/>
  <c r="O379" i="11"/>
  <c r="M380" i="11"/>
  <c r="K381" i="11"/>
  <c r="I382" i="11"/>
  <c r="G383" i="11"/>
  <c r="E384" i="11"/>
  <c r="C385" i="11"/>
  <c r="S385" i="11"/>
  <c r="Q386" i="11"/>
  <c r="O387" i="11"/>
  <c r="M388" i="11"/>
  <c r="K389" i="11"/>
  <c r="I390" i="11"/>
  <c r="G391" i="11"/>
  <c r="E392" i="11"/>
  <c r="C393" i="11"/>
  <c r="S393" i="11"/>
  <c r="Q394" i="11"/>
  <c r="D116" i="11"/>
  <c r="D220" i="11"/>
  <c r="B237" i="11"/>
  <c r="F251" i="11"/>
  <c r="D260" i="11"/>
  <c r="F267" i="11"/>
  <c r="H274" i="11"/>
  <c r="I280" i="11"/>
  <c r="R284" i="11"/>
  <c r="G289" i="11"/>
  <c r="B292" i="11"/>
  <c r="D294" i="11"/>
  <c r="R295" i="11"/>
  <c r="N297" i="11"/>
  <c r="J299" i="11"/>
  <c r="B301" i="11"/>
  <c r="N302" i="11"/>
  <c r="G304" i="11"/>
  <c r="L305" i="11"/>
  <c r="B307" i="11"/>
  <c r="F308" i="11"/>
  <c r="M309" i="11"/>
  <c r="P310" i="11"/>
  <c r="F312" i="11"/>
  <c r="I313" i="11"/>
  <c r="Q314" i="11"/>
  <c r="B316" i="11"/>
  <c r="J317" i="11"/>
  <c r="M318" i="11"/>
  <c r="O319" i="11"/>
  <c r="S320" i="11"/>
  <c r="S321" i="11"/>
  <c r="R322" i="11"/>
  <c r="P323" i="11"/>
  <c r="N324" i="11"/>
  <c r="L325" i="11"/>
  <c r="J326" i="11"/>
  <c r="H327" i="11"/>
  <c r="F328" i="11"/>
  <c r="D329" i="11"/>
  <c r="B330" i="11"/>
  <c r="R330" i="11"/>
  <c r="P331" i="11"/>
  <c r="N332" i="11"/>
  <c r="L333" i="11"/>
  <c r="J334" i="11"/>
  <c r="H335" i="11"/>
  <c r="F336" i="11"/>
  <c r="D337" i="11"/>
  <c r="B338" i="11"/>
  <c r="R338" i="11"/>
  <c r="P339" i="11"/>
  <c r="N340" i="11"/>
  <c r="L341" i="11"/>
  <c r="J342" i="11"/>
  <c r="H343" i="11"/>
  <c r="F344" i="11"/>
  <c r="D345" i="11"/>
  <c r="B346" i="11"/>
  <c r="R346" i="11"/>
  <c r="P347" i="11"/>
  <c r="N348" i="11"/>
  <c r="L349" i="11"/>
  <c r="J350" i="11"/>
  <c r="H351" i="11"/>
  <c r="F352" i="11"/>
  <c r="D353" i="11"/>
  <c r="B354" i="11"/>
  <c r="R354" i="11"/>
  <c r="P355" i="11"/>
  <c r="N356" i="11"/>
  <c r="L357" i="11"/>
  <c r="J358" i="11"/>
  <c r="H359" i="11"/>
  <c r="F360" i="11"/>
  <c r="D361" i="11"/>
  <c r="B362" i="11"/>
  <c r="R362" i="11"/>
  <c r="P363" i="11"/>
  <c r="N364" i="11"/>
  <c r="L365" i="11"/>
  <c r="J366" i="11"/>
  <c r="H367" i="11"/>
  <c r="F368" i="11"/>
  <c r="D369" i="11"/>
  <c r="B370" i="11"/>
  <c r="R370" i="11"/>
  <c r="P371" i="11"/>
  <c r="N372" i="11"/>
  <c r="L373" i="11"/>
  <c r="J374" i="11"/>
  <c r="H375" i="11"/>
  <c r="F376" i="11"/>
  <c r="D377" i="11"/>
  <c r="B378" i="11"/>
  <c r="R378" i="11"/>
  <c r="P379" i="11"/>
  <c r="N380" i="11"/>
  <c r="L381" i="11"/>
  <c r="J382" i="11"/>
  <c r="H383" i="11"/>
  <c r="F384" i="11"/>
  <c r="D385" i="11"/>
  <c r="B386" i="11"/>
  <c r="R386" i="11"/>
  <c r="P387" i="11"/>
  <c r="N388" i="11"/>
  <c r="L389" i="11"/>
  <c r="J390" i="11"/>
  <c r="H391" i="11"/>
  <c r="F392" i="11"/>
  <c r="D393" i="11"/>
  <c r="B394" i="11"/>
  <c r="R394" i="11"/>
  <c r="P395" i="11"/>
  <c r="N396" i="11"/>
  <c r="L397" i="11"/>
  <c r="J398" i="11"/>
  <c r="H399" i="11"/>
  <c r="F400" i="11"/>
  <c r="D401" i="11"/>
  <c r="B402" i="11"/>
  <c r="R402" i="11"/>
  <c r="N403" i="11"/>
  <c r="L404" i="11"/>
  <c r="J405" i="11"/>
  <c r="H406" i="11"/>
  <c r="S135" i="11"/>
  <c r="R221" i="11"/>
  <c r="R237" i="11"/>
  <c r="D252" i="11"/>
  <c r="Q260" i="11"/>
  <c r="S267" i="11"/>
  <c r="C275" i="11"/>
  <c r="J280" i="11"/>
  <c r="B285" i="11"/>
  <c r="H289" i="11"/>
  <c r="C292" i="11"/>
  <c r="I294" i="11"/>
  <c r="E296" i="11"/>
  <c r="S297" i="11"/>
  <c r="O299" i="11"/>
  <c r="F301" i="11"/>
  <c r="O302" i="11"/>
  <c r="H304" i="11"/>
  <c r="N305" i="11"/>
  <c r="C307" i="11"/>
  <c r="H308" i="11"/>
  <c r="N309" i="11"/>
  <c r="R310" i="11"/>
  <c r="G312" i="11"/>
  <c r="J313" i="11"/>
  <c r="R314" i="11"/>
  <c r="C316" i="11"/>
  <c r="K317" i="11"/>
  <c r="N318" i="11"/>
  <c r="P319" i="11"/>
  <c r="B321" i="11"/>
  <c r="B322" i="11"/>
  <c r="S322" i="11"/>
  <c r="Q323" i="11"/>
  <c r="O324" i="11"/>
  <c r="M325" i="11"/>
  <c r="K326" i="11"/>
  <c r="I327" i="11"/>
  <c r="G328" i="11"/>
  <c r="E329" i="11"/>
  <c r="C330" i="11"/>
  <c r="S330" i="11"/>
  <c r="Q331" i="11"/>
  <c r="O332" i="11"/>
  <c r="M333" i="11"/>
  <c r="K334" i="11"/>
  <c r="I335" i="11"/>
  <c r="G336" i="11"/>
  <c r="E337" i="11"/>
  <c r="C338" i="11"/>
  <c r="S338" i="11"/>
  <c r="Q339" i="11"/>
  <c r="O340" i="11"/>
  <c r="M341" i="11"/>
  <c r="K342" i="11"/>
  <c r="I343" i="11"/>
  <c r="G344" i="11"/>
  <c r="E345" i="11"/>
  <c r="C346" i="11"/>
  <c r="S346" i="11"/>
  <c r="Q347" i="11"/>
  <c r="O348" i="11"/>
  <c r="M349" i="11"/>
  <c r="K350" i="11"/>
  <c r="I351" i="11"/>
  <c r="G352" i="11"/>
  <c r="E353" i="11"/>
  <c r="C354" i="11"/>
  <c r="S354" i="11"/>
  <c r="Q355" i="11"/>
  <c r="O356" i="11"/>
  <c r="M357" i="11"/>
  <c r="K358" i="11"/>
  <c r="I359" i="11"/>
  <c r="G360" i="11"/>
  <c r="E361" i="11"/>
  <c r="C362" i="11"/>
  <c r="S362" i="11"/>
  <c r="Q363" i="11"/>
  <c r="O364" i="11"/>
  <c r="M365" i="11"/>
  <c r="K366" i="11"/>
  <c r="I367" i="11"/>
  <c r="G368" i="11"/>
  <c r="E369" i="11"/>
  <c r="C370" i="11"/>
  <c r="S370" i="11"/>
  <c r="Q371" i="11"/>
  <c r="O372" i="11"/>
  <c r="M373" i="11"/>
  <c r="K374" i="11"/>
  <c r="I375" i="11"/>
  <c r="G376" i="11"/>
  <c r="E377" i="11"/>
  <c r="C378" i="11"/>
  <c r="S378" i="11"/>
  <c r="Q379" i="11"/>
  <c r="O380" i="11"/>
  <c r="M381" i="11"/>
  <c r="K382" i="11"/>
  <c r="I383" i="11"/>
  <c r="G384" i="11"/>
  <c r="E385" i="11"/>
  <c r="C386" i="11"/>
  <c r="S386" i="11"/>
  <c r="Q387" i="11"/>
  <c r="O388" i="11"/>
  <c r="M389" i="11"/>
  <c r="K390" i="11"/>
  <c r="I391" i="11"/>
  <c r="G392" i="11"/>
  <c r="E393" i="11"/>
  <c r="C394" i="11"/>
  <c r="S394" i="11"/>
  <c r="Q395" i="11"/>
  <c r="O396" i="11"/>
  <c r="M397" i="11"/>
  <c r="K398" i="11"/>
  <c r="I399" i="11"/>
  <c r="G400" i="11"/>
  <c r="D143" i="11"/>
  <c r="E223" i="11"/>
  <c r="P238" i="11"/>
  <c r="B253" i="11"/>
  <c r="B261" i="11"/>
  <c r="D268" i="11"/>
  <c r="F275" i="11"/>
  <c r="L280" i="11"/>
  <c r="O285" i="11"/>
  <c r="I289" i="11"/>
  <c r="D292" i="11"/>
  <c r="J294" i="11"/>
  <c r="F296" i="11"/>
  <c r="B298" i="11"/>
  <c r="P299" i="11"/>
  <c r="K301" i="11"/>
  <c r="P302" i="11"/>
  <c r="I304" i="11"/>
  <c r="S305" i="11"/>
  <c r="D307" i="11"/>
  <c r="L308" i="11"/>
  <c r="O309" i="11"/>
  <c r="B311" i="11"/>
  <c r="H312" i="11"/>
  <c r="L313" i="11"/>
  <c r="S314" i="11"/>
  <c r="D316" i="11"/>
  <c r="L317" i="11"/>
  <c r="O318" i="11"/>
  <c r="R319" i="11"/>
  <c r="C321" i="11"/>
  <c r="C322" i="11"/>
  <c r="B323" i="11"/>
  <c r="R323" i="11"/>
  <c r="P324" i="11"/>
  <c r="N325" i="11"/>
  <c r="L326" i="11"/>
  <c r="J327" i="11"/>
  <c r="H328" i="11"/>
  <c r="F329" i="11"/>
  <c r="D330" i="11"/>
  <c r="B331" i="11"/>
  <c r="R331" i="11"/>
  <c r="P332" i="11"/>
  <c r="N333" i="11"/>
  <c r="L334" i="11"/>
  <c r="J335" i="11"/>
  <c r="H336" i="11"/>
  <c r="F337" i="11"/>
  <c r="D338" i="11"/>
  <c r="B339" i="11"/>
  <c r="R339" i="11"/>
  <c r="P340" i="11"/>
  <c r="N341" i="11"/>
  <c r="L342" i="11"/>
  <c r="J343" i="11"/>
  <c r="H344" i="11"/>
  <c r="F345" i="11"/>
  <c r="D346" i="11"/>
  <c r="B347" i="11"/>
  <c r="R347" i="11"/>
  <c r="P348" i="11"/>
  <c r="N349" i="11"/>
  <c r="L350" i="11"/>
  <c r="J351" i="11"/>
  <c r="H352" i="11"/>
  <c r="F353" i="11"/>
  <c r="D354" i="11"/>
  <c r="B355" i="11"/>
  <c r="R355" i="11"/>
  <c r="P356" i="11"/>
  <c r="N357" i="11"/>
  <c r="L358" i="11"/>
  <c r="J359" i="11"/>
  <c r="H360" i="11"/>
  <c r="F361" i="11"/>
  <c r="D362" i="11"/>
  <c r="B363" i="11"/>
  <c r="R363" i="11"/>
  <c r="P364" i="11"/>
  <c r="N365" i="11"/>
  <c r="L366" i="11"/>
  <c r="J367" i="11"/>
  <c r="H368" i="11"/>
  <c r="F369" i="11"/>
  <c r="D370" i="11"/>
  <c r="B371" i="11"/>
  <c r="R371" i="11"/>
  <c r="P372" i="11"/>
  <c r="N373" i="11"/>
  <c r="L374" i="11"/>
  <c r="J375" i="11"/>
  <c r="H376" i="11"/>
  <c r="F377" i="11"/>
  <c r="D378" i="11"/>
  <c r="B379" i="11"/>
  <c r="R379" i="11"/>
  <c r="F150" i="11"/>
  <c r="L224" i="11"/>
  <c r="N239" i="11"/>
  <c r="R253" i="11"/>
  <c r="O261" i="11"/>
  <c r="Q268" i="11"/>
  <c r="S275" i="11"/>
  <c r="G281" i="11"/>
  <c r="P285" i="11"/>
  <c r="J289" i="11"/>
  <c r="M292" i="11"/>
  <c r="K294" i="11"/>
  <c r="G296" i="11"/>
  <c r="C298" i="11"/>
  <c r="Q299" i="11"/>
  <c r="L301" i="11"/>
  <c r="B303" i="11"/>
  <c r="J304" i="11"/>
  <c r="B306" i="11"/>
  <c r="E307" i="11"/>
  <c r="M308" i="11"/>
  <c r="P309" i="11"/>
  <c r="F311" i="11"/>
  <c r="I312" i="11"/>
  <c r="N313" i="11"/>
  <c r="B315" i="11"/>
  <c r="F316" i="11"/>
  <c r="M317" i="11"/>
  <c r="P318" i="11"/>
  <c r="D320" i="11"/>
  <c r="D321" i="11"/>
  <c r="D322" i="11"/>
  <c r="C323" i="11"/>
  <c r="S323" i="11"/>
  <c r="Q324" i="11"/>
  <c r="O325" i="11"/>
  <c r="M326" i="11"/>
  <c r="K327" i="11"/>
  <c r="I328" i="11"/>
  <c r="G329" i="11"/>
  <c r="E330" i="11"/>
  <c r="C331" i="11"/>
  <c r="S331" i="11"/>
  <c r="Q332" i="11"/>
  <c r="O333" i="11"/>
  <c r="M334" i="11"/>
  <c r="K335" i="11"/>
  <c r="I336" i="11"/>
  <c r="G337" i="11"/>
  <c r="E338" i="11"/>
  <c r="C339" i="11"/>
  <c r="S339" i="11"/>
  <c r="Q340" i="11"/>
  <c r="O341" i="11"/>
  <c r="M342" i="11"/>
  <c r="K343" i="11"/>
  <c r="I344" i="11"/>
  <c r="G345" i="11"/>
  <c r="E346" i="11"/>
  <c r="C347" i="11"/>
  <c r="S347" i="11"/>
  <c r="Q348" i="11"/>
  <c r="O349" i="11"/>
  <c r="M350" i="11"/>
  <c r="K351" i="11"/>
  <c r="I352" i="11"/>
  <c r="G353" i="11"/>
  <c r="E354" i="11"/>
  <c r="C355" i="11"/>
  <c r="S355" i="11"/>
  <c r="Q356" i="11"/>
  <c r="O357" i="11"/>
  <c r="M358" i="11"/>
  <c r="K359" i="11"/>
  <c r="I360" i="11"/>
  <c r="G361" i="11"/>
  <c r="E362" i="11"/>
  <c r="C363" i="11"/>
  <c r="S363" i="11"/>
  <c r="Q364" i="11"/>
  <c r="O365" i="11"/>
  <c r="M366" i="11"/>
  <c r="K367" i="11"/>
  <c r="I368" i="11"/>
  <c r="G369" i="11"/>
  <c r="E370" i="11"/>
  <c r="C371" i="11"/>
  <c r="S371" i="11"/>
  <c r="Q372" i="11"/>
  <c r="O373" i="11"/>
  <c r="M374" i="11"/>
  <c r="K375" i="11"/>
  <c r="I376" i="11"/>
  <c r="G377" i="11"/>
  <c r="E378" i="11"/>
  <c r="C379" i="11"/>
  <c r="S379" i="11"/>
  <c r="Q380" i="11"/>
  <c r="O381" i="11"/>
  <c r="M382" i="11"/>
  <c r="K383" i="11"/>
  <c r="I384" i="11"/>
  <c r="G385" i="11"/>
  <c r="E386" i="11"/>
  <c r="C387" i="11"/>
  <c r="S387" i="11"/>
  <c r="Q388" i="11"/>
  <c r="O389" i="11"/>
  <c r="M390" i="11"/>
  <c r="K391" i="11"/>
  <c r="I392" i="11"/>
  <c r="G393" i="11"/>
  <c r="E394" i="11"/>
  <c r="C395" i="11"/>
  <c r="S395" i="11"/>
  <c r="Q396" i="11"/>
  <c r="H157" i="11"/>
  <c r="P225" i="11"/>
  <c r="L240" i="11"/>
  <c r="P254" i="11"/>
  <c r="R261" i="11"/>
  <c r="B269" i="11"/>
  <c r="D276" i="11"/>
  <c r="H281" i="11"/>
  <c r="R285" i="11"/>
  <c r="E290" i="11"/>
  <c r="N292" i="11"/>
  <c r="M294" i="11"/>
  <c r="I296" i="11"/>
  <c r="E298" i="11"/>
  <c r="S299" i="11"/>
  <c r="M301" i="11"/>
  <c r="G303" i="11"/>
  <c r="K304" i="11"/>
  <c r="C306" i="11"/>
  <c r="F307" i="11"/>
  <c r="N308" i="11"/>
  <c r="Q309" i="11"/>
  <c r="G311" i="11"/>
  <c r="J312" i="11"/>
  <c r="R313" i="11"/>
  <c r="C315" i="11"/>
  <c r="H316" i="11"/>
  <c r="N317" i="11"/>
  <c r="Q318" i="11"/>
  <c r="E320" i="11"/>
  <c r="E321" i="11"/>
  <c r="E322" i="11"/>
  <c r="D323" i="11"/>
  <c r="B324" i="11"/>
  <c r="R324" i="11"/>
  <c r="P325" i="11"/>
  <c r="N326" i="11"/>
  <c r="L327" i="11"/>
  <c r="J328" i="11"/>
  <c r="H329" i="11"/>
  <c r="F330" i="11"/>
  <c r="D331" i="11"/>
  <c r="B332" i="11"/>
  <c r="R332" i="11"/>
  <c r="P333" i="11"/>
  <c r="N334" i="11"/>
  <c r="L335" i="11"/>
  <c r="J336" i="11"/>
  <c r="H337" i="11"/>
  <c r="F338" i="11"/>
  <c r="D339" i="11"/>
  <c r="B340" i="11"/>
  <c r="R340" i="11"/>
  <c r="P341" i="11"/>
  <c r="N342" i="11"/>
  <c r="L343" i="11"/>
  <c r="J344" i="11"/>
  <c r="H345" i="11"/>
  <c r="F346" i="11"/>
  <c r="D347" i="11"/>
  <c r="B348" i="11"/>
  <c r="R348" i="11"/>
  <c r="P349" i="11"/>
  <c r="N350" i="11"/>
  <c r="L351" i="11"/>
  <c r="J352" i="11"/>
  <c r="H353" i="11"/>
  <c r="F354" i="11"/>
  <c r="D355" i="11"/>
  <c r="B356" i="11"/>
  <c r="R356" i="11"/>
  <c r="P357" i="11"/>
  <c r="N358" i="11"/>
  <c r="L359" i="11"/>
  <c r="J360" i="11"/>
  <c r="H361" i="11"/>
  <c r="F362" i="11"/>
  <c r="D363" i="11"/>
  <c r="B364" i="11"/>
  <c r="R364" i="11"/>
  <c r="P365" i="11"/>
  <c r="N366" i="11"/>
  <c r="L367" i="11"/>
  <c r="J368" i="11"/>
  <c r="H369" i="11"/>
  <c r="F370" i="11"/>
  <c r="D371" i="11"/>
  <c r="B372" i="11"/>
  <c r="R372" i="11"/>
  <c r="P373" i="11"/>
  <c r="N374" i="11"/>
  <c r="L375" i="11"/>
  <c r="J376" i="11"/>
  <c r="H377" i="11"/>
  <c r="F378" i="11"/>
  <c r="D379" i="11"/>
  <c r="B380" i="11"/>
  <c r="R380" i="11"/>
  <c r="P381" i="11"/>
  <c r="N382" i="11"/>
  <c r="L383" i="11"/>
  <c r="J384" i="11"/>
  <c r="H385" i="11"/>
  <c r="F386" i="11"/>
  <c r="D387" i="11"/>
  <c r="B388" i="11"/>
  <c r="R388" i="11"/>
  <c r="P389" i="11"/>
  <c r="N390" i="11"/>
  <c r="L391" i="11"/>
  <c r="J392" i="11"/>
  <c r="H393" i="11"/>
  <c r="F394" i="11"/>
  <c r="D395" i="11"/>
  <c r="B396" i="11"/>
  <c r="R396" i="11"/>
  <c r="P397" i="11"/>
  <c r="N398" i="11"/>
  <c r="L399" i="11"/>
  <c r="J400" i="11"/>
  <c r="H401" i="11"/>
  <c r="F402" i="11"/>
  <c r="J164" i="11"/>
  <c r="C227" i="11"/>
  <c r="J241" i="11"/>
  <c r="K255" i="11"/>
  <c r="M262" i="11"/>
  <c r="O269" i="11"/>
  <c r="Q276" i="11"/>
  <c r="J281" i="11"/>
  <c r="M286" i="11"/>
  <c r="F290" i="11"/>
  <c r="Q292" i="11"/>
  <c r="N294" i="11"/>
  <c r="J296" i="11"/>
  <c r="F298" i="11"/>
  <c r="B300" i="11"/>
  <c r="N301" i="11"/>
  <c r="H303" i="11"/>
  <c r="L304" i="11"/>
  <c r="D306" i="11"/>
  <c r="H307" i="11"/>
  <c r="O308" i="11"/>
  <c r="R309" i="11"/>
  <c r="H311" i="11"/>
  <c r="K312" i="11"/>
  <c r="S313" i="11"/>
  <c r="D315" i="11"/>
  <c r="L316" i="11"/>
  <c r="O317" i="11"/>
  <c r="R318" i="11"/>
  <c r="F320" i="11"/>
  <c r="F321" i="11"/>
  <c r="F322" i="11"/>
  <c r="E323" i="11"/>
  <c r="C324" i="11"/>
  <c r="S324" i="11"/>
  <c r="Q325" i="11"/>
  <c r="O326" i="11"/>
  <c r="M327" i="11"/>
  <c r="K328" i="11"/>
  <c r="I329" i="11"/>
  <c r="G330" i="11"/>
  <c r="E331" i="11"/>
  <c r="C332" i="11"/>
  <c r="S332" i="11"/>
  <c r="Q333" i="11"/>
  <c r="O334" i="11"/>
  <c r="M335" i="11"/>
  <c r="K336" i="11"/>
  <c r="I337" i="11"/>
  <c r="G338" i="11"/>
  <c r="E339" i="11"/>
  <c r="C340" i="11"/>
  <c r="S340" i="11"/>
  <c r="Q341" i="11"/>
  <c r="O342" i="11"/>
  <c r="M343" i="11"/>
  <c r="K344" i="11"/>
  <c r="I345" i="11"/>
  <c r="G346" i="11"/>
  <c r="E347" i="11"/>
  <c r="C348" i="11"/>
  <c r="S348" i="11"/>
  <c r="Q349" i="11"/>
  <c r="O350" i="11"/>
  <c r="M351" i="11"/>
  <c r="K352" i="11"/>
  <c r="I353" i="11"/>
  <c r="G354" i="11"/>
  <c r="E355" i="11"/>
  <c r="C356" i="11"/>
  <c r="S356" i="11"/>
  <c r="Q357" i="11"/>
  <c r="O358" i="11"/>
  <c r="M359" i="11"/>
  <c r="K360" i="11"/>
  <c r="I361" i="11"/>
  <c r="G362" i="11"/>
  <c r="E363" i="11"/>
  <c r="C364" i="11"/>
  <c r="S364" i="11"/>
  <c r="Q365" i="11"/>
  <c r="O366" i="11"/>
  <c r="M367" i="11"/>
  <c r="K368" i="11"/>
  <c r="I369" i="11"/>
  <c r="G370" i="11"/>
  <c r="E371" i="11"/>
  <c r="C372" i="11"/>
  <c r="S372" i="11"/>
  <c r="Q373" i="11"/>
  <c r="O374" i="11"/>
  <c r="L171" i="11"/>
  <c r="D228" i="11"/>
  <c r="H242" i="11"/>
  <c r="N255" i="11"/>
  <c r="P262" i="11"/>
  <c r="R269" i="11"/>
  <c r="B277" i="11"/>
  <c r="E282" i="11"/>
  <c r="N286" i="11"/>
  <c r="G290" i="11"/>
  <c r="R292" i="11"/>
  <c r="O294" i="11"/>
  <c r="K296" i="11"/>
  <c r="G298" i="11"/>
  <c r="C300" i="11"/>
  <c r="O301" i="11"/>
  <c r="I303" i="11"/>
  <c r="N304" i="11"/>
  <c r="E306" i="11"/>
  <c r="J307" i="11"/>
  <c r="P308" i="11"/>
  <c r="B310" i="11"/>
  <c r="I311" i="11"/>
  <c r="L312" i="11"/>
  <c r="B314" i="11"/>
  <c r="E315" i="11"/>
  <c r="M316" i="11"/>
  <c r="P317" i="11"/>
  <c r="B319" i="11"/>
  <c r="G320" i="11"/>
  <c r="G321" i="11"/>
  <c r="G322" i="11"/>
  <c r="F323" i="11"/>
  <c r="D324" i="11"/>
  <c r="B325" i="11"/>
  <c r="R325" i="11"/>
  <c r="P326" i="11"/>
  <c r="N327" i="11"/>
  <c r="L328" i="11"/>
  <c r="J329" i="11"/>
  <c r="H330" i="11"/>
  <c r="F331" i="11"/>
  <c r="D332" i="11"/>
  <c r="B333" i="11"/>
  <c r="R333" i="11"/>
  <c r="P334" i="11"/>
  <c r="N335" i="11"/>
  <c r="L336" i="11"/>
  <c r="J337" i="11"/>
  <c r="H338" i="11"/>
  <c r="F339" i="11"/>
  <c r="D340" i="11"/>
  <c r="B341" i="11"/>
  <c r="R341" i="11"/>
  <c r="P342" i="11"/>
  <c r="N343" i="11"/>
  <c r="L344" i="11"/>
  <c r="J345" i="11"/>
  <c r="H346" i="11"/>
  <c r="F347" i="11"/>
  <c r="D348" i="11"/>
  <c r="B349" i="11"/>
  <c r="R349" i="11"/>
  <c r="P350" i="11"/>
  <c r="N351" i="11"/>
  <c r="L352" i="11"/>
  <c r="J353" i="11"/>
  <c r="H354" i="11"/>
  <c r="F355" i="11"/>
  <c r="N178" i="11"/>
  <c r="B229" i="11"/>
  <c r="F243" i="11"/>
  <c r="I256" i="11"/>
  <c r="K263" i="11"/>
  <c r="M270" i="11"/>
  <c r="O277" i="11"/>
  <c r="F282" i="11"/>
  <c r="P286" i="11"/>
  <c r="H290" i="11"/>
  <c r="S292" i="11"/>
  <c r="P294" i="11"/>
  <c r="L296" i="11"/>
  <c r="H298" i="11"/>
  <c r="D300" i="11"/>
  <c r="P301" i="11"/>
  <c r="J303" i="11"/>
  <c r="P304" i="11"/>
  <c r="F306" i="11"/>
  <c r="N307" i="11"/>
  <c r="Q308" i="11"/>
  <c r="D310" i="11"/>
  <c r="J311" i="11"/>
  <c r="N312" i="11"/>
  <c r="C314" i="11"/>
  <c r="F315" i="11"/>
  <c r="N316" i="11"/>
  <c r="Q317" i="11"/>
  <c r="F319" i="11"/>
  <c r="H320" i="11"/>
  <c r="H321" i="11"/>
  <c r="H322" i="11"/>
  <c r="G323" i="11"/>
  <c r="E324" i="11"/>
  <c r="C325" i="11"/>
  <c r="S325" i="11"/>
  <c r="Q326" i="11"/>
  <c r="O327" i="11"/>
  <c r="M328" i="11"/>
  <c r="K329" i="11"/>
  <c r="I330" i="11"/>
  <c r="G331" i="11"/>
  <c r="E332" i="11"/>
  <c r="C333" i="11"/>
  <c r="S333" i="11"/>
  <c r="Q334" i="11"/>
  <c r="O335" i="11"/>
  <c r="M336" i="11"/>
  <c r="K337" i="11"/>
  <c r="I338" i="11"/>
  <c r="G339" i="11"/>
  <c r="E340" i="11"/>
  <c r="C341" i="11"/>
  <c r="S341" i="11"/>
  <c r="Q342" i="11"/>
  <c r="O343" i="11"/>
  <c r="M344" i="11"/>
  <c r="K345" i="11"/>
  <c r="I346" i="11"/>
  <c r="G347" i="11"/>
  <c r="E348" i="11"/>
  <c r="C349" i="11"/>
  <c r="S349" i="11"/>
  <c r="Q350" i="11"/>
  <c r="O351" i="11"/>
  <c r="M352" i="11"/>
  <c r="K353" i="11"/>
  <c r="I354" i="11"/>
  <c r="G355" i="11"/>
  <c r="E356" i="11"/>
  <c r="C357" i="11"/>
  <c r="S357" i="11"/>
  <c r="Q358" i="11"/>
  <c r="O359" i="11"/>
  <c r="M360" i="11"/>
  <c r="K361" i="11"/>
  <c r="I362" i="11"/>
  <c r="G363" i="11"/>
  <c r="E364" i="11"/>
  <c r="C365" i="11"/>
  <c r="S365" i="11"/>
  <c r="Q366" i="11"/>
  <c r="P185" i="11"/>
  <c r="R229" i="11"/>
  <c r="D244" i="11"/>
  <c r="L256" i="11"/>
  <c r="N263" i="11"/>
  <c r="P270" i="11"/>
  <c r="P277" i="11"/>
  <c r="H282" i="11"/>
  <c r="K287" i="11"/>
  <c r="R290" i="11"/>
  <c r="B293" i="11"/>
  <c r="B295" i="11"/>
  <c r="P296" i="11"/>
  <c r="L298" i="11"/>
  <c r="H300" i="11"/>
  <c r="Q301" i="11"/>
  <c r="K303" i="11"/>
  <c r="C305" i="11"/>
  <c r="G306" i="11"/>
  <c r="O307" i="11"/>
  <c r="R308" i="11"/>
  <c r="H310" i="11"/>
  <c r="K311" i="11"/>
  <c r="P312" i="11"/>
  <c r="D314" i="11"/>
  <c r="H315" i="11"/>
  <c r="O316" i="11"/>
  <c r="R317" i="11"/>
  <c r="G319" i="11"/>
  <c r="I320" i="11"/>
  <c r="I321" i="11"/>
  <c r="I322" i="11"/>
  <c r="H323" i="11"/>
  <c r="F324" i="11"/>
  <c r="D325" i="11"/>
  <c r="B326" i="11"/>
  <c r="R326" i="11"/>
  <c r="P327" i="11"/>
  <c r="N328" i="11"/>
  <c r="L329" i="11"/>
  <c r="J330" i="11"/>
  <c r="H331" i="11"/>
  <c r="F332" i="11"/>
  <c r="D333" i="11"/>
  <c r="B334" i="11"/>
  <c r="R334" i="11"/>
  <c r="P335" i="11"/>
  <c r="N336" i="11"/>
  <c r="L337" i="11"/>
  <c r="J338" i="11"/>
  <c r="H339" i="11"/>
  <c r="F340" i="11"/>
  <c r="D341" i="11"/>
  <c r="B342" i="11"/>
  <c r="R342" i="11"/>
  <c r="P343" i="11"/>
  <c r="N344" i="11"/>
  <c r="L345" i="11"/>
  <c r="J346" i="11"/>
  <c r="H347" i="11"/>
  <c r="F348" i="11"/>
  <c r="D349" i="11"/>
  <c r="B350" i="11"/>
  <c r="R350" i="11"/>
  <c r="P351" i="11"/>
  <c r="N352" i="11"/>
  <c r="L353" i="11"/>
  <c r="J354" i="11"/>
  <c r="H355" i="11"/>
  <c r="F356" i="11"/>
  <c r="D357" i="11"/>
  <c r="B358" i="11"/>
  <c r="R358" i="11"/>
  <c r="P359" i="11"/>
  <c r="N360" i="11"/>
  <c r="L361" i="11"/>
  <c r="J362" i="11"/>
  <c r="H363" i="11"/>
  <c r="F364" i="11"/>
  <c r="D365" i="11"/>
  <c r="B366" i="11"/>
  <c r="R366" i="11"/>
  <c r="P367" i="11"/>
  <c r="N368" i="11"/>
  <c r="L369" i="11"/>
  <c r="J370" i="11"/>
  <c r="H371" i="11"/>
  <c r="F372" i="11"/>
  <c r="D373" i="11"/>
  <c r="B374" i="11"/>
  <c r="R374" i="11"/>
  <c r="P375" i="11"/>
  <c r="N376" i="11"/>
  <c r="L377" i="11"/>
  <c r="J378" i="11"/>
  <c r="H379" i="11"/>
  <c r="F380" i="11"/>
  <c r="D381" i="11"/>
  <c r="B382" i="11"/>
  <c r="R382" i="11"/>
  <c r="P383" i="11"/>
  <c r="N384" i="11"/>
  <c r="L385" i="11"/>
  <c r="J386" i="11"/>
  <c r="H387" i="11"/>
  <c r="F388" i="11"/>
  <c r="D389" i="11"/>
  <c r="B390" i="11"/>
  <c r="R390" i="11"/>
  <c r="P391" i="11"/>
  <c r="N392" i="11"/>
  <c r="L393" i="11"/>
  <c r="J394" i="11"/>
  <c r="H395" i="11"/>
  <c r="F396" i="11"/>
  <c r="D397" i="11"/>
  <c r="B398" i="11"/>
  <c r="R398" i="11"/>
  <c r="P399" i="11"/>
  <c r="N400" i="11"/>
  <c r="L401" i="11"/>
  <c r="J402" i="11"/>
  <c r="F403" i="11"/>
  <c r="D404" i="11"/>
  <c r="B405" i="11"/>
  <c r="R405" i="11"/>
  <c r="P406" i="11"/>
  <c r="R192" i="11"/>
  <c r="P230" i="11"/>
  <c r="B245" i="11"/>
  <c r="G257" i="11"/>
  <c r="I264" i="11"/>
  <c r="K271" i="11"/>
  <c r="R277" i="11"/>
  <c r="C283" i="11"/>
  <c r="L287" i="11"/>
  <c r="C291" i="11"/>
  <c r="F293" i="11"/>
  <c r="G295" i="11"/>
  <c r="C297" i="11"/>
  <c r="Q298" i="11"/>
  <c r="M300" i="11"/>
  <c r="R301" i="11"/>
  <c r="L303" i="11"/>
  <c r="D305" i="11"/>
  <c r="H306" i="11"/>
  <c r="P307" i="11"/>
  <c r="S308" i="11"/>
  <c r="I310" i="11"/>
  <c r="L311" i="11"/>
  <c r="B313" i="11"/>
  <c r="E314" i="11"/>
  <c r="J315" i="11"/>
  <c r="P316" i="11"/>
  <c r="B318" i="11"/>
  <c r="H319" i="11"/>
  <c r="J320" i="11"/>
  <c r="J321" i="11"/>
  <c r="J322" i="11"/>
  <c r="I323" i="11"/>
  <c r="G324" i="11"/>
  <c r="E325" i="11"/>
  <c r="C326" i="11"/>
  <c r="S326" i="11"/>
  <c r="Q327" i="11"/>
  <c r="O328" i="11"/>
  <c r="M329" i="11"/>
  <c r="K330" i="11"/>
  <c r="I331" i="11"/>
  <c r="G332" i="11"/>
  <c r="E333" i="11"/>
  <c r="C334" i="11"/>
  <c r="S334" i="11"/>
  <c r="Q335" i="11"/>
  <c r="O336" i="11"/>
  <c r="M337" i="11"/>
  <c r="K338" i="11"/>
  <c r="I339" i="11"/>
  <c r="G340" i="11"/>
  <c r="E341" i="11"/>
  <c r="C342" i="11"/>
  <c r="S342" i="11"/>
  <c r="Q343" i="11"/>
  <c r="O344" i="11"/>
  <c r="M345" i="11"/>
  <c r="K346" i="11"/>
  <c r="I347" i="11"/>
  <c r="G348" i="11"/>
  <c r="E349" i="11"/>
  <c r="C350" i="11"/>
  <c r="S350" i="11"/>
  <c r="Q351" i="11"/>
  <c r="O352" i="11"/>
  <c r="M353" i="11"/>
  <c r="K354" i="11"/>
  <c r="I355" i="11"/>
  <c r="G356" i="11"/>
  <c r="E357" i="11"/>
  <c r="C358" i="11"/>
  <c r="S358" i="11"/>
  <c r="Q359" i="11"/>
  <c r="O360" i="11"/>
  <c r="M361" i="11"/>
  <c r="K362" i="11"/>
  <c r="I363" i="11"/>
  <c r="G364" i="11"/>
  <c r="E365" i="11"/>
  <c r="C366" i="11"/>
  <c r="S366" i="11"/>
  <c r="Q367" i="11"/>
  <c r="O368" i="11"/>
  <c r="M369" i="11"/>
  <c r="K370" i="11"/>
  <c r="I371" i="11"/>
  <c r="G372" i="11"/>
  <c r="E373" i="11"/>
  <c r="C374" i="11"/>
  <c r="S374" i="11"/>
  <c r="Q375" i="11"/>
  <c r="O376" i="11"/>
  <c r="M377" i="11"/>
  <c r="K378" i="11"/>
  <c r="I379" i="11"/>
  <c r="G380" i="11"/>
  <c r="D199" i="11"/>
  <c r="N231" i="11"/>
  <c r="R245" i="11"/>
  <c r="J257" i="11"/>
  <c r="L264" i="11"/>
  <c r="N271" i="11"/>
  <c r="M278" i="11"/>
  <c r="D283" i="11"/>
  <c r="M287" i="11"/>
  <c r="D291" i="11"/>
  <c r="K293" i="11"/>
  <c r="H295" i="11"/>
  <c r="D297" i="11"/>
  <c r="R298" i="11"/>
  <c r="N300" i="11"/>
  <c r="D302" i="11"/>
  <c r="M303" i="11"/>
  <c r="E305" i="11"/>
  <c r="J306" i="11"/>
  <c r="Q307" i="11"/>
  <c r="B309" i="11"/>
  <c r="J310" i="11"/>
  <c r="M311" i="11"/>
  <c r="C313" i="11"/>
  <c r="F314" i="11"/>
  <c r="N315" i="11"/>
  <c r="Q316" i="11"/>
  <c r="D318" i="11"/>
  <c r="I319" i="11"/>
  <c r="K320" i="11"/>
  <c r="K321" i="11"/>
  <c r="K322" i="11"/>
  <c r="J323" i="11"/>
  <c r="H324" i="11"/>
  <c r="F325" i="11"/>
  <c r="D326" i="11"/>
  <c r="B327" i="11"/>
  <c r="R327" i="11"/>
  <c r="P328" i="11"/>
  <c r="N329" i="11"/>
  <c r="L330" i="11"/>
  <c r="J331" i="11"/>
  <c r="H332" i="11"/>
  <c r="F333" i="11"/>
  <c r="D334" i="11"/>
  <c r="B335" i="11"/>
  <c r="R335" i="11"/>
  <c r="P336" i="11"/>
  <c r="N337" i="11"/>
  <c r="L338" i="11"/>
  <c r="J339" i="11"/>
  <c r="H340" i="11"/>
  <c r="F341" i="11"/>
  <c r="D342" i="11"/>
  <c r="B343" i="11"/>
  <c r="R343" i="11"/>
  <c r="P344" i="11"/>
  <c r="N345" i="11"/>
  <c r="L346" i="11"/>
  <c r="J347" i="11"/>
  <c r="H348" i="11"/>
  <c r="F349" i="11"/>
  <c r="D350" i="11"/>
  <c r="B351" i="11"/>
  <c r="R351" i="11"/>
  <c r="P352" i="11"/>
  <c r="N353" i="11"/>
  <c r="L354" i="11"/>
  <c r="J355" i="11"/>
  <c r="H356" i="11"/>
  <c r="F357" i="11"/>
  <c r="D358" i="11"/>
  <c r="B359" i="11"/>
  <c r="R359" i="11"/>
  <c r="P360" i="11"/>
  <c r="N361" i="11"/>
  <c r="L362" i="11"/>
  <c r="J363" i="11"/>
  <c r="H364" i="11"/>
  <c r="F365" i="11"/>
  <c r="D366" i="11"/>
  <c r="B367" i="11"/>
  <c r="R367" i="11"/>
  <c r="P368" i="11"/>
  <c r="N369" i="11"/>
  <c r="L370" i="11"/>
  <c r="J371" i="11"/>
  <c r="H372" i="11"/>
  <c r="F373" i="11"/>
  <c r="D374" i="11"/>
  <c r="B375" i="11"/>
  <c r="R375" i="11"/>
  <c r="P376" i="11"/>
  <c r="N377" i="11"/>
  <c r="L378" i="11"/>
  <c r="N202" i="11"/>
  <c r="L232" i="11"/>
  <c r="P246" i="11"/>
  <c r="E258" i="11"/>
  <c r="G265" i="11"/>
  <c r="I272" i="11"/>
  <c r="N278" i="11"/>
  <c r="F283" i="11"/>
  <c r="N287" i="11"/>
  <c r="E291" i="11"/>
  <c r="L293" i="11"/>
  <c r="I295" i="11"/>
  <c r="E297" i="11"/>
  <c r="S298" i="11"/>
  <c r="O300" i="11"/>
  <c r="I302" i="11"/>
  <c r="N303" i="11"/>
  <c r="F305" i="11"/>
  <c r="L306" i="11"/>
  <c r="R307" i="11"/>
  <c r="D309" i="11"/>
  <c r="K310" i="11"/>
  <c r="N311" i="11"/>
  <c r="D313" i="11"/>
  <c r="G314" i="11"/>
  <c r="O315" i="11"/>
  <c r="R316" i="11"/>
  <c r="H318" i="11"/>
  <c r="J319" i="11"/>
  <c r="L320" i="11"/>
  <c r="L321" i="11"/>
  <c r="L322" i="11"/>
  <c r="K323" i="11"/>
  <c r="I324" i="11"/>
  <c r="G325" i="11"/>
  <c r="E326" i="11"/>
  <c r="C327" i="11"/>
  <c r="S327" i="11"/>
  <c r="Q328" i="11"/>
  <c r="O329" i="11"/>
  <c r="M330" i="11"/>
  <c r="K331" i="11"/>
  <c r="I332" i="11"/>
  <c r="G333" i="11"/>
  <c r="E334" i="11"/>
  <c r="C335" i="11"/>
  <c r="S335" i="11"/>
  <c r="Q336" i="11"/>
  <c r="O337" i="11"/>
  <c r="M338" i="11"/>
  <c r="K339" i="11"/>
  <c r="I340" i="11"/>
  <c r="G341" i="11"/>
  <c r="E342" i="11"/>
  <c r="C343" i="11"/>
  <c r="S343" i="11"/>
  <c r="Q344" i="11"/>
  <c r="O345" i="11"/>
  <c r="M346" i="11"/>
  <c r="K347" i="11"/>
  <c r="I348" i="11"/>
  <c r="G349" i="11"/>
  <c r="E350" i="11"/>
  <c r="C351" i="11"/>
  <c r="S351" i="11"/>
  <c r="Q352" i="11"/>
  <c r="O353" i="11"/>
  <c r="M354" i="11"/>
  <c r="K355" i="11"/>
  <c r="I356" i="11"/>
  <c r="G357" i="11"/>
  <c r="E358" i="11"/>
  <c r="C359" i="11"/>
  <c r="S359" i="11"/>
  <c r="Q360" i="11"/>
  <c r="O361" i="11"/>
  <c r="M362" i="11"/>
  <c r="K363" i="11"/>
  <c r="I364" i="11"/>
  <c r="G365" i="11"/>
  <c r="E366" i="11"/>
  <c r="C367" i="11"/>
  <c r="S367" i="11"/>
  <c r="Q368" i="11"/>
  <c r="O369" i="11"/>
  <c r="M370" i="11"/>
  <c r="K371" i="11"/>
  <c r="I372" i="11"/>
  <c r="G373" i="11"/>
  <c r="E374" i="11"/>
  <c r="F206" i="11"/>
  <c r="J233" i="11"/>
  <c r="N247" i="11"/>
  <c r="H258" i="11"/>
  <c r="J265" i="11"/>
  <c r="L272" i="11"/>
  <c r="P278" i="11"/>
  <c r="S283" i="11"/>
  <c r="I288" i="11"/>
  <c r="F291" i="11"/>
  <c r="O293" i="11"/>
  <c r="K295" i="11"/>
  <c r="G297" i="11"/>
  <c r="C299" i="11"/>
  <c r="P300" i="11"/>
  <c r="J302" i="11"/>
  <c r="P303" i="11"/>
  <c r="G305" i="11"/>
  <c r="P306" i="11"/>
  <c r="S307" i="11"/>
  <c r="F309" i="11"/>
  <c r="L310" i="11"/>
  <c r="P311" i="11"/>
  <c r="E313" i="11"/>
  <c r="H314" i="11"/>
  <c r="P315" i="11"/>
  <c r="S316" i="11"/>
  <c r="I318" i="11"/>
  <c r="K319" i="11"/>
  <c r="M320" i="11"/>
  <c r="M321" i="11"/>
  <c r="N322" i="11"/>
  <c r="L323" i="11"/>
  <c r="J324" i="11"/>
  <c r="H325" i="11"/>
  <c r="F326" i="11"/>
  <c r="D327" i="11"/>
  <c r="B328" i="11"/>
  <c r="R328" i="11"/>
  <c r="P329" i="11"/>
  <c r="N330" i="11"/>
  <c r="L331" i="11"/>
  <c r="J332" i="11"/>
  <c r="H333" i="11"/>
  <c r="F334" i="11"/>
  <c r="D335" i="11"/>
  <c r="B336" i="11"/>
  <c r="R336" i="11"/>
  <c r="P337" i="11"/>
  <c r="N338" i="11"/>
  <c r="L339" i="11"/>
  <c r="J340" i="11"/>
  <c r="H341" i="11"/>
  <c r="F342" i="11"/>
  <c r="D343" i="11"/>
  <c r="B344" i="11"/>
  <c r="R344" i="11"/>
  <c r="P345" i="11"/>
  <c r="N346" i="11"/>
  <c r="L347" i="11"/>
  <c r="J348" i="11"/>
  <c r="H349" i="11"/>
  <c r="F350" i="11"/>
  <c r="D351" i="11"/>
  <c r="B352" i="11"/>
  <c r="R352" i="11"/>
  <c r="P353" i="11"/>
  <c r="N354" i="11"/>
  <c r="L355" i="11"/>
  <c r="J356" i="11"/>
  <c r="H357" i="11"/>
  <c r="F358" i="11"/>
  <c r="D359" i="11"/>
  <c r="B360" i="11"/>
  <c r="R360" i="11"/>
  <c r="P361" i="11"/>
  <c r="N362" i="11"/>
  <c r="L363" i="11"/>
  <c r="J364" i="11"/>
  <c r="H365" i="11"/>
  <c r="F366" i="11"/>
  <c r="D367" i="11"/>
  <c r="B368" i="11"/>
  <c r="R368" i="11"/>
  <c r="P369" i="11"/>
  <c r="N370" i="11"/>
  <c r="L371" i="11"/>
  <c r="J372" i="11"/>
  <c r="H373" i="11"/>
  <c r="F374" i="11"/>
  <c r="D375" i="11"/>
  <c r="B376" i="11"/>
  <c r="R376" i="11"/>
  <c r="P377" i="11"/>
  <c r="N378" i="11"/>
  <c r="L379" i="11"/>
  <c r="J380" i="11"/>
  <c r="H381" i="11"/>
  <c r="F382" i="11"/>
  <c r="D383" i="11"/>
  <c r="B384" i="11"/>
  <c r="R384" i="11"/>
  <c r="P385" i="11"/>
  <c r="N386" i="11"/>
  <c r="L387" i="11"/>
  <c r="J388" i="11"/>
  <c r="H389" i="11"/>
  <c r="F390" i="11"/>
  <c r="D391" i="11"/>
  <c r="B392" i="11"/>
  <c r="R392" i="11"/>
  <c r="P393" i="11"/>
  <c r="N394" i="11"/>
  <c r="L395" i="11"/>
  <c r="J396" i="11"/>
  <c r="H397" i="11"/>
  <c r="F398" i="11"/>
  <c r="H213" i="11"/>
  <c r="F235" i="11"/>
  <c r="J249" i="11"/>
  <c r="F259" i="11"/>
  <c r="H266" i="11"/>
  <c r="J273" i="11"/>
  <c r="L279" i="11"/>
  <c r="D284" i="11"/>
  <c r="K288" i="11"/>
  <c r="P291" i="11"/>
  <c r="Q293" i="11"/>
  <c r="M295" i="11"/>
  <c r="I297" i="11"/>
  <c r="E299" i="11"/>
  <c r="R300" i="11"/>
  <c r="L302" i="11"/>
  <c r="E304" i="11"/>
  <c r="I305" i="11"/>
  <c r="R306" i="11"/>
  <c r="C308" i="11"/>
  <c r="K309" i="11"/>
  <c r="N310" i="11"/>
  <c r="D312" i="11"/>
  <c r="G313" i="11"/>
  <c r="L314" i="11"/>
  <c r="R315" i="11"/>
  <c r="D317" i="11"/>
  <c r="K318" i="11"/>
  <c r="M319" i="11"/>
  <c r="O320" i="11"/>
  <c r="Q321" i="11"/>
  <c r="P322" i="11"/>
  <c r="N323" i="11"/>
  <c r="L324" i="11"/>
  <c r="J325" i="11"/>
  <c r="H326" i="11"/>
  <c r="F327" i="11"/>
  <c r="D328" i="11"/>
  <c r="B329" i="11"/>
  <c r="R329" i="11"/>
  <c r="P330" i="11"/>
  <c r="N331" i="11"/>
  <c r="L332" i="11"/>
  <c r="J333" i="11"/>
  <c r="H334" i="11"/>
  <c r="F335" i="11"/>
  <c r="D336" i="11"/>
  <c r="B337" i="11"/>
  <c r="R337" i="11"/>
  <c r="P338" i="11"/>
  <c r="N339" i="11"/>
  <c r="L340" i="11"/>
  <c r="J341" i="11"/>
  <c r="H342" i="11"/>
  <c r="F343" i="11"/>
  <c r="D344" i="11"/>
  <c r="B345" i="11"/>
  <c r="R345" i="11"/>
  <c r="P346" i="11"/>
  <c r="N347" i="11"/>
  <c r="L348" i="11"/>
  <c r="J349" i="11"/>
  <c r="H350" i="11"/>
  <c r="F351" i="11"/>
  <c r="D352" i="11"/>
  <c r="B353" i="11"/>
  <c r="R353" i="11"/>
  <c r="P354" i="11"/>
  <c r="N355" i="11"/>
  <c r="L356" i="11"/>
  <c r="J357" i="11"/>
  <c r="H358" i="11"/>
  <c r="F359" i="11"/>
  <c r="D360" i="11"/>
  <c r="B361" i="11"/>
  <c r="R361" i="11"/>
  <c r="P362" i="11"/>
  <c r="N363" i="11"/>
  <c r="L364" i="11"/>
  <c r="J365" i="11"/>
  <c r="H366" i="11"/>
  <c r="F367" i="11"/>
  <c r="D368" i="11"/>
  <c r="B369" i="11"/>
  <c r="R369" i="11"/>
  <c r="P209" i="11"/>
  <c r="R303" i="11"/>
  <c r="M323" i="11"/>
  <c r="Q337" i="11"/>
  <c r="C352" i="11"/>
  <c r="S360" i="11"/>
  <c r="O367" i="11"/>
  <c r="D372" i="11"/>
  <c r="F375" i="11"/>
  <c r="O377" i="11"/>
  <c r="C380" i="11"/>
  <c r="N381" i="11"/>
  <c r="E383" i="11"/>
  <c r="P384" i="11"/>
  <c r="I386" i="11"/>
  <c r="C388" i="11"/>
  <c r="J389" i="11"/>
  <c r="C391" i="11"/>
  <c r="O392" i="11"/>
  <c r="H394" i="11"/>
  <c r="O395" i="11"/>
  <c r="F397" i="11"/>
  <c r="L398" i="11"/>
  <c r="O399" i="11"/>
  <c r="R400" i="11"/>
  <c r="S401" i="11"/>
  <c r="S403" i="11"/>
  <c r="S404" i="11"/>
  <c r="B406" i="11"/>
  <c r="B407" i="11"/>
  <c r="R407" i="11"/>
  <c r="P408" i="11"/>
  <c r="N409" i="11"/>
  <c r="L410" i="11"/>
  <c r="H234" i="11"/>
  <c r="H305" i="11"/>
  <c r="K324" i="11"/>
  <c r="O338" i="11"/>
  <c r="S352" i="11"/>
  <c r="J361" i="11"/>
  <c r="C368" i="11"/>
  <c r="E372" i="11"/>
  <c r="M375" i="11"/>
  <c r="Q377" i="11"/>
  <c r="D380" i="11"/>
  <c r="Q381" i="11"/>
  <c r="F383" i="11"/>
  <c r="Q384" i="11"/>
  <c r="K386" i="11"/>
  <c r="D388" i="11"/>
  <c r="N389" i="11"/>
  <c r="E391" i="11"/>
  <c r="P392" i="11"/>
  <c r="I394" i="11"/>
  <c r="R395" i="11"/>
  <c r="G397" i="11"/>
  <c r="M398" i="11"/>
  <c r="Q399" i="11"/>
  <c r="S400" i="11"/>
  <c r="C402" i="11"/>
  <c r="B403" i="11"/>
  <c r="B404" i="11"/>
  <c r="C405" i="11"/>
  <c r="C406" i="11"/>
  <c r="C407" i="11"/>
  <c r="S407" i="11"/>
  <c r="Q408" i="11"/>
  <c r="O409" i="11"/>
  <c r="M410" i="11"/>
  <c r="L248" i="11"/>
  <c r="Q306" i="11"/>
  <c r="I325" i="11"/>
  <c r="M339" i="11"/>
  <c r="Q353" i="11"/>
  <c r="Q361" i="11"/>
  <c r="L368" i="11"/>
  <c r="K372" i="11"/>
  <c r="N375" i="11"/>
  <c r="R377" i="11"/>
  <c r="E380" i="11"/>
  <c r="R381" i="11"/>
  <c r="J383" i="11"/>
  <c r="S384" i="11"/>
  <c r="L386" i="11"/>
  <c r="E388" i="11"/>
  <c r="Q389" i="11"/>
  <c r="F391" i="11"/>
  <c r="Q392" i="11"/>
  <c r="K394" i="11"/>
  <c r="C396" i="11"/>
  <c r="I397" i="11"/>
  <c r="O398" i="11"/>
  <c r="R399" i="11"/>
  <c r="B401" i="11"/>
  <c r="D402" i="11"/>
  <c r="C403" i="11"/>
  <c r="C404" i="11"/>
  <c r="D405" i="11"/>
  <c r="D406" i="11"/>
  <c r="D407" i="11"/>
  <c r="B408" i="11"/>
  <c r="R408" i="11"/>
  <c r="P409" i="11"/>
  <c r="N410" i="11"/>
  <c r="C259" i="11"/>
  <c r="B308" i="11"/>
  <c r="G326" i="11"/>
  <c r="K340" i="11"/>
  <c r="O354" i="11"/>
  <c r="H362" i="11"/>
  <c r="M368" i="11"/>
  <c r="L372" i="11"/>
  <c r="O375" i="11"/>
  <c r="G378" i="11"/>
  <c r="H380" i="11"/>
  <c r="S381" i="11"/>
  <c r="M383" i="11"/>
  <c r="B385" i="11"/>
  <c r="M386" i="11"/>
  <c r="G388" i="11"/>
  <c r="R389" i="11"/>
  <c r="J391" i="11"/>
  <c r="S392" i="11"/>
  <c r="L394" i="11"/>
  <c r="D396" i="11"/>
  <c r="J397" i="11"/>
  <c r="P398" i="11"/>
  <c r="S399" i="11"/>
  <c r="C401" i="11"/>
  <c r="E402" i="11"/>
  <c r="D403" i="11"/>
  <c r="E404" i="11"/>
  <c r="E405" i="11"/>
  <c r="E406" i="11"/>
  <c r="E407" i="11"/>
  <c r="C408" i="11"/>
  <c r="S408" i="11"/>
  <c r="Q409" i="11"/>
  <c r="O410" i="11"/>
  <c r="E266" i="11"/>
  <c r="J309" i="11"/>
  <c r="E327" i="11"/>
  <c r="I341" i="11"/>
  <c r="M355" i="11"/>
  <c r="O362" i="11"/>
  <c r="S368" i="11"/>
  <c r="B373" i="11"/>
  <c r="S375" i="11"/>
  <c r="H378" i="11"/>
  <c r="I380" i="11"/>
  <c r="C382" i="11"/>
  <c r="N383" i="11"/>
  <c r="F385" i="11"/>
  <c r="O386" i="11"/>
  <c r="H388" i="11"/>
  <c r="S389" i="11"/>
  <c r="M391" i="11"/>
  <c r="B393" i="11"/>
  <c r="M394" i="11"/>
  <c r="E396" i="11"/>
  <c r="K397" i="11"/>
  <c r="Q398" i="11"/>
  <c r="B400" i="11"/>
  <c r="E401" i="11"/>
  <c r="G402" i="11"/>
  <c r="E403" i="11"/>
  <c r="F404" i="11"/>
  <c r="F405" i="11"/>
  <c r="F406" i="11"/>
  <c r="F407" i="11"/>
  <c r="D408" i="11"/>
  <c r="B409" i="11"/>
  <c r="R409" i="11"/>
  <c r="P410" i="11"/>
  <c r="G273" i="11"/>
  <c r="M310" i="11"/>
  <c r="C328" i="11"/>
  <c r="G342" i="11"/>
  <c r="D356" i="11"/>
  <c r="F363" i="11"/>
  <c r="J369" i="11"/>
  <c r="C373" i="11"/>
  <c r="C376" i="11"/>
  <c r="I378" i="11"/>
  <c r="K380" i="11"/>
  <c r="D382" i="11"/>
  <c r="O383" i="11"/>
  <c r="I385" i="11"/>
  <c r="P386" i="11"/>
  <c r="I388" i="11"/>
  <c r="C390" i="11"/>
  <c r="N391" i="11"/>
  <c r="F393" i="11"/>
  <c r="O394" i="11"/>
  <c r="G396" i="11"/>
  <c r="N397" i="11"/>
  <c r="S398" i="11"/>
  <c r="C400" i="11"/>
  <c r="F401" i="11"/>
  <c r="H402" i="11"/>
  <c r="G403" i="11"/>
  <c r="G404" i="11"/>
  <c r="G405" i="11"/>
  <c r="G406" i="11"/>
  <c r="G407" i="11"/>
  <c r="E408" i="11"/>
  <c r="C409" i="11"/>
  <c r="S409" i="11"/>
  <c r="Q410" i="11"/>
  <c r="K279" i="11"/>
  <c r="R311" i="11"/>
  <c r="S328" i="11"/>
  <c r="E343" i="11"/>
  <c r="K356" i="11"/>
  <c r="M363" i="11"/>
  <c r="K369" i="11"/>
  <c r="I373" i="11"/>
  <c r="D376" i="11"/>
  <c r="M378" i="11"/>
  <c r="L380" i="11"/>
  <c r="E382" i="11"/>
  <c r="Q383" i="11"/>
  <c r="J385" i="11"/>
  <c r="B387" i="11"/>
  <c r="K388" i="11"/>
  <c r="D390" i="11"/>
  <c r="O391" i="11"/>
  <c r="I393" i="11"/>
  <c r="P394" i="11"/>
  <c r="H396" i="11"/>
  <c r="O397" i="11"/>
  <c r="B399" i="11"/>
  <c r="D400" i="11"/>
  <c r="G401" i="11"/>
  <c r="I402" i="11"/>
  <c r="H403" i="11"/>
  <c r="H404" i="11"/>
  <c r="H405" i="11"/>
  <c r="I406" i="11"/>
  <c r="H407" i="11"/>
  <c r="F408" i="11"/>
  <c r="D409" i="11"/>
  <c r="B410" i="11"/>
  <c r="R410" i="11"/>
  <c r="B284" i="11"/>
  <c r="F313" i="11"/>
  <c r="Q329" i="11"/>
  <c r="C344" i="11"/>
  <c r="B357" i="11"/>
  <c r="D364" i="11"/>
  <c r="Q369" i="11"/>
  <c r="J373" i="11"/>
  <c r="K376" i="11"/>
  <c r="O378" i="11"/>
  <c r="P380" i="11"/>
  <c r="G382" i="11"/>
  <c r="R383" i="11"/>
  <c r="K385" i="11"/>
  <c r="E387" i="11"/>
  <c r="L388" i="11"/>
  <c r="E390" i="11"/>
  <c r="Q391" i="11"/>
  <c r="J393" i="11"/>
  <c r="B395" i="11"/>
  <c r="I396" i="11"/>
  <c r="Q397" i="11"/>
  <c r="C399" i="11"/>
  <c r="E400" i="11"/>
  <c r="I401" i="11"/>
  <c r="K402" i="11"/>
  <c r="I403" i="11"/>
  <c r="I404" i="11"/>
  <c r="I405" i="11"/>
  <c r="J406" i="11"/>
  <c r="I407" i="11"/>
  <c r="G408" i="11"/>
  <c r="E409" i="11"/>
  <c r="C410" i="11"/>
  <c r="S410" i="11"/>
  <c r="J288" i="11"/>
  <c r="J314" i="11"/>
  <c r="O330" i="11"/>
  <c r="S344" i="11"/>
  <c r="I357" i="11"/>
  <c r="K364" i="11"/>
  <c r="H370" i="11"/>
  <c r="R373" i="11"/>
  <c r="L376" i="11"/>
  <c r="P378" i="11"/>
  <c r="S380" i="11"/>
  <c r="H382" i="11"/>
  <c r="S383" i="11"/>
  <c r="M385" i="11"/>
  <c r="F387" i="11"/>
  <c r="P388" i="11"/>
  <c r="G390" i="11"/>
  <c r="R391" i="11"/>
  <c r="K393" i="11"/>
  <c r="E395" i="11"/>
  <c r="K396" i="11"/>
  <c r="R397" i="11"/>
  <c r="D399" i="11"/>
  <c r="H400" i="11"/>
  <c r="J401" i="11"/>
  <c r="L402" i="11"/>
  <c r="J403" i="11"/>
  <c r="J404" i="11"/>
  <c r="K405" i="11"/>
  <c r="K406" i="11"/>
  <c r="J407" i="11"/>
  <c r="H408" i="11"/>
  <c r="F409" i="11"/>
  <c r="D410" i="11"/>
  <c r="O291" i="11"/>
  <c r="Q315" i="11"/>
  <c r="M331" i="11"/>
  <c r="Q345" i="11"/>
  <c r="R357" i="11"/>
  <c r="B365" i="11"/>
  <c r="I370" i="11"/>
  <c r="S373" i="11"/>
  <c r="M376" i="11"/>
  <c r="E379" i="11"/>
  <c r="B381" i="11"/>
  <c r="L382" i="11"/>
  <c r="C384" i="11"/>
  <c r="N385" i="11"/>
  <c r="G387" i="11"/>
  <c r="S388" i="11"/>
  <c r="H390" i="11"/>
  <c r="S391" i="11"/>
  <c r="M393" i="11"/>
  <c r="F395" i="11"/>
  <c r="L396" i="11"/>
  <c r="S397" i="11"/>
  <c r="E399" i="11"/>
  <c r="I400" i="11"/>
  <c r="K401" i="11"/>
  <c r="M402" i="11"/>
  <c r="K403" i="11"/>
  <c r="K404" i="11"/>
  <c r="L405" i="11"/>
  <c r="L406" i="11"/>
  <c r="K407" i="11"/>
  <c r="I408" i="11"/>
  <c r="G409" i="11"/>
  <c r="E410" i="11"/>
  <c r="P293" i="11"/>
  <c r="B317" i="11"/>
  <c r="K332" i="11"/>
  <c r="O346" i="11"/>
  <c r="G358" i="11"/>
  <c r="I365" i="11"/>
  <c r="O370" i="11"/>
  <c r="G374" i="11"/>
  <c r="Q376" i="11"/>
  <c r="F379" i="11"/>
  <c r="C381" i="11"/>
  <c r="O382" i="11"/>
  <c r="D384" i="11"/>
  <c r="O385" i="11"/>
  <c r="I387" i="11"/>
  <c r="B389" i="11"/>
  <c r="L390" i="11"/>
  <c r="C392" i="11"/>
  <c r="N393" i="11"/>
  <c r="G395" i="11"/>
  <c r="M396" i="11"/>
  <c r="C398" i="11"/>
  <c r="F399" i="11"/>
  <c r="K400" i="11"/>
  <c r="M401" i="11"/>
  <c r="N402" i="11"/>
  <c r="L403" i="11"/>
  <c r="M404" i="11"/>
  <c r="M405" i="11"/>
  <c r="M406" i="11"/>
  <c r="L407" i="11"/>
  <c r="J408" i="11"/>
  <c r="H409" i="11"/>
  <c r="F410" i="11"/>
  <c r="L295" i="11"/>
  <c r="J318" i="11"/>
  <c r="I333" i="11"/>
  <c r="M347" i="11"/>
  <c r="P358" i="11"/>
  <c r="R365" i="11"/>
  <c r="P370" i="11"/>
  <c r="H374" i="11"/>
  <c r="S376" i="11"/>
  <c r="G379" i="11"/>
  <c r="E381" i="11"/>
  <c r="P382" i="11"/>
  <c r="H384" i="11"/>
  <c r="Q385" i="11"/>
  <c r="J387" i="11"/>
  <c r="C389" i="11"/>
  <c r="O390" i="11"/>
  <c r="D392" i="11"/>
  <c r="O393" i="11"/>
  <c r="I395" i="11"/>
  <c r="P396" i="11"/>
  <c r="D398" i="11"/>
  <c r="G399" i="11"/>
  <c r="L400" i="11"/>
  <c r="N401" i="11"/>
  <c r="O402" i="11"/>
  <c r="M403" i="11"/>
  <c r="N404" i="11"/>
  <c r="N405" i="11"/>
  <c r="N406" i="11"/>
  <c r="M407" i="11"/>
  <c r="K408" i="11"/>
  <c r="I409" i="11"/>
  <c r="G410" i="11"/>
  <c r="H297" i="11"/>
  <c r="L319" i="11"/>
  <c r="G334" i="11"/>
  <c r="K348" i="11"/>
  <c r="E359" i="11"/>
  <c r="G366" i="11"/>
  <c r="F371" i="11"/>
  <c r="P374" i="11"/>
  <c r="B377" i="11"/>
  <c r="J379" i="11"/>
  <c r="F381" i="11"/>
  <c r="Q382" i="11"/>
  <c r="K384" i="11"/>
  <c r="R385" i="11"/>
  <c r="K387" i="11"/>
  <c r="E389" i="11"/>
  <c r="P390" i="11"/>
  <c r="H392" i="11"/>
  <c r="Q393" i="11"/>
  <c r="J395" i="11"/>
  <c r="S396" i="11"/>
  <c r="E398" i="11"/>
  <c r="J399" i="11"/>
  <c r="M400" i="11"/>
  <c r="O401" i="11"/>
  <c r="P402" i="11"/>
  <c r="O403" i="11"/>
  <c r="O404" i="11"/>
  <c r="O405" i="11"/>
  <c r="O406" i="11"/>
  <c r="N407" i="11"/>
  <c r="L408" i="11"/>
  <c r="J409" i="11"/>
  <c r="H410" i="11"/>
  <c r="D299" i="11"/>
  <c r="N320" i="11"/>
  <c r="E335" i="11"/>
  <c r="I349" i="11"/>
  <c r="N359" i="11"/>
  <c r="P366" i="11"/>
  <c r="G371" i="11"/>
  <c r="Q374" i="11"/>
  <c r="I377" i="11"/>
  <c r="K379" i="11"/>
  <c r="G381" i="11"/>
  <c r="S382" i="11"/>
  <c r="L384" i="11"/>
  <c r="D386" i="11"/>
  <c r="M387" i="11"/>
  <c r="F389" i="11"/>
  <c r="Q390" i="11"/>
  <c r="K392" i="11"/>
  <c r="R393" i="11"/>
  <c r="K395" i="11"/>
  <c r="B397" i="11"/>
  <c r="G398" i="11"/>
  <c r="K399" i="11"/>
  <c r="O400" i="11"/>
  <c r="P401" i="11"/>
  <c r="Q402" i="11"/>
  <c r="P403" i="11"/>
  <c r="P404" i="11"/>
  <c r="P405" i="11"/>
  <c r="Q406" i="11"/>
  <c r="O407" i="11"/>
  <c r="M408" i="11"/>
  <c r="K409" i="11"/>
  <c r="I410" i="11"/>
  <c r="Q300" i="11"/>
  <c r="N321" i="11"/>
  <c r="C336" i="11"/>
  <c r="G350" i="11"/>
  <c r="C360" i="11"/>
  <c r="E367" i="11"/>
  <c r="M371" i="11"/>
  <c r="C375" i="11"/>
  <c r="J377" i="11"/>
  <c r="M379" i="11"/>
  <c r="I381" i="11"/>
  <c r="B383" i="11"/>
  <c r="M384" i="11"/>
  <c r="G386" i="11"/>
  <c r="N387" i="11"/>
  <c r="G389" i="11"/>
  <c r="S390" i="11"/>
  <c r="L392" i="11"/>
  <c r="D394" i="11"/>
  <c r="M395" i="11"/>
  <c r="C397" i="11"/>
  <c r="H398" i="11"/>
  <c r="M399" i="11"/>
  <c r="P400" i="11"/>
  <c r="Q401" i="11"/>
  <c r="S402" i="11"/>
  <c r="Q403" i="11"/>
  <c r="Q404" i="11"/>
  <c r="Q405" i="11"/>
  <c r="R406" i="11"/>
  <c r="P407" i="11"/>
  <c r="N408" i="11"/>
  <c r="L409" i="11"/>
  <c r="J410" i="11"/>
  <c r="K302" i="11"/>
  <c r="O322" i="11"/>
  <c r="S336" i="11"/>
  <c r="E351" i="11"/>
  <c r="L360" i="11"/>
  <c r="N367" i="11"/>
  <c r="N371" i="11"/>
  <c r="E375" i="11"/>
  <c r="K377" i="11"/>
  <c r="N379" i="11"/>
  <c r="J381" i="11"/>
  <c r="C383" i="11"/>
  <c r="O384" i="11"/>
  <c r="H386" i="11"/>
  <c r="R387" i="11"/>
  <c r="I389" i="11"/>
  <c r="B391" i="11"/>
  <c r="M392" i="11"/>
  <c r="G394" i="11"/>
  <c r="N395" i="11"/>
  <c r="E397" i="11"/>
  <c r="I398" i="11"/>
  <c r="N399" i="11"/>
  <c r="Q400" i="11"/>
  <c r="R401" i="11"/>
  <c r="A1" i="11" a="1"/>
  <c r="R403" i="11"/>
  <c r="R404" i="11"/>
  <c r="S405" i="11"/>
  <c r="S406" i="11"/>
  <c r="Q407" i="11"/>
  <c r="O408" i="11"/>
  <c r="M409" i="11"/>
  <c r="K410" i="11"/>
  <c r="A1" i="11" l="1"/>
  <c r="A1" i="10"/>
  <c r="N470" i="4"/>
  <c r="N465" i="4"/>
  <c r="N460" i="4"/>
  <c r="N455" i="4"/>
  <c r="N406" i="4"/>
  <c r="N401" i="4"/>
  <c r="N396" i="4"/>
  <c r="N391" i="4"/>
  <c r="N345" i="4"/>
  <c r="N316" i="4"/>
  <c r="N310" i="4"/>
  <c r="N196" i="4"/>
  <c r="N146" i="4"/>
  <c r="N126" i="4"/>
  <c r="N92" i="4"/>
  <c r="H262" i="4"/>
  <c r="N504" i="4"/>
  <c r="N499" i="4"/>
  <c r="N450" i="4"/>
  <c r="N445" i="4"/>
  <c r="N440" i="4"/>
  <c r="N435" i="4"/>
  <c r="N386" i="4"/>
  <c r="N381" i="4"/>
  <c r="N376" i="4"/>
  <c r="N371" i="4"/>
  <c r="N356" i="4"/>
  <c r="N333" i="4"/>
  <c r="N304" i="4"/>
  <c r="N298" i="4"/>
  <c r="N274" i="4"/>
  <c r="N260" i="4"/>
  <c r="N246" i="4"/>
  <c r="N228" i="4"/>
  <c r="N218" i="4"/>
  <c r="N180" i="4"/>
  <c r="H417" i="4"/>
  <c r="H344" i="4"/>
  <c r="N494" i="4"/>
  <c r="N489" i="4"/>
  <c r="N484" i="4"/>
  <c r="N479" i="4"/>
  <c r="N430" i="4"/>
  <c r="N425" i="4"/>
  <c r="N420" i="4"/>
  <c r="N415" i="4"/>
  <c r="N366" i="4"/>
  <c r="N361" i="4"/>
  <c r="N350" i="4"/>
  <c r="N321" i="4"/>
  <c r="N292" i="4"/>
  <c r="N286" i="4"/>
  <c r="N280" i="4"/>
  <c r="N238" i="4"/>
  <c r="N161" i="4"/>
  <c r="N124" i="4"/>
  <c r="N51" i="4"/>
  <c r="H247" i="4"/>
  <c r="N400" i="4"/>
  <c r="N344" i="4"/>
  <c r="N309" i="4"/>
  <c r="N273" i="4"/>
  <c r="N252" i="4"/>
  <c r="N216" i="4"/>
  <c r="N206" i="4"/>
  <c r="N194" i="4"/>
  <c r="H481" i="4"/>
  <c r="H408" i="4"/>
  <c r="H239" i="4"/>
  <c r="N355" i="4"/>
  <c r="N332" i="4"/>
  <c r="N326" i="4"/>
  <c r="N297" i="4"/>
  <c r="N266" i="4"/>
  <c r="N236" i="4"/>
  <c r="N83" i="4"/>
  <c r="H231" i="4"/>
  <c r="N449" i="4"/>
  <c r="N444" i="4"/>
  <c r="N498" i="4"/>
  <c r="N493" i="4"/>
  <c r="N488" i="4"/>
  <c r="N483" i="4"/>
  <c r="N434" i="4"/>
  <c r="N429" i="4"/>
  <c r="N424" i="4"/>
  <c r="N419" i="4"/>
  <c r="N370" i="4"/>
  <c r="N365" i="4"/>
  <c r="N360" i="4"/>
  <c r="N349" i="4"/>
  <c r="N320" i="4"/>
  <c r="N314" i="4"/>
  <c r="N285" i="4"/>
  <c r="N244" i="4"/>
  <c r="N226" i="4"/>
  <c r="N204" i="4"/>
  <c r="N192" i="4"/>
  <c r="N176" i="4"/>
  <c r="N158" i="4"/>
  <c r="N42" i="4"/>
  <c r="H472" i="4"/>
  <c r="N439" i="4"/>
  <c r="N478" i="4"/>
  <c r="N473" i="4"/>
  <c r="N468" i="4"/>
  <c r="N463" i="4"/>
  <c r="N414" i="4"/>
  <c r="N409" i="4"/>
  <c r="N404" i="4"/>
  <c r="N399" i="4"/>
  <c r="N337" i="4"/>
  <c r="N308" i="4"/>
  <c r="N302" i="4"/>
  <c r="N272" i="4"/>
  <c r="N258" i="4"/>
  <c r="N138" i="4"/>
  <c r="N115" i="4"/>
  <c r="H321" i="4"/>
  <c r="H211" i="4"/>
  <c r="N390" i="4"/>
  <c r="N385" i="4"/>
  <c r="N380" i="4"/>
  <c r="N375" i="4"/>
  <c r="N507" i="4"/>
  <c r="N458" i="4"/>
  <c r="N453" i="4"/>
  <c r="N448" i="4"/>
  <c r="N443" i="4"/>
  <c r="N394" i="4"/>
  <c r="N389" i="4"/>
  <c r="N384" i="4"/>
  <c r="N379" i="4"/>
  <c r="N354" i="4"/>
  <c r="N325" i="4"/>
  <c r="N296" i="4"/>
  <c r="N290" i="4"/>
  <c r="N278" i="4"/>
  <c r="N224" i="4"/>
  <c r="N214" i="4"/>
  <c r="N156" i="4"/>
  <c r="N74" i="4"/>
  <c r="N33" i="4"/>
  <c r="N338" i="4"/>
  <c r="N502" i="4"/>
  <c r="N497" i="4"/>
  <c r="N492" i="4"/>
  <c r="N487" i="4"/>
  <c r="N438" i="4"/>
  <c r="N433" i="4"/>
  <c r="N428" i="4"/>
  <c r="N423" i="4"/>
  <c r="N374" i="4"/>
  <c r="N369" i="4"/>
  <c r="N364" i="4"/>
  <c r="N359" i="4"/>
  <c r="N348" i="4"/>
  <c r="N342" i="4"/>
  <c r="N313" i="4"/>
  <c r="N284" i="4"/>
  <c r="N264" i="4"/>
  <c r="N250" i="4"/>
  <c r="N137" i="4"/>
  <c r="H385" i="4"/>
  <c r="H183" i="4"/>
  <c r="N464" i="4"/>
  <c r="N410" i="4"/>
  <c r="N482" i="4"/>
  <c r="N477" i="4"/>
  <c r="N472" i="4"/>
  <c r="N467" i="4"/>
  <c r="N418" i="4"/>
  <c r="N413" i="4"/>
  <c r="N408" i="4"/>
  <c r="N403" i="4"/>
  <c r="N336" i="4"/>
  <c r="N330" i="4"/>
  <c r="N301" i="4"/>
  <c r="N277" i="4"/>
  <c r="N234" i="4"/>
  <c r="N212" i="4"/>
  <c r="N202" i="4"/>
  <c r="N188" i="4"/>
  <c r="N106" i="4"/>
  <c r="N462" i="4"/>
  <c r="N457" i="4"/>
  <c r="N452" i="4"/>
  <c r="N447" i="4"/>
  <c r="N398" i="4"/>
  <c r="N393" i="4"/>
  <c r="N388" i="4"/>
  <c r="N383" i="4"/>
  <c r="N353" i="4"/>
  <c r="N324" i="4"/>
  <c r="N318" i="4"/>
  <c r="N289" i="4"/>
  <c r="N256" i="4"/>
  <c r="N242" i="4"/>
  <c r="N170" i="4"/>
  <c r="H449" i="4"/>
  <c r="H376" i="4"/>
  <c r="N474" i="4"/>
  <c r="N459" i="4"/>
  <c r="N395" i="4"/>
  <c r="N506" i="4"/>
  <c r="N501" i="4"/>
  <c r="N496" i="4"/>
  <c r="N491" i="4"/>
  <c r="N442" i="4"/>
  <c r="N437" i="4"/>
  <c r="N432" i="4"/>
  <c r="N427" i="4"/>
  <c r="N378" i="4"/>
  <c r="N373" i="4"/>
  <c r="N368" i="4"/>
  <c r="N363" i="4"/>
  <c r="N358" i="4"/>
  <c r="N341" i="4"/>
  <c r="N312" i="4"/>
  <c r="N306" i="4"/>
  <c r="N270" i="4"/>
  <c r="N232" i="4"/>
  <c r="N222" i="4"/>
  <c r="N200" i="4"/>
  <c r="N65" i="4"/>
  <c r="H293" i="4"/>
  <c r="H113" i="4"/>
  <c r="N469" i="4"/>
  <c r="N454" i="4"/>
  <c r="A1" i="12"/>
  <c r="N486" i="4"/>
  <c r="N481" i="4"/>
  <c r="N476" i="4"/>
  <c r="N471" i="4"/>
  <c r="N422" i="4"/>
  <c r="N417" i="4"/>
  <c r="N412" i="4"/>
  <c r="N407" i="4"/>
  <c r="N329" i="4"/>
  <c r="N300" i="4"/>
  <c r="N294" i="4"/>
  <c r="N276" i="4"/>
  <c r="N248" i="4"/>
  <c r="N169" i="4"/>
  <c r="N10" i="4"/>
  <c r="H440" i="4"/>
  <c r="H287" i="4"/>
  <c r="N405" i="4"/>
  <c r="N503" i="4"/>
  <c r="N466" i="4"/>
  <c r="N461" i="4"/>
  <c r="N456" i="4"/>
  <c r="N451" i="4"/>
  <c r="N402" i="4"/>
  <c r="N397" i="4"/>
  <c r="N392" i="4"/>
  <c r="N387" i="4"/>
  <c r="N352" i="4"/>
  <c r="N346" i="4"/>
  <c r="N317" i="4"/>
  <c r="N288" i="4"/>
  <c r="N282" i="4"/>
  <c r="N262" i="4"/>
  <c r="N240" i="4"/>
  <c r="N220" i="4"/>
  <c r="N210" i="4"/>
  <c r="N184" i="4"/>
  <c r="N149" i="4"/>
  <c r="N97" i="4"/>
  <c r="O508" i="4"/>
  <c r="H17" i="4"/>
  <c r="N505" i="4"/>
  <c r="N500" i="4"/>
  <c r="N495" i="4"/>
  <c r="N446" i="4"/>
  <c r="N441" i="4"/>
  <c r="N436" i="4"/>
  <c r="N431" i="4"/>
  <c r="N382" i="4"/>
  <c r="N377" i="4"/>
  <c r="N372" i="4"/>
  <c r="N367" i="4"/>
  <c r="N357" i="4"/>
  <c r="N340" i="4"/>
  <c r="N334" i="4"/>
  <c r="N305" i="4"/>
  <c r="N198" i="4"/>
  <c r="N129" i="4"/>
  <c r="N60" i="4"/>
  <c r="H504" i="4"/>
  <c r="N490" i="4"/>
  <c r="N485" i="4"/>
  <c r="N480" i="4"/>
  <c r="N475" i="4"/>
  <c r="N426" i="4"/>
  <c r="N421" i="4"/>
  <c r="N416" i="4"/>
  <c r="N411" i="4"/>
  <c r="N362" i="4"/>
  <c r="N328" i="4"/>
  <c r="N322" i="4"/>
  <c r="N293" i="4"/>
  <c r="N281" i="4"/>
  <c r="N268" i="4"/>
  <c r="N254" i="4"/>
  <c r="N230" i="4"/>
  <c r="N208" i="4"/>
  <c r="N147" i="4"/>
  <c r="H353" i="4"/>
  <c r="N28" i="4"/>
  <c r="N19" i="4"/>
  <c r="H499" i="4"/>
  <c r="H490" i="4"/>
  <c r="H467" i="4"/>
  <c r="H458" i="4"/>
  <c r="H435" i="4"/>
  <c r="H426" i="4"/>
  <c r="H403" i="4"/>
  <c r="H394" i="4"/>
  <c r="H371" i="4"/>
  <c r="H362" i="4"/>
  <c r="H339" i="4"/>
  <c r="H330" i="4"/>
  <c r="H316" i="4"/>
  <c r="H281" i="4"/>
  <c r="H268" i="4"/>
  <c r="H199" i="4"/>
  <c r="N190" i="4"/>
  <c r="N186" i="4"/>
  <c r="N182" i="4"/>
  <c r="N178" i="4"/>
  <c r="N174" i="4"/>
  <c r="N165" i="4"/>
  <c r="N142" i="4"/>
  <c r="N133" i="4"/>
  <c r="N110" i="4"/>
  <c r="N101" i="4"/>
  <c r="N78" i="4"/>
  <c r="N69" i="4"/>
  <c r="N46" i="4"/>
  <c r="N37" i="4"/>
  <c r="N14" i="4"/>
  <c r="N5" i="4"/>
  <c r="H485" i="4"/>
  <c r="H476" i="4"/>
  <c r="H453" i="4"/>
  <c r="H444" i="4"/>
  <c r="H421" i="4"/>
  <c r="H412" i="4"/>
  <c r="H389" i="4"/>
  <c r="H380" i="4"/>
  <c r="H357" i="4"/>
  <c r="H348" i="4"/>
  <c r="H325" i="4"/>
  <c r="H310" i="4"/>
  <c r="H304" i="4"/>
  <c r="H254" i="4"/>
  <c r="H221" i="4"/>
  <c r="H162" i="4"/>
  <c r="H137" i="4"/>
  <c r="H81" i="4"/>
  <c r="N160" i="4"/>
  <c r="N151" i="4"/>
  <c r="N128" i="4"/>
  <c r="N119" i="4"/>
  <c r="N96" i="4"/>
  <c r="N87" i="4"/>
  <c r="N64" i="4"/>
  <c r="N55" i="4"/>
  <c r="N32" i="4"/>
  <c r="N23" i="4"/>
  <c r="H503" i="4"/>
  <c r="H494" i="4"/>
  <c r="H471" i="4"/>
  <c r="H462" i="4"/>
  <c r="H439" i="4"/>
  <c r="H430" i="4"/>
  <c r="H407" i="4"/>
  <c r="H398" i="4"/>
  <c r="H375" i="4"/>
  <c r="H366" i="4"/>
  <c r="H343" i="4"/>
  <c r="H334" i="4"/>
  <c r="H315" i="4"/>
  <c r="H298" i="4"/>
  <c r="H292" i="4"/>
  <c r="H280" i="4"/>
  <c r="H274" i="4"/>
  <c r="H267" i="4"/>
  <c r="H260" i="4"/>
  <c r="H210" i="4"/>
  <c r="H161" i="4"/>
  <c r="H136" i="4"/>
  <c r="B504" i="4"/>
  <c r="N114" i="4"/>
  <c r="N105" i="4"/>
  <c r="N82" i="4"/>
  <c r="N73" i="4"/>
  <c r="N50" i="4"/>
  <c r="N41" i="4"/>
  <c r="N18" i="4"/>
  <c r="N9" i="4"/>
  <c r="H489" i="4"/>
  <c r="H480" i="4"/>
  <c r="H457" i="4"/>
  <c r="H448" i="4"/>
  <c r="H425" i="4"/>
  <c r="H416" i="4"/>
  <c r="H393" i="4"/>
  <c r="H384" i="4"/>
  <c r="H361" i="4"/>
  <c r="H352" i="4"/>
  <c r="H329" i="4"/>
  <c r="H320" i="4"/>
  <c r="H309" i="4"/>
  <c r="H303" i="4"/>
  <c r="H286" i="4"/>
  <c r="H246" i="4"/>
  <c r="H238" i="4"/>
  <c r="H230" i="4"/>
  <c r="H178" i="4"/>
  <c r="H105" i="4"/>
  <c r="B410" i="4"/>
  <c r="N164" i="4"/>
  <c r="N155" i="4"/>
  <c r="N132" i="4"/>
  <c r="N123" i="4"/>
  <c r="N100" i="4"/>
  <c r="N91" i="4"/>
  <c r="N68" i="4"/>
  <c r="N59" i="4"/>
  <c r="N36" i="4"/>
  <c r="N27" i="4"/>
  <c r="N4" i="4"/>
  <c r="H498" i="4"/>
  <c r="H475" i="4"/>
  <c r="H466" i="4"/>
  <c r="H443" i="4"/>
  <c r="H434" i="4"/>
  <c r="H411" i="4"/>
  <c r="H402" i="4"/>
  <c r="H379" i="4"/>
  <c r="H370" i="4"/>
  <c r="H347" i="4"/>
  <c r="H338" i="4"/>
  <c r="H297" i="4"/>
  <c r="H291" i="4"/>
  <c r="H279" i="4"/>
  <c r="H273" i="4"/>
  <c r="H259" i="4"/>
  <c r="H252" i="4"/>
  <c r="H209" i="4"/>
  <c r="H194" i="4"/>
  <c r="H104" i="4"/>
  <c r="B404" i="4"/>
  <c r="N269" i="4"/>
  <c r="N265" i="4"/>
  <c r="N261" i="4"/>
  <c r="N257" i="4"/>
  <c r="N253" i="4"/>
  <c r="N249" i="4"/>
  <c r="N245" i="4"/>
  <c r="N241" i="4"/>
  <c r="N237" i="4"/>
  <c r="N233" i="4"/>
  <c r="N229" i="4"/>
  <c r="N225" i="4"/>
  <c r="N221" i="4"/>
  <c r="N217" i="4"/>
  <c r="N213" i="4"/>
  <c r="N209" i="4"/>
  <c r="N205" i="4"/>
  <c r="N201" i="4"/>
  <c r="N197" i="4"/>
  <c r="N193" i="4"/>
  <c r="N189" i="4"/>
  <c r="N185" i="4"/>
  <c r="N181" i="4"/>
  <c r="N177" i="4"/>
  <c r="N173" i="4"/>
  <c r="N150" i="4"/>
  <c r="N141" i="4"/>
  <c r="N118" i="4"/>
  <c r="N109" i="4"/>
  <c r="N86" i="4"/>
  <c r="N77" i="4"/>
  <c r="N54" i="4"/>
  <c r="N45" i="4"/>
  <c r="N22" i="4"/>
  <c r="N13" i="4"/>
  <c r="H493" i="4"/>
  <c r="H484" i="4"/>
  <c r="H461" i="4"/>
  <c r="H452" i="4"/>
  <c r="H429" i="4"/>
  <c r="H420" i="4"/>
  <c r="H397" i="4"/>
  <c r="H388" i="4"/>
  <c r="H365" i="4"/>
  <c r="H356" i="4"/>
  <c r="H333" i="4"/>
  <c r="H324" i="4"/>
  <c r="H285" i="4"/>
  <c r="H218" i="4"/>
  <c r="H177" i="4"/>
  <c r="B488" i="4"/>
  <c r="B282" i="4"/>
  <c r="N168" i="4"/>
  <c r="N159" i="4"/>
  <c r="N136" i="4"/>
  <c r="N127" i="4"/>
  <c r="N104" i="4"/>
  <c r="N95" i="4"/>
  <c r="N72" i="4"/>
  <c r="N63" i="4"/>
  <c r="N40" i="4"/>
  <c r="N31" i="4"/>
  <c r="N8" i="4"/>
  <c r="H502" i="4"/>
  <c r="H479" i="4"/>
  <c r="H470" i="4"/>
  <c r="H447" i="4"/>
  <c r="H438" i="4"/>
  <c r="H415" i="4"/>
  <c r="H406" i="4"/>
  <c r="H383" i="4"/>
  <c r="H374" i="4"/>
  <c r="H351" i="4"/>
  <c r="H342" i="4"/>
  <c r="H319" i="4"/>
  <c r="H314" i="4"/>
  <c r="H308" i="4"/>
  <c r="H272" i="4"/>
  <c r="H266" i="4"/>
  <c r="H251" i="4"/>
  <c r="H217" i="4"/>
  <c r="H193" i="4"/>
  <c r="H129" i="4"/>
  <c r="H65" i="4"/>
  <c r="B271" i="4"/>
  <c r="N154" i="4"/>
  <c r="N145" i="4"/>
  <c r="N122" i="4"/>
  <c r="N113" i="4"/>
  <c r="N90" i="4"/>
  <c r="N81" i="4"/>
  <c r="N58" i="4"/>
  <c r="N49" i="4"/>
  <c r="N26" i="4"/>
  <c r="N17" i="4"/>
  <c r="H497" i="4"/>
  <c r="H488" i="4"/>
  <c r="H465" i="4"/>
  <c r="H456" i="4"/>
  <c r="H433" i="4"/>
  <c r="H424" i="4"/>
  <c r="H401" i="4"/>
  <c r="H392" i="4"/>
  <c r="H369" i="4"/>
  <c r="H360" i="4"/>
  <c r="H337" i="4"/>
  <c r="H328" i="4"/>
  <c r="H302" i="4"/>
  <c r="H296" i="4"/>
  <c r="H243" i="4"/>
  <c r="H235" i="4"/>
  <c r="H227" i="4"/>
  <c r="H153" i="4"/>
  <c r="B260" i="4"/>
  <c r="N172" i="4"/>
  <c r="N163" i="4"/>
  <c r="N140" i="4"/>
  <c r="N131" i="4"/>
  <c r="N108" i="4"/>
  <c r="N99" i="4"/>
  <c r="N76" i="4"/>
  <c r="N67" i="4"/>
  <c r="N44" i="4"/>
  <c r="N35" i="4"/>
  <c r="N12" i="4"/>
  <c r="H506" i="4"/>
  <c r="H483" i="4"/>
  <c r="H474" i="4"/>
  <c r="H451" i="4"/>
  <c r="H442" i="4"/>
  <c r="H419" i="4"/>
  <c r="H410" i="4"/>
  <c r="H387" i="4"/>
  <c r="H378" i="4"/>
  <c r="H355" i="4"/>
  <c r="H346" i="4"/>
  <c r="H323" i="4"/>
  <c r="H313" i="4"/>
  <c r="H307" i="4"/>
  <c r="H290" i="4"/>
  <c r="H284" i="4"/>
  <c r="H278" i="4"/>
  <c r="H271" i="4"/>
  <c r="H258" i="4"/>
  <c r="H216" i="4"/>
  <c r="H152" i="4"/>
  <c r="H97" i="4"/>
  <c r="B472" i="4"/>
  <c r="B248" i="4"/>
  <c r="N117" i="4"/>
  <c r="N94" i="4"/>
  <c r="N85" i="4"/>
  <c r="N62" i="4"/>
  <c r="N53" i="4"/>
  <c r="N30" i="4"/>
  <c r="N21" i="4"/>
  <c r="H501" i="4"/>
  <c r="H492" i="4"/>
  <c r="H469" i="4"/>
  <c r="H460" i="4"/>
  <c r="H437" i="4"/>
  <c r="H428" i="4"/>
  <c r="H405" i="4"/>
  <c r="H396" i="4"/>
  <c r="H373" i="4"/>
  <c r="H364" i="4"/>
  <c r="H341" i="4"/>
  <c r="H332" i="4"/>
  <c r="H301" i="4"/>
  <c r="H295" i="4"/>
  <c r="H264" i="4"/>
  <c r="H49" i="4"/>
  <c r="N167" i="4"/>
  <c r="N144" i="4"/>
  <c r="N135" i="4"/>
  <c r="N112" i="4"/>
  <c r="N103" i="4"/>
  <c r="N80" i="4"/>
  <c r="N71" i="4"/>
  <c r="N48" i="4"/>
  <c r="N39" i="4"/>
  <c r="N16" i="4"/>
  <c r="N7" i="4"/>
  <c r="H487" i="4"/>
  <c r="H478" i="4"/>
  <c r="H455" i="4"/>
  <c r="H446" i="4"/>
  <c r="H423" i="4"/>
  <c r="H414" i="4"/>
  <c r="H391" i="4"/>
  <c r="H382" i="4"/>
  <c r="H359" i="4"/>
  <c r="H350" i="4"/>
  <c r="H327" i="4"/>
  <c r="H318" i="4"/>
  <c r="H289" i="4"/>
  <c r="H283" i="4"/>
  <c r="H277" i="4"/>
  <c r="H250" i="4"/>
  <c r="H226" i="4"/>
  <c r="H121" i="4"/>
  <c r="N162" i="4"/>
  <c r="N153" i="4"/>
  <c r="N130" i="4"/>
  <c r="N121" i="4"/>
  <c r="N98" i="4"/>
  <c r="N89" i="4"/>
  <c r="N66" i="4"/>
  <c r="N57" i="4"/>
  <c r="N34" i="4"/>
  <c r="N25" i="4"/>
  <c r="H505" i="4"/>
  <c r="H496" i="4"/>
  <c r="H473" i="4"/>
  <c r="H464" i="4"/>
  <c r="H441" i="4"/>
  <c r="H432" i="4"/>
  <c r="H409" i="4"/>
  <c r="H400" i="4"/>
  <c r="H377" i="4"/>
  <c r="H368" i="4"/>
  <c r="H345" i="4"/>
  <c r="H336" i="4"/>
  <c r="H312" i="4"/>
  <c r="H263" i="4"/>
  <c r="H256" i="4"/>
  <c r="H242" i="4"/>
  <c r="H234" i="4"/>
  <c r="H215" i="4"/>
  <c r="H169" i="4"/>
  <c r="H120" i="4"/>
  <c r="B456" i="4"/>
  <c r="N171" i="4"/>
  <c r="N148" i="4"/>
  <c r="N139" i="4"/>
  <c r="N116" i="4"/>
  <c r="N107" i="4"/>
  <c r="N84" i="4"/>
  <c r="N75" i="4"/>
  <c r="N52" i="4"/>
  <c r="N43" i="4"/>
  <c r="N20" i="4"/>
  <c r="N11" i="4"/>
  <c r="H491" i="4"/>
  <c r="H482" i="4"/>
  <c r="H459" i="4"/>
  <c r="H450" i="4"/>
  <c r="H427" i="4"/>
  <c r="H418" i="4"/>
  <c r="H395" i="4"/>
  <c r="H386" i="4"/>
  <c r="H363" i="4"/>
  <c r="H354" i="4"/>
  <c r="H331" i="4"/>
  <c r="H322" i="4"/>
  <c r="H306" i="4"/>
  <c r="H300" i="4"/>
  <c r="H276" i="4"/>
  <c r="H270" i="4"/>
  <c r="H225" i="4"/>
  <c r="H202" i="4"/>
  <c r="H185" i="4"/>
  <c r="H168" i="4"/>
  <c r="H89" i="4"/>
  <c r="H33" i="4"/>
  <c r="B354" i="4"/>
  <c r="N351" i="4"/>
  <c r="N347" i="4"/>
  <c r="N343" i="4"/>
  <c r="N339" i="4"/>
  <c r="N335" i="4"/>
  <c r="N331" i="4"/>
  <c r="N327" i="4"/>
  <c r="N323" i="4"/>
  <c r="N319" i="4"/>
  <c r="N315" i="4"/>
  <c r="N311" i="4"/>
  <c r="N307" i="4"/>
  <c r="N303" i="4"/>
  <c r="N299" i="4"/>
  <c r="N295" i="4"/>
  <c r="N291" i="4"/>
  <c r="N287" i="4"/>
  <c r="N283" i="4"/>
  <c r="N279" i="4"/>
  <c r="N275" i="4"/>
  <c r="N271" i="4"/>
  <c r="N267" i="4"/>
  <c r="N263" i="4"/>
  <c r="N259" i="4"/>
  <c r="N255" i="4"/>
  <c r="N251" i="4"/>
  <c r="N247" i="4"/>
  <c r="N243" i="4"/>
  <c r="N239" i="4"/>
  <c r="N235" i="4"/>
  <c r="N231" i="4"/>
  <c r="N227" i="4"/>
  <c r="N223" i="4"/>
  <c r="N219" i="4"/>
  <c r="N215" i="4"/>
  <c r="N211" i="4"/>
  <c r="N207" i="4"/>
  <c r="N203" i="4"/>
  <c r="N199" i="4"/>
  <c r="N195" i="4"/>
  <c r="N191" i="4"/>
  <c r="N187" i="4"/>
  <c r="N183" i="4"/>
  <c r="N179" i="4"/>
  <c r="N175" i="4"/>
  <c r="N166" i="4"/>
  <c r="N157" i="4"/>
  <c r="N134" i="4"/>
  <c r="N125" i="4"/>
  <c r="N102" i="4"/>
  <c r="N93" i="4"/>
  <c r="N70" i="4"/>
  <c r="N61" i="4"/>
  <c r="N38" i="4"/>
  <c r="N29" i="4"/>
  <c r="N6" i="4"/>
  <c r="H500" i="4"/>
  <c r="H477" i="4"/>
  <c r="H468" i="4"/>
  <c r="H445" i="4"/>
  <c r="H436" i="4"/>
  <c r="H413" i="4"/>
  <c r="H404" i="4"/>
  <c r="H381" i="4"/>
  <c r="H372" i="4"/>
  <c r="H349" i="4"/>
  <c r="H340" i="4"/>
  <c r="H317" i="4"/>
  <c r="H311" i="4"/>
  <c r="H294" i="4"/>
  <c r="H288" i="4"/>
  <c r="H255" i="4"/>
  <c r="H248" i="4"/>
  <c r="H201" i="4"/>
  <c r="H184" i="4"/>
  <c r="H145" i="4"/>
  <c r="H88" i="4"/>
  <c r="B445" i="4"/>
  <c r="N152" i="4"/>
  <c r="N143" i="4"/>
  <c r="N120" i="4"/>
  <c r="N111" i="4"/>
  <c r="N88" i="4"/>
  <c r="N79" i="4"/>
  <c r="N56" i="4"/>
  <c r="N47" i="4"/>
  <c r="N24" i="4"/>
  <c r="N15" i="4"/>
  <c r="H495" i="4"/>
  <c r="H486" i="4"/>
  <c r="H463" i="4"/>
  <c r="H454" i="4"/>
  <c r="H431" i="4"/>
  <c r="H422" i="4"/>
  <c r="H399" i="4"/>
  <c r="H390" i="4"/>
  <c r="H367" i="4"/>
  <c r="H358" i="4"/>
  <c r="H335" i="4"/>
  <c r="H326" i="4"/>
  <c r="H305" i="4"/>
  <c r="H299" i="4"/>
  <c r="H282" i="4"/>
  <c r="H275" i="4"/>
  <c r="H269" i="4"/>
  <c r="H200" i="4"/>
  <c r="B439" i="4"/>
  <c r="H214" i="4"/>
  <c r="H198" i="4"/>
  <c r="H182" i="4"/>
  <c r="H166" i="4"/>
  <c r="H150" i="4"/>
  <c r="H134" i="4"/>
  <c r="H118" i="4"/>
  <c r="H102" i="4"/>
  <c r="H86" i="4"/>
  <c r="H70" i="4"/>
  <c r="H54" i="4"/>
  <c r="H38" i="4"/>
  <c r="H22" i="4"/>
  <c r="H6" i="4"/>
  <c r="B493" i="4"/>
  <c r="B477" i="4"/>
  <c r="B461" i="4"/>
  <c r="B433" i="4"/>
  <c r="B427" i="4"/>
  <c r="B398" i="4"/>
  <c r="B392" i="4"/>
  <c r="B380" i="4"/>
  <c r="B374" i="4"/>
  <c r="B360" i="4"/>
  <c r="B232" i="4"/>
  <c r="B105" i="4"/>
  <c r="B6" i="4"/>
  <c r="H265" i="4"/>
  <c r="H261" i="4"/>
  <c r="H257" i="4"/>
  <c r="H253" i="4"/>
  <c r="H249" i="4"/>
  <c r="H245" i="4"/>
  <c r="H241" i="4"/>
  <c r="H237" i="4"/>
  <c r="H233" i="4"/>
  <c r="H229" i="4"/>
  <c r="H219" i="4"/>
  <c r="H203" i="4"/>
  <c r="H187" i="4"/>
  <c r="H171" i="4"/>
  <c r="H155" i="4"/>
  <c r="H139" i="4"/>
  <c r="H123" i="4"/>
  <c r="H107" i="4"/>
  <c r="H91" i="4"/>
  <c r="H75" i="4"/>
  <c r="H59" i="4"/>
  <c r="H43" i="4"/>
  <c r="H27" i="4"/>
  <c r="H11" i="4"/>
  <c r="B498" i="4"/>
  <c r="B482" i="4"/>
  <c r="B466" i="4"/>
  <c r="B450" i="4"/>
  <c r="B444" i="4"/>
  <c r="B421" i="4"/>
  <c r="B415" i="4"/>
  <c r="B386" i="4"/>
  <c r="B367" i="4"/>
  <c r="B346" i="4"/>
  <c r="B338" i="4"/>
  <c r="B330" i="4"/>
  <c r="B322" i="4"/>
  <c r="B314" i="4"/>
  <c r="B306" i="4"/>
  <c r="B298" i="4"/>
  <c r="B290" i="4"/>
  <c r="B280" i="4"/>
  <c r="B259" i="4"/>
  <c r="B247" i="4"/>
  <c r="B215" i="4"/>
  <c r="H224" i="4"/>
  <c r="H208" i="4"/>
  <c r="H192" i="4"/>
  <c r="H176" i="4"/>
  <c r="H160" i="4"/>
  <c r="H144" i="4"/>
  <c r="H128" i="4"/>
  <c r="H112" i="4"/>
  <c r="H96" i="4"/>
  <c r="H80" i="4"/>
  <c r="H64" i="4"/>
  <c r="H48" i="4"/>
  <c r="H32" i="4"/>
  <c r="H16" i="4"/>
  <c r="B503" i="4"/>
  <c r="B487" i="4"/>
  <c r="B471" i="4"/>
  <c r="B455" i="4"/>
  <c r="B438" i="4"/>
  <c r="B432" i="4"/>
  <c r="B409" i="4"/>
  <c r="B403" i="4"/>
  <c r="B373" i="4"/>
  <c r="B352" i="4"/>
  <c r="B270" i="4"/>
  <c r="B231" i="4"/>
  <c r="H213" i="4"/>
  <c r="H197" i="4"/>
  <c r="H181" i="4"/>
  <c r="H165" i="4"/>
  <c r="H149" i="4"/>
  <c r="H133" i="4"/>
  <c r="H117" i="4"/>
  <c r="H101" i="4"/>
  <c r="H85" i="4"/>
  <c r="H69" i="4"/>
  <c r="H53" i="4"/>
  <c r="H37" i="4"/>
  <c r="H21" i="4"/>
  <c r="H5" i="4"/>
  <c r="B492" i="4"/>
  <c r="B476" i="4"/>
  <c r="B460" i="4"/>
  <c r="B426" i="4"/>
  <c r="B420" i="4"/>
  <c r="B397" i="4"/>
  <c r="B391" i="4"/>
  <c r="B379" i="4"/>
  <c r="B359" i="4"/>
  <c r="B288" i="4"/>
  <c r="B279" i="4"/>
  <c r="B268" i="4"/>
  <c r="B246" i="4"/>
  <c r="B187" i="4"/>
  <c r="B153" i="4"/>
  <c r="B91" i="4"/>
  <c r="H186" i="4"/>
  <c r="H170" i="4"/>
  <c r="H154" i="4"/>
  <c r="H138" i="4"/>
  <c r="H122" i="4"/>
  <c r="H106" i="4"/>
  <c r="H90" i="4"/>
  <c r="H74" i="4"/>
  <c r="H58" i="4"/>
  <c r="H42" i="4"/>
  <c r="H26" i="4"/>
  <c r="H10" i="4"/>
  <c r="B497" i="4"/>
  <c r="B481" i="4"/>
  <c r="B465" i="4"/>
  <c r="B449" i="4"/>
  <c r="B443" i="4"/>
  <c r="B414" i="4"/>
  <c r="B408" i="4"/>
  <c r="B385" i="4"/>
  <c r="B372" i="4"/>
  <c r="B366" i="4"/>
  <c r="B344" i="4"/>
  <c r="B336" i="4"/>
  <c r="B328" i="4"/>
  <c r="B320" i="4"/>
  <c r="B312" i="4"/>
  <c r="B304" i="4"/>
  <c r="B296" i="4"/>
  <c r="B258" i="4"/>
  <c r="B244" i="4"/>
  <c r="B228" i="4"/>
  <c r="B211" i="4"/>
  <c r="B152" i="4"/>
  <c r="H244" i="4"/>
  <c r="H240" i="4"/>
  <c r="H236" i="4"/>
  <c r="H232" i="4"/>
  <c r="H228" i="4"/>
  <c r="H223" i="4"/>
  <c r="H207" i="4"/>
  <c r="H191" i="4"/>
  <c r="H175" i="4"/>
  <c r="H159" i="4"/>
  <c r="H143" i="4"/>
  <c r="H127" i="4"/>
  <c r="H111" i="4"/>
  <c r="H95" i="4"/>
  <c r="H79" i="4"/>
  <c r="H63" i="4"/>
  <c r="H47" i="4"/>
  <c r="H31" i="4"/>
  <c r="H15" i="4"/>
  <c r="I507" i="4"/>
  <c r="B502" i="4"/>
  <c r="B486" i="4"/>
  <c r="B470" i="4"/>
  <c r="B454" i="4"/>
  <c r="B437" i="4"/>
  <c r="B431" i="4"/>
  <c r="B402" i="4"/>
  <c r="B396" i="4"/>
  <c r="B351" i="4"/>
  <c r="B287" i="4"/>
  <c r="B267" i="4"/>
  <c r="B256" i="4"/>
  <c r="H212" i="4"/>
  <c r="H196" i="4"/>
  <c r="H180" i="4"/>
  <c r="H164" i="4"/>
  <c r="H148" i="4"/>
  <c r="H132" i="4"/>
  <c r="H116" i="4"/>
  <c r="H100" i="4"/>
  <c r="H84" i="4"/>
  <c r="H68" i="4"/>
  <c r="H52" i="4"/>
  <c r="H36" i="4"/>
  <c r="H20" i="4"/>
  <c r="H4" i="4"/>
  <c r="B491" i="4"/>
  <c r="B475" i="4"/>
  <c r="B459" i="4"/>
  <c r="B448" i="4"/>
  <c r="B425" i="4"/>
  <c r="B419" i="4"/>
  <c r="B390" i="4"/>
  <c r="B384" i="4"/>
  <c r="B378" i="4"/>
  <c r="B358" i="4"/>
  <c r="B343" i="4"/>
  <c r="B335" i="4"/>
  <c r="B327" i="4"/>
  <c r="B319" i="4"/>
  <c r="B311" i="4"/>
  <c r="B303" i="4"/>
  <c r="B295" i="4"/>
  <c r="B278" i="4"/>
  <c r="B243" i="4"/>
  <c r="B227" i="4"/>
  <c r="B182" i="4"/>
  <c r="H73" i="4"/>
  <c r="H57" i="4"/>
  <c r="H41" i="4"/>
  <c r="H25" i="4"/>
  <c r="H9" i="4"/>
  <c r="B496" i="4"/>
  <c r="B480" i="4"/>
  <c r="B464" i="4"/>
  <c r="B442" i="4"/>
  <c r="B436" i="4"/>
  <c r="B413" i="4"/>
  <c r="B407" i="4"/>
  <c r="B371" i="4"/>
  <c r="B364" i="4"/>
  <c r="B276" i="4"/>
  <c r="B255" i="4"/>
  <c r="B207" i="4"/>
  <c r="H222" i="4"/>
  <c r="H206" i="4"/>
  <c r="H190" i="4"/>
  <c r="H174" i="4"/>
  <c r="H158" i="4"/>
  <c r="H142" i="4"/>
  <c r="H126" i="4"/>
  <c r="H110" i="4"/>
  <c r="H94" i="4"/>
  <c r="H78" i="4"/>
  <c r="H62" i="4"/>
  <c r="H46" i="4"/>
  <c r="H30" i="4"/>
  <c r="H14" i="4"/>
  <c r="B501" i="4"/>
  <c r="B485" i="4"/>
  <c r="B469" i="4"/>
  <c r="B453" i="4"/>
  <c r="B430" i="4"/>
  <c r="B424" i="4"/>
  <c r="B401" i="4"/>
  <c r="B395" i="4"/>
  <c r="B377" i="4"/>
  <c r="B350" i="4"/>
  <c r="B286" i="4"/>
  <c r="B266" i="4"/>
  <c r="B240" i="4"/>
  <c r="B224" i="4"/>
  <c r="B140" i="4"/>
  <c r="H195" i="4"/>
  <c r="H179" i="4"/>
  <c r="H163" i="4"/>
  <c r="H147" i="4"/>
  <c r="H131" i="4"/>
  <c r="H115" i="4"/>
  <c r="H99" i="4"/>
  <c r="H83" i="4"/>
  <c r="H67" i="4"/>
  <c r="H51" i="4"/>
  <c r="H35" i="4"/>
  <c r="H19" i="4"/>
  <c r="B506" i="4"/>
  <c r="B490" i="4"/>
  <c r="B474" i="4"/>
  <c r="B458" i="4"/>
  <c r="B447" i="4"/>
  <c r="B418" i="4"/>
  <c r="B412" i="4"/>
  <c r="B389" i="4"/>
  <c r="B383" i="4"/>
  <c r="B356" i="4"/>
  <c r="B342" i="4"/>
  <c r="B334" i="4"/>
  <c r="B326" i="4"/>
  <c r="B318" i="4"/>
  <c r="B310" i="4"/>
  <c r="B302" i="4"/>
  <c r="B294" i="4"/>
  <c r="B275" i="4"/>
  <c r="B264" i="4"/>
  <c r="B254" i="4"/>
  <c r="H72" i="4"/>
  <c r="H56" i="4"/>
  <c r="H40" i="4"/>
  <c r="H24" i="4"/>
  <c r="H8" i="4"/>
  <c r="B495" i="4"/>
  <c r="B479" i="4"/>
  <c r="B463" i="4"/>
  <c r="B441" i="4"/>
  <c r="B435" i="4"/>
  <c r="B406" i="4"/>
  <c r="B400" i="4"/>
  <c r="B376" i="4"/>
  <c r="B370" i="4"/>
  <c r="B363" i="4"/>
  <c r="B284" i="4"/>
  <c r="B252" i="4"/>
  <c r="B239" i="4"/>
  <c r="B223" i="4"/>
  <c r="B203" i="4"/>
  <c r="B54" i="4"/>
  <c r="H205" i="4"/>
  <c r="H189" i="4"/>
  <c r="H173" i="4"/>
  <c r="H157" i="4"/>
  <c r="H141" i="4"/>
  <c r="H125" i="4"/>
  <c r="H109" i="4"/>
  <c r="H93" i="4"/>
  <c r="H77" i="4"/>
  <c r="H61" i="4"/>
  <c r="H45" i="4"/>
  <c r="H29" i="4"/>
  <c r="H13" i="4"/>
  <c r="B500" i="4"/>
  <c r="B484" i="4"/>
  <c r="B468" i="4"/>
  <c r="B452" i="4"/>
  <c r="B429" i="4"/>
  <c r="B423" i="4"/>
  <c r="B394" i="4"/>
  <c r="B388" i="4"/>
  <c r="B348" i="4"/>
  <c r="B263" i="4"/>
  <c r="B170" i="4"/>
  <c r="H146" i="4"/>
  <c r="H130" i="4"/>
  <c r="H114" i="4"/>
  <c r="H98" i="4"/>
  <c r="H82" i="4"/>
  <c r="H66" i="4"/>
  <c r="H50" i="4"/>
  <c r="H34" i="4"/>
  <c r="H18" i="4"/>
  <c r="B505" i="4"/>
  <c r="B489" i="4"/>
  <c r="B473" i="4"/>
  <c r="B457" i="4"/>
  <c r="B446" i="4"/>
  <c r="B440" i="4"/>
  <c r="B417" i="4"/>
  <c r="B411" i="4"/>
  <c r="B382" i="4"/>
  <c r="B369" i="4"/>
  <c r="B355" i="4"/>
  <c r="B340" i="4"/>
  <c r="B332" i="4"/>
  <c r="B324" i="4"/>
  <c r="B316" i="4"/>
  <c r="B308" i="4"/>
  <c r="B300" i="4"/>
  <c r="B292" i="4"/>
  <c r="B283" i="4"/>
  <c r="B274" i="4"/>
  <c r="B251" i="4"/>
  <c r="B236" i="4"/>
  <c r="B220" i="4"/>
  <c r="B123" i="4"/>
  <c r="B41" i="4"/>
  <c r="H167" i="4"/>
  <c r="H151" i="4"/>
  <c r="H135" i="4"/>
  <c r="H119" i="4"/>
  <c r="H103" i="4"/>
  <c r="H87" i="4"/>
  <c r="H71" i="4"/>
  <c r="H55" i="4"/>
  <c r="H39" i="4"/>
  <c r="H23" i="4"/>
  <c r="H7" i="4"/>
  <c r="B494" i="4"/>
  <c r="B478" i="4"/>
  <c r="B462" i="4"/>
  <c r="B434" i="4"/>
  <c r="B428" i="4"/>
  <c r="B405" i="4"/>
  <c r="B399" i="4"/>
  <c r="B375" i="4"/>
  <c r="B362" i="4"/>
  <c r="B272" i="4"/>
  <c r="B199" i="4"/>
  <c r="H220" i="4"/>
  <c r="H204" i="4"/>
  <c r="H188" i="4"/>
  <c r="H172" i="4"/>
  <c r="H156" i="4"/>
  <c r="H140" i="4"/>
  <c r="H124" i="4"/>
  <c r="H108" i="4"/>
  <c r="H92" i="4"/>
  <c r="H76" i="4"/>
  <c r="H60" i="4"/>
  <c r="H44" i="4"/>
  <c r="H28" i="4"/>
  <c r="H12" i="4"/>
  <c r="B499" i="4"/>
  <c r="B483" i="4"/>
  <c r="B467" i="4"/>
  <c r="B451" i="4"/>
  <c r="B422" i="4"/>
  <c r="B416" i="4"/>
  <c r="B393" i="4"/>
  <c r="B387" i="4"/>
  <c r="B381" i="4"/>
  <c r="B368" i="4"/>
  <c r="B347" i="4"/>
  <c r="B339" i="4"/>
  <c r="B331" i="4"/>
  <c r="B323" i="4"/>
  <c r="B315" i="4"/>
  <c r="B307" i="4"/>
  <c r="B299" i="4"/>
  <c r="B291" i="4"/>
  <c r="B262" i="4"/>
  <c r="B250" i="4"/>
  <c r="B235" i="4"/>
  <c r="B219" i="4"/>
  <c r="B165" i="4"/>
  <c r="B114" i="4"/>
  <c r="B191" i="4"/>
  <c r="B174" i="4"/>
  <c r="B157" i="4"/>
  <c r="B144" i="4"/>
  <c r="B127" i="4"/>
  <c r="B100" i="4"/>
  <c r="B33" i="4"/>
  <c r="B195" i="4"/>
  <c r="B178" i="4"/>
  <c r="B161" i="4"/>
  <c r="B148" i="4"/>
  <c r="B131" i="4"/>
  <c r="B118" i="4"/>
  <c r="B109" i="4"/>
  <c r="B95" i="4"/>
  <c r="B86" i="4"/>
  <c r="B81" i="4"/>
  <c r="B70" i="4"/>
  <c r="B65" i="4"/>
  <c r="B59" i="4"/>
  <c r="B14" i="4"/>
  <c r="B135" i="4"/>
  <c r="B104" i="4"/>
  <c r="B75" i="4"/>
  <c r="B186" i="4"/>
  <c r="B169" i="4"/>
  <c r="B156" i="4"/>
  <c r="B139" i="4"/>
  <c r="B122" i="4"/>
  <c r="B113" i="4"/>
  <c r="B99" i="4"/>
  <c r="B90" i="4"/>
  <c r="B53" i="4"/>
  <c r="B46" i="4"/>
  <c r="B22" i="4"/>
  <c r="B190" i="4"/>
  <c r="B173" i="4"/>
  <c r="B160" i="4"/>
  <c r="B143" i="4"/>
  <c r="B126" i="4"/>
  <c r="B108" i="4"/>
  <c r="B58" i="4"/>
  <c r="B194" i="4"/>
  <c r="B177" i="4"/>
  <c r="B164" i="4"/>
  <c r="B147" i="4"/>
  <c r="B130" i="4"/>
  <c r="B117" i="4"/>
  <c r="B103" i="4"/>
  <c r="B94" i="4"/>
  <c r="B85" i="4"/>
  <c r="B74" i="4"/>
  <c r="B69" i="4"/>
  <c r="B38" i="4"/>
  <c r="B30" i="4"/>
  <c r="B242" i="4"/>
  <c r="B238" i="4"/>
  <c r="B234" i="4"/>
  <c r="B230" i="4"/>
  <c r="B226" i="4"/>
  <c r="B222" i="4"/>
  <c r="B218" i="4"/>
  <c r="B214" i="4"/>
  <c r="B210" i="4"/>
  <c r="B206" i="4"/>
  <c r="B202" i="4"/>
  <c r="B198" i="4"/>
  <c r="B181" i="4"/>
  <c r="B168" i="4"/>
  <c r="B151" i="4"/>
  <c r="B134" i="4"/>
  <c r="B112" i="4"/>
  <c r="B79" i="4"/>
  <c r="B63" i="4"/>
  <c r="B45" i="4"/>
  <c r="A3" i="1"/>
  <c r="B185" i="4"/>
  <c r="B172" i="4"/>
  <c r="B155" i="4"/>
  <c r="B138" i="4"/>
  <c r="B121" i="4"/>
  <c r="B107" i="4"/>
  <c r="B98" i="4"/>
  <c r="B89" i="4"/>
  <c r="B51" i="4"/>
  <c r="B189" i="4"/>
  <c r="B176" i="4"/>
  <c r="B159" i="4"/>
  <c r="B142" i="4"/>
  <c r="B125" i="4"/>
  <c r="B116" i="4"/>
  <c r="B57" i="4"/>
  <c r="B37" i="4"/>
  <c r="B10" i="4"/>
  <c r="B193" i="4"/>
  <c r="B180" i="4"/>
  <c r="B163" i="4"/>
  <c r="B146" i="4"/>
  <c r="B129" i="4"/>
  <c r="B111" i="4"/>
  <c r="B102" i="4"/>
  <c r="B93" i="4"/>
  <c r="B78" i="4"/>
  <c r="B73" i="4"/>
  <c r="B62" i="4"/>
  <c r="B365" i="4"/>
  <c r="B361" i="4"/>
  <c r="B357" i="4"/>
  <c r="B353" i="4"/>
  <c r="B349" i="4"/>
  <c r="B345" i="4"/>
  <c r="B341" i="4"/>
  <c r="B337" i="4"/>
  <c r="B333" i="4"/>
  <c r="B329" i="4"/>
  <c r="B325" i="4"/>
  <c r="B321" i="4"/>
  <c r="B317" i="4"/>
  <c r="B313" i="4"/>
  <c r="B309" i="4"/>
  <c r="B305" i="4"/>
  <c r="B301" i="4"/>
  <c r="B297" i="4"/>
  <c r="B293" i="4"/>
  <c r="B289" i="4"/>
  <c r="B285" i="4"/>
  <c r="B281" i="4"/>
  <c r="B277" i="4"/>
  <c r="B273" i="4"/>
  <c r="B269" i="4"/>
  <c r="B265" i="4"/>
  <c r="B261" i="4"/>
  <c r="B257" i="4"/>
  <c r="B253" i="4"/>
  <c r="B249" i="4"/>
  <c r="B245" i="4"/>
  <c r="B241" i="4"/>
  <c r="B237" i="4"/>
  <c r="B233" i="4"/>
  <c r="B229" i="4"/>
  <c r="B225" i="4"/>
  <c r="B221" i="4"/>
  <c r="B217" i="4"/>
  <c r="B213" i="4"/>
  <c r="B209" i="4"/>
  <c r="B205" i="4"/>
  <c r="B201" i="4"/>
  <c r="B197" i="4"/>
  <c r="B184" i="4"/>
  <c r="B167" i="4"/>
  <c r="B150" i="4"/>
  <c r="B133" i="4"/>
  <c r="B120" i="4"/>
  <c r="B88" i="4"/>
  <c r="B83" i="4"/>
  <c r="B67" i="4"/>
  <c r="B50" i="4"/>
  <c r="B18" i="4"/>
  <c r="B188" i="4"/>
  <c r="B171" i="4"/>
  <c r="B154" i="4"/>
  <c r="B137" i="4"/>
  <c r="B124" i="4"/>
  <c r="B115" i="4"/>
  <c r="B106" i="4"/>
  <c r="B97" i="4"/>
  <c r="B192" i="4"/>
  <c r="B175" i="4"/>
  <c r="B158" i="4"/>
  <c r="B141" i="4"/>
  <c r="B128" i="4"/>
  <c r="B92" i="4"/>
  <c r="B55" i="4"/>
  <c r="B42" i="4"/>
  <c r="B26" i="4"/>
  <c r="B196" i="4"/>
  <c r="B179" i="4"/>
  <c r="B162" i="4"/>
  <c r="B145" i="4"/>
  <c r="B132" i="4"/>
  <c r="B119" i="4"/>
  <c r="B110" i="4"/>
  <c r="B101" i="4"/>
  <c r="B87" i="4"/>
  <c r="B82" i="4"/>
  <c r="B77" i="4"/>
  <c r="B66" i="4"/>
  <c r="B61" i="4"/>
  <c r="B49" i="4"/>
  <c r="B34" i="4"/>
  <c r="B216" i="4"/>
  <c r="B212" i="4"/>
  <c r="B208" i="4"/>
  <c r="B204" i="4"/>
  <c r="B200" i="4"/>
  <c r="B183" i="4"/>
  <c r="B166" i="4"/>
  <c r="B149" i="4"/>
  <c r="B136" i="4"/>
  <c r="B96" i="4"/>
  <c r="B71" i="4"/>
  <c r="C507" i="4"/>
  <c r="B84" i="4"/>
  <c r="B80" i="4"/>
  <c r="B76" i="4"/>
  <c r="B72" i="4"/>
  <c r="B68" i="4"/>
  <c r="B64" i="4"/>
  <c r="B60" i="4"/>
  <c r="B56" i="4"/>
  <c r="B52" i="4"/>
  <c r="B48" i="4"/>
  <c r="B44" i="4"/>
  <c r="B40" i="4"/>
  <c r="B36" i="4"/>
  <c r="B32" i="4"/>
  <c r="B28" i="4"/>
  <c r="B24" i="4"/>
  <c r="B20" i="4"/>
  <c r="B16" i="4"/>
  <c r="B12" i="4"/>
  <c r="B8" i="4"/>
  <c r="B4" i="4"/>
  <c r="U5" i="2"/>
  <c r="B47" i="4"/>
  <c r="B43" i="4"/>
  <c r="B39" i="4"/>
  <c r="B35" i="4"/>
  <c r="B31" i="4"/>
  <c r="B27" i="4"/>
  <c r="B23" i="4"/>
  <c r="B19" i="4"/>
  <c r="B15" i="4"/>
  <c r="B11" i="4"/>
  <c r="B7" i="4"/>
  <c r="K5" i="2"/>
  <c r="A5" i="2"/>
  <c r="G3" i="1"/>
  <c r="B29" i="4"/>
  <c r="B25" i="4"/>
  <c r="B21" i="4"/>
  <c r="B17" i="4"/>
  <c r="B13" i="4"/>
  <c r="B9" i="4"/>
  <c r="B5" i="4"/>
  <c r="V486" i="2"/>
  <c r="V360" i="2"/>
  <c r="V232" i="2"/>
  <c r="V372" i="2"/>
  <c r="V481" i="2"/>
  <c r="V424" i="2"/>
  <c r="V350" i="2"/>
  <c r="V211" i="2"/>
  <c r="V7" i="2"/>
  <c r="V417" i="2"/>
  <c r="V334" i="2"/>
  <c r="V468" i="2"/>
  <c r="V320" i="2"/>
  <c r="V409" i="2"/>
  <c r="V319" i="2"/>
  <c r="V460" i="2"/>
  <c r="V454" i="2"/>
  <c r="V125" i="2"/>
  <c r="V286" i="2"/>
  <c r="V382" i="2"/>
  <c r="V270" i="2"/>
  <c r="V493" i="2"/>
  <c r="V475" i="2"/>
  <c r="V440" i="2"/>
  <c r="V410" i="2"/>
  <c r="V392" i="2"/>
  <c r="V383" i="2"/>
  <c r="V351" i="2"/>
  <c r="V233" i="2"/>
  <c r="V126" i="2"/>
  <c r="V75" i="2"/>
  <c r="V45" i="2"/>
  <c r="L454" i="2"/>
  <c r="L320" i="2"/>
  <c r="V498" i="2"/>
  <c r="V474" i="2"/>
  <c r="V446" i="2"/>
  <c r="V362" i="2"/>
  <c r="V287" i="2"/>
  <c r="V251" i="2"/>
  <c r="V192" i="2"/>
  <c r="V149" i="2"/>
  <c r="V73" i="2"/>
  <c r="V43" i="2"/>
  <c r="L446" i="2"/>
  <c r="V452" i="2"/>
  <c r="V431" i="2"/>
  <c r="V381" i="2"/>
  <c r="V349" i="2"/>
  <c r="V301" i="2"/>
  <c r="V228" i="2"/>
  <c r="V168" i="2"/>
  <c r="V145" i="2"/>
  <c r="V120" i="2"/>
  <c r="V94" i="2"/>
  <c r="L438" i="2"/>
  <c r="L261" i="2"/>
  <c r="V497" i="2"/>
  <c r="V473" i="2"/>
  <c r="V445" i="2"/>
  <c r="V415" i="2"/>
  <c r="V390" i="2"/>
  <c r="V285" i="2"/>
  <c r="V227" i="2"/>
  <c r="V144" i="2"/>
  <c r="V93" i="2"/>
  <c r="V67" i="2"/>
  <c r="L430" i="2"/>
  <c r="L244" i="2"/>
  <c r="V502" i="2"/>
  <c r="V485" i="2"/>
  <c r="V459" i="2"/>
  <c r="V437" i="2"/>
  <c r="V408" i="2"/>
  <c r="V399" i="2"/>
  <c r="V346" i="2"/>
  <c r="V315" i="2"/>
  <c r="V246" i="2"/>
  <c r="V187" i="2"/>
  <c r="V166" i="2"/>
  <c r="V143" i="2"/>
  <c r="V66" i="2"/>
  <c r="L241" i="2"/>
  <c r="V451" i="2"/>
  <c r="V422" i="2"/>
  <c r="V358" i="2"/>
  <c r="V282" i="2"/>
  <c r="V206" i="2"/>
  <c r="V142" i="2"/>
  <c r="V117" i="2"/>
  <c r="L418" i="2"/>
  <c r="L216" i="2"/>
  <c r="V490" i="2"/>
  <c r="V472" i="2"/>
  <c r="V465" i="2"/>
  <c r="V443" i="2"/>
  <c r="V436" i="2"/>
  <c r="V414" i="2"/>
  <c r="V314" i="2"/>
  <c r="V297" i="2"/>
  <c r="V223" i="2"/>
  <c r="V162" i="2"/>
  <c r="V139" i="2"/>
  <c r="V88" i="2"/>
  <c r="V61" i="2"/>
  <c r="V29" i="2"/>
  <c r="L487" i="2"/>
  <c r="L404" i="2"/>
  <c r="L192" i="2"/>
  <c r="V478" i="2"/>
  <c r="V458" i="2"/>
  <c r="V450" i="2"/>
  <c r="V428" i="2"/>
  <c r="V396" i="2"/>
  <c r="V387" i="2"/>
  <c r="V377" i="2"/>
  <c r="V344" i="2"/>
  <c r="V329" i="2"/>
  <c r="V296" i="2"/>
  <c r="V222" i="2"/>
  <c r="V28" i="2"/>
  <c r="V506" i="2"/>
  <c r="V501" i="2"/>
  <c r="V471" i="2"/>
  <c r="V442" i="2"/>
  <c r="V420" i="2"/>
  <c r="V405" i="2"/>
  <c r="V367" i="2"/>
  <c r="V280" i="2"/>
  <c r="V261" i="2"/>
  <c r="V182" i="2"/>
  <c r="V137" i="2"/>
  <c r="V489" i="2"/>
  <c r="V456" i="2"/>
  <c r="V413" i="2"/>
  <c r="V386" i="2"/>
  <c r="V310" i="2"/>
  <c r="V221" i="2"/>
  <c r="V160" i="2"/>
  <c r="V85" i="2"/>
  <c r="V25" i="2"/>
  <c r="L372" i="2"/>
  <c r="V477" i="2"/>
  <c r="V427" i="2"/>
  <c r="V404" i="2"/>
  <c r="V395" i="2"/>
  <c r="V376" i="2"/>
  <c r="V354" i="2"/>
  <c r="V325" i="2"/>
  <c r="V218" i="2"/>
  <c r="V107" i="2"/>
  <c r="V53" i="2"/>
  <c r="V494" i="2"/>
  <c r="V449" i="2"/>
  <c r="V441" i="2"/>
  <c r="V419" i="2"/>
  <c r="V292" i="2"/>
  <c r="V237" i="2"/>
  <c r="V52" i="2"/>
  <c r="L469" i="2"/>
  <c r="V505" i="2"/>
  <c r="V482" i="2"/>
  <c r="V463" i="2"/>
  <c r="V433" i="2"/>
  <c r="V411" i="2"/>
  <c r="V339" i="2"/>
  <c r="V324" i="2"/>
  <c r="V291" i="2"/>
  <c r="V256" i="2"/>
  <c r="V197" i="2"/>
  <c r="V177" i="2"/>
  <c r="V105" i="2"/>
  <c r="L468" i="2"/>
  <c r="V469" i="2"/>
  <c r="V447" i="2"/>
  <c r="V426" i="2"/>
  <c r="V418" i="2"/>
  <c r="V394" i="2"/>
  <c r="V385" i="2"/>
  <c r="V373" i="2"/>
  <c r="V363" i="2"/>
  <c r="V275" i="2"/>
  <c r="V216" i="2"/>
  <c r="V16" i="2"/>
  <c r="L459" i="2"/>
  <c r="L321" i="2"/>
  <c r="V401" i="2"/>
  <c r="V378" i="2"/>
  <c r="V369" i="2"/>
  <c r="V341" i="2"/>
  <c r="V336" i="2"/>
  <c r="V331" i="2"/>
  <c r="V326" i="2"/>
  <c r="V277" i="2"/>
  <c r="V272" i="2"/>
  <c r="V267" i="2"/>
  <c r="V262" i="2"/>
  <c r="V213" i="2"/>
  <c r="V208" i="2"/>
  <c r="V203" i="2"/>
  <c r="V198" i="2"/>
  <c r="V178" i="2"/>
  <c r="V173" i="2"/>
  <c r="V150" i="2"/>
  <c r="V113" i="2"/>
  <c r="V81" i="2"/>
  <c r="V37" i="2"/>
  <c r="V20" i="2"/>
  <c r="V11" i="2"/>
  <c r="L473" i="2"/>
  <c r="L426" i="2"/>
  <c r="V364" i="2"/>
  <c r="V355" i="2"/>
  <c r="V321" i="2"/>
  <c r="V316" i="2"/>
  <c r="V311" i="2"/>
  <c r="V306" i="2"/>
  <c r="V257" i="2"/>
  <c r="V252" i="2"/>
  <c r="V247" i="2"/>
  <c r="V242" i="2"/>
  <c r="V193" i="2"/>
  <c r="V188" i="2"/>
  <c r="V183" i="2"/>
  <c r="V167" i="2"/>
  <c r="V156" i="2"/>
  <c r="V138" i="2"/>
  <c r="V132" i="2"/>
  <c r="V119" i="2"/>
  <c r="V106" i="2"/>
  <c r="V100" i="2"/>
  <c r="V87" i="2"/>
  <c r="V74" i="2"/>
  <c r="V68" i="2"/>
  <c r="V44" i="2"/>
  <c r="V36" i="2"/>
  <c r="L484" i="2"/>
  <c r="L443" i="2"/>
  <c r="L397" i="2"/>
  <c r="L365" i="2"/>
  <c r="L329" i="2"/>
  <c r="L205" i="2"/>
  <c r="V464" i="2"/>
  <c r="V455" i="2"/>
  <c r="V432" i="2"/>
  <c r="V423" i="2"/>
  <c r="V400" i="2"/>
  <c r="V391" i="2"/>
  <c r="V368" i="2"/>
  <c r="V359" i="2"/>
  <c r="V345" i="2"/>
  <c r="V340" i="2"/>
  <c r="V335" i="2"/>
  <c r="V330" i="2"/>
  <c r="V281" i="2"/>
  <c r="V276" i="2"/>
  <c r="V271" i="2"/>
  <c r="V266" i="2"/>
  <c r="V217" i="2"/>
  <c r="V212" i="2"/>
  <c r="V207" i="2"/>
  <c r="V202" i="2"/>
  <c r="V172" i="2"/>
  <c r="V161" i="2"/>
  <c r="V155" i="2"/>
  <c r="V131" i="2"/>
  <c r="V118" i="2"/>
  <c r="V112" i="2"/>
  <c r="V99" i="2"/>
  <c r="V86" i="2"/>
  <c r="V80" i="2"/>
  <c r="V35" i="2"/>
  <c r="V27" i="2"/>
  <c r="V19" i="2"/>
  <c r="L497" i="2"/>
  <c r="L483" i="2"/>
  <c r="L457" i="2"/>
  <c r="L396" i="2"/>
  <c r="L364" i="2"/>
  <c r="L328" i="2"/>
  <c r="V305" i="2"/>
  <c r="V300" i="2"/>
  <c r="V295" i="2"/>
  <c r="V290" i="2"/>
  <c r="V241" i="2"/>
  <c r="V236" i="2"/>
  <c r="V231" i="2"/>
  <c r="V226" i="2"/>
  <c r="V171" i="2"/>
  <c r="V154" i="2"/>
  <c r="V130" i="2"/>
  <c r="V124" i="2"/>
  <c r="V111" i="2"/>
  <c r="V98" i="2"/>
  <c r="V92" i="2"/>
  <c r="V79" i="2"/>
  <c r="V58" i="2"/>
  <c r="V51" i="2"/>
  <c r="V34" i="2"/>
  <c r="L482" i="2"/>
  <c r="L441" i="2"/>
  <c r="L419" i="2"/>
  <c r="L389" i="2"/>
  <c r="L284" i="2"/>
  <c r="V265" i="2"/>
  <c r="V260" i="2"/>
  <c r="V255" i="2"/>
  <c r="V250" i="2"/>
  <c r="V201" i="2"/>
  <c r="V196" i="2"/>
  <c r="V191" i="2"/>
  <c r="V186" i="2"/>
  <c r="V176" i="2"/>
  <c r="V148" i="2"/>
  <c r="V136" i="2"/>
  <c r="V123" i="2"/>
  <c r="V110" i="2"/>
  <c r="V104" i="2"/>
  <c r="V91" i="2"/>
  <c r="V78" i="2"/>
  <c r="V72" i="2"/>
  <c r="V65" i="2"/>
  <c r="V57" i="2"/>
  <c r="V49" i="2"/>
  <c r="L493" i="2"/>
  <c r="L479" i="2"/>
  <c r="L388" i="2"/>
  <c r="V353" i="2"/>
  <c r="V309" i="2"/>
  <c r="V304" i="2"/>
  <c r="V299" i="2"/>
  <c r="V294" i="2"/>
  <c r="V245" i="2"/>
  <c r="V240" i="2"/>
  <c r="V235" i="2"/>
  <c r="V230" i="2"/>
  <c r="V181" i="2"/>
  <c r="V170" i="2"/>
  <c r="V165" i="2"/>
  <c r="V159" i="2"/>
  <c r="V129" i="2"/>
  <c r="V97" i="2"/>
  <c r="V33" i="2"/>
  <c r="L465" i="2"/>
  <c r="L413" i="2"/>
  <c r="L276" i="2"/>
  <c r="L176" i="2"/>
  <c r="V476" i="2"/>
  <c r="V467" i="2"/>
  <c r="V444" i="2"/>
  <c r="V435" i="2"/>
  <c r="V412" i="2"/>
  <c r="V403" i="2"/>
  <c r="V380" i="2"/>
  <c r="V371" i="2"/>
  <c r="V348" i="2"/>
  <c r="V343" i="2"/>
  <c r="V338" i="2"/>
  <c r="V289" i="2"/>
  <c r="V284" i="2"/>
  <c r="V279" i="2"/>
  <c r="V274" i="2"/>
  <c r="V225" i="2"/>
  <c r="V220" i="2"/>
  <c r="V215" i="2"/>
  <c r="V210" i="2"/>
  <c r="V175" i="2"/>
  <c r="V153" i="2"/>
  <c r="V147" i="2"/>
  <c r="V135" i="2"/>
  <c r="V122" i="2"/>
  <c r="V116" i="2"/>
  <c r="V103" i="2"/>
  <c r="V90" i="2"/>
  <c r="V84" i="2"/>
  <c r="V71" i="2"/>
  <c r="V48" i="2"/>
  <c r="V40" i="2"/>
  <c r="V6" i="2"/>
  <c r="L492" i="2"/>
  <c r="L478" i="2"/>
  <c r="L381" i="2"/>
  <c r="L348" i="2"/>
  <c r="B467" i="2"/>
  <c r="V508" i="2"/>
  <c r="V504" i="2"/>
  <c r="V500" i="2"/>
  <c r="V496" i="2"/>
  <c r="V492" i="2"/>
  <c r="V488" i="2"/>
  <c r="V484" i="2"/>
  <c r="V480" i="2"/>
  <c r="V462" i="2"/>
  <c r="V453" i="2"/>
  <c r="V430" i="2"/>
  <c r="V421" i="2"/>
  <c r="V398" i="2"/>
  <c r="V389" i="2"/>
  <c r="V366" i="2"/>
  <c r="V357" i="2"/>
  <c r="V333" i="2"/>
  <c r="V328" i="2"/>
  <c r="V323" i="2"/>
  <c r="V318" i="2"/>
  <c r="V269" i="2"/>
  <c r="V264" i="2"/>
  <c r="V259" i="2"/>
  <c r="V254" i="2"/>
  <c r="V205" i="2"/>
  <c r="V200" i="2"/>
  <c r="V195" i="2"/>
  <c r="V190" i="2"/>
  <c r="V158" i="2"/>
  <c r="V141" i="2"/>
  <c r="V109" i="2"/>
  <c r="V77" i="2"/>
  <c r="V64" i="2"/>
  <c r="V24" i="2"/>
  <c r="V15" i="2"/>
  <c r="L464" i="2"/>
  <c r="L449" i="2"/>
  <c r="L412" i="2"/>
  <c r="L273" i="2"/>
  <c r="L45" i="2"/>
  <c r="V448" i="2"/>
  <c r="V439" i="2"/>
  <c r="V416" i="2"/>
  <c r="V407" i="2"/>
  <c r="V384" i="2"/>
  <c r="V375" i="2"/>
  <c r="V352" i="2"/>
  <c r="V313" i="2"/>
  <c r="V308" i="2"/>
  <c r="V303" i="2"/>
  <c r="V298" i="2"/>
  <c r="V249" i="2"/>
  <c r="V244" i="2"/>
  <c r="V239" i="2"/>
  <c r="V234" i="2"/>
  <c r="V185" i="2"/>
  <c r="V180" i="2"/>
  <c r="V164" i="2"/>
  <c r="V146" i="2"/>
  <c r="V134" i="2"/>
  <c r="V128" i="2"/>
  <c r="V115" i="2"/>
  <c r="V102" i="2"/>
  <c r="V96" i="2"/>
  <c r="V83" i="2"/>
  <c r="V70" i="2"/>
  <c r="V63" i="2"/>
  <c r="V56" i="2"/>
  <c r="V39" i="2"/>
  <c r="V31" i="2"/>
  <c r="L489" i="2"/>
  <c r="L410" i="2"/>
  <c r="L380" i="2"/>
  <c r="L309" i="2"/>
  <c r="B450" i="2"/>
  <c r="V466" i="2"/>
  <c r="V457" i="2"/>
  <c r="V434" i="2"/>
  <c r="V425" i="2"/>
  <c r="V402" i="2"/>
  <c r="V393" i="2"/>
  <c r="V370" i="2"/>
  <c r="V361" i="2"/>
  <c r="V347" i="2"/>
  <c r="V342" i="2"/>
  <c r="V293" i="2"/>
  <c r="V288" i="2"/>
  <c r="V283" i="2"/>
  <c r="V278" i="2"/>
  <c r="V229" i="2"/>
  <c r="V224" i="2"/>
  <c r="V219" i="2"/>
  <c r="V214" i="2"/>
  <c r="V174" i="2"/>
  <c r="V169" i="2"/>
  <c r="V152" i="2"/>
  <c r="V121" i="2"/>
  <c r="V89" i="2"/>
  <c r="V13" i="2"/>
  <c r="L463" i="2"/>
  <c r="L448" i="2"/>
  <c r="L432" i="2"/>
  <c r="L340" i="2"/>
  <c r="L220" i="2"/>
  <c r="V388" i="2"/>
  <c r="V379" i="2"/>
  <c r="V356" i="2"/>
  <c r="V337" i="2"/>
  <c r="V332" i="2"/>
  <c r="V327" i="2"/>
  <c r="V322" i="2"/>
  <c r="V273" i="2"/>
  <c r="V268" i="2"/>
  <c r="V263" i="2"/>
  <c r="V258" i="2"/>
  <c r="V209" i="2"/>
  <c r="V204" i="2"/>
  <c r="V199" i="2"/>
  <c r="V194" i="2"/>
  <c r="V179" i="2"/>
  <c r="V163" i="2"/>
  <c r="V140" i="2"/>
  <c r="V127" i="2"/>
  <c r="V114" i="2"/>
  <c r="V108" i="2"/>
  <c r="V95" i="2"/>
  <c r="V82" i="2"/>
  <c r="V76" i="2"/>
  <c r="V47" i="2"/>
  <c r="V21" i="2"/>
  <c r="V12" i="2"/>
  <c r="L488" i="2"/>
  <c r="L474" i="2"/>
  <c r="L462" i="2"/>
  <c r="L405" i="2"/>
  <c r="L373" i="2"/>
  <c r="L264" i="2"/>
  <c r="V507" i="2"/>
  <c r="V503" i="2"/>
  <c r="V499" i="2"/>
  <c r="V495" i="2"/>
  <c r="V491" i="2"/>
  <c r="V487" i="2"/>
  <c r="V483" i="2"/>
  <c r="V479" i="2"/>
  <c r="V470" i="2"/>
  <c r="V461" i="2"/>
  <c r="V438" i="2"/>
  <c r="V429" i="2"/>
  <c r="V406" i="2"/>
  <c r="V397" i="2"/>
  <c r="V374" i="2"/>
  <c r="V365" i="2"/>
  <c r="V317" i="2"/>
  <c r="V312" i="2"/>
  <c r="V307" i="2"/>
  <c r="V302" i="2"/>
  <c r="V253" i="2"/>
  <c r="V248" i="2"/>
  <c r="V243" i="2"/>
  <c r="V238" i="2"/>
  <c r="V189" i="2"/>
  <c r="V184" i="2"/>
  <c r="V157" i="2"/>
  <c r="V151" i="2"/>
  <c r="V133" i="2"/>
  <c r="V101" i="2"/>
  <c r="V69" i="2"/>
  <c r="V38" i="2"/>
  <c r="L447" i="2"/>
  <c r="L431" i="2"/>
  <c r="L301" i="2"/>
  <c r="L217" i="2"/>
  <c r="L433" i="2"/>
  <c r="L407" i="2"/>
  <c r="L400" i="2"/>
  <c r="L392" i="2"/>
  <c r="L384" i="2"/>
  <c r="L376" i="2"/>
  <c r="L368" i="2"/>
  <c r="L360" i="2"/>
  <c r="L341" i="2"/>
  <c r="L296" i="2"/>
  <c r="L277" i="2"/>
  <c r="L245" i="2"/>
  <c r="L209" i="2"/>
  <c r="L50" i="2"/>
  <c r="V30" i="2"/>
  <c r="Q509" i="2"/>
  <c r="L504" i="2"/>
  <c r="L499" i="2"/>
  <c r="L494" i="2"/>
  <c r="L427" i="2"/>
  <c r="L421" i="2"/>
  <c r="L406" i="2"/>
  <c r="L398" i="2"/>
  <c r="L390" i="2"/>
  <c r="L382" i="2"/>
  <c r="L374" i="2"/>
  <c r="L366" i="2"/>
  <c r="L332" i="2"/>
  <c r="L313" i="2"/>
  <c r="L256" i="2"/>
  <c r="L221" i="2"/>
  <c r="L46" i="2"/>
  <c r="L349" i="2"/>
  <c r="L304" i="2"/>
  <c r="L285" i="2"/>
  <c r="L265" i="2"/>
  <c r="L233" i="2"/>
  <c r="L208" i="2"/>
  <c r="B468" i="2"/>
  <c r="L508" i="2"/>
  <c r="L503" i="2"/>
  <c r="L498" i="2"/>
  <c r="L458" i="2"/>
  <c r="L453" i="2"/>
  <c r="L442" i="2"/>
  <c r="L437" i="2"/>
  <c r="L420" i="2"/>
  <c r="L357" i="2"/>
  <c r="L312" i="2"/>
  <c r="L293" i="2"/>
  <c r="L253" i="2"/>
  <c r="L232" i="2"/>
  <c r="L70" i="2"/>
  <c r="L41" i="2"/>
  <c r="L12" i="2"/>
  <c r="V60" i="2"/>
  <c r="V42" i="2"/>
  <c r="V10" i="2"/>
  <c r="L507" i="2"/>
  <c r="L502" i="2"/>
  <c r="L452" i="2"/>
  <c r="L436" i="2"/>
  <c r="L425" i="2"/>
  <c r="L411" i="2"/>
  <c r="L356" i="2"/>
  <c r="L337" i="2"/>
  <c r="L292" i="2"/>
  <c r="L252" i="2"/>
  <c r="L229" i="2"/>
  <c r="L204" i="2"/>
  <c r="L188" i="2"/>
  <c r="L172" i="2"/>
  <c r="L89" i="2"/>
  <c r="L6" i="2"/>
  <c r="L509" i="2" s="1"/>
  <c r="B243" i="2"/>
  <c r="B231" i="2"/>
  <c r="V46" i="2"/>
  <c r="V14" i="2"/>
  <c r="L477" i="2"/>
  <c r="L472" i="2"/>
  <c r="L467" i="2"/>
  <c r="L402" i="2"/>
  <c r="L394" i="2"/>
  <c r="L386" i="2"/>
  <c r="L378" i="2"/>
  <c r="L370" i="2"/>
  <c r="L362" i="2"/>
  <c r="L345" i="2"/>
  <c r="L300" i="2"/>
  <c r="L281" i="2"/>
  <c r="L272" i="2"/>
  <c r="L240" i="2"/>
  <c r="L228" i="2"/>
  <c r="L85" i="2"/>
  <c r="L61" i="2"/>
  <c r="L34" i="2"/>
  <c r="B508" i="2"/>
  <c r="V55" i="2"/>
  <c r="V41" i="2"/>
  <c r="V32" i="2"/>
  <c r="V23" i="2"/>
  <c r="V9" i="2"/>
  <c r="L506" i="2"/>
  <c r="L451" i="2"/>
  <c r="L435" i="2"/>
  <c r="L424" i="2"/>
  <c r="L417" i="2"/>
  <c r="L336" i="2"/>
  <c r="L317" i="2"/>
  <c r="L249" i="2"/>
  <c r="L30" i="2"/>
  <c r="V59" i="2"/>
  <c r="V50" i="2"/>
  <c r="V18" i="2"/>
  <c r="L501" i="2"/>
  <c r="L496" i="2"/>
  <c r="L491" i="2"/>
  <c r="L486" i="2"/>
  <c r="L456" i="2"/>
  <c r="L440" i="2"/>
  <c r="L423" i="2"/>
  <c r="L353" i="2"/>
  <c r="L308" i="2"/>
  <c r="L289" i="2"/>
  <c r="L260" i="2"/>
  <c r="L213" i="2"/>
  <c r="L200" i="2"/>
  <c r="L184" i="2"/>
  <c r="L168" i="2"/>
  <c r="L481" i="2"/>
  <c r="L476" i="2"/>
  <c r="L471" i="2"/>
  <c r="L466" i="2"/>
  <c r="L461" i="2"/>
  <c r="L450" i="2"/>
  <c r="L445" i="2"/>
  <c r="L434" i="2"/>
  <c r="L429" i="2"/>
  <c r="L409" i="2"/>
  <c r="L344" i="2"/>
  <c r="L325" i="2"/>
  <c r="L280" i="2"/>
  <c r="L269" i="2"/>
  <c r="L237" i="2"/>
  <c r="L225" i="2"/>
  <c r="L56" i="2"/>
  <c r="V54" i="2"/>
  <c r="V22" i="2"/>
  <c r="L422" i="2"/>
  <c r="L416" i="2"/>
  <c r="L401" i="2"/>
  <c r="L393" i="2"/>
  <c r="L385" i="2"/>
  <c r="L377" i="2"/>
  <c r="L369" i="2"/>
  <c r="L361" i="2"/>
  <c r="L316" i="2"/>
  <c r="L297" i="2"/>
  <c r="L248" i="2"/>
  <c r="L212" i="2"/>
  <c r="B399" i="2"/>
  <c r="V17" i="2"/>
  <c r="V8" i="2"/>
  <c r="L505" i="2"/>
  <c r="L500" i="2"/>
  <c r="L495" i="2"/>
  <c r="L490" i="2"/>
  <c r="L455" i="2"/>
  <c r="L439" i="2"/>
  <c r="L415" i="2"/>
  <c r="L352" i="2"/>
  <c r="L333" i="2"/>
  <c r="L288" i="2"/>
  <c r="L257" i="2"/>
  <c r="L224" i="2"/>
  <c r="B377" i="2"/>
  <c r="V62" i="2"/>
  <c r="V26" i="2"/>
  <c r="L485" i="2"/>
  <c r="L480" i="2"/>
  <c r="L475" i="2"/>
  <c r="L470" i="2"/>
  <c r="L460" i="2"/>
  <c r="L444" i="2"/>
  <c r="L428" i="2"/>
  <c r="L414" i="2"/>
  <c r="L408" i="2"/>
  <c r="L324" i="2"/>
  <c r="L305" i="2"/>
  <c r="L268" i="2"/>
  <c r="L236" i="2"/>
  <c r="L196" i="2"/>
  <c r="L180" i="2"/>
  <c r="L164" i="2"/>
  <c r="B371" i="2"/>
  <c r="L358" i="2"/>
  <c r="L354" i="2"/>
  <c r="L350" i="2"/>
  <c r="L346" i="2"/>
  <c r="L342" i="2"/>
  <c r="L338" i="2"/>
  <c r="L334" i="2"/>
  <c r="L330" i="2"/>
  <c r="L326" i="2"/>
  <c r="L322" i="2"/>
  <c r="L318" i="2"/>
  <c r="L314" i="2"/>
  <c r="L310" i="2"/>
  <c r="L306" i="2"/>
  <c r="L302" i="2"/>
  <c r="L298" i="2"/>
  <c r="L294" i="2"/>
  <c r="L290" i="2"/>
  <c r="L286" i="2"/>
  <c r="L282" i="2"/>
  <c r="L278" i="2"/>
  <c r="L274" i="2"/>
  <c r="L270" i="2"/>
  <c r="L266" i="2"/>
  <c r="L262" i="2"/>
  <c r="L258" i="2"/>
  <c r="L254" i="2"/>
  <c r="L250" i="2"/>
  <c r="L246" i="2"/>
  <c r="L242" i="2"/>
  <c r="L238" i="2"/>
  <c r="L234" i="2"/>
  <c r="L230" i="2"/>
  <c r="L226" i="2"/>
  <c r="L222" i="2"/>
  <c r="L218" i="2"/>
  <c r="L214" i="2"/>
  <c r="L210" i="2"/>
  <c r="L206" i="2"/>
  <c r="L202" i="2"/>
  <c r="L198" i="2"/>
  <c r="L194" i="2"/>
  <c r="L190" i="2"/>
  <c r="L186" i="2"/>
  <c r="L182" i="2"/>
  <c r="L178" i="2"/>
  <c r="L174" i="2"/>
  <c r="L170" i="2"/>
  <c r="L166" i="2"/>
  <c r="L162" i="2"/>
  <c r="L158" i="2"/>
  <c r="L154" i="2"/>
  <c r="L150" i="2"/>
  <c r="L146" i="2"/>
  <c r="L142" i="2"/>
  <c r="L138" i="2"/>
  <c r="L134" i="2"/>
  <c r="L130" i="2"/>
  <c r="L126" i="2"/>
  <c r="L122" i="2"/>
  <c r="L118" i="2"/>
  <c r="L114" i="2"/>
  <c r="L110" i="2"/>
  <c r="L106" i="2"/>
  <c r="L102" i="2"/>
  <c r="L98" i="2"/>
  <c r="L94" i="2"/>
  <c r="L76" i="2"/>
  <c r="L57" i="2"/>
  <c r="L52" i="2"/>
  <c r="L36" i="2"/>
  <c r="B485" i="2"/>
  <c r="B470" i="2"/>
  <c r="B435" i="2"/>
  <c r="B303" i="2"/>
  <c r="L80" i="2"/>
  <c r="L71" i="2"/>
  <c r="L66" i="2"/>
  <c r="L24" i="2"/>
  <c r="L18" i="2"/>
  <c r="M509" i="2"/>
  <c r="B482" i="2"/>
  <c r="B337" i="2"/>
  <c r="L201" i="2"/>
  <c r="L197" i="2"/>
  <c r="L193" i="2"/>
  <c r="L189" i="2"/>
  <c r="L185" i="2"/>
  <c r="L181" i="2"/>
  <c r="L177" i="2"/>
  <c r="L173" i="2"/>
  <c r="L169" i="2"/>
  <c r="L165" i="2"/>
  <c r="L161" i="2"/>
  <c r="L157" i="2"/>
  <c r="L153" i="2"/>
  <c r="L149" i="2"/>
  <c r="L145" i="2"/>
  <c r="L141" i="2"/>
  <c r="L137" i="2"/>
  <c r="L133" i="2"/>
  <c r="L129" i="2"/>
  <c r="L125" i="2"/>
  <c r="L121" i="2"/>
  <c r="L117" i="2"/>
  <c r="L113" i="2"/>
  <c r="L109" i="2"/>
  <c r="L105" i="2"/>
  <c r="L101" i="2"/>
  <c r="L97" i="2"/>
  <c r="L93" i="2"/>
  <c r="L84" i="2"/>
  <c r="L75" i="2"/>
  <c r="L40" i="2"/>
  <c r="B507" i="2"/>
  <c r="B335" i="2"/>
  <c r="B287" i="2"/>
  <c r="B157" i="2"/>
  <c r="L88" i="2"/>
  <c r="L79" i="2"/>
  <c r="L65" i="2"/>
  <c r="L60" i="2"/>
  <c r="B479" i="2"/>
  <c r="B447" i="2"/>
  <c r="B398" i="2"/>
  <c r="L74" i="2"/>
  <c r="L28" i="2"/>
  <c r="L22" i="2"/>
  <c r="B394" i="2"/>
  <c r="B327" i="2"/>
  <c r="B138" i="2"/>
  <c r="L160" i="2"/>
  <c r="L156" i="2"/>
  <c r="L152" i="2"/>
  <c r="L148" i="2"/>
  <c r="L144" i="2"/>
  <c r="L140" i="2"/>
  <c r="L136" i="2"/>
  <c r="L132" i="2"/>
  <c r="L128" i="2"/>
  <c r="L124" i="2"/>
  <c r="L120" i="2"/>
  <c r="L116" i="2"/>
  <c r="L112" i="2"/>
  <c r="L108" i="2"/>
  <c r="L104" i="2"/>
  <c r="L100" i="2"/>
  <c r="L96" i="2"/>
  <c r="L92" i="2"/>
  <c r="L83" i="2"/>
  <c r="L44" i="2"/>
  <c r="L16" i="2"/>
  <c r="L10" i="2"/>
  <c r="B491" i="2"/>
  <c r="B477" i="2"/>
  <c r="B445" i="2"/>
  <c r="B363" i="2"/>
  <c r="B215" i="2"/>
  <c r="B118" i="2"/>
  <c r="L78" i="2"/>
  <c r="L69" i="2"/>
  <c r="L64" i="2"/>
  <c r="L54" i="2"/>
  <c r="L49" i="2"/>
  <c r="L38" i="2"/>
  <c r="L33" i="2"/>
  <c r="B476" i="2"/>
  <c r="B275" i="2"/>
  <c r="B114" i="2"/>
  <c r="L87" i="2"/>
  <c r="B490" i="2"/>
  <c r="B358" i="2"/>
  <c r="B319" i="2"/>
  <c r="B267" i="2"/>
  <c r="B109" i="2"/>
  <c r="L82" i="2"/>
  <c r="L73" i="2"/>
  <c r="B459" i="2"/>
  <c r="L403" i="2"/>
  <c r="L399" i="2"/>
  <c r="L395" i="2"/>
  <c r="L391" i="2"/>
  <c r="L387" i="2"/>
  <c r="L383" i="2"/>
  <c r="L379" i="2"/>
  <c r="L375" i="2"/>
  <c r="L371" i="2"/>
  <c r="L367" i="2"/>
  <c r="L363" i="2"/>
  <c r="L359" i="2"/>
  <c r="L355" i="2"/>
  <c r="L351" i="2"/>
  <c r="L347" i="2"/>
  <c r="L343" i="2"/>
  <c r="L339" i="2"/>
  <c r="L335" i="2"/>
  <c r="L331" i="2"/>
  <c r="L327" i="2"/>
  <c r="L323" i="2"/>
  <c r="L319" i="2"/>
  <c r="L315" i="2"/>
  <c r="L311" i="2"/>
  <c r="L307" i="2"/>
  <c r="L303" i="2"/>
  <c r="L299" i="2"/>
  <c r="L295" i="2"/>
  <c r="L291" i="2"/>
  <c r="L287" i="2"/>
  <c r="L283" i="2"/>
  <c r="L279" i="2"/>
  <c r="L275" i="2"/>
  <c r="L271" i="2"/>
  <c r="L267" i="2"/>
  <c r="L263" i="2"/>
  <c r="L259" i="2"/>
  <c r="L255" i="2"/>
  <c r="L251" i="2"/>
  <c r="L247" i="2"/>
  <c r="L243" i="2"/>
  <c r="L239" i="2"/>
  <c r="L235" i="2"/>
  <c r="L231" i="2"/>
  <c r="L227" i="2"/>
  <c r="L223" i="2"/>
  <c r="L219" i="2"/>
  <c r="L215" i="2"/>
  <c r="L211" i="2"/>
  <c r="L207" i="2"/>
  <c r="L203" i="2"/>
  <c r="L199" i="2"/>
  <c r="L195" i="2"/>
  <c r="L191" i="2"/>
  <c r="L187" i="2"/>
  <c r="L183" i="2"/>
  <c r="L179" i="2"/>
  <c r="L175" i="2"/>
  <c r="L171" i="2"/>
  <c r="L167" i="2"/>
  <c r="L163" i="2"/>
  <c r="L159" i="2"/>
  <c r="L155" i="2"/>
  <c r="L151" i="2"/>
  <c r="L147" i="2"/>
  <c r="L143" i="2"/>
  <c r="L139" i="2"/>
  <c r="L135" i="2"/>
  <c r="L131" i="2"/>
  <c r="L127" i="2"/>
  <c r="L123" i="2"/>
  <c r="L119" i="2"/>
  <c r="L115" i="2"/>
  <c r="L111" i="2"/>
  <c r="L107" i="2"/>
  <c r="L103" i="2"/>
  <c r="L99" i="2"/>
  <c r="L95" i="2"/>
  <c r="L91" i="2"/>
  <c r="L68" i="2"/>
  <c r="L58" i="2"/>
  <c r="L48" i="2"/>
  <c r="L32" i="2"/>
  <c r="L26" i="2"/>
  <c r="B502" i="2"/>
  <c r="B488" i="2"/>
  <c r="B415" i="2"/>
  <c r="B351" i="2"/>
  <c r="B86" i="2"/>
  <c r="H287" i="1"/>
  <c r="L86" i="2"/>
  <c r="L77" i="2"/>
  <c r="L53" i="2"/>
  <c r="L42" i="2"/>
  <c r="L37" i="2"/>
  <c r="L20" i="2"/>
  <c r="L14" i="2"/>
  <c r="B500" i="2"/>
  <c r="B458" i="2"/>
  <c r="B439" i="2"/>
  <c r="B414" i="2"/>
  <c r="B383" i="2"/>
  <c r="B311" i="2"/>
  <c r="B79" i="2"/>
  <c r="L72" i="2"/>
  <c r="L8" i="2"/>
  <c r="B456" i="2"/>
  <c r="B410" i="2"/>
  <c r="L90" i="2"/>
  <c r="L81" i="2"/>
  <c r="L62" i="2"/>
  <c r="B499" i="2"/>
  <c r="B505" i="2"/>
  <c r="B473" i="2"/>
  <c r="B426" i="2"/>
  <c r="B421" i="2"/>
  <c r="B405" i="2"/>
  <c r="B389" i="2"/>
  <c r="B365" i="2"/>
  <c r="B330" i="2"/>
  <c r="B322" i="2"/>
  <c r="B314" i="2"/>
  <c r="B306" i="2"/>
  <c r="B219" i="2"/>
  <c r="B91" i="2"/>
  <c r="B51" i="2"/>
  <c r="H452" i="1"/>
  <c r="B504" i="2"/>
  <c r="B495" i="2"/>
  <c r="B486" i="2"/>
  <c r="B472" i="2"/>
  <c r="B463" i="2"/>
  <c r="B454" i="2"/>
  <c r="B430" i="2"/>
  <c r="B425" i="2"/>
  <c r="B343" i="2"/>
  <c r="B295" i="2"/>
  <c r="B255" i="2"/>
  <c r="B191" i="2"/>
  <c r="B139" i="2"/>
  <c r="H497" i="1"/>
  <c r="H376" i="1"/>
  <c r="L29" i="2"/>
  <c r="L25" i="2"/>
  <c r="L21" i="2"/>
  <c r="L17" i="2"/>
  <c r="L13" i="2"/>
  <c r="L9" i="2"/>
  <c r="B481" i="2"/>
  <c r="B449" i="2"/>
  <c r="B409" i="2"/>
  <c r="B393" i="2"/>
  <c r="B382" i="2"/>
  <c r="B370" i="2"/>
  <c r="B357" i="2"/>
  <c r="B350" i="2"/>
  <c r="B203" i="2"/>
  <c r="B158" i="2"/>
  <c r="B113" i="2"/>
  <c r="H495" i="1"/>
  <c r="H434" i="1"/>
  <c r="B453" i="2"/>
  <c r="B434" i="2"/>
  <c r="B429" i="2"/>
  <c r="B419" i="2"/>
  <c r="B403" i="2"/>
  <c r="B387" i="2"/>
  <c r="B369" i="2"/>
  <c r="B349" i="2"/>
  <c r="B342" i="2"/>
  <c r="B227" i="2"/>
  <c r="B35" i="2"/>
  <c r="B503" i="2"/>
  <c r="B494" i="2"/>
  <c r="B480" i="2"/>
  <c r="B471" i="2"/>
  <c r="B462" i="2"/>
  <c r="B448" i="2"/>
  <c r="B381" i="2"/>
  <c r="B375" i="2"/>
  <c r="B263" i="2"/>
  <c r="B239" i="2"/>
  <c r="B134" i="2"/>
  <c r="B107" i="2"/>
  <c r="H424" i="1"/>
  <c r="B489" i="2"/>
  <c r="B457" i="2"/>
  <c r="B443" i="2"/>
  <c r="B413" i="2"/>
  <c r="B397" i="2"/>
  <c r="B362" i="2"/>
  <c r="B355" i="2"/>
  <c r="B341" i="2"/>
  <c r="B334" i="2"/>
  <c r="B326" i="2"/>
  <c r="B318" i="2"/>
  <c r="B310" i="2"/>
  <c r="B283" i="2"/>
  <c r="B251" i="2"/>
  <c r="B187" i="2"/>
  <c r="B171" i="2"/>
  <c r="B73" i="2"/>
  <c r="B498" i="2"/>
  <c r="B484" i="2"/>
  <c r="B475" i="2"/>
  <c r="B466" i="2"/>
  <c r="B452" i="2"/>
  <c r="B438" i="2"/>
  <c r="B433" i="2"/>
  <c r="B423" i="2"/>
  <c r="B418" i="2"/>
  <c r="B402" i="2"/>
  <c r="B386" i="2"/>
  <c r="B199" i="2"/>
  <c r="B103" i="2"/>
  <c r="B71" i="2"/>
  <c r="B26" i="2"/>
  <c r="H475" i="1"/>
  <c r="H422" i="1"/>
  <c r="B493" i="2"/>
  <c r="B461" i="2"/>
  <c r="B407" i="2"/>
  <c r="B391" i="2"/>
  <c r="B374" i="2"/>
  <c r="B361" i="2"/>
  <c r="B347" i="2"/>
  <c r="B291" i="2"/>
  <c r="B211" i="2"/>
  <c r="B170" i="2"/>
  <c r="B102" i="2"/>
  <c r="H264" i="1"/>
  <c r="B367" i="2"/>
  <c r="B354" i="2"/>
  <c r="B271" i="2"/>
  <c r="B223" i="2"/>
  <c r="B167" i="2"/>
  <c r="B98" i="2"/>
  <c r="H411" i="1"/>
  <c r="L67" i="2"/>
  <c r="L63" i="2"/>
  <c r="L59" i="2"/>
  <c r="L55" i="2"/>
  <c r="L51" i="2"/>
  <c r="L47" i="2"/>
  <c r="L43" i="2"/>
  <c r="L39" i="2"/>
  <c r="L35" i="2"/>
  <c r="L31" i="2"/>
  <c r="L27" i="2"/>
  <c r="L23" i="2"/>
  <c r="L19" i="2"/>
  <c r="L15" i="2"/>
  <c r="L11" i="2"/>
  <c r="L7" i="2"/>
  <c r="B497" i="2"/>
  <c r="B465" i="2"/>
  <c r="B442" i="2"/>
  <c r="B437" i="2"/>
  <c r="B427" i="2"/>
  <c r="B417" i="2"/>
  <c r="B401" i="2"/>
  <c r="B385" i="2"/>
  <c r="B379" i="2"/>
  <c r="B373" i="2"/>
  <c r="B339" i="2"/>
  <c r="B299" i="2"/>
  <c r="B235" i="2"/>
  <c r="B149" i="2"/>
  <c r="B64" i="2"/>
  <c r="B17" i="2"/>
  <c r="H335" i="1"/>
  <c r="B506" i="2"/>
  <c r="B492" i="2"/>
  <c r="B483" i="2"/>
  <c r="B474" i="2"/>
  <c r="B460" i="2"/>
  <c r="B451" i="2"/>
  <c r="B422" i="2"/>
  <c r="B406" i="2"/>
  <c r="B390" i="2"/>
  <c r="B353" i="2"/>
  <c r="B346" i="2"/>
  <c r="B331" i="2"/>
  <c r="B323" i="2"/>
  <c r="B315" i="2"/>
  <c r="B307" i="2"/>
  <c r="B259" i="2"/>
  <c r="B247" i="2"/>
  <c r="B166" i="2"/>
  <c r="B124" i="2"/>
  <c r="B97" i="2"/>
  <c r="B15" i="2"/>
  <c r="H401" i="1"/>
  <c r="H28" i="1"/>
  <c r="B501" i="2"/>
  <c r="B469" i="2"/>
  <c r="B411" i="2"/>
  <c r="B395" i="2"/>
  <c r="B366" i="2"/>
  <c r="B195" i="2"/>
  <c r="B123" i="2"/>
  <c r="B58" i="2"/>
  <c r="H229" i="1"/>
  <c r="H23" i="1"/>
  <c r="B496" i="2"/>
  <c r="B487" i="2"/>
  <c r="B478" i="2"/>
  <c r="B464" i="2"/>
  <c r="B455" i="2"/>
  <c r="B446" i="2"/>
  <c r="B441" i="2"/>
  <c r="B431" i="2"/>
  <c r="B378" i="2"/>
  <c r="B359" i="2"/>
  <c r="B345" i="2"/>
  <c r="B338" i="2"/>
  <c r="B279" i="2"/>
  <c r="B207" i="2"/>
  <c r="B119" i="2"/>
  <c r="B92" i="2"/>
  <c r="B6" i="2"/>
  <c r="H397" i="1"/>
  <c r="B163" i="2"/>
  <c r="B154" i="2"/>
  <c r="B104" i="2"/>
  <c r="B59" i="2"/>
  <c r="H466" i="1"/>
  <c r="H456" i="1"/>
  <c r="H388" i="1"/>
  <c r="H351" i="1"/>
  <c r="H269" i="1"/>
  <c r="H148" i="1"/>
  <c r="H104" i="1"/>
  <c r="B183" i="2"/>
  <c r="B179" i="2"/>
  <c r="B175" i="2"/>
  <c r="B129" i="2"/>
  <c r="B65" i="2"/>
  <c r="B42" i="2"/>
  <c r="B24" i="2"/>
  <c r="H486" i="1"/>
  <c r="H465" i="1"/>
  <c r="H443" i="1"/>
  <c r="H399" i="1"/>
  <c r="H347" i="1"/>
  <c r="H333" i="1"/>
  <c r="H319" i="1"/>
  <c r="H283" i="1"/>
  <c r="H246" i="1"/>
  <c r="H200" i="1"/>
  <c r="H173" i="1"/>
  <c r="B162" i="2"/>
  <c r="B148" i="2"/>
  <c r="B143" i="2"/>
  <c r="B85" i="2"/>
  <c r="B50" i="2"/>
  <c r="B33" i="2"/>
  <c r="H484" i="1"/>
  <c r="H454" i="1"/>
  <c r="H433" i="1"/>
  <c r="H374" i="1"/>
  <c r="H301" i="1"/>
  <c r="H172" i="1"/>
  <c r="B505" i="1"/>
  <c r="B133" i="2"/>
  <c r="B128" i="2"/>
  <c r="B84" i="2"/>
  <c r="B78" i="2"/>
  <c r="B56" i="2"/>
  <c r="B49" i="2"/>
  <c r="B41" i="2"/>
  <c r="B32" i="2"/>
  <c r="H463" i="1"/>
  <c r="H420" i="1"/>
  <c r="H373" i="1"/>
  <c r="H360" i="1"/>
  <c r="H315" i="1"/>
  <c r="H244" i="1"/>
  <c r="H171" i="1"/>
  <c r="B302" i="2"/>
  <c r="B298" i="2"/>
  <c r="B294" i="2"/>
  <c r="B290" i="2"/>
  <c r="B286" i="2"/>
  <c r="B282" i="2"/>
  <c r="B278" i="2"/>
  <c r="B274" i="2"/>
  <c r="B270" i="2"/>
  <c r="B266" i="2"/>
  <c r="B262" i="2"/>
  <c r="B258" i="2"/>
  <c r="B254" i="2"/>
  <c r="B250" i="2"/>
  <c r="B246" i="2"/>
  <c r="B242" i="2"/>
  <c r="B238" i="2"/>
  <c r="B234" i="2"/>
  <c r="B230" i="2"/>
  <c r="B226" i="2"/>
  <c r="B222" i="2"/>
  <c r="B218" i="2"/>
  <c r="B214" i="2"/>
  <c r="B210" i="2"/>
  <c r="B206" i="2"/>
  <c r="B202" i="2"/>
  <c r="B198" i="2"/>
  <c r="B194" i="2"/>
  <c r="B190" i="2"/>
  <c r="B186" i="2"/>
  <c r="B182" i="2"/>
  <c r="B178" i="2"/>
  <c r="B174" i="2"/>
  <c r="B161" i="2"/>
  <c r="B152" i="2"/>
  <c r="B147" i="2"/>
  <c r="B90" i="2"/>
  <c r="B70" i="2"/>
  <c r="B63" i="2"/>
  <c r="H504" i="1"/>
  <c r="H493" i="1"/>
  <c r="H431" i="1"/>
  <c r="H408" i="1"/>
  <c r="H344" i="1"/>
  <c r="H260" i="1"/>
  <c r="B165" i="2"/>
  <c r="B142" i="2"/>
  <c r="B117" i="2"/>
  <c r="B96" i="2"/>
  <c r="B47" i="2"/>
  <c r="B31" i="2"/>
  <c r="B22" i="2"/>
  <c r="B13" i="2"/>
  <c r="H472" i="1"/>
  <c r="H461" i="1"/>
  <c r="H383" i="1"/>
  <c r="H370" i="1"/>
  <c r="H358" i="1"/>
  <c r="H240" i="1"/>
  <c r="H165" i="1"/>
  <c r="H72" i="1"/>
  <c r="B468" i="1"/>
  <c r="B169" i="2"/>
  <c r="B156" i="2"/>
  <c r="B137" i="2"/>
  <c r="B132" i="2"/>
  <c r="B127" i="2"/>
  <c r="B122" i="2"/>
  <c r="B111" i="2"/>
  <c r="B106" i="2"/>
  <c r="B101" i="2"/>
  <c r="B89" i="2"/>
  <c r="B83" i="2"/>
  <c r="B77" i="2"/>
  <c r="B62" i="2"/>
  <c r="H482" i="1"/>
  <c r="H440" i="1"/>
  <c r="H429" i="1"/>
  <c r="H356" i="1"/>
  <c r="H328" i="1"/>
  <c r="H296" i="1"/>
  <c r="H278" i="1"/>
  <c r="H164" i="1"/>
  <c r="H71" i="1"/>
  <c r="B173" i="2"/>
  <c r="B151" i="2"/>
  <c r="B116" i="2"/>
  <c r="B95" i="2"/>
  <c r="B38" i="2"/>
  <c r="B29" i="2"/>
  <c r="H502" i="1"/>
  <c r="H450" i="1"/>
  <c r="H406" i="1"/>
  <c r="H342" i="1"/>
  <c r="H312" i="1"/>
  <c r="H277" i="1"/>
  <c r="H239" i="1"/>
  <c r="H216" i="1"/>
  <c r="H67" i="1"/>
  <c r="B333" i="2"/>
  <c r="B329" i="2"/>
  <c r="B325" i="2"/>
  <c r="B321" i="2"/>
  <c r="B317" i="2"/>
  <c r="B313" i="2"/>
  <c r="B309" i="2"/>
  <c r="B305" i="2"/>
  <c r="B301" i="2"/>
  <c r="B297" i="2"/>
  <c r="B293" i="2"/>
  <c r="B289" i="2"/>
  <c r="B285" i="2"/>
  <c r="B281" i="2"/>
  <c r="B277" i="2"/>
  <c r="B273" i="2"/>
  <c r="B269" i="2"/>
  <c r="B265" i="2"/>
  <c r="B261" i="2"/>
  <c r="B257" i="2"/>
  <c r="B253" i="2"/>
  <c r="B249" i="2"/>
  <c r="B245" i="2"/>
  <c r="B241" i="2"/>
  <c r="B237" i="2"/>
  <c r="B233" i="2"/>
  <c r="B229" i="2"/>
  <c r="B225" i="2"/>
  <c r="B221" i="2"/>
  <c r="B217" i="2"/>
  <c r="B213" i="2"/>
  <c r="B209" i="2"/>
  <c r="B205" i="2"/>
  <c r="B201" i="2"/>
  <c r="B197" i="2"/>
  <c r="B193" i="2"/>
  <c r="B189" i="2"/>
  <c r="B185" i="2"/>
  <c r="B181" i="2"/>
  <c r="B177" i="2"/>
  <c r="B160" i="2"/>
  <c r="B146" i="2"/>
  <c r="B121" i="2"/>
  <c r="B61" i="2"/>
  <c r="B54" i="2"/>
  <c r="H491" i="1"/>
  <c r="H470" i="1"/>
  <c r="H369" i="1"/>
  <c r="H341" i="1"/>
  <c r="H326" i="1"/>
  <c r="H292" i="1"/>
  <c r="H274" i="1"/>
  <c r="H212" i="1"/>
  <c r="B164" i="2"/>
  <c r="B155" i="2"/>
  <c r="B141" i="2"/>
  <c r="B136" i="2"/>
  <c r="B131" i="2"/>
  <c r="B126" i="2"/>
  <c r="B100" i="2"/>
  <c r="B94" i="2"/>
  <c r="B88" i="2"/>
  <c r="B19" i="2"/>
  <c r="B10" i="2"/>
  <c r="H501" i="1"/>
  <c r="H459" i="1"/>
  <c r="H438" i="1"/>
  <c r="H405" i="1"/>
  <c r="H392" i="1"/>
  <c r="H379" i="1"/>
  <c r="H324" i="1"/>
  <c r="H235" i="1"/>
  <c r="H187" i="1"/>
  <c r="H157" i="1"/>
  <c r="B168" i="2"/>
  <c r="B115" i="2"/>
  <c r="B110" i="2"/>
  <c r="B105" i="2"/>
  <c r="B82" i="2"/>
  <c r="B53" i="2"/>
  <c r="B28" i="2"/>
  <c r="H500" i="1"/>
  <c r="H479" i="1"/>
  <c r="H469" i="1"/>
  <c r="H427" i="1"/>
  <c r="H367" i="1"/>
  <c r="H338" i="1"/>
  <c r="H310" i="1"/>
  <c r="H255" i="1"/>
  <c r="H156" i="1"/>
  <c r="H116" i="1"/>
  <c r="B308" i="1"/>
  <c r="B172" i="2"/>
  <c r="B159" i="2"/>
  <c r="B150" i="2"/>
  <c r="B120" i="2"/>
  <c r="B67" i="2"/>
  <c r="B60" i="2"/>
  <c r="B52" i="2"/>
  <c r="B45" i="2"/>
  <c r="H468" i="1"/>
  <c r="H447" i="1"/>
  <c r="H437" i="1"/>
  <c r="H415" i="1"/>
  <c r="H402" i="1"/>
  <c r="H309" i="1"/>
  <c r="H185" i="1"/>
  <c r="B444" i="2"/>
  <c r="B440" i="2"/>
  <c r="B436" i="2"/>
  <c r="B432" i="2"/>
  <c r="B428" i="2"/>
  <c r="B424" i="2"/>
  <c r="B420" i="2"/>
  <c r="B416" i="2"/>
  <c r="B412" i="2"/>
  <c r="B408" i="2"/>
  <c r="B404" i="2"/>
  <c r="B400" i="2"/>
  <c r="B396" i="2"/>
  <c r="B392" i="2"/>
  <c r="B388" i="2"/>
  <c r="B384" i="2"/>
  <c r="B380" i="2"/>
  <c r="B376" i="2"/>
  <c r="B372" i="2"/>
  <c r="B368" i="2"/>
  <c r="B364" i="2"/>
  <c r="B360" i="2"/>
  <c r="B356" i="2"/>
  <c r="B352" i="2"/>
  <c r="B348" i="2"/>
  <c r="B344" i="2"/>
  <c r="B340" i="2"/>
  <c r="B336" i="2"/>
  <c r="B332" i="2"/>
  <c r="B328" i="2"/>
  <c r="B324" i="2"/>
  <c r="B320" i="2"/>
  <c r="B316" i="2"/>
  <c r="B312" i="2"/>
  <c r="B308" i="2"/>
  <c r="B304" i="2"/>
  <c r="B300" i="2"/>
  <c r="B296" i="2"/>
  <c r="B292" i="2"/>
  <c r="B288" i="2"/>
  <c r="B284" i="2"/>
  <c r="B280" i="2"/>
  <c r="B276" i="2"/>
  <c r="B272" i="2"/>
  <c r="B268" i="2"/>
  <c r="B264" i="2"/>
  <c r="B260" i="2"/>
  <c r="B256" i="2"/>
  <c r="B252" i="2"/>
  <c r="B248" i="2"/>
  <c r="B244" i="2"/>
  <c r="B240" i="2"/>
  <c r="B236" i="2"/>
  <c r="B232" i="2"/>
  <c r="B228" i="2"/>
  <c r="B224" i="2"/>
  <c r="B220" i="2"/>
  <c r="B216" i="2"/>
  <c r="B212" i="2"/>
  <c r="B208" i="2"/>
  <c r="B204" i="2"/>
  <c r="B200" i="2"/>
  <c r="B196" i="2"/>
  <c r="B192" i="2"/>
  <c r="B188" i="2"/>
  <c r="B184" i="2"/>
  <c r="B180" i="2"/>
  <c r="B176" i="2"/>
  <c r="B145" i="2"/>
  <c r="B140" i="2"/>
  <c r="B135" i="2"/>
  <c r="B130" i="2"/>
  <c r="B125" i="2"/>
  <c r="B99" i="2"/>
  <c r="B93" i="2"/>
  <c r="B87" i="2"/>
  <c r="B81" i="2"/>
  <c r="B74" i="2"/>
  <c r="B27" i="2"/>
  <c r="B18" i="2"/>
  <c r="H498" i="1"/>
  <c r="H488" i="1"/>
  <c r="H436" i="1"/>
  <c r="H390" i="1"/>
  <c r="H365" i="1"/>
  <c r="H306" i="1"/>
  <c r="B420" i="1"/>
  <c r="H337" i="1"/>
  <c r="H305" i="1"/>
  <c r="H273" i="1"/>
  <c r="H250" i="1"/>
  <c r="H245" i="1"/>
  <c r="H223" i="1"/>
  <c r="H217" i="1"/>
  <c r="H193" i="1"/>
  <c r="H179" i="1"/>
  <c r="H128" i="1"/>
  <c r="H51" i="1"/>
  <c r="B461" i="1"/>
  <c r="B409" i="1"/>
  <c r="B298" i="1"/>
  <c r="B69" i="2"/>
  <c r="B55" i="2"/>
  <c r="B46" i="2"/>
  <c r="B37" i="2"/>
  <c r="B23" i="2"/>
  <c r="B14" i="2"/>
  <c r="H506" i="1"/>
  <c r="H492" i="1"/>
  <c r="H483" i="1"/>
  <c r="H474" i="1"/>
  <c r="H460" i="1"/>
  <c r="H451" i="1"/>
  <c r="H442" i="1"/>
  <c r="H428" i="1"/>
  <c r="H419" i="1"/>
  <c r="H410" i="1"/>
  <c r="H396" i="1"/>
  <c r="H387" i="1"/>
  <c r="H378" i="1"/>
  <c r="H364" i="1"/>
  <c r="H355" i="1"/>
  <c r="H346" i="1"/>
  <c r="H332" i="1"/>
  <c r="H323" i="1"/>
  <c r="H314" i="1"/>
  <c r="H300" i="1"/>
  <c r="H291" i="1"/>
  <c r="H282" i="1"/>
  <c r="H268" i="1"/>
  <c r="H259" i="1"/>
  <c r="H228" i="1"/>
  <c r="H211" i="1"/>
  <c r="H205" i="1"/>
  <c r="H199" i="1"/>
  <c r="H192" i="1"/>
  <c r="H87" i="1"/>
  <c r="B499" i="1"/>
  <c r="B9" i="2"/>
  <c r="H496" i="1"/>
  <c r="H487" i="1"/>
  <c r="H478" i="1"/>
  <c r="H464" i="1"/>
  <c r="H455" i="1"/>
  <c r="H446" i="1"/>
  <c r="H432" i="1"/>
  <c r="H423" i="1"/>
  <c r="H414" i="1"/>
  <c r="H400" i="1"/>
  <c r="H391" i="1"/>
  <c r="H382" i="1"/>
  <c r="H368" i="1"/>
  <c r="H359" i="1"/>
  <c r="H350" i="1"/>
  <c r="H336" i="1"/>
  <c r="H327" i="1"/>
  <c r="H318" i="1"/>
  <c r="H304" i="1"/>
  <c r="H295" i="1"/>
  <c r="H286" i="1"/>
  <c r="H272" i="1"/>
  <c r="H263" i="1"/>
  <c r="H254" i="1"/>
  <c r="H249" i="1"/>
  <c r="H204" i="1"/>
  <c r="H184" i="1"/>
  <c r="H136" i="1"/>
  <c r="H100" i="1"/>
  <c r="H86" i="1"/>
  <c r="B452" i="1"/>
  <c r="B397" i="1"/>
  <c r="B271" i="1"/>
  <c r="B68" i="2"/>
  <c r="B36" i="2"/>
  <c r="H505" i="1"/>
  <c r="H473" i="1"/>
  <c r="H441" i="1"/>
  <c r="H409" i="1"/>
  <c r="H377" i="1"/>
  <c r="H345" i="1"/>
  <c r="H313" i="1"/>
  <c r="H281" i="1"/>
  <c r="H233" i="1"/>
  <c r="H177" i="1"/>
  <c r="H112" i="1"/>
  <c r="H66" i="1"/>
  <c r="H22" i="1"/>
  <c r="H418" i="1"/>
  <c r="H404" i="1"/>
  <c r="H395" i="1"/>
  <c r="H386" i="1"/>
  <c r="H372" i="1"/>
  <c r="H363" i="1"/>
  <c r="H354" i="1"/>
  <c r="H340" i="1"/>
  <c r="H331" i="1"/>
  <c r="H322" i="1"/>
  <c r="H308" i="1"/>
  <c r="H299" i="1"/>
  <c r="H290" i="1"/>
  <c r="H276" i="1"/>
  <c r="H267" i="1"/>
  <c r="H258" i="1"/>
  <c r="H248" i="1"/>
  <c r="H227" i="1"/>
  <c r="H221" i="1"/>
  <c r="H191" i="1"/>
  <c r="H176" i="1"/>
  <c r="H144" i="1"/>
  <c r="H124" i="1"/>
  <c r="B381" i="1"/>
  <c r="B72" i="2"/>
  <c r="B40" i="2"/>
  <c r="B8" i="2"/>
  <c r="H477" i="1"/>
  <c r="H445" i="1"/>
  <c r="H413" i="1"/>
  <c r="H381" i="1"/>
  <c r="H349" i="1"/>
  <c r="H317" i="1"/>
  <c r="H285" i="1"/>
  <c r="H253" i="1"/>
  <c r="H243" i="1"/>
  <c r="H232" i="1"/>
  <c r="H215" i="1"/>
  <c r="H209" i="1"/>
  <c r="H197" i="1"/>
  <c r="H169" i="1"/>
  <c r="H161" i="1"/>
  <c r="H153" i="1"/>
  <c r="H82" i="1"/>
  <c r="H18" i="1"/>
  <c r="B491" i="1"/>
  <c r="B244" i="1"/>
  <c r="H303" i="1"/>
  <c r="H294" i="1"/>
  <c r="H280" i="1"/>
  <c r="H271" i="1"/>
  <c r="H262" i="1"/>
  <c r="H220" i="1"/>
  <c r="H203" i="1"/>
  <c r="H196" i="1"/>
  <c r="H183" i="1"/>
  <c r="H168" i="1"/>
  <c r="H160" i="1"/>
  <c r="H152" i="1"/>
  <c r="H81" i="1"/>
  <c r="H17" i="1"/>
  <c r="B441" i="1"/>
  <c r="B108" i="2"/>
  <c r="B76" i="2"/>
  <c r="B44" i="2"/>
  <c r="B12" i="2"/>
  <c r="H481" i="1"/>
  <c r="H449" i="1"/>
  <c r="H417" i="1"/>
  <c r="H385" i="1"/>
  <c r="H353" i="1"/>
  <c r="H321" i="1"/>
  <c r="H289" i="1"/>
  <c r="H257" i="1"/>
  <c r="H252" i="1"/>
  <c r="H237" i="1"/>
  <c r="H208" i="1"/>
  <c r="H96" i="1"/>
  <c r="H61" i="1"/>
  <c r="B218" i="1"/>
  <c r="B39" i="2"/>
  <c r="B30" i="2"/>
  <c r="B21" i="2"/>
  <c r="B7" i="2"/>
  <c r="H499" i="1"/>
  <c r="H490" i="1"/>
  <c r="H476" i="1"/>
  <c r="H467" i="1"/>
  <c r="H458" i="1"/>
  <c r="H444" i="1"/>
  <c r="H435" i="1"/>
  <c r="H426" i="1"/>
  <c r="H412" i="1"/>
  <c r="H403" i="1"/>
  <c r="H394" i="1"/>
  <c r="H380" i="1"/>
  <c r="H371" i="1"/>
  <c r="H362" i="1"/>
  <c r="H348" i="1"/>
  <c r="H339" i="1"/>
  <c r="H330" i="1"/>
  <c r="H316" i="1"/>
  <c r="H307" i="1"/>
  <c r="H298" i="1"/>
  <c r="H284" i="1"/>
  <c r="H275" i="1"/>
  <c r="H266" i="1"/>
  <c r="H247" i="1"/>
  <c r="H189" i="1"/>
  <c r="H175" i="1"/>
  <c r="H108" i="1"/>
  <c r="H38" i="1"/>
  <c r="H13" i="1"/>
  <c r="B153" i="2"/>
  <c r="B144" i="2"/>
  <c r="B112" i="2"/>
  <c r="B80" i="2"/>
  <c r="B48" i="2"/>
  <c r="B16" i="2"/>
  <c r="H485" i="1"/>
  <c r="H453" i="1"/>
  <c r="H421" i="1"/>
  <c r="H389" i="1"/>
  <c r="H357" i="1"/>
  <c r="H325" i="1"/>
  <c r="H293" i="1"/>
  <c r="H261" i="1"/>
  <c r="H236" i="1"/>
  <c r="H231" i="1"/>
  <c r="H225" i="1"/>
  <c r="H188" i="1"/>
  <c r="H132" i="1"/>
  <c r="H120" i="1"/>
  <c r="H77" i="1"/>
  <c r="H12" i="1"/>
  <c r="B75" i="2"/>
  <c r="B66" i="2"/>
  <c r="B57" i="2"/>
  <c r="B43" i="2"/>
  <c r="B34" i="2"/>
  <c r="B25" i="2"/>
  <c r="B11" i="2"/>
  <c r="H503" i="1"/>
  <c r="H494" i="1"/>
  <c r="H480" i="1"/>
  <c r="H471" i="1"/>
  <c r="H462" i="1"/>
  <c r="H448" i="1"/>
  <c r="H439" i="1"/>
  <c r="H430" i="1"/>
  <c r="H416" i="1"/>
  <c r="H407" i="1"/>
  <c r="H398" i="1"/>
  <c r="H384" i="1"/>
  <c r="H375" i="1"/>
  <c r="H366" i="1"/>
  <c r="H352" i="1"/>
  <c r="H343" i="1"/>
  <c r="H334" i="1"/>
  <c r="H320" i="1"/>
  <c r="H311" i="1"/>
  <c r="H302" i="1"/>
  <c r="H288" i="1"/>
  <c r="H279" i="1"/>
  <c r="H270" i="1"/>
  <c r="H256" i="1"/>
  <c r="H219" i="1"/>
  <c r="H213" i="1"/>
  <c r="H195" i="1"/>
  <c r="H181" i="1"/>
  <c r="H76" i="1"/>
  <c r="H8" i="1"/>
  <c r="B335" i="1"/>
  <c r="B187" i="1"/>
  <c r="B20" i="2"/>
  <c r="H489" i="1"/>
  <c r="H457" i="1"/>
  <c r="H425" i="1"/>
  <c r="H393" i="1"/>
  <c r="H361" i="1"/>
  <c r="H329" i="1"/>
  <c r="H297" i="1"/>
  <c r="H265" i="1"/>
  <c r="H251" i="1"/>
  <c r="H241" i="1"/>
  <c r="H224" i="1"/>
  <c r="H207" i="1"/>
  <c r="H201" i="1"/>
  <c r="H180" i="1"/>
  <c r="H140" i="1"/>
  <c r="H56" i="1"/>
  <c r="H33" i="1"/>
  <c r="B477" i="1"/>
  <c r="H58" i="1"/>
  <c r="H53" i="1"/>
  <c r="H48" i="1"/>
  <c r="H43" i="1"/>
  <c r="B493" i="1"/>
  <c r="B432" i="1"/>
  <c r="B421" i="1"/>
  <c r="B361" i="1"/>
  <c r="B250" i="1"/>
  <c r="B223" i="1"/>
  <c r="H167" i="1"/>
  <c r="H163" i="1"/>
  <c r="H159" i="1"/>
  <c r="H155" i="1"/>
  <c r="H151" i="1"/>
  <c r="H147" i="1"/>
  <c r="H143" i="1"/>
  <c r="H139" i="1"/>
  <c r="H135" i="1"/>
  <c r="H131" i="1"/>
  <c r="H127" i="1"/>
  <c r="H123" i="1"/>
  <c r="H119" i="1"/>
  <c r="H115" i="1"/>
  <c r="H111" i="1"/>
  <c r="H107" i="1"/>
  <c r="H103" i="1"/>
  <c r="H99" i="1"/>
  <c r="H95" i="1"/>
  <c r="H91" i="1"/>
  <c r="H62" i="1"/>
  <c r="H57" i="1"/>
  <c r="H52" i="1"/>
  <c r="H47" i="1"/>
  <c r="B492" i="1"/>
  <c r="B469" i="1"/>
  <c r="B460" i="1"/>
  <c r="B396" i="1"/>
  <c r="B357" i="1"/>
  <c r="B330" i="1"/>
  <c r="B303" i="1"/>
  <c r="B276" i="1"/>
  <c r="H42" i="1"/>
  <c r="H37" i="1"/>
  <c r="H32" i="1"/>
  <c r="H27" i="1"/>
  <c r="B504" i="1"/>
  <c r="B485" i="1"/>
  <c r="B440" i="1"/>
  <c r="B429" i="1"/>
  <c r="B408" i="1"/>
  <c r="B377" i="1"/>
  <c r="B179" i="1"/>
  <c r="H6" i="1"/>
  <c r="B497" i="1"/>
  <c r="B449" i="1"/>
  <c r="B428" i="1"/>
  <c r="B417" i="1"/>
  <c r="B353" i="1"/>
  <c r="H242" i="1"/>
  <c r="H238" i="1"/>
  <c r="H234" i="1"/>
  <c r="H230" i="1"/>
  <c r="H226" i="1"/>
  <c r="H222" i="1"/>
  <c r="H218" i="1"/>
  <c r="H214" i="1"/>
  <c r="H210" i="1"/>
  <c r="H206" i="1"/>
  <c r="H202" i="1"/>
  <c r="H198" i="1"/>
  <c r="H194" i="1"/>
  <c r="H190" i="1"/>
  <c r="H186" i="1"/>
  <c r="H182" i="1"/>
  <c r="H178" i="1"/>
  <c r="H174" i="1"/>
  <c r="H170" i="1"/>
  <c r="H166" i="1"/>
  <c r="H162" i="1"/>
  <c r="H158" i="1"/>
  <c r="H154" i="1"/>
  <c r="H150" i="1"/>
  <c r="H146" i="1"/>
  <c r="H142" i="1"/>
  <c r="H138" i="1"/>
  <c r="H134" i="1"/>
  <c r="H130" i="1"/>
  <c r="H126" i="1"/>
  <c r="H122" i="1"/>
  <c r="H118" i="1"/>
  <c r="H114" i="1"/>
  <c r="H110" i="1"/>
  <c r="H106" i="1"/>
  <c r="H102" i="1"/>
  <c r="H98" i="1"/>
  <c r="H94" i="1"/>
  <c r="H90" i="1"/>
  <c r="H46" i="1"/>
  <c r="H41" i="1"/>
  <c r="H36" i="1"/>
  <c r="H31" i="1"/>
  <c r="B503" i="1"/>
  <c r="B484" i="1"/>
  <c r="B476" i="1"/>
  <c r="B393" i="1"/>
  <c r="B373" i="1"/>
  <c r="B266" i="1"/>
  <c r="B239" i="1"/>
  <c r="B212" i="1"/>
  <c r="H85" i="1"/>
  <c r="H80" i="1"/>
  <c r="H75" i="1"/>
  <c r="H26" i="1"/>
  <c r="H21" i="1"/>
  <c r="H16" i="1"/>
  <c r="B457" i="1"/>
  <c r="B448" i="1"/>
  <c r="B437" i="1"/>
  <c r="B416" i="1"/>
  <c r="B405" i="1"/>
  <c r="B392" i="1"/>
  <c r="B324" i="1"/>
  <c r="B207" i="1"/>
  <c r="B167" i="1"/>
  <c r="H70" i="1"/>
  <c r="H65" i="1"/>
  <c r="H60" i="1"/>
  <c r="H55" i="1"/>
  <c r="H5" i="1"/>
  <c r="B496" i="1"/>
  <c r="B404" i="1"/>
  <c r="B349" i="1"/>
  <c r="B234" i="1"/>
  <c r="H50" i="1"/>
  <c r="H45" i="1"/>
  <c r="H40" i="1"/>
  <c r="H35" i="1"/>
  <c r="B489" i="1"/>
  <c r="B465" i="1"/>
  <c r="B456" i="1"/>
  <c r="B436" i="1"/>
  <c r="B425" i="1"/>
  <c r="B369" i="1"/>
  <c r="B319" i="1"/>
  <c r="B292" i="1"/>
  <c r="B206" i="1"/>
  <c r="H149" i="1"/>
  <c r="H145" i="1"/>
  <c r="H141" i="1"/>
  <c r="H137" i="1"/>
  <c r="H133" i="1"/>
  <c r="H129" i="1"/>
  <c r="H125" i="1"/>
  <c r="H121" i="1"/>
  <c r="H117" i="1"/>
  <c r="H113" i="1"/>
  <c r="H109" i="1"/>
  <c r="H105" i="1"/>
  <c r="H101" i="1"/>
  <c r="H97" i="1"/>
  <c r="H93" i="1"/>
  <c r="H89" i="1"/>
  <c r="H84" i="1"/>
  <c r="H79" i="1"/>
  <c r="H30" i="1"/>
  <c r="H25" i="1"/>
  <c r="H20" i="1"/>
  <c r="H15" i="1"/>
  <c r="H10" i="1"/>
  <c r="B495" i="1"/>
  <c r="B389" i="1"/>
  <c r="B153" i="1"/>
  <c r="H74" i="1"/>
  <c r="H69" i="1"/>
  <c r="H64" i="1"/>
  <c r="H59" i="1"/>
  <c r="H4" i="1"/>
  <c r="B501" i="1"/>
  <c r="B473" i="1"/>
  <c r="B464" i="1"/>
  <c r="B445" i="1"/>
  <c r="B424" i="1"/>
  <c r="B413" i="1"/>
  <c r="B345" i="1"/>
  <c r="B314" i="1"/>
  <c r="B287" i="1"/>
  <c r="B260" i="1"/>
  <c r="B200" i="1"/>
  <c r="H54" i="1"/>
  <c r="H49" i="1"/>
  <c r="H44" i="1"/>
  <c r="H39" i="1"/>
  <c r="B488" i="1"/>
  <c r="B481" i="1"/>
  <c r="B401" i="1"/>
  <c r="B365" i="1"/>
  <c r="H88" i="1"/>
  <c r="H83" i="1"/>
  <c r="H34" i="1"/>
  <c r="H29" i="1"/>
  <c r="H24" i="1"/>
  <c r="H19" i="1"/>
  <c r="H9" i="1"/>
  <c r="B472" i="1"/>
  <c r="B444" i="1"/>
  <c r="B433" i="1"/>
  <c r="B412" i="1"/>
  <c r="B400" i="1"/>
  <c r="B385" i="1"/>
  <c r="B282" i="1"/>
  <c r="B255" i="1"/>
  <c r="B228" i="1"/>
  <c r="B194" i="1"/>
  <c r="B125" i="1"/>
  <c r="H92" i="1"/>
  <c r="H78" i="1"/>
  <c r="H73" i="1"/>
  <c r="H68" i="1"/>
  <c r="H63" i="1"/>
  <c r="H14" i="1"/>
  <c r="B500" i="1"/>
  <c r="B487" i="1"/>
  <c r="B480" i="1"/>
  <c r="B453" i="1"/>
  <c r="B340" i="1"/>
  <c r="B93" i="1"/>
  <c r="B329" i="1"/>
  <c r="B313" i="1"/>
  <c r="B297" i="1"/>
  <c r="B281" i="1"/>
  <c r="B265" i="1"/>
  <c r="B249" i="1"/>
  <c r="B233" i="1"/>
  <c r="B217" i="1"/>
  <c r="B193" i="1"/>
  <c r="B186" i="1"/>
  <c r="B177" i="1"/>
  <c r="B151" i="1"/>
  <c r="B121" i="1"/>
  <c r="B89" i="1"/>
  <c r="B334" i="1"/>
  <c r="B318" i="1"/>
  <c r="B302" i="1"/>
  <c r="B286" i="1"/>
  <c r="B270" i="1"/>
  <c r="B254" i="1"/>
  <c r="B238" i="1"/>
  <c r="B222" i="1"/>
  <c r="B199" i="1"/>
  <c r="B165" i="1"/>
  <c r="B339" i="1"/>
  <c r="B323" i="1"/>
  <c r="B307" i="1"/>
  <c r="B291" i="1"/>
  <c r="B275" i="1"/>
  <c r="B259" i="1"/>
  <c r="B243" i="1"/>
  <c r="B227" i="1"/>
  <c r="B211" i="1"/>
  <c r="B205" i="1"/>
  <c r="B192" i="1"/>
  <c r="B185" i="1"/>
  <c r="B176" i="1"/>
  <c r="B149" i="1"/>
  <c r="B117" i="1"/>
  <c r="B85" i="1"/>
  <c r="B388" i="1"/>
  <c r="B384" i="1"/>
  <c r="B380" i="1"/>
  <c r="B376" i="1"/>
  <c r="B372" i="1"/>
  <c r="B368" i="1"/>
  <c r="B364" i="1"/>
  <c r="B360" i="1"/>
  <c r="B356" i="1"/>
  <c r="B352" i="1"/>
  <c r="B348" i="1"/>
  <c r="B344" i="1"/>
  <c r="B328" i="1"/>
  <c r="B312" i="1"/>
  <c r="B296" i="1"/>
  <c r="B280" i="1"/>
  <c r="B264" i="1"/>
  <c r="B248" i="1"/>
  <c r="B232" i="1"/>
  <c r="B216" i="1"/>
  <c r="B198" i="1"/>
  <c r="B163" i="1"/>
  <c r="B333" i="1"/>
  <c r="B317" i="1"/>
  <c r="B301" i="1"/>
  <c r="B285" i="1"/>
  <c r="B269" i="1"/>
  <c r="B253" i="1"/>
  <c r="B237" i="1"/>
  <c r="B221" i="1"/>
  <c r="B210" i="1"/>
  <c r="B204" i="1"/>
  <c r="B184" i="1"/>
  <c r="B175" i="1"/>
  <c r="B145" i="1"/>
  <c r="B113" i="1"/>
  <c r="B81" i="1"/>
  <c r="B338" i="1"/>
  <c r="B322" i="1"/>
  <c r="B306" i="1"/>
  <c r="B290" i="1"/>
  <c r="B274" i="1"/>
  <c r="B258" i="1"/>
  <c r="B242" i="1"/>
  <c r="B226" i="1"/>
  <c r="B191" i="1"/>
  <c r="B343" i="1"/>
  <c r="B327" i="1"/>
  <c r="B311" i="1"/>
  <c r="B295" i="1"/>
  <c r="B279" i="1"/>
  <c r="B263" i="1"/>
  <c r="B247" i="1"/>
  <c r="B231" i="1"/>
  <c r="B215" i="1"/>
  <c r="B197" i="1"/>
  <c r="B183" i="1"/>
  <c r="B161" i="1"/>
  <c r="B141" i="1"/>
  <c r="B109" i="1"/>
  <c r="B483" i="1"/>
  <c r="B479" i="1"/>
  <c r="B475" i="1"/>
  <c r="B471" i="1"/>
  <c r="B467" i="1"/>
  <c r="B463" i="1"/>
  <c r="B459" i="1"/>
  <c r="B455" i="1"/>
  <c r="B451" i="1"/>
  <c r="B447" i="1"/>
  <c r="B443" i="1"/>
  <c r="B439" i="1"/>
  <c r="B435" i="1"/>
  <c r="B431" i="1"/>
  <c r="B427" i="1"/>
  <c r="B423" i="1"/>
  <c r="B419" i="1"/>
  <c r="B415" i="1"/>
  <c r="B411" i="1"/>
  <c r="B407" i="1"/>
  <c r="B403" i="1"/>
  <c r="B399" i="1"/>
  <c r="B395" i="1"/>
  <c r="B391" i="1"/>
  <c r="B387" i="1"/>
  <c r="B383" i="1"/>
  <c r="B379" i="1"/>
  <c r="B375" i="1"/>
  <c r="B371" i="1"/>
  <c r="B367" i="1"/>
  <c r="B363" i="1"/>
  <c r="B359" i="1"/>
  <c r="B355" i="1"/>
  <c r="B351" i="1"/>
  <c r="B347" i="1"/>
  <c r="B332" i="1"/>
  <c r="B316" i="1"/>
  <c r="B300" i="1"/>
  <c r="B284" i="1"/>
  <c r="B268" i="1"/>
  <c r="B252" i="1"/>
  <c r="B236" i="1"/>
  <c r="B220" i="1"/>
  <c r="B209" i="1"/>
  <c r="B203" i="1"/>
  <c r="B190" i="1"/>
  <c r="B173" i="1"/>
  <c r="B337" i="1"/>
  <c r="B321" i="1"/>
  <c r="B305" i="1"/>
  <c r="B289" i="1"/>
  <c r="B273" i="1"/>
  <c r="B257" i="1"/>
  <c r="B241" i="1"/>
  <c r="B225" i="1"/>
  <c r="B196" i="1"/>
  <c r="B159" i="1"/>
  <c r="B137" i="1"/>
  <c r="B105" i="1"/>
  <c r="B342" i="1"/>
  <c r="B326" i="1"/>
  <c r="B310" i="1"/>
  <c r="B294" i="1"/>
  <c r="B278" i="1"/>
  <c r="B262" i="1"/>
  <c r="B246" i="1"/>
  <c r="B230" i="1"/>
  <c r="B214" i="1"/>
  <c r="B202" i="1"/>
  <c r="B189" i="1"/>
  <c r="B181" i="1"/>
  <c r="B171" i="1"/>
  <c r="B331" i="1"/>
  <c r="B315" i="1"/>
  <c r="B299" i="1"/>
  <c r="B283" i="1"/>
  <c r="B267" i="1"/>
  <c r="B251" i="1"/>
  <c r="B235" i="1"/>
  <c r="B219" i="1"/>
  <c r="B208" i="1"/>
  <c r="B157" i="1"/>
  <c r="B133" i="1"/>
  <c r="B101" i="1"/>
  <c r="H11" i="1"/>
  <c r="H7" i="1"/>
  <c r="B506" i="1"/>
  <c r="B502" i="1"/>
  <c r="B498" i="1"/>
  <c r="B494" i="1"/>
  <c r="B490" i="1"/>
  <c r="B486" i="1"/>
  <c r="B482" i="1"/>
  <c r="B478" i="1"/>
  <c r="B474" i="1"/>
  <c r="B470" i="1"/>
  <c r="B466" i="1"/>
  <c r="B462" i="1"/>
  <c r="B458" i="1"/>
  <c r="B454" i="1"/>
  <c r="B450" i="1"/>
  <c r="B446" i="1"/>
  <c r="B442" i="1"/>
  <c r="B438" i="1"/>
  <c r="B434" i="1"/>
  <c r="B430" i="1"/>
  <c r="B426" i="1"/>
  <c r="B422" i="1"/>
  <c r="B418" i="1"/>
  <c r="B414" i="1"/>
  <c r="B410" i="1"/>
  <c r="B406" i="1"/>
  <c r="B402" i="1"/>
  <c r="B398" i="1"/>
  <c r="B394" i="1"/>
  <c r="B390" i="1"/>
  <c r="B386" i="1"/>
  <c r="B382" i="1"/>
  <c r="B378" i="1"/>
  <c r="B374" i="1"/>
  <c r="B370" i="1"/>
  <c r="B366" i="1"/>
  <c r="B362" i="1"/>
  <c r="B358" i="1"/>
  <c r="B354" i="1"/>
  <c r="B350" i="1"/>
  <c r="B346" i="1"/>
  <c r="B336" i="1"/>
  <c r="B320" i="1"/>
  <c r="B304" i="1"/>
  <c r="B288" i="1"/>
  <c r="B272" i="1"/>
  <c r="B256" i="1"/>
  <c r="B240" i="1"/>
  <c r="B224" i="1"/>
  <c r="B195" i="1"/>
  <c r="B188" i="1"/>
  <c r="B180" i="1"/>
  <c r="B341" i="1"/>
  <c r="B325" i="1"/>
  <c r="B309" i="1"/>
  <c r="B293" i="1"/>
  <c r="B277" i="1"/>
  <c r="B261" i="1"/>
  <c r="B245" i="1"/>
  <c r="B229" i="1"/>
  <c r="B213" i="1"/>
  <c r="B201" i="1"/>
  <c r="B169" i="1"/>
  <c r="B155" i="1"/>
  <c r="B129" i="1"/>
  <c r="B97" i="1"/>
  <c r="B147" i="1"/>
  <c r="B143" i="1"/>
  <c r="B139" i="1"/>
  <c r="B135" i="1"/>
  <c r="B131" i="1"/>
  <c r="B127" i="1"/>
  <c r="B123" i="1"/>
  <c r="B119" i="1"/>
  <c r="B115" i="1"/>
  <c r="B111" i="1"/>
  <c r="B107" i="1"/>
  <c r="B103" i="1"/>
  <c r="B99" i="1"/>
  <c r="B95" i="1"/>
  <c r="B91" i="1"/>
  <c r="B87" i="1"/>
  <c r="B83" i="1"/>
  <c r="B79" i="1"/>
  <c r="B75" i="1"/>
  <c r="B71" i="1"/>
  <c r="B67" i="1"/>
  <c r="B63" i="1"/>
  <c r="B59" i="1"/>
  <c r="B55" i="1"/>
  <c r="B51" i="1"/>
  <c r="B47" i="1"/>
  <c r="B43" i="1"/>
  <c r="B39" i="1"/>
  <c r="B35" i="1"/>
  <c r="B31" i="1"/>
  <c r="B27" i="1"/>
  <c r="B23" i="1"/>
  <c r="B19" i="1"/>
  <c r="B15" i="1"/>
  <c r="B11" i="1"/>
  <c r="B7" i="1"/>
  <c r="B182" i="1"/>
  <c r="B178" i="1"/>
  <c r="B174" i="1"/>
  <c r="B170" i="1"/>
  <c r="B166" i="1"/>
  <c r="B162" i="1"/>
  <c r="B158" i="1"/>
  <c r="B154" i="1"/>
  <c r="B150" i="1"/>
  <c r="B146" i="1"/>
  <c r="B142" i="1"/>
  <c r="B138" i="1"/>
  <c r="B134" i="1"/>
  <c r="B130" i="1"/>
  <c r="B126" i="1"/>
  <c r="B122" i="1"/>
  <c r="B118" i="1"/>
  <c r="B114" i="1"/>
  <c r="B110" i="1"/>
  <c r="B106" i="1"/>
  <c r="B102" i="1"/>
  <c r="B98" i="1"/>
  <c r="B94" i="1"/>
  <c r="B90" i="1"/>
  <c r="B86" i="1"/>
  <c r="B82" i="1"/>
  <c r="B78" i="1"/>
  <c r="B74" i="1"/>
  <c r="B70" i="1"/>
  <c r="B66" i="1"/>
  <c r="B62" i="1"/>
  <c r="B58" i="1"/>
  <c r="B54" i="1"/>
  <c r="B50" i="1"/>
  <c r="B46" i="1"/>
  <c r="B42" i="1"/>
  <c r="B38" i="1"/>
  <c r="B34" i="1"/>
  <c r="B30" i="1"/>
  <c r="B26" i="1"/>
  <c r="B22" i="1"/>
  <c r="B18" i="1"/>
  <c r="B14" i="1"/>
  <c r="B10" i="1"/>
  <c r="B6" i="1"/>
  <c r="B77" i="1"/>
  <c r="B73" i="1"/>
  <c r="B69" i="1"/>
  <c r="B65" i="1"/>
  <c r="B61" i="1"/>
  <c r="B57" i="1"/>
  <c r="B53" i="1"/>
  <c r="B49" i="1"/>
  <c r="B45" i="1"/>
  <c r="B41" i="1"/>
  <c r="B37" i="1"/>
  <c r="B33" i="1"/>
  <c r="B29" i="1"/>
  <c r="B25" i="1"/>
  <c r="B21" i="1"/>
  <c r="B17" i="1"/>
  <c r="B13" i="1"/>
  <c r="B9" i="1"/>
  <c r="B5" i="1"/>
  <c r="B172" i="1"/>
  <c r="B168" i="1"/>
  <c r="B164" i="1"/>
  <c r="B160" i="1"/>
  <c r="B156" i="1"/>
  <c r="B152" i="1"/>
  <c r="B148" i="1"/>
  <c r="B144" i="1"/>
  <c r="B140" i="1"/>
  <c r="B136" i="1"/>
  <c r="B132" i="1"/>
  <c r="B128" i="1"/>
  <c r="B124" i="1"/>
  <c r="B120" i="1"/>
  <c r="B116" i="1"/>
  <c r="B112" i="1"/>
  <c r="B108" i="1"/>
  <c r="B104" i="1"/>
  <c r="B100" i="1"/>
  <c r="B96" i="1"/>
  <c r="B92" i="1"/>
  <c r="B88" i="1"/>
  <c r="B84" i="1"/>
  <c r="B80" i="1"/>
  <c r="B76" i="1"/>
  <c r="B72" i="1"/>
  <c r="B68" i="1"/>
  <c r="B64" i="1"/>
  <c r="B60" i="1"/>
  <c r="B56" i="1"/>
  <c r="B52" i="1"/>
  <c r="B48" i="1"/>
  <c r="B44" i="1"/>
  <c r="B40" i="1"/>
  <c r="B36" i="1"/>
  <c r="B32" i="1"/>
  <c r="B28" i="1"/>
  <c r="B24" i="1"/>
  <c r="B20" i="1"/>
  <c r="B16" i="1"/>
  <c r="B12" i="1"/>
  <c r="B8" i="1"/>
  <c r="B4" i="1"/>
  <c r="F512" i="4"/>
  <c r="B509" i="2"/>
  <c r="J512" i="2" s="1"/>
  <c r="C509" i="2"/>
  <c r="J514" i="2" s="1"/>
  <c r="U3" i="2"/>
  <c r="X2" i="2"/>
  <c r="AA509" i="2"/>
  <c r="AB21" i="2" s="1"/>
  <c r="W509" i="2"/>
  <c r="T514" i="2" s="1"/>
  <c r="V509" i="2"/>
  <c r="T512" i="2" s="1"/>
  <c r="H507" i="4" l="1"/>
  <c r="B507" i="4"/>
  <c r="N508" i="4"/>
  <c r="G512" i="4"/>
  <c r="AB499" i="2"/>
  <c r="AB483" i="2"/>
  <c r="AB467" i="2"/>
  <c r="AB451" i="2"/>
  <c r="AB435" i="2"/>
  <c r="AB419" i="2"/>
  <c r="AB403" i="2"/>
  <c r="AB387" i="2"/>
  <c r="AB371" i="2"/>
  <c r="AB355" i="2"/>
  <c r="AB339" i="2"/>
  <c r="AB323" i="2"/>
  <c r="AB307" i="2"/>
  <c r="AB291" i="2"/>
  <c r="AB275" i="2"/>
  <c r="AB259" i="2"/>
  <c r="AB243" i="2"/>
  <c r="AB227" i="2"/>
  <c r="AB211" i="2"/>
  <c r="AB195" i="2"/>
  <c r="AB179" i="2"/>
  <c r="AB163" i="2"/>
  <c r="AB147" i="2"/>
  <c r="AB131" i="2"/>
  <c r="AB115" i="2"/>
  <c r="AB99" i="2"/>
  <c r="AB83" i="2"/>
  <c r="AB67" i="2"/>
  <c r="AB51" i="2"/>
  <c r="AB35" i="2"/>
  <c r="AB19" i="2"/>
  <c r="AB20" i="2"/>
  <c r="AB498" i="2"/>
  <c r="AB482" i="2"/>
  <c r="AB466" i="2"/>
  <c r="AB450" i="2"/>
  <c r="AB434" i="2"/>
  <c r="AB418" i="2"/>
  <c r="AB402" i="2"/>
  <c r="AB386" i="2"/>
  <c r="AB370" i="2"/>
  <c r="AB354" i="2"/>
  <c r="AB338" i="2"/>
  <c r="AB322" i="2"/>
  <c r="AB306" i="2"/>
  <c r="AB290" i="2"/>
  <c r="AB274" i="2"/>
  <c r="AB258" i="2"/>
  <c r="AB242" i="2"/>
  <c r="AB226" i="2"/>
  <c r="AB210" i="2"/>
  <c r="AB194" i="2"/>
  <c r="AB178" i="2"/>
  <c r="AB162" i="2"/>
  <c r="AB146" i="2"/>
  <c r="AB130" i="2"/>
  <c r="AB114" i="2"/>
  <c r="AB98" i="2"/>
  <c r="AB82" i="2"/>
  <c r="AB66" i="2"/>
  <c r="AB50" i="2"/>
  <c r="AB34" i="2"/>
  <c r="AB18" i="2"/>
  <c r="AB484" i="2"/>
  <c r="AB36" i="2"/>
  <c r="AB497" i="2"/>
  <c r="AB481" i="2"/>
  <c r="AB465" i="2"/>
  <c r="AB449" i="2"/>
  <c r="AB433" i="2"/>
  <c r="AB417" i="2"/>
  <c r="AB401" i="2"/>
  <c r="AB385" i="2"/>
  <c r="AB369" i="2"/>
  <c r="AB353" i="2"/>
  <c r="AB337" i="2"/>
  <c r="AB321" i="2"/>
  <c r="AB305" i="2"/>
  <c r="AB289" i="2"/>
  <c r="AB273" i="2"/>
  <c r="AB257" i="2"/>
  <c r="AB241" i="2"/>
  <c r="AB225" i="2"/>
  <c r="AB209" i="2"/>
  <c r="AB193" i="2"/>
  <c r="AB177" i="2"/>
  <c r="AB161" i="2"/>
  <c r="AB145" i="2"/>
  <c r="AB129" i="2"/>
  <c r="AB113" i="2"/>
  <c r="AB97" i="2"/>
  <c r="AB81" i="2"/>
  <c r="AB65" i="2"/>
  <c r="AB49" i="2"/>
  <c r="AB33" i="2"/>
  <c r="AB17" i="2"/>
  <c r="AB432" i="2"/>
  <c r="AB352" i="2"/>
  <c r="AB304" i="2"/>
  <c r="AB256" i="2"/>
  <c r="AB224" i="2"/>
  <c r="AB192" i="2"/>
  <c r="AB160" i="2"/>
  <c r="AB128" i="2"/>
  <c r="AB96" i="2"/>
  <c r="AB64" i="2"/>
  <c r="AB16" i="2"/>
  <c r="AB495" i="2"/>
  <c r="AB447" i="2"/>
  <c r="AB399" i="2"/>
  <c r="AB351" i="2"/>
  <c r="AB303" i="2"/>
  <c r="AB255" i="2"/>
  <c r="AB207" i="2"/>
  <c r="AB159" i="2"/>
  <c r="AB111" i="2"/>
  <c r="AB79" i="2"/>
  <c r="AB31" i="2"/>
  <c r="AB494" i="2"/>
  <c r="AB462" i="2"/>
  <c r="AB446" i="2"/>
  <c r="AB430" i="2"/>
  <c r="AB414" i="2"/>
  <c r="AB398" i="2"/>
  <c r="AB382" i="2"/>
  <c r="AB366" i="2"/>
  <c r="AB350" i="2"/>
  <c r="AB334" i="2"/>
  <c r="AB318" i="2"/>
  <c r="AB302" i="2"/>
  <c r="AB286" i="2"/>
  <c r="AB270" i="2"/>
  <c r="AB254" i="2"/>
  <c r="AB238" i="2"/>
  <c r="AB222" i="2"/>
  <c r="AB206" i="2"/>
  <c r="AB190" i="2"/>
  <c r="AB174" i="2"/>
  <c r="AB158" i="2"/>
  <c r="AB142" i="2"/>
  <c r="AB126" i="2"/>
  <c r="AB110" i="2"/>
  <c r="AB94" i="2"/>
  <c r="AB78" i="2"/>
  <c r="AB62" i="2"/>
  <c r="AB46" i="2"/>
  <c r="AB30" i="2"/>
  <c r="AB14" i="2"/>
  <c r="AB500" i="2"/>
  <c r="AB452" i="2"/>
  <c r="AB388" i="2"/>
  <c r="AB356" i="2"/>
  <c r="AB276" i="2"/>
  <c r="AB228" i="2"/>
  <c r="AB180" i="2"/>
  <c r="AB100" i="2"/>
  <c r="AB480" i="2"/>
  <c r="AB384" i="2"/>
  <c r="AB336" i="2"/>
  <c r="AB320" i="2"/>
  <c r="AB272" i="2"/>
  <c r="AB240" i="2"/>
  <c r="AB208" i="2"/>
  <c r="AB176" i="2"/>
  <c r="AB144" i="2"/>
  <c r="AB112" i="2"/>
  <c r="AB80" i="2"/>
  <c r="AB48" i="2"/>
  <c r="AB32" i="2"/>
  <c r="AB479" i="2"/>
  <c r="AB431" i="2"/>
  <c r="AB383" i="2"/>
  <c r="AB335" i="2"/>
  <c r="AB287" i="2"/>
  <c r="AB223" i="2"/>
  <c r="AB175" i="2"/>
  <c r="AB127" i="2"/>
  <c r="AB47" i="2"/>
  <c r="AB493" i="2"/>
  <c r="AB445" i="2"/>
  <c r="AB429" i="2"/>
  <c r="AB413" i="2"/>
  <c r="AB397" i="2"/>
  <c r="AB381" i="2"/>
  <c r="AB365" i="2"/>
  <c r="AB349" i="2"/>
  <c r="AB333" i="2"/>
  <c r="AB317" i="2"/>
  <c r="AB301" i="2"/>
  <c r="AB285" i="2"/>
  <c r="AB269" i="2"/>
  <c r="AB253" i="2"/>
  <c r="AB237" i="2"/>
  <c r="AB221" i="2"/>
  <c r="AB205" i="2"/>
  <c r="AB189" i="2"/>
  <c r="AB173" i="2"/>
  <c r="AB157" i="2"/>
  <c r="AB141" i="2"/>
  <c r="AB125" i="2"/>
  <c r="AB109" i="2"/>
  <c r="AB93" i="2"/>
  <c r="AB77" i="2"/>
  <c r="AB61" i="2"/>
  <c r="AB45" i="2"/>
  <c r="AB29" i="2"/>
  <c r="AB13" i="2"/>
  <c r="AB461" i="2"/>
  <c r="AB508" i="2"/>
  <c r="AB492" i="2"/>
  <c r="AB476" i="2"/>
  <c r="AB460" i="2"/>
  <c r="AB444" i="2"/>
  <c r="AB428" i="2"/>
  <c r="AB412" i="2"/>
  <c r="AB396" i="2"/>
  <c r="AB380" i="2"/>
  <c r="AB364" i="2"/>
  <c r="AB348" i="2"/>
  <c r="AB332" i="2"/>
  <c r="AB316" i="2"/>
  <c r="AB300" i="2"/>
  <c r="AB284" i="2"/>
  <c r="AB268" i="2"/>
  <c r="AB252" i="2"/>
  <c r="AB236" i="2"/>
  <c r="AB220" i="2"/>
  <c r="AB204" i="2"/>
  <c r="AB188" i="2"/>
  <c r="AB172" i="2"/>
  <c r="AB156" i="2"/>
  <c r="AB140" i="2"/>
  <c r="AB124" i="2"/>
  <c r="AB108" i="2"/>
  <c r="AB92" i="2"/>
  <c r="AB76" i="2"/>
  <c r="AB60" i="2"/>
  <c r="AB44" i="2"/>
  <c r="AB28" i="2"/>
  <c r="AB12" i="2"/>
  <c r="AB463" i="2"/>
  <c r="AB415" i="2"/>
  <c r="AB367" i="2"/>
  <c r="AB319" i="2"/>
  <c r="AB271" i="2"/>
  <c r="AB239" i="2"/>
  <c r="AB191" i="2"/>
  <c r="AB143" i="2"/>
  <c r="AB95" i="2"/>
  <c r="AB63" i="2"/>
  <c r="AB15" i="2"/>
  <c r="AB478" i="2"/>
  <c r="AB477" i="2"/>
  <c r="AB507" i="2"/>
  <c r="AB491" i="2"/>
  <c r="AB475" i="2"/>
  <c r="AB459" i="2"/>
  <c r="AB443" i="2"/>
  <c r="AB427" i="2"/>
  <c r="AB411" i="2"/>
  <c r="AB395" i="2"/>
  <c r="AB379" i="2"/>
  <c r="AB363" i="2"/>
  <c r="AB347" i="2"/>
  <c r="AB331" i="2"/>
  <c r="AB315" i="2"/>
  <c r="AB299" i="2"/>
  <c r="AB283" i="2"/>
  <c r="AB267" i="2"/>
  <c r="AB251" i="2"/>
  <c r="AB235" i="2"/>
  <c r="AB219" i="2"/>
  <c r="AB203" i="2"/>
  <c r="AB187" i="2"/>
  <c r="AB171" i="2"/>
  <c r="AB155" i="2"/>
  <c r="AB139" i="2"/>
  <c r="AB123" i="2"/>
  <c r="AB107" i="2"/>
  <c r="AB91" i="2"/>
  <c r="AB75" i="2"/>
  <c r="AB59" i="2"/>
  <c r="AB43" i="2"/>
  <c r="AB27" i="2"/>
  <c r="AB11" i="2"/>
  <c r="AB420" i="2"/>
  <c r="AB260" i="2"/>
  <c r="AB132" i="2"/>
  <c r="AB368" i="2"/>
  <c r="AB426" i="2"/>
  <c r="AB330" i="2"/>
  <c r="AB234" i="2"/>
  <c r="AB154" i="2"/>
  <c r="AB26" i="2"/>
  <c r="AB468" i="2"/>
  <c r="AB292" i="2"/>
  <c r="AB84" i="2"/>
  <c r="AB416" i="2"/>
  <c r="AB506" i="2"/>
  <c r="AB410" i="2"/>
  <c r="AB314" i="2"/>
  <c r="AB202" i="2"/>
  <c r="AB58" i="2"/>
  <c r="AB489" i="2"/>
  <c r="AB473" i="2"/>
  <c r="AB457" i="2"/>
  <c r="AB441" i="2"/>
  <c r="AB425" i="2"/>
  <c r="AB409" i="2"/>
  <c r="AB393" i="2"/>
  <c r="AB377" i="2"/>
  <c r="AB361" i="2"/>
  <c r="AB345" i="2"/>
  <c r="AB329" i="2"/>
  <c r="AB313" i="2"/>
  <c r="AB297" i="2"/>
  <c r="AB281" i="2"/>
  <c r="AB265" i="2"/>
  <c r="AB249" i="2"/>
  <c r="AB233" i="2"/>
  <c r="AB217" i="2"/>
  <c r="AB201" i="2"/>
  <c r="AB185" i="2"/>
  <c r="AB169" i="2"/>
  <c r="AB153" i="2"/>
  <c r="AB137" i="2"/>
  <c r="AB121" i="2"/>
  <c r="AB105" i="2"/>
  <c r="AB89" i="2"/>
  <c r="AB73" i="2"/>
  <c r="AB57" i="2"/>
  <c r="AB41" i="2"/>
  <c r="AB25" i="2"/>
  <c r="AB9" i="2"/>
  <c r="AB308" i="2"/>
  <c r="AB68" i="2"/>
  <c r="AB448" i="2"/>
  <c r="AB490" i="2"/>
  <c r="AB378" i="2"/>
  <c r="AB282" i="2"/>
  <c r="AB122" i="2"/>
  <c r="AB505" i="2"/>
  <c r="AB504" i="2"/>
  <c r="AB488" i="2"/>
  <c r="AB472" i="2"/>
  <c r="AB456" i="2"/>
  <c r="AB440" i="2"/>
  <c r="AB424" i="2"/>
  <c r="AB408" i="2"/>
  <c r="AB392" i="2"/>
  <c r="AB376" i="2"/>
  <c r="AB360" i="2"/>
  <c r="AB344" i="2"/>
  <c r="AB328" i="2"/>
  <c r="AB312" i="2"/>
  <c r="AB296" i="2"/>
  <c r="AB280" i="2"/>
  <c r="AB264" i="2"/>
  <c r="AB248" i="2"/>
  <c r="AB232" i="2"/>
  <c r="AB216" i="2"/>
  <c r="AB200" i="2"/>
  <c r="AB184" i="2"/>
  <c r="AB168" i="2"/>
  <c r="AB152" i="2"/>
  <c r="AB136" i="2"/>
  <c r="AB120" i="2"/>
  <c r="AB104" i="2"/>
  <c r="AB88" i="2"/>
  <c r="AB72" i="2"/>
  <c r="AB56" i="2"/>
  <c r="AB40" i="2"/>
  <c r="AB24" i="2"/>
  <c r="AB8" i="2"/>
  <c r="AB340" i="2"/>
  <c r="AB52" i="2"/>
  <c r="AB464" i="2"/>
  <c r="AB458" i="2"/>
  <c r="AB218" i="2"/>
  <c r="AB503" i="2"/>
  <c r="AB487" i="2"/>
  <c r="AB471" i="2"/>
  <c r="AB455" i="2"/>
  <c r="AB439" i="2"/>
  <c r="AB423" i="2"/>
  <c r="AB407" i="2"/>
  <c r="AB391" i="2"/>
  <c r="AB375" i="2"/>
  <c r="AB359" i="2"/>
  <c r="AB343" i="2"/>
  <c r="AB327" i="2"/>
  <c r="AB311" i="2"/>
  <c r="AB295" i="2"/>
  <c r="AB279" i="2"/>
  <c r="AB263" i="2"/>
  <c r="AB247" i="2"/>
  <c r="AB231" i="2"/>
  <c r="AB215" i="2"/>
  <c r="AB199" i="2"/>
  <c r="AB183" i="2"/>
  <c r="AB167" i="2"/>
  <c r="AB151" i="2"/>
  <c r="AB135" i="2"/>
  <c r="AB119" i="2"/>
  <c r="AB103" i="2"/>
  <c r="AB87" i="2"/>
  <c r="AB71" i="2"/>
  <c r="AB55" i="2"/>
  <c r="AB39" i="2"/>
  <c r="AB23" i="2"/>
  <c r="AB7" i="2"/>
  <c r="AB436" i="2"/>
  <c r="AB372" i="2"/>
  <c r="AB324" i="2"/>
  <c r="AB244" i="2"/>
  <c r="AB212" i="2"/>
  <c r="AB196" i="2"/>
  <c r="AB164" i="2"/>
  <c r="AB116" i="2"/>
  <c r="AB496" i="2"/>
  <c r="AB400" i="2"/>
  <c r="AB288" i="2"/>
  <c r="AB474" i="2"/>
  <c r="AB442" i="2"/>
  <c r="AB394" i="2"/>
  <c r="AB362" i="2"/>
  <c r="AB346" i="2"/>
  <c r="AB298" i="2"/>
  <c r="AB250" i="2"/>
  <c r="AB186" i="2"/>
  <c r="AB170" i="2"/>
  <c r="AB138" i="2"/>
  <c r="AB106" i="2"/>
  <c r="AB90" i="2"/>
  <c r="AB74" i="2"/>
  <c r="AB42" i="2"/>
  <c r="AB10" i="2"/>
  <c r="AB502" i="2"/>
  <c r="AB486" i="2"/>
  <c r="AB470" i="2"/>
  <c r="AB454" i="2"/>
  <c r="AB438" i="2"/>
  <c r="AB422" i="2"/>
  <c r="AB406" i="2"/>
  <c r="AB390" i="2"/>
  <c r="AB374" i="2"/>
  <c r="AB358" i="2"/>
  <c r="AB342" i="2"/>
  <c r="AB326" i="2"/>
  <c r="AB310" i="2"/>
  <c r="AB294" i="2"/>
  <c r="AB278" i="2"/>
  <c r="AB262" i="2"/>
  <c r="AB246" i="2"/>
  <c r="AB230" i="2"/>
  <c r="AB214" i="2"/>
  <c r="AB198" i="2"/>
  <c r="AB182" i="2"/>
  <c r="AB166" i="2"/>
  <c r="AB150" i="2"/>
  <c r="AB134" i="2"/>
  <c r="AB118" i="2"/>
  <c r="AB102" i="2"/>
  <c r="AB86" i="2"/>
  <c r="AB70" i="2"/>
  <c r="AB54" i="2"/>
  <c r="AB38" i="2"/>
  <c r="AB22" i="2"/>
  <c r="AB6" i="2"/>
  <c r="AB404" i="2"/>
  <c r="AB148" i="2"/>
  <c r="AB266" i="2"/>
  <c r="AB501" i="2"/>
  <c r="AB485" i="2"/>
  <c r="AB469" i="2"/>
  <c r="AB453" i="2"/>
  <c r="AB437" i="2"/>
  <c r="AB421" i="2"/>
  <c r="AB405" i="2"/>
  <c r="AB389" i="2"/>
  <c r="AB373" i="2"/>
  <c r="AB357" i="2"/>
  <c r="AB341" i="2"/>
  <c r="AB325" i="2"/>
  <c r="AB309" i="2"/>
  <c r="AB293" i="2"/>
  <c r="AB277" i="2"/>
  <c r="AB261" i="2"/>
  <c r="AB245" i="2"/>
  <c r="AB229" i="2"/>
  <c r="AB213" i="2"/>
  <c r="AB197" i="2"/>
  <c r="AB181" i="2"/>
  <c r="AB165" i="2"/>
  <c r="AB149" i="2"/>
  <c r="AB133" i="2"/>
  <c r="AB117" i="2"/>
  <c r="AB101" i="2"/>
  <c r="AB85" i="2"/>
  <c r="AB69" i="2"/>
  <c r="AB53" i="2"/>
  <c r="AB37" i="2"/>
  <c r="Q507" i="4"/>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N2" i="2"/>
  <c r="U2" i="2" s="1"/>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R6" i="2"/>
  <c r="S6" i="2" s="1"/>
  <c r="G509" i="2"/>
  <c r="H16" i="2" s="1"/>
  <c r="G510" i="4" l="1"/>
  <c r="F510" i="4"/>
  <c r="H446" i="2"/>
  <c r="H174" i="2"/>
  <c r="H30" i="2"/>
  <c r="H159" i="2"/>
  <c r="H6" i="2"/>
  <c r="H493" i="2"/>
  <c r="H477" i="2"/>
  <c r="H461" i="2"/>
  <c r="H445" i="2"/>
  <c r="H429" i="2"/>
  <c r="H413" i="2"/>
  <c r="H397" i="2"/>
  <c r="H381" i="2"/>
  <c r="H365" i="2"/>
  <c r="H349" i="2"/>
  <c r="H333" i="2"/>
  <c r="H317" i="2"/>
  <c r="H301" i="2"/>
  <c r="H285" i="2"/>
  <c r="H269" i="2"/>
  <c r="H253" i="2"/>
  <c r="H237" i="2"/>
  <c r="H221" i="2"/>
  <c r="H205" i="2"/>
  <c r="H189" i="2"/>
  <c r="H173" i="2"/>
  <c r="H157" i="2"/>
  <c r="H141" i="2"/>
  <c r="H125" i="2"/>
  <c r="H109" i="2"/>
  <c r="H93" i="2"/>
  <c r="H77" i="2"/>
  <c r="H61" i="2"/>
  <c r="H45" i="2"/>
  <c r="H29" i="2"/>
  <c r="H13" i="2"/>
  <c r="H255" i="2"/>
  <c r="H508" i="2"/>
  <c r="H492" i="2"/>
  <c r="H476" i="2"/>
  <c r="H460" i="2"/>
  <c r="H444" i="2"/>
  <c r="H428" i="2"/>
  <c r="H412" i="2"/>
  <c r="H396" i="2"/>
  <c r="H380" i="2"/>
  <c r="H364" i="2"/>
  <c r="H348" i="2"/>
  <c r="H332" i="2"/>
  <c r="H316" i="2"/>
  <c r="H300" i="2"/>
  <c r="H284" i="2"/>
  <c r="H268" i="2"/>
  <c r="H252" i="2"/>
  <c r="H236" i="2"/>
  <c r="H220" i="2"/>
  <c r="H204" i="2"/>
  <c r="H188" i="2"/>
  <c r="H172" i="2"/>
  <c r="H156" i="2"/>
  <c r="H140" i="2"/>
  <c r="H124" i="2"/>
  <c r="H108" i="2"/>
  <c r="H92" i="2"/>
  <c r="H76" i="2"/>
  <c r="H60" i="2"/>
  <c r="H44" i="2"/>
  <c r="H28" i="2"/>
  <c r="H12" i="2"/>
  <c r="H495" i="2"/>
  <c r="H302" i="2"/>
  <c r="H62" i="2"/>
  <c r="H491" i="2"/>
  <c r="H459" i="2"/>
  <c r="H443" i="2"/>
  <c r="H427" i="2"/>
  <c r="H411" i="2"/>
  <c r="H395" i="2"/>
  <c r="H379" i="2"/>
  <c r="H363" i="2"/>
  <c r="H347" i="2"/>
  <c r="H331" i="2"/>
  <c r="H315" i="2"/>
  <c r="H299" i="2"/>
  <c r="H283" i="2"/>
  <c r="H267" i="2"/>
  <c r="H251" i="2"/>
  <c r="H235" i="2"/>
  <c r="H219" i="2"/>
  <c r="H203" i="2"/>
  <c r="H187" i="2"/>
  <c r="H171" i="2"/>
  <c r="H155" i="2"/>
  <c r="H139" i="2"/>
  <c r="H123" i="2"/>
  <c r="H107" i="2"/>
  <c r="H91" i="2"/>
  <c r="H75" i="2"/>
  <c r="H59" i="2"/>
  <c r="H43" i="2"/>
  <c r="H27" i="2"/>
  <c r="H11" i="2"/>
  <c r="R5" i="4"/>
  <c r="Q508" i="4"/>
  <c r="H399" i="2"/>
  <c r="H334" i="2"/>
  <c r="H46" i="2"/>
  <c r="H458" i="2"/>
  <c r="H442" i="2"/>
  <c r="H426" i="2"/>
  <c r="H410" i="2"/>
  <c r="H394" i="2"/>
  <c r="H378" i="2"/>
  <c r="H362" i="2"/>
  <c r="H346" i="2"/>
  <c r="H330" i="2"/>
  <c r="H314" i="2"/>
  <c r="H298" i="2"/>
  <c r="H282" i="2"/>
  <c r="H266" i="2"/>
  <c r="H250" i="2"/>
  <c r="H234" i="2"/>
  <c r="H218" i="2"/>
  <c r="H202" i="2"/>
  <c r="H186" i="2"/>
  <c r="H170" i="2"/>
  <c r="H154" i="2"/>
  <c r="H138" i="2"/>
  <c r="H122" i="2"/>
  <c r="H106" i="2"/>
  <c r="H90" i="2"/>
  <c r="H74" i="2"/>
  <c r="H58" i="2"/>
  <c r="H42" i="2"/>
  <c r="H26" i="2"/>
  <c r="H10" i="2"/>
  <c r="E507" i="4"/>
  <c r="H463" i="2"/>
  <c r="H319" i="2"/>
  <c r="H207" i="2"/>
  <c r="H95" i="2"/>
  <c r="H31" i="2"/>
  <c r="H462" i="2"/>
  <c r="H238" i="2"/>
  <c r="H94" i="2"/>
  <c r="H474" i="2"/>
  <c r="H505" i="2"/>
  <c r="H489" i="2"/>
  <c r="H473" i="2"/>
  <c r="H457" i="2"/>
  <c r="H441" i="2"/>
  <c r="H425" i="2"/>
  <c r="H409" i="2"/>
  <c r="H393" i="2"/>
  <c r="H377" i="2"/>
  <c r="H361" i="2"/>
  <c r="H345" i="2"/>
  <c r="H329" i="2"/>
  <c r="H313" i="2"/>
  <c r="H297" i="2"/>
  <c r="H281" i="2"/>
  <c r="H265" i="2"/>
  <c r="H249" i="2"/>
  <c r="H233" i="2"/>
  <c r="H217" i="2"/>
  <c r="H201" i="2"/>
  <c r="H185" i="2"/>
  <c r="H169" i="2"/>
  <c r="H153" i="2"/>
  <c r="H137" i="2"/>
  <c r="H121" i="2"/>
  <c r="H105" i="2"/>
  <c r="H89" i="2"/>
  <c r="H73" i="2"/>
  <c r="H57" i="2"/>
  <c r="H41" i="2"/>
  <c r="H25" i="2"/>
  <c r="H9" i="2"/>
  <c r="K507" i="4"/>
  <c r="H447" i="2"/>
  <c r="H303" i="2"/>
  <c r="H127" i="2"/>
  <c r="H478" i="2"/>
  <c r="H286" i="2"/>
  <c r="H110" i="2"/>
  <c r="H475" i="2"/>
  <c r="H504" i="2"/>
  <c r="H488" i="2"/>
  <c r="H472" i="2"/>
  <c r="H456" i="2"/>
  <c r="H440" i="2"/>
  <c r="H424" i="2"/>
  <c r="H408" i="2"/>
  <c r="H392" i="2"/>
  <c r="H376" i="2"/>
  <c r="H360" i="2"/>
  <c r="H344" i="2"/>
  <c r="H328" i="2"/>
  <c r="H312" i="2"/>
  <c r="H296" i="2"/>
  <c r="H280" i="2"/>
  <c r="H264" i="2"/>
  <c r="H248" i="2"/>
  <c r="H232" i="2"/>
  <c r="H216" i="2"/>
  <c r="H200" i="2"/>
  <c r="H184" i="2"/>
  <c r="H168" i="2"/>
  <c r="H152" i="2"/>
  <c r="H136" i="2"/>
  <c r="H120" i="2"/>
  <c r="H104" i="2"/>
  <c r="H88" i="2"/>
  <c r="H72" i="2"/>
  <c r="H56" i="2"/>
  <c r="H40" i="2"/>
  <c r="H24" i="2"/>
  <c r="H8" i="2"/>
  <c r="H367" i="2"/>
  <c r="H223" i="2"/>
  <c r="H111" i="2"/>
  <c r="H414" i="2"/>
  <c r="H318" i="2"/>
  <c r="H206" i="2"/>
  <c r="H126" i="2"/>
  <c r="H507" i="2"/>
  <c r="H506" i="2"/>
  <c r="H503" i="2"/>
  <c r="H487" i="2"/>
  <c r="H471" i="2"/>
  <c r="H455" i="2"/>
  <c r="H439" i="2"/>
  <c r="H423" i="2"/>
  <c r="H407" i="2"/>
  <c r="H391" i="2"/>
  <c r="H375" i="2"/>
  <c r="H359" i="2"/>
  <c r="H343" i="2"/>
  <c r="H327" i="2"/>
  <c r="H311" i="2"/>
  <c r="H295" i="2"/>
  <c r="H279" i="2"/>
  <c r="H263" i="2"/>
  <c r="H247" i="2"/>
  <c r="H231" i="2"/>
  <c r="H215" i="2"/>
  <c r="H199" i="2"/>
  <c r="H183" i="2"/>
  <c r="H167" i="2"/>
  <c r="H151" i="2"/>
  <c r="H135" i="2"/>
  <c r="H119" i="2"/>
  <c r="H103" i="2"/>
  <c r="H87" i="2"/>
  <c r="H71" i="2"/>
  <c r="H55" i="2"/>
  <c r="H39" i="2"/>
  <c r="H23" i="2"/>
  <c r="H7" i="2"/>
  <c r="H431" i="2"/>
  <c r="H335" i="2"/>
  <c r="H239" i="2"/>
  <c r="H175" i="2"/>
  <c r="H63" i="2"/>
  <c r="H430" i="2"/>
  <c r="H490" i="2"/>
  <c r="H502" i="2"/>
  <c r="H486" i="2"/>
  <c r="H470" i="2"/>
  <c r="H454" i="2"/>
  <c r="H438" i="2"/>
  <c r="H422" i="2"/>
  <c r="H406" i="2"/>
  <c r="H390" i="2"/>
  <c r="H374" i="2"/>
  <c r="H358" i="2"/>
  <c r="H342" i="2"/>
  <c r="H326" i="2"/>
  <c r="H310" i="2"/>
  <c r="H294" i="2"/>
  <c r="H278" i="2"/>
  <c r="H262" i="2"/>
  <c r="H246" i="2"/>
  <c r="H230" i="2"/>
  <c r="H214" i="2"/>
  <c r="H198" i="2"/>
  <c r="H182" i="2"/>
  <c r="H166" i="2"/>
  <c r="H150" i="2"/>
  <c r="H134" i="2"/>
  <c r="H118" i="2"/>
  <c r="H102" i="2"/>
  <c r="H86" i="2"/>
  <c r="H70" i="2"/>
  <c r="H54" i="2"/>
  <c r="H38" i="2"/>
  <c r="H22" i="2"/>
  <c r="H366" i="2"/>
  <c r="H254" i="2"/>
  <c r="H142" i="2"/>
  <c r="H501" i="2"/>
  <c r="I501" i="2" s="1"/>
  <c r="H485" i="2"/>
  <c r="H469" i="2"/>
  <c r="H453" i="2"/>
  <c r="H437" i="2"/>
  <c r="H421" i="2"/>
  <c r="H405" i="2"/>
  <c r="H389" i="2"/>
  <c r="H373" i="2"/>
  <c r="H357" i="2"/>
  <c r="H341" i="2"/>
  <c r="H325" i="2"/>
  <c r="H309" i="2"/>
  <c r="H293" i="2"/>
  <c r="H277" i="2"/>
  <c r="H261" i="2"/>
  <c r="H245" i="2"/>
  <c r="H229" i="2"/>
  <c r="H213" i="2"/>
  <c r="H197" i="2"/>
  <c r="H181" i="2"/>
  <c r="H165" i="2"/>
  <c r="H149" i="2"/>
  <c r="H133" i="2"/>
  <c r="H117" i="2"/>
  <c r="H101" i="2"/>
  <c r="H85" i="2"/>
  <c r="H69" i="2"/>
  <c r="H53" i="2"/>
  <c r="H37" i="2"/>
  <c r="H21" i="2"/>
  <c r="H350" i="2"/>
  <c r="H222" i="2"/>
  <c r="H158" i="2"/>
  <c r="H500" i="2"/>
  <c r="I500" i="2" s="1"/>
  <c r="H468" i="2"/>
  <c r="H452" i="2"/>
  <c r="H436" i="2"/>
  <c r="H420" i="2"/>
  <c r="H404" i="2"/>
  <c r="H388" i="2"/>
  <c r="H372" i="2"/>
  <c r="H356" i="2"/>
  <c r="H340" i="2"/>
  <c r="H324" i="2"/>
  <c r="H308" i="2"/>
  <c r="H292" i="2"/>
  <c r="H276" i="2"/>
  <c r="H260" i="2"/>
  <c r="H244" i="2"/>
  <c r="H228" i="2"/>
  <c r="H212" i="2"/>
  <c r="H196" i="2"/>
  <c r="H180" i="2"/>
  <c r="H164" i="2"/>
  <c r="H148" i="2"/>
  <c r="H132" i="2"/>
  <c r="H116" i="2"/>
  <c r="H100" i="2"/>
  <c r="H84" i="2"/>
  <c r="H68" i="2"/>
  <c r="H52" i="2"/>
  <c r="H36" i="2"/>
  <c r="H20" i="2"/>
  <c r="H351" i="2"/>
  <c r="S509" i="2"/>
  <c r="H270" i="2"/>
  <c r="H78" i="2"/>
  <c r="H484" i="2"/>
  <c r="H499" i="2"/>
  <c r="H483" i="2"/>
  <c r="H467" i="2"/>
  <c r="H451" i="2"/>
  <c r="H435" i="2"/>
  <c r="H419" i="2"/>
  <c r="H403" i="2"/>
  <c r="H387" i="2"/>
  <c r="H371" i="2"/>
  <c r="H355" i="2"/>
  <c r="H339" i="2"/>
  <c r="H323" i="2"/>
  <c r="H307" i="2"/>
  <c r="H291" i="2"/>
  <c r="H275" i="2"/>
  <c r="H259" i="2"/>
  <c r="H243" i="2"/>
  <c r="H227" i="2"/>
  <c r="H211" i="2"/>
  <c r="H195" i="2"/>
  <c r="H179" i="2"/>
  <c r="H163" i="2"/>
  <c r="H147" i="2"/>
  <c r="H131" i="2"/>
  <c r="H115" i="2"/>
  <c r="H99" i="2"/>
  <c r="H83" i="2"/>
  <c r="H67" i="2"/>
  <c r="H51" i="2"/>
  <c r="H35" i="2"/>
  <c r="H19" i="2"/>
  <c r="H398" i="2"/>
  <c r="H482" i="2"/>
  <c r="H466" i="2"/>
  <c r="H450" i="2"/>
  <c r="H434" i="2"/>
  <c r="H418" i="2"/>
  <c r="H402" i="2"/>
  <c r="H386" i="2"/>
  <c r="H370" i="2"/>
  <c r="H354" i="2"/>
  <c r="H338" i="2"/>
  <c r="H322" i="2"/>
  <c r="H306" i="2"/>
  <c r="H290" i="2"/>
  <c r="H274" i="2"/>
  <c r="H258" i="2"/>
  <c r="H242" i="2"/>
  <c r="H226" i="2"/>
  <c r="H210" i="2"/>
  <c r="H194" i="2"/>
  <c r="H178" i="2"/>
  <c r="H162" i="2"/>
  <c r="H146" i="2"/>
  <c r="H130" i="2"/>
  <c r="H114" i="2"/>
  <c r="H98" i="2"/>
  <c r="H82" i="2"/>
  <c r="H66" i="2"/>
  <c r="H50" i="2"/>
  <c r="H34" i="2"/>
  <c r="H18" i="2"/>
  <c r="H415" i="2"/>
  <c r="H271" i="2"/>
  <c r="H143" i="2"/>
  <c r="H15" i="2"/>
  <c r="H382" i="2"/>
  <c r="H190" i="2"/>
  <c r="H14" i="2"/>
  <c r="H498" i="2"/>
  <c r="H497" i="2"/>
  <c r="I497" i="2" s="1"/>
  <c r="H481" i="2"/>
  <c r="H465" i="2"/>
  <c r="H449" i="2"/>
  <c r="H433" i="2"/>
  <c r="H417" i="2"/>
  <c r="H401" i="2"/>
  <c r="H385" i="2"/>
  <c r="H369" i="2"/>
  <c r="H353" i="2"/>
  <c r="H337" i="2"/>
  <c r="H321" i="2"/>
  <c r="H305" i="2"/>
  <c r="H289" i="2"/>
  <c r="H273" i="2"/>
  <c r="H257" i="2"/>
  <c r="H241" i="2"/>
  <c r="H225" i="2"/>
  <c r="H209" i="2"/>
  <c r="H193" i="2"/>
  <c r="H177" i="2"/>
  <c r="H161" i="2"/>
  <c r="H145" i="2"/>
  <c r="H129" i="2"/>
  <c r="H113" i="2"/>
  <c r="H97" i="2"/>
  <c r="H81" i="2"/>
  <c r="H65" i="2"/>
  <c r="H49" i="2"/>
  <c r="H33" i="2"/>
  <c r="H17" i="2"/>
  <c r="H479" i="2"/>
  <c r="H383" i="2"/>
  <c r="H287" i="2"/>
  <c r="H191" i="2"/>
  <c r="H79" i="2"/>
  <c r="H47" i="2"/>
  <c r="H494" i="2"/>
  <c r="H496" i="2"/>
  <c r="I496" i="2" s="1"/>
  <c r="H480" i="2"/>
  <c r="H464" i="2"/>
  <c r="H448" i="2"/>
  <c r="H432" i="2"/>
  <c r="H416" i="2"/>
  <c r="H400" i="2"/>
  <c r="H384" i="2"/>
  <c r="H368" i="2"/>
  <c r="H352" i="2"/>
  <c r="H336" i="2"/>
  <c r="H320" i="2"/>
  <c r="H304" i="2"/>
  <c r="H288" i="2"/>
  <c r="H272" i="2"/>
  <c r="H256" i="2"/>
  <c r="H240" i="2"/>
  <c r="H224" i="2"/>
  <c r="H208" i="2"/>
  <c r="H192" i="2"/>
  <c r="H176" i="2"/>
  <c r="H160" i="2"/>
  <c r="H144" i="2"/>
  <c r="H128" i="2"/>
  <c r="H112" i="2"/>
  <c r="H96" i="2"/>
  <c r="H80" i="2"/>
  <c r="H64" i="2"/>
  <c r="H48" i="2"/>
  <c r="H32" i="2"/>
  <c r="K2" i="2"/>
  <c r="R170" i="4"/>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AC6" i="2"/>
  <c r="O508" i="2"/>
  <c r="O507" i="2"/>
  <c r="O506" i="2"/>
  <c r="P506" i="2" s="1"/>
  <c r="O505" i="2"/>
  <c r="P505" i="2" s="1"/>
  <c r="O504" i="2"/>
  <c r="O503" i="2"/>
  <c r="P503" i="2" s="1"/>
  <c r="O502" i="2"/>
  <c r="O501" i="2"/>
  <c r="P501" i="2" s="1"/>
  <c r="O500" i="2"/>
  <c r="O499" i="2"/>
  <c r="O498" i="2"/>
  <c r="P498" i="2" s="1"/>
  <c r="O497" i="2"/>
  <c r="P497" i="2" s="1"/>
  <c r="O496" i="2"/>
  <c r="P496" i="2" s="1"/>
  <c r="E508" i="2"/>
  <c r="I504" i="2"/>
  <c r="E500" i="2"/>
  <c r="E501" i="2"/>
  <c r="F501" i="2" s="1"/>
  <c r="E507" i="2"/>
  <c r="F507" i="2" s="1"/>
  <c r="I503" i="2"/>
  <c r="E499" i="2"/>
  <c r="I502" i="2"/>
  <c r="E498" i="2"/>
  <c r="F498" i="2" s="1"/>
  <c r="E497" i="2"/>
  <c r="E504" i="2"/>
  <c r="E496" i="2"/>
  <c r="F496" i="2" s="1"/>
  <c r="I505" i="2"/>
  <c r="I508" i="2"/>
  <c r="I507" i="2"/>
  <c r="E503" i="2"/>
  <c r="F503" i="2" s="1"/>
  <c r="I499" i="2"/>
  <c r="E506" i="2"/>
  <c r="F506" i="2" s="1"/>
  <c r="E505" i="2"/>
  <c r="I506" i="2"/>
  <c r="E502" i="2"/>
  <c r="F502" i="2" s="1"/>
  <c r="I498" i="2"/>
  <c r="D507" i="4" l="1"/>
  <c r="F507" i="4"/>
  <c r="Z6" i="2"/>
  <c r="Y509" i="2"/>
  <c r="P508" i="4"/>
  <c r="R508" i="4"/>
  <c r="J507" i="4"/>
  <c r="L507" i="4"/>
  <c r="AC509" i="2"/>
  <c r="Z8" i="2"/>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Z509" i="2" l="1"/>
  <c r="X509" i="2"/>
  <c r="F511" i="4"/>
  <c r="G511" i="4"/>
  <c r="G509" i="4"/>
  <c r="F509" i="4"/>
  <c r="I7" i="2"/>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I507" i="1"/>
  <c r="H507" i="1"/>
  <c r="C507" i="1"/>
  <c r="B507" i="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E509" i="2" l="1"/>
  <c r="O509" i="2"/>
  <c r="P94" i="2"/>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P509" i="2" l="1"/>
  <c r="T513" i="2" s="1"/>
  <c r="N509" i="2"/>
  <c r="T511" i="2" s="1"/>
  <c r="D509" i="2"/>
  <c r="F509" i="2"/>
  <c r="P2" i="2"/>
  <c r="F2" i="2"/>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J511" i="2" l="1"/>
  <c r="J513" i="2"/>
  <c r="E507" i="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K507" i="1" l="1"/>
  <c r="F507" i="1"/>
  <c r="D507" i="1"/>
  <c r="L493" i="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F4" i="1"/>
  <c r="J507" i="1" l="1"/>
  <c r="L507" i="1"/>
  <c r="F482" i="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<sst xmlns="http://schemas.openxmlformats.org/spreadsheetml/2006/main" count="5675" uniqueCount="2077">
  <si>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</si>
  <si>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</si>
  <si>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</si>
  <si>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</si>
  <si>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</si>
  <si>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</si>
  <si>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</si>
  <si>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</si>
  <si>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</si>
  <si>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</si>
  <si>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</si>
  <si>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</si>
  <si>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</si>
  <si>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</si>
  <si>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</si>
  <si>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</si>
  <si>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</si>
  <si>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</si>
  <si>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</si>
  <si>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</si>
  <si>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</si>
  <si>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</si>
  <si>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</si>
  <si>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</si>
  <si>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</si>
  <si>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</si>
  <si>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</si>
  <si>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</si>
  <si>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</si>
  <si>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</si>
  <si>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</si>
  <si>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</si>
  <si>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</si>
  <si>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</si>
  <si>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</si>
  <si>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</si>
  <si>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</si>
  <si>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</si>
  <si>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</si>
  <si>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</si>
  <si>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</si>
  <si>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</si>
  <si>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</si>
  <si>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</si>
  <si>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</si>
  <si>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</si>
  <si>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</si>
  <si>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</si>
  <si>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</si>
  <si>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</si>
  <si>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</si>
  <si>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</si>
  <si>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</si>
  <si>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</si>
  <si>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</si>
  <si>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</si>
  <si>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</si>
  <si>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</si>
  <si>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</si>
  <si>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</si>
  <si>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</si>
  <si>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</si>
  <si>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</si>
  <si>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</si>
  <si>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</si>
  <si>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</si>
  <si>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</si>
  <si>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</si>
  <si>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</si>
  <si>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</si>
  <si>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</si>
  <si>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</si>
  <si>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</si>
  <si>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</si>
  <si>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</si>
  <si>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</si>
  <si>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</si>
  <si>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</si>
  <si>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</si>
  <si>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</si>
  <si>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</si>
  <si>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</si>
  <si>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</si>
  <si>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</si>
  <si>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</si>
  <si>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</si>
  <si>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</si>
  <si>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</si>
  <si>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</si>
  <si>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</si>
  <si>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</si>
  <si>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</si>
  <si>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</si>
  <si>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</si>
  <si>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</si>
  <si>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</si>
  <si>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</si>
  <si>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</si>
  <si>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</si>
  <si>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</si>
  <si>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</si>
  <si>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</si>
  <si>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</si>
  <si>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</si>
  <si>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</si>
  <si>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</si>
  <si>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</si>
  <si>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</si>
  <si>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</si>
  <si>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</si>
  <si>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</si>
  <si>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</si>
  <si>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</si>
  <si>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</si>
  <si>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</si>
  <si>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</si>
  <si>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</si>
  <si>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</si>
  <si>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</si>
  <si>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</si>
  <si>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</si>
  <si>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</si>
  <si>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</si>
  <si>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</si>
  <si>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</si>
  <si>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</si>
  <si>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</si>
  <si>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</si>
  <si>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</si>
  <si>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</si>
  <si>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</si>
  <si>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</si>
  <si>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</si>
  <si>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</si>
  <si>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</si>
  <si>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</si>
  <si>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</si>
  <si>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</si>
  <si>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</si>
  <si>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</si>
  <si>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</si>
  <si>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</si>
  <si>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</si>
  <si>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</si>
  <si>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</si>
  <si>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NYSE:DFS</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</si>
  <si>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</si>
  <si>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</si>
  <si>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</si>
  <si>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</si>
  <si>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</si>
  <si>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</si>
  <si>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</si>
  <si>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</si>
  <si>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</si>
  <si>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</si>
  <si>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</si>
  <si>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</si>
  <si>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</si>
  <si>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</si>
  <si>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</si>
  <si>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</si>
  <si>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</si>
  <si>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</si>
  <si>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</si>
  <si>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</si>
  <si>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</si>
  <si>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</si>
  <si>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</si>
  <si>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</si>
  <si>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</si>
  <si>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</si>
  <si>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</si>
  <si>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</si>
  <si>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</si>
  <si>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</si>
  <si>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</si>
  <si>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</si>
  <si>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</si>
  <si>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</si>
  <si>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</si>
  <si>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</si>
  <si>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</si>
  <si>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</si>
  <si>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</si>
  <si>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</si>
  <si>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</si>
  <si>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</si>
  <si>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</si>
  <si>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</si>
  <si>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</si>
  <si>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</si>
  <si>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</si>
  <si>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</si>
  <si>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</si>
  <si>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</si>
  <si>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</si>
  <si>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</si>
  <si>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</si>
  <si>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</si>
  <si>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</si>
  <si>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</si>
  <si>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</si>
  <si>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</si>
  <si>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</si>
  <si>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</si>
  <si>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</si>
  <si>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</si>
  <si>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</si>
  <si>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</si>
  <si>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</si>
  <si>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</si>
  <si>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</si>
  <si>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</si>
  <si>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</si>
  <si>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</si>
  <si>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</si>
  <si>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</si>
  <si>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</si>
  <si>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</si>
  <si>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</si>
  <si>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</si>
  <si>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</si>
  <si>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</si>
  <si>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</si>
  <si>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</si>
  <si>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</si>
  <si>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</si>
  <si>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</si>
  <si>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</si>
  <si>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</si>
  <si>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</si>
  <si>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</si>
  <si>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</si>
  <si>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</si>
  <si>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</si>
  <si>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</si>
  <si>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</si>
  <si>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</si>
  <si>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</si>
  <si>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</si>
  <si>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</si>
  <si>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</si>
  <si>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</si>
  <si>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</si>
  <si>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</si>
  <si>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</si>
  <si>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</si>
  <si>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</si>
  <si>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</si>
  <si>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</si>
  <si>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</si>
  <si>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</si>
  <si>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</si>
  <si>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</si>
  <si>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</si>
  <si>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</si>
  <si>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</si>
  <si>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</si>
  <si>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</si>
  <si>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</si>
  <si>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</si>
  <si>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</si>
  <si>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</si>
  <si>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</si>
  <si>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</si>
  <si>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</si>
  <si>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</si>
  <si>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</si>
  <si>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</si>
  <si>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</si>
  <si>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</si>
  <si>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</si>
  <si>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</si>
  <si>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</si>
  <si>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</si>
  <si>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</si>
  <si>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</si>
  <si>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</si>
  <si>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</si>
  <si>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</si>
  <si>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</si>
  <si>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</si>
  <si>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</si>
  <si>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</si>
  <si>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</si>
  <si>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</si>
  <si>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</si>
  <si>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</si>
  <si>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</si>
  <si>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</si>
  <si>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</si>
  <si>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</si>
  <si>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</si>
  <si>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</si>
  <si>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</si>
  <si>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</si>
  <si>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</si>
  <si>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</si>
  <si>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</si>
  <si>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</si>
  <si>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</si>
  <si>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</si>
  <si>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</si>
  <si>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</si>
  <si>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</si>
  <si>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</si>
  <si>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</si>
  <si>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</si>
  <si>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</si>
  <si>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</si>
  <si>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</si>
  <si>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</si>
  <si>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</si>
  <si>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</si>
  <si>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</si>
  <si>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</si>
  <si>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</si>
  <si>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</si>
  <si>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</si>
  <si>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</si>
  <si>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</si>
  <si>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</si>
  <si>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</si>
  <si>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</si>
  <si>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</si>
  <si>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</si>
  <si>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</si>
  <si>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</si>
  <si>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</si>
  <si>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</si>
  <si>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</si>
  <si>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</si>
  <si>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</si>
  <si>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</si>
  <si>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</si>
  <si>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</si>
  <si>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</si>
  <si>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</si>
  <si>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</si>
  <si>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</si>
  <si>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</si>
  <si>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</si>
  <si>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</si>
  <si>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</si>
  <si>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</si>
  <si>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</si>
  <si>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</si>
  <si>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</si>
  <si>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</si>
  <si>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</si>
  <si>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</si>
  <si>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</si>
  <si>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</si>
  <si>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</si>
  <si>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</si>
  <si>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</si>
  <si>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</si>
  <si>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</si>
  <si>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</si>
  <si>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</si>
  <si>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</si>
  <si>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</si>
  <si>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</si>
  <si>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</si>
  <si>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</si>
  <si>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</si>
  <si>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</si>
  <si>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</si>
  <si>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</si>
  <si>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</si>
  <si>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</si>
  <si>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</si>
  <si>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</si>
  <si>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</si>
  <si>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</si>
  <si>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</si>
  <si>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</si>
  <si>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</si>
  <si>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</si>
  <si>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</si>
  <si>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</si>
  <si>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</si>
  <si>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</si>
  <si>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</si>
  <si>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</si>
  <si>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</si>
  <si>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</si>
  <si>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</si>
  <si>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</si>
  <si>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</si>
  <si>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</si>
  <si>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</si>
  <si>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</si>
  <si>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</si>
  <si>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</si>
  <si>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</si>
  <si>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</si>
  <si>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</si>
  <si>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</si>
  <si>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</si>
  <si>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</si>
  <si>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</si>
  <si>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</si>
  <si>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</si>
  <si>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</si>
  <si>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</si>
  <si>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</si>
  <si>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</si>
  <si>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</si>
  <si>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</si>
  <si>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</si>
  <si>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</si>
  <si>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</si>
  <si>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</si>
  <si>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</si>
  <si>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</si>
  <si>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</si>
  <si>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</si>
  <si>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</si>
  <si>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</si>
  <si>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</si>
  <si>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</si>
  <si>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</si>
  <si>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</si>
  <si>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</si>
  <si>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</si>
  <si>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</si>
  <si>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</si>
  <si>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</si>
  <si>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</si>
  <si>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</si>
  <si>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</si>
  <si>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</si>
  <si>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</si>
  <si>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</si>
  <si>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</si>
  <si>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</si>
  <si>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</si>
  <si>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</si>
  <si>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</si>
  <si>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</si>
  <si>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</si>
  <si>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</si>
  <si>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</si>
  <si>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</si>
  <si>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</si>
  <si>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</si>
  <si>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</si>
  <si>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</si>
  <si>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</si>
  <si>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</si>
  <si>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</si>
  <si>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</si>
  <si>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</si>
  <si>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</si>
  <si>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</si>
  <si>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</si>
  <si>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</si>
  <si>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</si>
  <si>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</si>
  <si>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</si>
  <si>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</si>
  <si>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</si>
  <si>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</si>
  <si>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</si>
  <si>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</si>
  <si>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</si>
  <si>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</si>
  <si>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</si>
  <si>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</si>
  <si>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</si>
  <si>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</si>
  <si>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</si>
  <si>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</si>
  <si>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</si>
  <si>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</si>
  <si>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</si>
  <si>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</si>
  <si>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</si>
  <si>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</si>
  <si>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</si>
  <si>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</si>
  <si>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</si>
  <si>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</si>
  <si>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</si>
  <si>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</si>
  <si>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</si>
  <si>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</si>
  <si>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</si>
  <si>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</si>
  <si>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</si>
  <si>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</si>
  <si>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</si>
  <si>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</si>
  <si>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</si>
  <si>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</si>
  <si>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</si>
  <si>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</si>
  <si>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</si>
  <si>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</si>
  <si>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</si>
  <si>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</si>
  <si>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</si>
  <si>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</si>
  <si>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</si>
  <si>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</si>
  <si>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</si>
  <si>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</si>
  <si>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</si>
  <si>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</si>
  <si>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</si>
  <si>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</si>
  <si>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</si>
  <si>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</si>
  <si>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</si>
  <si>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</si>
  <si>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</si>
  <si>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</si>
  <si>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</si>
  <si>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</si>
  <si>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</si>
  <si>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</si>
  <si>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</si>
  <si>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</si>
  <si>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</si>
  <si>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</si>
  <si>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</si>
  <si>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</si>
  <si>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</si>
  <si>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</si>
  <si>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</si>
  <si>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</si>
  <si>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</si>
  <si>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</si>
  <si>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</si>
  <si>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</si>
  <si>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</si>
  <si>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</si>
  <si>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</si>
  <si>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</si>
  <si>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</si>
  <si>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</si>
  <si>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</si>
  <si>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</si>
  <si>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</si>
  <si>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</si>
  <si>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</si>
  <si>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</si>
  <si>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</si>
  <si>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</si>
  <si>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</si>
  <si>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</si>
  <si>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</si>
  <si>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</si>
  <si>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</si>
  <si>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</si>
  <si>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</si>
  <si>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</si>
  <si>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</si>
  <si>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</si>
  <si>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</si>
  <si>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</si>
  <si>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</si>
  <si>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</si>
  <si>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</si>
  <si>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</si>
  <si>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</si>
  <si>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</si>
  <si>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</si>
  <si>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</si>
  <si>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</si>
  <si>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</si>
  <si>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</si>
  <si>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</si>
  <si>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</si>
  <si>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</si>
  <si>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</si>
  <si>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</si>
  <si>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</si>
  <si>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</si>
  <si>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</si>
  <si>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</si>
  <si>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</si>
  <si>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</si>
  <si>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</si>
  <si>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</si>
  <si>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</si>
  <si>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</si>
  <si>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</si>
  <si>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</si>
  <si>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</si>
  <si>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</si>
  <si>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</si>
  <si>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</si>
  <si>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</si>
  <si>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</si>
  <si>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</si>
  <si>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</si>
  <si>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</si>
  <si>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</si>
  <si>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</si>
  <si>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</si>
  <si>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</si>
  <si>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</si>
  <si>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</si>
  <si>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</si>
  <si>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</si>
  <si>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</si>
  <si>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</si>
  <si>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</si>
  <si>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</si>
  <si>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</si>
  <si>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</si>
  <si>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</si>
  <si>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</si>
  <si>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</si>
  <si>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</si>
  <si>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</si>
  <si>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</si>
  <si>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</si>
  <si>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</si>
  <si>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</si>
  <si>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</si>
  <si>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</si>
  <si>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</si>
  <si>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</si>
  <si>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</si>
  <si>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</si>
  <si>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</si>
  <si>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</si>
  <si>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</si>
  <si>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</si>
  <si>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</si>
  <si>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</si>
  <si>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</si>
  <si>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</si>
  <si>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</si>
  <si>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</si>
  <si>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</si>
  <si>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</si>
  <si>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</si>
  <si>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</si>
  <si>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</si>
  <si>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</si>
  <si>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</si>
  <si>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</si>
  <si>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</si>
  <si>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</si>
  <si>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</si>
  <si>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</si>
  <si>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</si>
  <si>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</si>
  <si>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</si>
  <si>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</si>
  <si>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</si>
  <si>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</si>
  <si>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</si>
  <si>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</si>
  <si>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</si>
  <si>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</si>
  <si>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</si>
  <si>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</si>
  <si>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</si>
  <si>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</si>
  <si>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</si>
  <si>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</si>
  <si>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</si>
  <si>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</si>
  <si>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</si>
  <si>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</si>
  <si>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</si>
  <si>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</si>
  <si>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</si>
  <si>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</si>
  <si>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</si>
  <si>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</si>
  <si>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</si>
  <si>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</si>
  <si>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</si>
  <si>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</si>
  <si>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</si>
  <si>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</si>
  <si>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</si>
  <si>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</si>
  <si>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</si>
  <si>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</si>
  <si>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</si>
  <si>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</si>
  <si>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</si>
  <si>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</si>
  <si>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</si>
  <si>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</si>
  <si>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</si>
  <si>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</si>
  <si>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</si>
  <si>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</si>
  <si>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</si>
  <si>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</si>
  <si>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</si>
  <si>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</si>
  <si>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</si>
  <si>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</si>
  <si>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</si>
  <si>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</si>
  <si>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</si>
  <si>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</si>
  <si>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</si>
  <si>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</si>
  <si>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</si>
  <si>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</si>
  <si>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</si>
  <si>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</si>
  <si>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</si>
  <si>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</si>
  <si>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</si>
  <si>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</si>
  <si>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</si>
  <si>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</si>
  <si>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</si>
  <si>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</si>
  <si>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</si>
  <si>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</si>
  <si>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</si>
  <si>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</si>
  <si>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</si>
  <si>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</si>
  <si>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</si>
  <si>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</si>
  <si>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</si>
  <si>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</si>
  <si>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</si>
  <si>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</si>
  <si>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</si>
  <si>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</si>
  <si>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</si>
  <si>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</si>
  <si>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</si>
  <si>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</si>
  <si>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</si>
  <si>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</si>
  <si>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</si>
  <si>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</si>
  <si>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</si>
  <si>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</si>
  <si>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</si>
  <si>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</si>
  <si>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</si>
  <si>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</si>
  <si>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</si>
  <si>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</si>
  <si>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</si>
  <si>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</si>
  <si>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</si>
  <si>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</si>
  <si>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</si>
  <si>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</si>
  <si>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</si>
  <si>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</si>
  <si>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</si>
  <si>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</si>
  <si>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</si>
  <si>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</si>
  <si>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</si>
  <si>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</si>
  <si>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</si>
  <si>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</si>
  <si>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</si>
  <si>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</si>
  <si>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</si>
  <si>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</si>
  <si>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</si>
  <si>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</si>
  <si>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</si>
  <si>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</si>
  <si>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</si>
  <si>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</si>
  <si>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</si>
  <si>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</si>
  <si>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</si>
  <si>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</si>
  <si>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</si>
  <si>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</si>
  <si>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</si>
  <si>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</si>
  <si>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</si>
  <si>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</si>
  <si>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</si>
  <si>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</si>
  <si>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</si>
  <si>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</si>
  <si>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</si>
  <si>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</si>
  <si>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</si>
  <si>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</si>
  <si>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</si>
  <si>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</si>
  <si>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</si>
  <si>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</si>
  <si>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</si>
  <si>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</si>
  <si>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</si>
  <si>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</si>
  <si>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</si>
  <si>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</si>
  <si>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</si>
  <si>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</si>
  <si>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</si>
  <si>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</si>
  <si>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</si>
  <si>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</si>
  <si>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</si>
  <si>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</si>
  <si>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</si>
  <si>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</si>
  <si>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</si>
  <si>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</si>
  <si>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</si>
  <si>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</si>
  <si>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</si>
  <si>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</si>
  <si>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</si>
  <si>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</si>
  <si>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</si>
  <si>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</si>
  <si>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</si>
  <si>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</si>
  <si>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</si>
  <si>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</si>
  <si>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</si>
  <si>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</si>
  <si>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</si>
  <si>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</si>
  <si>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</si>
  <si>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</si>
  <si>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</si>
  <si>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</si>
  <si>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</si>
  <si>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</si>
  <si>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</si>
  <si>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</si>
  <si>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</si>
  <si>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</si>
  <si>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</si>
  <si>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</si>
  <si>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</si>
  <si>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</si>
  <si>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</si>
  <si>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</si>
  <si>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</si>
  <si>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</si>
  <si>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</si>
  <si>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</si>
  <si>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</si>
  <si>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</si>
  <si>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</si>
  <si>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</si>
  <si>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</si>
  <si>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</si>
  <si>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</si>
  <si>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</si>
  <si>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</si>
  <si>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</si>
  <si>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</si>
  <si>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</si>
  <si>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</si>
  <si>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</si>
  <si>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</si>
  <si>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</si>
  <si>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</si>
  <si>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</si>
  <si>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</si>
  <si>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</si>
  <si>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</si>
  <si>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</si>
  <si>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</si>
  <si>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</si>
  <si>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</si>
  <si>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</si>
  <si>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</si>
  <si>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</si>
  <si>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</si>
  <si>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</si>
  <si>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</si>
  <si>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</si>
  <si>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</si>
  <si>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</si>
  <si>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</si>
  <si>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</si>
  <si>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</si>
  <si>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</si>
  <si>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</si>
  <si>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</si>
  <si>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</si>
  <si>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</si>
  <si>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</si>
  <si>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</si>
  <si>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</si>
  <si>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</si>
  <si>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</si>
  <si>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</si>
  <si>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</si>
  <si>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</si>
  <si>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</si>
  <si>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</si>
  <si>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</si>
  <si>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</si>
  <si>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</si>
  <si>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</si>
  <si>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</si>
  <si>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</si>
  <si>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</si>
  <si>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</si>
  <si>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</si>
  <si>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</si>
  <si>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</si>
  <si>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</si>
  <si>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</si>
  <si>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</si>
  <si>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</si>
  <si>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</si>
  <si>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</si>
  <si>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</si>
  <si>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</si>
  <si>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</si>
  <si>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</si>
  <si>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</si>
  <si>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</si>
  <si>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</si>
  <si>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</si>
  <si>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</si>
  <si>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</si>
  <si>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</si>
  <si>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</si>
  <si>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</si>
  <si>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</si>
  <si>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</si>
  <si>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</si>
  <si>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</si>
  <si>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</si>
  <si>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</si>
  <si>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</si>
  <si>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</si>
  <si>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</si>
  <si>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</si>
  <si>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</si>
  <si>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</si>
  <si>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</si>
  <si>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</si>
  <si>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</si>
  <si>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</si>
  <si>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</si>
  <si>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</si>
  <si>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</si>
  <si>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</si>
  <si>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</si>
  <si>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</si>
  <si>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</si>
  <si>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</si>
  <si>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</si>
  <si>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</si>
  <si>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</si>
  <si>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</si>
  <si>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</si>
  <si>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</si>
  <si>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</si>
  <si>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</si>
  <si>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</si>
  <si>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</si>
  <si>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</si>
  <si>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</si>
  <si>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</si>
  <si>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</si>
  <si>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</si>
  <si>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</si>
  <si>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</si>
  <si>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</si>
  <si>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</si>
  <si>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</si>
  <si>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</si>
  <si>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</si>
  <si>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</si>
  <si>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</si>
  <si>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</si>
  <si>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</si>
  <si>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</si>
  <si>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</si>
  <si>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</si>
  <si>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</si>
  <si>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</si>
  <si>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</si>
  <si>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</si>
  <si>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</si>
  <si>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</si>
  <si>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</si>
  <si>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</si>
  <si>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</si>
  <si>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</si>
  <si>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</si>
  <si>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</si>
  <si>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</si>
  <si>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</si>
  <si>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</si>
  <si>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</si>
  <si>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</si>
  <si>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</si>
  <si>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</si>
  <si>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</si>
  <si>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</si>
  <si>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</si>
  <si>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</si>
  <si>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</si>
  <si>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</si>
  <si>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</si>
  <si>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</si>
  <si>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</si>
  <si>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</si>
  <si>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</si>
  <si>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</si>
  <si>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</si>
  <si>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</si>
  <si>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</si>
  <si>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</si>
  <si>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</si>
  <si>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</si>
  <si>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</si>
  <si>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</si>
  <si>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</si>
  <si>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</si>
  <si>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Sector</t>
  </si>
  <si>
    <t>Industry Group</t>
  </si>
  <si>
    <t>Industry</t>
  </si>
  <si>
    <t>Primary Industry</t>
  </si>
  <si>
    <t>NAICS Code</t>
  </si>
  <si>
    <t>Topics</t>
  </si>
  <si>
    <t>IO_Share</t>
  </si>
  <si>
    <t>NYSE:ATEN</t>
  </si>
  <si>
    <t>NYSE:AIR</t>
  </si>
  <si>
    <t>NYSE:ABM</t>
  </si>
  <si>
    <t>NasdaqGS:ASO</t>
  </si>
  <si>
    <t>NasdaqGS:ACAD</t>
  </si>
  <si>
    <t>NYSE:AKR</t>
  </si>
  <si>
    <t>NYSE:AAMI</t>
  </si>
  <si>
    <t>NasdaqGS:ACIW</t>
  </si>
  <si>
    <t>NasdaqCM:AHCO</t>
  </si>
  <si>
    <t>NasdaqGS:ADUS</t>
  </si>
  <si>
    <t>NasdaqGS:ADEA</t>
  </si>
  <si>
    <t>NYSE:ADNT</t>
  </si>
  <si>
    <t>NasdaqGM:ADMA</t>
  </si>
  <si>
    <t>NYSE:ATGE</t>
  </si>
  <si>
    <t>NYSE:AAP</t>
  </si>
  <si>
    <t>NasdaqGS:AEIS</t>
  </si>
  <si>
    <t>NYSE:ASIX</t>
  </si>
  <si>
    <t>NasdaqGS:AVAV</t>
  </si>
  <si>
    <t>NasdaqGS:AGYS</t>
  </si>
  <si>
    <t>NYSE:AL</t>
  </si>
  <si>
    <t>NYSE:ALG</t>
  </si>
  <si>
    <t>NasdaqGS:ALRM</t>
  </si>
  <si>
    <t>NYSE:ALK</t>
  </si>
  <si>
    <t>NYSE:AIN</t>
  </si>
  <si>
    <t>NYSE:ALEX</t>
  </si>
  <si>
    <t>NasdaqGS:ALKS</t>
  </si>
  <si>
    <t>NasdaqGS:ALGT</t>
  </si>
  <si>
    <t>NasdaqGS:AOSL</t>
  </si>
  <si>
    <t>NYSE:AMR</t>
  </si>
  <si>
    <t>NYSE:AMBC</t>
  </si>
  <si>
    <t>NYSE:AMTM</t>
  </si>
  <si>
    <t>NYSE:AAT</t>
  </si>
  <si>
    <t>NYSE:AXL</t>
  </si>
  <si>
    <t>NYSE:AEO</t>
  </si>
  <si>
    <t>NYSE:AWR</t>
  </si>
  <si>
    <t>NasdaqGS:AMWD</t>
  </si>
  <si>
    <t>NYSE:ABCB</t>
  </si>
  <si>
    <t>NasdaqGS:AMSF</t>
  </si>
  <si>
    <t>NYSE:AMN</t>
  </si>
  <si>
    <t>NasdaqGS:AMPH</t>
  </si>
  <si>
    <t>NasdaqGM:ANIP</t>
  </si>
  <si>
    <t>NasdaqGS:APOG</t>
  </si>
  <si>
    <t>NYSE:ARI</t>
  </si>
  <si>
    <t>NYSE:APLE</t>
  </si>
  <si>
    <t>NYSE:ABR</t>
  </si>
  <si>
    <t>NasdaqGS:ARCB</t>
  </si>
  <si>
    <t>NYSE:AROC</t>
  </si>
  <si>
    <t>NYSE:ACA</t>
  </si>
  <si>
    <t>NYSE:RCUS</t>
  </si>
  <si>
    <t>NYSE:ARLO</t>
  </si>
  <si>
    <t>NYSE:AHH</t>
  </si>
  <si>
    <t>NYSE:ARR</t>
  </si>
  <si>
    <t>NYSE:AWI</t>
  </si>
  <si>
    <t>NasdaqGS:ARWR</t>
  </si>
  <si>
    <t>NYSE:APAM</t>
  </si>
  <si>
    <t>NYSE:AORT</t>
  </si>
  <si>
    <t>NYSE:ABG</t>
  </si>
  <si>
    <t>NYSE:AGO</t>
  </si>
  <si>
    <t>NasdaqGS:ASTE</t>
  </si>
  <si>
    <t>NasdaqCM:ASTH</t>
  </si>
  <si>
    <t>NYSE:ATI</t>
  </si>
  <si>
    <t>NYSE:AUB</t>
  </si>
  <si>
    <t>NYSE:AESI</t>
  </si>
  <si>
    <t>NYSE:AVNS</t>
  </si>
  <si>
    <t>NYSE:AVA</t>
  </si>
  <si>
    <t>NasdaqGS:ACLS</t>
  </si>
  <si>
    <t>NYSE:AX</t>
  </si>
  <si>
    <t>NasdaqGS:AZTA</t>
  </si>
  <si>
    <t>NYSE:AZZ</t>
  </si>
  <si>
    <t>NYSE:BGS</t>
  </si>
  <si>
    <t>NYSE:BMI</t>
  </si>
  <si>
    <t>NasdaqGS:BCPC</t>
  </si>
  <si>
    <t>NYSE:BANC</t>
  </si>
  <si>
    <t>NasdaqGS:BANF</t>
  </si>
  <si>
    <t>NYSE:BOH</t>
  </si>
  <si>
    <t>NYSE:BKU</t>
  </si>
  <si>
    <t>NasdaqGS:BANR</t>
  </si>
  <si>
    <t>NYSE:BBWI</t>
  </si>
  <si>
    <t>NYSE:BHE</t>
  </si>
  <si>
    <t>NYSE:BHLB</t>
  </si>
  <si>
    <t>NasdaqGS:BGC</t>
  </si>
  <si>
    <t>NasdaqCM:BLFS</t>
  </si>
  <si>
    <t>NasdaqGS:BJRI</t>
  </si>
  <si>
    <t>NasdaqGS:BL</t>
  </si>
  <si>
    <t>NYSE:BXMT</t>
  </si>
  <si>
    <t>NasdaqGS:BLMN</t>
  </si>
  <si>
    <t>NYSE:BCC</t>
  </si>
  <si>
    <t>NYSE:BOOT</t>
  </si>
  <si>
    <t>NYSE:BOX</t>
  </si>
  <si>
    <t>NYSE:BRC</t>
  </si>
  <si>
    <t>NYSE:BDN</t>
  </si>
  <si>
    <t>NYSE:BFH</t>
  </si>
  <si>
    <t>NYSE:EAT</t>
  </si>
  <si>
    <t>NYSE:VTOL</t>
  </si>
  <si>
    <t>NasdaqGS:BRKL</t>
  </si>
  <si>
    <t>NYSE:CABO</t>
  </si>
  <si>
    <t>NYSE:WHD</t>
  </si>
  <si>
    <t>NasdaqGS:CALM</t>
  </si>
  <si>
    <t>NYSE:CAL</t>
  </si>
  <si>
    <t>NYSE:CRC</t>
  </si>
  <si>
    <t>NYSE:CWT</t>
  </si>
  <si>
    <t>NYSE:CALX</t>
  </si>
  <si>
    <t>NasdaqGS:CFFN</t>
  </si>
  <si>
    <t>NYSE:CTRE</t>
  </si>
  <si>
    <t>NasdaqGS:CARG</t>
  </si>
  <si>
    <t>NYSE:CARS</t>
  </si>
  <si>
    <t>NYSE:CRI</t>
  </si>
  <si>
    <t>NasdaqCM:CPRX</t>
  </si>
  <si>
    <t>NasdaqGS:CATY</t>
  </si>
  <si>
    <t>NasdaqGS:CVCO</t>
  </si>
  <si>
    <t>NYSE:CSR</t>
  </si>
  <si>
    <t>NasdaqGS:CENT</t>
  </si>
  <si>
    <t>NasdaqGS:CENT.A</t>
  </si>
  <si>
    <t>NYSE:CPF</t>
  </si>
  <si>
    <t>NasdaqGS:CENX</t>
  </si>
  <si>
    <t>NYSE:CCS</t>
  </si>
  <si>
    <t>NasdaqGS:CERT</t>
  </si>
  <si>
    <t>NasdaqGS:CEVA</t>
  </si>
  <si>
    <t>NYSE:SKY</t>
  </si>
  <si>
    <t>NYSE:CPK</t>
  </si>
  <si>
    <t>NYSE:CNK</t>
  </si>
  <si>
    <t>NasdaqGS:CHCO</t>
  </si>
  <si>
    <t>NYSE:YOU</t>
  </si>
  <si>
    <t>NYSE:CWEN</t>
  </si>
  <si>
    <t>NYSE:CWEN.A</t>
  </si>
  <si>
    <t>NasdaqGS:CCOI</t>
  </si>
  <si>
    <t>NYSE:CNS</t>
  </si>
  <si>
    <t>NasdaqGS:COHU</t>
  </si>
  <si>
    <t>NasdaqGS:COLL</t>
  </si>
  <si>
    <t>NYSE:CBU</t>
  </si>
  <si>
    <t>NYSE:CRK</t>
  </si>
  <si>
    <t>NYSE:CON</t>
  </si>
  <si>
    <t>NYSE:CNMD</t>
  </si>
  <si>
    <t>NasdaqCM:CORT</t>
  </si>
  <si>
    <t>NYSE:CLB</t>
  </si>
  <si>
    <t>NYSE:CNR</t>
  </si>
  <si>
    <t>NYSE:CXW</t>
  </si>
  <si>
    <t>NasdaqGS:CRSR</t>
  </si>
  <si>
    <t>NasdaqGS:CRVL</t>
  </si>
  <si>
    <t>NasdaqGS:CBRL</t>
  </si>
  <si>
    <t>NYSE:CRGY</t>
  </si>
  <si>
    <t>NasdaqGS:CSGS</t>
  </si>
  <si>
    <t>NasdaqGS:CSWI</t>
  </si>
  <si>
    <t>NYSE:CTS</t>
  </si>
  <si>
    <t>NYSE:CURB</t>
  </si>
  <si>
    <t>NYSE:CWK</t>
  </si>
  <si>
    <t>NYSE:CUBI</t>
  </si>
  <si>
    <t>NasdaqGS:CVBF</t>
  </si>
  <si>
    <t>NYSE:CVI</t>
  </si>
  <si>
    <t>NasdaqGS:CTKB</t>
  </si>
  <si>
    <t>NYSE:DAN</t>
  </si>
  <si>
    <t>NasdaqGS:PLAY</t>
  </si>
  <si>
    <t>NYSE:DLX</t>
  </si>
  <si>
    <t>NYSE:DRH</t>
  </si>
  <si>
    <t>NasdaqGS:DGII</t>
  </si>
  <si>
    <t>NYSE:DOCN</t>
  </si>
  <si>
    <t>NasdaqGS:DCOM</t>
  </si>
  <si>
    <t>NasdaqGS:DIOD</t>
  </si>
  <si>
    <t>NYSE:DNOW</t>
  </si>
  <si>
    <t>NYSE:DFIN</t>
  </si>
  <si>
    <t>NYSE:LPG</t>
  </si>
  <si>
    <t>NasdaqGS:DORM</t>
  </si>
  <si>
    <t>NYSE:DV</t>
  </si>
  <si>
    <t>NYSE:DEI</t>
  </si>
  <si>
    <t>NYSE:DFH</t>
  </si>
  <si>
    <t>NYSE:DXC</t>
  </si>
  <si>
    <t>NasdaqGS:DXPE</t>
  </si>
  <si>
    <t>NYSE:DY</t>
  </si>
  <si>
    <t>NasdaqGS:DVAX</t>
  </si>
  <si>
    <t>NasdaqCM:EGBN</t>
  </si>
  <si>
    <t>NYSE:DEA</t>
  </si>
  <si>
    <t>NasdaqGS:SATS</t>
  </si>
  <si>
    <t>NYSE:EPC</t>
  </si>
  <si>
    <t>NYSE:EFC</t>
  </si>
  <si>
    <t>NYSE:ELME</t>
  </si>
  <si>
    <t>NasdaqGS:EMBC</t>
  </si>
  <si>
    <t>NYSE:EIG</t>
  </si>
  <si>
    <t>NasdaqGS:ECPG</t>
  </si>
  <si>
    <t>NYSE:ENR</t>
  </si>
  <si>
    <t>NYSE:EPAC</t>
  </si>
  <si>
    <t>NYSE:ENVA</t>
  </si>
  <si>
    <t>NYSE:ENOV</t>
  </si>
  <si>
    <t>NYSE:NPO</t>
  </si>
  <si>
    <t>NYSE:NVRI</t>
  </si>
  <si>
    <t>NasdaqGS:PLUS</t>
  </si>
  <si>
    <t>NYSE:ESE</t>
  </si>
  <si>
    <t>NYSE:EPRT</t>
  </si>
  <si>
    <t>NYSE:ETD</t>
  </si>
  <si>
    <t>NasdaqGS:ETSY</t>
  </si>
  <si>
    <t>NYSE:EVTC</t>
  </si>
  <si>
    <t>NYSE:ECG</t>
  </si>
  <si>
    <t>NasdaqGM:EXPI</t>
  </si>
  <si>
    <t>NasdaqGS:EXTR</t>
  </si>
  <si>
    <t>NasdaqGS:EZPW</t>
  </si>
  <si>
    <t>NYSE:FBK</t>
  </si>
  <si>
    <t>NYSE:FSS</t>
  </si>
  <si>
    <t>NasdaqGS:FBNC</t>
  </si>
  <si>
    <t>NYSE:FBP</t>
  </si>
  <si>
    <t>NYSE:FCF</t>
  </si>
  <si>
    <t>NasdaqGS:FFBC</t>
  </si>
  <si>
    <t>NasdaqGS:FHB</t>
  </si>
  <si>
    <t>NYSE:FL</t>
  </si>
  <si>
    <t>NasdaqGS:FORM</t>
  </si>
  <si>
    <t>NasdaqGS:FTRE</t>
  </si>
  <si>
    <t>NasdaqGS:FWRD</t>
  </si>
  <si>
    <t>NYSE:FCPT</t>
  </si>
  <si>
    <t>NasdaqGS:FOXF</t>
  </si>
  <si>
    <t>NYSE:FBRT</t>
  </si>
  <si>
    <t>NasdaqGS:FELE</t>
  </si>
  <si>
    <t>NYSE:FDP</t>
  </si>
  <si>
    <t>NasdaqGS:FTDR</t>
  </si>
  <si>
    <t>NasdaqGM:FLGT</t>
  </si>
  <si>
    <t>NasdaqGS:FULT</t>
  </si>
  <si>
    <t>NasdaqGS:GIII</t>
  </si>
  <si>
    <t>NYSE:GTES</t>
  </si>
  <si>
    <t>NasdaqGS:THRM</t>
  </si>
  <si>
    <t>NYSE:GNW</t>
  </si>
  <si>
    <t>NYSE:GTY</t>
  </si>
  <si>
    <t>NasdaqGS:ROCK</t>
  </si>
  <si>
    <t>NYSE:GKOS</t>
  </si>
  <si>
    <t>NYSE:GNL</t>
  </si>
  <si>
    <t>NYSE:GMS</t>
  </si>
  <si>
    <t>NasdaqGS:GOGO</t>
  </si>
  <si>
    <t>NasdaqGM:GDEN</t>
  </si>
  <si>
    <t>NasdaqGS:GSHD</t>
  </si>
  <si>
    <t>NYSE:GVA</t>
  </si>
  <si>
    <t>NYSE:GRBK</t>
  </si>
  <si>
    <t>NYSE:GDOT</t>
  </si>
  <si>
    <t>NasdaqGS:GPRE</t>
  </si>
  <si>
    <t>NasdaqCM:GDYN</t>
  </si>
  <si>
    <t>NYSE:GFF</t>
  </si>
  <si>
    <t>NasdaqGS:GO</t>
  </si>
  <si>
    <t>NYSE:GPI</t>
  </si>
  <si>
    <t>NYSE:GES</t>
  </si>
  <si>
    <t>NYSE:FUL</t>
  </si>
  <si>
    <t>NYSE:HASI</t>
  </si>
  <si>
    <t>NYSE:HBI</t>
  </si>
  <si>
    <t>NasdaqGS:HAFC</t>
  </si>
  <si>
    <t>NasdaqGS:HLIT</t>
  </si>
  <si>
    <t>NasdaqGM:HRMY</t>
  </si>
  <si>
    <t>NasdaqGS:HWKN</t>
  </si>
  <si>
    <t>NYSE:HAYW</t>
  </si>
  <si>
    <t>NYSE:HCI</t>
  </si>
  <si>
    <t>NasdaqGS:HCSG</t>
  </si>
  <si>
    <t>NasdaqGS:HSTM</t>
  </si>
  <si>
    <t>NasdaqGS:HTLD</t>
  </si>
  <si>
    <t>NasdaqGS:HSII</t>
  </si>
  <si>
    <t>NasdaqGS:HELE</t>
  </si>
  <si>
    <t>NYSE:HLX</t>
  </si>
  <si>
    <t>NYSE:HP</t>
  </si>
  <si>
    <t>NasdaqGS:HFWA</t>
  </si>
  <si>
    <t>NasdaqGS:HTZ</t>
  </si>
  <si>
    <t>NYSE:HIW</t>
  </si>
  <si>
    <t>NYSE:HI</t>
  </si>
  <si>
    <t>NYSE:HTH</t>
  </si>
  <si>
    <t>NYSE:HIMS</t>
  </si>
  <si>
    <t>NYSE:HNI</t>
  </si>
  <si>
    <t>NasdaqGS:HOPE</t>
  </si>
  <si>
    <t>NYSE:HMN</t>
  </si>
  <si>
    <t>NasdaqGS:HUBG</t>
  </si>
  <si>
    <t>NasdaqGS:IAC</t>
  </si>
  <si>
    <t>NasdaqGS:ICHR</t>
  </si>
  <si>
    <t>NasdaqGS:ICUI</t>
  </si>
  <si>
    <t>NasdaqGS:PI</t>
  </si>
  <si>
    <t>NasdaqGS:NARI</t>
  </si>
  <si>
    <t>NasdaqGS:INDB</t>
  </si>
  <si>
    <t>NYSE:NGVT</t>
  </si>
  <si>
    <t>NasdaqGS:IOSP</t>
  </si>
  <si>
    <t>NYSE:IIPR</t>
  </si>
  <si>
    <t>NYSE:INVX</t>
  </si>
  <si>
    <t>NasdaqGS:INVA</t>
  </si>
  <si>
    <t>NasdaqGS:NSIT</t>
  </si>
  <si>
    <t>NYSE:INSP</t>
  </si>
  <si>
    <t>NYSE:IBP</t>
  </si>
  <si>
    <t>NYSE:IIIN</t>
  </si>
  <si>
    <t>NYSE:ITGR</t>
  </si>
  <si>
    <t>NasdaqGS:IART</t>
  </si>
  <si>
    <t>NasdaqGS:IDCC</t>
  </si>
  <si>
    <t>NasdaqGS:TILE</t>
  </si>
  <si>
    <t>NYSE:INSW</t>
  </si>
  <si>
    <t>NasdaqGS:IPAR</t>
  </si>
  <si>
    <t>NasdaqGS:ITRI</t>
  </si>
  <si>
    <t>NasdaqGS:JJSF</t>
  </si>
  <si>
    <t>NasdaqGS:JACK</t>
  </si>
  <si>
    <t>NYSE:JXN</t>
  </si>
  <si>
    <t>NYSE:JBGS</t>
  </si>
  <si>
    <t>NYSE:JBTM</t>
  </si>
  <si>
    <t>NasdaqGS:JBLU</t>
  </si>
  <si>
    <t>NasdaqGS:JBSS</t>
  </si>
  <si>
    <t>NYSE:WLY</t>
  </si>
  <si>
    <t>NasdaqGS:KALU</t>
  </si>
  <si>
    <t>NYSE:KMT</t>
  </si>
  <si>
    <t>NYSE:KW</t>
  </si>
  <si>
    <t>NYSE:KREF</t>
  </si>
  <si>
    <t>NYSE:KN</t>
  </si>
  <si>
    <t>NYSE:KSS</t>
  </si>
  <si>
    <t>NYSE:KTB</t>
  </si>
  <si>
    <t>NYSE:KOP</t>
  </si>
  <si>
    <t>NYSE:KFY</t>
  </si>
  <si>
    <t>NasdaqGS:KRYS</t>
  </si>
  <si>
    <t>NasdaqGS:KLIC</t>
  </si>
  <si>
    <t>NYSE:LZB</t>
  </si>
  <si>
    <t>NasdaqGS:LKFN</t>
  </si>
  <si>
    <t>NYSE:LCII</t>
  </si>
  <si>
    <t>NYSE:LEG</t>
  </si>
  <si>
    <t>NasdaqGM:LMAT</t>
  </si>
  <si>
    <t>NasdaqGS:LESL</t>
  </si>
  <si>
    <t>NasdaqGS:LGIH</t>
  </si>
  <si>
    <t>NYSE:LBRT</t>
  </si>
  <si>
    <t>NasdaqGM:LGND</t>
  </si>
  <si>
    <t>NYSE:LNC</t>
  </si>
  <si>
    <t>NYSE:LNN</t>
  </si>
  <si>
    <t>NasdaqGS:LQDT</t>
  </si>
  <si>
    <t>NYSE:RAMP</t>
  </si>
  <si>
    <t>NYSE:LTC</t>
  </si>
  <si>
    <t>NYSE:LUMN</t>
  </si>
  <si>
    <t>NYSE:LXP</t>
  </si>
  <si>
    <t>NYSE:MHO</t>
  </si>
  <si>
    <t>NYSE:MSGS</t>
  </si>
  <si>
    <t>NYSE:MGY</t>
  </si>
  <si>
    <t>NasdaqCM:MARA</t>
  </si>
  <si>
    <t>NYSE:MMI</t>
  </si>
  <si>
    <t>NYSE:HZO</t>
  </si>
  <si>
    <t>NasdaqGS:MRTN</t>
  </si>
  <si>
    <t>NYSE:MBC</t>
  </si>
  <si>
    <t>NYSE:MTRN</t>
  </si>
  <si>
    <t>NYSE:MATV</t>
  </si>
  <si>
    <t>NYSE:MATX</t>
  </si>
  <si>
    <t>NasdaqGS:MATW</t>
  </si>
  <si>
    <t>NasdaqGS:MXL</t>
  </si>
  <si>
    <t>NYSE:MDU</t>
  </si>
  <si>
    <t>NYSE:MPW</t>
  </si>
  <si>
    <t>NYSE:MCY</t>
  </si>
  <si>
    <t>NasdaqGS:MRCY</t>
  </si>
  <si>
    <t>NasdaqGS:MMSI</t>
  </si>
  <si>
    <t>NYSE:MTH</t>
  </si>
  <si>
    <t>NasdaqGS:MLAB</t>
  </si>
  <si>
    <t>NYSE:MTUS</t>
  </si>
  <si>
    <t>NasdaqGS:MGEE</t>
  </si>
  <si>
    <t>NasdaqGS:MGPI</t>
  </si>
  <si>
    <t>NasdaqGS:MSEX</t>
  </si>
  <si>
    <t>NasdaqGS:MLKN</t>
  </si>
  <si>
    <t>NYSE:MTX</t>
  </si>
  <si>
    <t>NasdaqGS:MCW</t>
  </si>
  <si>
    <t>NYSE:MC</t>
  </si>
  <si>
    <t>NasdaqGS:MCRI</t>
  </si>
  <si>
    <t>NasdaqGS:MNRO</t>
  </si>
  <si>
    <t>NYSE:MOG.A</t>
  </si>
  <si>
    <t>NYSE:MP</t>
  </si>
  <si>
    <t>NasdaqCM:COOP</t>
  </si>
  <si>
    <t>NasdaqGS:MYRG</t>
  </si>
  <si>
    <t>NasdaqGS:MYGN</t>
  </si>
  <si>
    <t>NYSE:NABL</t>
  </si>
  <si>
    <t>NYSE:NBR</t>
  </si>
  <si>
    <t>NYSE:NBHC</t>
  </si>
  <si>
    <t>NasdaqGS:FIZZ</t>
  </si>
  <si>
    <t>NYSEAM:NHC</t>
  </si>
  <si>
    <t>NYSE:NPK</t>
  </si>
  <si>
    <t>NasdaqGS:EYE</t>
  </si>
  <si>
    <t>NasdaqGS:NAVI</t>
  </si>
  <si>
    <t>NasdaqGS:NBTB</t>
  </si>
  <si>
    <t>NYSE:NATL</t>
  </si>
  <si>
    <t>NYSE:VYX</t>
  </si>
  <si>
    <t>NasdaqCM:NEO</t>
  </si>
  <si>
    <t>NasdaqGS:NTCT</t>
  </si>
  <si>
    <t>NasdaqGS:NYMT</t>
  </si>
  <si>
    <t>NasdaqGS:NWL</t>
  </si>
  <si>
    <t>NYSE:NXRT</t>
  </si>
  <si>
    <t>NasdaqGM:NMIH</t>
  </si>
  <si>
    <t>NYSE:NOG</t>
  </si>
  <si>
    <t>NasdaqGS:NWBI</t>
  </si>
  <si>
    <t>NYSE:NWN</t>
  </si>
  <si>
    <t>NasdaqGS:NVEE</t>
  </si>
  <si>
    <t>NYSE:OI</t>
  </si>
  <si>
    <t>NYSE:OII</t>
  </si>
  <si>
    <t>NYSE:OFG</t>
  </si>
  <si>
    <t>NasdaqGS:OMCL</t>
  </si>
  <si>
    <t>NYSE:KAR</t>
  </si>
  <si>
    <t>NYSE:OGN</t>
  </si>
  <si>
    <t>NasdaqGS:OSIS</t>
  </si>
  <si>
    <t>NasdaqGS:OTTR</t>
  </si>
  <si>
    <t>NYSE:OUT</t>
  </si>
  <si>
    <t>NYSE:OMI</t>
  </si>
  <si>
    <t>NYSE:OXM</t>
  </si>
  <si>
    <t>NasdaqGS:PPBI</t>
  </si>
  <si>
    <t>NasdaqGS:PCRX</t>
  </si>
  <si>
    <t>NasdaqGS:PLMR</t>
  </si>
  <si>
    <t>NasdaqGS:PZZA</t>
  </si>
  <si>
    <t>NYSE:PARR</t>
  </si>
  <si>
    <t>NYSEAM:PRK</t>
  </si>
  <si>
    <t>NasdaqGS:CASH</t>
  </si>
  <si>
    <t>NasdaqGS:PATK</t>
  </si>
  <si>
    <t>NasdaqGS:PDCO</t>
  </si>
  <si>
    <t>NasdaqGS:PTEN</t>
  </si>
  <si>
    <t>NasdaqGM:PAYO</t>
  </si>
  <si>
    <t>NasdaqGS:CNXN</t>
  </si>
  <si>
    <t>NasdaqGS:PDFS</t>
  </si>
  <si>
    <t>NYSE:BTU</t>
  </si>
  <si>
    <t>NYSE:PEB</t>
  </si>
  <si>
    <t>NYSE:MD</t>
  </si>
  <si>
    <t>NasdaqGS:PENG</t>
  </si>
  <si>
    <t>NasdaqGS:PENN</t>
  </si>
  <si>
    <t>NYSE:PMT</t>
  </si>
  <si>
    <t>NasdaqGS:PRDO</t>
  </si>
  <si>
    <t>NasdaqGM:PAHC</t>
  </si>
  <si>
    <t>NasdaqGS:PECO</t>
  </si>
  <si>
    <t>NYSE:PHIN</t>
  </si>
  <si>
    <t>NasdaqGS:PLAB</t>
  </si>
  <si>
    <t>NYSE:PIPR</t>
  </si>
  <si>
    <t>NYSE:PBI</t>
  </si>
  <si>
    <t>NYSE:PJT</t>
  </si>
  <si>
    <t>NasdaqGS:PLXS</t>
  </si>
  <si>
    <t>NasdaqGS:POWL</t>
  </si>
  <si>
    <t>NasdaqGS:PRAA</t>
  </si>
  <si>
    <t>NasdaqGS:PFBC</t>
  </si>
  <si>
    <t>NasdaqGS:PINC</t>
  </si>
  <si>
    <t>NYSE:PBH</t>
  </si>
  <si>
    <t>NasdaqGS:PSMT</t>
  </si>
  <si>
    <t>NasdaqGS:PRVA</t>
  </si>
  <si>
    <t>NYSE:PRA</t>
  </si>
  <si>
    <t>NYSE:PRG</t>
  </si>
  <si>
    <t>NasdaqGS:PRGS</t>
  </si>
  <si>
    <t>NasdaqGS:PGNY</t>
  </si>
  <si>
    <t>NYSE:PUMP</t>
  </si>
  <si>
    <t>NasdaqGM:PTGX</t>
  </si>
  <si>
    <t>NYSE:PRLB</t>
  </si>
  <si>
    <t>NYSE:PFS</t>
  </si>
  <si>
    <t>NYSE:PRSU</t>
  </si>
  <si>
    <t>NasdaqGS:QRVO</t>
  </si>
  <si>
    <t>NYSE:KWR</t>
  </si>
  <si>
    <t>NYSE:NX</t>
  </si>
  <si>
    <t>NasdaqGS:QDEL</t>
  </si>
  <si>
    <t>NasdaqGS:QNST</t>
  </si>
  <si>
    <t>NYSE:RDN</t>
  </si>
  <si>
    <t>NasdaqGM:RDNT</t>
  </si>
  <si>
    <t>NYSE:RC</t>
  </si>
  <si>
    <t>NYSE:RWT</t>
  </si>
  <si>
    <t>NYSE:RNST</t>
  </si>
  <si>
    <t>NYSE:REZI</t>
  </si>
  <si>
    <t>NasdaqGS:ROIC</t>
  </si>
  <si>
    <t>NYSE:REX</t>
  </si>
  <si>
    <t>NYSE:RHI</t>
  </si>
  <si>
    <t>NYSE:ROG</t>
  </si>
  <si>
    <t>NYSE:RES</t>
  </si>
  <si>
    <t>NasdaqGS:RUSH.A</t>
  </si>
  <si>
    <t>NYSE:RXO</t>
  </si>
  <si>
    <t>NasdaqGS:STBA</t>
  </si>
  <si>
    <t>NasdaqGS:SABR</t>
  </si>
  <si>
    <t>NYSE:SAFE</t>
  </si>
  <si>
    <t>NasdaqGS:SAFT</t>
  </si>
  <si>
    <t>NYSE:SBH</t>
  </si>
  <si>
    <t>NasdaqGS:SANM</t>
  </si>
  <si>
    <t>NYSE:BFS</t>
  </si>
  <si>
    <t>NasdaqGS:SCSC</t>
  </si>
  <si>
    <t>NYSE:SNDR</t>
  </si>
  <si>
    <t>NasdaqGS:SCHL</t>
  </si>
  <si>
    <t>NasdaqGS:SDGR</t>
  </si>
  <si>
    <t>NasdaqGS:SBCF</t>
  </si>
  <si>
    <t>NYSE:SEE</t>
  </si>
  <si>
    <t>NYSE:SEM</t>
  </si>
  <si>
    <t>NasdaqGS:SMTC</t>
  </si>
  <si>
    <t>NYSE:SXT</t>
  </si>
  <si>
    <t>NYSE:SFBS</t>
  </si>
  <si>
    <t>NYSE:SHAK</t>
  </si>
  <si>
    <t>NasdaqGS:SHEN</t>
  </si>
  <si>
    <t>NasdaqGS:SCVL</t>
  </si>
  <si>
    <t>NYSE:SSTK</t>
  </si>
  <si>
    <t>NYSE:SIG</t>
  </si>
  <si>
    <t>NasdaqGS:SFNC</t>
  </si>
  <si>
    <t>NasdaqGS:SLP</t>
  </si>
  <si>
    <t>NYSE:SPNT</t>
  </si>
  <si>
    <t>NYSE:SITC</t>
  </si>
  <si>
    <t>NasdaqGM:SITM</t>
  </si>
  <si>
    <t>NYSE:FUN</t>
  </si>
  <si>
    <t>NasdaqGS:SJW</t>
  </si>
  <si>
    <t>NasdaqGS:SKYW</t>
  </si>
  <si>
    <t>NYSE:SLG</t>
  </si>
  <si>
    <t>NYSE:SM</t>
  </si>
  <si>
    <t>NasdaqGS:SEDG</t>
  </si>
  <si>
    <t>NYSE:SWI</t>
  </si>
  <si>
    <t>NYSE:SAH</t>
  </si>
  <si>
    <t>NasdaqGS:SONO</t>
  </si>
  <si>
    <t>NYSE:SBSI</t>
  </si>
  <si>
    <t>NasdaqGS:SPTN</t>
  </si>
  <si>
    <t>NYSE:CXM</t>
  </si>
  <si>
    <t>NasdaqGS:SPSC</t>
  </si>
  <si>
    <t>NYSE:SPXC</t>
  </si>
  <si>
    <t>NasdaqGM:STAA</t>
  </si>
  <si>
    <t>NYSE:SMP</t>
  </si>
  <si>
    <t>NYSE:SXI</t>
  </si>
  <si>
    <t>NYSE:STEL</t>
  </si>
  <si>
    <t>NYSE:SCL</t>
  </si>
  <si>
    <t>NasdaqGS:STEP</t>
  </si>
  <si>
    <t>NasdaqGS:SHOO</t>
  </si>
  <si>
    <t>NYSE:STC</t>
  </si>
  <si>
    <t>NasdaqGS:SNEX</t>
  </si>
  <si>
    <t>NasdaqGS:STRA</t>
  </si>
  <si>
    <t>NYSE:LRN</t>
  </si>
  <si>
    <t>NYSE:RGR</t>
  </si>
  <si>
    <t>NYSE:INN</t>
  </si>
  <si>
    <t>NasdaqGS:SNCY</t>
  </si>
  <si>
    <t>NYSE:SXC</t>
  </si>
  <si>
    <t>NasdaqGS:RUN</t>
  </si>
  <si>
    <t>NYSE:SHO</t>
  </si>
  <si>
    <t>NasdaqGM:SUPN</t>
  </si>
  <si>
    <t>NYSE:SLVM</t>
  </si>
  <si>
    <t>NYSE:TALO</t>
  </si>
  <si>
    <t>NasdaqGM:TNDM</t>
  </si>
  <si>
    <t>NYSE:SKT</t>
  </si>
  <si>
    <t>NasdaqGS:TTGT</t>
  </si>
  <si>
    <t>NYSE:TGNA</t>
  </si>
  <si>
    <t>NYSE:TDS</t>
  </si>
  <si>
    <t>NYSE:TNC</t>
  </si>
  <si>
    <t>NYSE:TRNO</t>
  </si>
  <si>
    <t>NasdaqCM:TGTX</t>
  </si>
  <si>
    <t>NasdaqGS:ANDE</t>
  </si>
  <si>
    <t>NasdaqGS:TBBK</t>
  </si>
  <si>
    <t>NYSE:BKE</t>
  </si>
  <si>
    <t>NasdaqGS:CAKE</t>
  </si>
  <si>
    <t>NasdaqGS:CHEF</t>
  </si>
  <si>
    <t>NYSE:GEO</t>
  </si>
  <si>
    <t>NYSE:GBX</t>
  </si>
  <si>
    <t>NasdaqGS:HAIN</t>
  </si>
  <si>
    <t>NYSE:MAC</t>
  </si>
  <si>
    <t>NasdaqGS:ODP</t>
  </si>
  <si>
    <t>NasdaqCM:SMPL</t>
  </si>
  <si>
    <t>NYSE:JOE</t>
  </si>
  <si>
    <t>NasdaqCM:THRY</t>
  </si>
  <si>
    <t>NYSE:TDW</t>
  </si>
  <si>
    <t>NYSE:TWI</t>
  </si>
  <si>
    <t>NYSEAM:TMP</t>
  </si>
  <si>
    <t>NYSE:TR</t>
  </si>
  <si>
    <t>NYSE:MODG</t>
  </si>
  <si>
    <t>NasdaqGM:TMDX</t>
  </si>
  <si>
    <t>NYSE:THS</t>
  </si>
  <si>
    <t>NYSE:TPH</t>
  </si>
  <si>
    <t>NYSE:TRN</t>
  </si>
  <si>
    <t>NasdaqGS:TRIP</t>
  </si>
  <si>
    <t>NasdaqGS:TFIN</t>
  </si>
  <si>
    <t>NYSE:TGI</t>
  </si>
  <si>
    <t>NasdaqGM:TRUP</t>
  </si>
  <si>
    <t>NasdaqGS:TRST</t>
  </si>
  <si>
    <t>NasdaqGS:TRMK</t>
  </si>
  <si>
    <t>NasdaqGS:TTMI</t>
  </si>
  <si>
    <t>NYSE:TWO</t>
  </si>
  <si>
    <t>NYSE:USPH</t>
  </si>
  <si>
    <t>NasdaqCM:UFPT</t>
  </si>
  <si>
    <t>NasdaqGS:UCTT</t>
  </si>
  <si>
    <t>NYSE:UNF</t>
  </si>
  <si>
    <t>NYSE:UCB</t>
  </si>
  <si>
    <t>NasdaqGS:UFCS</t>
  </si>
  <si>
    <t>NYSE:UNFI</t>
  </si>
  <si>
    <t>NasdaqGS:UNIT</t>
  </si>
  <si>
    <t>NYSE:UTL</t>
  </si>
  <si>
    <t>NYSE:UVV</t>
  </si>
  <si>
    <t>NYSE:UHT</t>
  </si>
  <si>
    <t>NasdaqGS:UPBD</t>
  </si>
  <si>
    <t>NYSE:UE</t>
  </si>
  <si>
    <t>NasdaqGS:URBN</t>
  </si>
  <si>
    <t>NYSE:USNA</t>
  </si>
  <si>
    <t>NYSE:VFC</t>
  </si>
  <si>
    <t>NasdaqGS:VECO</t>
  </si>
  <si>
    <t>NasdaqGM:VCEL</t>
  </si>
  <si>
    <t>NYSE:VRE</t>
  </si>
  <si>
    <t>NasdaqGM:VBTX</t>
  </si>
  <si>
    <t>NasdaqCM:VRRM</t>
  </si>
  <si>
    <t>NYSE:VSTS</t>
  </si>
  <si>
    <t>NasdaqGS:VSAT</t>
  </si>
  <si>
    <t>NasdaqGS:VIAV</t>
  </si>
  <si>
    <t>NasdaqGS:VICR</t>
  </si>
  <si>
    <t>NYSE:VSCO</t>
  </si>
  <si>
    <t>NasdaqGS:VIR</t>
  </si>
  <si>
    <t>NasdaqGS:VIRT</t>
  </si>
  <si>
    <t>NYSE:VRTS</t>
  </si>
  <si>
    <t>NYSE:VSH</t>
  </si>
  <si>
    <t>NYSE:VTLE</t>
  </si>
  <si>
    <t>NYSE:WNC</t>
  </si>
  <si>
    <t>NasdaqGS:WAFD</t>
  </si>
  <si>
    <t>NYSE:WD</t>
  </si>
  <si>
    <t>NYSE:HCC</t>
  </si>
  <si>
    <t>NasdaqGS:WDFC</t>
  </si>
  <si>
    <t>NasdaqGS:WERN</t>
  </si>
  <si>
    <t>NasdaqGS:WABC</t>
  </si>
  <si>
    <t>NYSE:WSR</t>
  </si>
  <si>
    <t>NYSE:WGO</t>
  </si>
  <si>
    <t>NYSE:WT</t>
  </si>
  <si>
    <t>NYSE:KLG</t>
  </si>
  <si>
    <t>NYSE:WOLF</t>
  </si>
  <si>
    <t>NYSE:WWW</t>
  </si>
  <si>
    <t>NasdaqGS:WRLD</t>
  </si>
  <si>
    <t>NYSE:WKC</t>
  </si>
  <si>
    <t>NYSE:WOR</t>
  </si>
  <si>
    <t>NYSE:WS</t>
  </si>
  <si>
    <t>NasdaqGS:WSFS</t>
  </si>
  <si>
    <t>NasdaqGM:XNCR</t>
  </si>
  <si>
    <t>NYSE:XHR</t>
  </si>
  <si>
    <t>NasdaqGS:XRX</t>
  </si>
  <si>
    <t>NasdaqCM:XPEL</t>
  </si>
  <si>
    <t>NYSE:YELP</t>
  </si>
  <si>
    <t>NasdaqGS:ZD</t>
  </si>
  <si>
    <t>NYSE:ZWS</t>
  </si>
  <si>
    <t>S&amp;P_Credit_Rating</t>
  </si>
  <si>
    <t>Credit_Outlook</t>
  </si>
  <si>
    <t>Rating_Action</t>
  </si>
  <si>
    <t>Date_Credit_Review</t>
  </si>
  <si>
    <t>Date_Last_Review</t>
  </si>
  <si>
    <t>Date_Outlook</t>
  </si>
  <si>
    <t>NasdaqGS:AAON</t>
  </si>
  <si>
    <t>NYSE:ANF</t>
  </si>
  <si>
    <t>NasdaqGS:ACHC</t>
  </si>
  <si>
    <t>NYSE:AYI</t>
  </si>
  <si>
    <t>NYSE:WMS</t>
  </si>
  <si>
    <t>NYSE:ACM</t>
  </si>
  <si>
    <t>NYSE:AMG</t>
  </si>
  <si>
    <t>NYSE:AGCO</t>
  </si>
  <si>
    <t>NYSE:ADC</t>
  </si>
  <si>
    <t>NYSE:AA</t>
  </si>
  <si>
    <t>NasdaqGS:ALGM</t>
  </si>
  <si>
    <t>NYSE:ALE</t>
  </si>
  <si>
    <t>NYSE:ALLY</t>
  </si>
  <si>
    <t>NasdaqGS:ALTR</t>
  </si>
  <si>
    <t>NasdaqGS:AMED</t>
  </si>
  <si>
    <t>NasdaqGS:AAL</t>
  </si>
  <si>
    <t>NYSE:AFG</t>
  </si>
  <si>
    <t>NYSE:AMH</t>
  </si>
  <si>
    <t>NasdaqGS:AMKR</t>
  </si>
  <si>
    <t>NYSE:NLY</t>
  </si>
  <si>
    <t>NYSE:AM</t>
  </si>
  <si>
    <t>NYSE:AR</t>
  </si>
  <si>
    <t>NasdaqGM:APPF</t>
  </si>
  <si>
    <t>NYSE:AIT</t>
  </si>
  <si>
    <t>NYSE:ATR</t>
  </si>
  <si>
    <t>NYSE:ARMK</t>
  </si>
  <si>
    <t>NYSE:ALTM</t>
  </si>
  <si>
    <t>NYSE:ARW</t>
  </si>
  <si>
    <t>NYSE:ASGN</t>
  </si>
  <si>
    <t>NYSE:ASH</t>
  </si>
  <si>
    <t>NasdaqGS:AZPN</t>
  </si>
  <si>
    <t>NYSE:ASB</t>
  </si>
  <si>
    <t>NYSE:ALV</t>
  </si>
  <si>
    <t>NYSE:AN</t>
  </si>
  <si>
    <t>NYSE:AVTR</t>
  </si>
  <si>
    <t>NYSE:AVNT</t>
  </si>
  <si>
    <t>NasdaqGS:CAR</t>
  </si>
  <si>
    <t>NasdaqGS:AVT</t>
  </si>
  <si>
    <t>NYSE:AXTA</t>
  </si>
  <si>
    <t>NasdaqGS:OZK</t>
  </si>
  <si>
    <t>NYSE:BDC</t>
  </si>
  <si>
    <t>NYSE:BRBR</t>
  </si>
  <si>
    <t>NYSE:BERY</t>
  </si>
  <si>
    <t>NYSE:BILL</t>
  </si>
  <si>
    <t>NYSE:BIO</t>
  </si>
  <si>
    <t>NasdaqGS:BMRN</t>
  </si>
  <si>
    <t>NYSE:BJ</t>
  </si>
  <si>
    <t>NYSE:BKH</t>
  </si>
  <si>
    <t>NasdaqGS:BLKB</t>
  </si>
  <si>
    <t>NYSE:BYD</t>
  </si>
  <si>
    <t>NasdaqGS:BHF</t>
  </si>
  <si>
    <t>NYSE:BRX</t>
  </si>
  <si>
    <t>NasdaqGS:BRKR</t>
  </si>
  <si>
    <t>NYSE:BC</t>
  </si>
  <si>
    <t>NYSE:BURL</t>
  </si>
  <si>
    <t>NYSE:BWXT</t>
  </si>
  <si>
    <t>NYSE:CBT</t>
  </si>
  <si>
    <t>NYSE:CACI</t>
  </si>
  <si>
    <t>NYSE:CADE</t>
  </si>
  <si>
    <t>NYSE:CPRI</t>
  </si>
  <si>
    <t>NYSE:CSL</t>
  </si>
  <si>
    <t>NYSE:CRS</t>
  </si>
  <si>
    <t>NasdaqGS:CASY</t>
  </si>
  <si>
    <t>NasdaqCM:CELH</t>
  </si>
  <si>
    <t>NasdaqGS:CHX</t>
  </si>
  <si>
    <t>NYSE:GTLS</t>
  </si>
  <si>
    <t>NYSE:CHE</t>
  </si>
  <si>
    <t>NYSE:CHWY</t>
  </si>
  <si>
    <t>NYSE:CHH</t>
  </si>
  <si>
    <t>NasdaqGS:CHRD</t>
  </si>
  <si>
    <t>NasdaqGS:CHDN</t>
  </si>
  <si>
    <t>NYSE:CIEN</t>
  </si>
  <si>
    <t>NasdaqGS:CRUS</t>
  </si>
  <si>
    <t>NYSE:CIVI</t>
  </si>
  <si>
    <t>NYSE:CLH</t>
  </si>
  <si>
    <t>NYSE:CLF</t>
  </si>
  <si>
    <t>NYSE:CNH</t>
  </si>
  <si>
    <t>NYSE:CNO</t>
  </si>
  <si>
    <t>NYSE:CNX</t>
  </si>
  <si>
    <t>NasdaqGS:COKE</t>
  </si>
  <si>
    <t>NasdaqGS:CGNX</t>
  </si>
  <si>
    <t>NYSE:COHR</t>
  </si>
  <si>
    <t>NasdaqGS:COLB</t>
  </si>
  <si>
    <t>NasdaqGS:COLM</t>
  </si>
  <si>
    <t>NYSE:CMA</t>
  </si>
  <si>
    <t>NYSE:FIX</t>
  </si>
  <si>
    <t>NasdaqGS:CBSH</t>
  </si>
  <si>
    <t>NYSE:CMC</t>
  </si>
  <si>
    <t>NasdaqGS:CVLT</t>
  </si>
  <si>
    <t>NasdaqGS:CNXC</t>
  </si>
  <si>
    <t>NYSE:CDP</t>
  </si>
  <si>
    <t>NYSE:CNM</t>
  </si>
  <si>
    <t>NYSE:COTY</t>
  </si>
  <si>
    <t>NYSE:CUZ</t>
  </si>
  <si>
    <t>NYSE:CR</t>
  </si>
  <si>
    <t>NYSE:CXT</t>
  </si>
  <si>
    <t>NasdaqGS:CROX</t>
  </si>
  <si>
    <t>NYSE:CCK</t>
  </si>
  <si>
    <t>NYSE:CUBE</t>
  </si>
  <si>
    <t>NYSE:CFR</t>
  </si>
  <si>
    <t>NYSE:CW</t>
  </si>
  <si>
    <t>NasdaqGS:CYTK</t>
  </si>
  <si>
    <t>NYSE:DAR</t>
  </si>
  <si>
    <t>NasdaqGS:XRAY</t>
  </si>
  <si>
    <t>NYSE:DKS</t>
  </si>
  <si>
    <t>NasdaqGS:DOCU</t>
  </si>
  <si>
    <t>NYSE:DLB</t>
  </si>
  <si>
    <t>NYSE:DCI</t>
  </si>
  <si>
    <t>NYSE:DOCS</t>
  </si>
  <si>
    <t>NasdaqGS:DBX</t>
  </si>
  <si>
    <t>NYSE:DTM</t>
  </si>
  <si>
    <t>NasdaqGS:DUOL</t>
  </si>
  <si>
    <t>NYSE:DT</t>
  </si>
  <si>
    <t>NYSE:ELF</t>
  </si>
  <si>
    <t>NYSE:EXP</t>
  </si>
  <si>
    <t>NasdaqGS:EWBC</t>
  </si>
  <si>
    <t>NYSE:EGP</t>
  </si>
  <si>
    <t>NYSE:EME</t>
  </si>
  <si>
    <t>NYSE:EHC</t>
  </si>
  <si>
    <t>NYSE:ENS</t>
  </si>
  <si>
    <t>NYSE:NVST</t>
  </si>
  <si>
    <t>NYSE:EPR</t>
  </si>
  <si>
    <t>NYSE:EQH</t>
  </si>
  <si>
    <t>NYSE:ELS</t>
  </si>
  <si>
    <t>NYSE:ESAB</t>
  </si>
  <si>
    <t>NYSE:ESNT</t>
  </si>
  <si>
    <t>NYSE:WTRG</t>
  </si>
  <si>
    <t>NasdaqGS:EEFT</t>
  </si>
  <si>
    <t>NYSE:EVR</t>
  </si>
  <si>
    <t>NasdaqGS:EXEL</t>
  </si>
  <si>
    <t>NasdaqGS:EXLS</t>
  </si>
  <si>
    <t>NasdaqGS:EXE</t>
  </si>
  <si>
    <t>NasdaqGS:EXPO</t>
  </si>
  <si>
    <t>NYSE:FNB</t>
  </si>
  <si>
    <t>NYSE:FN</t>
  </si>
  <si>
    <t>NYSE:FHI</t>
  </si>
  <si>
    <t>NYSE:FNF</t>
  </si>
  <si>
    <t>NYSE:FAF</t>
  </si>
  <si>
    <t>NasdaqGS:FFIN</t>
  </si>
  <si>
    <t>NYSE:FHN</t>
  </si>
  <si>
    <t>NYSE:FR</t>
  </si>
  <si>
    <t>NasdaqGS:FCFS</t>
  </si>
  <si>
    <t>NasdaqGS:FIVE</t>
  </si>
  <si>
    <t>NYSE:FLG</t>
  </si>
  <si>
    <t>NasdaqGS:FLEX</t>
  </si>
  <si>
    <t>NYSE:FND</t>
  </si>
  <si>
    <t>NYSE:FLO</t>
  </si>
  <si>
    <t>NYSE:FLS</t>
  </si>
  <si>
    <t>NYSE:FLR</t>
  </si>
  <si>
    <t>NYSE:FBIN</t>
  </si>
  <si>
    <t>NasdaqGS:FYBR</t>
  </si>
  <si>
    <t>NYSE:FCN</t>
  </si>
  <si>
    <t>NYSE:GME</t>
  </si>
  <si>
    <t>NasdaqGS:GLPI</t>
  </si>
  <si>
    <t>NYSE:GATX</t>
  </si>
  <si>
    <t>NYSE:G</t>
  </si>
  <si>
    <t>NasdaqGS:GNTX</t>
  </si>
  <si>
    <t>NYSE:GBCI</t>
  </si>
  <si>
    <t>NYSE:GMED</t>
  </si>
  <si>
    <t>NYSE:GGG</t>
  </si>
  <si>
    <t>NYSE:GHC</t>
  </si>
  <si>
    <t>NasdaqGS:LOPE</t>
  </si>
  <si>
    <t>NYSE:GPK</t>
  </si>
  <si>
    <t>NYSE:GEF</t>
  </si>
  <si>
    <t>NYSE:GWRE</t>
  </si>
  <si>
    <t>NYSE:GXO</t>
  </si>
  <si>
    <t>NYSE:HRB</t>
  </si>
  <si>
    <t>NYSE:HAE</t>
  </si>
  <si>
    <t>NasdaqGS:HALO</t>
  </si>
  <si>
    <t>NasdaqGS:HLNE</t>
  </si>
  <si>
    <t>NasdaqGS:HWC</t>
  </si>
  <si>
    <t>NYSE:HOG</t>
  </si>
  <si>
    <t>NYSE:HR</t>
  </si>
  <si>
    <t>NasdaqGS:HQY</t>
  </si>
  <si>
    <t>NYSE:HXL</t>
  </si>
  <si>
    <t>NYSE:DINO</t>
  </si>
  <si>
    <t>NYSE:HGV</t>
  </si>
  <si>
    <t>NYSE:HOMB</t>
  </si>
  <si>
    <t>NYSE:HLI</t>
  </si>
  <si>
    <t>NYSE:H</t>
  </si>
  <si>
    <t>NYSE:IDA</t>
  </si>
  <si>
    <t>NasdaqGS:ILMN</t>
  </si>
  <si>
    <t>NYSE:IRT</t>
  </si>
  <si>
    <t>NYSE:INGR</t>
  </si>
  <si>
    <t>NYSE:NSP</t>
  </si>
  <si>
    <t>NasdaqGS:IBKR</t>
  </si>
  <si>
    <t>NasdaqGS:IBOC</t>
  </si>
  <si>
    <t>NasdaqGS:IPGP</t>
  </si>
  <si>
    <t>NasdaqGS:IRDM</t>
  </si>
  <si>
    <t>NYSE:ITT</t>
  </si>
  <si>
    <t>NYSE:JHG</t>
  </si>
  <si>
    <t>NasdaqGS:JAZZ</t>
  </si>
  <si>
    <t>NYSE:JEF</t>
  </si>
  <si>
    <t>NYSE:JLL</t>
  </si>
  <si>
    <t>NYSE:KBH</t>
  </si>
  <si>
    <t>NYSE:KBR</t>
  </si>
  <si>
    <t>NYSE:KMPR</t>
  </si>
  <si>
    <t>NYSE:KRC</t>
  </si>
  <si>
    <t>NYSE:KNSL</t>
  </si>
  <si>
    <t>NYSE:KEX</t>
  </si>
  <si>
    <t>NYSE:KRG</t>
  </si>
  <si>
    <t>NYSE:KNF</t>
  </si>
  <si>
    <t>NYSE:KNX</t>
  </si>
  <si>
    <t>NYSE:KD</t>
  </si>
  <si>
    <t>NasdaqGS:LAMR</t>
  </si>
  <si>
    <t>NasdaqGS:LANC</t>
  </si>
  <si>
    <t>NasdaqGS:LSTR</t>
  </si>
  <si>
    <t>NasdaqGM:LNTH</t>
  </si>
  <si>
    <t>NasdaqGS:LSCC</t>
  </si>
  <si>
    <t>NYSE:LEA</t>
  </si>
  <si>
    <t>NasdaqGS:LNW</t>
  </si>
  <si>
    <t>NasdaqGS:LECO</t>
  </si>
  <si>
    <t>NYSE:LAD</t>
  </si>
  <si>
    <t>NasdaqGS:LFUS</t>
  </si>
  <si>
    <t>NasdaqGS:LIVN</t>
  </si>
  <si>
    <t>NYSE:LPX</t>
  </si>
  <si>
    <t>NasdaqGS:LITE</t>
  </si>
  <si>
    <t>NasdaqGS:MTSI</t>
  </si>
  <si>
    <t>NYSE:M</t>
  </si>
  <si>
    <t>NasdaqGS:MANH</t>
  </si>
  <si>
    <t>NYSE:MAN</t>
  </si>
  <si>
    <t>NasdaqGS:CART</t>
  </si>
  <si>
    <t>NYSE:VAC</t>
  </si>
  <si>
    <t>NasdaqGS:MASI</t>
  </si>
  <si>
    <t>NYSE:MTZ</t>
  </si>
  <si>
    <t>NYSE:MTDR</t>
  </si>
  <si>
    <t>NasdaqGS:MAT</t>
  </si>
  <si>
    <t>NYSE:MMS</t>
  </si>
  <si>
    <t>NasdaqGS:MEDP</t>
  </si>
  <si>
    <t>NYSE:MTG</t>
  </si>
  <si>
    <t>NasdaqGS:MKSI</t>
  </si>
  <si>
    <t>NasdaqGS:MORN</t>
  </si>
  <si>
    <t>NYSE:MSA</t>
  </si>
  <si>
    <t>NYSE:MSM</t>
  </si>
  <si>
    <t>NYSE:MLI</t>
  </si>
  <si>
    <t>NYSE:MUR</t>
  </si>
  <si>
    <t>NYSE:MUSA</t>
  </si>
  <si>
    <t>NYSE:NFG</t>
  </si>
  <si>
    <t>NYSE:NSA</t>
  </si>
  <si>
    <t>NasdaqGS:NEOG</t>
  </si>
  <si>
    <t>NasdaqGS:NBIX</t>
  </si>
  <si>
    <t>NYSE:NJR</t>
  </si>
  <si>
    <t>NYSE:NEU</t>
  </si>
  <si>
    <t>NasdaqGS:NXST</t>
  </si>
  <si>
    <t>NasdaqGS:NXT</t>
  </si>
  <si>
    <t>NYSE:NNN</t>
  </si>
  <si>
    <t>NYSE:JWN</t>
  </si>
  <si>
    <t>NasdaqGS:NWE</t>
  </si>
  <si>
    <t>NYSE:NOV</t>
  </si>
  <si>
    <t>NasdaqGS:NOVT</t>
  </si>
  <si>
    <t>NYSE:NVT</t>
  </si>
  <si>
    <t>NYSE:OGE</t>
  </si>
  <si>
    <t>NasdaqGS:ONB</t>
  </si>
  <si>
    <t>NYSE:ORI</t>
  </si>
  <si>
    <t>NYSE:OLN</t>
  </si>
  <si>
    <t>NasdaqGM:OLLI</t>
  </si>
  <si>
    <t>NYSE:OHI</t>
  </si>
  <si>
    <t>NYSE:OGS</t>
  </si>
  <si>
    <t>NYSE:ONTO</t>
  </si>
  <si>
    <t>NasdaqGS:OPCH</t>
  </si>
  <si>
    <t>NYSE:ORA</t>
  </si>
  <si>
    <t>NYSE:OSK</t>
  </si>
  <si>
    <t>NYSE:OVV</t>
  </si>
  <si>
    <t>NYSE:OC</t>
  </si>
  <si>
    <t>NYSE:PK</t>
  </si>
  <si>
    <t>NYSE:PSN</t>
  </si>
  <si>
    <t>NasdaqGS:PCTY</t>
  </si>
  <si>
    <t>NYSE:PBF</t>
  </si>
  <si>
    <t>NYSE:PAG</t>
  </si>
  <si>
    <t>NYSE:PEN</t>
  </si>
  <si>
    <t>NYSE:PFGC</t>
  </si>
  <si>
    <t>NYSE:PR</t>
  </si>
  <si>
    <t>NYSE:PRGO</t>
  </si>
  <si>
    <t>NasdaqGS:PPC</t>
  </si>
  <si>
    <t>NasdaqGS:PNFP</t>
  </si>
  <si>
    <t>NYSE:PLNT</t>
  </si>
  <si>
    <t>NYSE:PII</t>
  </si>
  <si>
    <t>NYSE:POR</t>
  </si>
  <si>
    <t>NYSE:POST</t>
  </si>
  <si>
    <t>NasdaqGS:PCH</t>
  </si>
  <si>
    <t>NasdaqGS:POWI</t>
  </si>
  <si>
    <t>NYSE:PRI</t>
  </si>
  <si>
    <t>NYSE:PB</t>
  </si>
  <si>
    <t>NYSE:PSTG</t>
  </si>
  <si>
    <t>NYSE:PVH</t>
  </si>
  <si>
    <t>NasdaqGS:QLYS</t>
  </si>
  <si>
    <t>NasdaqGS:RMBS</t>
  </si>
  <si>
    <t>NYSE:RRC</t>
  </si>
  <si>
    <t>NYSE:RYN</t>
  </si>
  <si>
    <t>NYSE:RBA</t>
  </si>
  <si>
    <t>NYSE:RBC</t>
  </si>
  <si>
    <t>NYSE:RRX</t>
  </si>
  <si>
    <t>NYSE:RGA</t>
  </si>
  <si>
    <t>NYSE:RS</t>
  </si>
  <si>
    <t>NYSE:RNR</t>
  </si>
  <si>
    <t>NasdaqGS:RGEN</t>
  </si>
  <si>
    <t>NYSE:REXR</t>
  </si>
  <si>
    <t>NYSE:RH</t>
  </si>
  <si>
    <t>NYSE:RLI</t>
  </si>
  <si>
    <t>NasdaqGS:ROIV</t>
  </si>
  <si>
    <t>NasdaqGS:RGLD</t>
  </si>
  <si>
    <t>NYSE:RPM</t>
  </si>
  <si>
    <t>NYSE:RYAN</t>
  </si>
  <si>
    <t>NYSE:R</t>
  </si>
  <si>
    <t>NasdaqGS:SBRA</t>
  </si>
  <si>
    <t>NasdaqGS:SAIA</t>
  </si>
  <si>
    <t>NasdaqGS:SRPT</t>
  </si>
  <si>
    <t>NasdaqGS:SAIC</t>
  </si>
  <si>
    <t>NasdaqGS:SEIC</t>
  </si>
  <si>
    <t>NasdaqGS:SIGI</t>
  </si>
  <si>
    <t>NYSE:ST</t>
  </si>
  <si>
    <t>NYSE:SCI</t>
  </si>
  <si>
    <t>NYSE:FOUR</t>
  </si>
  <si>
    <t>NYSE:SLGN</t>
  </si>
  <si>
    <t>NasdaqGS:SLAB</t>
  </si>
  <si>
    <t>NYSE:SSD</t>
  </si>
  <si>
    <t>NYSE:SKX</t>
  </si>
  <si>
    <t>NasdaqGS:SLM</t>
  </si>
  <si>
    <t>NYSE:SON</t>
  </si>
  <si>
    <t>NasdaqGS:SHC</t>
  </si>
  <si>
    <t>NYSE:SSB</t>
  </si>
  <si>
    <t>NYSE:SWX</t>
  </si>
  <si>
    <t>NYSE:SR</t>
  </si>
  <si>
    <t>NasdaqGS:SFM</t>
  </si>
  <si>
    <t>NYSE:STAG</t>
  </si>
  <si>
    <t>NYSE:STWD</t>
  </si>
  <si>
    <t>NYSE:SF</t>
  </si>
  <si>
    <t>NasdaqGS:SYNA</t>
  </si>
  <si>
    <t>NYSE:SNV</t>
  </si>
  <si>
    <t>NYSE:TMHC</t>
  </si>
  <si>
    <t>NYSE:SNX</t>
  </si>
  <si>
    <t>NYSE:TPX</t>
  </si>
  <si>
    <t>NYSE:THC</t>
  </si>
  <si>
    <t>NYSE:TDC</t>
  </si>
  <si>
    <t>NYSE:TEX</t>
  </si>
  <si>
    <t>NasdaqGS:TTEK</t>
  </si>
  <si>
    <t>NasdaqGS:TCBI</t>
  </si>
  <si>
    <t>NasdaqGS:TXRH</t>
  </si>
  <si>
    <t>NYSE:SAM</t>
  </si>
  <si>
    <t>NYSE:BCO</t>
  </si>
  <si>
    <t>NasdaqGS:CG</t>
  </si>
  <si>
    <t>NYSE:CC</t>
  </si>
  <si>
    <t>NasdaqGS:ENSG</t>
  </si>
  <si>
    <t>NYSE:GAP</t>
  </si>
  <si>
    <t>NasdaqGS:GT</t>
  </si>
  <si>
    <t>NYSE:THG</t>
  </si>
  <si>
    <t>NasdaqGS:MIDD</t>
  </si>
  <si>
    <t>NYSE:NYT</t>
  </si>
  <si>
    <t>NYSE:SMG</t>
  </si>
  <si>
    <t>NYSE:TKR</t>
  </si>
  <si>
    <t>NYSE:TTC</t>
  </si>
  <si>
    <t>NasdaqGS:WEN</t>
  </si>
  <si>
    <t>NYSE:WU</t>
  </si>
  <si>
    <t>NYSE:THO</t>
  </si>
  <si>
    <t>NYSE:TKO</t>
  </si>
  <si>
    <t>NYSE:TOL</t>
  </si>
  <si>
    <t>NYSE:BLD</t>
  </si>
  <si>
    <t>NYSE:TNL</t>
  </si>
  <si>
    <t>NYSE:TREX</t>
  </si>
  <si>
    <t>NYSE:TXNM</t>
  </si>
  <si>
    <t>NasdaqGS:UFPI</t>
  </si>
  <si>
    <t>NYSE:UGI</t>
  </si>
  <si>
    <t>NasdaqGS:UMBF</t>
  </si>
  <si>
    <t>NYSE:UA</t>
  </si>
  <si>
    <t>NYSE:UAA</t>
  </si>
  <si>
    <t>NasdaqGS:UBSI</t>
  </si>
  <si>
    <t>NYSE:X</t>
  </si>
  <si>
    <t>NasdaqGS:UTHR</t>
  </si>
  <si>
    <t>NasdaqGS:OLED</t>
  </si>
  <si>
    <t>NYSE:UNM</t>
  </si>
  <si>
    <t>NYSE:USFD</t>
  </si>
  <si>
    <t>NYSE:MTN</t>
  </si>
  <si>
    <t>NYSE:VAL</t>
  </si>
  <si>
    <t>NasdaqGS:VLY</t>
  </si>
  <si>
    <t>NYSE:VMI</t>
  </si>
  <si>
    <t>NYSE:VVV</t>
  </si>
  <si>
    <t>NasdaqGS:VNOM</t>
  </si>
  <si>
    <t>NasdaqGS:VC</t>
  </si>
  <si>
    <t>NYSE:VNT</t>
  </si>
  <si>
    <t>NYSE:VNO</t>
  </si>
  <si>
    <t>NYSE:VOYA</t>
  </si>
  <si>
    <t>NYSE:WPC</t>
  </si>
  <si>
    <t>NasdaqGS:WMG</t>
  </si>
  <si>
    <t>NYSE:WSO</t>
  </si>
  <si>
    <t>NYSE:WTS</t>
  </si>
  <si>
    <t>NasdaqGS:WFRD</t>
  </si>
  <si>
    <t>NYSE:WBS</t>
  </si>
  <si>
    <t>NYSE:WCC</t>
  </si>
  <si>
    <t>NYSE:WAL</t>
  </si>
  <si>
    <t>NYSE:WLK</t>
  </si>
  <si>
    <t>NYSE:WEX</t>
  </si>
  <si>
    <t>NYSE:WHR</t>
  </si>
  <si>
    <t>NYSE:WSM</t>
  </si>
  <si>
    <t>NasdaqGS:WING</t>
  </si>
  <si>
    <t>NasdaqGS:WTFC</t>
  </si>
  <si>
    <t>NasdaqGS:WWD</t>
  </si>
  <si>
    <t>NYSE:WH</t>
  </si>
  <si>
    <t>NYSE:XPO</t>
  </si>
  <si>
    <t>NYSE:YETI</t>
  </si>
  <si>
    <t>NasdaqGS:ZION</t>
  </si>
  <si>
    <t>NasdaqGS:ZI</t>
  </si>
  <si>
    <t>NYSE:MRP</t>
  </si>
  <si>
    <t>IPO_Date</t>
  </si>
  <si>
    <t>Avg_wkly_vol_over_1M / Shares Out</t>
  </si>
  <si>
    <t>Avg_wkly_vol_over_3M / Shares Out</t>
  </si>
  <si>
    <t>Avg_Daily_vol_over_1m / one-year avg daily_vol</t>
  </si>
  <si>
    <t>Avg_Daily_vol_over_3m / one-year avg daily_vol</t>
  </si>
  <si>
    <t>允䅁乁卫䅁䍁䅁䅁䅁允䅂䅁䅋䅁䍁䅍兓佂䙁䅙兑䵂䕁䅫䅒杁䕁䅍睔乂䙁䅁兑佂䙁䅫䅉䩂䕁䅑䅁湂杁䅁杋䅁䍁䅧兓畂䡁䅙兙獂䝁䅫䅚杁䙁䅍䅤桂䡁䅉䅤杁䙁䅉兙畂䝁䅳克䅁䉁䕅䅁獁䅁䅁免硁䑁䅅䅉瑁䍁䅁睑祂䝁䄸䅣杁䙁䅁杣療䝁䅑兤橂䡁䅑兡療䝁䄴䅁㡄䅄䅁䅑䅁䑁䅅免祁䑁䅍免睁䍁䅁兌杁䕁䅍䅡灂䝁䅍睡求䝁䄴䅉䙂䝁䅣睚杁䙁䅁杣療䝁䅑兤橂䡁䅑兡療䝁䄴䅁㕃充䅁杆䅁䑁䅅杍癁䑁䅍䅍癁䑁䅉䅍祁䑁䅍䅁䍁杁䅁杆䅁䑁䅅杍癁䑁䅍免癁䑁䅉䅍祁䑁䅅䅁䙁杁䅁杆䅁䑁䅅杍癁䑁䅍免癁䑁䅉䅍祁䑁䅉䅁䑁杁䅁杂䅁䑁䅅䅒䅁䵁卙䅁䝁䅁䅁免乂䅁䅁䉹䅉䅁䅙䅁硁䙁䅫䅁佄杅䅁杆䅁䑁䅉䅍祁䑁䅅兌睁䑁䅅兌睁䑁䅅䅁噁䅂䅁杆䅁䑁䅉䅍祁䑁䅑兌睁䑁䅅兌睁䑁䅅䅁啁䅂䅁杆䅁䑁䅉䅍祁䑁䅕兌睁䑁䅅兌睁䑁䅅䅁偁䅂䅁杏䅁䑁䅉免硁䍁䅁兌杁䕁䄸兡獂䍁䅁兙畂䝁䅑䅉䡂䝁䅅督杁䕁䅕䅥あ䡁䅉兙橂䡁䅑兡療䝁䄴䅁穄元䅁䅐䅁䑁䅉免硁䑁䅅䅉瑁䍁䅁睔灂䝁䅷䅉桂䝁䄴䅚杁䕁䅣兙穂䍁䅁兒㑂䡁䅑杣桂䝁䅍䅤灂䝁䄸杢䅁䡁䝯䅁䥂䅁䅁杍硁䑁䅅免祁䑁䅁䅉瑁䍁䅁睑祂䡁䅕䅚求䍁䅁䅕求䡁䅑杣療䝁䅷党ㅂ䝁䄰䅉䙂䡁䅧䅤祂䝁䅅睙あ䝁䅫睢畂䅁䅁睱䅫䕁䅁䅁祁䑁䅅免硁䑁䅍䅍杁䍁䄰䅉佂䝁䅅䅤ㅂ䡁䅉兙獂䍁䅁睒桂䡁䅍䅉䙂䡁䅧䅤祂䝁䅅睙あ䝁䅫睢畂䅁䅁兦䅧䍁䅧䅁祁䑁䅅杍硁䑁䅅䅉瑁䍁䅁睑療䝁䅅䅢杁䕁䄰兡畂䝁䅫杢湂䅁䅁硪䅅䕁䅉䅁祁䑁䅅杍硁䑁䅅兎杁䍁䄰䅉噂䝁䄴䅚求䡁䅉睚祂䝁䄸兤畂䝁䅑䅉䑂䝁䄸兙獂䍁䅁兔灂䝁䄴兡畂䝁䅣䅁剄充䅁䅍䅁䑁䅉免祁䑁䅉䅉瑁䍁䅁兔求䡁䅑兙獂䍁䅁睔祂䝁䅕䅉乂䝁䅫杢灂䝁䄴睚䅁偁䭣䅁兂䅁䅁杍硁䑁䅉杍祁䑁䅁䅉瑁䍁䅁睒療䝁䅷䅚杁䕁䄸杣求䍁䅁兙畂䝁䅑䅉呂䝁䅫䅢㉂䝁䅕杣杁䕁䄸杣求䍁䅁兔灂䝁䄴兡畂䝁䅣䅁䩃䅃䅁杘䅁䑁䅉免祁䑁䅉睍睁䍁䅁兌杁䕁䅍睢睂䡁䅁党祂䍁䅷䅉佂䝁䅫睙牂䝁䅕䅢獁䍁䅁䅔求䝁䅅䅚獁䍁䅁兙畂䝁䅑䅉慂䝁䅫杢橂䍁䅁兔灂䝁䄴兡畂䝁䅣䅁坂元䅁䅙䅁䑁䅉免祁䑁䅍䅉瑁䍁䅁杔療䝁䄴兢求䡁䅑兙獂䝁䅷兡橂䍁䅁兔灂䝁䄴党祂䝁䅅䅢杁䕁䄰兡畂䝁䅫杢湂䍁䅁兙畂䝁䅑䅉剂䡁䅕兙祂䡁䅉入灂䝁䄴睚䅁偁䥁䅁㙂䅁䅁杍硁䑁䅉睍硁䑁䅫䅉瑁䍁䅁睔あ䝁䅧党祂䍁䅁睑祂䡁䅕督潂䝁䅕䅚杁䝁䅅杢歂䍁䅁村祂䝁䄸睡求䝁䄴䅉呂䡁䅑睢畂䝁䅕䅉乂䝁䅫杢灂䝁䄴睚杁䝁䅅杢歂䍁䅁兕ㅂ䝁䅅杣祂䡁䅫兡畂䝁䅣䅁䡃权䅁䅓䅁䑁䅉免穁䑁䅅免硁䍁䅁兌杁䕁䅑杣灂䝁䅷䅢灂䝁䄴睚杁䕁䄸兡獂䍁䅁兙畂䝁䅑䅉䡂䝁䅅督杁䙁䅣党獂䝁䅷督䅁䱁䥫䅁畂䅁䅁杍硁䑁䅍免硁䑁䅉䅉瑁䍁䅁睕ㅂ䡁䅁䅣療䡁䅉䅤杁䕁䅅睙あ䝁䅫杤灂䡁䅑兡求䡁䅍䅉浂䝁䄸杣杁䕁䄸兡獂䍁䅁兙畂䝁䅑䅉䡂䝁䅅督杁䕁䄸䅣求䡁䅉兙あ䝁䅫睢畂䡁䅍䅁杁元䅁杬䅁䑁䅉免穁䑁䅅免ㅁ䍁䅁兌杁䙁䅍兤睂䡁䅁睢祂䡁䅑䅉䉂䝁䅍䅤灂䡁䅙兡あ䝁䅫党穂䍁䅁杚療䡁䅉䅉佂䝁䄸杢瑂䝁䅕䅤桂䝁䅷䅢灂䝁䅍䅉乂䝁䅫杢求䡁䅉兙獂䡁䅍䅉潁䝁䅕䅥橂䝁䅕䅣あ䍁䅁杒ㅂ䝁䅕䅢穂䍁䅫䅉乂䝁䅫杢灂䝁䄴睚䅁䵁䵷䅁䅃䅁䅁杍祁䑁䅅免杁䍁䄰䅉䙂䝁䅷党橂䡁䅑杣灂䝁䅍䅉兂䝁䄸睤求䡁䅉䅉䡂䝁䅕杢求䡁䅉兙あ䝁䅫睢畂䍁䅷䅉啂䡁䅉兙畂䡁䅍兢灂䡁䅍督灂䝁䄸杢杁䝁䅅杢歂䍁䅁䅒灂䡁䅍䅤祂䝁䅫杙ㅂ䡁䅑兡療䝁䄴䅁捃杂䅁䅒䅁䑁䅉杍硁䑁䅅免杁䍁䄰䅉䙂䝁䅷党橂䡁䅑杣灂䝁䅍䅉兂䝁䄸睤求䡁䅉䅉䡂䝁䅕杢求䡁䅉兙あ䝁䅫睢畂䅁䅁睍䅙䙁䅷䅁祁䑁䅉免硁䑁䅅李杁䍁䄰䅉䡂䝁䅕睢あ䝁䅧党祂䝁䄰兙獂䍁䅁兒獂䝁䅕睙あ䡁䅉兡橂䍁䅁䅕療䡁䅣党祂䍁䅁睒求䝁䄴党祂䝁䅅䅤灂䝁䄸杢䅁䭁䜰䅁卂䅁䅁杍祁䑁䅅免硁䑁䅧䅉瑁䍁䅁睔あ䝁䅧党祂䍁䅁兒獂䝁䅕睙あ䡁䅉兡橂䍁䅁䅕療䡁䅣党祂䍁䅁睒求䝁䄴党祂䝁䅅䅤灂䝁䄸杢䅁䝁䭳䅁⭂䅁䅁杍祁䑁䅅免祁䍁䅁兌杁䕁䅕䅢求䝁䅍䅤祂䝁䅫睙杁䙁䅁睢㍂䝁䅕杣杁䙁䅑杣桂䝁䄴督瑂䝁䅫督穂䝁䅫睢畂䍁䅷䅉䑂䝁䄸杢あ䡁䅉睢獂䍁䅷䅉桂䝁䄴䅚杁䕁䅑兡穂䡁䅑杣灂䝁䅉兤あ䝁䅫睢畂䅁䅁杗䅫䕁䅯䅁祁䑁䅉免硁䑁䅉杍杁䍁䄰䅉䙂䝁䅷党橂䡁䅑杣灂䝁䅍䅉兂䝁䄸睤求䡁䅉䅉䕂䝁䅫督あ䡁䅉兡楂䡁䅕䅤灂䝁䄸杢䅁佁䨰䅁䅂䅁䅁杍祁䑁䅅杍杁䍁䄰䅉佂䝁䅅䅤ㅂ䡁䅉兙獂䍁䅁睒桂䡁䅍䅉䕂䝁䅫督あ䡁䅉兡楂䡁䅕䅤灂䝁䄸杢䅁乁䡳䅁䕂䅁䅁杍祁䑁䅅杍硁䑁䅁䅉瑁䍁䅁杔桂䡁䅑兤祂䝁䅅䅢杁䕁䅣兙穂䍁䅁䅒灂䡁䅍䅤祂䝁䅫杙ㅂ䡁䅑兡療䝁䄴䅁煁䅃䅁䅗䅁䑁䅉杍硁䑁䅍免杁䍁䄰䅉塂䝁䅅䅤求䡁䅉䅉呂䡁䅕䅣睂䝁䅷入杁䝁䅅杢歂䍁䅁兓祂䡁䅉兡湂䝁䅅䅤灂䝁䄸杢杁䙁䅍入穂䡁䅑党瑂䡁䅍䅁扁䅅䅁杗䅁䑁䅉杍硁䑁䅍免睁䍁䅁兌杁䙁䅣兙あ䝁䅕杣杁䙁䅍兤睂䡁䅁䅢㕂䍁䅁兙畂䝁䅑䅉䩂䡁䅉杣灂䝁䅣兙あ䝁䅫睢畂䍁䅁睕㕂䡁䅍䅤求䝁䄰督䅁佁䡍䅁卂䅁䅁杍穁䑁䅙免杁䍁䄰䅉卂䝁䅕督灂䝁䅑党畂䡁䅑兡桂䝁䅷䅉䍂䡁䅕兡獂䝁䅑兡畂䝁䅣䅉䑂䝁䄸杢穂䡁䅑杣ㅂ䝁䅍䅤灂䝁䄸杢䅁䕁䥁䅁啂䅁䅁杍穁䑁䅙免硁䍁䅁兌杁䙁䅉党穂䝁䅫䅚求䝁䄴䅤灂䝁䅅䅢杁䕁䅉兤灂䝁䅷䅚灂䝁䄴睚杁䕁䅍睢畂䡁䅍䅤祂䡁䅕睙あ䝁䅫睢畂䅁䅁䅮䅧䩁䅙䅁祁䑁䅍李硁䑁䅅兎杁䍁䄰䅉佂䝁䅕睤杁䙁䅍兡畂䝁䅣䅢求䍁䄰杒桂䝁䄰兡獂䡁䅫䅉䥂䝁䄸兤穂䝁䅫杢湂䍁䅁睑療䝁䄴督あ䡁䅉兤橂䡁䅑兡療䝁䄴䅉潁䝁䅕䅥橂䝁䅕䅣あ䍁䅁杒療䡁䅉兌呂䝁䅅䅢求䍁䅁村ㅂ䝁䅫䅢歂䝁䅕杣穂䍁䅫䅁䩄充䅁杫䅁䑁䅉睍㉁䑁䅅免㉁䍁䅁兌杁䕁䄴党㍂䍁䅁兔ㅂ䝁䅷䅤灂䝁䅙兙瑂䝁䅫䅢㕂䍁䅁䅓療䡁䅕督灂䝁䄴睚杁䕁䅍睢畂䡁䅍䅤祂䡁䅕睙あ䝁䅫睢畂䍁䅁䅋求䡁䅧睙求䡁䅁䅤杁䕁䅙睢祂䍁䄰睕桂䝁䅷党杁䕁䅉兤灂䝁䅷䅚求䡁䅉督灁䅁䅁朷䅣䕁䄴䅁祁䑁䅍李硁䑁䅅睎杁䍁䄰䅉佂䝁䅕睤杁䕁䅧睢ㅂ䡁䅍兡畂䝁䅣䅉䝂䝁䄸杣瑁䙁䅍兙獂䝁䅕䅉䍂䡁䅕兡獂䝁䅑党祂䡁䅍䅁䉄元䅁杘䅁䑁䅉睍㍁䍁䅁兌杁䕁䅧党桂䡁䅙入杁䝁䅅杢歂䍁䅁睑灂䡁䅙兡獂䍁䅁兒畂䝁䅣兡畂䝁䅕党祂䝁䅫杢湂䍁䅁睑療䝁䄴督あ䡁䅉兤橂䡁䅑兡療䝁䄴䅁㥂䅅䅁䅬䅁䑁䅉睍㍁䑁䅅睍睁䍁䅁兌杁䙁䅁睢㍂䝁䅕杣杁䝁䅅杢歂䍁䅁睑療䝁䄰兢ㅂ䝁䄴兡橂䝁䅅䅤灂䝁䄸杢杁䕁䅷兡畂䝁䅕䅉桂䝁䄴䅚杁䙁䅉党獂䝁䅅䅤求䝁䅑䅉呂䡁䅑杣ㅂ䝁䅍䅤ㅂ䡁䅉党穂䍁䅁睑療䝁䄴督あ䡁䅉兤橂䡁䅑兡療䝁䄴䅁奂䅃䅁䅚䅁䑁䅉睍㍁䑁䅍免睁䍁䅁兌杁䕁䅧兡湂䝁䅧睤桂䡁䅫䅌杁䙁䅍䅤祂䝁䅕党あ䍁䅷䅉桂䝁䄴䅚杁䕁䅉杣灂䝁䅑睚求䍁䅁睑療䝁䄴督あ䡁䅉兤橂䡁䅑兡療䝁䄴䅁婁䅄䅁䅒䅁䑁䅉睍㑁䍁䅁兌杁䙁䅍䅣求䝁䅍兡桂䝁䅷䅤㕂䍁䅁䅖祂䝁䅅䅚求䍁䅁睑療䝁䄴䅤祂䝁䅅睙あ䝁䄸杣穂䅁䅁眷䅙䩁䅑䅁祁䑁䅍䅏祁䑁䅅䅍杁䍁䄰䅉䙂䝁䅷党橂䡁䅑杣灂䝁䅍兙獂䍁䅁睑療䝁䄴䅤祂䝁䅅睙あ䝁䄸杣穂䍁䅁兙畂䝁䅑䅉偂䡁䅑䅡求䡁䅉䅉塂䝁䅫杣灂䝁䄴睚杁䕁䅫杢穂䡁䅑兙獂䝁䅷兙あ䝁䅫睢畂䍁䅁睑療䝁䄴䅤祂䝁䅅睙あ䝁䄸杣穂䅁䅁睱䅣䑁䅉䅁穁䑁䅅免杁䍁䄰䅉䝂䝁䄸睢歂䍁䅁兔桂䝁䄴兤浂䝁䅅睙あ䡁䅕杣灂䝁䄴睚䅁䵁䡁䅁䍂䅁䅁睍硁䑁䅅杍杁䍁䄰䅉䡂䡁䅉兙灂䝁䄴䅉桂䝁䄴䅚杁䕁䄸兡獂䡁䅍党求䝁䅑䅉乂䝁䅫䅢獂䝁䅫杢湂䅁䅁儫䅧䙁䅁䅁穁䑁䅅免祁䑁䅍䅍杁䍁䄰䅉䍂䡁䅉党桂䝁䅳杚桂䡁䅍䅤杁䕁䅍党祂䝁䅕兙獂䍁䅁兔桂䝁䄴兤浂䝁䅅睙あ䡁䅕杣灂䝁䄴睚䅁䱁即䅁煂䅁䅁睍硁䑁䅅睍杁䍁䄰䅉呂䡁䅕睚桂䡁䅉䅉桂䝁䄴䅚杁䕁䅍睢畂䝁䅙党橂䡁䅑兡療䝁䄴党祂䡁䅫䅉兂䡁䅉睢歂䡁䅕睙あ䍁䅁兔桂䝁䄴兤浂䝁䅅睙あ䡁䅕杣灂䝁䄴睚䅁偁具䅁歂䅁䅁睍硁䑁䅅睍ㅁ䍁䅁兌杁䕁䅍䅡療䝁䅍睢獂䝁䅅䅤求䍁䅁兙畂䝁䅑䅉䑂䝁䄸杢浂䝁䅕睙あ䝁䅫睢畂䝁䅕杣㕂䍁䅁兔桂䝁䄴兤浂䝁䅅睙あ䡁䅕杣灂䝁䄴睚䅁䱁䭫䅁あ䅁䅁睍硁䑁䅅䅎硁䑁䅅䅉瑁䍁䅁杒祂䝁䄸来求䝁䄴䅉䝂䡁䅉兤灂䡁䅑䅌杁䕁䅯兤灂䝁䅍党獁䍁䅁兙畂䝁䅑䅉坂䝁䅕睚求䡁䅑兙楂䝁䅷党杁䕁䄰兙畂䡁䅕杚桂䝁䅍䅤ㅂ䡁䅉兡畂䝁䅣䅁㥁权䅁䅤䅁䑁䅍免硁䑁䅑杍杁䍁䄰䅉䝂䡁䅉兤灂䡁䅑䅉桂䝁䄴䅚杁䙁䅙党湂䝁䅕䅤桂䝁䅉䅢求䍁䅁睑桂䝁䄴杢灂䝁䄴睚獁䍁䅁䅕灂䝁䅍睡獂䝁䅫杢湂䍁䅷䅉桂䝁䄴䅚杁䕁䅑杣㕂䝁䅫杢湂䅁䅁桰䅅䙁䅙䅁穁䑁䅅免㉁䑁䅅䅉瑁䍁䅁兑畂䝁䅫兢桂䝁䅷䅉呂䝁䅷兙ㅂ䝁䅣䅡あ䝁䅕杣灂䝁䄴睚杁䝁䅅杢歂䍁䅁䅕祂䝁䄸睙求䡁䅍督灂䝁䄴睚䅁䵁䭧䅁捂䅁䅁睍硁䑁䅅李硁䑁䅅䅉瑁䍁䅁兑畂䝁䅫兢桂䝁䅷䅉潁䝁䅕䅥橂䝁䅕䅣あ䍁䅁䅕療䡁䅕䅢あ䡁䅉入灁䍁䅁睕獂䝁䅅兤湂䝁䅧䅤求䡁䅉兡畂䝁䅣䅁扁权䅁䅏䅁䑁䅍免硁䑁䅙免ㅁ䍁䅁兌杁䙁䅁睢ㅂ䝁䅷䅤祂䡁䅫䅉兂䡁䅉睢橂䝁䅕督穂䝁䅫杢湂䅁䅁睅䅣䙁䅙䅁穁䑁䅅免㑁䍁䅁兌杁䕁䅉兙牂䝁䅕杣灂䝁䅕督杁䝁䅅杢歂䍁䅁䅖療䡁䅉䅤灂䝁䅷䅢桂䍁䅁兔桂䝁䄴兤浂䝁䅅睙あ䡁䅕杣灂䝁䄴睚䅁䭁䡍䅁敂䅁䅁睍硁䑁䅅䅏硁䍁䅁兌杁䕁䅉杣求䝁䅅䅚杁䝁䅅杢歂䍁䅁村桂䝁䅳党祂䡁䅫䅉兂䡁䅉睢歂䡁䅕睙あ䍁䅁兔桂䝁䄴兤浂䝁䅅睙あ䡁䅕杣灂䝁䄴睚䅁䍁单䅁啂䅁䅁睍硁䑁䅅䅏祁䑁䅅䅉瑁䍁䅁睑療䝁䄸睡灂䝁䅕䅉桂䝁䄴䅚杁䕁䅍杣桂䝁䅍睡求䡁䅉䅉乂䝁䅅杢ㅂ䝁䅙兙橂䡁䅑兤祂䝁䅫杢湂䅁䅁䅅䅫䕁䅁䅁穁䑁䅅免㕁䍁䅁兌杁䕁䄸䅤潂䝁䅕杣杁䕁䅙睢療䝁䅑䅉乂䝁䅅杢ㅂ䝁䅙兙橂䡁䅑兤祂䝁䅫杢湂䅁䅁睵䅯䕁䅉䅁穁䑁䅅免㕁䑁䅅䅉瑁䍁䅁睕畂䝁䅅睙牂䍁䅁杒療䝁䄸䅚杁䕁䄰兙畂䡁䅕杚桂䝁䅍䅤ㅂ䡁䅉兡畂䝁䅣䅁穁权䅁䅔䅁䑁䅍免硁䑁䅫杍睁䍁䅁兌杁䕁䅍睢浂䝁䅙党求䍁䅁兙畂䝁䅑䅉啂䝁䅕兙杁䕁䄰兙畂䡁䅕杚桂䝁䅍䅤ㅂ䡁䅉兡畂䝁䅣䅁瑄䅃䅁杗䅁䑁䅍免硁䑁䅫䅎杁䍁䄰䅉呂䝁䅕兙穂䝁䄸杢灂䝁䄴睚杁䝁䅅杢歂䍁䅁䅒祂䝁䅕督穂䝁䅫杢湂䍁䅁兔桂䝁䄴兤浂䝁䅅睙あ䡁䅕杣灂䝁䄴睚䅁䕁䭕䅁䭂䅁䅁睍硁䑁䅅兏㕁䍁䅁兌杁䕁䅅䅢獂䍁䅁睔あ䝁䅧党祂䍁䅁杒療䝁䄸䅚杁䕁䄰兙畂䡁䅕杚桂䝁䅍䅤ㅂ䡁䅉兡畂䝁䅣䅁祁䅃䅁䅐䅁䑁䅍免祁䑁䅅䅉瑁䍁䅁村求䡁䅙党祂䝁䅅睚求䍁䅁兔桂䝁䄴兤浂䝁䅅睙あ䡁䅕杣灂䝁䄴睚䅁䭁䨴䅁卂䅁䅁睍硁䑁䅉免硁䍁䅁兌杁䙁䅍睢浂䡁䅑䅉䕂䡁䅉兡畂䝁䅳䅉桂䝁䄴䅚杁䕁䅫睙求䍁䅁兔桂䝁䄴兤浂䝁䅅睙あ䡁䅕杣灂䝁䄴睚䅁䩁䠸䅁䕂䅁䅁睍硁䑁䅉免硁䑁䅅䅉瑁䍁䅁睕療䝁䅙䅤杁䕁䅑杣灂䝁䄴睡杁䕁䄰兙畂䡁䅕杚桂䝁䅍䅤ㅂ䡁䅉兡畂䝁䅣䅁䱃睂䅁杊䅁䑁䅍免祁䑁䅅杍睁䍁䅁兌杁䕁䅉杣求䡁䅣党祂䝁䅫党穂䅁䅁內䅣䍁䅷䅁穁䑁䅅杍硁䑁䅑䅍杁䍁䄰䅉䕂䝁䅫督あ䝁䅫䅢獂䝁䅕杣灂䝁䅕督䅁䝁䩫䅁⭁䅁䅁睍硁䑁䅉杍穁䑁䅁䅉瑁䍁䅁䅖療䝁䅉兙橂䝁䅍睢杁䕁䄰兙畂䡁䅕杚桂䝁䅍䅤ㅂ䡁䅉兡畂䝁䅣䅁婁元䅁䅐䅁䑁䅍免ぁ䑁䅅免睁䍁䅁兌杁䕁䅍兙祂䡁䅁党あ䍁䅁兙畂䝁䅑䅉卂䡁䅕睚杁䕁䄰兡獂䝁䅷督䅁䕁䬰䅁㑁䅁䅁睍硁䑁䅕䅉瑁䍁䅁兑睂䡁䅁兙祂䝁䅕䅢杁䕁䄰兙畂䡁䅕杚桂䝁䅍䅤ㅂ䡁䅉兡畂䝁䅣䅁䵂睂䅁材䅁䑁䅍免㉁䑁䅉免杁䍁䄰䅉䝂䝁䄸睢あ䡁䅣党桂䡁䅉䅉乂䝁䅅杢ㅂ䝁䅙兙橂䡁䅑兤祂䝁䅫杢湂䅁䅁睬䅧䕁䅁䅁穁䑁䅅李祁䑁䅅䅍杁䍁䄰䅉䝂䝁䄸睢あ䡁䅣党桂䡁䅉䅉乂䝁䅅杢ㅂ䝁䅙兙橂䡁䅑兤祂䝁䅫杢湂䅁䅁睷䅣䡁䅁䅁穁䑁䅅李㕁䑁䅫䅍杁䍁䄰䅉偂䡁䅑䅡求䡁䅉䅉䵂䝁䅕兙あ䝁䅧党祂䍁䅁兙畂䝁䅑䅉䉂䝁䅷䅢灂䝁䅕䅚杁䙁䅁杣療䝁䅑兤橂䡁䅑䅉乂䝁䅅杢ㅂ䝁䅙兙橂䡁䅑兤祂䝁䅫杢湂䅁䅁䅮䅯䕁䅉䅁穁䑁䅉免杁䍁䄰䅉塂䝁䄸睢歂䍁䅁䅕祂䝁䄸䅚ㅂ䝁䅍䅤杁䕁䄰兙畂䡁䅕杚桂䝁䅍䅤ㅂ䡁䅉兡畂䝁䅣䅁婃杂䅁杚䅁䑁䅍杍硁䑁䅉免硁䍁䅁兌杁䕁䅧兙祂䝁䅑睤療䝁䄸䅚杁䙁䅙党畂䝁䅕党祂䍁䅁兙畂䝁䅑䅉兂䝁䅷入㍂䝁䄸睢歂䍁䅁兔桂䝁䄴兤浂䝁䅅睙あ䡁䅕杣灂䝁䄴睚䅁䥁䭉䅁浂䅁䅁睍祁䑁䅅兏㕁䑁䅉䅉瑁䍁䅁䅕祂䝁䅕杚桂䝁䅉杣灂䝁䅍兙あ䝁䅕䅚杁䙁䅣睢療䝁䅑䅉䍂䡁䅕兡獂䝁䅑兡畂䝁䅣䅉乂䝁䅅杢ㅂ䝁䅙兙橂䡁䅑兤祂䝁䅫杢湂䅁䅁来䅫䡁䅧䅁穁䑁䅉免㕁䑁䅫兏杁䍁䄰䅉䉂䝁䅷䅢杁䕁䄸䅤潂䝁䅕杣杁䕁䄰兡穂䝁䅍党獂䝁䅷兙畂䝁䅕睢ㅂ䡁䅍䅉塂䝁䄸睢歂䍁䅁䅕祂䝁䄸䅚ㅂ䝁䅍䅤杁䕁䄰兙畂䡁䅕杚桂䝁䅍䅤ㅂ䡁䅉兡畂䝁䅣䅁ㅃ䅃䅁杋䅁䑁䅍杍祁䑁䅅杍睁䍁䅁兌杁䙁䅁兙睂䝁䅕杣杁䕁䄰兡獂䝁䅷督䅁䥁卙䅁ぁ䅁䅁睍祁䑁䅉免穁䑁䅁䅉瑁䍁䅁䅕桂䡁䅁党祂䝁䅉睢桂䡁䅉䅚杁䕁䄰兡獂䝁䅷督䅁䝁䭉䅁慂䅁䅁睍祁䑁䅉杍杁䍁䄰䅉䑂䝁䄸杢㉂䝁䅕杣あ䝁䅕䅚杁䙁䅁兙睂䝁䅕杣杁䙁䅁杣療䝁䅑兤橂䡁䅑䅉乂䝁䅅杢ㅂ䝁䅙兙橂䡁䅑兤祂䝁䅫杢湂䅁䅁睺䅧䙁䅙䅁穁䑁䅉杍祁䑁䅅䅉瑁䍁䅁䅕桂䡁䅁党祂䝁䅉睢桂䡁䅉䅚杁䕁䅍睢畂䡁䅑兙灂䝁䄴党祂䍁䅁兔桂䝁䄴兤浂䝁䅅睙あ䡁䅕杣灂䝁䄴睚䅁䑁䝕䅁㡂䅁䅁睍祁䑁䅉杍祁䑁䅁䅉瑁䍁䅁䅕桂䡁䅁党祂䍁䅁村桂䝁䅣䅉桂䝁䄴䅚杁䕁䅍睢桂䡁䅑党歂䍁䅁兙畂䝁䅑䅉啂䡁䅉党桂䡁䅑党歂䍁䅁䅕桂䡁䅁党祂䍁䅁兔桂䝁䄴兤浂䝁䅅睙あ䡁䅕杣灂䝁䄴睚䅁䙁䩷䅁捂䅁䅁睍祁䑁䅉杍㕁䑁䅅䅉瑁䍁䅁睕桂䝁䄴兡あ䝁䅅杣㕂䍁䅁䅕桂䡁䅁党祂䍁䅁䅕祂䝁䄸䅚ㅂ䝁䅍䅤杁䕁䄰兙畂䡁䅕杚桂䝁䅍䅤ㅂ䡁䅉兡畂䝁䅣䅁㉁权䅁杉䅁䑁䅍杍穁䑁䅅免杁䍁䄰䅉兂䡁䅉兡畂䡁䅑兡畂䝁䅣䅁晄充䅁杢䅁䑁䅍杍穁䑁䅅免硁䍁䅁兌杁䕁䅍睢瑂䝁䄰党祂䝁䅍兡桂䝁䅷䅉兂䡁䅉兡畂䡁䅑兡畂䝁䅣䅉潁䝁䅕䅥橂䝁䅕䅣あ䍁䅁睕橂䡁䅉党求䝁䄴䅉桂䝁䄴䅚杁䕁䅉睢療䝁䅳督灁䅁䅁兹䅷䑁䅷䅁穁䑁䅉䅎硁䑁䅅䅍杁䍁䄰䅉兂䝁䅕䅤祂䝁䄸䅢求䡁䅕兢杁䙁䅉党浂䝁䅫杢求䡁䅉兡求䡁䅍䅁坃睂䅁杪䅁䑁䅍杍ぁ䑁䅅杍杁䍁䄰䅉䉂䡁䅍䅣潂䝁䅅䅢あ䍁䅁䅕桂䡁䅙兡畂䝁䅣䅌杁䙁䅉睢療䝁䅙兡畂䝁䅣䅌杁䝁䅅杢歂䍁䅁睕桂䡁䅑兤祂䝁䅅䅤求䝁䅑䅉乂䝁䅅䅤求䡁䅉兡桂䝁䅷督杁䕁䄰兙畂䡁䅕杚桂䝁䅍䅤ㅂ䡁䅉兡畂䝁䅣䅁䅃睂䅁䅣䅁䑁䅍杍ぁ䑁䅅兏杁䍁䄰䅉偂䡁䅑䅡求䡁䅉䅉兂䝁䅕䅤祂䝁䄸䅢求䡁䅕兢杁䝁䅅杢歂䍁䅁睑療䝁䅅䅢杁䙁䅁杣療䝁䅑兤橂䡁䅑督杁䕁䄰兙畂䡁䅕杚桂䝁䅍䅤ㅂ䡁䅉兡畂䝁䅣䅁㝁充䅁杏䅁䑁䅍杍ㅁ䍁䅁兌杁䕁䅍䅡求䝁䄰兡橂䝁䅅䅢杁䕁䄰兙畂䡁䅕杚桂䝁䅍䅤ㅂ䡁䅉兡畂䝁䅣䅁瑂杂䅁䅓䅁䑁䅍杍ㅁ䑁䅅䅉瑁䍁䅁村桂䡁䅍兡橂䍁䅁睑潂䝁䅕兢灂䝁䅍兙獂䍁䅁兔桂䝁䄴兤浂䝁䅅睙あ䡁䅕杣灂䝁䄴睚䅁䍁䝅䅁䵂䅁䅁睍祁䑁䅕免祁䑁䅁䅉瑁䍁䅁兓畂䝁䅑兤穂䡁䅑杣灂䝁䅅䅢杁䕁䅣兙穂䍁䅁兔桂䝁䄴兤浂䝁䅅睙あ䡁䅕杣灂䝁䄴睚䅁佁䥍䅁煂䅁䅁睍祁䑁䅕免㑁䍁䅁兌杁䕁䄸䅤潂䝁䅕杣杁䕁䅉兙穂䝁䅫睙杁䕁䅫杢療䡁䅉睚桂䝁䄴兡橂䍁䅁睑潂䝁䅕兢灂䝁䅍兙獂䍁䅁兔桂䝁䄴兤浂䝁䅅睙あ䡁䅕杣灂䝁䄴睚䅁䥁䝅䅁獂䅁䅁睍祁䑁䅕免㑁䑁䅁䅉瑁䍁䅁睔あ䝁䅧党祂䍁䅁村桂䡁䅍兡橂䍁䅁兓畂䝁䄸杣湂䝁䅅杢灂䝁䅍䅉䑂䝁䅧党瑂䝁䅫睙桂䝁䅷䅉乂䝁䅅杢ㅂ䝁䅙兙橂䡁䅑兤祂䝁䅫杢湂䅁䅁刵䅅䝁䅙䅁穁䑁䅉兎硁䑁䅫䅉瑁䍁䅁睔あ䝁䅧党祂䍁䅁村桂䡁䅍兡橂䍁䅁睔祂䝁䅣兙畂䝁䅫睙杁䕁䅍䅡求䝁䄰兡橂䝁䅅䅢杁䕁䄰兙畂䡁䅕杚桂䝁䅍䅤ㅂ䡁䅉兡畂䝁䅣䅁歁兄䅁䅣䅁䑁䅍杍ㅁ䑁䅅兏㕁䍁䅁兌杁䕁䅅䅢獂䍁䅁睔あ䝁䅧党祂䍁䅁村桂䡁䅍兡橂䍁䅁睔祂䝁䅣兙畂䝁䅫睙杁䕁䅍䅡求䝁䄰兡橂䝁䅅䅢杁䕁䄰兙畂䡁䅕杚桂䝁䅍䅤ㅂ䡁䅉兡畂䝁䅣䅁煁权䅁䅷䅁䑁䅍杍ㅁ䑁䅉䅉瑁䍁䅁杕求䡁䅍兡畂䍁䅷䅉呂䡁䅫杢あ䝁䅧党あ䝁䅫睙杁䙁䅉兤楂䝁䅉党祂䍁䅷䅉桂䝁䄴䅚杁䕁䅅杣あ䝁䅫杚灂䝁䅍兡桂䝁䅷䅉桂䝁䄴䅚杁䙁䅍入畂䡁䅑䅡求䡁䅑兡橂䍁䅁杒灂䝁䅉党祂䡁䅍䅉桂䝁䄴䅚杁䕁䅙兡獂䝁䅅兢求䝁䄴䅤穂䍁䅁兔桂䝁䄴兤浂䝁䅅睙あ䡁䅕杣灂䝁䄴睚䅁䕁䭉䅁浂䅁䅁睍祁䑁䅕杍硁䑁䅅䅉瑁䍁䅁䅕獂䝁䅅督あ䝁䅫睙穂䍁䅁兔桂䡁䅑党祂䝁䅫兙獂䍁䅁兙畂䝁䅑䅉卂䝁䅕督灂䝁䄴䅉乂䝁䅅杢ㅂ䝁䅙兙橂䡁䅑兤祂䝁䅫杢湂䅁䅁杬䄴䩁䅧䅁穁䑁䅉兎穁䍁䅁兌杁䙁䅁党穂䡁䅑兡橂䝁䅫䅚求䍁䅷䅉䝂䝁䅕杣あ䝁䅫䅢灂䡁䅯党祂䍁䅷䅉桂䝁䄴䅚杁䕁䄸䅤潂䝁䅕杣杁䕁䅅睚祂䝁䅫睙ㅂ䝁䅷䅤ㅂ䡁䅉兙獂䍁䅁睑潂䝁䅕兢灂䝁䅍兙獂䍁䅁兔桂䝁䄴兤浂䝁䅅睙あ䡁䅕杣灂䝁䄴睚䅁乁䡅䅁慂䅁䅁睍祁䑁䅕睍硁䍁䅁兌杁䕁䅙党祂䡁䅑兡獂䝁䅫来求䡁䅉䅉桂䝁䄴䅚杁䕁䅍睢瑂䡁䅁睢穂䡁䅑䅉乂䝁䅅杢ㅂ䝁䅙兙橂䡁䅑兤祂䝁䅫杢湂䅁䅁睧䅫䙁䅷䅁穁䑁䅉兎穁䑁䅅免杁䍁䄰䅉佂䝁䅫䅤祂䝁䄸睚求䝁䄴睢ㅂ䡁䅍䅉䝂䝁䅕杣あ䝁䅫䅢灂䡁䅯党祂䍁䅁兔桂䝁䄴兤浂䝁䅅睙あ䡁䅕杣灂䝁䄴睚䅁䩁䩧䅁歂䅁䅁睍祁䑁䅕䅎硁䑁䅉䅉瑁䍁䅁䅕潂䝁䅅杣瑂䝁䅅睙求䡁䅕䅤灂䝁䅍兙獂䍁䅁䅕祂䝁䅕䅣桂䡁䅉兙あ䝁䅫睢畂䍁䅁兔桂䝁䄴兤浂䝁䅅睙あ䡁䅕杣灂䝁䄴睚䅁偁䝑䅁㡂䅁䅁睍祁䑁䅕䅎硁䑁䅑䅉瑁䍁䅁村灂䝁䄸䅢療䝁䅣兡橂䝁䅅䅢杁䙁䅁杣療䝁䅑兤橂䡁䅑䅉潁䝁䅕䅥橂䝁䅕䅣あ䍁䅁䅒灂䝁䅅睚畂䝁䄸督あ䝁䅫睙灁䍁䅁兔桂䝁䄴兤浂䝁䅅睙あ䡁䅕杣灂䝁䄴睚䅁䑁䝳䅁卂䅁䅁睍祁䑁䅕兎硁䑁䅁䅉瑁䍁䅁䅕桂䝁䅫杢あ䍁䅁兙畂䝁䅑䅉䑂䝁䄸兙あ䝁䅫杢湂䍁䅁兔桂䝁䄴兤浂䝁䅅睙あ䡁䅕杣灂䝁䄴睚䅁偁䜴䅁䅂䅁䅁睍祁䑁䅕兎祁䑁䅁䅉瑁䍁䅁兑歂䝁䅧党穂䝁䅫杤求䍁䅁兔桂䝁䄴兤浂䝁䅅睙あ䡁䅕杣灂䝁䄴睚䅁䡁丸䅁䭃䅁䅁睍祁䑁䅕李杁䍁䄰䅉呂䝁䄸兙睂䍁䅷䅉䑂䝁䅷党桂䝁䄴兡畂䝁䅣䅉䑂䝁䄸兢睂䝁䄸兤畂䝁䅑䅌杁䝁䅅杢歂䍁䅁䅖療䝁䅫䅢求䡁䅑䅉兂䡁䅉党睂䝁䅅杣桂䡁䅑兡療䝁䄴䅉乂䝁䅅杢ㅂ䝁䅙兙橂䡁䅑兤祂䝁䅫杢湂䅁䅁䅷䅯䝁䅁䅁穁䑁䅉兎㉁䑁䅅免杁䍁䄰䅉呂䝁䄸兙睂䍁䅁兙畂䝁䅑䅉偂䡁䅑䅡求䡁䅉䅉䕂䝁䅕䅤求䡁䅉睚求䝁䄴䅤杁䕁䄰兙畂䡁䅕杚桂䝁䅍䅤ㅂ䡁䅉兡畂䝁䅣䅁ㅁ元䅁䅣䅁䑁䅍杍ㅁ䑁䅙免祁䍁䅁兌杁䙁䅁睢獂䝁䅫督潂䍁䅁兙畂䝁䅑䅉偂䡁䅑䅡求䡁䅉䅉呂䝁䅅杢灂䡁䅑兙あ䝁䅫睢畂䍁䅁睒療䝁䄸䅚杁䕁䄰兙畂䡁䅕杚桂䝁䅍䅤ㅂ䡁䅉兡畂䝁䅣䅁佄元䅁䅗䅁䑁䅍杍ㅁ䑁䅙免穁䍁䅁兌杁䙁䅍兤祂䝁䅙兙橂䝁䅕䅉䉂䝁䅍䅤灂䡁䅙党杁䕁䅅睚求䝁䄴䅤杁䕁䄰兙畂䡁䅕杚桂䝁䅍䅤ㅂ䡁䅉兡畂䝁䅣䅁⽂杅䅁䅖䅁䑁䅍杍ㅁ䑁䅙杍睁䍁䅁兌杁䙁䅑睢灂䝁䅷党あ䍁䅁䅕祂䝁䅕䅣桂䡁䅉兙あ䝁䅫睢畂䍁䅁兔桂䝁䄴兤浂䝁䅅睙あ䡁䅕杣灂䝁䄴睚䅁䱁䝷䅁䵂䅁䅁睍祁䑁䅙免杁䍁䄰䅉兂䝁䅷兙穂䡁䅑兡橂䡁䅍䅉兂䡁䅉睢歂䡁䅕睙あ䍁䅁兔桂䝁䄴兤浂䝁䅅睙あ䡁䅕杣灂䝁䄴睚䅁䙁䡍䅁歃䅁䅁睍祁䑁䅙免硁䍁䅁兌杁䙁䅁䅢桂䡁䅍䅤灂䝁䅍督杁䙁䅁兙橂䝁䅳兙湂䝁䅫杢湂䍁䅁兔桂䡁䅑党祂䝁䅫兙獂䡁䅍䅉桂䝁䄴䅚杁䙁䅕杢獂䝁䅅兢灂䝁䄴兙あ䝁䅕䅚杁䕁䅙兡獂䝁䄰䅉桂䝁䄴䅚杁䙁䅍䅡求䝁䅕䅤杁䕁䄰兙畂䡁䅕杚桂䝁䅍䅤ㅂ䡁䅉兡畂䝁䅣䅁灂杅䅁䅢䅁䑁䅍杍㉁䑁䅅杍祁䍁䅁兌杁䙁䅁䅢桂䡁䅍䅤灂䝁䅍督杁䙁䅁兡睂䝁䅕䅉桂䝁䄴䅚杁䙁䅁兡睂䝁䅕䅉䝂䝁䅫䅤あ䝁䅫杢湂䍁䅁兔桂䝁䄴兤浂䝁䅅睙あ䡁䅕杣灂䝁䄴睚䅁䥁䝕䅁歂䅁䅁睍祁䑁䅙免㕁䑁䅫䅉瑁䍁䅁兑獂䝁䅷䅉偂䡁䅑䅡求䡁䅉䅉兂䝁䅷兙穂䡁䅑兡橂䡁䅍䅉兂䡁䅉睢歂䡁䅕睙あ䍁䅁兔桂䝁䄴兤浂䝁䅅睙あ䡁䅕杣灂䝁䄴睚䅁䅁䠸䅁㉁䅁䅁睍祁䑁䅙杍硁䍁䅁兌杁䙁䅑兡祂䝁䅕䅉乂䝁䅅杢ㅂ䝁䅙兙橂䡁䅑兤祂䝁䅫杢湂䅁䅁䅱䅧䕁䄴䅁穁䑁䅉睎祁䑁䅅睍杁䍁䄰䅉䡂䝁䅷兙穂䡁䅍䅉䑂䝁䄸杢あ䝁䅅兡畂䝁䅕杣杁䕁䄰兙畂䡁䅕杚桂䝁䅍䅤ㅂ䡁䅉兡畂䝁䅣䅁㍃睄䅁来䅁䑁䅍杍㍁䑁䅉免ㅁ䍁䅁兌杁䕁䅣䅢桂䡁䅍督杁䙁䅁杣療䝁䅑兤橂䡁䅑䅉乂䝁䅅杢ㅂ䝁䅙兙橂䡁䅑兤祂䝁䅫杢湂䍁䅁兔桂䝁䅑党杁䝁䄸杚杁䙁䅁兤祂䝁䅍䅡桂䡁䅍党歂䍁䅁睒獂䝁䅅督穂䅁䅁桬䅅䑁䅷䅁穁䑁䅉睎穁䑁䅅䅍杁䍁䄰䅉䑂䝁䅕兢求䝁䄴䅤杁䕁䄰兙畂䡁䅕杚桂䝁䅍䅤ㅂ䡁䅉兡畂䝁䅣䅁噄睂䅁䅘䅁䑁䅍杍㍁䑁䅍兏睁䍁䅁兌杁䕁䄸䅤潂䝁䅕杣杁䕁䅍睢畂䝁䅍杣求䡁䅑党杁䙁䅁杣療䝁䅑兤橂䡁䅑䅉乂䝁䅅杢ㅂ䝁䅙兙橂䡁䅑兤祂䝁䅫杢湂䅁䅁兪䅙䡁䅑䅁穁䑁䅍免硁䑁䅅䅉瑁䍁䅁兓祂䝁䄸杢杁䝁䅅杢歂䍁䅁睕あ䝁䅕党獂䍁䅁兔灂䝁䅷䅢穂䍁䅁兙畂䝁䅑䅉䝂䝁䅕杣祂䝁䄸兙獂䝁䅷睢㕂䍁䅁兔桂䝁䄴兤浂䝁䅅睙あ䡁䅕杣灂䝁䄴睚䅁䱁䥣䅁㉂䅁䅁睍穁䑁䅅免硁䑁䅁䅉瑁䍁䅁兓祂䝁䄸杢杁䝁䅅杢歂䍁䅁睕あ䝁䅕党獂䍁䅁兔灂䝁䅷䅢穂䍁䅁兙畂䝁䅑䅉䝂䝁䅕杣祂䝁䄸兙獂䝁䅷睢㕂䍁䅁兔桂䝁䄴兤浂䝁䅅睙あ䡁䅕杣灂䝁䄴睚䅁䥁䡕䅁睂䅁䅁睍穁䑁䅅杍杁䍁䄰䅉呂䡁䅑党求䝁䅷䅉兂䡁䅉睢歂䡁䅕睙あ䍁䅁兔桂䝁䄴兤浂䝁䅅睙あ䡁䅕杣灂䝁䄴睚杁䝁䅙杣療䝁䄰䅉兂䡁䅕杣橂䝁䅧兙穂䝁䅕䅚杁䙁䅍䅤求䝁䅕䅢䅁䭁䡑䅁獂䅁䅁睍穁䑁䅅睍杁䍁䄰䅉䉂䝁䅷兤瑂䝁䅫杢桂䍁䅁兙畂䝁䅑䅉䉂䝁䅷兤瑂䝁䅫杢ㅂ䝁䄰䅉兂䡁䅉睢歂䡁䅕睙あ䝁䅫睢畂䍁䅁兙畂䝁䅑䅉兂䡁䅉睢橂䝁䅕督穂䝁䅫杢湂䅁䅁兩䅙䝁䄴䅁穁䑁䅍免穁䑁䅅䅉瑁䍁䅁兑獂䡁䅕兢灂䝁䄴兙杁䝁䅅杢歂䍁䅁兑獂䡁䅕兢灂䝁䄴兤瑂䍁䅁䅕祂䝁䄸䅚ㅂ䝁䅍䅤灂䝁䄸杢杁䝁䅅杢歂䍁䅁䅕祂䝁䄸睙求䡁䅍督灂䝁䄴睚䅁䍁即䅁䥃䅁䅁睍穁䑁䅅䅎杁䍁䄰䅉佂䝁䄸杢浂䝁䅕杣祂䝁䄸兤穂䍁䅁兔求䡁䅑兙獂䍁䅁䅋求䡁䅧睙求䡁䅁䅤杁䕁䅅䅢ㅂ䝁䄰兡畂䡁䅕兢灁䍁䅁䅕祂䝁䄸䅚ㅂ䝁䅍䅤灂䝁䄸杢杁䝁䅅杢歂䍁䅁䅕祂䝁䄸睙求䡁䅍督灂䝁䄴睚䅁䍁䤴䅁䕃䅁䅁睍穁䑁䅅䅎硁䑁䅁䅉瑁䍁䅁杔療䝁䄴杚求䡁䅉杣療䡁䅕督杁䕁䄰党あ䝁䅅䅢杁䍁䅧党㑂䝁䅍党睂䡁䅑䅉䉂䝁䅷兤瑂䝁䅫杢ㅂ䝁䄰克杁䙁䅍兢求䝁䅷䅤灂䝁䄴睚杁䝁䅅杢歂䍁䅁杕求䝁䅙兡畂䝁䅫杢湂䅁䅁桓䅁䙁䅯䅁穁䑁䅍杍杁䍁䄰䅉䝂䝁䅅杙祂䝁䅫睙桂䡁䅑党歂䍁䅁兔求䡁䅑兙獂䍁䅁䅕祂䝁䄸䅚ㅂ䝁䅍䅤杁䕁䄰兙畂䡁䅕杚桂䝁䅍䅤ㅂ䡁䅉兡畂䝁䅣䅁䍃䅃䅁杖䅁䑁䅍睍祁䑁䅉免杁䍁䄰䅉䑂䡁䅕䅤獂䝁䅕杣㕂䍁䅁兙畂䝁䅑䅉䥂䝁䅅杢歂䡁䅑睢療䝁䅷䅉乂䝁䅅杢ㅂ䝁䅙兙橂䡁䅑兤祂䝁䅫杢湂䅁䅁睦䅯䡁䅉䅁穁䑁䅍杍穁䍁䅁兌杁䕁䅅杣橂䝁䅧兡あ䝁䅕睙あ䡁䅕杣桂䝁䅷䅉桂䝁䄴䅚杁䙁䅍䅤祂䡁䅕睙あ䡁䅕杣桂䝁䅷䅉乂䝁䅕䅤桂䝁䅷督杁䕁䄰兙畂䡁䅕杚桂䝁䅍䅤ㅂ䡁䅉兡畂䝁䅣䅁楂睄䅁杚䅁䑁䅍睍祁䑁䅍免祁䍁䅁兌杁䕁䅙兙楂䡁䅉兡橂䝁䅅䅤求䝁䅑䅉呂䡁䅑杣ㅂ䝁䅍䅤ㅂ䡁䅉兙獂䍁䅁兔求䡁䅑兙獂䍁䅁兔桂䝁䄴兤浂䝁䅅睙あ䡁䅕杣灂䝁䄴睚䅁䥁䥯䅁慂䅁䅁睍穁䑁䅉睍祁䑁䅅䅉瑁䍁䅁兔求䡁䅑兙獂䍁䅁睖灂䝁䄴䅚療䡁䅣䅉桂䝁䄴䅚杁䕁䅑睢療䡁䅉䅉乂䝁䅅杢ㅂ䝁䅙兙橂䡁䅑兤祂䝁䅫杢湂䅁䅁兵䅷䙁䅁䅁穁䑁䅍杍穁䑁䅉杍杁䍁䄰䅉呂䝁䅧党求䡁䅑䅉乂䝁䅕䅤桂䝁䅷䅉塂䝁䄸杣牂䍁䅁兔桂䝁䄴兤浂䝁䅅睙あ䡁䅕杣灂䝁䄴睚䅁䩁到䅁畂䅁䅁睍穁䑁䅉䅎硁䑁䅁䅉瑁䍁䅁䅕療䡁䅣党祂䍁䅁村療䝁䅫䅢求䡁䅉䅉桂䝁䄴䅚杁䕁䅧党桂䡁䅑䅉䙂䡁䅧睙潂䝁䅅杢湂䝁䅕杣杁䕁䄰兙畂䡁䅕杚桂䝁䅍䅤ㅂ䡁䅉兡畂䝁䅣䅁䑃杂䅁䅮䅁䑁䅍睍祁䑁䅑睍杁䍁䄰䅉乂䝁䅕䅤桂䝁䅷䅉䑂䝁䅅杢獁䍁䅁村療䡁䅧䅌杁䝁䅅杢歂䍁䅁睔あ䝁䅧党祂䍁䅁兔求䡁䅑兙獂䍁䅁睑療䝁䄴䅤桂䝁䅫杢求䡁䅉䅉潁䕁䅷兡湂䝁䅧䅤杁䕁䅣兙ㅂ䝁䅣党灁䍁䅁兔桂䝁䄴兤浂䝁䅅睙あ䡁䅕杣灂䝁䄴睚䅁䅁䡑䅁䍂䅁䅁睍穁䑁䅉䅎穁䑁䅅䅉瑁䍁䅁兔求䡁䅑兙獂䍁䅁睑桂䝁䄴䅉乂䝁䅅杢ㅂ䝁䅙兙橂䡁䅑兤祂䝁䅫杢湂䅁䅁公䅧䙁䅯䅁穁䑁䅍杍ぁ䑁䅍兏杁䍁䄰䅉偂䡁䅑䅡求䡁䅉䅉乂䝁䅕䅤桂䝁䅷䅉䑂䝁䄸杢あ䝁䅅兡畂䝁䅕杣杁䕁䄰兙畂䡁䅕杚桂䝁䅍䅤ㅂ䡁䅉兡畂䝁䅣䅁䕄睂䅁䅑䅁䑁䅍睍祁䑁䅕免睁䍁䅁兌杁䕁䅧兙祂䝁䅑睤桂䡁䅉党杁䕁䄰兙畂䡁䅕杚桂䝁䅍䅤ㅂ䡁䅉兡畂䝁䅣䅁剁元䅁条䅁䑁䅍睍祁䑁䅙免㑁䍁䅁兌杁䕁䄸䅤潂䝁䅕杣杁䕁䅙兙楂䡁䅉兡橂䝁䅅䅤求䝁䅑䅉塂䝁䅫杣求䍁䅁䅕祂䝁䄸䅚ㅂ䝁䅍䅤杁䕁䄰兙畂䡁䅕杚桂䝁䅍䅤ㅂ䡁䅉兡畂䝁䅣䅁楁杅䅁䅤䅁䑁䅍睍祁䑁䅫免祁䍁䅁兌杁䕁䅙䅢ㅂ䝁䅫䅚杁䙁䅁睢㍂䝁䅕杣杁䙁䅙兙獂䡁䅙党杁䝁䅅杢歂䍁䅁䅓療䡁䅍党杁䕁䅙兡あ䡁䅑兡畂䝁䅣䅉乂䝁䅅杢ㅂ䝁䅙兙橂䡁䅑兤祂䝁䅫杢湂䅁䅁睚䅯䡁䅉䅁穁䑁䅍杍㕁䑁䅅睍杁䍁䄰䅉兂䝁䅷兤瑂䝁䅉兡畂䝁䅣䅉䝂䝁䅫䅥あ䡁䅕杣求䍁䅁杒灂䡁䅑䅤灂䝁䄴睚杁䝁䅅杢歂䍁䅁䅖祂䝁䅫兢杁䕁䄰兙畂䡁䅕杚桂䝁䅍䅤ㅂ䡁䅉兡畂䝁䅣䅁䭁元䅁杣䅁䑁䅍睍祁䑁䅫兏杁䍁䄰䅉䉂䝁䅷䅢杁䕁䄸䅤潂䝁䅕杣杁䕁䅙兙楂䡁䅉兡橂䝁䅅䅤求䝁䅑䅉乂䝁䅕䅤桂䝁䅷䅉兂䡁䅉睢歂䡁䅕睙あ䍁䅁兔桂䝁䄴兤浂䝁䅅睙あ䡁䅕杣灂䝁䄴睚䅁䅁䥙䅁敂䅁䅁睍穁䑁䅉兏㕁䑁䅅䅉瑁䍁䅁村桂䝁䅷䅢杁䝁䅅杢歂䍁䅁杕療䝁䅷䅢求䡁䅉䅉䍂䝁䅕兙祂䝁䅫杢湂䍁䅁兔桂䝁䄴兤浂䝁䅅睙あ䡁䅕杣灂䝁䄴睚䅁䙁䠰䅁慂䅁䅁睍穁䑁䅉兏㕁䑁䅉䅉瑁䍁䅁睕瑂䝁䅅䅢獂䍁䅁兑祂䝁䄰督杁䕁䅅兢瑂䡁䅕杢灂䡁䅑兡療䝁䄴䅉乂䝁䅅杢ㅂ䝁䅙兙橂䡁䅑兤祂䝁䅫杢湂䅁䅁䈷䅁䥁䅷䅁穁䑁䅍杍㕁䑁䅫䅎杁䍁䄰䅉呂䝁䄰兙獂䝁䅷䅉䉂䡁䅉兢穂䍁䅷䅉偂䡁䅉䅚畂䝁䅅杢橂䝁䅕䅌杁䝁䅅杢歂䍁䅁睔祂䝁䅑杢桂䝁䄴睙求䍁䅁兑橂䝁䅍党穂䡁䅍睢祂䝁䅫党穂䍁䅁兔桂䝁䄴兤浂䝁䅅睙あ䡁䅕杣灂䝁䄴睚䅁䅁䩣䅁㡁䅁䅁睍穁䑁䅍䅉瑁䍁䅁兔桂䝁䅍䅡灂䝁䄴党祂䡁䅫䅉乂䝁䅅杢ㅂ䝁䅙兙橂䡁䅑兤祂䝁䅫杢湂䅁䅁䄱䅫䝁䅧䅁穁䑁䅍睍硁䑁䅅免杁䍁䄰䅉䝂䝁䅅杣瑂䍁䅁兔桂䝁䅍䅡灂䝁䄴党祂䡁䅫䅉桂䝁䄴䅚杁䕁䅕兣ㅂ䝁䅫䅣瑂䝁䅕杢あ䍁䅁兔桂䝁䄴兤浂䝁䅅睙あ䡁䅕杣灂䝁䄴睚䅁䑁䝯䅁捂䅁䅁睍穁䑁䅍免祁䑁䅁䅉瑁䍁䅁睑療䝁䄴督あ䡁䅉兤橂䡁䅑兡療䝁䄴䅉乂䝁䅅睙潂䝁䅫杢求䡁䅉入杁䕁䄰兙畂䡁䅕杚桂䝁䅍䅤ㅂ䡁䅉兡畂䝁䅣䅁䭃元䅁杧䅁䑁䅍睍穁䑁䅅睍祁䍁䅁兌杁䕁䄸兡獂䍁䅁兙畂䝁䅑䅉䡂䝁䅅督杁䕁䅙兡求䝁䅷䅚杁䕁䄰兙橂䝁䅧兡畂䝁䅕杣㕂䍁䅁兙畂䝁䅑䅉䙂䡁䅅兤灂䡁䅁兢求䝁䄴䅤杁䕁䄰兙畂䡁䅕杚桂䝁䅍䅤ㅂ䡁䅉兡畂䝁䅣䅁牂睂䅁杖䅁䑁䅍睍穁䑁䅉䅎杁䍁䄰䅉䩂䝁䄴䅚ㅂ䡁䅍䅤祂䝁䅫兙獂䍁䅁兔桂䝁䅍䅡灂䝁䄴党祂䡁䅫䅉乂䝁䅅杢ㅂ䝁䅙兙橂䡁䅑兤祂䝁䅫杢湂䅁䅁儹䄰䙁䅷䅁穁䑁䅍睍祁䑁䅑免杁䍁䄰䅉䝂䝁䄸睢歂䍁䅁䅕祂䝁䄸䅚ㅂ䝁䅍䅤杁䕁䄰兙橂䝁䅧兡畂䝁䅕杣㕂䍁䅁兔桂䝁䄴兤浂䝁䅅睙あ䡁䅕杣灂䝁䄴睚䅁䍁卣䅁敂䅁䅁睍穁䑁䅍杍ぁ䑁䅉䅉瑁䍁䅁睕求䝁䄰兡橂䝁䄸杢歂䡁䅕睙あ䝁䄸杣杁䕁䄰兙橂䝁䅧兡畂䝁䅕杣㕂䍁䅁兔桂䝁䄴兤浂䝁䅅睙あ䡁䅕杣灂䝁䄴睚䅁䍁䨰䅁䅃䅁䅁睍穁䑁䅍睍硁䍁䅁兌杁䕁䅍睢瑂䝁䄰党祂䝁䅍兡桂䝁䅷䅉桂䝁䄴䅚杁䙁䅍党祂䡁䅙兡橂䝁䅕䅉䩂䝁䄴䅚ㅂ䡁䅍䅤祂䡁䅫䅉乂䝁䅅睙潂䝁䅫杢求䡁䅉入杁䕁䄰兙畂䡁䅕杚桂䝁䅍䅤ㅂ䡁䅉兡畂䝁䅣䅁煃䅃䅁杧䅁䑁䅍睍穁䑁䅍免睁䍁䅁兌杁䕁䅍睢瑂䝁䄰党祂䝁䅍兡桂䝁䅷䅉桂䝁䄴䅚杁䙁䅍党祂䡁䅙兡橂䝁䅕䅉䩂䝁䄴䅚ㅂ䡁䅍䅤祂䡁䅫䅉乂䝁䅅睙潂䝁䅫杢求䡁䅉入杁䕁䄰兙畂䡁䅕杚桂䝁䅍䅤ㅂ䡁䅉兡畂䝁䅣䅁⭃睂䅁䅹䅁䑁䅍睍穁䑁䅑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砱䅅䵁䅯䅁穁䑁䅍睍ぁ䑁䅅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儹䅫偁䅯䅁穁䑁䅍睍ぁ䑁䅅兎杁䍁䄰䅉䉂䝁䅫杣瑁䕁䅍睢畂䝁䅑兡あ䝁䅫睢畂䝁䅫杢湂䍁䅁兙畂䝁䅑䅉塂䝁䅅杣瑂䍁䅁兑灂䡁䅉䅉䥂䝁䅕兙あ䝁䅫杢湂䍁䅁兒硂䡁䅕兡睂䝁䄰党畂䡁䅑䅉桂䝁䄴䅚杁䕁䅍睢瑂䝁䄰党祂䝁䅍兡桂䝁䅷䅉桂䝁䄴䅚杁䕁䅫杢歂䡁䅕督あ䡁䅉兡桂䝁䅷䅉卂䝁䅕杚祂䝁䅫睚求䡁䅉兙あ䝁䅫睢畂䍁䅁兒硂䡁䅕兡睂䝁䄰党畂䡁䅑䅉乂䝁䅅杢ㅂ䝁䅙兙橂䡁䅑兤祂䝁䅫杢湂䅁䅁睌䅙䙁䅧䅁穁䑁䅍睍ㅁ䍁䅁兌杁䕁䄰党あ䝁䅅䅢㍂䝁䄸杣牂䝁䅫杢湂䍁䅁兔桂䝁䅍䅡灂䝁䄴党祂䡁䅫䅉乂䝁䅅杢ㅂ䝁䅙兙橂䡁䅑兤祂䝁䅫杢湂䅁䅁䅶䅣䙁䅯䅁穁䑁䅍睍ㅁ䑁䅅䅉瑁䍁䅁兔求䡁䅑兙獂䡁䅣睢祂䝁䅳兡畂䝁䅣䅉乂䝁䅅睙潂䝁䅫杢求䡁䅉入杁䕁䄰兙畂䡁䅕杚桂䝁䅍䅤ㅂ䡁䅉兡畂䝁䅣䅁獁杅䅁䅫䅁䑁䅍睍穁䑁䅙免杁䍁䄰䅉䙂䝁䄴睚灂䝁䄴党獁䍁䅁䅖ㅂ䡁䅉杙灂䝁䄴党獁䍁䅁兙畂䝁䅑䅉兂䝁䄸睤求䡁䅉䅉啂䡁䅉兙畂䡁䅍兢灂䡁䅍督灂䝁䄸杢杁䕁䅕兣ㅂ䝁䅫䅣瑂䝁䅕杢あ䍁䅁兔桂䝁䄴兤浂䝁䅅睙あ䡁䅕杣灂䝁䄴睚䅁䥁余䅁捂䅁䅁睍穁䑁䅍李硁䑁䅧䅉瑁䍁䅁睔あ䝁䅧党祂䍁䅁兒畂䝁䅣兡畂䝁䅕䅉䙂䡁䅅兤灂䡁䅁兢求䝁䄴䅤杁䕁䄰兙畂䡁䅕杚桂䝁䅍䅤ㅂ䡁䅉兡畂䝁䅣䅁晃元䅁条䅁䑁䅍睍穁䑁䅫䅉瑁䍁䅁睔あ䝁䅧党祂䍁䅁睒求䝁䄴党祂䝁䅅䅢杁䙁䅁兤祂䡁䅁睢穂䝁䅕䅉乂䝁䅅睙潂䝁䅫杢求䡁䅉入杁䕁䄰兙畂䡁䅕杚桂䝁䅍䅤ㅂ䡁䅉兡畂䝁䅣䅁潂元䅁䅬䅁䑁䅍睍穁䑁䅫免ぁ䍁䅁兌杁䕁䄰党桂䡁䅍兤祂䝁䅫杢湂䍁䅷䅉䕂䝁䅫督睂䝁䅕杢穂䝁䅫杢湂䍁䅷䅉桂䝁䄴䅚杁䕁䄸䅤潂䝁䅕杣杁䙁䅁兤瑂䡁䅁兡畂䝁䅣䅉䙂䡁䅅兤灂䡁䅁兢求䝁䄴䅤杁䕁䄰兙畂䡁䅕杚桂䝁䅍䅤ㅂ䡁䅉兡畂䝁䅣䅁㝄睂䅁䅚䅁䑁䅍睍穁䑁䅫杍杁䍁䄰䅉乂䝁䅅䅤求䡁䅉兡桂䝁䅷䅉䥂䝁䅅杢歂䝁䅷兡畂䝁䅣䅉䙂䡁䅅兤灂䡁䅁兢求䝁䄴䅤杁䕁䄰兙畂䡁䅕杚桂䝁䅍䅤ㅂ䡁䅉兡畂䝁䅣䅁桃䅃䅁䅡䅁䑁䅍睍穁䑁䅫杍硁䍁䅁兌杁䕁䅕䅢求䡁䅙兙あ䝁䄸杣杁䝁䅅杢歂䍁䅁兔療䡁䅙兡畂䝁䅣䅉呂䡁䅑兙灂䡁䅉睤桂䡁䅫䅉乂䝁䅅杢ㅂ䝁䅙兙橂䡁䅑兤祂䝁䅫杢湂䅁䅁睘䅯䝁䄴䅁穁䑁䅍睍㕁䑁䅫杍杁䍁䄰䅉塂䝁䅕䅢歂䝁䅫杢湂䍁䅁兙畂䝁䅑䅉呂䝁䄸䅢歂䝁䅕杣灂䝁䄴睚杁䕁䅕兣ㅂ䝁䅫䅣瑂䝁䅕杢あ䍁䅁兔桂䝁䄴兤浂䝁䅅睙あ䡁䅕杣灂䝁䄴睚䅁佁䝫䅁千䅁䅁睍穁䑁䅍兏㕁䑁䅧䅉瑁䍁䅁兑獂䝁䅷䅉偂䡁䅑䅡求䡁䅉䅉乂䝁䅫督橂䝁䅕䅢獂䝁䅅杢求䝁䄸兤穂䍁䅁睒求䝁䄴党祂䝁䅅䅢杁䙁䅁兤祂䡁䅁睢穂䝁䅕䅉乂䝁䅅睙潂䝁䅫杢求䡁䅉入杁䕁䄰兙畂䡁䅕杚桂䝁䅍䅤ㅂ䡁䅉兡畂䝁䅣䅁塂睂䅁䅡䅁䑁䅍睍ぁ䍁䅁兌杁䕁䅍睢瑂䡁䅁兤あ䝁䅕杣杁䝁䅅杢歂䍁䅁兒獂䝁䅕睙あ䡁䅉睢畂䝁䅫睙杁䙁䅁杣療䝁䅑兤橂䡁䅑䅉乂䝁䅅杢ㅂ䝁䅙兙橂䡁䅑兤祂䝁䅫杢湂䅁䅁䉫䅁䡁䅁䅁穁䑁䅍䅎硁䑁䅅䅉瑁䍁䅁睑療䝁䄰䅣ㅂ䡁䅑党祂䍁䅁兙畂䝁䅑䅉兂䝁䅕杣灂䡁䅁䅡求䡁䅉兙獂䍁䅁兒硂䡁䅕兡睂䝁䄰党畂䡁䅑䅉乂䝁䅅杢ㅂ䝁䅙兙橂䡁䅑兤祂䝁䅫杢湂䅁䅁䅑䅫䙁䄴䅁穁䑁䅍䅎硁䑁䅅杍杁䍁䄰䅉䑂䝁䄸兢睂䡁䅕䅤求䡁䅉䅉呂䡁䅑睢祂䝁䅅睚求䍁䅁䅒求䡁䅙兡橂䝁䅕䅉乂䝁䅅杢ㅂ䝁䅙兙橂䡁䅑兤祂䝁䅫杢湂䅁䅁睥䅧䙁䅷䅁穁䑁䅍䅎祁䍁䅁兌杁䕁䅍睢瑂䝁䄰兤畂䝁䅫睙桂䡁䅑兡療䝁䄴督杁䕁䅕兣ㅂ䝁䅫䅣瑂䝁䅕杢あ䍁䅁兔桂䝁䄴兤浂䝁䅅睙あ䡁䅕杣灂䝁䄴睚䅁䅁䩳䅁⭃䅁䅁睍穁䑁䅑杍祁䑁䅁䅉瑁䍁䅁杕桂䝁䅑兡療䍁䅁兙畂䝁䅑䅉啂䝁䅕䅢求䡁䅙兡穂䝁䅫睢畂䍁䅁村祂䝁䄸兙歂䝁䅍兙穂䡁䅑兡畂䝁䅣䅉桂䝁䄴䅚杁䙁䅣兡祂䝁䅕䅢求䡁䅍督杁䕁䅍睢瑂䝁䄰兤畂䝁䅫睙桂䡁䅑兡療䝁䄴督杁䕁䅕兣ㅂ䝁䅫䅣瑂䝁䅕杢あ䍁䅁兔桂䝁䄴兤浂䝁䅅睙あ䡁䅕杣灂䝁䄴睚䅁䑁䩫䅁獂䅁䅁睍穁䑁䅑杍㕁䑁䅁䅉瑁䍁䅁睔あ䝁䅧党祂䍁䅁睑療䝁䄰兢ㅂ䝁䄴兡橂䝁䅅䅤灂䝁䄸杢穂䍁䅁兒硂䡁䅕兡睂䝁䄰党畂䡁䅑䅉乂䝁䅅杢ㅂ䝁䅙兙橂䡁䅑兤祂䝁䅫杢湂䅁䅁杚䅣䝁䅉䅁穁䑁䅍䅎穁䑁䅅䅍杁䍁䄰䅉䉂䡁䅕䅚灂䝁䄸䅉桂䝁䄴䅚杁䙁䅙兡歂䝁䅕睢杁䕁䅕兣ㅂ䝁䅫䅣瑂䝁䅕杢あ䍁䅁兔桂䝁䄴兤浂䝁䅅睙あ䡁䅕杣灂䝁䄴睚䅁䝁儴䅁䕃䅁䅁睍穁䑁䅑䅎杁䍁䄰䅉呂䝁䅕兢灂䝁䅍睢畂䝁䅑兤橂䡁䅑睢祂䍁䅁兙畂䝁䅑䅉偂䡁䅑䅡求䡁䅉䅉䙂䝁䅷党橂䡁䅑杣療䝁䄴兡橂䍁䅁睑療䝁䄰䅣療䝁䄴党畂䡁䅑䅉乂䝁䅅杢ㅂ䝁䅙兙橂䡁䅑兤祂䝁䅫杢湂䅁䅁杔䅧䥁䅙䅁穁䑁䅍䅎ぁ䑁䅅䅉瑁䍁䅁睕求䝁䄰兡橂䝁䄸杢歂䡁䅕睙あ䝁䄸杣杁䝁䅅杢歂䍁䅁睔あ䝁䅧党祂䍁䅁兒獂䝁䅕睙あ䡁䅉睢畂䝁䅫睙杁䕁䅍睢瑂䡁䅁睢畂䝁䅕杢あ䍁䅁兔桂䝁䄴兤浂䝁䅅睙あ䡁䅕杣灂䝁䄴睚䅁䥁䡑䅁歂䅁䅁睍穁䑁䅑䅎硁䑁䅉䅉瑁䍁䅁村桂䡁䅉党杁䙁䅁杣灂䝁䄴䅤求䝁䅑䅉䑂䝁䅫杣橂䡁䅕兡あ䍁䅁村療䝁䅅杣歂䍁䅁兔桂䝁䄴兤浂䝁䅅睙あ䡁䅕杣灂䝁䄴睚䅁偁䡫䅁睂䅁䅁睍穁䑁䅑䅎硁䑁䅍䅉瑁䍁䅁睕求䝁䄰兡橂䝁䄸杢歂䡁䅕睙あ䝁䄸杣杁䝁䅅杢歂䍁䅁杕求䝁䅷兙あ䝁䅕䅚杁䕁䅑党㉂䝁䅫睙求䍁䅁兔桂䝁䄴兤浂䝁䅅睙あ䡁䅕杣灂䝁䄴睚䅁䥁䝙䅁奂䅁䅁睍穁䑁䅑䅎硁䑁䅣䅉瑁䍁䅁兒獂䝁䅕睙あ䡁䅉睢畂䝁䅫睙杁䕁䅍睢畂䝁䄴党橂䡁䅑睢祂䍁䅁兔桂䝁䄴兤浂䝁䅅睙あ䡁䅕杣灂䝁䄴睚䅁偁䥯䅁歂䅁䅁睍穁䑁䅑䅎硁䑁䅫䅉瑁䍁䅁睔あ䝁䅧党祂䍁䅁兒獂䝁䅕睙あ䡁䅉睢畂䝁䅫睙杁䕁䅍睢瑂䡁䅁睢畂䝁䅕杢あ䍁䅁兔桂䝁䄴兤浂䝁䅅睙あ䡁䅕杣灂䝁䄴睚䅁䕁䡯䅁畃䅁䅁睍穁䑁䅑兎硁䍁䅁兌杁䕁䄴兙㉂䝁䅫睚桂䡁䅑兡療䝁䄴兙獂䍁䅷䅉乂䝁䅕兙穂䡁䅕杣灂䝁䄴睚獁䍁䅁兒獂䝁䅕睙あ䡁䅉睢瑂䝁䅕䅚灂䝁䅍兙獂䍁䅷䅉桂䝁䄴䅚杁䕁䅍睢畂䡁䅑杣療䝁䅷䅉䩂䝁䄴督あ䡁䅉兤瑂䝁䅕杢あ䡁䅍䅉乂䝁䅅杢ㅂ䝁䅙兙橂䡁䅑兤祂䝁䅫杢湂䅁䅁儵䅙䥁䄴䅁穁䑁䅍䅎ㅁ䑁䅅䅍杁䍁䄰䅉䙂䝁䅷党橂䡁䅑杣療䝁䄰党歂䝁䅫睙桂䝁䅷䅉桂䝁䄴䅚杁䕁䅕䅢求䝁䅍䅤祂䝁䄸䅤潂䝁䅕杣桂䡁䅁党ㅂ䡁䅑兡橂䍁䅁兑睂䡁䅁兙祂䝁䅅䅤ㅂ䡁䅍䅉乂䝁䅅杢ㅂ䝁䅙兙橂䡁䅑兤祂䝁䅫杢湂䅁䅁杺䅧佁䅉䅁穁䑁䅍䅎ㅁ䑁䅅免杁䍁䄰䅉呂䝁䅕兙祂䝁䅍䅡獁䍁䅁䅒求䡁䅑党橂䡁䅑兡療䝁䄴䅌杁䕁䄴兙㉂䝁䅫睚桂䡁䅑兡療䝁䄴䅌杁䕁䅣兤灂䝁䅑兙畂䝁䅍党獁䍁䅁兑求䡁䅉睢畂䝁䅅兤あ䝁䅫睙桂䝁䅷䅌杁䝁䅅杢歂䍁䅁杔桂䡁䅕䅤灂䝁䅍兙獂䍁䅁睕㕂䡁䅍䅤求䝁䄰䅉桂䝁䄴䅚杁䕁䅫杢穂䡁䅑杣ㅂ䝁䄰党畂䡁䅑䅉乂䝁䅅杢ㅂ䝁䅙兙橂䡁䅑兤祂䝁䅫杢湂䅁䅁睐䅫䅁䉁䅁穁䑁䅍䅎ㅁ䑁䅅睍杁䍁䄰䅉䩂䝁䄴督あ䡁䅉兤瑂䝁䅕杢あ䡁䅍䅉桂䝁䄴䅚杁䙁䅉党獂䝁䅅䅤求䝁䅑䅉兂䡁䅉睢歂䡁䅕睙あ䡁䅍䅉乂䝁䅅杢ㅂ䝁䅙兙橂䡁䅑兤祂䝁䅫杢湂䍁䅁杚療䡁䅉䅉乂䝁䅕兙穂䡁䅕杣灂䝁䄴睚獁䍁䅁䅒灂䡁䅍䅣獂䝁䅅入灂䝁䄴睚獁䍁䅁兙畂䝁䅑䅉䑂䝁䄸杢あ䡁䅉睢獂䝁䅷兡畂䝁䅣䅉䩂䝁䄴䅚ㅂ䡁䅍䅤祂䝁䅫兙獂䍁䅁䅕祂䝁䄸睙求䡁䅍督杁䙁䅙兙祂䝁䅫兙楂䝁䅷党穂䅁䅁杦䅙䥁䅑䅁穁䑁䅍䅎ㅁ䑁䅅䅎杁䍁䄰䅉啂䝁䄸䅤桂䝁䅷兡㙂䝁䅫杢湂䍁䅁杒獂䡁䅕兡歂䍁䅁兔求䡁䅑党祂䍁䅁兙畂䝁䅑䅉䑂䝁䄸兤畂䡁䅑兡畂䝁䅣䅉䕂䝁䅕杤灂䝁䅍党杁䕁䄰兙畂䡁䅕杚桂䝁䅍䅤ㅂ䡁䅉兡畂䝁䅣䅁⽁睂䅁杶䅁䑁䅍睍ぁ䑁䅕免ㅁ䍁䅁兌杁䕁䅫杢穂䡁䅑杣ㅂ䝁䄰党畂䡁䅑䅉乂䝁䅅杢ㅂ䝁䅙兙橂䡁䅑兤祂䝁䅫杢湂䍁䅁杚療䡁䅉䅉乂䝁䅕兙穂䡁䅕杣灂䝁䄴睚杁䝁䅅杢歂䍁䅁䅖求䡁䅍䅤灂䝁䄴睚杁䕁䅕䅢求䝁䅍䅤祂䝁䅫睙灂䡁䅑入杁䝁䅅杢歂䍁䅁兒獂䝁䅕睙あ䡁䅉兡橂䝁䅅䅢杁䙁䅍兡湂䝁䄴兙獂䡁䅍䅁捂䅃䅁䅣䅁䑁䅍睍ぁ䑁䅕免㉁䍁䅁兌杁䕁䅅杢桂䝁䅷入あ䝁䅫睙桂䝁䅷䅉䵂䝁䅅杙療䡁䅉兙あ䝁䄸杣㕂䍁䅁兓畂䡁䅍䅤祂䡁䅕兢求䝁䄴䅤杁䕁䄰兙畂䡁䅕杚桂䝁䅍䅤ㅂ䡁䅉兡畂䝁䅣䅁䕂睂䅁杗䅁䑁䅍睍ぁ䑁䅕免㍁䍁䅁兌杁䕁䅫杣祂䝁䅅䅚灂䝁䅅䅤灂䝁䄸杢杁䕁䅅䅣睂䝁䅅杣桂䡁䅑兤穂䍁䅁兔桂䝁䄴兤浂䝁䅅睙あ䡁䅕杣灂䝁䄴睚䅁䉁䭫䅁㡂䅁䅁睍穁䑁䅑兎硁䑁䅫䅉瑁䍁䅁睔あ䝁䅧党祂䍁䅁兔求䝁䅅督ㅂ䡁䅉兡畂䝁䅣䅉桂䝁䄴䅚杁䕁䅍睢畂䡁䅑杣療䝁䅷䅢灂䝁䄴睚杁䕁䅑党㉂䝁䅫睙求䍁䅁兔桂䝁䄴兤浂䝁䅅睙あ䡁䅕杣灂䝁䄴睚䅁䉁䥕䅁䝃䅁䅁睍穁䑁䅕䅉瑁䍁䅁兒獂䝁䅕睙あ䡁䅉兡橂䝁䅅䅢杁䕁䅕兣ㅂ䝁䅫䅣瑂䝁䅕杢あ䍁䅷䅉䉂䡁䅁䅣獂䝁䅫兙畂䝁䅍党獁䍁䅁兙畂䝁䅑䅉䑂䝁䄸兢睂䝁䄸杢求䝁䄴䅤杁䕁䄰兙畂䡁䅕杚桂䝁䅍䅤ㅂ䡁䅉兡畂䝁䅣䅁䉁权䅁杙䅁䑁䅍睍ㅁ䑁䅅䅉瑁䍁䅁兒獂䝁䅕睙あ䡁䅉兡橂䍁䅁䅔灂䝁䅣䅡あ䝁䅫杢湂䍁䅁兒硂䡁䅕兡睂䝁䄰党畂䡁䅑䅉乂䝁䅅杢ㅂ䝁䅙兙橂䡁䅑兤祂䝁䅫杢湂䅁䅁內䅫䝁䅑䅁穁䑁䅍兎硁䑁䅍䅉瑁䍁䅁兒獂䝁䅕睙あ䡁䅉兡橂䍁䅁䅔灂䝁䅣䅡あ䝁䅫杢湂䍁䅁兒硂䡁䅕兡睂䝁䄰党畂䡁䅑䅉乂䝁䅅杢ㅂ䝁䅙兙橂䡁䅑兤祂䝁䅫杢湂䅁䅁入䅙䱁䅙䅁穁䑁䅍兎硁䑁䅍杍杁䍁䄰䅉䑂䝁䄸兢瑂䝁䅕杣橂䝁䅫兙獂䍁䅷䅉䩂䝁䄴䅚ㅂ䡁䅍䅤祂䝁䅫兙獂䍁䅷䅉桂䝁䄴䅚杁䕁䅫杢穂䡁䅑兡あ䡁䅕䅤灂䝁䄸杢桂䝁䅷䅉䙂䝁䅷党橂䡁䅑杣灂䝁䅍䅉䵂䝁䅫睚潂䡁䅑兡畂䝁䅣䅉䝂䝁䅫䅥あ䡁䅕杣求䍁䅁兔桂䝁䄴兤浂䝁䅅睙あ䡁䅕杣灂䝁䄴睚䅁䱁兣䅁卂䅁䅁睍穁䑁䅕杍杁䍁䄰䅉䥂䝁䄸兤穂䝁䅕䅡療䝁䅷䅚杁䕁䅅䅣睂䝁䅷兡桂䝁䄴睙求䍁䅁兔桂䝁䄴兤浂䝁䅅睙あ䡁䅕杣灂䝁䄴睚䅁䵁䥍䅁啂䅁䅁睍穁䑁䅕睍杁䍁䄰䅉䙂䝁䅷党橂䡁䅑杣灂䝁䅍兙獂䍁䅁兒硂䡁䅕兡睂䝁䄰党畂䡁䅑䅉乂䝁䅅杢ㅂ䝁䅙兙橂䡁䅑兤祂䝁䅫杢湂䅁䅁杢䅧䙁䅙䅁穁䑁䅍兎穁䑁䅅䅉瑁䍁䅁兒獂䝁䅕睙あ䡁䅉兡橂䝁䅅䅢杁䕁䅕兣ㅂ䝁䅫䅣瑂䝁䅕杢あ䍁䅁兔桂䝁䄴兤浂䝁䅅睙あ䡁䅕杣灂䝁䄴睚䅁乁䩫䅁坂䅁䅁睍穁䑁䅕睍硁䑁䅉䅉瑁䍁䅁兔療䡁䅑睢祂䍁䅁兙畂䝁䅑䅉䡂䝁䅕杢求䡁䅉兙あ䝁䄸杣杁䕁䄰兙畂䡁䅕杚桂䝁䅍䅤ㅂ䡁䅉兡畂䝁䅣䅁㝁䅃䅁䅥䅁䑁䅍睍ㅁ䑁䅍免穁䍁䅁兌杁䙁䅍睤灂䡁䅑睙潂䝁䅣党桂䡁䅉䅉桂䝁䄴䅚杁䙁䅍睤灂䡁䅑睙潂䝁䅉睢桂䡁䅉䅚杁䕁䅅䅣睂䝁䅅杣桂䡁䅑兤穂䍁䅁兔桂䝁䄴兤浂䝁䅅睙あ䡁䅕杣灂䝁䄴睚䅁佁偑䅁潂䅁䅁睍穁䑁䅕睍硁䑁䅑䅉瑁䍁䅁杕求䝁䅷兙㕂䍁䅁兙畂䝁䅑䅉䩂䝁䄴䅚ㅂ䡁䅍䅤祂䝁䅫兙獂䍁䅁睑療䝁䄴䅤祂䝁䄸䅢杁䕁䄰兙畂䡁䅕杚桂䝁䅍䅤ㅂ䡁䅉兡畂䝁䅣䅁㍂权䅁䅐䅁䑁䅍睍ㅁ䑁䅫免杁䍁䄰䅉䍂䝁䅅䅤あ䝁䅕杣㕂䍁䅁兔桂䝁䄴兤浂䝁䅅睙あ䡁䅕杣灂䝁䄴睚䅁乁䠰䅁⭁䅁䅁睍穁䑁䅕兏硁䑁䅁䅉瑁䍁䅁村桂䡁䅑䅤求䡁䅉入杁䕁䄰兙畂䡁䅕杚桂䝁䅍䅤ㅂ䡁䅉兡畂䝁䅣䅁婃充䅁䅰䅁䑁䅍睍ㅁ䑁䅫兏㕁䍁䅁兌杁䕁䅅䅢獂䍁䅁睔あ䝁䅧党祂䍁䅁兔灂䡁䅍睙求䝁䅷䅢桂䝁䄴党療䡁䅕督杁䕁䅕䅢求䝁䅍䅤祂䝁䅫睙桂䝁䅷䅉䙂䡁䅅兤灂䡁䅁兢求䝁䄴䅤杁䝁䅅杢歂䍁䅁睑療䝁䄰䅣療䝁䄴党畂䡁䅑䅉乂䝁䅅杢ㅂ䝁䅙兙橂䡁䅑兤祂䝁䅫杢湂䅁䅁杇䅧䡁䄴䅁穁䑁䅍李硁䑁䅅䅍杁䍁䄰䅉䉂䡁䅕䅤療䝁䄰睢楂䝁䅫䅢求䍁䅁兙畂䝁䅑䅉䵂䝁䅫睚潂䡁䅑䅉䕂䡁䅕䅤㕂䍁䅁兔療䡁䅑睢祂䍁䅁杖求䝁䅧兡橂䝁䅷党杁䕁䄰兙畂䡁䅕杚桂䝁䅍䅤ㅂ䡁䅉兡畂䝁䅣䅁元睂䅁䅕䅁䑁䅍睍㉁䑁䅅杍睁䍁䅁兌杁䕁䅧党桂䡁䅙入杁䕁䅑兤あ䡁䅫䅉啂䡁䅉兤橂䝁䅳䅉乂䝁䅅杢ㅂ䝁䅙兙橂䡁䅑兤祂䝁䅫杢湂䅁䅁具䅙䝁䅯䅁穁䑁䅍李祁䑁䅅䅉瑁䍁䅁兔療䡁䅑睢祂䍁䅁杖求䝁䅧兡橂䝁䅷党杁䕁䅉睢歂䡁䅫䅉桂䝁䄴䅚杁䙁䅑杣桂䝁䅫䅢求䡁䅉䅉乂䝁䅅杢ㅂ䝁䅙兙橂䡁䅑兤祂䝁䅫杢湂䅁䅁䉵䅉䕁䅯䅁穁䑁䅍李祁䑁䅅杍杁䍁䄰䅉啂䡁䅉兤橂䝁䅳䅉啂䡁䅉兙灂䝁䅷党祂䍁䅁兔桂䝁䄴兤浂䝁䅅睙あ䡁䅕杣灂䝁䄴睚䅁䱁卍䅁楂䅁䅁睍穁䑁䅙杍硁䑁䅑䅉瑁䍁䅁䅖祂䝁䅅杤求䝁䅷䅉啂䡁䅉兙灂䝁䅷党祂䍁䅁兙畂䝁䅑䅉䑂䝁䅅兢睂䝁䅕杣杁䕁䄰兙畂䡁䅕杚桂䝁䅍䅤ㅂ䡁䅉兡畂䝁䅣䅁祃䅃䅁杕䅁䑁䅍睍㉁䑁䅍䅉瑁䍁䅁兔療䡁䅑睢祂䍁䅁杖求䝁䅧兡橂䝁䅷党杁䙁䅁兙祂䡁䅑督杁䕁䄰兙畂䡁䅕杚桂䝁䅍䅤ㅂ䡁䅉兡畂䝁䅣䅁奃睂䅁杙䅁䑁䅍睍㉁䑁䅍兏睁䍁䅁兌杁䕁䄸䅤潂䝁䅕杣杁䕁䄰睢あ䝁䄸杣杁䙁䅙党潂䝁䅫睙獂䝁䅕䅉兂䝁䅅杣あ䡁䅍䅉乂䝁䅅杢ㅂ䝁䅙兙橂䡁䅑兤祂䝁䅫杢湂䅁䅁䅎䅣䝁䅉䅁穁䑁䅍李ぁ䍁䅁兌杁䕁䅅党祂䝁䄸督睂䝁䅅睙求䍁䅁䅕祂䝁䄸䅚ㅂ䝁䅍䅤杁䝁䅅杢歂䍁䅁䅕桂䡁䅉䅤穂䍁䅁兔桂䝁䄴兤浂䝁䅅睙あ䡁䅕杣灂䝁䄴睚䅁䡁䡷䅁歂䅁䅁睍穁䑁䅙䅎硁䍁䅁兌杁䕁䅅党祂䝁䄸督睂䝁䅅睙求䍁䅁䅕祂䝁䄸䅚ㅂ䝁䅍䅤杁䝁䅅杢歂䍁䅁䅕桂䡁䅉䅤穂䍁䅁兔桂䝁䄴兤浂䝁䅅睙あ䡁䅕杣灂䝁䄴睚䅁䉁䤸䅁䅂䅁䅁睍穁䑁䅙䅎硁䑁䅅䅉瑁䍁䅁兑灂䡁䅉睙祂䝁䅅杚あ䍁䅁兔桂䝁䄴兤浂䝁䅅睙あ䡁䅕杣灂䝁䄴睚䅁佁䩣䅁䥃䅁䅁睍穁䑁䅙䅎硁䑁䅍䅉瑁䍁䅁睔あ䝁䅧党祂䍁䅁兑灂䡁䅉睙祂䝁䅅杚あ䍁䅁䅕桂䡁䅉䅤穂䍁䅁兙畂䝁䅑䅉䉂䡁䅕䅥灂䝁䅷兡桂䡁䅉入杁䕁䅕兣ㅂ䝁䅫䅣瑂䝁䅕杢あ䍁䅁兔桂䝁䄴兤浂䝁䅅睙あ䡁䅕杣灂䝁䄴睚䅁䱁䬰䅁捂䅁䅁睍穁䑁䅙兎硁䑁䅁䅉瑁䍁䅁杕桂䝁䅫䅢祂䝁䄸兙歂䍁䅁杕療䝁䅷䅢灂䝁䄴睚杁䙁䅍䅤療䝁䅍睡杁䕁䄰兙畂䡁䅕杚桂䝁䅍䅤ㅂ䡁䅉兡畂䝁䅣䅁奄权䅁材䅁䑁䅍睍㉁䑁䅙免杁䍁䄰䅉呂䝁䅧兡睂䍁䅁兙畂䝁䅑䅉䍂䝁䄸兙あ䍁䅁村ㅂ䝁䅫䅢歂䝁䅫杢湂䅁䅁兑䅣䕁䅯䅁穁䑁䅍李㉁䑁䅅免杁䍁䄰䅉呂䝁䅧兡睂䍁䅁村ㅂ䝁䅫䅢歂䝁䅫杢湂䍁䅁兙畂䝁䅑䅉卂䝁䅕䅣桂䝁䅫杣灂䝁䄴睚䅁䍁䭅䅁獂䅁䅁睍穁䑁䅙兏㕁䑁䅅䅉瑁䍁䅁兔療䡁䅑睢祂䝁䅍入橂䝁䅷党獁䍁䅁村灂䝁䅍入橂䝁䅷党獁䍁䅁兙畂䝁䅑䅉兂䝁䅅杣あ䡁䅍䅉乂䝁䅅杢ㅂ䝁䅙兙橂䡁䅑兤祂䝁䅫杢湂䅁䅁睱䅙䡁䅙䅁穁䑁䅍睎硁䑁䅅䅍杁䍁䄰䅉塂䝁䄸睢歂䍁䅁睓灂䡁䅑睙潂䝁䅕杢杁䕁䅍兙楂䝁䅫杢求䡁䅑䅉桂䝁䄴䅚杁䕁䅍睢ㅂ䝁䄴䅤求䡁䅉䅤療䡁䅁䅉乂䝁䅅杢ㅂ䝁䅙兙橂䡁䅑兤祂䝁䅫杢湂䅁䅁剨䅁䡁䅧䅁穁䑁䅍睎硁䑁䅉䅉瑁䍁䅁䅓療䡁䅕督求䝁䅧睢獂䝁䅑䅉桂䝁䄴䅚杁䕁䅫杢穂䡁䅑兡あ䡁䅕䅤灂䝁䄸杢桂䝁䅷䅉䝂䡁䅕杣畂䝁䅫䅤ㅂ䡁䅉党杁䕁䄰兙畂䡁䅕杚桂䝁䅍䅤ㅂ䡁䅉兡畂䝁䅣䅁橄充䅁杢䅁䑁䅍睍㍁䑁䅅杍硁䍁䅁兌杁䙁䅕䅣潂䝁䄸䅢穂䡁䅑党祂䝁䅕䅚杁䕁䅧睢ㅂ䡁䅍党潂䝁䄸䅢歂䍁䅁杒ㅂ䡁䅉杢灂䡁䅑兤祂䝁䅕䅉乂䝁䅅杢ㅂ䝁䅙兙橂䡁䅑兤祂䝁䅫杢湂䅁䅁䄯䄸䡁䅙䅁穁䑁䅍睎祁䍁䅁兌杁䕁䄸杚浂䝁䅫睙求䍁䅁杒ㅂ䡁䅉杢灂䡁䅑兤祂䝁䅕䅉潁䝁䅫杢橂䝁䅷兤歂䝁䅫杢湂䍁䅁杒灂䡁䅧䅤ㅂ䡁䅉党穂䍁䅫䅉乂䝁䅅杢ㅂ䝁䅙兙橂䡁䅑兤祂䝁䅫杢湂䅁䅁睖䅷䡁䅧䅁穁䑁䅍睎祁䑁䅅䅉瑁䍁䅁睔浂䝁䅙兡橂䝁䅕䅉䝂䡁䅕杣畂䝁䅫䅤ㅂ䡁䅉党杁䍁䅧兡畂䝁䅍䅢ㅂ䝁䅑兡畂䝁䅣䅉䝂䝁䅫䅥あ䡁䅕杣求䡁䅍克杁䕁䄰兙畂䡁䅕杚桂䝁䅍䅤ㅂ䡁䅉兡畂䝁䅣䅁桄䅅䅁䅑䅁䑁䅍睍㍁䑁䅫免睁䍁䅁兌杁䕁䄰兙あ䡁䅑杣求䡁䅍督杁䕁䄰兙畂䡁䅕杚桂䝁䅍䅤ㅂ䡁䅉兡畂䝁䅣䅁晃䅃䅁䅡䅁䑁䅍睍㕁䑁䅅䅉瑁䍁䅁兔求䝁䅑兡橂䝁䅅䅢杁䕁䅕兣ㅂ䝁䅫䅣瑂䝁䅕杢あ䍁䅁兙畂䝁䅑䅉呂䡁䅕䅣睂䝁䅷兡求䡁䅍䅉乂䝁䅅杢ㅂ䝁䅙兙橂䡁䅑兤祂䝁䅫杢湂䅁䅁䅲䄸䝁䅯䅁穁䑁䅍兏硁䑁䅅䅉瑁䍁䅁兔求䝁䅑兡橂䝁䅅䅢杁䕁䅕兣ㅂ䝁䅫䅣瑂䝁䅕杢あ䍁䅁兙畂䝁䅑䅉呂䡁䅕䅣睂䝁䅷兡求䡁䅍䅉乂䝁䅅杢ㅂ䝁䅙兙橂䡁䅑兤祂䝁䅫杢湂䅁䅁关䅣䝁䄴䅁穁䑁䅍兏硁䑁䅅杍杁䍁䄰䅉呂䡁䅕杣湂䝁䅫睙桂䝁䅷䅉桂䝁䄴䅚杁䕁䄰党歂䝁䅫睙桂䝁䅷䅉䩂䝁䄴督あ䡁䅉兤瑂䝁䅕杢あ䍁䅁兔桂䝁䄴兤浂䝁䅅睙あ䡁䅕杣灂䝁䄴睚䅁偁䝫䅁畂䅁䅁睍穁䑁䅫免硁䑁䅍䅉瑁䍁䅁睕ㅂ䡁䅉睚灂䝁䅍兙獂䍁䅁兑睂䡁䅁䅢灂䝁䅅杢橂䝁䅕䅉桂䝁䄴䅚杁䙁䅍兤睂䡁䅁䅢灂䝁䅕督杁䕁䄰兙畂䡁䅕杚桂䝁䅍䅤ㅂ䡁䅉兡畂䝁䅣䅁䙄杂䅁条䅁䑁䅍睍㕁䑁䅅免ぁ䍁䅁兌杁䕁䅑党畂䡁䅑兙獂䍁䅁兒硂䡁䅕兡睂䝁䄰党畂䡁䅑䅉桂䝁䄴䅚杁䙁䅍兤睂䡁䅁䅢灂䝁䅕督杁䕁䄰兙畂䡁䅕杚桂䝁䅍䅤ㅂ䡁䅉兡畂䝁䅣䅁䑃睂䅁䅕䅁䑁䅍睍㕁䑁䅅免ㅁ䍁䅁兌杁䕁䄸䅣潂䡁䅑䅡桂䝁䅷兢灂䝁䅍䅉䡂䝁䄸睢歂䡁䅍䅉乂䝁䅅杢ㅂ䝁䅙兙橂䡁䅑兤祂䝁䅫杢湂䅁䅁杴䅯䝁䅑䅁穁䑁䅍兏㕁䑁䅉䅉瑁䍁䅁睕睂䝁䄸杣あ䝁䅫杢湂䍁䅁兙畂䝁䅑䅉䉂䡁䅑䅡獂䝁䅕䅤灂䝁䅍䅉䡂䝁䄸睢歂䡁䅍䅉乂䝁䅅杢ㅂ䝁䅙兙橂䡁䅑兤祂䝁䅫杢湂䅁䅁䉆䅉䝁䅙䅁穁䑁䅍兏㕁䑁䅉䅍杁䍁䄰䅉呂䡁䅁睢祂䡁䅑兡畂䝁䅣䅉桂䝁䄴䅚杁䕁䅅䅤潂䝁䅷党あ䝁䅫睙杁䕁䅣睢療䝁䅑督杁䕁䄰兙畂䡁䅕杚桂䝁䅍䅤ㅂ䡁䅉兡畂䝁䅣䅁奁睂䅁䅖䅁䑁䅍睍㕁䑁䅫睍杁䍁䄰䅉䕂䝁䄸䅢獂䍁䅷䅉啂䝁䄸入獁䍁䅁兙畂䝁䅑䅉䡂䝁䅅兢求䍁䅁兔桂䝁䄴兤浂䝁䅅睙あ䡁䅕杣灂䝁䄴睚䅁乁䝑䅁坂䅁䅁睍穁䑁䅫兏穁䑁䅁䅉瑁䍁䅁䅒療䝁䅷䅢獁䍁䅁䅖療䡁䅫䅌杁䝁䅅杢歂䍁䅁睒桂䝁䄰党杁䕁䄰兙畂䡁䅕杚桂䝁䅍䅤ㅂ䡁䅉兡畂䝁䅣䅁晄元䅁杤䅁䑁䅍睍㕁䑁䅫兏硁䍁䅁兌杁䕁䅣兙穂䝁䅳党あ䍁䅷䅉兂䝁䅅睙牂䝁䅫杢湂䍁䅷䅉桂䝁䄴䅚杁䙁䅍党桂䝁䅷兡畂䝁䅣䅉䕂䝁䅕杤灂䝁䅍党杁䕁䄰兙畂䡁䅕杚桂䝁䅍䅤ㅂ䡁䅉兡畂䝁䅣䅁㑄充䅁杘䅁䑁䅍睍㕁䑁䅫兏㕁䍁䅁兌杁䕁䅅䅢獂䍁䅁睔あ䝁䅧党祂䍁䅁兔灂䡁䅍睙求䝁䅷䅢桂䝁䄴党療䡁䅕督杁䕁䄰兙畂䡁䅕杚桂䝁䅍䅤ㅂ䡁䅉兡畂䝁䅣䅁剂睂䅁䅇䅁䑁䅍䅒杁䙁䅁杣灂䝁䄴䅤灂䝁䄴睚䅁䥁临䅁䝁䅁䅁睍乂䅁䅁剹䅉䙁䅑䅁ぁ䑁䅉睍杁䍁䄰䅉乂䝁䅕杣橂䝁䅧兙畂䡁䅑䅉塂䝁䅧睢獂䝁䅕督桂䝁䅷党祂䡁䅍䅌杁䕁䅑兤祂䝁䅅杙獂䝁䅕䅉䡂䝁䄸睢歂䡁䅍䅁佄权䅁杮䅁䑁䅑杍穁䑁䅅䅉瑁䍁䅁兔療䡁䅑睢祂䍁䅁杖求䝁䅧兡橂䝁䅷党杁䝁䅅杢歂䍁䅁兔療䡁䅑睢祂䍁䅁杖求䝁䅧兡橂䝁䅷党杁䙁䅁兙祂䡁䅑督杁䝁䅅杢歂䍁䅁睕ㅂ䡁䅁䅣獂䝁䅫党穂䍁䅁兔求䡁䅉睙潂䝁䅅杢あ䍁䅁睖潂䝁䄸䅢求䡁䅍兙獂䝁䅕杣穂䅁䅁䅗䅫䥁䅙䅁ぁ䑁䅉睍硁䑁䅉䅍杁䍁䄰䅉乂䝁䄸䅤療䡁䅉䅉坂䝁䅕䅡灂䝁䅍䅢求䍁䅁睕ㅂ䡁䅁䅣獂䝁䅫党穂䍁䅁兙畂䝁䅑䅉佂䝁䅕睤杁䙁䅁兙祂䡁䅑督杁䕁䄰党祂䝁䅍䅡桂䝁䄴䅤杁䙁䅣䅡療䝁䅷党穂䝁䅅䅢求䡁䅉督䅁䅁䬴䅁元䅁䅁䅎祁䑁䅍睍硁䑁䅁䅉瑁䍁䅁䅔ㅂ䝁䄰杙求䡁䅉䅌杁䙁䅁䅢㕂䡁䅣睢療䝁䅑䅌杁䕁䄰兡獂䝁䅷睤療䡁䅉睡獁䍁䅁兙畂䝁䅑䅉塂䝁䄸睢歂䍁䅁䅕桂䝁䄴党獂䍁䅁兔求䡁䅉睙潂䝁䅅杢あ䍁䅁睖潂䝁䄸䅢求䡁䅍兙獂䝁䅕杣穂䅁䅁䉖䅁䭁䅷䅁ぁ䑁䅉睍ぁ䑁䅍䅍杁䍁䄰䅉䑂䝁䄸兢睂䡁䅕䅤求䡁䅉䅉桂䝁䄴䅚杁䕁䅍睢瑂䡁䅁兤あ䝁䅕杣杁䙁䅁党祂䝁䅫䅣潂䝁䅕杣桂䝁䅷䅉䙂䡁䅅兤灂䡁䅁兢求䝁䄴䅤杁䝁䅅杢歂䍁䅁睕療䝁䅙䅤㍂䝁䅅杣求䍁䅁兔求䡁䅉睙潂䝁䅅杢あ䍁䅁睖潂䝁䄸䅢求䡁䅍兙獂䝁䅕杣穂䅁䅁杮䅧䭁䅙䅁ぁ䑁䅉睍ぁ䑁䅕䅍杁䍁䄰䅉乂䝁䅕䅚灂䝁䅍兙獂䍁䅷䅉䕂䝁䅕杢あ䝁䅅䅢獁䍁䅁兙畂䝁䅑䅉䥂䝁䄸督睂䝁䅫䅤桂䝁䅷䅉䙂䡁䅅兤灂䡁䅁兢求䝁䄴䅤杁䝁䅅杢歂䍁䅁睕ㅂ䡁䅁䅣獂䝁䅫党穂䍁䅁兔求䡁䅉睙潂䝁䅅杢あ䍁䅁睖潂䝁䄸䅢求䡁䅍兙獂䝁䅕杣穂䅁䅁杄䅫乁䅉䅁ぁ䑁䅉睍㉁䑁䅅䅍杁䍁䄰䅉䙂䝁䅷党橂䡁䅑杣灂䝁䅍兙獂䍁䅁兑睂䡁䅁兙祂䝁䅅䅤ㅂ䡁䅍䅉桂䝁䄴䅚杁䕁䅕兣ㅂ䝁䅫䅣瑂䝁䅕杢あ䍁䅷䅉塂䝁䅫杣灂䝁䄴睚杁䙁䅍兤睂䡁䅁䅢灂䝁䅕督獁䍁䅁兙畂䝁䅑䅉卂䝁䅕䅢桂䡁䅑党歂䍁䅁兒硂䡁䅕兡睂䝁䄰党畂䡁䅑䅉乂䝁䅕杣橂䝁䅧兙畂䡁䅑䅉塂䝁䅧睢獂䝁䅕督桂䝁䅷党祂䡁䅍䅁䉄䅃䅁杨䅁䑁䅑杍穁䑁䅙兏睁䍁䅁兌杁䕁䄸䅤潂䝁䅕杣杁䕁䅕䅢求䝁䅍䅤祂䝁䄸杢灂䝁䅍䅉兂䝁䅅杣あ䡁䅍䅉桂䝁䄴䅚杁䕁䅕兣ㅂ䝁䅫䅣瑂䝁䅕杢あ䍁䅁兔求䡁䅉睙潂䝁䅅杢あ䍁䅁睖潂䝁䄸䅢求䡁䅍兙獂䝁䅕杣穂䅁䅁䅡䅙䭁䅷䅁ぁ䑁䅉睍㍁䍁䅁兌杁䕁䅧兙祂䝁䅑睤桂䡁䅉党獁䍁䅁兙畂䝁䅑䅉兂䝁䅷兤瑂䝁䅉兡畂䝁䅣䅉桂䝁䄴䅚杁䕁䅧党桂䡁䅑兡畂䝁䅣䅉䙂䡁䅅兤灂䡁䅁兢求䝁䄴䅤杁䝁䅅杢歂䍁䅁睕ㅂ䡁䅁䅣獂䝁䅫党穂䍁䅁兔求䡁䅉睙潂䝁䅅杢あ䍁䅁睖潂䝁䄸䅢求䡁䅍兙獂䝁䅕杣穂䅁䅁杯䅣䕁䅷䅁ぁ䑁䅉睍㍁䑁䅅䅉瑁䍁䅁䅓桂䡁䅉䅚㍂䝁䅅杣求䍁䅁兔求䡁䅉睙潂䝁䅅杢あ䍁䅁睖潂䝁䄸䅢求䡁䅍兙獂䝁䅕杣穂䅁䅁朹䅫䡁䄴䅁ぁ䑁䅉睍㑁䍁䅁兌杁䕁䄰兙橂䝁䅧兡畂䝁䅕杣㕂䍁䅷䅉䙂䡁䅅兤灂䡁䅁兢求䝁䄴䅤獁䍁䅁兙畂䝁䅑䅉呂䡁䅕䅣睂䝁䅷兡求䡁䅍䅉乂䝁䅕杣橂䝁䅧兙畂䡁䅑䅉塂䝁䅧睢獂䝁䅕督桂䝁䅷党祂䡁䅍䅁䙁睂䅁䅧䅁䑁䅑杍穁䑁䅧睍杁䍁䄰䅉䩂䝁䄴䅚ㅂ䡁䅍䅤祂䝁䅫兙獂䍁䅁兔桂䝁䅍䅡灂䝁䄴党祂䡁䅫䅉桂䝁䄴䅚杁䕁䅕兣ㅂ䝁䅫䅣瑂䝁䅕杢あ䍁䅁兔求䡁䅉睙潂䝁䅅杢あ䍁䅁睖潂䝁䄸䅢求䡁䅍兙獂䝁䅕杣穂䅁䅁朰䄴䥁䅉䅁ぁ䑁䅉睍㑁䑁䅍䅍杁䍁䄰䅉䩂䝁䄴䅚ㅂ䡁䅍䅤祂䝁䅫兙獂䍁䅁兔桂䝁䅍䅡灂䝁䄴党祂䡁䅫䅉桂䝁䄴䅚杁䕁䅕兣ㅂ䝁䅫䅣瑂䝁䅕杢あ䍁䅁兔求䡁䅉睙潂䝁䅅杢あ䍁䅁睖潂䝁䄸䅢求䡁䅍兙獂䝁䅕杣穂䅁䅁兙䅧䩁䅙䅁ぁ䑁䅉睍㕁䑁䅅䅍杁䍁䄰䅉呂䡁䅁睢祂䡁䅑兡畂䝁䅣䅉桂䝁䄴䅚杁䙁䅉党橂䡁䅉党桂䡁䅑兡療䝁䄴兙獂䍁䅁睒療䝁䄸䅚穂䍁䅁兙畂䝁䅑䅉呂䡁䅕䅣睂䝁䅷兡求䡁䅍䅉乂䝁䅕杣橂䝁䅧兙畂䡁䅑䅉塂䝁䅧睢獂䝁䅕督桂䝁䅷党祂䡁䅍䅁䩁元䅁䅥䅁䑁䅑杍ぁ䑁䅉免睁䍁䅁兌杁䕁䅑杣ㅂ䝁䅣督杁䝁䅅杢歂䍁䅁䅒祂䡁䅕睚湂䝁䅫督あ䡁䅍睊杁䙁䅍兤畂䝁䅑杣灂䝁䅕督杁䕁䄰党祂䝁䅍䅡桂䝁䄴䅤杁䙁䅣䅡療䝁䅷党穂䝁䅅䅢求䡁䅉督䅁䩁䩑䅁睂䅁䅁䅎祁䑁䅑䅎杁䍁䄰䅉䡂䡁䅉睢橂䝁䅕杣㕂䍁䅁兙畂䝁䅑䅉卂䝁䅕䅢桂䡁䅑党歂䍁䅁䅕祂䝁䄸䅚ㅂ䝁䅍䅤杁䕁䄰党祂䝁䅍䅡桂䝁䄴䅤杁䙁䅣䅡療䝁䅷党穂䝁䅅䅢求䡁䅉督䅁佁䡣䅁浂䅁䅁䅎祁䑁䅑䅎硁䑁䅁䅉瑁䍁䅁睒求䝁䄴党祂䝁䅅䅢杁䕁䅷兡畂䝁䅕䅉䡂䡁䅉睢橂䝁䅕杣㕂䍁䅁兔求䡁䅉睙潂䝁䅅杢あ䍁䅁睖潂䝁䄸䅢求䡁䅍兙獂䝁䅕杣穂䅁䅁剥䅉䵁䅧䅁ぁ䑁䅉䅎㍁䑁䅉䅍杁䍁䄰䅉兂䝁䅕䅤祂䝁䄸䅢求䡁䅕兢杁䝁䅅杢歂䍁䅁䅕求䡁䅑杣療䝁䅷党ㅂ䝁䄰䅉兂䡁䅉睢歂䡁䅕睙あ䡁䅍䅉乂䝁䅕杣橂䝁䅧兙畂䡁䅑䅉塂䝁䅧睢獂䝁䅕督桂䝁䅷党祂䡁䅍䅉潁䝁䅕䅥橂䝁䅕䅣あ䍁䅁村ㅂ䝁䅷睡杁䙁䅍䅤桂䡁䅑兡療䝁䄴督杁䝁䅅杢歂䍁䅁䅖求䡁䅉兢灂䝁䄴兙獂䡁䅍克䅁䱁卷䅁煁䅁䅁䅎ぁ䍁䄰䅎ㅁ䍁䅁兌杁䙁䅉党あ䝁䅅兡獂䍁䅁䅖祂䝁䅅䅚求䅁䅁杇䅫䕁䅷䅁ぁ䑁䅑免杁䍁䄰䅉乂䝁䄸䅤療䡁䅉䅉坂䝁䅕䅡灂䝁䅍䅢求䍁䅁兙畂䝁䅑䅉兂䝁䅅杣あ䡁䅍䅉䕂䝁䅕兙獂䝁䅕杣穂䅁䅁硅䅁䑁䅑䅁ぁ䑁䅑免硁䍁䅁兌杁䕁䅅兤あ䝁䄸兢療䝁䅉兡獂䝁䅕䅉䕂䝁䅕兙獂䝁䅕杣穂䅁䅁睎䅣䍁䅷䅁ぁ䑁䅑免祁䑁䅉杍杁䍁䄰䅉䍂䝁䄸兙あ䍁䅁䅒求䝁䅅䅢求䡁䅉督䅁偁佣䅁祂䅁䅁䅎ぁ䑁䅅睍杁䍁䄰䅉䉂䡁䅕䅤療䝁䄰睢あ䝁䅫杤求䍁䅁䅕桂䡁䅉䅤穂䍁䅷䅉䉂䝁䅍睙求䡁䅍督療䡁䅉兡求䡁䅍䅌杁䝁䅅杢歂䍁䅁䅖灂䡁䅉党杁䙁䅉党あ䝁䅅兡獂䝁䅕杣穂䅁䅁桌䅁䝁䅧䅁ぁ䑁䅑免穁䑁䅍䅍杁䍁䄰䅉䉂䡁䅕䅤療䝁䄰睢あ䝁䅫杤求䍁䅁䅕桂䡁䅉䅤穂䍁䅁兙畂䝁䅑䅉䉂䝁䅍睙求䡁䅍督療䡁䅉兡求䡁䅍䅉卂䝁䅕䅤桂䝁䅫䅢求䡁䅉督䅁䍁䤸䅁䕃䅁䅁䅎ぁ䑁䅑䅉瑁䍁䅁村ㅂ䝁䅫䅢歂䝁䅫杢湂䍁䅁兔桂䡁䅑党祂䝁䅫兙獂䍁䅁兙畂䝁䅑䅉䡂䝁䅅杣歂䝁䅕杢杁䕁䅕兣ㅂ䝁䅫䅣瑂䝁䅕杢あ䍁䅁兙畂䝁䅑䅉呂䡁䅕䅣睂䝁䅷兡求䡁䅍䅉䕂䝁䅕兙獂䝁䅕杣穂䅁䅁䅑䅯䙁䅷䅁ぁ䑁䅑䅎硁䍁䅁兌杁䕁䅉兤灂䝁䅷䅚灂䝁䄴睚杁䕁䄰兙あ䝁䅕杣灂䝁䅅䅢杁䝁䅅杢歂䍁䅁睕ㅂ䡁䅁䅣獂䝁䅫党穂䍁䅁䅒求䝁䅅䅢求䡁䅉督䅁䥁䡫䅁卂䅁䅁䅎ぁ䑁䅕免杁䍁䄰䅉䡂䡁䅉睢橂䝁䅕杣㕂䍁䅁兙畂䝁䅑䅉䑂䝁䄸杢㉂䝁䅕杢灂䝁䅕杢橂䝁䅕䅉卂䝁䅕䅤桂䝁䅫䅢求䡁䅉督䅁䙁䥕䅁楃䅁䅁䅎ぁ䑁䅕免硁䑁䅁䅉瑁䍁䅁睕ㅂ䡁䅁党祂䝁䄰兙祂䝁䅳党あ䡁䅍䅉桂䝁䄴䅚杁䕁䄸䅤潂䝁䅕杣杁䕁䅣杣療䝁䅍党祂䡁䅫䅉卂䝁䅕䅤桂䝁䅫䅢求䡁䅉督杁䍁䅧党㑂䝁䅍党睂䡁䅑䅉䑂䝁䄸杢㉂䝁䅕杢灂䝁䅕杢橂䝁䅕䅉卂䝁䅕䅤桂䝁䅫䅢求䡁䅉督灁䅁䅁睰䅯䑁䄴䅁ぁ䑁䅑兎硁䑁䅍免杁䍁䄰䅉䑂䝁䄸杢㉂䝁䅕杢灂䝁䅕杢橂䝁䅕䅉卂䝁䅕䅤桂䝁䅫䅢求䡁䅉督䅁䡁䠴䅁元䅁䅁䅎ぁ䑁䅫䅉瑁䍁䅁杒ㅂ䡁䅉杢灂䡁䅑兤祂䝁䅕䅌杁䕁䅧睢瑂䝁䅕䅉䝂䡁䅕杣畂䝁䅫督潂䝁䅫杢湂䡁䅍䅌杁䕁䅕䅢求䝁䅍䅤祂䝁䄸杢灂䝁䅍督獁䍁䅁兙畂䝁䅑䅉䉂䡁䅁䅣獂䝁䅫兙畂䝁䅍党杁䙁䅉党あ䝁䅅兡獂䝁䅕杣穂䅁䅁䅸䅧䝁䅁䅁ぁ䑁䅑兏硁䍁䅁兌杁䕁䅙兤祂䝁䄴兡あ䡁䅕杣求䍁䅁兙畂䝁䅑䅉䥂䝁䄸兢求䍁䅁杒ㅂ䡁䅉杢灂䡁䅍䅡灂䝁䄴睚穂䍁䅁杕求䡁䅑兙灂䝁䅷党祂䡁䅍䅁汃权䅁杏䅁䑁䅑䅎㕁䑁䅅免睁䍁䅁兌杁䕁䅙兤祂䝁䄴兡あ䡁䅕杣求䍁䅁杕求䡁䅑兙灂䝁䅷党祂䡁䅍䅁㕂睂䅁杗䅁䑁䅑䅎㕁䑁䅉免睁䍁䅁兌杁䕁䅕䅢求䝁䅍䅤祂䝁䄸杢灂䝁䅍督杁䝁䅅杢歂䍁䅁兑睂䡁䅁䅢灂䝁䅅杢橂䝁䅕䅉卂䝁䅕䅤桂䝁䅫䅢求䡁䅉督䅁䅁䡳䅁㉁䅁䅁䅎ㅁ䑁䅕免硁䑁䅁䅉瑁䍁䅁䅒求䡁䅁兙祂䡁䅑兢求䝁䄴䅤杁䙁䅍䅤療䡁䅉党穂䅁䅁䅮䅣䩁䄴䅁ぁ䑁䅕兎祁䑁䅅䅉瑁䍁䅁睖桂䡁䅉党潂䝁䄸兤穂䝁䅕䅉䑂䝁䅷兤楂䡁䅍䅌杁䙁䅍兤睂䝁䅕杣橂䝁䅕杢あ䝁䅕杣穂䍁䅷䅉桂䝁䄴䅚杁䕁䄸䅤潂䝁䅕杣杁䕁䅣党畂䝁䅕杣桂䝁䅷䅉乂䝁䅕杣橂䝁䅧兙畂䝁䅑兡穂䝁䅕䅉卂䝁䅕䅤桂䝁䅫䅢求䡁䅉督䅁䱁䩫䅁啂䅁䅁䅎ㅁ䑁䅕杍硁䑁䅅䅉瑁䍁䅁睖桂䡁䅉党潂䝁䄸兤穂䝁䅕䅉䑂䝁䅷兤楂䡁䅍䅉桂䝁䄴䅚杁䙁䅍兤睂䝁䅕杣橂䝁䅕杢あ䝁䅕杣穂䅁䅁兗䅣䝁䅉䅁ぁ䑁䅕兎祁䑁䅅兏杁䍁䄰䅉䉂䝁䅷䅢杁䕁䄸䅤潂䝁䅕杣杁䕁䅣党畂䝁䅕杣桂䝁䅷䅉乂䝁䅕杣橂䝁䅧兙畂䝁䅑兡穂䝁䅕䅉卂䝁䅕䅤桂䝁䅫䅢求䡁䅉督䅁䱁䡁䅁佂䅁䅁䅎ㅁ䑁䅙免硁䑁䅁䅉瑁䍁䅁䅕潂䝁䅅杣瑂䝁䅅睙灂䝁䅕督杁䝁䅅杢歂䍁䅁䅒祂䡁䅕睚杁䙁䅉党あ䝁䅅兡獂䝁䅕杣穂䅁䅁䄳䅯䡁䅙䅁ぁ䑁䅕李硁䑁䅉䅍杁䍁䄰䅉䑂䝁䄸督瑂䝁䅕䅤灂䝁䅍督獁䍁䅁村求䝁䅅兤あ䡁䅫䅉呂䡁䅕䅣睂䝁䅷兡求䡁䅍䅌杁䝁䅅杢歂䍁䅁䅕求䡁䅉杚ㅂ䝁䄰党杁䙁䅉党あ䝁䅅兡獂䝁䅕杣穂䅁䅁睬䅯䕁䅉䅁ぁ䑁䅕李硁䑁䅍䅍杁䍁䄰䅉偂䡁䅁䅤灂䝁䅍兙獂䍁䅁睒療䝁䄸䅚穂䍁䅁杕求䡁䅑兙灂䝁䅷党祂䡁䅍䅁䅂杅䅁䅗䅁䑁䅑兎㉁䑁䅅兏硁䍁䅁兌杁䕁䅙睢療䝁䅑䅉潁䕁䅧党桂䝁䅷䅤潂䍁䅫䅉呂䡁䅕䅣睂䝁䅷党瑂䝁䅕杢あ䍁䅁杕求䡁䅑兙灂䝁䅷党祂䡁䅍䅁湄杂䅁杚䅁䑁䅑兎㍁䑁䅅免睁䍁䅁兌杁䕁䅣兙穂䝁䄸䅢灂䝁䄴党杁䙁䅍䅤桂䡁䅑兡療䝁䄴督杁䡁䅣兡あ䝁䅧䅉䑂䝁䄸杢㉂䝁䅕杢灂䝁䅕杢橂䝁䅕䅉呂䡁䅑睢祂䝁䅕督䅁䅁䡯䅁䕃䅁䅁䅎ㅁ䑁䅧䅉瑁䍁䅁睑獂䝁䄸䅤潂䝁䅫杢湂䍁䅷䅉䑂䝁䅷睢あ䝁䅧兡畂䝁䅣䅉䉂䝁䅍睙求䡁䅍督療䡁䅉兡求䡁䅍䅌杁䙁䅍䅡療䝁䅕䅌杁䝁䅅杢歂䍁䅁杓求䡁䅣党獂䡁䅉入杁䙁䅉党あ䝁䅅兡獂䝁䅕杣穂䅁䅁督䅣䝁䅙䅁ぁ䑁䅕䅏硁䍁䅁兌杁䕁䅍䅢療䡁䅑䅡灂䝁䄴睚杁䝁䅅杢歂䍁䅁睑獂䝁䄸䅤潂䝁䅫杢湂䍁䅁兑橂䝁䅍党穂䡁䅍睢祂䝁䅫党穂䍁䅁杕求䡁䅑兙灂䝁䅷党祂䡁䅍䅁偃权䅁条䅁䑁䅑兎㑁䑁䅅免睁䍁䅁兌杁䕁䅍䅢療䡁䅑䅡灂䝁䄴睚杁䝁䅅杢歂䍁䅁睑獂䝁䄸䅤潂䝁䅫杢湂䍁䅁兑橂䝁䅍党穂䡁䅍睢祂䝁䅫党穂䍁䅁杕求䡁䅑兙灂䝁䅷党祂䡁䅍䅁塂杂䅁䅍䅁䑁䅑兎㑁䑁䅉免睁䍁䅁兌杁䙁䅍䅡療䝁䅕䅉卂䝁䅕䅤桂䝁䅫䅢求䡁䅉督䅁佁䵳䅁㉁䅁䅁䅎ㅁ䑁䅧睍硁䑁䅁䅉瑁䍁䅁杓求䡁䅣党獂䡁䅉入杁䙁䅉党あ䝁䅅兡獂䝁䅕杣穂䅁䅁剢䅉䕁䅑䅁ぁ䑁䅕兏硁䑁䅅䅍杁䍁䄰䅉呂䡁䅁睢祂䡁䅑兡畂䝁䅣䅉䡂䝁䄸睢歂䡁䅍䅉卂䝁䅕䅤桂䝁䅫䅢求䡁䅉督䅁䅁䡫䅁歂䅁䅁䅎ㅁ䑁䅫䅎硁䑁䅁䅉瑁䍁䅁睔浂䝁䅙兡橂䝁䅕䅉呂䡁䅕䅣睂䝁䅷兡求䡁䅍䅉桂䝁䄴䅚杁䙁䅍䅤桂䡁䅑兡療䝁䄴党祂䡁䅫䅉卂䝁䅕䅤桂䝁䅫䅢求䡁䅉督䅁䭁䱧䅁䭂䅁䅁䅎㑁䑁䅅免硁䍁䅁兌杁䙁䅍睙潂䝁䅕䅚ㅂ䝁䅷党歂䍁䅁兑灂䡁䅉䅉啂䡁䅉兙畂䡁䅍䅣療䡁䅉䅤桂䡁䅑兡療䝁䄴䅁卄杂䅁䅙䅁䑁䅑䅏硁䑁䅅免硁䍁䅁兌杁䙁䅍睙潂䝁䅕䅚ㅂ䝁䅷党歂䍁䅁䅕桂䡁䅍督求䝁䄴睚求䡁䅉䅉䉂䝁䅫杣杁䙁䅑杣桂䝁䄴督睂䝁䄸杣あ䝁䅅䅤灂䝁䄸杢䅁䙁䩉䅁㙁䅁䅁䅎㑁䑁䅉免硁䑁䅅䅉瑁䍁䅁䅔灂䝁䄴党瑁䕁䅧兙ㅂ䝁䅷䅉卂䝁䅅兡獂䡁䅉睢桂䝁䅑督䅁䥁䨴䅁㉁䅁䅁䅎㑁䑁䅍䅉瑁䍁䅁睖桂䡁䅑党祂䍁䅁䅖祂䝁䅅杢穂䡁䅁睢祂䡁䅑兙あ䝁䅫睢畂䅁䅁兣䅣䙁䅉䅁ぁ䑁䅧睍硁䑁䅅免杁䍁䄰䅉䕂䝁䅕党睂䍁䅁睕求䝁䅅䅉䝂䡁䅉党灂䝁䅣䅡あ䍁䅁䅖祂䝁䅅杢穂䡁䅁睢祂䡁䅑兙あ䝁䅫睢畂䅁䅁兇䄰䙁䅙䅁ぁ䑁䅧睍硁䑁䅅杍杁䍁䄰䅉䕂䝁䅕党睂䍁䅁睕求䝁䅅䅉兂䝁䅅督穂䝁䅕杢湂䝁䅕杣杁䙁䅑杣桂䝁䄴督睂䝁䄸杣あ䝁䅅䅤灂䝁䄸杢䅁䱁䨰䅁㉁䅁䅁䅎㑁䑁䅑䅉瑁䍁䅁䅖祂䡁䅕睙牂䍁䅁䅖祂䝁䅅杢穂䡁䅁睢祂䡁䅑兙あ䝁䅫睢畂䅁䅁睑䅧䕁䅁䅁ぁ䑁䅧䅎硁䍁䅁兌杁䕁䅣党畂䝁䅕杣桂䝁䅷䅉䝂䡁䅉党灂䝁䅣䅡あ䍁䅁䅖祂䡁䅕睙牂䝁䅫杢湂䅁䅁兘䅯䝁䅁䅁ぁ䑁䅧䅎硁䑁䅉䅉瑁䍁䅁睒求䝁䄴党祂䝁䅅䅢杁䕁䅙杣求䝁䅫睚潂䡁䅑䅉啂䡁䅉兤橂䝁䅳兡畂䝁䅣䅌杁䕁䅷睢畂䝁䅣兌䕂䝁䅫督あ䝁䅅杢橂䝁䅕䅁⭂元䅁䅥䅁䑁䅑䅏ぁ䑁䅅杍硁䍁䅁兌杁䕁䅣党畂䝁䅕杣桂䝁䅷䅉䝂䡁䅉党灂䝁䅣䅡あ䍁䅁䅖祂䡁䅕睙牂䝁䅫杢湂䍁䅷䅉䵂䝁䄸杢湂䍁䄰䅒灂䡁䅍䅤桂䝁䄴睙求䍁䅷䅉啂䡁䅉兤橂䝁䅳䅢療䝁䅅䅚䅁䡁䡧䅁䵃䅁䅁䅎㑁䑁䅑免祁䑁䅉䅉瑁䍁䅁睒求䝁䄴党祂䝁䅅䅢杁䕁䅙杣求䝁䅫睚潂䡁䅑䅉啂䡁䅉兤橂䝁䅳兡畂䝁䅣䅌杁䕁䅷睢畂䝁䅣兌䕂䝁䅫督あ䝁䅅杢橂䝁䅕䅌杁䕁䅷党穂䡁䅍䅉啂䝁䅧兙畂䍁䅁䅖祂䡁䅕睙牂䝁䅷睢桂䝁䅑䅁汄睂䅁杔䅁䑁䅑䅏ㅁ䑁䅍免睁䍁䅁兌杁䙁䅑兙㑂䝁䅫䅉桂䝁䄴䅚杁䙁䅉兡歂䝁䅕督潂䝁䅅杣灂䝁䄴睚杁䙁䅍党祂䡁䅙兡橂䝁䅕督䅁䭁䬰䅁㡁䅁䅁䅎㑁䑁䅙䅉瑁䍁䅁䅕灂䡁䅁党獂䝁䅫杢求䍁䅁䅖祂䝁䅅杢穂䡁䅁睢祂䡁䅑兙あ䝁䅫睢畂䅁䅁䅦䅫䙁䄴䅁ぁ䑁䅧李祁䑁䅅䅉瑁䍁䅁䅕灂䡁䅁党獂䝁䅫杢求䍁䅁䅖祂䝁䅅杢穂䡁䅁睢祂䡁䅑兙あ䝁䅫睢畂䍁䅁睢浂䍁䅁杔桂䡁䅑兤祂䝁䅅䅢杁䕁䅣兙穂䅁䅁儸䅙䝁䅁䅁ぁ䑁䅧李祁䑁䅅䅍杁䍁䄰䅉兂䝁䅫䅣求䝁䅷兡畂䝁䅕䅉啂䡁䅉兙畂䡁䅍䅣療䡁䅉䅤桂䡁䅑兡療䝁䄴䅉療䝁䅙䅉佂䝁䅅䅤ㅂ䡁䅉兙獂䍁䅁睒桂䡁䅍䅁桂睂䅁䅢䅁䑁䅑䅏㍁䑁䅉免睁䍁䅁兌杁䙁䅍睙求䝁䄴兡橂䍁䅁兙畂䝁䅑䅉呂䝁䅫睚潂䡁䅑督求䝁䅕兡畂䝁䅣䅉啂䡁䅉兙畂䡁䅍䅣療䡁䅉䅤桂䡁䅑兡療䝁䄴䅌杁䙁䅣兙あ䝁䅕杣䅁䥁䩕䅁祂䅁䅁䅎㑁䑁䅧免㕁䑁䅁䅉瑁䍁䅁睔あ䝁䅧党祂䍁䅁睕ㅂ䡁䅁䅣療䡁䅉䅤杁䕁䅅睙あ䝁䅫杤灂䡁䅑兡求䡁䅍䅉浂䝁䄸杣杁䕁䅅兡祂䍁䅁䅖祂䝁䅅杢穂䡁䅁睢祂䡁䅑兙あ䝁䅫睢畂䅁䅁剦䅅䝁䅧䅁ぁ䑁䅧䅏祁䑁䅅䅍杁䍁䄰䅉呂䡁䅕䅣睂䝁䄸杣あ䍁䅁兑橂䡁䅑兡㉂䝁䅫䅤灂䝁䅕督杁䝁䅙睢祂䍁䅁杕桂䝁䅫䅢杁䙁䅑杣桂䝁䄴督睂䝁䄸杣あ䝁䅅䅤灂䝁䄸杢䅁䵁䡧䅁奂䅁䅁䅎㑁䑁䅧兎硁䑁䅁䅉瑁䍁䅁杒祂䝁䅕兡湂䝁䅧䅤杁䙁䅑杣桂䝁䄴督睂䝁䄸杣あ䝁䅅䅤灂䝁䄸杢杁䕁䅅杣祂䝁䅅杢湂䝁䅕兢求䝁䄴䅤䅁佁䨸䅁敂䅁䅁䅎㕁䑁䅉免硁䍁䅁兌杁䕁䅍睢ㅂ䡁䅉兡求䡁䅉督杁䝁䅅杢歂䍁䅁兒㑂䡁䅁杣求䡁䅍督杁䕁䅑党獂䝁䅫杤求䡁䅉入杁䙁䅍党祂䡁䅙兡橂䝁䅕督䅁䭁䭧䅁杂䅁䅁䅎㕁䑁䅉免硁䑁䅁䅉瑁䍁䅁睑療䡁䅕杣灂䝁䅕杣穂䍁䅁兙畂䝁䅑䅉䙂䡁䅧䅣祂䝁䅕督穂䍁䅁䅒求䝁䅷兡㉂䝁䅕杣㕂䍁䅁睕求䡁䅉杤灂䝁䅍党穂䅁䅁杵䅫䕁䄴䅁ぁ䑁䅫睍硁䑁䅫䅍杁䍁䄰䅉偂䡁䅑䅡求䡁䅉䅉塂䝁䅅杣求䝁䅧睢ㅂ䡁䅍兡畂䝁䅣䅉桂䝁䄴䅚杁䙁䅍䅤療䡁䅉兙湂䝁䅕䅁睁权䅁䅡䅁䑁䅕免祁䍁䅁兌杁䕁䄰睢あ䝁䅫睢畂䍁䅁䅕灂䝁䅍䅤ㅂ䡁䅉党杁䝁䅅杢歂䍁䅁睕療䡁䅕杢歂䍁䅁杕求䝁䅍睢祂䝁䅑兡畂䝁䅣䅉䩂䝁䄴䅚ㅂ䡁䅍䅤祂䝁䅫党穂䅁䅁杪䅯䙁䅯䅁ㅁ䑁䅅杍硁䑁䅅䅍杁䍁䄰䅉乂䝁䄸䅤灂䝁䄸杢杁䙁䅁兡橂䡁䅑兤祂䝁䅕䅉桂䝁䄴䅚杁䙁䅙兡歂䝁䅕睢杁䙁䅁杣療䝁䅑兤橂䡁䅑兡療䝁䄴䅁卂权䅁䅗䅁䑁䅕免祁䑁䅅睍杁䍁䄰䅉乂䝁䄸䅤灂䝁䄸杢杁䙁䅁兡橂䡁䅑兤祂䝁䅕䅉桂䝁䄴䅚杁䙁䅙兡歂䝁䅕睢杁䕁䅕䅥潂䝁䅫杙灂䡁䅑兡療䝁䄴䅁䉄睃䅁䅒䅁䑁䅕免祁䑁䅉䅉瑁䍁䅁睕療䡁䅕杢歂䍁䅁杕求䝁䅍睢祂䝁䅑兡畂䝁䅣䅉䩂䝁䄴䅚ㅂ䡁䅍䅤祂䝁䅫党穂䅁䅁䅶䅧䡁䅯䅁ㅁ䑁䅅睍硁䍁䅁兌杁䕁䄴党㍂䡁䅍䅣桂䡁䅁党祂䍁䅷䅉兂䝁䅕杣灂䝁䄸䅚灂䝁䅍兙獂䍁䅷䅉䍂䝁䄸睢牂䍁䅷䅉桂䝁䄴䅚杁䕁䅑兡祂䝁䅕睙あ䝁䄸杣㕂䍁䅁䅕ㅂ䝁䅉䅢灂䡁䅍䅡求䡁䅉督䅁佁䵯䅁㡁䅁䅁兎硁䑁䅍免硁䑁䅁䅉瑁䍁䅁杔求䡁䅣督睂䝁䅅䅣求䡁䅉䅉兂䡁䅕杙獂䝁䅫督潂䝁䅕杣穂䅁䅁兲䅧䑁䄴䅁ㅁ䑁䅅睍硁䑁䅉䅍杁䍁䄰䅉兂䝁䅕杣灂䝁䄸䅚灂䝁䅍兙獂䍁䅁䅕ㅂ䝁䅉䅢灂䡁䅍䅡求䡁䅉督䅁䍁卯䅁㉁䅁䅁兎硁䑁䅍杍杁䍁䄰䅉呂䝁䄸杚あ䡁䅣兙祂䝁䅕䅉兂䡁䅕杙獂䝁䅫督潂䝁䅕杣穂䅁䅁䄹䅫䑁䅧䅁ㅁ䑁䅅睍祁䑁䅅䅉瑁䍁䅁睕療䝁䅙䅤㍂䝁䅅杣求䍁䅁䅕ㅂ䝁䅉䅢灂䡁䅍䅡求䡁䅉督䅁䵁䠸䅁㙁䅁䅁兎硁䑁䅍杍硁䑁䅁䅉瑁䍁䅁睕療䝁䅙䅤㍂䝁䅅杣求䍁䅁䅕ㅂ䝁䅉䅢灂䡁䅍䅡求䡁䅉督䅁䑁䝧䅁卂䅁䅁兎硁䑁䅙免祁䍁䅁兌杁䙁䅑党獂䝁䅕杤灂䡁䅍兡療䝁䄴䅉䍂䡁䅉睢桂䝁䅑睙桂䡁䅍䅤灂䝁䄴睚杁䙁䅍䅤桂䡁䅑兡療䝁䄴督䅁䥁卫䅁啂䅁䅁兎硁䑁䅙免祁䑁䅁䅉瑁䍁䅁䅖求䝁䅷党㉂䝁䅫督灂䝁䄸杢杁䕁䅉杣療䝁䅅䅚橂䝁䅅督あ䝁䅫杢湂䍁䅁睕あ䝁䅅䅤灂䝁䄸杢穂䅁䅁䅪䅣佁䅁䅁ㅁ䑁䅅李祁䑁䅅䅍杁䍁䄰䅉乂䝁䅕䅚灂䝁䅅䅉呂䡁䅑杣求䝁䅅兢灂䝁䄴睚杁䕁䅑兡穂䡁䅑杣灂䝁䅉兤あ䝁䅫睢畂䍁䅁睕求䡁䅉杤灂䝁䅍党穂䍁䅷䅉呂䝁䄸睙灂䝁䅅䅢杁䕁䄴党あ䡁䅣睢祂䝁䅳督獁䍁䅁兙畂䝁䅑䅉偂䡁䅑䅡求䡁䅉䅉乂䝁䅕䅚灂䝁䅅䅉佂䝁䅕䅤㍂䝁䄸杣牂䡁䅍䅉桂䝁䄴䅚杁䕁䅍睢畂䡁䅑党畂䡁䅑䅉兂䡁䅉睢㉂䝁䅫䅚求䡁䅉督䅁䉁䩕䅁祁䅁䅁兎硁䑁䅣䅉瑁䍁䅁䅖求䝁䅷党橂䝁䄸兢瑂䡁䅕杢灂䝁䅍兙あ䝁䅫睢畂䡁䅍䅁噄权䅁䅬䅁䑁䅕免㍁䑁䅅免杁䍁䄰䅉塂䝁䅫杣求䝁䅑䅉桂䝁䄴䅚杁䙁䅣兡祂䝁䅕䅢求䡁䅍督杁䙁䅑党獂䝁䅕睙療䝁䄰兢ㅂ䝁䄴兡橂䝁䅅䅤灂䝁䄸杢穂䍁䅁睑桂䡁䅉杣灂䝁䅕杣穂䍁䅁䅋求䡁䅧睙求䡁䅁䅤杁䙁䅍兙あ䝁䅕䅢獂䝁䅫䅤求䍁䅫䅁呂元䅁杖䅁䑁䅕免㍁䑁䅅免硁䍁䅁兌杁䙁䅣兡祂䝁䅕䅚杁䙁䅑党獂䝁䅕睙療䝁䄰兢ㅂ䝁䄴兡橂䝁䅅䅤灂䝁䄸杢穂䍁䅁睑桂䡁䅉杣灂䝁䅕杣穂䅁䅁䅂䅧䥁䅉䅁ㅁ䑁䅅睎硁䑁䅅杍杁䍁䄰䅉塂䝁䅫杣求䝁䅷党穂䡁䅍䅉啂䝁䅕䅢求䝁䅍睢瑂䝁䄰兤畂䝁䅫睙桂䡁䅑兡療䝁䄴督杁䕁䅍兙祂䡁䅉兡求䡁䅉督杁䍁䅧党㑂䝁䅍党睂䡁䅑䅉呂䝁䅅䅤求䝁䅷䅢灂䡁䅑党灁䅁䅁眰䅧䕁䅷䅁ㅁ䑁䅅睎硁䑁䅉免杁䍁䄰䅉啂䝁䅕䅢求䝁䅍睢瑂䝁䄰兤畂䝁䅫睙桂䡁䅑兡療䝁䄴督杁䙁䅉党穂䝁䅕䅢獂䝁䅕杣穂䅁䅁䅕䅯䕁䅷䅁ㅁ䑁䅅睎ぁ䑁䅅䅍杁䍁䄰䅉呂䝁䅅䅤求䝁䅷䅢灂䡁䅑党杁䙁䅑党獂䝁䅕睙療䝁䄰兢ㅂ䝁䄴兡橂䝁䅅䅤灂䝁䄸杢穂䅁䅁兎䅧䕁䅷䅁ㅁ䑁䅅睎㑁䑁䅅䅍杁䍁䄰䅉䉂䝁䅷䅢杁䕁䄸䅤潂䝁䅕杣杁䙁䅑党獂䝁䅕睙療䝁䄰兢ㅂ䝁䄴兡橂䝁䅅䅤灂䝁䄸杢穂䅁䅁睥䅯䱁䅯䅁ㅁ䑁䅅䅏杁䍁䄰䅉䑂䝁䄸兢睂䡁䅕䅤灂䝁䄴睚杁䕁䅫杢浂䡁䅉兙穂䡁䅑杣ㅂ䝁䅍䅤ㅂ䡁䅉党杁䙁䅁杣療䡁䅙兡歂䝁䅕杣穂䍁䅷䅉䕂䝁䅅䅤桂䍁䅁䅕祂䝁䄸睙求䡁䅍督灂䝁䄴睚獁䍁䅁睖求䝁䅉䅉䥂䝁䄸督あ䝁䅫杢湂䍁䅷䅉桂䝁䄴䅚杁䙁䅉党獂䝁䅅䅤求䝁䅑䅉呂䝁䅕杣㉂䝁䅫睙求䡁䅍䅁灃杅䅁䅷䅁䑁䅕免㑁䑁䅉免睁䍁䅁兌杁䕁䅍睢瑂䡁䅁兤あ䝁䅫杢湂䍁䅁兓畂䝁䅙杣桂䡁䅍䅤祂䡁䅕睙あ䡁䅕杣求䍁䅁䅕祂䝁䄸杤灂䝁䅑党祂䡁䅍䅌杁䕁䅑兙あ䝁䅅䅉兂䡁䅉睢橂䝁䅕督穂䝁䅫杢湂䍁䅷䅉塂䝁䅕杙杁䕁䅧睢穂䡁䅑兡畂䝁䅣䅌杁䝁䅅杢歂䍁䅁杕求䝁䅷兙あ䝁䅕䅚杁䙁䅍党祂䡁䅙兡橂䝁䅕督䅁乁䝧䅁捃䅁䅁兎硁䑁䅫䅉瑁䍁䅁睖求䝁䅉䅉呂䝁䅕兙祂䝁䅍䅡杁䙁䅁睢祂䡁䅑兙獂䡁䅍䅌杁䕁䅷兡楂䡁䅉兙祂䝁䅫党穂䍁䅷䅉䉂䡁䅉睙潂䝁䅫杤求䡁䅍䅌杁䝁䅅杢歂䍁䅁睔あ䝁䅧党祂䍁䅁兓畂䝁䅙睢祂䝁䄰兙あ䝁䅫睢畂䍁䅁睕求䡁䅉杤灂䝁䅍党穂䅁䅁朱䅫䩁䄴䅁ㅁ䑁䅅兏祁䍁䅁兌杁䙁䅣党楂䍁䅁睕求䝁䅅杣橂䝁䅧䅉兂䝁䄸杣あ䝁䅅䅢穂䍁䅷䅉䵂䝁䅫杙祂䝁䅅杣灂䝁䅕督獁䍁䅁兑祂䝁䅍䅡灂䡁䅙党穂䍁䅷䅉桂䝁䄴䅚杁䕁䄸䅤潂䝁䅕杣杁䕁䅫杢浂䝁䄸杣瑂䝁䅅䅤灂䝁䄸杢杁䙁䅍党祂䡁䅙兡橂䝁䅕督䅁䭁佁䅁⭂䅁䅁兎硁䑁䅫杍㕁䑁䅁䅉瑁䍁䅁睖求䝁䅉䅉呂䝁䅕兙祂䝁䅍䅡杁䙁䅁睢祂䡁䅑兙獂䡁䅍䅉桂䝁䄴䅚杁䕁䅅䅢獂䍁䅁睔あ䝁䅧党祂䍁䅁兓畂䝁䅙睢祂䝁䄰兙あ䝁䅫睢畂䍁䅁睕求䡁䅉杤灂䝁䅍党穂䅁䅁杹䅧䝁䅙䅁ㅁ䑁䅉杍杁䍁䄰䅉䑂䡁䅉党歂䝁䅫䅤杁䕁䅫杢あ䝁䅕杣瑂䝁䅕䅚灂䝁䅅䅤灂䝁䄸杢杁䝁䅅杢歂䍁䅁杕求䝁䅷兙あ䝁䅕䅚杁䕁䅅睙あ䝁䅫杤灂䡁䅑兡求䡁䅍䅁䙄䅃䅁李䅁䑁䅕杍祁䑁䅅免杁䍁䄰䅉䑂䝁䄸兢瑂䝁䅕杣橂䝁䅫兙獂䍁䅁村桂䝁䄴睡灂䝁䄴睚䅁䵁䥁䅁㑁䅁䅁兎祁䑁䅉免硁䑁䅁䅉瑁䍁䅁睑療䝁䄰兢求䡁䅉睙灂䝁䅅䅢杁䕁䅉兙畂䝁䅳兡畂䝁䅣䅁䵂杂䅁杫䅁䑁䅕杍祁䑁䅅䅏睁䍁䅁兌杁䙁䅍兙㉂䝁䅫杢湂䡁䅍䅉䩂䝁䄴督あ䝁䅫䅤ㅂ䡁䅑兡療䝁䄴督杁䝁䅅杢歂䍁䅁睔あ䝁䅧党祂䍁䅁䅒求䡁䅁睢穂䝁䅫䅤療䡁䅉入杁䕁䅍杣求䝁䅑兡あ䍁䅁兓畂䡁䅑党祂䝁䄰党歂䝁䅫兙あ䝁䅫睢畂䅁䅁朹䅣䙁䅙䅁ㅁ䑁䅉杍祁䍁䅁兌杁䕁䄴睢畂䝁䅑党睂䝁䄸督灂䡁䅑睢祂䡁䅫䅉䑂䡁䅉党歂䝁䅫䅤杁䕁䅫杢あ䝁䅕杣瑂䝁䅕䅚灂䝁䅅䅤灂䝁䄸杢䅁䩁䥧䅁㙁䅁䅁兎祁䑁䅉杍硁䑁䅁䅉瑁䍁䅁睑祂䝁䅕䅚灂䡁䅑䅉䑂䝁䅅杣歂䍁䅁兓穂䡁䅍兤灂䝁䄴睚䅁䥁䩉䅁ぁ䅁䅁兎祁䑁䅉杍㕁䑁䅅䅉瑁䍁䅁睑療䝁䄴督ㅂ䝁䄰党祂䍁䅁䅔求䝁䄴䅚灂䝁䄴睚䅁䱁䝯䅁㑁䅁䅁兎祁䑁䅉杍㕁䑁䅉䅉瑁䍁䅁杕求䝁䅅䅢杁䕁䅕督あ䝁䅅䅤求䍁䅁睑祂䝁䅕䅚灂䡁䅑䅁兂睄䅁䅵䅁䑁䅕杍祁䑁䅉兏㕁䍁䅁兌杁䕁䅫杢あ䝁䅕杣畂䝁䅅䅤灂䝁䄸杢桂䝁䅷䅌杁䙁䅍党橂䝁䄸杢歂䝁䅅杣㕂䍁䅁兔桂䡁䅉睡求䡁䅑䅌杁䝁䅅杢歂䍁䅁兑獂䝁䅷䅉偂䡁䅑䅡求䡁䅉䅉佂䝁䄸杢歂䝁䅕䅣療䡁䅍兡あ䝁䄸杣㕂䍁䅁睑祂䝁䅕䅚灂䡁䅑䅉䩂䝁䄴䅤求䡁䅉兢求䝁䅑兡桂䡁䅑兡療䝁䄴䅁噃权䅁杯䅁䑁䅕杍祁䑁䅍杍杁䍁䄰䅉䝂䝁䅫杢桂䝁䄴睙灂䝁䅅䅢杁䙁䅑杣桂䝁䄴督桂䝁䅍䅤灂䝁䄸杢穂䍁䅁䅕祂䝁䄸睙求䡁䅍督灂䝁䄴睚獁䍁䅁杕求䡁䅍党祂䡁䅙党獁䍁䅁兙畂䝁䅑䅉䑂䝁䅷党桂䡁䅉兡畂䝁䅣䅡療䡁䅕督求䍁䅁兑橂䡁䅑兡㉂䝁䅫䅤灂䝁䅕督䅁乁偯䅁歃䅁䅁兎祁䑁䅉睍祁䑁䅁䅉瑁䍁䅁杒灂䝁䄴兙畂䝁䅍兡桂䝁䅷䅉啂䡁䅉兙畂䡁䅍兙橂䡁䅑兡療䝁䄴督杁䙁䅁杣療䝁䅍党穂䡁䅍兡畂䝁䅣䅌杁䙁䅉党穂䝁䅕杣㉂䝁䅕䅌杁䝁䅅杢歂䍁䅁睑獂䝁䅕兙祂䝁䅫杢湂䝁䅧睢ㅂ䡁䅍党杁䕁䅅睙あ䝁䅫杤灂䡁䅑兡求䡁䅍䅁扃杂䅁䅶䅁䑁䅕杍穁䍁䅁兌杁䙁䅍党橂䡁䅕杣灂䡁䅑兡求䡁䅍䅌杁䕁䅍睢瑂䝁䄰睢歂䝁䅫䅤㕂䍁䅁睑療䝁䄴䅤祂䝁䅅睙あ䡁䅍䅌杁䝁䅅杢歂䍁䅁睔あ䝁䅧党祂䍁䅁杒灂䝁䄴兙畂䝁䅍兡桂䝁䅷䅉䩂䝁䄴杤求䡁䅍䅤瑂䝁䅕杢あ䡁䅍䅉桂䝁䄴䅚杁䙁䅉党獂䝁䅅䅤求䝁䅑䅉䉂䝁䅍䅤灂䡁䅙兡あ䝁䅫党穂䅁䅁来䅯䥁䄴䅁ㅁ䑁䅉睍硁䍁䅁兌杁䙁䅍党橂䡁䅕杣灂䡁䅑兡求䡁䅍䅉桂䝁䄴䅚杁䕁䅍睢瑂䝁䄰睢歂䝁䅫䅤㕂䍁䅁睑療䝁䄴䅤祂䝁䅅睙あ䡁䅍䅉䩂䝁䄴䅤求䡁䅉兢求䝁䅑兡桂䡁䅑兡療䝁䄴䅉桂䝁䄴䅚杁䕁䅉杣療䝁䅳党祂䝁䅅睚求䅁䅁䄶䅣䡁䅑䅁ㅁ䑁䅉睍硁䑁䅕䅍杁䍁䄰䅉䩂䝁䄴杤求䡁䅍䅤瑂䝁䅕杢あ䍁䅁村桂䝁䄴睡灂䝁䄴睚杁䝁䅅杢歂䍁䅁睕求䝁䅍兤祂䝁䅫䅤灂䝁䅕督杁䕁䅫杢あ䝁䅕杣瑂䝁䅕䅚灂䝁䅅䅤灂䝁䄸杢䅁䭁䠸䅁奂䅁䅁兎祁䑁䅍杍硁䑁䅁䅉瑁䍁䅁睕求䝁䅍兤祂䝁䅫䅤灂䝁䅕督杁䝁䅅杢歂䍁䅁睑療䝁䄰兢療䝁䅑兡あ䡁䅫䅉䙂䡁䅧睙潂䝁䅅杢湂䝁䅕督䅁佁䥕䅁慂䅁䅁兎祁䑁䅍兏杁䍁䄰䅉偂䡁䅑䅡求䡁䅉䅉䝂䝁䅫杢桂䝁䄴睙灂䝁䅅䅢杁䕁䅫杢㉂䝁䅕督あ䝁䄰党畂䡁䅑䅉䉂䝁䅍䅤灂䡁䅙兡あ䝁䅫党穂䅁䅁兯䅫䝁䅧䅁ㅁ䑁䅉睍㕁䑁䅑䅍杁䍁䄰䅉兂䝁䄸杣あ䝁䅙睢獂䝁䅫睢杁䕁䄰兙畂䝁䅅睚求䝁䄰党畂䡁䅑䅉桂䝁䄴䅚杁䕁䅫杢㉂䝁䅕督あ䝁䄰党畂䡁䅑䅉䉂䝁䅑杤灂䝁䅍党䅁䑁䠴䅁畂䅁䅁兎祁䑁䅍兏㕁䑁䅫䅉瑁䍁䅁兔灂䡁䅍睙求䝁䅷䅢桂䝁䄴党療䡁䅕督杁䕁䅙兡畂䝁䅅杢橂䝁䅫兙獂䍁䅁兓畂䡁䅙党穂䡁䅑兢求䝁䄴䅤杁䕁䅅睙あ䝁䅫杤灂䡁䅑兡求䡁䅍䅁獃权䅁䅎䅁䑁䅕杍ぁ䑁䅅䅉瑁䍁䅁兓畂䡁䅍兤祂䝁䅅杢橂䝁䅕䅉䑂䝁䅅杣祂䝁䅫党祂䡁䅍䅁䙃䅃䅁䅥䅁䑁䅕杍ぁ䑁䅅免杁䍁䄰䅉䕂䝁䅫杣求䝁䅍䅤杁䕁䅷兡浂䝁䅕䅌杁䕁䅧党桂䝁䅷䅤潂䍁䅷䅉桂䝁䄴䅚杁䕁䄰党歂䝁䅫睙桂䝁䅷䅉䩂䝁䄴督ㅂ䡁䅉兙畂䝁䅍党杁䕁䅍兙祂䡁䅉兡求䡁䅉督䅁䑁䝙䅁兂䅁䅁兎祁䑁䅑免硁䑁䅍䅉瑁䍁䅁䅒灂䡁䅉党橂䡁䅑䅉䵂䝁䅫杚求䍁䅁兓畂䡁䅍兤祂䝁䅅杢橂䝁䅕䅉䑂䝁䅅杣祂䝁䅫党祂䡁䅍䅁㉁睂䅁䅢䅁䑁䅕杍ぁ䑁䅅免ぁ䍁䅁兌杁䕁䅑兡祂䝁䅕睙あ䍁䅁䅓求䝁䅅䅢あ䝁䅧䅉桂䝁䄴䅚杁䕁䄰党歂䝁䅫睙桂䝁䅷䅉䩂䝁䄴督ㅂ䡁䅉兙畂䝁䅍党杁䕁䅍兙祂䡁䅉兡求䡁䅉督䅁䱁䝉䅁祂䅁䅁兎祁䑁䅑免祁䑁䅙䅉瑁䍁䅁䅒灂䡁䅉党橂䡁䅑䅉兂䡁䅉睢睂䝁䅕杣あ䡁䅫䅉桂䝁䄴䅚杁䕁䅍兙穂䡁䅕兙獂䡁䅑入杁䕁䅫杢穂䡁䅕杣桂䝁䄴睙求䍁䅁睑桂䡁䅉杣灂䝁䅕杣穂䅁䅁眲䅙䙁䅉䅁ㅁ䑁䅉䅎硁䑁䅉睎杁䍁䄰䅉䕂䝁䅫杣求䝁䅍䅤杁䙁䅑兡あ䝁䅷党杁䕁䅫杢穂䡁䅕杣桂䝁䄴睙求䍁䅁睑桂䡁䅉杣灂䝁䅕杣穂䅁䅁眷䅣䩁䅧䅁ㅁ䑁䅉䅎硁䑁䅉䅏杁䍁䄰䅉偂䡁䅑䅡求䡁䅉䅉䕂䝁䅫杣求䝁䅍䅤杁䕁䅫杢穂䡁䅕杣桂䝁䄴睙求䍁䅁䅋求䡁䅧睙求䡁䅁䅤杁䕁䅷兡浂䝁䅕䅌杁䕁䅧党桂䝁䅷䅤潂䍁䅷䅉桂䝁䄴䅚杁䕁䄰党歂䝁䅫睙桂䝁䅷克杁䕁䅍兙祂䡁䅉兡求䡁䅉督䅁乁䤴䅁㙁䅁䅁兎祁䑁䅑免穁䍁䅁兌杁䙁䅉党灂䝁䄴督ㅂ䡁䅉兙畂䝁䅍党杁䕁䅍兙祂䡁䅉兡求䡁䅉督䅁䥁䥍䅁㡁䅁䅁兎祁䑁䅑免穁䑁䅁䅉瑁䍁䅁杕求䝁䅫杢穂䡁䅕杣桂䝁䄴睙求䍁䅁睑桂䡁䅉杣灂䝁䅕杣穂䅁䅁內䅧䙁䅙䅁ㅁ䑁䅉䅎祁䑁䅅䅍杁䍁䄰䅉䩂䝁䄴督ㅂ䡁䅉兙畂䝁䅍党杁䕁䅅睚求䝁䄴睙灂䝁䅕督杁䝁䅅杢歂䍁䅁村祂䝁䄸睡求䡁䅉兙湂䝁䅕督䅁䥁䥳䅁杂䅁䅁兎祁䑁䅑杍㕁䑁䅧䅉瑁䍁䅁兑獂䝁䅷䅉偂䡁䅑䅡求䡁䅉䅉䩂䝁䄴督ㅂ䡁䅉兙畂䝁䅍党杁䙁䅉党獂䝁䅅䅤求䝁䅑䅉䉂䝁䅍䅤灂䡁䅙兡あ䝁䅫党穂䅁䅁杋䅫䙁䅁䅁ㅁ䑁䅉兎㕁䍁䅁兌杁䕁䄸䅤潂䝁䅕杣杁䕁䅫杢㉂䝁䅕督あ䝁䄰党畂䡁䅑䅉兂䝁䄸睢獂䡁䅍䅉桂䝁䄴䅚杁䕁䅙兤畂䝁䅑督䅁䍁卙䅁䝂䅁䅁兎祁䑁䅕兏硁䑁䅁䅉瑁䍁䅁睔睂䝁䅕杢瑁䕁䅕杢歂䍁䅁兓畂䡁䅙党穂䡁䅑兢求䝁䄴䅤杁䕁䅙兤畂䝁䅑督䅁䝁䝑䅁䍂䅁䅁兎祁䑁䅕兏㕁䍁䅁兌杁䕁䄸䅤潂䝁䅕杣杁䕁䅙兡畂䝁䅅杢橂䝁䅫兙獂䍁䅁杖求䝁䅧兡橂䝁䅷党穂䅁䅁䉭䅅䕁䅑䅁ㅁ䑁䅉兎㕁䑁䅫䅍杁䍁䄰䅉偂䡁䅑䅡求䡁䅉䅉䝂䝁䅫杢桂䝁䄴睙灂䝁䅅䅢杁䙁䅙党潂䝁䅫睙獂䝁䅕督䅁䩁䝙䅁䥁䅁䅁兎祁䙁䅣䅁䡄杅䅁䅊䅁䑁䅕睍硁䍁䅁兌杁䙁䅉党桂䝁䅷䅉䙂䡁䅍䅤桂䡁䅑党䅁䥁䨸䅁㡁䅁䅁兎穁䑁䅅免杁䍁䄰䅉䵂䝁䅕督穂䝁䄸杣穂䍁䅁睢浂䍁䅁杕求䝁䅅䅢杁䕁䅕督あ䝁䅅䅤求䅁䅁睒䅧䡁䅁䅁ㅁ䑁䅍免硁䑁䅅䅍杁䍁䄰䅉䵂䝁䅕督穂䝁䄸杣穂䍁䅁睢浂䍁䅁杕求䡁䅍兡歂䝁䅕杢あ䝁䅫兙獂䍁䅁村ㅂ䝁䅫䅢歂䝁䅫杢湂䡁䅍䅉桂䝁䄴䅚杁䕁䅑睤求䝁䅷䅢灂䝁䄴睚穂䅁䅁杔䅙䥁䅯䅁ㅁ䑁䅍免硁䑁䅉䅍杁䍁䄰䅉䵂䝁䅕督穂䝁䄸杣穂䍁䅁睢浂䍁䅁杔療䝁䄴杣求䡁䅍兡歂䝁䅕杢あ䝁䅫兙獂䍁䅁村ㅂ䝁䅫䅢歂䝁䅫杢湂䡁䅍䅉潁䝁䅕䅥橂䝁䅕䅣あ䍁䅁兔灂䝁䄴兡㍂䝁䅅杣求䝁䅧睢ㅂ䡁䅍党穂䍁䅫䅁ㅂ䅃䅁䅤䅁䑁䅕睍硁䑁䅅睍睁䍁䅁兌杁䕁䅷党穂䡁䅍睢祂䡁䅍䅉療䝁䅙䅉乂䝁䅫杢灂䡁䅣兙祂䝁䅕䅡療䡁䅕督求䡁䅍䅉桂䝁䄴䅚杁䙁䅍党獂䝁䅙兌呂䡁䅑睢祂䝁䅅睚求䍁䅁兖畂䝁䅫䅤穂䅁䅁儸䅫䙁䄴䅁ㅁ䑁䅍免硁䑁䅫䅍杁䍁䄰䅉䵂䝁䅕督穂䝁䄸杣穂䍁䅁睢浂䍁䅁睔あ䝁䅧党祂䍁䅁杕求䝁䅅䅢杁䕁䅕督あ䝁䅅䅤求䍁䅁䅕祂䝁䄸䅣求䡁䅉䅤㕂䅁䅁杈䅯䝁䅙䅁ㅁ䑁䅍免祁䑁䅅䅍杁䍁䄰䅉偂䝁䅙杚灂䝁䅍党穂䍁䅁睢浂䍁䅁杕求䝁䅅䅢杁䕁䅕督あ䝁䅅䅤求䍁䅁兑湂䝁䅕杢あ䡁䅍䅉桂䝁䄴䅚杁䕁䅉杣療䝁䅳党祂䡁䅍䅁卄睂䅁杕䅁䑁䅕睍硁䑁䅍䅉瑁䍁䅁兑橂䡁䅑兡㉂䝁䅫䅤灂䝁䅕督杁䙁䅉党獂䝁䅅䅤求䝁䅑䅉あ䝁䄸䅉卂䝁䅕兙獂䍁䅁兒穂䡁䅑兙あ䝁䅕䅁噂充䅁䅖䅁䑁䅕睍硁䑁䅍免祁䍁䅁兌杁䕁䄴睢畂䡁䅉党穂䝁䅫䅚求䝁䄴䅤灂䝁䅅䅢杁䙁䅁杣療䡁䅁党祂䡁䅑入杁䕁䄰兙畂䝁䅅睚求䡁䅉督䅁䩁䩁䅁敂䅁䅁兎穁䑁䅉免杁䍁䄰䅉䉂䡁䅕䅤療䝁䄰睢あ䝁䅫杤求䍁䅁兒硂䡁䅕兡睂䝁䄰党畂䡁䅑䅉卂䝁䅕杢あ䝁䅅䅢杁䝁䅅杢歂䍁䅁䅔求䝁䅅督灂䝁䄴睚䅁䥁䤴䅁㡁䅁䅁兎穁䑁䅉免硁䑁䅅䅉瑁䍁䅁䅕桂䡁䅍督求䝁䄴睚求䡁䅉䅉䑂䝁䅅杣杁䙁䅉党畂䡁䅑兙獂䅁䅁眰䅙䑁䅯䅁ㅁ䑁䅍杍祁䍁䅁兌杁䕁䅍睢畂䡁䅍兤瑂䝁䅕杣杁䕁䅣睢療䝁䅑督杁䙁䅉党畂䡁䅑兙獂䅁䅁桯䅉䙁䅁䅁ㅁ䑁䅍杍祁䑁䅧免杁䍁䄰䅉䝂䝁䄸杣瑂䝁䅅䅢杁䙁䅣党桂䡁䅉䅉桂䝁䄴䅚杁䕁䅍睢穂䡁䅑兤瑂䝁䅕䅉卂䝁䅕杢あ䝁䅅䅢䅁䭁匰䅁煃䅁䅁兎穁䑁䅉䅎硁䑁䅅䅉瑁䍁䅁睑療䝁䄰兢求䡁䅉睙灂䝁䅅䅢杁䕁䅅兡祂䍁䅷䅉卂䝁䅅兡獂䍁䅷䅉桂䝁䄴䅚杁䙁䅣兙あ䝁䅕杣杁䙁䅑杣桂䝁䄴督睂䝁䄸杣あ䝁䅅䅤灂䝁䄸杢杁䕁䅕兣ㅂ䝁䅫䅣瑂䝁䅕杢あ䍁䅁杕求䝁䄴䅤桂䝁䅷䅉桂䝁䄴䅚杁䕁䅷党桂䡁䅍兡畂䝁䅣䅁畂杂䅁䅱䅁䑁䅕睍祁䑁䅑兏睁䍁䅁兌杁䕁䄸䅤潂䝁䅕杣杁䕁䅍睢瑂䝁䄰党祂䝁䅍兡桂䝁䅷䅉桂䝁䄴䅚杁䕁䅫杢歂䡁䅕督あ䡁䅉兡桂䝁䅷䅉乂䝁䅅睙潂䝁䅫杢求䡁䅉入杁䝁䅅杢歂䍁䅁兒硂䡁䅕兡睂䝁䄰党畂䡁䅑䅉卂䝁䅕杢あ䝁䅅䅢杁䝁䅅杢歂䍁䅁䅔求䝁䅅督灂䝁䄴睚䅁䵁䬸䅁畂䅁䅁兎ぁ䑁䅅䅉瑁䍁䅁䅕祂䝁䄸杚求䡁䅍督灂䝁䄸杢桂䝁䅷䅌杁䙁䅍睙灂䝁䅕杢あ䝁䅫杚灂䝁䅍䅌杁䝁䅅杢歂䍁䅁䅖求䝁䅍䅡畂䝁䅫睙桂䝁䅷䅉呂䝁䅕杣㉂䝁䅫睙求䡁䅍䅁䥂䅃䅁䅒䅁䑁䅕䅎硁䑁䅉免穁䍁䅁兌杁䙁䅑兙㑂䍁䅁䅕祂䝁䅕䅣桂䡁䅉兙あ䝁䅫睢畂䍁䅁睕求䡁䅉杤灂䝁䅍党穂䅁䅁兇䅧䑁䅑䅁ㅁ䑁䅑免祁䑁䅅䅎杁䍁䄰䅉兂䝁䅅入祂䝁䄸䅢獂䍁䅁睕求䡁䅉杤灂䝁䅍党穂䅁䅁䄷䅧䡁䅁䅁ㅁ䑁䅑免穁䍁䅁兌杁䕁䅅杣橂䝁䅧兡あ䝁䅕睙あ䡁䅕杣桂䝁䅷䅌杁䕁䅕杢湂䝁䅫杢求䝁䅕杣灂䝁䄴睚獁䍁䅁兙畂䝁䅑䅉卂䝁䅕䅢桂䡁䅑党歂䍁䅁睕求䡁䅉杤灂䝁䅍党穂䅁䅁剒䅉䑁䅷䅁ㅁ䑁䅑免穁䑁䅍䅍杁䍁䄰䅉䙂䝁䄴睚灂䝁䄴党求䡁䅉兡畂䝁䅣䅉呂䝁䅕杣㉂䝁䅫睙求䡁䅍䅁䑂杂䅁䅡䅁䑁䅕䅎硁䑁䅕䅉瑁䍁䅁睑療䝁䄰䅣ㅂ䡁䅑党祂䍁䅁睕㕂䡁䅍䅤求䝁䄰督杁䕁䅑党穂䝁䅫睚畂䍁䅁兙畂䝁䅑䅉卂䝁䅕䅢桂䡁䅑党歂䍁䅁睕求䡁䅉杤灂䝁䅍党穂䅁䅁硃䅉䝁䅯䅁ㅁ䑁䅑免ㅁ䑁䅅䅉瑁䍁䅁睑療䝁䄰䅣ㅂ䡁䅑党祂䍁䅁睕㕂䡁䅍䅤求䝁䄰督杁䕁䅑党穂䝁䅫睚畂䍁䅁兙畂䝁䅑䅉卂䝁䅕䅢桂䡁䅑党歂䍁䅁睕求䡁䅉杤灂䝁䅍党穂䅁䅁䄫䅙䙁䅷䅁ㅁ䑁䅑免ㅁ䑁䅅免杁䍁䄰䅉䑂䡁䅕督あ䝁䄸兢杁䕁䅍睢瑂䡁䅁兤あ䝁䅕杣杁䙁䅁杣療䝁䅣杣桂䝁䄰兢灂䝁䄴睚杁䙁䅍党祂䡁䅙兡橂䝁䅕督䅁乁䥕䅁啂䅁䅁兎ぁ䑁䅅兎硁䑁䅉䅉瑁䍁䅁睑療䝁䄰䅣ㅂ䡁䅑党祂䍁䅁睕㕂䡁䅍䅤求䝁䄰督杁䕁䅑党穂䝁䅫睚畂䍁䅁睕求䡁䅉杤灂䝁䅍党穂䅁䅁䅘䅣䕁䄴䅁ㅁ䑁䅑免㉁䑁䅅䅉瑁䍁䅁兔桂䝁䄴兙湂䝁䅕兢求䝁䄴䅤杁䕁䅍睢畂䡁䅍兤獂䡁䅑兡畂䝁䅣䅉呂䝁䅕杣㉂䝁䅫睙求䡁䅍䅁䥁䅃䅁䅮䅁䑁䅕䅎硁䑁䅙免硁䍁䅁兌杁䕁䅅䅚瑂䝁䅫杢灂䡁䅍䅤祂䝁䅅䅤灂䡁䅙党杁䕁䄰兙畂䝁䅅睚求䝁䄰党畂䡁䅑䅉桂䝁䄴䅚杁䕁䅣党畂䝁䅕杣桂䝁䅷䅉乂䝁䅅杢桂䝁䅣党瑂䝁䅕杢あ䍁䅁睑療䝁䄴督ㅂ䝁䅷䅤灂䝁䄴睚杁䙁䅍党祂䡁䅙兡橂䝁䅕督䅁䉁䩣䅁慂䅁䅁兎ぁ䑁䅅李硁䑁䅉䅉瑁䍁䅁䅓ㅂ䝁䄰兙畂䍁䅁杕求䡁䅍睢ㅂ䡁䅉睙求䡁䅍䅉䑂䝁䄸杢穂䡁䅕䅢あ䝁䅫杢湂䍁䅁睕求䡁䅉杤灂䝁䅍党穂䅁䅁剄䅅䡁䅧䅁ㅁ䑁䅑免㉁䑁䅫䅍杁䍁䄰䅉偂䡁䅑䅡求䡁䅉䅉呂䝁䅍兡求䝁䄴䅤灂䝁䅙兡橂䍁䅁兙畂䝁䅑䅉啂䝁䅕睙潂䝁䄴兡橂䝁䅅䅢杁䕁䅍睢畂䡁䅍兤獂䡁䅑兡畂䝁䅣䅉呂䝁䅕杣㉂䝁䅫睙求䡁䅍䅁橂睂䅁杯䅁䑁䅕䅎硁䑁䅣免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䅁䑁䡳䅁捃䅁䅁兎ぁ䑁䅅睎硁䑁䅑䅉瑁䍁䅁杕求䡁䅍党桂䡁䅉睙潂䍁䅁兙畂䝁䅑䅉䕂䝁䅕杤求䝁䅷睢睂䝁䄰党畂䡁䅑䅉灂䝁䄴䅉䍂䝁䅫睢あ䝁䅕睙潂䝁䄴睢獂䝁䄸睚㕂䍁䅁䅋求䡁䅧睙求䡁䅁䅤杁䕁䄴兙畂䝁䄸杙灂䝁䄸䅤求䝁䅍䅡畂䝁䄸䅢療䝁䅣入灁䅁䅁䅙䅣偁䅧䅁ㅁ䑁䅑免㍁䑁䅅兎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杁䍁䅧党㑂䝁䅍党睂䡁䅑䅉佂䝁䅅杢療䡁䅑党橂䝁䅧杢療䝁䅷睢湂䡁䅫䅉桂䝁䄴䅚杁䕁䅉兡療䡁䅑党橂䝁䅧杢療䝁䅷睢湂䡁䅫克䅁䝁䡷䅁㉂䅁䅁兎ぁ䑁䅅䅏杁䍁䄰䅉䉂䝁䅑杤求䡁䅉䅤灂䡁䅍兡畂䝁䅣䅌杁䙁䅁兤楂䝁䅷兡橂䍁䅁杕求䝁䅷兙あ䝁䅫睢畂䡁䅍䅌杁䝁䅅杢歂䍁䅁杕求䝁䅷兙あ䝁䅕䅚杁䙁䅍党祂䡁䅙兡橂䝁䅕督䅁䅁偍䅁㡁䅁䅁兎ぁ䑁䅅䅏硁䑁䅁䅉瑁䍁䅁兑歂䡁䅙党祂䡁䅑兡穂䝁䅫杢湂䍁䅁兑湂䝁䅕杢橂䝁䅫党穂䅁䅁兓䅫䝁䅁䅁ㅁ䑁䅑免㑁䑁䅕䅍杁䍁䄰䅉䩂䝁䄴䅚療䝁䄸杣杁䝁䅅杢歂䍁䅁睔ㅂ䡁䅑䅚療䝁䄸杣杁䕁䅑兡穂䡁䅁䅢桂䡁䅫䅉䉂䝁䅑杤求䡁䅉䅤灂䡁䅍兡畂䝁䅣䅁䱂杅䅁杖䅁䑁䅕兎硁䑁䅅免硁䍁䅁兌杁䕁䄸杚浂䝁䅫睙求䡁䅍䅉療䝁䅙䅉䍂䝁䅅杢牂䍁䅁䅓療䝁䅷䅚灂䝁䄴睚杁䕁䅍睢瑂䡁䅁兙畂䝁䅫党穂䅁䅁硦䅅䙁䅧䅁ㅁ䑁䅕免硁䑁䅅杍杁䍁䄰䅉偂䝁䅙杚灂䝁䅍党穂䍁䅁睢浂䍁䅁睔あ䝁䅧党祂䍁䅁䅓療䝁䅷䅚灂䝁䄴睚杁䕁䅍睢瑂䡁䅁兙畂䝁䅫党穂䅁䅁条䅫䕁䅯䅁ㅁ䑁䅙免祁䑁䅅䅍杁䍁䄰䅉䝂䝁䅅睙灂䝁䅷兡あ䝁䅫党穂䍁䅁睕ㅂ䡁䅁䅣療䡁䅉䅤杁䙁䅍党祂䡁䅙兡橂䝁䅕督䅁䩁十䅁㉁䅁䅁兎㉁䑁䅅睍杁䍁䄰䅉䙂䝁䄰䅣獂䝁䄸入瑂䝁䅕杢あ䍁䅁睕求䡁䅉杤灂䝁䅍党穂䅁䅁兊䅣䕁䄴䅁ㅁ䑁䅙免穁䑁䅅免杁䍁䄰䅉䙂䝁䄰䅣獂䝁䄸入瑂䝁䅕杢あ䍁䅁䅕獂䝁䅅睙求䝁䄰党畂䡁䅑䅉䉂䝁䅣党畂䝁䅍兡求䡁䅍䅁呂䅃䅁杗䅁䑁䅕李硁䑁䅍睍睁䍁䅁兌杁䙁䅁杣療䝁䅙党穂䡁䅍兡療䝁䄴兙獂䍁䅁兒瑂䡁䅁䅢療䡁䅫党祂䍁䅁睔祂䝁䅣兙畂䝁䅫来桂䡁䅑兡療䝁䄴督䅁䑁䥍䅁䍂䅁䅁兎㉁䑁䅅䅎杁䍁䄰䅉䍂䡁䅕督灂䝁䄴党穂䡁䅍䅉呂䡁䅕䅣睂䝁䄸杣あ䍁䅁睕求䡁䅉杤灂䝁䅍党穂䅁䅁硘䅉䑁䅁䅁ㅁ䑁䅙免ぁ䑁䅕䅍杁䍁䄰䅉䑂䡁䅉党歂䝁䅫䅤杁䕁䅉兤祂䝁䅕兙ㅂ䡁䅍䅁時䅃䅁杗䅁䑁䅕李硁䑁䅑兏㕁䍁䅁兌杁䕁䅅䅢獂䍁䅁睔あ䝁䅧党祂䍁䅁村ㅂ䡁䅍兡畂䝁䅕督穂䍁䅁睕ㅂ䡁䅁䅣療䡁䅉䅤杁䙁䅍党祂䡁䅙兡橂䝁䅕督䅁䡁䤸䅁祁䅁䅁兎㉁䑁䅅兎硁䑁䅁䅉瑁䍁䅁䅖祂䝁䅅杤求䝁䅷䅉䉂䝁䅣党畂䝁䅍兡求䡁䅍䅁㥄䅃䅁杦䅁䑁䅕李硁䑁䅕兏㕁䍁䅁兌杁䕁䅅䅢獂䍁䅁睔あ䝁䅧党祂䍁䅁䅖祂䝁䅅杤求䝁䅷䅉䉂䡁䅉杣桂䝁䄴睚求䝁䄰党畂䡁䅑䅉桂䝁䄴䅚杁䙁䅉党穂䝁䅕杣㉂䝁䅅䅤灂䝁䄸杢杁䙁䅍党祂䡁䅙兡橂䝁䅕督䅁䕁䩕䅁坂䅁䅁兎㉁䑁䅅李杁䍁䄰䅉䩂䝁䄴杤求䡁䅍䅤灂䝁䅣兙あ䝁䅫睢畂䍁䅁兙畂䝁䅑䅉呂䝁䅕睙ㅂ䡁䅉兡あ䡁䅫䅉呂䝁䅕杣㉂䝁䅫睙求䡁䅍䅁噄充䅁䅐䅁䑁䅕李硁䑁䅙免穁䍁䅁兌杁䕁䅅杣瑂䝁䄸杣求䝁䅑䅉䑂䝁䅅杣杁䙁䅍党祂䡁䅙兡橂䝁䅕督䅁偁䝍䅁坂䅁䅁兎㉁䑁䅅睎杁䍁䄰䅉呂䝁䅕杣㉂䝁䅫睙求䡁䅍䅉あ䝁䄸䅉䍂䡁䅕兡獂䝁䅑兡畂䝁䅣督杁䝁䅅杢歂䍁䅁䅒㍂䝁䅕䅢獂䝁䅫杢湂䡁䅍䅁楃䅅䅁杙䅁䑁䅕李硁䑁䅣免睁䍁䅁兌杁䕁䅕䅥あ䝁䅕杣瑂䝁䅫杢桂䡁䅑兡畂䝁䅣䅉桂䝁䄴䅚杁䙁䅁党穂䡁䅑䅉䑂䝁䄸杢あ䡁䅉睢獂䍁䅁睕求䡁䅉杤灂䝁䅍党穂䅁䅁䅍䅫䝁䅙䅁ㅁ䑁䅙免㍁䑁䅫䅍杁䍁䄰䅉偂䡁䅑䅡求䡁䅉䅉呂䝁䅕杣㉂䝁䅫睙求䡁䅍䅉あ䝁䄸䅉䍂䡁䅕兡獂䝁䅑兡畂䝁䅣督杁䝁䅅杢歂䍁䅁䅒㍂䝁䅕䅢獂䝁䅫杢湂䡁䅍䅁䅄睄䅁䅓䅁䑁䅕李硁䑁䅫兏睁䍁䅁兌杁䕁䅅䅢獂䍁䅁睔あ䝁䅧党祂䍁䅁睕ㅂ䡁䅁䅣療䡁䅉䅤杁䙁䅍党祂䡁䅙兡橂䝁䅕督䅁䭁䩁䅁杂䅁䅁兎㉁䑁䅉䅉瑁䍁䅁睖桂䡁䅍䅤求䍁䅁兔桂䝁䄴兙湂䝁䅕兢求䝁䄴䅤杁䝁䅅杢歂䍁䅁杕求䝁䄰党歂䝁䅫兙あ䝁䅫睢畂䍁䅁睕求䡁䅉杤灂䝁䅍党穂䅁䅁杮䅣䑁䅉䅁ㅁ䑁䅙杍硁䑁䅅䅉瑁䍁䅁睖桂䡁䅍䅤求䍁䅁睑療䝁䅷䅢求䝁䅍䅤灂䝁䄸杢䅁䡁䭕䅁䭂䅁䅁兎㉁䑁䅉杍硁䍁䅁兌杁䙁䅣兙穂䡁䅑党杁䙁䅑杣求䝁䅅䅤瑂䝁䅕杢あ䍁䅁兙畂䝁䅑䅉䕂䝁䅫督睂䝁䄸督桂䝁䅷䅁䕄权䅁䅎䅁䑁䅙免杁䍁䄰䅉䙂䝁䅑兤橂䝁䅅䅤灂䝁䄸杢桂䝁䅷䅉呂䝁䅕杣㉂䝁䅫睙求䡁䅍䅁佁䅃䅁李䅁䑁䅙免硁䍁䅁兌杁䕁䅕䅚ㅂ䝁䅍兙あ䝁䅫睢畂䝁䅅䅢杁䙁䅍党祂䡁䅙兡橂䝁䅕督䅁乁䡍䅁あ䅁䅁李硁䑁䅅睍硁䑁䅁䅉瑁䍁䅁睑療䝁䅷䅢求䝁䅣党穂䍁䅷䅉噂䝁䄴兡㉂䝁䅕杣穂䝁䅫䅤灂䝁䅕督獁䍁䅁兙畂䝁䅑䅉兂䡁䅉睢浂䝁䅕督穂䝁䅫睢畂䝁䅅䅢杁䙁䅍睙潂䝁䄸睢獂䡁䅍䅁噂杅䅁䅔䅁䑁䅙免硁䑁䅣免睁䍁䅁兌杁䕁䅕䅚ㅂ䝁䅍兙あ䝁䅫睢畂䝁䅅䅢杁䙁䅍兤睂䡁䅁睢祂䡁䅑䅉呂䝁䅕杣㉂䝁䅫睙求䡁䅍䅁权睂䅁杔䅁䑁䅙杍杁䍁䄰䅉䥂䝁䅕兙獂䡁䅑䅡杁䕁䅍兙祂䝁䅕䅉桂䝁䄴䅚杁䙁䅍睢橂䝁䅫兙獂䍁䅁兑穂䡁䅍兡穂䡁䅑兙畂䝁䅍党䅁䵁䩁䅁䵂䅁䅁李祁䑁䅅䅉瑁䍁䅁兑瑂䝁䅉兤獂䝁䅅䅤療䡁䅉入杁䕁䅧党桂䝁䅷䅤潂䍁䅁睑桂䡁䅉党杁䙁䅍党祂䡁䅙兡橂䝁䅕督䅁䅁偁䅁䕃䅁䅁李祁䑁䅅免硁䑁䅅䅉瑁䍁䅁睔浂䝁䅙兡橂䝁䅕督杁䝁䄸杚杁䙁䅁䅡㕂䡁䅍兡橂䝁䅫兙畂䡁䅍䅉潁䝁䅕䅥橂䝁䅕䅣あ䍁䅁兔求䝁䄴䅤桂䝁䅷䅉䥂䝁䅕兙獂䡁䅑䅡杁䙁䅍䅣求䝁䅍兡桂䝁䅷兡穂䡁䅑督灁䅁䅁硍䅁䑁䄴䅁㉁䑁䅉免ぁ䍁䅁兌杁䕁䄸兤あ䡁䅁兙あ䝁䅫党畂䡁䅑䅉䑂䝁䅅杣求䍁䅁睑求䝁䄴䅤求䡁䅉督䅁䙁匴䅁㙁䅁䅁李祁䑁䅅䅎㕁䑁䅅䅉瑁䍁䅁䅓乂䕁䄸䅉乂䝁䅕䅚灂䝁䅍兙獂䍁䅁睑求䝁䄴䅤求䡁䅉督䅁䍁䥣䅁䍂䅁䅁李祁䑁䅅䅎㕁䑁䅉䅉瑁䍁䅁睓灂䝁䅑杢求䡁䅫䅉䕂䝁䅫兙獂䡁䅫督灂䡁䅍䅉䑂䝁䅕杢あ䝁䅕杣穂䅁䅁杸䅫䙁䅙䅁㉁䑁䅉免ぁ䑁䅫䅏杁䍁䄰䅉䉂䝁䅷䅢杁䕁䄸䅤潂䝁䅕杣杁䕁䄸兤あ䡁䅁兙あ䝁䅫党畂䡁䅑䅉䑂䝁䅅杣求䍁䅁睑求䝁䄴䅤求䡁䅉督䅁乁䡫䅁㡁䅁䅁李祁䑁䅅兎硁䑁䅅䅉瑁䍁䅁兔求䝁䅑兡橂䝁䅅䅢杁䕁䅷兙楂䝁䄸杣桂䡁䅑睢祂䝁䅫党穂䅁䅁眱䅧䕁䅧䅁㉁䑁䅉免ㅁ䑁䅅杍杁䍁䄰䅉䕂䝁䅫兙湂䝁䄴睢穂䡁䅑兡橂䍁䅁兓瑂䝁䅅睚灂䝁䄴睚杁䕁䅍党畂䡁䅑党祂䡁䅍䅁橂杅䅁杒䅁䑁䅙杍硁䑁䅙免睁䍁䅁兌杁䕁䅧睢瑂䝁䅕䅉䥂䝁䅕兙獂䡁䅑䅡杁䕁䅍兙祂䝁䅕䅉呂䝁䅕杣㉂䝁䅫睙求䡁䅍䅁䥄杂䅁䅉䅁䑁䅙杍祁䍁䅁兌杁䕁䅧睢穂䡁䅁兡あ䝁䅅䅢穂䅁䅁睚䅙䝁䅁䅁㉁䑁䅉杍硁䑁䅅䅍杁䍁䄰䅉䡂䝁䅕杢求䡁䅉兙獂䍁䅁兔求䝁䅑兡橂䝁䅅䅢杁䝁䅅杢歂䍁䅁睕ㅂ䡁䅉睚灂䝁䅍兙獂䍁䅁䅓療䡁䅍䅣灂䡁䅑兙獂䡁䅍䅁婃权䅁䅪䅁䑁䅙杍祁䑁䅍免睁䍁䅁兌杁䙁䅍䅣求䝁䅍兡桂䝁䅷䅤㕂䍁䅁䅋求䡁䅧睙求䡁䅁䅤杁䙁䅁督㕂䝁䅍䅡灂䝁䅅䅤祂䝁䅫睙杁䝁䅅杢歂䍁䅁睕ㅂ䝁䅉督あ䝁䅅杢橂䝁䅕䅉䉂䝁䅉兤穂䝁䅕克杁䕁䅧睢穂䡁䅁兡あ䝁䅅䅢穂䅁䅁睘䄴䙁䅷䅁㉁䑁䅉睍杁䍁䄰䅉佂䡁䅕杣穂䝁䅫杢湂䍁䅁兙畂䝁䅑䅉卂䝁䅕督灂䝁䅑党畂䡁䅑兡桂䝁䅷䅉䑂䝁䅅杣求䍁䅁杒桂䝁䅍兡獂䝁䅫䅤灂䝁䅕督䅁䭁䥣䅁㡂䅁䅁李祁䑁䅍免硁䑁䅁䅉瑁䍁䅁杔ㅂ䡁䅉督灂䝁䄴睚杁䕁䅍兙祂䝁䅕䅉䝂䝁䅅睙灂䝁䅷兡あ䝁䅫党穂䍁䅁䅋呂䝁䅳兡獂䝁䅷党歂䍁䅁杔ㅂ䡁䅉督灂䝁䄴睚杁䕁䅙兙橂䝁䅫䅢灂䡁䅑兡求䡁䅍克䅁䑁匴䅁䍂䅁䅁睎硁䑁䅅免杁䍁䄰䅉兂䝁䅕杣浂䝁䄸杣瑂䝁䅫杢湂䍁䅁兑祂䡁䅑督杁䕁䅍睢瑂䡁䅁兙畂䝁䅫党穂䅁䅁眲䅧䕁䅁䅁㍁䑁䅅免祁䑁䅅兏杁䍁䄰䅉偂䡁䅑䅡求䡁䅉䅉呂䡁䅁党橂䡁䅑兙あ䝁䄸杣杁䙁䅍䅣療䡁䅉䅤穂䅁䅁剆䅉䭁䅑䅁㍁䑁䅅免穁䑁䅅䅍杁䍁䄰䅉兂䡁䅉睢瑂䝁䄸䅤求䡁䅉督杁䝁䄸杚杁䙁䅁党祂䝁䅙睢祂䝁䄰兡畂䝁䅣䅉䉂䡁䅉䅤穂䍁䅷䅉呂䡁䅁睢祂䡁䅑督獁䍁䅁兙畂䝁䅑䅉呂䝁䅫兢灂䝁䅷兙祂䍁䅁兒㉂䝁䅕杢あ䡁䅍䅉㍂䝁䅫䅤潂䍁䅁杒桂䝁䅍兡獂䝁䅫䅤灂䝁䅕督䅁偁䡕䅁煂䅁䅁睎硁䑁䅍䅉瑁䍁䅁兑瑂䡁䅕督求䝁䄰党畂䡁䅑䅌杁䕁䅣兙瑂䝁䅉䅢灂䝁䄴睚獁䍁䅁兙畂䝁䅑䅉卂䝁䅕睙祂䝁䅕兙あ䝁䅫睢畂䍁䅁兓畂䝁䅑兤穂䡁䅑杣灂䝁䅕督䅁䝁䡕䅁䝂䅁䅁睎硁䑁䅍免硁䑁䅁䅉瑁䍁䅁兑瑂䡁䅕督求䝁䄰党畂䡁䅑䅉桂䝁䄴䅚杁䙁䅑䅡求䝁䄰党杁䙁䅁兙祂䝁䅳督䅁䝁匸䅁㉁䅁䅁睎硁䑁䅍杍杁䍁䄰䅉䡂䝁䅅兢楂䝁䅷兡畂䝁䅣䅉䩂䝁䄴䅚ㅂ䡁䅍䅤祂䝁䅫党穂䅁䅁䅬䅣䙁䅁䅁㍁䑁䅅睍祁䑁䅅䅍杁䍁䄰䅉䑂䝁䅅督灂䝁䄴睢穂䍁䅁䅋求䡁䅧睙求䡁䅁䅤杁䕁䅍兙穂䝁䅫杢療䍁䅁䅓療䡁䅑党獂䡁䅍克䅁䡁䡳䅁楂䅁䅁睎硁䑁䅍兏杁䍁䄰䅉偂䡁䅑䅡求䡁䅉䅉䉂䝁䄰兤穂䝁䅕兢求䝁䄴䅤杁䝁䅅杢歂䍁䅁杕求䝁䅍杣求䝁䅅䅤灂䝁䄸杢杁䕁䅫杢歂䡁䅕督あ䡁䅉兡求䡁䅍䅁䝃䅃䅁杙䅁䑁䅣免穁䑁䅫䅎睁䍁䅁兌杁䕁䅙兡あ䝁䄴党穂䡁䅍䅉桂䝁䄴䅚杁䙁䅉党橂䡁䅉党桂䡁䅑兡療䝁䄴兙獂䍁䅁睕睂䝁䄸杣あ䡁䅍䅉䑂䝁䅕杢あ䝁䅕杣穂䅁䅁免䅙䍁䅧䅁㍁䑁䅉免杁䍁䄰䅉䉂䝁䅍睙療䝁䄰兢療䝁䅑兙あ䝁䅫睢畂䅁䅁䅌䅧䝁䅑䅁㍁䑁䅉免硁䑁䅅䅍杁䍁䄰䅉䥂䝁䄸䅤求䝁䅷督杁䍁䅧党㑂䝁䅍党睂䡁䅑䅉䑂䝁䅅督灂䝁䄴睢杁䕁䅧睢あ䝁䅕䅢穂䍁䅫䅉桂䝁䄴䅚杁䕁䄰睢あ䝁䅕䅢穂䅁䅁兪䅣䍁䄴䅁㍁䑁䅉免硁䑁䅉䅍杁䍁䄰䅉䑂䝁䅅督灂䝁䄴睢杁䕁䅧睢あ䝁䅕䅢穂䅁䅁䅧䅫䙁䅧䅁㍁䑁䅉杍ㅁ䑁䅅䅉瑁䍁䅁杕求䡁䅍䅤桂䡁䅕杣桂䝁䄴䅤穂䍁䅁兙畂䝁䅑䅉偂䡁䅑䅡求䡁䅉䅉䙂䝁䅅䅤灂䝁䄴睚杁䙁䅁䅢桂䝁䅍党穂䅁䅁睆䅣䕁䅑䅁㍁䑁䅉杍ㅁ䑁䅅免杁䍁䄰䅉䝂䡁䅕䅢獂䍁䄰睕求䡁䅉杤灂䝁䅍党杁䙁䅉党穂䡁䅑兙ㅂ䡁䅉兙畂䡁䅑督䅁䵁䩑䅁䭂䅁䅁睎祁䑁䅉兎硁䑁䅍䅉瑁䍁䅁䅔灂䝁䄰兡あ䝁䅕䅚瑁䙁䅍党祂䡁䅙兡橂䝁䅕䅉卂䝁䅕督あ䝁䅅兤祂䝁䅅杢あ䡁䅍䅁允睂䅁䅘䅁䑁䅣杍祁䑁䅕免ㅁ䍁䅁兌杁䙁䅍杢桂䝁䅍睡杁䝁䅅杢歂䍁䅁杔療䝁䄴兙獂䝁䅍睢潂䝁䄸䅢灂䝁䅍䅉䍂䝁䅕杤求䡁䅉兙湂䝁䅕䅉䍂䝁䅅杣穂䅁䅁杢䅯䑁䅯䅁㑁䑁䅅免杁䍁䄰䅉卂䝁䅕䅣桂䝁䅫杣杁䝁䅅杢歂䍁䅁兔桂䝁䅫杢あ䝁䅕杢桂䝁䄴睙求䅁䅁硡䅅䍁䅧䅁㑁䑁䅅免硁䑁䅫杍杁䍁䄰䅉䑂䝁䅅杣杁䙁䅣兙穂䝁䅧党穂䅁䅁硑䅅䙁䅧䅁㑁䑁䅅杍祁䑁䅅䅍杁䍁䄰䅉䝂䡁䅕杢求䡁䅉兙獂䍁䅁䅓療䝁䄰党穂䍁䅁兙畂䝁䅑䅉䝂䡁䅕杢求䡁䅉兙獂䍁䅁睕求䡁䅉杤灂䝁䅍党穂䅁䅁睫䅧䙁䅁䅁㑁䑁䅅杍穁䍁䅁兌杁䕁䅑杣㕂䝁䅍䅢求䝁䅅杢灂䝁䄴睚杁䝁䅅杢歂䍁䅁䅔桂䡁䅕杢歂䡁䅉入杁䙁䅍党祂䡁䅙兡橂䝁䅕督䅁䭁十䅁畁䅁䅁兏㕁䑁䅫兏㍁䑁䅣䅉瑁䍁䅁睑療䝁䄴睚獂䝁䄸兢求䡁䅉兙あ䝁䅕督䅁䉁䰸䅁䵂䅁䅁兏㕁䑁䅫兏㕁䑁䅁䅉瑁䍁䅁杔療䝁䄴兌偂䡁䅁党祂䝁䅅䅤灂䝁䄴睚杁䕁䅕督あ䝁䅅杙獂䝁䅫督潂䝁䄰党畂䡁䅑督䅁䑁䡅䅁䕁䅁䅁兑䅁䑁䌰䅁䝁䅁䅁兑牁䅁䅁䅡䅳䅁䅙䅁䉂䍁䄰䅁⭁睃䅁杂䅁䕁䅅兑䅁䩁䴸䅁䥁䅁䅁兑䉂䍁䅳䅁䝄睃䅁䅃䅁䕁䅅兑瑁䅁䅁睍䅳䅁䅧䅁䉂䕁䅅兑䅁䕁偑䅁䥁䅁䅁兑䉂䕁䅷䅁偄杁䅁䅃䅁䕁䅅兑兂䅁䅁睭䅍䅁䅯䅁䉂䕁䅅䅕䵂䅁䅁儫䅉䅁䅯䅁䉂䕁䅉村坂䅁䅁杍䅉䅁䅯䅁䉂䕁䅉兔䕂䅁䅁元䅑䅁䅯䅁䉂䕁䅉杔䍂䅁䅁充䅉䅁䅧䅁䉂䕁䅉䅖䅁䅁䍙䅁䭁䅁䅁兑䑂䕁䅣䅔䅁䅁䑙䅁䥁䅁䅁兑䑂䕁䄴䅁佂杁䅁权䅁䕁䅅䅒䍂䕁䅕䅁奂杁䅁䅃䅁䕁䅅䅒䩂䅁䅁睁䅍䅁䅧䅁䉂䕁䅑兔䅁䉁䑕䅁䥁䅁䅁兑䕂䙁䅁䅁楃杁䅁权䅁䕁䅅䅒呂䕁䅳䅁獂杁䅁䅃䅁䕁䅅兒䙂䅁䅁睷䅉䅁䅧䅁䉂䕁䅕䅕䅁乁䍣䅁䥁䅁䅁兑䙂䙁䅍䅁ㅁ杁䅁䅃䅁䕁䅅杒䵂䅁䅁兣䅉䅁䅧䅁䉂䕁䅫睒䅁佁䍕䅁䥁䅁䅁兑䩂䙁䅯䅁䭁杁䅁䅃䅁䕁䅅杓䡂䅁䅁共䅉䅁䅯䅁䉂䕁䅳兑乂䅁䅁睈䅉䅁䅧䅁䉂䕁䅷村䅁䅁䍷䅁䭁䅁䅁兑䵂䕁䅣杔䅁䍁䍅䅁䥁䅁䅁兑䵂䕁䅳䅁䅄睁䅁䅃䅁䕁䅅䅔䵂䅁䅁杭䅉䅁䅯䅁䉂䕁䅷䅔䙂䅁䅁杤䅉䅁䅯䅁䉂䕁䄰兑啂䅁䅁䅊䅍䅁䅯䅁䉂䕁䄰睑卂䅁䅁杵䅉䅁䅧䅁䉂䕁䄰䅒䅁䝁䍫䅁䥁䅁䅁兑乂䕁䅕䅁佃杁䅁权䅁䕁䅅兔䡂䕁䄴䅁啂杁䅁䅃䅁䕁䅅兔兂䅁䅁党䅉䅁䅧䅁䉂䕁䄰䅖䅁佁䌴䅁䭁䅁䅁兑乂䙁䅯杔䅁䙁䍯䅁䭁䅁䅁兑佂䕁䅕䅖䅁偁䍧䅁䭁䅁䅁兑佂䙁䅍睕䅁䅁䑧䅁䥁䅁䅁兑偂䕁䄴䅁㡃杁䅁䅃䅁䕁䅅睔呂䅁䅁杄䅉䅁䅧䅁䉂䙁䅁兑䅁䉁䑣䅁䥁䅁䅁兑兂䕁䅑䅁⽂杁䅁䅃䅁䕁䅅䅕䥂䅁䅁儯䅉䅁䅧䅁䉂䙁䅁睔䅁䉁䕫䅁䭁䅁䅁兑兂䙁䅑杖䅁䡁䍧䅁䥁䅁䅁兑卂䕁䅕䅁䅂杁䅁䅃䅁䕁䅅䅖偂䅁䅁兏䅍䅁䅯䅁䉂䙁䅑杖䩂䅁䅁兩䅉䅁䅧䅁䉂䙁䅙村䅁䩁䍉䅁䭁䅁䅁兑坂䕁䅣睔䅁佁䍙䅁䥁䅁䅁兑坂䙁䅫䅁䉂睁䅁䅃䅁䕁䅅睖䱂䅁䅁儸䅉䅁䅯䅁䉂䙁䅧睔佂䅁䅁睃䅉䅁䅧䅁䉂䙁䅧䅕䅁䵁䍫䅁䥁䅁䅁兑慂䕁䄸䅁䍃杁䅁朵䅁䕁䅅䅚杁䕁䄴党あ䡁䅣睢祂䝁䅳睏杁䕁䅑兙あ䝁䅅䅉䩂䝁䄴䅤求䝁䅣杣桂䡁䅑兡療</t>
  </si>
  <si>
    <t>䝁䄴睏杁䕁䄰兙祂䝁䅳党あ䝁䅫杢湂䍁䅁兑ㅂ䡁䅑睢瑂䝁䅅䅤灂䝁䄸杢㝁䍁䅁睑ㅂ䡁䅍䅤療䝁䄰党祂䍁䅁兑畂䝁䅅䅢㕂䡁䅑兡橂䡁䅍睏杁䕁䅅䅚杁䙁䅑兙祂䝁䅣党あ䝁䅫杢湂䑁䅳䅉䉂䝁䅑䅉䙂䡁䅧睙潂䝁䅅杢湂䝁䅕睏杁䕁䅉杣桂䝁䄴䅚杁䕁䄰兙祂䝁䅳党あ䝁䅫杢湂䅁䅁砵䅅䵁䅯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䉂䝁䅑䅉啂䝁䅅杣湂䝁䅕䅤灂䝁䄴睚㝁䍁䅁兑歂䍁䅁兒㑂䝁䅍䅡桂䝁䄴睚求䅁䅁兯䄴䉁䉁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䙁䅍党桂䡁䅉睙潂䍁䅁兒畂䝁䅣兡畂䝁䅕䅉偂䡁䅁䅤灂䝁䄰兡㙂䝁䅅䅤灂䝁䄸杢䅁䙁偙䅁獁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睑ㅂ䡁䅍䅤療䝁䄰党祂䍁䅁杕求䝁䅷兙あ䝁䅫睢畂䡁䅍䅡灂䡁䅁䅉乂䝁䅅杢桂䝁䅣党瑂䝁䅕杢あ䑁䅳䅉䉂䝁䅑䅉啂䝁䅅杣湂䝁䅕䅤灂䝁䄴睚㝁䍁䅁睕求䝁䅅杣橂䝁䅧䅉䙂䝁䄴睚灂䝁䄴党杁䕁䄸䅣あ䝁䅫兢灂䡁䅯兙あ䝁䅫睢畂䅁䅁杅䅳䉁䉑䅁䉂䝁䅑䅉佂䝁䅕䅤㍂䝁䄸杣牂䑁䅳䅉䕂䝁䅫睚灂䡁䅑兙獂䍁䅁兔求䝁䅑兡桂䑁䅳䅉呂䝁䄸睙灂䝁䅅䅢杁䕁䄰党歂䝁䅫兙杁䕁䅅䅚㉂䝁䅕杣あ䝁䅫督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䅍睢畂䡁䅑党畂䡁䅑䅉䑂䡁䅉党桂䡁䅑兡療䝁䄴䅁䑄杅䅁䄱䅁䕁䅅䅚杁䕁䄴党あ䡁䅣睢祂䝁䅳睏杁䕁䅑兡湂䝁䅫䅤桂䝁䅷䅉乂䝁䅕䅚灂䝁䅅睏杁䙁䅙兡歂䝁䅕睢杁䙁䅍䅤祂䝁䅕兙瑂䝁䅫杢湂䑁䅳䅉坂䝁䅫䅚求䝁䄸䅉䉂䝁䅑杤求䡁䅉䅤灂䡁䅍兡畂䝁䅣睏杁䙁䅁睢歂䝁䅍兙穂䡁䅑睏杁䙁䅍䅤祂䝁䅕兙瑂䝁䅫杢湂䍁䅁兔求䝁䅑兡桂䑁䅳䅉䑂䝁䄸杢あ䝁䅕杢あ䍁䅁睑祂䝁䅕兙あ䝁䅫睢畂䅁䅁桩䅉䅁䉁䅁䉂䝁䅑䅉佂䝁䅕䅤㍂䝁䄸杣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䕁䅉杣桂䝁䄴䅚杁䕁䄰兙祂䝁䅳党あ䝁䅫杢湂䑁䅳䅉䑂䝁䄸杢あ䝁䅕杢あ䍁䅁睑祂䝁䅕兙あ䝁䅫睢畂䅁䅁杵䅯䅁䉯䅁䉂䝁䅑䅉佂䝁䅕䅤㍂䝁䄸杣牂䑁䅳䅉呂䝁䄸睙灂䝁䅅䅢杁䕁䄰党歂䝁䅫兙杁䕁䅅䅚㉂䝁䅕杣あ䝁䅫督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䍂䡁䅉兙畂䝁䅑䅉乂䝁䅅杣牂䝁䅕䅤灂䝁䄴睚㝁䍁䅁䅕療䝁䅑睙桂䡁䅍䅤䅁䭁䤴䅁睄䅁䅁兑歂䍁䅁杔求䡁䅑睤療䡁䅉睡㝁䍁䅁睕療䝁䅍兡桂䝁䅷䅉乂䝁䅕䅚灂䝁䅅䅉乂䝁䅅杣牂䝁䅕䅤灂䝁䄴睚㝁䍁䅁睑ㅂ䡁䅍䅤療䝁䄰党祂䍁䅁兑畂䝁䅅䅢㕂䡁䅑兡橂䡁䅍睏杁䕁䅅䅚杁䙁䅑兙祂䝁䅣党あ䝁䅫杢湂䑁䅳䅉啂䝁䅕䅥あ䍁䅁兑畂䝁䅅䅢㕂䡁䅑兡橂䡁䅍睏杁䕁䅉杣桂䝁䄴䅚杁䕁䄰兙祂䝁䅳党あ䝁䅫杢湂䑁䅳䅉䑂䝁䄸杢あ䝁䅕杢あ䍁䅁睑祂䝁䅕兙あ䝁䅫睢畂䅁䅁䅃䅯佁䅑䅁䉂䝁䅑䅉佂䝁䅕䅤㍂䝁䄸杣牂䑁䅳䅉坂䝁䅫䅚求䝁䄸䅉呂䡁䅑杣求䝁䅅兢灂䝁䄴睚㝁䍁䅁睑獂䝁䄸兤歂䍁䅁兓畂䝁䅙杣桂䡁䅍䅤祂䡁䅕睙あ䡁䅕杣求䑁䅳䅉呂䡁䅑杣求䝁䅅兢灂䝁䄴睚杁䕁䄰党歂䝁䅫兙㝁䍁䅁杖灂䝁䅑党療䍁䄰睢畂䍁䄰䅒求䝁䄰兙畂䝁䅑䅉呂䝁䅕杣㉂䝁䅕杣穂䑁䅳䅉佂䝁䅕䅤㍂䝁䄸杣牂䍁䅁睕求䝁䅍兤祂䝁䅫䅤㕂䑁䅳䅉ㅁ䕁䅣䅁灃元䅁䅯䅁䕁䅅䅚歂䝁䅫睙あ䝁䅫睢畂䑁䅳䅉䑂䝁䅕杢あ䡁䅉兙獂䍁䅁杔求䡁䅉杤療䡁䅕督杁䙁䅍入穂䡁䅑党瑂䑁䅳䅉佂䝁䅕兤祂䝁䄸䅢療䝁䅣入㝁䍁䅁䅕穂䡁䅫睙潂䝁䅫兙あ䡁䅉入㝁䍁䅁䅒灂䝁䅣兡あ䝁䅅䅢杁䕁䄰党畂䡁䅑兙獂䍁䅁䅓求䝁䅅䅢あ䝁䅧䅁牂杂䅁䅣䅁䕁䅅䅚歂䝁䅫睙あ䝁䅫睢畂䑁䅳䅉䑂䝁䅧杣療䝁䄴兡橂䍁䅁䅒灂䡁䅍党桂䡁䅍党穂䑁䅳䅉佂䝁䅕兤祂䝁䄸䅢療䝁䅣入㝁䍁䅁䅕桂䝁䅫杢杁䕁䄰兙畂䝁䅅睚求䝁䄰党畂䡁䅑䅁浄睄䅁䅑䅁䕁䅅䅚歂䝁䅫睙あ䝁䅫睢畂䑁䅳䅉䕂䝁䅕杣瑂䝁䅅䅤療䝁䅷睢湂䡁䅫睏杁䕁䅅䅢獂䝁䅕杣湂䡁䅫䅁ぁ权䅁䅒䅁䕁䅅䅚㉂䝁䅕杢あ䡁䅕杣求䍁䅁䅖祂䝁䅅杤求䝁䅷睏杁䕁䅉兤穂䝁䅫杢求䡁䅍督杁䙁䅑杣桂䡁䅙党獂䅁䅁䅺䄸䥁䅧䅁䉂䝁䅑杤求䝁䄴䅤ㅂ䡁䅉党杁䙁䅑杣桂䡁䅙党獂䑁䅳䅉䍂䡁䅕督灂䝁䄴党穂䡁䅍䅉啂䡁䅉兙㉂䝁䅕䅢㝁䍁䅁睑ㅂ䡁䅍䅤療䝁䄰党祂䍁䅁杕求䝁䅷兙あ䝁䅫睢畂䡁䅍䅡灂䡁䅁䅉乂䝁䅅杢桂䝁䅣党瑂䝁䅕杢あ䅁䅁內䅯䉁䈴䅁䉂䝁䅑杤求䝁䄴䅤ㅂ䡁䅉党杁䙁䅑杣桂䡁䅙党獂䑁䅳䅉䍂䡁䅕督灂䝁䄴党穂䡁䅍䅉啂䡁䅉兙㉂䝁䅕䅢㝁䍁䅁䅒灂䝁䅣兡あ䝁䅅䅢杁䕁䄰党歂䝁䅫兙㝁䍁䅁䅔療䝁䅍兙あ䝁䅫睢畂䍁䅁村桂䡁䅍党歂䍁䅁睕求䡁䅉杤灂䝁䅍党穂䑁䅳䅉啂䝁䄸兤祂䝁䅫督瑂䑁䅳䅉啂䡁䅉兙㉂䝁䅕䅢杁䕁䅅睙橂䝁䄸兢瑂䝁䄸䅚桂䡁䅑兡療䝁䄴督㝁䍁䅁睕療䝁䅍兡桂䝁䅷䅉佂䝁䅕䅤㍂䝁䄸杣牂䝁䅫杢湂䍁䅁兙畂䝁䅑䅉䑂䝁䄸䅢獂䝁䅅杙療䡁䅉兙あ䝁䅫睢畂䅁䅁䉮䅉䱁䄴䅁䉂䝁䅑杤求䝁䄴䅤ㅂ䡁䅉党杁䙁䅑杣桂䡁䅙党獂䑁䅳䅉䍂䡁䅕督灂䝁䄴党穂䡁䅍䅉啂䡁䅉兙㉂䝁䅕䅢㝁䍁䅁杒獂䝁䅕党あ䍁䅁兔桂䝁䄴兙湂䝁䅕兢求䝁䄴䅤㝁䍁䅁䅖療䡁䅕杣灂䡁䅍兢㝁䍁䅁䅕桂䡁䅍督求䝁䄴睚求䡁䅉䅉䉂䝁䅫杣橂䡁䅉兙浂䡁䅑䅉乂䝁䅅杢ㅂ䝁䅙兙橂䡁䅑兤祂䝁䅫杢湂䅁䅁睰䄰䥁䅑䅁䉂䝁䅑杤求䝁䄴䅤ㅂ䡁䅉党杁䙁䅑杣桂䡁䅙党獂䑁䅳䅉䍂䡁䅕督灂䝁䄴党穂䡁䅍䅉啂䡁䅉兙㉂䝁䅕䅢㝁䍁䅁䅖療䡁䅕杣灂䡁䅍兢㝁䍁䅁䅖祂䝁䅅杤求䝁䅷䅉䉂䝁䅍睙療䝁䄰兢療䝁䅑兙あ䝁䅫睢畂䡁䅍䅁乁䅃䅁杰䅁䕁䅅䅚㉂䝁䅕杢あ䡁䅕杣求䍁䅁䅖祂䝁䅅杤求䝁䅷睏杁䕁䅉兤穂䝁䅫杢求䡁䅍督杁䙁䅑杣桂䡁䅙党獂䑁䅳䅉啂䝁䄸兤祂䝁䅫督瑂䑁䅳䅉啂䡁䅉兙㉂䝁䅕䅢杁䕁䅅睙橂䝁䄸兢瑂䝁䄸䅚桂䡁䅑兡療䝁䄴督㝁䍁䅁村祂䝁䅅杢歂䍁䅁兔桂䡁䅉睡求䡁䅑兡畂䝁䅣䅁㥁杄䅁朴䅁䕁䅅䅚㉂䝁䅕杢あ䡁䅕杣求䍁䅁䅖祂䝁䅅杤求䝁䅷睏杁䕁䅉兤穂䝁䅫杢求䡁䅍督杁䙁䅑杣桂䡁䅙党獂䑁䅳䅉啂䝁䄸兤祂䝁䅫督瑂䑁䅳䅉啂䡁䅉兙㉂䝁䅕䅢杁䕁䅅睙橂䝁䄸兢瑂䝁䄸䅚桂䡁䅑兡療䝁䄴督㝁䍁䅁睑桂䡁䅉䅉呂䝁䅧兙祂䝁䅫杢湂䑁䅳䅉兂䝁䅅督穂䝁䅕杢湂䝁䅕杣杁䕁䅅兡祂䝁䅍杣桂䝁䅙䅤杁䕁䄰兙畂䡁䅕杚桂䝁䅍䅤ㅂ䡁䅉兡畂䝁䅣䅁乃充䅁杵䅁䕁䅅䅚㉂䝁䅕杢あ䡁䅕杣求䍁䅁䅖祂䝁䅅杤求䝁䅷睏杁䕁䅉兤穂䝁䅫杢求䡁䅍督杁䙁䅑杣桂䡁䅙党獂䑁䅳䅉啂䝁䄸兤祂䝁䅫督瑂䑁䅳䅉啂䡁䅉兙㉂䝁䅕䅢杁䕁䅅睙橂䝁䄸兢瑂䝁䄸䅚桂䡁䅑兡療䝁䄴督㝁䍁䅁睑療䝁䅷䅢桂䝁䅉睢祂䝁䅅䅤灂䡁䅙党杁䕁䅍睢畂䡁䅍兤瑂䡁䅁䅤灂䝁䄸杢䅁偁䤴䅁浃䅁䅁兑歂䡁䅙党畂䡁䅑兤祂䝁䅕䅉啂䡁䅉兙㉂䝁䅕䅢㝁䍁䅁村ㅂ䡁䅍兡畂䝁䅕督穂䍁䅁䅖祂䝁䅅杤求䝁䅷睏杁䙁䅑睢ㅂ䡁䅉兡穂䝁䄰睏杁䙁䅑杣桂䡁䅙党獂䍁䅁兑橂䝁䅍睢瑂䝁䄰睢歂䝁䅅䅤灂䝁䄸杢穂䑁䅳䅉坂䝁䅅睙桂䡁䅑兡療䝁䄴䅉卂䝁䅕杢あ䝁䅅䅢䅁䙁䥣䅁啃䅁䅁兑歂䡁䅙党畂䡁䅑兤祂䝁䅕䅉啂䡁䅉兙㉂䝁䅕䅢㝁䍁䅁村ㅂ䡁䅍兡畂䝁䅕督穂䍁䅁䅖祂䝁䅅杤求䝁䅷睏杁䙁䅑杣桂䡁䅙党獂䍁䅁兑橂䝁䅍睢瑂䝁䄰睢歂䝁䅅䅤灂䝁䄸杢穂䑁䅳䅉坂䝁䅅睙桂䡁䅑兡療䝁䄴䅉卂䝁䅕杢あ䝁䅅䅢䅁䑁䤸䅁畃䅁䅁兑歂䡁䅙党畂䡁䅑兤祂䝁䅕䅉啂䡁䅉兙㉂䝁䅕䅢㝁䍁䅁村ㅂ䡁䅍兡畂䝁䅕督穂䍁䅁䅖祂䝁䅅杤求䝁䅷睏杁䙁䅑杣桂䡁䅙党獂䍁䅁兑橂䝁䅍睢瑂䝁䄰睢歂䝁䅅䅤灂䝁䄸杢穂䑁䅳䅉坂䝁䅅睙桂䡁䅑兡療䝁䄴䅉卂䝁䅕杢あ䝁䅅䅢㝁䍁䅁睑桂䡁䅉䅉呂䝁䅧兙祂䝁䅫杢湂䅁䅁睙䅫䵁䅙䅁䉂䝁䅑杤求䝁䄴䅤ㅂ䡁䅉党杁䙁䅑杣桂䡁䅙党獂䑁䅳䅉䙂䝁䄴杤灂䡁䅉睢畂䝁䄰党畂䡁䅑兙獂䍁䅁兒畂䝁䅣兡畂䝁䅕党祂䝁䅫杢湂䑁䅳䅉乂䝁䅅杣灂䝁䄴党杁䙁䅑杣桂䝁䄴督睂䝁䄸杣あ䝁䅅䅤灂䝁䄸杢㝁䍁䅁䅖療䡁䅕杣灂䡁䅍兢㝁䍁䅁䅖祂䝁䅅杤求䝁䅷䅉䉂䝁䅍睙療䝁䄰兢療䝁䅑兙あ䝁䅫睢畂䡁䅍䅁䝃元䅁杙䅁䕁䅅䅚㉂䝁䅕杢あ䡁䅕杣求䍁䅁䅖祂䝁䅅杤求䝁䅷睏杁䙁䅑睢ㅂ䡁䅉兡穂䝁䄰睏杁䙁䅑杣桂䡁䅙党獂䍁䅁兑橂䝁䅍睢瑂䝁䄰睢歂䝁䅅䅤灂䝁䄸杢穂䅁䅁䅵䅧䥁䅑䅁䉂䝁䅑杤求䝁䄴䅤ㅂ䡁䅉党杁䙁䅑杣桂䡁䅙党獂䑁䅳䅉啂䝁䄸兤祂䝁䅫督瑂䑁䅳䅉啂䡁䅉兙㉂䝁䅕䅢杁䕁䅅睙橂䝁䄸兢瑂䝁䄸䅚桂䡁䅑兡療䝁䄴督㝁䍁䅁杖桂䝁䅍兙あ䝁䅫睢畂䍁䅁杕求䝁䄴䅤桂䝁䅷䅁瑁䅃䅁䅇䅁䕁䅅䅚㉂䝁䅕杣あ䝁䅫督灂䝁䄴睚䅁䥁䩫䅁獁䅁䅁兑求䡁䅉睢穂䡁䅁兙橂䝁䅕䅉桂䝁䄴䅚杁䕁䅑党浂䝁䅕杢穂䝁䅕䅁楃杂䅁杒䅁䕁䅅睚祂䝁䅫睙ㅂ䝁䅷䅤ㅂ䡁䅉兙獂䍁䅁䅕祂䝁䄸䅚ㅂ䝁䅍䅤穂䍁䅁兙畂䝁䅑䅉呂䝁䅕杣㉂䝁䅫睙求䡁䅍䅁楄杂䅁䅑䅁䕁䅅睚祂䝁䅫睙ㅂ䝁䅷䅤ㅂ䡁䅉兙獂䍁䅁兙畂䝁䅑䅉䝂䝁䅅杣瑂䍁䅁兔桂䝁䅍䅡灂䝁䄴党祂䡁䅫䅁求杂䅁䅎䅁䕁䅅兡祂䍁䅁杒祂䝁䅕兡湂䝁䅧䅤杁䝁䅅杢歂䍁䅁䅔療䝁䅣兡穂䡁䅑兡橂䡁䅍䅁坁䅃䅁杋䅁䕁䅅䅢あ䝁䅕杣畂䝁䅅䅤灂䡁䅙党杁䕁䅍兙祂䡁䅉兡求䡁䅉督䅁䍁䥳䅁潁䅁䅁兑獂䡁䅑党祂䝁䄴兙あ䝁䅫杤求䍁䅁䅕祂䝁䄸䅤求䝁䅫杢䅁䙁䨸䅁十䅁䅁兑獂䡁䅕兢灂䝁䄴兤瑂䅁䅁睮䅙䉁䅧䅁䉂䝁䄴兡瑂䝁䅅䅢杁䕁䅙党求䝁䅑䅁㍄䅅䅁朳䅁䕁䅅杢灂䝁䄰兙獂䍁䅁杒求䝁䅕䅚㝁䍁䅁兑硂䡁䅕兙橂䡁䅕䅢あ䡁䅕杣求䑁䅳䅉䝂䝁䅅督あ䍁䄰兔療䡁䅙兡畂䝁䅣䅉䑂䝁䄸杢穂䡁䅕兢求䡁䅉䅉䡂䝁䄸睢歂䡁䅍睏杁䕁䅧睢祂䡁䅑兡橂䡁䅕䅢あ䡁䅕杣求䑁䅳䅉䵂䝁䅫杤求䡁䅍䅤療䝁䅍睡㝁䍁䅁䅕求䡁䅑䅉䑂䝁䅅杣求䑁䅳䅉兂䝁䅕䅤杁䕁䅙睢療䝁䅑䅉桂䝁䄴䅚杁䙁䅍兤睂䡁䅁䅢灂䝁䅕督䅁乁兑䅁浃䅁䅁兑畂䝁䅫兢桂䝁䅷䅉䝂䝁䅕党歂䑁䅳䅉䉂䡁䅅兤桂䝁䅍兤獂䡁䅑兤祂䝁䅕睏杁䕁䅷兡㉂䝁䅕督あ䝁䄸睙牂䑁䅳䅉佂䡁䅕䅤祂䝁䅅睙求䡁䅕䅤灂䝁䅍兙獂䑁䅳䅉䩂䝁䄰兢ㅂ䝁䄴睢獂䝁䄸睚㕂䑁䅳䅉坂䝁䅅睙橂䝁䅫杢求䡁䅍睏杁䙁䅁党あ䍁䅁睑桂䡁䅉党䅁䭁乑䅁睄䅁䅁兑畂䝁䅫兢桂䝁䅷䅉䝂䝁䅕党歂䑁䅳䅉䑂䝁䅷党桂䝁䄴䅉䙂䝁䄴党祂䝁䅣入㝁䍁䅁杒桂䡁䅉兢灂䝁䄴睚㝁䍁䅁䅔灂䡁䅙党穂䡁䅑睢橂䝁䅳睏杁䕁䅍䅢求䝁䅅杢啂䝁䅕睙潂䑁䅳䅉䍂䝁䅫睢浂䡁䅕党獂䑁䅳䅉䉂䝁䅷䅤求䡁䅉杢桂䡁䅑兡㉂䝁䅕䅉兂䡁䅉睢あ䝁䅕兡畂䑁䅳䅉呂䡁䅕督あ䝁䅅兡畂䝁䅅杙獂䝁䅕䅉䉂䡁䅙兡桂䡁䅑兡療䝁䄴䅉䝂䡁䅕党獂䍁䅁䅋呂䕁䅅杒灁䅁䅁剃䅉偁䅧䅁䉂䝁䄴兡瑂䝁䅅䅢杁䕁䅙党求䝁䅑睏杁䕁䅑兡穂䡁䅁睢穂䝁䅅䅢杁䝁䅅杢歂䍁䅁杕求䝁䅍入橂䝁䅷兡畂䝁䅣睏杁䕁䅍䅢求䝁䅅杢啂䝁䅕睙潂䑁䅳䅉䍂䝁䅫睢浂䡁䅕党獂䑁䅳䅉呂䡁䅕督あ䝁䅅兡畂䝁䅅杙獂䝁䅕䅉䉂䡁䅙兡桂䡁䅑兡療䝁䄴䅉䝂䡁䅕党獂䍁䅁䅋呂䕁䅅杒灁䑁䅳䅉䍂䝁䅫睢瑁䝁䅉兙穂䝁䅕䅚杁䝁䅅杢歂䍁䅁杕求䝁䄴党㍂䝁䅅杙獂䝁䅕䅉乂䝁䅅䅤求䡁䅉兡桂䝁䅷督䅁乁䭅䅁獂䅁䅁兑畂䝁䅫兢桂䝁䅷䅉䝂䝁䅕党歂䑁䅳䅉䕂䝁䅫督あ䝁䅫䅢獂䝁䅕杣㕂䑁䅳䅉偂䡁䅉睚桂䝁䄴兡橂䑁䅳䅉䉂䝁䅷䅤求䡁䅉杢桂䡁䅑兡㉂䝁䅕䅉兂䡁䅉睢あ䝁䅕兡畂䅁䅁栴䅅䡁䅷䅁䉂䝁䄴兡瑂䝁䅅䅢杁䕁䅙党求䝁䅑睏杁䕁䅕杢㉂䝁䅫杣療䝁䄴兢求䝁䄴䅤桂䝁䅷䅉䙂䝁䄴睚灂䝁䄴党求䡁䅉兡畂䝁䅣睏杁䕁䅙兙祂䝁䄰兡畂䝁䅣睏杁䕁䅧睢祂䡁䅑兡橂䡁䅕䅢あ䡁䅕杣求䅁䅁杶䅯䱁䅙䅁䉂䝁䄴兡瑂䝁䅅䅢杁䕁䅙党求䝁䅑睏杁䕁䅙兙祂䝁䄰兡畂䝁䅣睏杁䕁䅙䅢求䝁䅕䅤杁䕁䄰兙畂䝁䅅睚求䝁䄰党畂䡁䅑睏杁䕁䅙杣求䝁䅫睚潂䡁䅑䅉呂䝁䅕杣㉂䝁䅫睙求䑁䅳䅉䡂䙁䅁睕㝁䍁䅁䅓療䝁䄰党獂䝁䅅杢歂䍁䅁睕求䝁䅍兤祂䝁䅫䅤㕂䑁䅳䅉䵂䝁䅫杤求䡁䅍䅤療䝁䅍睡䅁乁䥙䅁潃䅁䅁兑畂䝁䅫兢桂䝁䅷䅉䝂䝁䅕党歂䑁䅳䅉䝂䝁䅅杣瑂䝁䅫杢湂䑁䅳䅉䝂䝁䅷党求䡁䅑䅉乂䝁䅅杢桂䝁䅣党瑂䝁䅕杢あ䑁䅳䅉䝂䡁䅉党灂䝁䅣䅡あ䍁䅁睕求䡁䅉杤灂䝁䅍党㝁䍁䅁睒兂䙁䅍睏杁䕁䄰兙祂䝁䅫杢求䍁䅁䅖祂䝁䅅杢穂䡁䅁睢祂䡁䅑兙あ䝁䅫睢畂䅁䅁䅺䅯䭁䄴䅁䉂䝁䄴兡瑂䝁䅅䅢杁䕁䅙党求䝁䅑睏杁䕁䅙兙祂䝁䄰兡畂䝁䅣睏杁䕁䅣杣求䝁䅕杢杁䕁䅍睢畂䡁䅍兤瑂䝁䅕杣杁䕁䅣睢療䝁䅑督㝁䍁䅁䅓療䡁䅉䅤灂䝁䅍兤獂䡁䅑兤祂䝁䅕睏杁䕁䄸杣湂䝁䅅杢灂䝁䅍睏杁䕁䅅䅢あ䝁䅕杣畂䝁䅅䅤灂䡁䅙党杁䙁䅁杣療䡁䅑党灂䝁䄴䅁桃杅䅁䄷䅁䕁䅅杢灂䝁䄰兙獂䍁䅁杒求䝁䅕䅚㝁䍁䅁杒桂䡁䅉兢灂䝁䄴睚㝁䍁䅁睒祂䝁䅕党畂䍁䅁睑療䝁䄴督ㅂ䝁䄰党祂䍁䅁睒療䝁䄸䅚穂䑁䅳䅉䥂䝁䄸杣あ䝁䅫睙ㅂ䝁䅷䅤ㅂ䡁䅉党㝁䍁䅁睔祂䝁䅣兙畂䝁䅫睙㝁䍁䅁村灂䝁䄸兢桂䡁䅍督杁䕁䅕杢求䡁䅉睚㕂䑁䅳䅉佂䡁䅕䅤祂䝁䅅睙求䡁䅕䅤灂䝁䅍兙獂䑁䅳䅉䉂䝁䅷䅤求䡁䅉杢桂䡁䅑兡㉂䝁䅕䅉兂䡁䅉睢あ䝁䅕兡畂䅁䅁䅅䅧䅁䉁䅁䉂䝁䄴兡瑂䝁䅅䅢杁䕁䅙党求䝁䅑睏杁䕁䅙兙祂䝁䄰兡畂䝁䅣睏杁䕁䅧睢祂䡁䅑兡橂䡁䅕䅢あ䡁䅕杣求䑁䅳䅉䍂䝁䅫睢浂䡁䅕党獂䑁䅳䅉䍂䝁䅫睢瑂䝁䅅督穂䍁䅁兒畂䝁䅕杣湂䡁䅫睏杁䙁䅍兤穂䡁䅑兙灂䝁䄴兙楂䝁䅷党杁䕁䅅杤灂䝁䅅䅤灂䝁䄸杢杁䕁䅙兤求䝁䅷䅉潁䙁䅍兑䝂䍁䅫睏杁䕁䅉兡療䍁䄰杙桂䡁䅍党歂䍁䅁兙畂䝁䅑䅉卂䝁䅕杢求䡁䅣兙楂䝁䅷党杁䕁䄰兙あ䝁䅕杣灂䝁䅅䅢穂䅁䅁桪䅉䙁䅷䅁䉂䝁䄴兡瑂䝁䅅䅢杁䕁䅙党求䝁䅑睏杁䕁䅙兙祂䝁䄰兡畂䝁䅣睏杁䕁䅧睢祂䡁䅑兡橂䡁䅕䅢あ䡁䅕杣求䑁䅳䅉䵂䝁䅫杤求䡁䅍䅤療䝁䅍睡䅁䑁䩉䅁㉃䅁䅁兑畂䝁䅫兢桂䝁䅷䅉䝂䝁䅕党歂䑁䅳䅉䝂䝁䅅杣瑂䝁䅫杢湂䑁䅳䅉䥂䝁䄸杣あ䝁䅫睙ㅂ䝁䅷䅤ㅂ䡁䅉党㝁䍁䅁䅔灂䡁䅙党穂䡁䅑睢橂䝁䅳睏杁䕁䅉兡療䝁䅙兤求䝁䅷睏杁䕁䄴兤あ䡁䅉兙橂䝁䅕兤あ䝁䅫睙桂䝁䅷睏杁䕁䅅䅢あ䝁䅕杣畂䝁䅅䅤灂䡁䅙党杁䙁䅁杣療䡁䅑党灂䝁䄴䅁㝂元䅁杢䅁䕁䅅杢灂䝁䄰兙獂䍁䅁杒求䝁䅕䅚㝁䍁䅁杒桂䡁䅉兢灂䝁䄴睚㝁䍁䅁䅓療䡁䅉䅤灂䝁䅍兤獂䡁䅑兤祂䝁䅕睏杁䕁䅷兡㉂䝁䅕督あ䝁䄸睙牂䑁䅳䅉偂䡁䅉睚桂䝁䄴兡橂䅁䅁桵䅅䱁䅧䅁䉂䝁䄴兡瑂䝁䅅䅢杁䕁䅙党求䝁䅑睏杁䕁䅙兙祂䝁䄰兡畂䝁䅣睏杁䕁䅷兡浂䝁䅕督あ䡁䅫䅢求䑁䅳䅉䵂䝁䅫杤求䡁䅍䅤療䝁䅍睡㝁䍁䅁睔畂䝁䅷兡畂䝁䅕䅉䡂䡁䅉睢橂䝁䅕杣㕂䑁䅳䅉兂䝁䅕䅤杁䕁䅍兙祂䝁䅕睏杁䙁䅁党あ䍁䅁杒療䝁䄸䅚杁䝁䅅杢歂䍁䅁睕ㅂ䡁䅁䅣獂䝁䅫党穂䅁䅁睶䅯䝁䅯䅁䉂䝁䄴兡瑂䝁䅅䅢杁䕁䅙党求䝁䅑睏杁䕁䅙兙祂䝁䄰兡畂䝁䅣睏杁䕁䅷兡㉂䝁䅕督あ䝁䄸睙牂䑁䅳䅉䉂䝁䅷䅤求䡁䅉杢桂䡁䅑兡㉂䝁䅕䅉兂䡁䅉睢あ䝁䅕兡畂䅁䅁入䅧䵁䅙䅁䉂䝁䄴兡瑂䝁䅅䅢杁䕁䅙党求䝁䅑睏杁䕁䅙兙祂䝁䄰兡畂䝁䅣睏杁䕁䅷兡㉂䝁䅕督あ䝁䄸睙牂䑁䅳䅉䍂䝁䅫睢浂䡁䅕党獂䑁䅳䅉䍂䝁䅫睢瑂䝁䅅督穂䍁䅁兒畂䝁䅕杣湂䡁䅫睏杁䕁䅅䅢あ䝁䅕杣畂䝁䅅䅤灂䡁䅙党杁䙁䅁杣療䡁䅑党灂䝁䄴睏杁䕁䅅杢桂䝁䅕杣療䝁䅉兡橂䍁䅁䅒灂䝁䅣党穂䡁䅑兡療䝁䄴䅁兂元䅁䅣䅁䕁䅅杢灂䝁䄰兙獂䍁䅁杒求䝁䅕䅚㝁䍁䅁杒桂䡁䅉兢灂䝁䄴睚㝁䍁䅁䅔灂䡁䅙党穂䡁䅑睢橂䝁䅳睏杁䕁䄸杣湂䝁䅅杢灂䝁䅍睏杁䕁䄴兤あ䡁䅉兙橂䝁䅕兤あ䝁䅫睙桂䝁䅷䅁ㅁ杄䅁杷䅁䕁䅅杢灂䝁䄰兙獂䍁䅁杒求䝁䅕䅚㝁䍁䅁䅓求䝁䅅䅢あ䝁䅧䅉䕂䝁䅫兙湂䝁䄴睢穂䡁䅑兡橂䡁䅍睏杁䕁䅷兡㉂䝁䅕督あ䝁䄸睙牂䑁䅳䅉䕂䝁䅕杣瑂䝁䅅䅤療䝁䅷睢湂䡁䅫睏杁䕁䅫杢浂䝁䅕睙あ䝁䅫睢ㅂ䡁䅍䅉䕂䝁䅫督求䝁䅅督求䡁䅍睏杁䙁䅙兙橂䝁䅍兡畂䝁䅕督㝁䍁䅁䅕求䡁䅑䅉䑂䝁䅅杣求䅁䅁兮䅯䍁䄴䅁䉂䝁䄴兡瑂䝁䅅䅢杁䕁䅙党求䝁䅑睏杁䕁䅷兡㉂䝁䅕督あ䝁䄸睙牂䅁䅁䅥䅧䙁䅧䅁䉂䝁䄴兡瑂䝁䅅䅢杁䕁䅙党求䝁䅑睏杁䕁䅷兡㉂䝁䅕督あ䝁䄸睙牂䑁䅳䅉䉂䝁䅷䅤求䡁䅉杢桂䡁䅑兡㉂䝁䅕䅉兂䡁䅉睢あ䝁䅕兡畂䅁䅁兓䅧䕁䉁䅁䉂䝁䄴兡瑂䝁䅅䅢杁䕁䅙党求䝁䅑睏杁䕁䅷兡㉂䝁䅕督あ䝁䄸睙牂䑁䅳䅉䕂䝁䅫督睂䝁䄸督桂䝁䅷䅉桂䝁䄴䅚杁䙁䅉党橂䡁䅫睙獂䝁䅫杢湂䑁䅳䅉䍂䝁䅫睢浂䡁䅕党獂䑁䅳䅉佂䡁䅕䅤祂䝁䅅睙求䡁䅕䅤灂䝁䅍兙獂䑁䅳䅉䉂䝁䅷䅤求䡁䅉杢桂䡁䅑兡㉂䝁䅕䅉兂䡁䅉睢あ䝁䅕兡畂䑁䅳䅉呂䡁䅕督あ䝁䅅兡畂䝁䅅杙獂䝁䅕䅉䉂䡁䅙兡桂䡁䅑兡療䝁䄴䅉䝂䡁䅕党獂䍁䅁䅋呂䕁䅅杒灁䑁䅳䅉䍂䝁䅫睢瑁䝁䅉兙穂䝁䅕䅚杁䝁䅅杢歂䍁䅁杕求䝁䄴党㍂䝁䅅杙獂䝁䅕䅉乂䝁䅅䅤求䡁䅉兡桂䝁䅷督䅁䭁䝫䅁䥃䅁䅁兑畂䝁䅫兢桂䝁䅷䅉䝂䝁䅕党歂䑁䅳䅉䵂䝁䅫杤求䡁䅍䅤療䝁䅍睡㝁䍁䅁睒求䝁䄴党あ䝁䅫睙穂䑁䅳䅉佂䡁䅕䅤祂䝁䅅睙求䡁䅕䅤灂䝁䅍兙獂䑁䅳䅉坂䝁䅅睙橂䝁䅫杢求䡁䅍睏杁䙁䅁党あ䍁䅁睑桂䡁䅉党䅁䝁䥙䅁敃䅁䅁兑畂䝁䅫兢桂䝁䅷䅉䝂䝁䅕党歂䑁䅳䅉䵂䝁䅫杤求䡁䅍䅤療䝁䅍睡㝁䍁䅁杔ㅂ䡁䅑杣桂䝁䅍党ㅂ䡁䅑兡橂䝁䅅䅢㝁䍁䅁䅒求䝁䄴䅤灂䡁䅍䅤祂䡁䅫睏杁䕁䅑党祂䝁䄰兙あ䝁䄸䅢療䝁䅣入㝁䍁䅁䅕桂䝁䅫杢杁䕁䄰兙畂䝁䅅睚求䝁䄰党畂䡁䅑䅁敃元䅁䅨䅁䕁䅅杢灂䝁䄰兙獂䍁䅁杒求䝁䅕䅚㝁䍁䅁䅔灂䡁䅙党穂䡁䅑睢橂䝁䅳睏杁䙁䅙兙橂䝁䅍兡畂䝁䅕督㝁䍁䅁䅕求䡁䅑䅉䑂䝁䅅杣求䑁䅳䅉兂䝁䅕䅤杁䕁䅙睢療䝁䅑䅉桂䝁䄴䅚杁䙁䅍兤睂䡁䅁䅢灂䝁䅕督䅁䕁匸䅁䍁允䅁兑畂䡁䅑兡瑁䕁䅙杣桂䡁䅕䅚㝁䍁䅁兑ㅂ䡁䅑䅡求䝁䄴䅤灂䝁䅍兙あ䝁䅫睢畂䑁䅳䅉䙂䝁䄴睙祂䡁䅫䅣あ䝁䅫睢畂䑁䅳䅉䙂䝁䄴䅚睂䝁䄸兡畂䡁䅑䅉呂䝁䅕睙ㅂ䡁䅉兡あ䡁䅫䅉䩂䝁䄴䅤求䝁䅣杣灂䡁䅑入㝁䍁䅁兓歂䝁䅕杢あ䝁䅫䅤㕂䍁䅁䅖潂䝁䅕杚あ䍁䅁䅕祂䝁䅕杤求䝁䄴䅤灂䝁䄸杢㝁䍁䅁睑獂䝁䄸兤歂䍁䅁睕求䝁䅍兤祂䝁䅫䅤㕂䑁䅳䅉佂䝁䅕䅤㍂䝁䄸杣牂䍁䅁睕求䝁䅍兤祂䝁䅫䅤㕂䅁䅁䅊䅫偁䄴䅁䉂䝁䄴䅤灂䍁䄰杒祂䝁䅅兤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䅁偑䅁㙃䅁䅁兑畂䡁䅑兡瑁䕁䅙杣桂䡁䅕䅚㝁䍁䅁村ㅂ䡁䅍兡畂䝁䅕督穂䍁䅁䅖祂䝁䅅杤求䝁䅷睏杁䕁䅍杣求䝁䅑兡あ䍁䅁睑桂䡁䅉䅚穂䑁䅳䅉䑂䡁䅕督あ䝁䄸兢求䡁䅉䅉卂䝁䅕䅢桂䡁䅑兡療䝁䄴督潂䝁䅫䅣杁䕁䄰兙畂䝁䅅睚求䝁䄰党畂䡁䅑睏杁䕁䅑兙あ䝁䅅䅉兂䡁䅉睢あ䝁䅕睙あ䝁䅫睢畂䅁䅁克䅫乁䅉䅁䉂䝁䄴䅤灂䍁䄰杒祂䝁䅅兤歂䑁䅳䅉䑂䝁䄸杢穂䡁䅕兢求䡁䅉䅉䵂䝁䅕杢歂䝁䅫杢湂䑁䅳䅉䉂䡁䅕䅤潂䝁䅕杢あ䝁䅫睙桂䡁䅑兡療䝁䄴睏杁䕁䅫䅚求䝁䄴䅤灂䡁䅑入杁䙁䅑䅡求䝁䅙䅤杁䙁䅁杣求䡁䅙党畂䡁䅑兡療䝁䄴睏杁䙁䅑党㑂䡁䅑䅉䉂䝁䄴兙獂䡁䅫䅤灂䝁䅍督㝁䍁䅁䅒桂䡁䅑兙杁䙁䅁杣療䡁䅑党橂䡁䅑兡療䝁䄴䅁灄元䅁䅄䅅䕁䅅杢あ䝁䅫兌䝂䡁䅉兙ㅂ䝁䅑睏杁䕁䅍睢畂䡁䅍兤瑂䝁䅕杣杁䕁䅷党畂䝁䅑兡畂䝁䅣睏杁䕁䅍杣求䝁䅑兡あ䍁䅁睑桂䡁䅉䅚穂䑁䅳䅉䝂䝁䅫杢あ䝁䅕睙潂䑁䅳䅉䉂䡁䅕䅤潂䝁䅕杢あ䝁䅫睙桂䡁䅑兡療䝁䄴睏杁䕁䅑兡湂䝁䅫䅤桂䝁䅷䅉䍂䡁䅉睢牂䝁䅕杣桂䝁䅣党㝁䍁䅁䅕桂䡁䅫兢求䝁䄴䅤杁䕁䅙兙橂䝁䅫䅢灂䡁䅑兙あ䝁䄸杣杁䕁䅕杢桂䝁䅉䅢求䡁䅉督㝁䍁䅁睔畂䝁䅷兡畂䝁䅕䅉兂䝁䅅入瑂䝁䅕杢あ䡁䅍䅁摁元䅁䅙䅁䕁䅅杢あ䝁䅫兌䝂䡁䅉兙ㅂ䝁䅑睏杁䕁䅍睢畂䡁䅍兤瑂䝁䅕杣杁䕁䅷党畂䝁䅑兡畂䝁䅣睏杁䕁䅑兡湂䝁䅫䅤桂䝁䅷䅉䍂䡁䅉睢牂䝁䅕杣桂䝁䅣党䅁䑁匰䅁歄䅁䅁兑畂䡁䅑兡瑁䕁䅙杣桂䡁䅕䅚㝁䍁䅁睑療䝁䄴督ㅂ䝁䄰党祂䍁䅁䅔求䝁䄴䅚灂䝁䄴睚㝁䍁䅁杒灂䝁䄴䅤求䝁䅍䅡㝁䍁䅁睑獂䝁䄸兤歂䍁䅁兓畂䝁䅙杣桂䡁䅍䅤祂䡁䅕睙あ䡁䅕杣求䑁䅳䅉䑂䝁䅷睢ㅂ䝁䅑䅉呂䡁䅑睢祂䝁䅅睚求䑁䅳䅉䍂䝁䅅杢牂䝁䅫杢湂䍁䅁兙穂䍁䅁兙杁䙁䅍党祂䡁䅙兡橂䝁䅕睏杁䕁䄸杢獂䝁䅫杢求䍁䅁䅕桂䡁䅫兢求䝁䄴䅤穂䅁䅁䄯䅫䩁䅯䅁䉂䝁䄴䅤灂䍁䄰杒祂䝁䅅兤歂䑁䅳䅉䑂䝁䄸杢穂䡁䅕兢求䡁䅉䅉䵂䝁䅕杢歂䝁䅫杢湂䑁䅳䅉兂䡁䅉党歂䝁䅫睙あ䝁䅫杤求䍁䅁兑畂䝁䅅䅢㕂䡁䅑兡橂䡁䅍睏杁䕁䅑兙あ䝁䅅䅉兂䡁䅉睢あ䝁䅕睙あ䝁䅫睢畂䑁䅳䅉卂䝁䅕睚啂䝁䅕睙潂䅁䅁砷䅅偁䅑䅁䉂䝁䄴䅤灂䍁䄰杒祂䝁䅅兤歂䑁䅳䅉䕂䝁䅅䅤桂䍁䅁兓畂䡁䅑党湂䡁䅉兙あ䝁䅫睢畂䑁䅳䅉䩂䝁䄴督ㅂ䡁䅉䅤求䝁䅍䅡㝁䍁䅁䅕祂䝁䅕䅚灂䝁䅍䅤灂䡁䅙党杁䕁䅅杢桂䝁䅷入あ䝁䅫睙穂䑁䅳䅉乂䝁䅅睙潂䝁䅫杢求䍁䅁䅔求䝁䅅杣畂䝁䅫杢湂䑁䅳䅉䕂䝁䅅䅤桂䍁䅁䅕祂䝁䄸䅤求䝁䅍䅤灂䝁䄸杢㝁䍁䅁兑祂䡁䅑兡浂䝁䅫睙灂䝁䅅䅢杁䕁䅫杢あ䝁䅕䅢獂䝁䅫睚求䝁䄴睙求䅁䅁䄱䅯䩁䅷䅁䉂䝁䄴䅤灂䍁䄰杒祂䝁䅅兤歂䑁䅳䅉䕂䝁䅅䅤桂䍁䅁䅕祂䝁䄸䅤求䝁䅍䅤灂䝁䄸杢㝁䍁䅁䅕祂䝁䄸睙求䡁䅍督杁䕁䅅兤あ䝁䄸兢桂䡁䅑兡療䝁䄴睏杁䙁䅁兙㕂䝁䄰党畂䡁䅑䅉䝂䝁䅅睙灂䝁䅷兡あ䝁䅅䅤療䡁䅉䅉䙂䝁䄴兙楂䝁䅷党祂䡁䅍䅁癁元䅁末䅁䕁䅅杢あ䝁䅫兌䝂䡁䅉兙ㅂ䝁䅑睏杁䕁䅙兡畂䡁䅑党橂䝁䅧睏杁䕁䅅兤あ䝁䅧党畂䡁䅑兡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歄睂䅁䄶䅁䕁䅅杢あ䝁䅫兌䝂䡁䅉兙ㅂ䝁䅑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䕄兄䅁䅲䅁䕁䅅杢あ䝁䅫兌䝂䡁䅉兙ㅂ䝁䅑睏杁䕁䅙兡畂䡁䅑党橂䝁䅧睏杁䕁䅑兙あ䝁䅅䅉兂䡁䅉睢あ䝁䅕睙あ䝁䅫睢畂䑁䅳䅉䑂䝁䅷睢ㅂ䝁䅑䅉呂䝁䅕睙ㅂ䡁䅉兡あ䡁䅫睏杁䕁䅍杣㕂䡁䅁䅤療䝁䅍兤祂䡁䅉党畂䝁䅍入㝁䍁䅁睔畂䝁䅷兡畂䝁䅕䅉兂䝁䅅入瑂䝁䅕杢あ䡁䅍䅁楄元䅁杄䅅䕁䅅杢あ䝁䅫兌䝂䡁䅉兙ㅂ䝁䅑睏杁䕁䅫杢穂䡁䅕杣あ䝁䅕睙潂䑁䅳䅉䵂䝁䅫杚求䡁䅍䅤㕂䝁䅷党㝁䍁䅁兓歂䝁䅕杢あ䝁䅫䅤㕂䍁䅁兙畂䝁䅑䅉䉂䝁䅍睙求䡁䅍督杁䕁䄰兙畂䝁䅅睚求䝁䄰党畂䡁䅑睏杁䕁䅫䅚求䝁䄴䅤灂䡁䅑入杁䙁䅑䅡求䝁䅙䅤杁䙁䅁杣求䡁䅙党畂䡁䅑兡療䝁䄴睏杁䕁䅑兙あ䝁䅅䅉兂䡁䅉睢あ䝁䅕睙あ䝁䅫睢畂䑁䅳䅉乂䝁䄸杙灂䝁䅷党杁䕁䅑党㉂䝁䅕䅢療䡁䅁兢求䝁䄴䅤杁䙁䅑睢療䝁䅷督䅁䅁䩉䅁祂䅁䅁兑畂䡁䅑兡瑁䕁䅙杣桂䡁䅕䅚㝁䍁䅁兓畂䡁䅍兤祂䡁䅑党橂䝁䅧睏杁䕁䄰睢楂䝁䅫䅢求䍁䅁䅒求䡁䅙党獂䝁䄸䅣瑂䝁䅕杢あ䍁䅁䅖療䝁䄸䅢穂䑁䅳䅉卂䝁䅕睚啂䝁䅕睙潂䅁䅁䅚䄰䅁䉉䅁䉂䝁䄴䅤灂䍁䄰杒祂䝁䅅兤歂䑁䅳䅉䩂䝁䄴杤療䝁䅫睙求䍁䅁兔桂䝁䄴兙湂䝁䅕兢求䝁䄴䅤杁䙁䅍睢浂䡁䅑睤桂䡁䅉党㝁䍁䅁䅒桂䡁䅑兙杁䕁䅫杢あ䝁䅕睚祂䝁䅅䅤灂䝁䄸杢㝁䍁䅁䅒桂䡁䅑兙杁䙁䅁杣療䡁䅑党橂䡁䅑兡療䝁䄴睏杁䕁䅍䅢療䡁䅕䅚杁䕁䅑兙あ䝁䅅䅉呂䝁䅕杣㉂䝁䅫睙求䡁䅍睏杁䕁䅍䅢療䡁䅕䅚杁䙁䅍党橂䡁䅕杣灂䡁䅑入㝁䍁䅁睔畂䝁䅷兡畂䝁䅕䅉兂䝁䅅入瑂䝁䅕杢あ䡁䅍䅁杄充䅁杉䅅䕁䅅杢あ䝁䅫兌䝂䡁䅉兙ㅂ䝁䅑睏杁䕁䅫杢㉂䝁䄸兡橂䝁䅕䅉乂䝁䅅杢桂䝁䅣党瑂䝁䅕杢あ䍁䅁睕療䝁䅙䅤㍂䝁䅅杣求䑁䅳䅉䝂䝁䅫杢あ䝁䅕睙潂䑁䅳䅉䉂䡁䅕䅤潂䝁䅕杢あ䝁䅫睙桂䡁䅑兡療䝁䄴睏杁䕁䅑兙あ䝁䅅䅉兂䡁䅉睢あ䝁䅕睙あ䝁䅫睢畂䑁䅳䅉䑂䝁䅷睢ㅂ䝁䅑䅉呂䝁䅕睙ㅂ䡁䅉兡あ䡁䅫睏杁䙁䅁兙㕂䝁䄰党畂䡁䅑䅉䝂䝁䅅睙灂䝁䅷兡あ䝁䅅䅤療䡁䅉䅉䙂䝁䄴兙楂䝁䅷党祂䡁䅍睏杁䕁䄸杢獂䝁䅫杢求䍁䅁䅕桂䡁䅫兢求䝁䄴䅤穂䅁䅁睶䅫䑁䉧䅁䉂䝁䄴䅤灂䍁䄰杒祂䝁䅅兤歂䑁䅳䅉䩂䝁䄴杤療䝁䅫睙求䍁䅁兔桂䝁䄴兙湂䝁䅕兢求䝁䄴䅤杁䙁䅍睢浂䡁䅑睤桂䡁䅉党㝁䍁䅁睕療䝁䅙䅤㍂䝁䅅杣求䍁䅁䅒求䡁䅙党獂䝁䄸䅣瑂䝁䅕杢あ䑁䅳䅉䕂䝁䅅䅤桂䍁䅁兓畂䡁䅑党湂䡁䅉兙あ䝁䅫睢畂䑁䅳䅉䝂䝁䅫杢あ䝁䅕睙潂䑁䅳䅉兂䡁䅉睢橂䝁䅕督穂䍁䅁兑ㅂ䡁䅑睢瑂䝁䅅䅤灂䝁䄸杢㝁䍁䅁䅕桂䡁䅫兢求䝁䄴䅤杁䕁䅙兙橂䝁䅫䅢灂䡁䅑兙あ䝁䄸杣杁䕁䅕杢桂䝁䅉䅢求䡁䅉督㝁䍁䅁睔畂䝁䅷兡畂䝁䅕䅉兂䝁䅅入瑂䝁䅕杢あ䡁䅍䅁乂元䅁末䅁䕁䅅杢あ䝁䅫兌䝂䡁䅉兙ㅂ䝁䅑睏杁䕁䅫杢㉂䝁䄸兡橂䝁䅕䅉乂䝁䅅杢桂䝁䅣党瑂䝁䅕杢あ䍁䅁睕療䝁䅙䅤㍂䝁䅅杣求䑁䅳䅉呂䝁䄸杚あ䡁䅣兙祂䝁䅕䅉䕂䝁䅕杤求䝁䅷睢睂䝁䄰党畂䡁䅑睏杁䕁䅙兡畂䡁䅑党橂䝁䅧睏杁䕁䅑兙あ䝁䅅䅉兂䡁䅉睢あ䝁䅕睙あ䝁䅫睢畂䑁䅳䅉兂䡁䅉睢橂䝁䅕督穂䍁䅁兑ㅂ䡁䅑睢瑂䝁䅅䅤灂䝁䄸杢㝁䍁䅁睔畂䝁䅷兡畂䝁䅕䅉兂䝁䅅入瑂䝁䅕杢あ䡁䅍䅁啂睂䅁来䅁䕁䅅杢あ䝁䅫兌䝂䡁䅉兙ㅂ䝁䅑睏杁䕁䄰兡橂䡁䅉睢杁䕁䅷党畂䝁䅑兡畂䝁䅣睏杁䙁䅉党湂䙁䅑党橂䝁䅧睏杁䕁䅉兤㕂䍁䅁杔療䡁䅣䅉兂䝁䅅入杁䕁䅷兙あ䝁䅕杣杁䍁䅧村佂䙁䅁䅔灁䅁䅁杶䅙䉁䉧䅁䉂䝁䄴䅤灂䍁䄰杒祂䝁䅅兤歂䑁䅳䅉呂䝁䄸杚あ䡁䅣兙祂䝁䅕䅉䕂䝁䅕杤求䝁䅷睢睂䝁䄰党畂䡁䅑睏杁䕁䅑兙あ䝁䅅䅉䩂䝁䄴䅤求䝁䅣杣桂䡁䅑兡療䝁䄴睏杁䕁䅍䅢療䡁䅕䅚杁䕁䅫杢浂䡁䅉兙穂䡁䅑杣ㅂ䝁䅍䅤ㅂ䡁䅉党㝁䍁䅁䅕祂䝁䄸睙求䡁䅍督杁䕁䅅兤あ䝁䄸兢桂䡁䅑兡療䝁䄴睏杁䙁䅁兙㕂䝁䄰党畂䡁䅑䅉䝂䝁䅅睙灂䝁䅷兡あ䝁䅅䅤療䡁䅉䅉䙂䝁䄴兙楂䝁䅷党祂䡁䅍睏杁䕁䄸杢獂䝁䅫杢求䍁䅁䅕桂䡁䅫兢求䝁䄴䅤穂䅁䅁䉧䅅偁䄴䅁䉂䝁䄴䅤灂䍁䄰杒祂䝁䅅兤歂䑁䅳䅉呂䝁䄸杚あ䡁䅣兙祂䝁䅕䅉䕂䝁䅕杤求䝁䅷睢睂䝁䄰党畂䡁䅑睏杁䕁䅑兙あ䝁䅅䅉䩂䝁䄴䅤求䝁䅣杣桂䡁䅑兡療䝁䄴睏杁䕁䅙兡畂䡁䅑党橂䝁䅧睏杁䙁䅁杣療䝁䅍党穂䡁䅍䅉䉂䡁䅕䅤療䝁䄰兙あ䝁䅫睢畂䑁䅳䅉兂䝁䅅入瑂䝁䅕杢あ䍁䅁杒桂䝁䅍兡獂䝁䅫䅤桂䡁䅑睢祂䍁䅁兒畂䝁䅅杙獂䝁䅕杣穂䑁䅳䅉偂䝁䄴䅢灂䝁䄴党杁䙁䅁兙㕂䝁䄰党畂䡁䅑督䅁䱁䵣䅁㙄䅁䅁兑畂䡁䅑兡瑁䕁䅙杣桂䡁䅕䅚㝁䍁䅁睕療䝁䅙䅤㍂䝁䅅杣求䍁䅁䅒求䡁䅙党獂䝁䄸䅣瑂䝁䅕杢あ䑁䅳䅉䝂䝁䅫杢あ䝁䅕睙潂䑁䅳䅉䉂䡁䅕䅤潂䝁䅕杢あ䝁䅫睙桂䡁䅑兡療䝁䄴睏杁䙁䅁杣療䝁䅍党穂䡁䅍䅉䉂䡁䅕䅤療䝁䄰兙あ䝁䅫睢畂䑁䅳䅉兂䝁䅅入瑂䝁䅕杢あ䍁䅁杒桂䝁䅍兡獂䝁䅫䅤桂䡁䅑睢祂䍁䅁兒畂䝁䅅杙獂䝁䅕杣穂䑁䅳䅉偂䝁䄴䅢灂䝁䄴党杁䙁䅁兙㕂䝁䄰党畂䡁䅑督䅁偁刴䅁敁䅁䅁兑睂䡁䅁兙祂䝁䅕䅢杁䙁䅉党あ䝁䅅兡獂䅁䅁兖䅙䕁䅷䅁䉂䡁䅁䅣桂䡁䅉党獂䍁䅷䅉䉂䝁䅍睙求䡁䅍督療䡁䅉兡求䡁䅍䅉桂䝁䄴䅚杁䕁䅷兤㑂䡁䅕杣㕂䍁䅁睒療䝁䄸䅚穂䅁䅁儴䅙䍁䅯䅁䉂䡁䅁䅣獂䝁䅫睙桂䡁䅑兡療䝁䄴䅉呂䝁䄸杚あ䡁䅣兙祂䝁䅕䅁煃杂䅁䅷䅁䕁䅅兣ㅂ䝁䅅睙ㅂ䝁䅷䅤ㅂ䡁䅉党㝁䍁䅁兒畂䝁䅕杣湂䡁䅫䅉呂䡁䅑睢祂䝁䅅睚求䑁䅳䅉䙂䝁䄴杤灂䡁䅉睢畂䝁䄰党畂䡁䅑兙獂䍁䅁兒畂䝁䅣兡畂䝁䅕党祂䝁䅫杢湂䑁䅳䅉䥂䡁䅫䅚祂䝁䄸䅣療䝁䄴兡橂䡁䅍睏杁䙁䅍党畂䡁䅍睢祂䡁䅍睏杁䙁䅁睢獂䝁䅷兤あ䝁䅫睢畂䍁䅁睑療䝁䄴䅤祂䝁䄸䅢䅁䕁䠰䅁敃䅁䅁兑硂䡁䅕兙橂䡁䅕䅢あ䡁䅕杣求䑁䅳䅉䙂䝁䄴杤灂䡁䅉睢畂䝁䄰党畂䡁䅑兙獂䍁䅁兒畂䝁䅣兡畂䝁䅕党祂䝁䅫杢湂䑁䅳䅉䝂䝁䅅杣瑂䝁䅫杢湂䑁䅳䅉塂䝁䅅䅤求䡁䅉䅉兂䡁䅕杣灂䝁䅙兡橂䝁䅅䅤灂䝁䄸杢㝁䍁䅁睑獂䝁䅕兙畂䙁䅑党橂䝁䅧䅁灂权䅁杴䅁䕁䅅兣ㅂ䝁䅅睙ㅂ䝁䅷䅤ㅂ䡁䅉党㝁䍁䅁杒桂䡁䅉兢灂䝁䄴睚㝁䍁䅁杒桂䡁䅍䅤瑁䕁䄰睢㉂䝁䅫杢湂䍁䅁睑療䝁䄴督ㅂ䝁䄰党祂䍁䅁睒療䝁䄸䅚穂䑁䅳䅉䝂䝁䄸睢歂䍁䅁䅒求䝁䅷兡㉂䝁䅕杣㕂䑁䅳䅉䵂䝁䅫杤求䡁䅍䅤療䝁䅍睡㝁䍁䅁睔畂䝁䅷兡畂䝁䅕䅉䡂䡁䅉睢橂䝁䅕杣㕂䅁䅁䅲䅧䩁䅧䅁䉂䡁䅅兤桂䝁䅍兤獂䡁䅑兤祂䝁䅕睏杁䕁䅙兙祂䝁䄰兡畂䝁䅣睏杁䕁䅙兙穂䡁䅑兌乂䝁䄸杤灂䝁䄴睚杁䕁䅍睢畂䡁䅍兤瑂䝁䅕杣杁䕁䅣睢療䝁䅑督㝁䍁䅁䅔灂䡁䅙党穂䡁䅑睢橂䝁䅳睏杁䕁䄸杢獂䝁䅫杢求䍁䅁睒祂䝁䄸睙求䡁䅉入䅁䍁䡉䅁䥄䅁䅁兑硂䡁䅕兙橂䡁䅕䅢あ䡁䅕杣求䑁䅳䅉䝂䝁䅅杣瑂䝁䅫杢湂䑁䅳䅉䝂䝁䄸睢歂䍁䅁䅒求䝁䅷兡㉂䝁䅕杣㕂䑁䅳䅉䩂䝁䄴䅚ㅂ䡁䅍䅤祂䝁䅫兙獂䍁䅁兑ㅂ䡁䅑睢瑂䝁䅅䅤灂䝁䄸杢㝁䍁䅁睕瑂䝁䅅杣あ䍁䅁村ㅂ䝁䅫䅢歂䝁䅫杢湂䑁䅳䅉䉂䡁䅉䅤灂䝁䅙兡橂䝁䅫兙獂䍁䅁兓畂䡁䅑党獂䝁䅷兡湂䝁䅕杢橂䝁䅕䅁摄䅅䅁䅯䅁䕁䅅兣ㅂ䝁䅅睙ㅂ䝁䅷䅤ㅂ䡁䅉党㝁䍁䅁杒桂䡁䅉兢灂䝁䄴睚㝁䍁䅁杒療䝁䄸䅚杁䕁䅑党獂䝁䅫杤求䡁䅉入㝁䍁䅁䅔灂䡁䅙党穂䡁䅑睢橂䝁䅳睏杁䕁䅑兙あ䝁䅅䅉兂䡁䅉睢あ䝁䅕睙あ䝁䅫睢畂䑁䅳䅉偂䝁䄴䅢灂䝁䄴党杁䕁䅣杣療䝁䅍党祂䡁䅫䅁元权䅁䅣䅁䕁䅅杣あ䝁䅫杚灂䝁䅍兡桂䝁䅷䅉䩂䝁䄴䅤求䝁䅷䅢灂䝁䅣党畂䝁䅍党㝁䍁䅁兓畂䝁䅑兤穂䡁䅑杣灂䝁䅅䅢杁䕁䅅兤あ䝁䄸兢桂䡁䅑兡療䝁䄴睏杁䙁䅍党畂䡁䅍睢祂䡁䅍䅁呄杅䅁杒䅁䕁䅅督穂䝁䅕䅤杁䕁䄰兙畂䝁䅅睚求䝁䄰党畂䡁䅑䅉桂䝁䄴䅚杁䕁䅍兤穂䡁䅑睢歂䡁䅫䅉䍂䝁䅅杢牂䡁䅍䅁千杂䅁䅉䅁䕁䅅督穂䝁䅫督あ䝁䅕䅚杁䕁䅷兡㉂䝁䅫杢湂䅁䅁剷䅅乁䅁䅁䉂䡁䅍督灂䡁䅍䅤求䝁䅑䅉䵂䝁䅫杤灂䝁䄴睚㝁䍁䅁兒畂䝁䅑兌療䝁䅙兌䵂䝁䅫杚求䍁䅁䅕獂䝁䅅杢畂䝁䅫杢湂䑁䅳䅉䑂䝁䅅杣歂䝁䅫睢㉂䝁䅅督橂䡁䅕䅢桂䡁䅉睏杁䕁䅍䅡祂䝁䄸杢灂䝁䅍䅉䕂䝁䅫督求䝁䅅督求䡁䅍睏杁䕁䄸杢橂䝁䄸䅢療䝁䅣入㝁䍁䅁䅕ㅂ䝁䅷兢療䝁䄴睢獂䝁䄸睚㕂䑁䅳䅉呂䡁䅕杣湂䝁䅕杣㕂䅁䅁杹䅙䱁䅑䅁䉂䡁䅕䅤潂䝁䅕杢あ䝁䅫睙桂䡁䅑兡療䝁䄴睏杁䕁䅑兙あ䝁䅅䅉兂䡁䅉睢あ䝁䅕睙あ䝁䅫睢畂䑁䅳䅉兂䡁䅉睢橂䝁䅕督穂䍁䅁兑ㅂ䡁䅑睢瑂䝁䅅䅤灂䝁䄸杢㝁䍁䅁睕求䝁䅍兤祂䝁䅫䅤㕂䍁䅁兔桂䝁䄴兙湂䝁䅕兢求䝁䄴䅤㝁䍁䅁睔畂䝁䅷兡畂䝁䅕䅉兂䝁䅅入瑂䝁䅕杢あ䡁䅍䅁䉄睂䅁䅅䅅䕁䅅兤あ䝁䅧党畂䡁䅑兡橂䝁䅅䅤灂䝁䄸杢㝁䍁䅁兒畂䝁䅍杣㕂䡁䅁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睒求䝁䄴兑䩂䅁䅁眯䅫䉁䉑䅁䉂䡁䅕䅤潂䝁䅕杢あ䝁䅫睙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睏杁䙁䅍党橂䡁䅕杣灂䡁䅑入杁䕁䄰兙畂䝁䅅睚求䝁䄰党畂䡁䅑䅁㝃元䅁朳䅁䕁䅅兤あ䝁䅧睢祂䝁䅫来桂䡁䅑兡療䝁䄴䅉桂䝁䄴䅚杁䕁䅅睙橂䝁䅕督穂䍁䅁睑療䝁䄴䅤祂䝁䄸䅢㝁䍁䅁䅒桂䡁䅑兙杁䙁䅁杣療䡁䅑党橂䡁䅑兡療䝁䄴睏杁䕁䅫杢歂䡁䅕督あ䡁䅉兡桂䝁䅷䅉䉂䡁䅕䅤療䝁䄰兙あ䝁䅫睢畂䑁䅳䅉佂䝁䅕䅤㍂䝁䄸杣牂䍁䅁睕求䝁䅍兤祂䝁䅫䅤㕂䑁䅳䅉兂䡁䅉睢橂䝁䅕督穂䍁䅁兑ㅂ䡁䅑睢瑂䝁䅅䅤灂䝁䄸杢䅁乁卑䅁獁䅁䅁兑ㅂ䡁䅑睢瑂䝁䄸杙灂䝁䅷党杁䕁䅍睢瑂䡁䅁睢畂䝁䅕杢あ䡁䅍䅁畁睂䅁杍䅁䕁䅅兤あ䝁䄸兢療䝁䅉兡獂䝁䅕䅉乂䝁䅅杢ㅂ䝁䅙兙橂䡁䅑兤祂䝁䅕杣穂䅁䅁䄫䅣䉁䅧䅁䉂䡁䅕䅤療䝁䄰睢楂䝁䅫䅢求䡁䅍䅁杁䅃䅁李䅁䕁䅅兤あ䝁䄸兢療䝁䅉兡獂䝁䅕督杁䝁䅅杢歂䍁䅁睑療䝁䄰䅣療䝁䄴党畂䡁䅑督䅁䝁䝁䅁⭁䅁䅁兑ㅂ䡁䅑睢瑂䝁䄸䅤灂䡁䅙党杁䙁䅁兙祂䡁䅑督杁䝁䅅杢歂䍁䅁兒硂䡁䅕兡睂䝁䄰党畂䡁䅑䅁剃杂䅁䅊䅁䕁䅅兤あ䝁䄸兢療䡁䅑兡㉂䝁䅕䅉卂䝁䅕䅤桂䝁䅫䅢䅁䕁䝕䅁䕁䅁䅁村䅁䭁䱕䅁䝁䅁䅁村牁䅁䅁睄䅳䅁䅙䅁䍂䍁䄰䅁慁睃䅁杂䅁䕁䅉兑䅁佁䍣䅁䥁䅁䅁村䉂䕁䅍䅁奁杁䅁权䅁䕁䅉兑䵂䕁䅷䅁䵄杁䅁䅆䅁䕁䅉兑啂䙁䅍杏䑂䕁䅉睔䙂䅁䅁兣䅁䅁䅧䅁䍂䕁䅅䅗䅁䙁䑉䅁䝁䅁䅁村䍂䅁䅁睎䅳䅁䅧䅁䍂䕁䅉睋䅁䉁䱧䅁䥁䅁䅁村䍂䍁䄰䅁捁睃䅁䅃䅁䕁䅉村䍂䅁䅁䅏䅳䅁䅯䅁䍂䕁䅉村牁䅁䅁兄䅳䅁䅯䅁䍂䕁䅉村瑁䅁䅁儫䅯䅁䅯䅁䍂䕁䅉睖䩂䅁䅁兒䅉䅁䅧䅁䍂䕁䅉兗䅁䕁䑯䅁䥁䅁䅁村䕂䙁䅧䅁穁杁䅁䅃䅁䕁䅉兒佂䅁䅁杈䅍䅁䅯䅁䍂䕁䅙杌䍂䅁䅁杕䅉䅁䅙䅁䍂䕁䅣䅁䵁睁䅁权䅁䕁䅉兓䩂䕁䅉䅁㝂杁䅁䅃䅁䕁䅉兓偂䅁䅁杗䅍䅁䅙䅁䍂䕁䅳䅁⽁杁䅁权䅁䕁䅉睓佂䕁䅣䅁浃杁䅁䅃䅁䕁䅉睓卂䅁䅁兒䅍䅁䅯䅁䍂䕁䅷䅒卂䅁䅁䅇䅑䅁䅧䅁䍂䕁䅷睓䅁䥁䍷䅁䥁䅁䅁村乂䙁䅫䅁湁睁䅁杂䅁䕁䅉杕䅁䍁䑳䅁䵁䅁䅁村卂䕁䅳杌䍂䅁䅁杶䅉䅁䅧䅁䍂䙁䅉睔䅁䑁䑁䅁䥁䅁䅁村呂䙁䅧䅁瑂杁䅁䅃䅁䕁䅉睖䉂䅁䅁䄶䅉䅁䅙䅁䍂䙁䅧䅁捁杁䅁䅃䅁䕁䅉䅗兂䅁䅁儲䅉䅁䅷䅁䍂䝁䅅杢牂䡁䅍䅁楂杂䅁杓䅁䕁䅉兙あ䡁䅑党祂䡁䅫䅉䙂䝁䄴党祂䝁䅣入杁䙁䅍䅤療䡁䅉兙湂䝁䅕䅉呂䡁䅫督あ䝁䅕兢杁䍁䅧村䙂䙁䅍睕灁䅁䅁硖䅉䉁䅑䅁䍂䝁䅕杤求䡁䅉兙湂䝁䅕督䅁䍁䜴䅁允䅁䅁村灂䝁䄸杚ㅂ䝁䅕䅢䅁䝁䥳䅁敁䅁䅁村灂䝁䄸兢桂䡁䅍督杁䕁䅕杢求䡁䅉睚㕂䅁䅁杦䅧䉁䅷䅁䍂䝁䅫睢あ䝁䅕睙潂䝁䄴睢獂䝁䄸睚㕂䅁䅁睹䅙䝁䅯䅁䍂䝁䅷睢橂䝁䅳睙潂䝁䅅兡畂䑁䅳䅉䕂䝁䅫睚灂䡁䅑兙獂䍁䅁兑穂䡁䅍党あ䍁䅁兔桂䝁䄴兙湂䝁䅕兢求䝁䄴䅤㝁䍁䅁睑祂䡁䅫䅣あ䝁䄸睙ㅂ䡁䅉杣求䝁䄴睙㕂䅁䅁桤䅁䕁䅁䅁䍂䡁䅉兙畂䝁䅑䅉乂䝁䅅杣牂䝁䅕䅤灂䝁䄴睚㝁䍁䅁睒潂䝁䄸督あ䍁䅁睓灂䡁䅑睙潂䝁䅕杢穂䅁䅁眲䄴䉁䅁䅁䍂䡁䅉党㍂䝁䅕杣穂䅁䅁睯䅧䉁䅯䅁䍂䡁䅉睢桂䝁䅑睙桂䡁䅍䅤灂䝁䄴睚䅁乁䡣䅁楁䅁䅁村祂䝁䄸兙歂䝁䅷兡畂䝁䅕䅉卂䝁䅕䅤桂䝁䅫䅢䅁佁䝑䅁歁䅁䅁村ㅂ䝁䅫䅢歂䝁䅫杢湂䍁䅁䅕祂䝁䄸䅚ㅂ䝁䅍䅤穂䅁䅁杍䅙䍁䅁䅁䍂䡁䅕督灂䝁䄴党穂䡁䅍䅉啂䡁䅉兙㉂䝁䅕䅢䅁䱁䝣䅁煃䅁䅁村ㅂ䡁䅍兡畂䝁䅕督穂䍁䅁䅖祂䝁䅅杤求䝁䅷睏杁䕁䅙䅢求䝁䅕䅤杁䕁䄰兙畂䝁䅅睚求䝁䄰党畂䡁䅑睏杁䕁䅙杣求䝁䅫睚潂䡁䅑䅉呂䝁䅕杣㉂䝁䅫睙求䑁䅳䅉兂䝁䅅督穂䝁䅕杢湂䝁䅕杣杁䕁䅅兡祂䝁䅍杣桂䝁䅙䅤杁䕁䄰兙畂䡁䅕杚桂䝁䅍䅤ㅂ䡁䅉兡畂䝁䅣䅁卄䅃䅁杨䅁䕁䅉兤穂䝁䅫杢求䡁䅍督杁䙁䅑杣桂䡁䅙党獂䑁䅳䅉䝂䡁䅉党灂䝁䅣䅡あ䍁䅁睕求䡁䅉杤灂䝁䅍党㝁䍁䅁䅕桂䡁䅍督求䝁䄴睚求䡁䅉䅉䉂䝁䅫杣橂䡁䅉兙浂䡁䅑䅉乂䝁䅅杢ㅂ䝁䅙兙橂䡁䅑兤祂䝁䅫杢湂䅁䅁硩䅅䍁䉑䅁䍂䡁䅕督灂䝁䄴党穂䡁䅍䅉啂䡁䅉兙㉂䝁䅕䅢㝁䍁䅁䅔療䝁䅍兙あ䝁䅫睢畂䍁䅁村桂䡁䅍党歂䍁䅁睕求䡁䅉杤灂䝁䅍党穂䑁䅳䅉乂䝁䅅杣牂䝁䅕䅤灂䝁䄴睚杁䕁䅅兤あ䝁䄸兢桂䡁䅑兡療䝁䄴睏杁䙁䅑睢ㅂ䡁䅉兡穂䝁䄰睏杁䙁䅑杣桂䡁䅙党獂䍁䅁兑橂䝁䅍睢瑂䝁䄰睢歂䝁䅅䅤灂䝁䄸杢穂䑁䅳䅉䑂䡁䅕督あ䝁䄸兢求䡁䅉䅉卂䝁䅕䅢桂䡁䅑兡療䝁䄴督潂䝁䅫䅣杁䕁䄰兙畂䝁䅅睚求䝁䄰党畂䡁䅑睏杁䙁䅙兙橂䝁䅅䅤灂䝁䄸杢杁䙁䅉党畂䡁䅑兙獂䅁䅁朷䅫佁䅁䅁䍂䡁䅕督灂䝁䄴党穂䡁䅍䅉啂䡁䅉兙㉂䝁䅕䅢㝁䍁䅁䅖祂䝁䅅杤求䝁䅷䅉䉂䝁䅍睙療䝁䄰兢療䝁䅑兙あ䝁䅫睢畂䡁䅍睏杁䕁䅍兤穂䡁䅑睢瑂䝁䅕杣杁䙁䅉党獂䝁䅅䅤灂䝁䄸杢穂䝁䅧兡睂䍁䅁兔桂䝁䄴兙湂䝁䅕兢求䝁䄴䅤㝁䍁䅁村祂䝁䅅杢歂䍁䅁兔桂䡁䅉睡求䡁䅑兡畂䝁䅣睏杁䕁䅍䅢療䡁䅕䅚杁䕁䅫杢浂䡁䅉兙穂䡁䅑杣ㅂ䝁䅍䅤ㅂ䡁䅉党䅁䱁䜸䅁䕁䅁䅁睑䅁䩁䍅䅁䥁䅁䅁睑䉂䕁䅣䅁䱂杁䅁䅃䅁䕁䅍兑䥂䅁䅁兄䅍䅁䅯䅁䑂䕁䅅杕卂䅁䅁䅲䅉䅁䅧䅁䑂䕁䅅䅖䅁䡁䍑䅁䝁䅁䅁睑䍂䅁䅁兘䅍䅁䅯䅁䑂䕁䅉睔䙂䅁䅁睅䅉䅁䅯䅁䑂䕁䅉杕䙂䅁䅁睌䅉䅁䅯䅁䑂䕁䅍睑牁䅁䅁䉱䅁䅁䅧䅁䑂䕁䅍兓䅁䥁䑳䅁䥁䅁䅁睑䑂䕁䅷䅁捂杁䅁权䅁䕁䅍䅒佂䙁䅍䅁獁杁䅁䅃䅁䕁䅍䅒塂䅁䅁兡䅍䅁䅙䅁䑂䕁䅕䅁䥃睁䅁䅃䅁䕁䅍兒䡂䅁䅁䅦䅉䅁䅙䅁䑂䕁䅙䅁㝄杁䅁䅃䅁䕁䅍杒䡂䅁䅁兦䅍䅁䅧䅁䑂䕁䅧䅒䅁䙁䑫䅁䭁䅁䅁睑䥂䙁䅉睖䅁䡁䑉䅁䭁䅁䅁睑䥂䙁䅑杕䅁䩁䑫䅁䝁䅁䅁睑䩂䅁䅁睬䅍䅁䅯䅁䑂䕁䅫杔䝂䅁䅁杏䅍䅁䅙䅁䑂䕁䅷䅁癃杁䅁䅃䅁䕁䅍䅔奂䅁䅁䅱䅍䅁䅧䅁䑂䕁䄰兑䅁䕁䍧䅁䵁䅁䅁睑乂䕁䅍睕䉂䅁䅁睂䅉䅁䅧䅁䑂䕁䄰兒䅁佁䍳䅁䥁䅁䅁睑乂䕁䅣䅁啁杁䅁䅃䅁䕁䅍兔䩂䅁䅁睰䅉䅁䅧䅁䑂䕁䄰睕䅁䑁䍯䅁䥁䅁䅁睑佂䕁䅍䅁偂睁䅁䅃䅁䕁䅍杔兂䅁䅁八䅍䅁䅧䅁䑂䕁䄸杒䅁䩁䌰䅁䥁䅁䅁睑偂䕁䄸䅁摃睁䅁䅃䅁䕁䅍睔兂䅁䅁睭䅉䅁䅧䅁䑂䕁䄸杕䅁䡁䌴䅁䭁䅁䅁睑偂䙁䅍䅖䅁偁䍁䅁䭁䅁䅁睑兂䕁䅅兗䅁䍁䍧䅁䥁䅁䅁睑兂䕁䅉䅁剄杁䅁权䅁䕁䅍䅕卂䙁䅑䅁扂杁䅁䅃䅁䕁䅍䅕啂䅁䅁先䅍䉁䅁䅁䑂䙁䅅免祁䑁䅁免㕁䅁䅁督䅑䉁䅁䅁䑂䙁䅅免祁䑁䅁杍睁䅁䅁杧䅑䉁䅁䅁䑂䙁䅅免祁䑁䅁杍硁䅁䅁睥䅑䉁䅁䅁䑂䙁䅅免祁䑁䅁杍祁䅁䅁杣䅑䉁䅁䅁䑂䙁䅅免祁䑁䅁杍穁䅁䅁兦䅑䉁䅁䅁䑂䙁䅅免祁䑁䅁杍ぁ䅁䅁䅣䅑䉁䅁䅁䑂䙁䅅杍祁䑁䅁免㕁䅁䅁䅦䅑䉁䅁䅁䑂䙁䅅杍祁䑁䅁杍睁䅁䅁睦䅑䉁䅁䅁䑂䙁䅅杍祁䑁䅁杍硁䅁䅁䅤䅑䉁䅁䅁䑂䙁䅅杍祁䑁䅁杍祁䅁䅁杦䅑䉁䅁䅁䑂䙁䅅杍祁䑁䅁杍穁䅁䅁睧䅑䉁䅁䅁䑂䙁䅅杍祁䑁䅁杍ぁ䅁䅁来䅑䉁䅁䅁䑂䙁䅅睍祁䑁䅁免㕁䅁䅁䅧䅑䉁䅁䅁䑂䙁䅅睍祁䑁䅁杍睁䅁䅁睤䅑䉁䅁䅁䑂䙁䅅睍祁䑁䅁杍硁䅁䅁入䅑䉁䅁䅁䑂䙁䅅睍祁䑁䅁杍祁䅁䅁兤䅑䉁䅁䅁䑂䙁䅅睍祁䑁䅁杍穁䅁䅁全䅑䉁䅁䅁䑂䙁䅅睍祁䑁䅁杍ぁ䅁䅁睢䅑䉁䅁䅁䑂䙁䅅䅎祁䑁䅁免㕁䅁䅁䅨䅑䉁䅁䅁䑂䙁䅅䅎祁䑁䅁杍睁䅁䅁杤䅑䉁䅁䅁䑂䙁䅅䅎祁䑁䅁杍硁䅁䅁內䅑䉁䅁䅁䑂䙁䅅䅎祁䑁䅁杍祁䅁䅁䅥䅑䉁䅁䅁䑂䙁䅅䅎祁䑁䅁杍穁䅁䅁兣䅑䉁䅁䅁䑂䙁䅅䅎祁䑁䅁杍ぁ䅁䅁兢䅑䅁䅧䅁䑂䙁䅉䅔䅁䅁䑅䅁䥁䅁䅁睑卂䕁䄰䅁㝃杁䅁权䅁䕁䅍杕塂䕁䅑䅁杁䅂䅁权䅁䕁䅍睕䑂䕁䄸䅁睁杁䅁权䅁䕁䅍睕䡂䙁䅁䅁㕂杁䅁䅃䅁䕁䅍睕奂䅁䅁睃䅍䅁䅯䅁䑂䙁䅑兑呂䅁䅁䅯䅉䅁䅯䅁䑂䙁䅑䅔啂䅁䅁兣䅍䅁䅯䅁䑂䙁䅑杕䉂䅁䅁睕䅉䅁䅯䅁䑂䙁䅑睕䥂䅁䅁睆䅉䅁䅯䅁䑂䙁䅑杖䉂䅁䅁杌䅍䅁䅧䅁䑂䙁䅙睕䅁䵁䍁䅁䥁䅁䅁睑坂䙁䅧䅁㥃杁䅁杄䅁䕁䅍兗祁䑁䅁䅍ぁ䅁䅁睖䅑䅁䄴䅁䑂䙁䅫杍睁䑁䅁兎䅁䙁䕫䅁佁䅁䅁睑婂䑁䅉䅍睁䑁䅙䅁䭂䅂䅁杄䅁䕁䅍兗祁䑁䅁䅍㍁䅁䅁䅕䅑䅁䄴䅁䑂䙁䅫杍睁䑁䅁䅏䅁䙁䕑䅁佁䅁䅁睑婂䑁䅉䅍睁䑁䅫䅁慂䅂䅁杄䅁䕁䅍兗祁䑁䅁免睁䅁䅁兙䅑䅁䄴䅁䑂䙁䅫杍睁䑁䅅免䅁䕁䕷䅁佁䅁䅁睑婂䑁䅉䅍硁䑁䅉䅁噂䅂䅁杄䅁䕁䅍兗祁䑁䅁免穁䅁䅁党䅑䅁䄴䅁䑂䙁䅫杍睁䑁䅅䅎䅁䙁䕉䅁佁䅁䅁睑婂䑁䅉䅍硁䑁䅕䅁乂䅂䅁杄䅁䕁䅍兗祁䑁䅁免㉁䅁䅁杖䅑䅁䄴䅁䑂䙁䅫杍睁䑁䅅睎䅁䕁䕳䅁佁䅁䅁睑婂䑁䅉䅍硁䑁䅧䅁扂䅂䅁杄䅁䕁䅍兗祁䑁䅁免㕁䅁䅁杙䅑䅁䄴䅁䑂䙁䅫杍睁䑁䅉䅍䅁䕁䔴䅁佁䅁䅁睑婂䑁䅉䅍祁䑁䅅䅁䕁杁䅁杄䅁䕁䅍兗祁䑁䅁杍祁䅁䅁眯䅅䅁䄴䅁䑂䙁䅫杍睁䑁䅉睍䅁䅁䅕䅁佁䅁䅁睑婂䑁䅉䅍祁䑁䅑䅁偂䅂䅁䅃䅁䕁䅍杗卂䅁䅁䅥䅍䍁䅧䅁䑂䝁䅅杙獂䝁䅕䅉桂䝁䄴䅚杁䙁䅍兙あ䝁䅕䅢獂䝁䅫䅤求䅁䅁眸䅧䉁䅉䅁䑂䝁䅅杢畂䝁䅅杙灂䡁䅍䅁晁杅䅁䅸䅁䕁䅍兙畂䝁䄴兙楂䝁䅫督㝁䍁䅁杔求䡁䅕杣療䡁䅍睙灂䝁䅕杢橂䝁䅕睏杁䙁䅍䅢求䝁䅕䅣杁䙁䅑党橂䝁䅧杢療䝁䅷睢湂䡁䅫睏杁䕁䅍党畂䡁䅑杣桂䝁䅷䅉佂䝁䅕杣㉂䝁䄸兤穂䍁䅁睕㕂䡁䅍䅤求䝁䄰睏杁䕁䅧党瑂䝁䅅䅤療䝁䅷睢湂䡁䅫睏杁䕁䄴党ㅂ䡁䅉睢獂䝁䄸睚㕂䑁䅳䅉偂䝁䄴睙療䝁䅷睢湂䡁䅫䅁灂睂䅁䅈䅁䕁䅍兙睂䝁䅫䅤桂䝁䅷䅉䡂䝁䄸睢歂䡁䅍䅁扁杂䅁䅉䅁䕁䅍兙睂䝁䅫䅤桂䝁䅷䅉乂䝁䅅杣牂䝁䅕䅤穂䅁䅁兑䅙䱁䅧䅁䑂䝁䅅杣歂䝁䅫睢㉂䝁䅅督橂䡁䅕䅢桂䡁䅉睏杁䕁䅑党祂䝁䄰兙あ䝁䄸䅢療䝁䅣入㝁䍁䅁兓瑂䝁䄰兤畂䝁䄸䅢療䝁䅣入㝁䍁䅁睔畂䝁䅍睢獂䝁䄸睚㕂䑁䅳䅉兂䡁䅕䅢瑂䝁䄸杢療䝁䅷睢湂䡁䅫睏杁䙁䅉党穂䡁䅁兡祂䝁䅅䅤療䡁䅉入㝁䍁䅁睖療䝁䄰党畂䍁䅣督杁䕁䅧党桂䝁䅷䅤潂䅁䅁免䅯䭁䄴䅁䑂䝁䅅杣歂䝁䅫睢㉂䝁䅅督橂䡁䅕䅢桂䡁䅉睏杁䕁䅕杢歂䝁䄸睙祂䝁䅫杢療䝁䅷睢湂䡁䅫睏杁䕁䅧党瑂䝁䅅䅤療䝁䅷睢湂䡁䅫睏杁䕁䅫杢浂䝁䅕睙あ䝁䅫睢ㅂ䡁䅍䅉䕂䝁䅫督求䝁䅅督求䡁䅍睏杁䕁䅫杢浂䝁䅷兙瑂䝁䄰兙あ䝁䅫睢畂䑁䅳䅉坂䝁䅅睙橂䝁䅫杢求䡁䅍䅁啁权䅁杹䅁䕁䅍兙祂䝁䅑兡療䡁䅙兙穂䝁䅍兤獂䝁䅅杣㝁䍁䅁兓畂䝁䅙党橂䡁䅑兡療䡁䅕督杁䕁䅑兡穂䝁䅕兙穂䝁䅕督㝁䍁䅁杔求䡁䅕杣療䝁䅷睢湂䡁䅫睏杁䕁䄸杢橂䝁䄸䅢療䝁䅣入㝁䍁䅁杕求䡁䅍䅣灂䡁䅉兙あ䝁䄸杣㕂䑁䅳䅉坂䝁䅅睙橂䝁䅫杢求䡁䅍睏杁䙁䅕䅤灂䝁䅷兡あ䡁䅫䅉呂䝁䅍兙獂䝁䅕䅉呂䝁䄸䅢桂䡁䅉䅁䥂权䅁䅏䅁䕁䅍兙祂䝁䅣睢杁䕁䅣杣療䡁䅕杢歂䍁䅁䅖祂䝁䅅杢穂䡁䅁睢祂䡁䅑兙あ䝁䅫睢畂䅁䅁眯䅙䍁䅙䅁䑂䝁䅅督灂䝁䄴睢穂䍁䅁兙畂䝁䅑䅉䡂䝁䅅兢灂䝁䄴睚䅁䝁䡑䅁啁䅁䅁睑潂䝁䅕兢灂䝁䅍兙獂䡁䅍䅁捁睂䅁杫䅁䕁䅍䅡祂䝁䄸杢灂䝁䅍䅉䕂䝁䅫督求䝁䅅督求䡁䅍睏杁䕁䅣兙穂䡁䅑杣療䝁䅕杢あ䝁䅕杣療䝁䅷睢湂䡁䅫睏杁䕁䅧党瑂䝁䅅䅤療䝁䅷睢湂䡁䅫睏杁䕁䅫兢瑂䡁䅕杢療䝁䅷睢湂䡁䅫睏杁䕁䅫杢浂䝁䅷兙瑂䝁䄰兙あ䝁䅫睢畂䅁䅁硌䅉䉁䅯䅁䑂䝁䅷党桂䝁䄴䅉䙂䝁䄴党祂䝁䅣入䅁乁䥫䅁⭃䅁䅁睑獂䝁䅕兙畂䍁䅁兒畂䝁䅕杣湂䡁䅫睏杁䕁䅍䅢求䝁䅅杢啂䝁䅕睙潂䑁䅳䅉䑂䝁䅷兡瑂䝁䅅䅤求䙁䅑党橂䝁䅧睏杁䙁䅕䅤灂䝁䅷兡あ䡁䅫䅉呂䝁䅍兙獂䝁䅕䅉呂䝁䄸䅢桂䡁䅉睏杁䕁䄸杢穂䝁䅧睢祂䝁䅕䅉桂䝁䄴䅚杁䕁䄸杚浂䡁䅍䅡療䡁䅉党杁䙁䅣兡畂䝁䅑睏杁䕁䅧入歂䡁䅉睢湂䝁䅕杢䅁偁䥙䅁獄䅁䅁睑獂䝁䅕兙畂䍁䅁兒畂䝁䅕杣湂䡁䅫睏杁䕁䅑兙あ䝁䅅䅉䩂䝁䄴䅤求䝁䅣杣桂䡁䅑兡療䝁䄴睏杁䕁䅕杢求䡁䅉睚㕂䍁䅁兔桂䝁䄴兙湂䝁䅕兢求䝁䄴䅤㝁䍁䅁兒畂䝁䅕杣湂䡁䅫䅉呂䡁䅑睢祂䝁䅅睚求䑁䅳䅉䑂䝁䅷党桂䝁䄴䅖求䝁䅍䅡㝁䍁䅁䅕祂䝁䄸睙求䡁䅍督杁䕁䅅兤あ䝁䄸兢桂䡁䅑兡療䝁䄴睏杁䙁䅕䅤灂䝁䅷兡あ䡁䅫䅉呂䝁䅍兙獂䝁䅕䅉呂䝁䄸䅢桂䡁䅉䅁晁睄䅁䅰䅁䕁䅍䅢求䝁䅅杢杁䕁䅕杢求䡁䅉睚㕂䑁䅳䅉䙂䝁䄴党祂䝁䅣入杁䕁䅕杚浂䝁䅫睙灂䝁䅕杢橂䡁䅫睏杁䕁䅕杢求䡁䅉睚㕂䍁䅁兔桂䝁䄴兙湂䝁䅕兢求䝁䄴䅤㝁䍁䅁睑獂䝁䅕兙畂䙁䅑党橂䝁䅧睏杁䙁䅁杣療䝁䅍党穂䡁䅍䅉䉂䡁䅕䅤療䝁䄰兙あ䝁䅫睢畂䅁䅁䅋䅙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䕁䅍睢畂䡁䅙党畂䡁䅑兡療䝁䄴兙獂䍁䅁杔ㅂ䝁䅍䅢求䝁䅅杣㝁䍁䅁睕瑂䝁䅅杣あ䍁䅁兒畂䝁䅕杣湂䡁䅫睏杁䕁䅉兡療䝁䅙兤求䝁䅷睏杁䕁䅍䅢灂䝁䄰兙あ䝁䅕䅖求䝁䅍䅡㝁䍁䅁兖あ䝁䅫䅢灂䡁䅑入杁䙁䅍睙桂䝁䅷党杁䙁䅍睢獂䝁䅅杣㝁䍁䅁睔畂䡁䅍䅡療䡁䅉党杁䝁䅅杢歂䍁䅁睔浂䝁䅙督潂䝁䄸杣求䍁䅁睖灂䝁䄴䅚䅁䍁䩍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䑁䅳䅉噂䡁䅑兡獂䝁䅫䅤㕂䍁䅁睕橂䝁䅅䅢求䍁䅁睕療䝁䅷兙祂䅁䅁儸䅳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䅁睢㍂䝁䅕杣杁䕁䅣杣灂䝁䅑睏杁䙁䅕䅤灂䝁䅷兡あ䡁䅫䅉呂䝁䅍兙獂䝁䅕䅉呂䝁䄸䅢桂䡁䅉睏杁䕁䄸杢穂䝁䅧睢祂䝁䅕䅉桂䝁䄴䅚杁䕁䄸杚浂䡁䅍䅡療䡁䅉党杁䙁䅣兡畂䝁䅑䅁睄睄䅁䄯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䕁䅍䅢灂䝁䄰兙あ䝁䅕䅖求䝁䅍䅡㝁䍁䅁兖あ䝁䅫䅢灂䡁䅑入杁䙁䅍睙桂䝁䅷党杁䙁䅍睢獂䝁䅅杣䅁偁䡉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䩁䭍䅁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䅁䉁䭙䅁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睔畂䡁䅍䅡療䡁䅉党杁䝁䅅杢歂䍁䅁睔浂䝁䅙督潂䝁䄸杣求䍁䅁睖灂䝁䄴䅚䅁䱁䝅䅁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䅁偁䥉䅁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䭁䩙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杕求䡁䅍兡歂䝁䅕杢あ䝁䅫兙獂䍁䅁睕療䝁䅷兙祂䅁䅁督䄸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兂䝁䄸睤求䡁䅉䅉䡂䡁䅉兡歂䑁䅳䅉噂䡁䅑兡獂䝁䅫䅤㕂䍁䅁睕橂䝁䅅䅢求䍁䅁睕療䝁䅷兙祂䅁䅁杯䅯佁䅙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䅁佁䩕䅁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䅁ぃ䅃䅁杒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䑁䅳䅉偂䝁䄴督潂䝁䄸杣求䍁䅁兙畂䝁䅑䅉偂䝁䅙杚穂䝁䅧睢祂䝁䅕䅉塂䝁䅫杢歂䅁䅁兖䅯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㝁䍁䅁村桂䡁䅑䅤求䡁䅉入杁䕁䅕杢求䡁䅉睚㕂䍁䅁睕あ䝁䄸杣桂䝁䅣党杁䙁䅍入穂䡁䅑党瑂䍁䅁䅋䍂䕁䅕睕呂䍁䅫䅁䑄权䅁䄫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噂䡁䅑兡獂䝁䅫䅤㕂䍁䅁睕橂䝁䅅䅢求䍁䅁睕療䝁䅷兙祂䅁䅁䅗䅯佁䅯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睑獂䝁䅕兙畂䙁䅑党橂䝁䅧睏杁䙁䅁睢㍂䝁䅕杣杁䕁䅣杣灂䝁䅑䅁ぁ杅䅁杕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䅁䅁眳䅧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䙁䅁睢㍂䝁䅕杣杁䕁䅣杣灂䝁䅑睏杁䙁䅕䅤灂䝁䅷兡あ䡁䅫䅉呂䝁䅍兙獂䝁䅕䅉呂䝁䄸䅢桂䡁䅉䅁䵄元䅁杁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兖あ䝁䅫䅢灂䡁䅑入杁䙁䅍睙桂䝁䅷党杁䙁䅍睢獂䝁䅅杣䅁䡁䭉䅁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䅙兤求䝁䅷䅉䑂䝁䅕䅢獂䡁䅍睏杁䙁䅍兢桂䡁䅉䅤杁䕁䅕杢求䡁䅉睚㕂䑁䅳䅉兂䝁䄸睤求䡁䅉䅉䡂䡁䅉兡歂䑁䅳䅉噂䡁䅑兡獂䝁䅫䅤㕂䍁䅁睕橂䝁䅅䅢求䍁䅁睕療䝁䅷兙祂䅁䅁兣䅯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䑂䝁䅷兡瑂䝁䅅䅤求䙁䅑党橂䝁䅧睏杁䙁䅕䅤灂䝁䅷兡あ䡁䅫䅉呂䝁䅍兙獂䝁䅕䅉呂䝁䄸䅢桂䡁䅉䅁流充䅁䄶䅁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䅁睢㍂䝁䅕杣杁䕁䅣杣灂䝁䅑䅁瑂充䅁杂䅅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䅉党瑂䝁䄸䅤求䍁䅁兑橂䝁䅍党穂䡁䅍䅉桂䝁䄴䅚杁䕁䅍睢畂䡁䅑杣療䝁䅷䅁䵁权䅁䅵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䑂䝁䅷兡瑂䝁䅅䅤求䙁䅑党橂䝁䅧䅁汃元䅁䄱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偂䝁䄴督潂䝁䄸杣求䍁䅁兙畂䝁䅑䅉偂䝁䅙杚穂䝁䅧睢祂䝁䅕䅉塂䝁䅫杢歂䅁䅁术䅣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兖あ䝁䅫䅢灂䡁䅑入杁䙁䅍睙桂䝁䅷党杁䙁䅍睢獂䝁䅅杣䅁䉁䩉䅁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䍂䝁䅫睢瑂䝁䅅督穂䍁䅁兒畂䝁䅕杣湂䡁䅫睏杁䙁䅁睢㍂䝁䅕杣杁䕁䅣杣灂䝁䅑睏杁䕁䄸杢穂䝁䅧睢祂䝁䅕䅉桂䝁䄴䅚杁䕁䄸杚浂䡁䅍䅡療䡁䅉党杁䙁䅣兡畂䝁䅑䅁歃充䅁杵䅁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䅁䑁䡯䅁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䅁䉂杄䅁䅎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㝁䍁䅁睑獂䝁䅫兢桂䡁䅑党啂䝁䅕睙潂䑁䅳䅉噂䡁䅑兡獂䝁䅫䅤㕂䍁䅁睕橂䝁䅅䅢求䍁䅁睕療䝁䅷兙祂䑁䅳䅉偂䝁䄴督潂䝁䄸杣求䍁䅁兙畂䝁䅑䅉偂䝁䅙杚穂䝁䅧睢祂䝁䅕䅉塂䝁䅫杢歂䅁䅁朳䅙䅁䉧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䕁䄴党あ䡁䅣睢祂䝁䅳䅉呂䝁䅕睙ㅂ䡁䅉兡あ䡁䅫睏杁䙁䅕䅤灂䝁䅷兡あ䡁䅫䅉呂䝁䅍兙獂䝁䅕䅉呂䝁䄸䅢桂䡁䅉䅁楁元䅁䅭䅁䕁䅍䅢求䝁䅅杢杁䕁䅕杢求䡁䅉睚㕂䑁䅳䅉䙂䝁䄴党祂䝁䅣入杁䕁䅕杚浂䝁䅫睙灂䝁䅕杢橂䡁䅫睏杁䕁䅕杢求䡁䅉睚㕂䍁䅁睕あ䝁䄸杣桂䝁䅣党㝁䍁䅁杒祂䝁䅕兡湂䝁䅧䅤杁䙁䅍党祂䡁䅙兡橂䝁䅕睏杁䕁䅍䅢求䝁䅅杢啂䝁䅕睙潂䅁䅁硹䅅䅁䉧䅁䑂䝁䅷党桂䝁䄴䅉䙂䝁䄴党祂䝁䅣入㝁䍁䅁兒畂䝁䅕杣湂䡁䅫䅉䙂䝁䅙杚灂䝁䅍兡求䝁䄴睙㕂䑁䅳䅉䙂䝁䄴党祂䝁䅣入杁䙁䅍䅤療䡁䅉兙湂䝁䅕睏杁䕁䅙杣求䝁䅫睚潂䡁䅑䅉呂䝁䅕杣㉂䝁䅫睙求䑁䅳䅉䝂䡁䅕党獂䍁䅁睑求䝁䅷䅢穂䑁䅳䅉䩂䝁䄴䅚ㅂ䡁䅍䅤祂䝁䅫兙獂䍁䅁兑ㅂ䡁䅑睢瑂䝁䅅䅤灂䝁䄸杢㝁䍁䅁睑獂䝁䅕兙畂䙁䅑党橂䝁䅧睏杁䙁䅕䅤灂䝁䅷兡あ䡁䅫䅉呂䝁䅍兙獂䝁䅕䅉呂䝁䄸䅢桂䡁䅉䅁呂杄䅁䅷䅁䕁䅍䅢求䝁䅅杢杁䕁䅕杢求䡁䅉睚㕂䑁䅳䅉䙂䝁䄴党祂䝁䅣入杁䕁䅕杚浂䝁䅫睙灂䝁䅕杢橂䡁䅫睏杁䕁䅕杢求䡁䅉睚㕂䍁䅁睕あ䝁䄸杣桂䝁䅣党㝁䍁䅁兖あ䝁䅫䅢灂䡁䅑入杁䙁䅍睙桂䝁䅷党杁䙁䅍睢獂䝁䅅杣㝁䍁䅁睔畂䡁䅍䅡療䡁䅉党杁䝁䅅杢歂䍁䅁睔浂䝁䅙督潂䝁䄸杣求䍁䅁睖灂䝁䄴䅚䅁䉁卍䅁䍄䅁䅁睑獂䝁䅕兙畂䍁䅁兒畂䝁䅕杣湂䡁䅫睏杁䕁䅕杢求䡁䅉睚㕂䍁䅁兔桂䝁䄴兙湂䝁䅕兢求䝁䄴䅤㝁䍁䅁睑獂䝁䅕兙畂䙁䅑党橂䝁䅧睏杁䙁䅍䅤療䡁䅉兙湂䝁䅕䅉乂䝁䅅杢桂䝁䅣党瑂䝁䅕杢あ䑁䅳䅉䑂䝁䅷兡瑂䝁䅅䅤求䙁䅑党橂䝁䅧睏杁䙁䅕䅤灂䝁䅷兡あ䡁䅫䅉呂䝁䅍兙獂䝁䅕䅉呂䝁䄸䅢桂䡁䅉䅁㕁睂䅁䅲䅁䕁䅍䅢求䝁䅅杢杁䕁䅕杢求䡁䅉睚㕂䑁䅳䅉䙂䝁䄴党祂䝁䅣入杁䕁䄰兙畂䝁䅅睚求䝁䄰党畂䡁䅑睏杁䕁䅑兡穂䡁䅁睢穂䝁䅅䅢杁䝁䅅杢歂䍁䅁杕求䝁䅍入橂䝁䅷兡畂䝁䅣睏杁䕁䅍䅢求䝁䅅杢啂䝁䅕睙潂䑁䅳䅉兂䝁䄸䅢獂䡁䅕䅤灂䝁䄸杢杁䕁䅍睢畂䡁䅑杣療䝁䅷䅁汃睂䅁䅶䅁䕁䅍䅢求䝁䅅杢杁䕁䅕杢求䡁䅉睚㕂䑁䅳䅉䙂䝁䄴党祂䝁䅣入杁䕁䄰兙畂䝁䅅睚求䝁䄰党畂䡁䅑睏杁䕁䅕杢求䡁䅉睚㕂䍁䅁睕あ䝁䄸杣桂䝁䅣党㝁䍁䅁睑獂䝁䅕兙畂䙁䅑党橂䝁䅧睏杁䙁䅍兢桂䡁䅉䅤杁䕁䅕杢求䡁䅉睚㕂䑁䅳䅉噂䡁䅑兡獂䝁䅫䅤㕂䍁䅁睕橂䝁䅅䅢求䍁䅁睕療䝁䅷兙祂䅁䅁睗䅫䅁䉑䅁䑂䝁䅷党桂䝁䄴䅉䙂䝁䄴党祂䝁䅣入㝁䍁䅁兒畂䝁䅕杣湂䡁䅫䅉乂䝁䅅杢桂䝁䅣党瑂䝁䅕杢あ䑁䅳䅉䙂䝁䄴党祂䝁䅣入杁䙁䅍䅤療䡁䅉兙湂䝁䅕睏杁䕁䅍睢畂䡁䅙党畂䡁䅑兡療䝁䄴兙獂䍁䅁杔ㅂ䝁䅍䅢求䝁䅅杣㝁䍁䅁䅕療䡁䅣党祂䍁䅁睒祂䝁䅫䅚㝁䍁䅁兖あ䝁䅫䅢灂䡁䅑入杁䙁䅍睙桂䝁䅷党杁䙁䅍睢獂䝁䅅杣㝁䍁䅁睔畂䡁䅍䅡療䡁䅉党杁䝁䅅杢歂䍁䅁睔浂䝁䅙督潂䝁䄸杣求䍁䅁睖灂䝁䄴䅚䅁佁䩷䅁䭁允䅁睑獂䝁䅕兙畂䍁䅁兒畂䝁䅕杣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䍂䝁䅫睢瑂䝁䅅督穂䍁䅁兒畂䝁䅕杣湂䡁䅫睏杁䙁䅁睢㍂䝁䅕杣杁䕁䅣杣灂䝁䅑睏杁䙁䅕䅤灂䝁䅷兡あ䡁䅫䅉呂䝁䅍兙獂䝁䅕䅉呂䝁䄸䅢桂䡁䅉䅁杄䅃䅁朶䅁䕁䅍䅢求䝁䅅杢杁䕁䅕杢求䡁䅉睚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䅁偁䩯䅁䭄允䅁睑獂䝁䅕兙畂䍁䅁兒畂䝁䅕杣湂䡁䅫睏杁䕁䅕杢求䡁䅉睚㕂䍁䅁兔桂䝁䄴兙湂䝁䅕兢求䝁䄴䅤㝁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㝁䍁䅁兖あ䝁䅫䅢灂䡁䅑入杁䙁䅍睙桂䝁䅷党杁䙁䅍睢獂䝁䅅杣㝁䍁䅁村桂䡁䅑䅤求䡁䅉入杁䕁䅕杢求䡁䅉睚㕂䍁䅁睕あ䝁䄸杣桂䝁䅣党杁䙁䅍入穂䡁䅑党瑂䍁䅁䅋䍂䕁䅕睕呂䍁䅫睏杁䕁䅕䅢求䝁䅍䅤祂䝁䅫睙杁䙁䅙党潂䝁䅫睙獂䝁䅕䅉䑂䝁䅧兙祂䝁䅣兡畂䝁䅣䅉䩂䝁䄴杚祂䝁䅅督あ䡁䅉兤橂䡁䅑兤祂䝁䅕䅁歃权䅁杮䅁䕁䅍䅢求䝁䅅杢杁䕁䅕杢求䡁䅉睚㕂䑁䅳䅉䙂䝁䄴党祂䝁䅣入杁䕁䄰兙畂䝁䅅睚求䝁䄰党畂䡁䅑睏杁䕁䅕杢求䡁䅉睚㕂䍁䅁睕あ䝁䄸杣桂䝁䅣党㝁䍁䅁兔灂䝁䄴兡畂䝁䅣䅉啂䝁䅕睙潂䝁䄴睢獂䝁䄸睚㕂䑁䅳䅉兂䝁䄸睤求䡁䅉䅉䡂䡁䅉兡歂䅁䅁儹䅙乁䅧䅁䑂䝁䅷党桂䝁䄴䅉䙂䝁䄴党祂䝁䅣入㝁䍁䅁兒畂䝁䅕杣湂䡁䅫䅉乂䝁䅅杢桂䝁䅣党瑂䝁䅕杢あ䑁䅳䅉䙂䝁䄴党祂䝁䅣入杁䙁䅍䅤療䡁䅉兙湂䝁䅕睏杁䙁䅁睢㍂䝁䅕杣杁䕁䅣杣灂䝁䅑睏杁䙁䅕䅤灂䝁䅷兡あ䡁䅫䅉呂䝁䅍兙獂䝁䅕䅉呂䝁䄸䅢桂䡁䅉睏杁䕁䄸杢穂䝁䅧睢祂䝁䅕䅉桂䝁䄴䅚杁䕁䄸杚浂䡁䅍䅡療䡁䅉党杁䙁䅣兡畂䝁䅑䅁䡄杄䅁杬䅁䕁䅍䅢求䝁䅅杢杁䕁䅕杢求䡁䅉睚㕂䑁䅳䅉䙂䝁䄴党祂䝁䅣入杁䕁䄰兙畂䝁䅅睚求䝁䄰党畂䡁䅑睏杁䕁䅕杢求䡁䅉睚㕂䍁䅁睕あ䝁䄸杣桂䝁䅣党㝁䍁䅁睕瑂䝁䅅杣あ䍁䅁兒畂䝁䅕杣湂䡁䅫睏杁䕁䅍䅢灂䝁䄰兙あ䝁䅕䅖求䝁䅍䅡䅁䭁䩉䅁奄䅁䅁睑獂䝁䅕兙畂䍁䅁兒畂䝁䅕杣湂䡁䅫睏杁䕁䅕杢求䡁䅉睚㕂䍁䅁兔桂䝁䄴兙湂䝁䅕兢求䝁䄴䅤㝁䍁䅁兒畂䝁䅕杣湂䡁䅫䅉呂䡁䅑睢祂䝁䅅睚求䑁䅳䅉呂䝁䄰兙祂䡁䅑䅉䙂䝁䄴党祂䝁䅣入㝁䍁䅁䅕療䡁䅣党祂䍁䅁睒祂䝁䅫䅚㝁䍁䅁睑獂䝁䅫兢桂䡁䅑党啂䝁䅕睙潂䑁䅳䅉噂䡁䅑兡獂䝁䅫䅤㕂䍁䅁睕橂䝁䅅䅢求䍁䅁睕療䝁䅷兙祂䅁䅁儲䅯䱁䄴䅁䑂䝁䅷党桂䝁䄴䅉䙂䝁䄴党祂䝁䅣入㝁䍁䅁兒畂䝁䅕杣湂䡁䅫䅉乂䝁䅅杢桂䝁䅣党瑂䝁䅕杢あ䑁䅳䅉䙂䝁䄴党祂䝁䅣入杁䙁䅍䅤療䡁䅉兙湂䝁䅕睏杁䙁䅍兢桂䡁䅉䅤杁䕁䅕杢求䡁䅉睚㕂䑁䅳䅉兂䝁䄸睤求䡁䅉䅉䡂䡁䅉兡歂䑁䅳䅉噂䡁䅑兡獂䝁䅫䅤㕂䍁䅁睕橂䝁䅅䅢求䍁䅁睕療䝁䅷兙祂䅁䅁䄫䄴䵁䅁䅁䑂䝁䅷党桂䝁䄴䅉䙂䝁䄴党祂䝁䅣入㝁䍁䅁兒畂䝁䅕杣湂䡁䅫䅉乂䝁䅅杢桂䝁䅣党瑂䝁䅕杢あ䑁䅳䅉䙂䝁䄴党祂䝁䅣入杁䙁䅍䅤療䡁䅉兙湂䝁䅕睏杁䙁䅕䅤灂䝁䅷兡あ䡁䅫䅉呂䝁䅍兙獂䝁䅕䅉呂䝁䄸䅢桂䡁䅉睏杁䕁䄸杢穂䝁䅧睢祂䝁䅕䅉桂䝁䄴䅚杁䕁䄸杚浂䡁䅍䅡療䡁䅉党杁䙁䅣兡畂䝁䅑䅁敄杄䅁䄹䅁䕁䅍䅢求䝁䅅杢杁䕁䅕杢求䡁䅉睚㕂䑁䅳䅉䙂䝁䄴党祂䝁䅣入杁䕁䄰兙畂䝁䅅睚求䝁䄰党畂䡁䅑睏杁䕁䅕杢㉂䝁䅫杣療䝁䄴兢求䝁䄴䅤桂䝁䅷䅉䙂䝁䄴睚灂䝁䄴党求䡁䅉兡畂䝁䅣睏杁䕁䅫杢歂䡁䅕督あ䡁䅉兡桂䝁䅷䅉䉂䡁䅕䅤療䝁䄰兙あ䝁䅫睢畂䑁䅳䅉呂䝁䅕杢穂䝁䄸杣穂䑁䅳䅉塂䝁䅅䅤求䡁䅉䅉兂䡁䅕杣灂䝁䅙兡橂䝁䅅䅤灂䝁䄸杢㝁䍁䅁睑獂䝁䅕兙畂䙁䅑党橂䝁䅧䅁煂充䅁䅨䅁䕁䅍䅢求䝁䅅杢杁䕁䅕杢求䡁䅉睚㕂䑁䅳䅉䙂䝁䄴党祂䝁䅣入杁䕁䄰兙畂䝁䅅睚求䝁䄰党畂䡁䅑睏杁䕁䅫杢歂䡁䅕督あ䡁䅉兡桂䝁䅷䅉䉂䡁䅕䅤療䝁䄰兙あ䝁䅫睢畂䑁䅳䅉䑂䝁䅷党桂䝁䄴䅖求䝁䅍䅡䅁䵁䭣䅁捃䅁䅁睑獂䝁䅕兙畂䍁䅁兒畂䝁䅕杣湂䡁䅫睏杁䕁䅕杢求䡁䅉睚㕂䍁䅁兔桂䝁䄴兙湂䝁䅕兢求䝁䄴䅤㝁䍁䅁䅕療䡁䅣党祂䍁䅁睒祂䝁䅫䅚㝁䍁䅁睑獂䝁䅫兢桂䡁䅑党啂䝁䅕睙潂䑁䅳䅉噂䡁䅑兡獂䝁䅫䅤㕂䍁䅁睕橂䝁䅅䅢求䍁䅁睕療䝁䅷兙祂䅁䅁兲䅫䥁䅙䅁䑂䝁䅷党桂䝁䄴䅉䙂䝁䄴党祂䝁䅣入㝁䍁䅁兒畂䝁䅕杣湂䡁䅫䅉乂䝁䅅杢桂䝁䅣党瑂䝁䅕杢あ䑁䅳䅉呂䝁䄰兙祂䡁䅑䅉䙂䝁䄴党祂䝁䅣入㝁䍁䅁兖あ䝁䅫䅢灂䡁䅑入杁䙁䅍睙桂䝁䅷党杁䙁䅍睢獂䝁䅅杣䅁乁偫䅁䭃䅁䅁睑獂䝁䅕兙畂䍁䅁兒畂䝁䅕杣湂䡁䅫睏杁䕁䅕杢求䡁䅉睚㕂䍁䅁睕あ䝁䄸杣桂䝁䅣党㝁䍁䅁睑獂䝁䅕兙畂䙁䅑党橂䝁䅧睏杁䕁䅉兡療䝁䄰兙穂䡁䅍䅉䙂䝁䄴党祂䝁䅣入㝁䍁䅁睑獂䝁䅫兢桂䡁䅑党啂䝁䅕睙潂䅁䅁杯䅧䥁䅁䅁䑂䝁䅷党桂䝁䄴䅉䙂䝁䄴党祂䝁䅣入㝁䍁䅁兒畂䝁䅕杣湂䡁䅫䅉呂䡁䅑睢祂䝁䅅睚求䑁䅳䅉䕂䝁䅫督睂䝁䄸督桂䝁䅷䅉桂䝁䄴䅚杁䙁䅉党橂䡁䅫睙獂䝁䅫杢湂䑁䅳䅉䑂䝁䅷党桂䝁䄴䅖求䝁䅍䅡䅁䉁䠴䅁䭃䅁䅁睑獂䝁䅕兙畂䍁䅁兒畂䝁䅕杣湂䡁䅫睏杁䕁䅕杢求䡁䅉睚㕂䍁䅁睕あ䝁䄸杣桂䝁䅣党㝁䍁䅁杒祂䝁䅕兡湂䝁䅧䅤杁䙁䅍党祂䡁䅙兡橂䝁䅕睏杁䕁䄰兙祂䝁䅫杢求䍁䅁䅖祂䝁䅅杢穂䡁䅁睢祂䡁䅑兙あ䝁䅫睢畂䅁䅁䅏䅯䅁䉷䅁䑂䝁䅷党桂䝁䄴䅉䙂䝁䄴党祂䝁䅣入㝁䍁䅁兒畂䝁䅕杣湂䡁䅫䅉呂䡁䅑睢祂䝁䅅睚求䑁䅳䅉䝂䡁䅕党獂䍁䅁睑求䝁䅷䅢穂䑁䅳䅉䩂䝁䄴䅚ㅂ䡁䅍䅤祂䝁䅫兙獂䍁䅁兑ㅂ䡁䅑睢瑂䝁䅅䅤灂䝁䄸杢㝁䍁䅁睑獂䝁䅕兙畂䙁䅑党橂䝁䅧睏杁䙁䅕䅤灂䝁䅷兡あ䡁䅫䅉呂䝁䅍兙獂䝁䅕䅉呂䝁䄸䅢桂䡁䅉睏杁䕁䅉兙あ䡁䅑党祂䡁䅫䅉䙂䝁䄴党祂䝁䅣入杁䙁䅍䅤療䡁䅉兙湂䝁䅕䅉呂䡁䅫督あ䝁䅕兢杁䍁䅧村䙂䙁䅍睕灁䅁䅁关䅫乁䅁䅁䑂䝁䅷党桂䝁䄴䅉䙂䝁䄴党祂䝁䅣入㝁䍁䅁兒畂䝁䅕杣湂䡁䅫䅉呂䡁䅑睢祂䝁䅅睚求䑁䅳䅉䩂䝁䄴䅚ㅂ䡁䅍䅤祂䝁䅫兙獂䍁䅁兑ㅂ䡁䅑睢瑂䝁䅅䅤灂䝁䄸杢㝁䍁䅁兔灂䝁䄴兡畂䝁䅣䅉啂䝁䅕睙潂䝁䄴睢獂䝁䄸睚㕂䑁䅳䅉呂䝁䅕杢穂䝁䄸杣穂䑁䅳䅉䑂䝁䅷党桂䝁䄴䅖求䝁䅍䅡㝁䍁䅁睑獂䝁䅫兢桂䡁䅑党啂䝁䅕睙潂䅁䅁䅙䅫䝁䅑䅁䑂䝁䅷党桂䝁䄴䅉䙂䝁䄴党祂䝁䅣入㝁䍁䅁兒畂䝁䅕杣湂䡁䅫䅉呂䡁䅑睢祂䝁䅅睚求䑁䅳䅉噂䡁䅑兡獂䝁䅫䅤㕂䍁䅁睕橂䝁䅅䅢求䍁䅁睕療䝁䅷兙祂䅁䅁䅇䄸䩁䅯䅁䑂䝁䅷党桂䝁䄴䅉䙂䝁䄴党祂䝁䅣入㝁䍁䅁兒畂䝁䅕杣湂䡁䅫䅉呂䡁䅑睢祂䝁䅅睚求䑁䅳䅉噂䡁䅑兡獂䝁䅫䅤㕂䍁䅁睕橂䝁䅅䅢求䍁䅁睕療䝁䅷兙祂䑁䅳䅉偂䝁䄴督潂䝁䄸杣求䍁䅁兙畂䝁䅑䅉偂䝁䅙杚穂䝁䅧睢祂䝁䅕䅉塂䝁䅫杢歂䅁䅁督䅫佁䅷䅁䑂䝁䅷党桂䝁䄴䅉䙂䝁䄴党祂䝁䅣入㝁䍁䅁兒畂䡁䅙兡祂䝁䄸杢瑂䝁䅕杢あ䝁䅅䅢杁䕁䅍睢畂䡁䅍兤獂䡁䅑兡畂䝁䅣睏杁䕁䅑兡穂䡁䅁睢穂䝁䅅䅢杁䝁䅅杢歂䍁䅁杕求䝁䅍入橂䝁䅷兡畂䝁䅣睏杁䕁䅍䅢求䝁䅅杢啂䝁䅕睙潂䑁䅳䅉兂䝁䄸䅢獂䡁䅕䅤灂䝁䄸杢杁䕁䅍睢畂䡁䅑杣療䝁䅷睏杁䕁䅉兡療䝁䅙兤求䝁䅷睏杁䕁䅉兡療䝁䄰兙穂䡁䅍䅉䙂䝁䄴党祂䝁䅣入䅁乁䬴䅁坄䅁䅁睑獂䝁䅕兙畂䍁䅁兒畂䝁䅕杣湂䡁䅫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兖あ䝁䅫䅢灂䡁䅑入杁䙁䅍睙桂䝁䅷党杁䙁䅍睢獂䝁䅅杣䅁䭁䝍䅁浂䅁䅁睑獂䝁䅕兙畂䍁䅁兒畂䝁䅕杣湂䡁䅫睏杁䕁䅕杢㉂䝁䅫杣療䝁䄴兢求䝁䄴䅤桂䝁䅷䅉䙂䝁䄴睚灂䝁䄴党求䡁䅉兡畂䝁䅣睏杁䕁䅍䅢求䝁䅅杢啂䝁䅕睙潂䅁䅁兯䅙乁䅙䅁䑂䝁䅷党桂䝁䄴䅉䙂䝁䄴党祂䝁䅣入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睒祂䝁䅕党畂䍁䅁睕あ䝁䅕党獂䅁䅁睐䅯䩁䅧䅁䑂䝁䅷党桂䝁䄴䅉䙂䝁䄴党祂䝁䅣入㝁䍁䅁兒畂䡁䅙兡祂䝁䄸杢瑂䝁䅕杢あ䝁䅅䅢杁䕁䅕杢湂䝁䅫杢求䝁䅕杣灂䝁䄴睚㝁䍁䅁杒ㅂ䝁䅕䅢杁䕁䅍党獂䝁䅷督㝁䍁䅁睑獂䝁䅕兙畂䙁䅑党橂䝁䅧睏杁䕁䅍䅢灂䝁䄰兙あ䝁䅕䅖求䝁䅍䅡䅁䕁䨸䅁䵄䅁䅁睑獂䝁䅕兙畂䍁䅁兒畂䝁䅕杣湂䡁䅫睏杁䕁䅙杣求䝁䅫睚潂䡁䅑䅉呂䝁䅕杣㉂䝁䅫睙求䑁䅳䅉乂䝁䅅杣灂䝁䄴党杁䙁䅑杣桂䝁䄴督睂䝁䄸杣あ䝁䅅䅤灂䝁䄸杢㝁䍁䅁睑獂䝁䅕兙畂䙁䅑党橂䝁䅧睏杁䕁䅉兡療䝁䅙兤求䝁䅷睏杁䕁䅉兡療䝁䄰兙穂䡁䅍䅉䙂䝁䄴党祂䝁䅣入㝁䍁䅁睑獂䝁䅫兢桂䡁䅑党啂䝁䅕睙潂䅁䅁剶䅉䉁䅑䅁䑂䝁䅷党桂䝁䄴䅖求䝁䅍䅡䅁䵁剣䅁杂䅁䅁睑獂䝁䅕兙畂䙁䅑党橂䝁䅧睏杁䕁䅉兡療䝁䅙兤求䝁䅷睏杁䕁䅉兡療䝁䄰兙穂䡁䅍䅉䙂䝁䄴党祂䝁䅣入㝁䍁䅁睑獂䝁䅫兢桂䡁䅑党啂䝁䅕睙潂䅁䅁杏䅫䉁䅧䅁䑂䝁䅷兡瑂䝁䅅䅤求䙁䅑党橂䝁䅧䅁㍁权䅁䅪䅁䕁䅍䅢療䡁䅕䅚杁䕁䅫杢浂䡁䅉兙穂䡁䅑杣ㅂ䝁䅍䅤ㅂ䡁䅉党㝁䍁䅁杕求䝁䄰睢あ䝁䅕䅉䉂䝁䅍睙求䡁䅍督杁䝁䅅杢歂䍁䅁睑療䝁䄴䅤祂䝁䄸䅢㝁䍁䅁杔求䡁䅑睤療䡁䅉睡杁䙁䅍党橂䡁䅕杣灂䡁䅑入㝁䍁䅁兎䡂䅁䅁睱䄴䅁䈴䅁䑂䝁䅷睢ㅂ䝁䅑䅉乂䝁䅅杢桂䝁䅣党瑂䝁䅕杢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䅁求权䅁杁䅅䕁䅍䅢療䡁䅕䅚杁䕁䄰兙畂䝁䅅睚求䝁䄰党畂䡁䅑睏杁䕁䅉兙橂䝁䅳兤睂䍁䅁兙畂䝁䅑䅉卂䝁䅕睙療䡁䅙党祂䡁䅫睏杁䕁䅑兙あ䝁䅅䅉兂䡁䅉睢あ䝁䅕睙あ䝁䅫睢畂䑁䅳䅉䑂䝁䅷睢ㅂ䝁䅑䅉䕂䝁䅅䅤桂䍁䅁睕求䡁䅉杤灂䝁䅍党穂䑁䅳䅉䑂䝁䅷睢ㅂ䝁䅑䅉䩂䝁䄴杚祂䝁䅅督あ䡁䅉兤橂䡁䅑兤祂䝁䅕睏杁䕁䅍䅢療䡁䅕䅚杁䙁䅍党橂䡁䅕杣灂䡁䅑入㝁䍁䅁睑獂䝁䄸兤歂䍁䅁睕あ䝁䄸杣桂䝁䅣党䅁䡁䜸䅁㙃䅁䅁睑獂䝁䄸兤歂䍁䅁兔桂䝁䄴兙湂䝁䅕兢求䝁䄴䅤㝁䍁䅁睑獂䝁䄸兤歂䍁䅁兓畂䝁䅙杣桂䡁䅍䅤祂䡁䅕睙あ䡁䅕杣求䑁䅳䅉䑂䝁䅷睢ㅂ䝁䅑䅉呂䝁䅕睙ㅂ䡁䅉兡あ䡁䅫睏杁䙁䅁杣療䝁䅍党穂䡁䅍䅉䉂䡁䅕䅤療䝁䄰兙あ䝁䅫睢畂䑁䅳䅉佂䝁䅕䅤㍂䝁䄸杣牂䍁䅁睕求䝁䅍兤祂䝁䅫䅤㕂䅁䅁䄲䅫偁䅙䅁䑂䝁䅷睢ㅂ䝁䅑䅉乂䝁䅅杢桂䝁䅣党瑂䝁䅕杢あ䑁䅳䅉䕂䝁䅅䅤桂䍁䅁兓畂䡁䅑党湂䡁䅉兙あ䝁䅫睢畂䑁䅳䅉䑂䝁䅷睢ㅂ䝁䅑䅉䩂䝁䄴杚祂䝁䅅督あ䡁䅉兤橂䡁䅑兤祂䝁䅕睏杁䙁䅁杣療䝁䅍党穂䡁䅍䅉䉂䡁䅕䅤療䝁䄰兙あ䝁䅫睢畂䑁䅳䅉佂䝁䅕䅤㍂䝁䄸杣牂䍁䅁睕求䝁䅍兤祂䝁䅫䅤㕂䑁䅳䅉䕂䝁䅅䅤桂䍁䅁睑求䝁䄴䅤求䡁䅉䅉啂䝁䅕睙潂䝁䄴睢獂䝁䄸睚㕂䑁䅳䅉ㅁ䕁䅣䅁䩃兄䅁杄䅅䕁䅍䅢療䡁䅕䅚杁䕁䄰兙畂䝁䅅睚求䝁䄰党畂䡁䅑睏杁䕁䅑兙あ䝁䅅䅉䩂䝁䄴䅤求䝁䅣杣桂䡁䅑兡療䝁䄴睏杁䕁䅑兙あ䝁䅅䅉兂䡁䅉睢あ䝁䅕睙あ䝁䅫睢畂䑁䅳䅉䑂䝁䅷睢ㅂ䝁䅑䅉䕂䝁䅅䅤桂䍁䅁睕求䡁䅉杤灂䝁䅍党穂䑁䅳䅉䑂䝁䅷睢ㅂ䝁䅑䅉䩂䝁䄴杚祂䝁䅅督あ䡁䅉兤橂䡁䅑兤祂䝁䅕睏杁䕁䅍䅢療䡁䅕䅚杁䙁䅍党橂䡁䅕杣灂䡁䅑入㝁䍁䅁䅒桂䡁䅑兙杁䕁䅍党畂䡁䅑党祂䍁䅁䅖求䝁䅍䅡畂䝁䄸䅢療䝁䅣入䅁䍁䡅䅁㉄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佂䝁䅕䅤㍂䝁䄸杣牂䍁䅁睕求䝁䅍兤祂䝁䅫䅤㕂䅁䅁兂䅫䅁䉯䅁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䅒桂䡁䅑兙杁䕁䅍党畂䡁䅑党祂䍁䅁䅖求䝁䅍䅡畂䝁䄸䅢療䝁䅣入䅁佁䥣䅁奁允䅁睑獂䝁䄸兤歂䍁䅁兔桂䝁䄴兙湂䝁䅕兢求䝁䄴䅤㝁䍁䅁䅒桂䡁䅑兙杁䕁䅫杢あ䝁䅕睚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睕求䝁䅍兤祂䝁䅫䅤㕂䍁䅁兔桂䝁䄴兙湂䝁䅕兢求䝁䄴䅤䅁䡁䥉䅁佄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㝁䍁䅁睔畂䝁䅷兡畂䝁䅕䅉兂䝁䅅入瑂䝁䅕杢あ䡁䅍䅁坃睄䅁䅂䅅䕁䅍䅢療䡁䅕䅚杁䕁䄰兙畂䝁䅅睚求䝁䄰党畂䡁䅑睏杁䕁䅑兙あ䝁䅅䅉䩂䝁䄴䅤求䝁䅣杣桂䡁䅑兡療䝁䄴睏杁䕁䅫杢穂䡁䅕杣あ䝁䅕睙潂䑁䅳䅉兂䡁䅉党歂䝁䅫睙あ䝁䅫杤求䍁䅁兑畂䝁䅅䅢㕂䡁䅑兡橂䡁䅍睏杁䕁䅍䅢療䡁䅕䅚杁䕁䅫杢浂䡁䅉兙穂䡁䅑杣ㅂ䝁䅍䅤ㅂ䡁䅉党㝁䍁䅁睑獂䝁䄸兤歂䍁䅁睕あ䝁䄸杣桂䝁䅣党㝁䍁䅁兑祂䡁䅑兡浂䝁䅫睙灂䝁䅅䅢杁䕁䅫杢あ䝁䅕䅢獂䝁䅫睚求䝁䄴睙求䅁䅁䅆䅧䅁䉷䅁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杔求䡁䅑睤療䡁䅉睡杁䙁䅍党橂䡁䅕杣灂䡁䅑入㝁䍁䅁兑祂䡁䅑兡浂䝁䅫睙灂䝁䅅䅢杁䕁䅫杢あ䝁䅕䅢獂䝁䅫睚求䝁䄴睙求䅁䅁䅩䅫䅁䉯䅁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䝁䅕睙ㅂ䡁䅉兡あ䡁䅫睏杁䕁䅅杣あ䝁䅫杚灂䝁䅍兡桂䝁䅷䅉䩂䝁䄴䅤求䝁䅷䅢灂䝁䅣党畂䝁䅍党䅁偁䡣䅁十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佁䡯䅁䅁允䅁睑獂䝁䄸兤歂䍁䅁兔桂䝁䄴兙湂䝁䅕兢求䝁䄴䅤㝁䍁䅁䅒桂䡁䅑兙杁䕁䅫杢あ䝁䅕睚祂䝁䅅䅤灂䝁䄸杢㝁䍁䅁䅕祂䝁䅕䅚灂䝁䅍䅤灂䡁䅙党杁䕁䅅杢桂䝁䅷入あ䝁䅫睙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䅁前䅁祄䅁䅁睑獂䝁䄸兤歂䍁䅁兔桂䝁䄴兙湂䝁䅕兢求䝁䄴䅤㝁䍁䅁杒灂䝁䄴䅤求䝁䅍䅡㝁䍁䅁睑ㅂ䡁䅍䅤療䝁䄰党祂䍁䅁杕求䝁䅷兙あ䝁䅫睢畂䡁䅍䅡灂䡁䅁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䅁㍃睂䅁䅅䅅䕁䅍䅢療䡁䅕䅚杁䕁䄰兙畂䝁䅅睚求䝁䄰党畂䡁䅑睏杁䕁䄰兙橂䝁䅧兡畂䝁䅕䅉䵂䝁䅕兙祂䝁䄴兡畂䝁䅣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㝁䍁䅁兑祂䡁䅑兡浂䝁䅫睙灂䝁䅅䅢杁䕁䅫杢あ䝁䅕䅢獂䝁䅫睚求䝁䄴睙求䅁䅁兕䅫偁䅑䅁䑂䝁䅷睢ㅂ䝁䅑䅉呂䡁䅑睢祂䝁䅅睚求䑁䅳䅉䝂䝁䅷党求䡁䅑䅉乂䝁䅅杢桂䝁䅣党瑂䝁䅕杢あ䑁䅳䅉䝂䡁䅉党灂䝁䅣䅡あ䍁䅁睕求䡁䅉杤灂䝁䅍党㝁䍁䅁睒兂䙁䅍睏杁䕁䅷兙穂䡁䅑䅉乂䝁䅫䅢求䍁䅁䅖祂䝁䅅杢穂䡁䅁睢祂䡁䅑兙あ䝁䅫睢畂䑁䅳䅉兂䡁䅉党歂䝁䅫睙あ䝁䅫杤求䍁䅁兑畂䝁䅅䅢㕂䡁䅑兡橂䡁䅍睏杁䙁䅁杣療䝁䅍党穂䡁䅍䅉䉂䡁䅕䅤療䝁䄰兙あ䝁䅫睢畂䅁䅁砱䅉䑁䅑䅁䑂䝁䄸兙獂䍁䅁兙畂䝁䅑䅉䑂䝁䄸杢穂䡁䅕兢桂䝁䅉䅢求䍁䅁杒ㅂ䝁䅕䅢穂䅁䅁剎䅅䅁䄴䅁䑂䝁䄸杚浂䝁䅕党䅁䍁䩕䅁卂䅁䅁睑療䝁䅙杚求䝁䅕睏杁䕁䅑兡穂䡁䅑兡獂䝁䅷党祂䡁䅫睏杁䕁䅣杣求䝁䅕杢杁䕁䅍睢畂䡁䅍兤瑂䝁䅕杣杁䕁䅣睢療䝁䅑督䅁䍁䬴䅁㙁䅁䅁睑療䝁䅙杚求䝁䅕睏杁䕁䅣杣求䝁䅕杢杁䕁䅍睢畂䡁䅍兤瑂䝁䅕杣杁䕁䅣睢療䝁䅑督䅁䕁䠴䅁楃䅁䅁睑療䝁䅙杚求䝁䅕睏杁䕁䅷睢橂䝁䅅䅤灂䝁䄸杢杁䕁䅉兙穂䝁䅕䅚杁䙁䅍党祂䡁䅙兡橂䝁䅕督㝁䍁䅁睑ㅂ䡁䅍䅤療䝁䄰党祂䍁䅁杕求䝁䅷兙あ䝁䅫睢畂䡁䅍䅡灂䡁䅁䅉乂䝁䅅杢桂䝁䅣党瑂䝁䅕杢あ䑁䅳䅉䉂䡁䅁䅣杁䕁䄰兙祂䝁䅳党あ䝁䅫杢湂䅁䅁䅚䅯䍁䄴䅁䑂䝁䄸杚浂䝁䅕党㝁䍁䅁睔畂䝁䅷兡畂䝁䅕䅉䡂䡁䅉睢橂䝁䅕杣㕂䅁䅁䅶䅯䍁䅁䅁䑂䝁䄸杚浂䝁䅕党㝁䍁䅁睔祂䝁䅣兙畂䝁䅫睙䅁䑁䨴䅁䥃䅁䅁睑療䝁䅙杚求䝁䅕睏杁䕁䄸杣湂䝁䅅杢灂䝁䅍睏杁䕁䄴兤あ䡁䅉兙橂䝁䅕兤あ䝁䅫睙桂䝁䅷睏杁䕁䅅䅢あ䝁䅕杣畂䝁䅅䅤灂䡁䅙党杁䙁䅁杣療䡁䅑党灂䝁䄴睏杁䕁䄸杢獂䝁䅫杢求䍁䅁睒祂䝁䄸睙求䡁䅉入䅁䡁卧䅁潁䅁䅁睑療䝁䄰兢求䡁䅉睙灂䝁䅅䅢杁䙁䅁杣灂䝁䄴䅤灂䝁䄴睚䅁䅁䱉䅁䍂䅁䅁睑療䝁䄰兢求䡁䅉睙灂䝁䅅䅢杁䙁䅍党祂䡁䅙兡橂䝁䅕督杁䝁䅅杢歂䍁䅁睕ㅂ䡁䅁䅣獂䝁䅫党穂䅁䅁䅌䅣䕁䅯䅁䑂䝁䄸兢瑂䝁䅕杣橂䝁䅫兙獂䍁䅁兙畂䝁䅑䅉兂䡁䅉睢浂䝁䅕督穂䝁䅫睢畂䝁䅅䅢杁䙁䅍党祂䡁䅙兡橂䝁䅕督䅁䵁䝁䅁奂䅁䅁睑療䝁䄰兢求䡁䅉睙灂䝁䅅䅢杁䝁䅅杢歂䍁䅁杕求䡁䅍兡歂䝁䅕杢あ䝁䅫兙獂䍁䅁兔療䡁䅉䅤湂䝁䅅睚求䍁䅁杒灂䝁䄴兙畂䝁䅍党䅁䅁䠰䅁潁䅁䅁睑療䝁䄰兢療䝁䅑兡あ䡁䅫䅉䑂䝁䅧党瑂䝁䅫睙桂䝁䅷督䅁䩁䝍䅁畁䅁䅁睑療䝁䄰兢ㅂ䝁䄴兡橂䝁䅅䅤灂䝁䄸杢杁䙁䅍党祂䡁䅙兡橂䝁䅕督䅁䕁䡫䅁祁䅁䅁睑療䝁䄰兢ㅂ䝁䄴兡橂䝁䅅䅤灂䝁䄸杢穂䍁䅁兒硂䡁䅕兡睂䝁䄰党畂䡁䅑䅁瑄杂䅁䅢䅁䕁䅍睢瑂䡁䅁兤あ䝁䅕杣杁䙁䅙兡穂䝁䅫睢畂䑁䅳䅉穁䕁䅑䅉兂䡁䅉兡畂䡁䅑兡畂䝁䅣睏杁䕁䅑党畂䡁䅑兡穂䡁䅑杣㕂䑁䅳䅉偂䡁䅉䅤潂䝁䄸䅣桂䝁䅕䅚灂䝁䅍督䅁䅁䩷䅁佄䅁䅁睑療䝁䄰䅣ㅂ䡁䅑党祂䍁䅁杖灂䡁䅍兡療䝁䄴睏杁䕁䅑兙あ䝁䅅䅉䩂䝁䄴䅤求䝁䅣杣桂䡁䅑兡療䝁䄴睏杁䕁䅙䅢求䝁䅕䅤杁䕁䄰兙畂䝁䅅睚求䝁䄰党畂䡁䅑睏杁䕁䅣䅕呂䑁䅳䅉䕂䝁䅫睚灂䡁䅑兙獂䍁䅁兑穂䡁䅍党あ䍁䅁兔桂䝁䄴兙湂䝁䅕兢求䝁䄴䅤㝁䍁䅁䅕祂䝁䄸睙求䡁䅍督杁䕁䅅兤あ䝁䄸兢桂䡁䅑兡療䝁䄴䅁慃杄䅁术䅁䕁䅍睢瑂䡁䅁兤あ䝁䅕杣杁䙁䅙兡穂䝁䅫睢畂䑁䅳䅉䕂䝁䅅䅤桂䍁䅁兓畂䡁䅑党湂䡁䅉兙あ䝁䅫睢畂䑁䅳䅉䩂䝁䄴䅚ㅂ䡁䅍䅤祂䝁䅫兙獂䍁䅁兑ㅂ䡁䅑睢瑂䝁䅅䅤灂䝁䄸杢㝁䍁䅁睕求䝁䄴督療䡁䅉督㝁䍁䅁兒歂䝁䅣党杁䕁䅍睢瑂䡁䅁兤あ䝁䅫杢湂䑁䅳䅉兂䡁䅉睢橂䝁䅕督穂䍁䅁兑ㅂ䡁䅑睢瑂䝁䅅䅤灂䝁䄸杢㝁䍁䅁兑祂䡁䅑兡浂䝁䅫睙灂䝁䅅䅢杁䕁䅫杢あ䝁䅕䅢獂䝁䅫睚求䝁䄴睙求䅁䅁睏䅫䝁䅷䅁䑂䝁䄸兢睂䡁䅕䅤求䡁䅉䅉坂䝁䅫督灂䝁䄸杢㝁䍁䅁䅒桂䡁䅑兙杁䕁䅫杢あ䝁䅕睚祂䝁䅅䅤灂䝁䄸杢㝁䍁䅁䅕祂䝁䄸睙求䡁䅍督杁䕁䅅兤あ䝁䄸兢桂䡁䅑兡療䝁䄴䅁㝂睄䅁䅸䅁䕁䅍睢瑂䡁䅁兤あ䝁䅕杣杁䙁䅙兡穂䝁䅫睢畂䑁䅳䅉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䅁潃杂䅁朷䅁䕁䅍睢瑂䡁䅁兤あ䝁䅕杣杁䙁䅙兡穂䝁䅫睢畂䑁䅳䅉䙂䝁䄴杤灂䡁䅉睢畂䝁䄰党畂䡁䅑兙獂䍁䅁睑療䝁䄴督ㅂ䝁䅷䅤灂䝁䄴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潄杂䅁䅦䅁䕁䅍睢瑂䡁䅁兤あ䝁䅕杣杁䙁䅙兡穂䝁䅫睢畂䑁䅳䅉䙂䝁䄴杤灂䡁䅉睢畂䝁䄰党畂䡁䅑兙獂䍁䅁兒畂䝁䅣兡畂䝁䅕党祂䝁䅫杢湂䑁䅳䅉兂䝁䄸䅢獂䡁䅕䅤灂䝁䄸杢杁䕁䅍睢畂䡁䅑杣療䝁䅷䅁䑂睂䅁䅫䅁䕁䅍睢瑂䡁䅁兤あ䝁䅕杣杁䙁䅙兡穂䝁䅫睢畂䑁䅳䅉䝂䝁䅷党求䡁䅑䅉乂䝁䅅杢桂䝁䅣党瑂䝁䅕杢あ䑁䅳䅉䑂䝁䅅杣杁䙁䅍䅡桂䡁䅉兡畂䝁䅣睏杁䕁䅅杣あ䝁䅫杚灂䝁䅍兡桂䝁䅷䅉䩂䝁䄴䅤求䝁䅷䅢灂䝁䅣党畂䝁䅍党䅁䭁䨸䅁煄䅁䅁睑療䝁䄰䅣ㅂ䡁䅑党祂䍁䅁杖灂䡁䅍兡療䝁䄴睏杁䕁䅙䅢求䝁䅕䅤杁䕁䄰兙畂䝁䅅睚求䝁䄰党畂䡁䅑睏杁䕁䅫杢歂䡁䅕督あ䡁䅉兡桂䝁䅷䅉䉂䡁䅕䅤療䝁䄰兙あ䝁䅫睢畂䑁䅳䅉佂䝁䅅杤灂䝁䅣兙あ䝁䅫睢畂䑁䅳䅉兂䝁䅧入穂䝁䅫睙桂䝁䅷䅉呂䝁䅕睙ㅂ䡁䅉兡あ䡁䅫睏杁䙁䅍党畂䡁䅍睢祂䡁䅍睏杁䙁䅁杣療䝁䅍党穂䡁䅍䅉䉂䡁䅕䅤療䝁䄰兙あ䝁䅫睢畂䅁䅁杏䅯䡁䉁䅁䑂䝁䄸兢睂䡁䅕䅤求䡁䅉䅉坂䝁䅫督灂䝁䄸杢㝁䍁䅁杒獂䝁䅕党あ䍁䅁兔桂䝁䄴兙湂䝁䅕兢求䝁䄴䅤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䑁䅳䅉䉂䡁䅕䅤療䝁䄴睢瑂䝁䄸兤穂䍁䅁杖求䝁䅧兡橂䝁䅷党穂䑁䅳䅉䍂䝁䅅䅤あ䝁䅕杣㕂䍁䅁兒畂䝁䅕杣湂䡁䅫䅉呂䡁䅑睢祂䝁䅅睚求䍁䅁睕㕂䡁䅍䅤求䝁䄰䅉潁䕁䅉兒呂䙁䅍克䅁䩁䭙䅁㙄䅁䅁睑療䝁䄰䅣ㅂ䡁䅑党祂䍁䅁杖灂䡁䅍兡療䝁䄴睏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䡁䝧䅁祃䅁䅁睑療䝁䄰䅣ㅂ䡁䅑党祂䍁䅁杖灂䡁䅍兡療䝁䄴睏杁䕁䅙䅢求䝁䅕䅤杁䕁䄰兙畂䝁䅅睚求䝁䄰党畂䡁䅑睏杁䕁䅫杢歂䡁䅕督あ䡁䅉兡桂䝁䅷䅉䉂䡁䅕䅤療䝁䄰兙あ䝁䅫睢畂䑁䅳䅉呂䝁䅫兢ㅂ䝁䅷兙あ䝁䅫睢畂䑁䅳䅉兂䡁䅉睢橂䝁䅕督穂䍁䅁兑ㅂ䡁䅑睢瑂䝁䅅䅤灂䝁䄸杢䅁䥁䭁䅁千䅁䅁睑療䝁䄰䅣ㅂ䡁䅑党祂䍁䅁杖灂䡁䅍兡療䝁䄴睏杁䕁䅣䅕呂䑁䅳䅉呂䝁䅕杢穂䝁䄸杣穂䑁䅳䅉呂䝁䄰兙祂䡁䅑䅉䑂䝁䅫䅤灂䝁䅕督㝁䍁䅁兑祂䡁䅑兡浂䝁䅫睙灂䝁䅅䅢杁䕁䅫杢あ䝁䅕䅢獂䝁䅫睚求䝁䄴睙求䑁䅳䅉ㅁ䕁䅣䅁䥄元䅁朰䅁䕁䅍睢瑂䡁䅁兤あ䝁䅕杣杁䙁䅙兡穂䝁䅫睢畂䑁䅳䅉䡂䙁䅁睕㝁䍁䅁睕求䝁䄴督療䡁䅉督㝁䍁䅁睕睂䝁䅕党橂䝁䅧䅉卂䝁䅕睙療䝁䅣杢灂䡁䅑兡療䝁䄴睏杁䕁䄰兙橂䝁䅧兡畂䝁䅕䅉䵂䝁䅕兙祂䝁䄴兡畂䝁䅣睏杁䕁䅉兡療䝁䄰党あ䡁䅉兡橂䡁䅍睏杁䕁䅅杣あ䝁䅫杚灂䝁䅍兡桂䝁䅷䅉䩂䝁䄴䅤求䝁䅷䅢灂䝁䅣党畂䝁䅍党䅁䉁䤴䅁敁允䅁睑療䝁䄰䅣ㅂ䡁䅑党祂䍁䅁杖灂䡁䅍兡療䝁䄴睏杁䕁䅫兢桂䝁䅣党杁䙁䅉党橂䝁䄸睚畂䝁䅫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䅉兡療䝁䄰党あ䡁䅉兡橂䡁䅍睏杁䕁䅅杣あ䝁䅫杚灂䝁䅍兡桂䝁䅷䅉䩂䝁䄴䅤求䝁䅷䅢灂䝁䅣党畂䝁䅍党䅁䕁䥙䅁䕁允䅁睑療䝁䄰䅣ㅂ䡁䅑党祂䍁䅁杖灂䡁䅍兡療䝁䄴睏杁䕁䅫兢桂䝁䅣党杁䙁䅉党橂䝁䄸睚畂䝁䅫䅤灂䝁䄸杢㝁䍁䅁兓畂䝁䅑兤穂䡁䅑杣灂䝁䅅䅢杁䕁䅅兤あ䝁䄸兢桂䡁䅑兡療䝁䄴睏杁䙁䅍党畂䡁䅍睢祂䡁䅍睏杁䕁䄰兙橂䝁䅧兡畂䝁䅕䅉䵂䝁䅕兙祂䝁䄴兡畂䝁䅣睏杁䙁䅁杣療䝁䅍党穂䡁䅍䅉䉂䡁䅕䅤療䝁䄰兙あ䝁䅫睢畂䑁䅳䅉䉂䡁䅉䅤灂䝁䅙兡橂䝁䅫兙獂䍁䅁兓畂䡁䅑党獂䝁䅷兡湂䝁䅕杢橂䝁䅕䅁煃睂䅁䅅䅅䕁䅍睢瑂䡁䅁兤あ䝁䅕杣杁䙁䅙兡穂䝁䅫睢畂䑁䅳䅉䩂䝁䄰兙湂䝁䅕䅉卂䝁䅕睙療䝁䅣杢灂䡁䅑兡療䝁䄴睏杁䕁䄴兙あ䡁䅕杣桂䝁䅷䅉䵂䝁䅅杢湂䡁䅕兙湂䝁䅕䅉兂䡁䅉睢橂䝁䅕督穂䝁䅫杢湂䑁䅳䅉呂䝁䅕杢穂䝁䄸杣穂䑁䅳䅉呂䡁䅁党求䝁䅍䅡杁䙁䅉党橂䝁䄸睚畂䝁䅫䅤灂䝁䄸杢㝁䍁䅁</t>
  </si>
  <si>
    <t>兔桂䝁䅍䅡灂䝁䄴党杁䕁䅷党桂䡁䅉杢灂䝁䄴睚㝁䍁䅁兑祂䡁䅑兡浂䝁䅫睙灂䝁䅅䅢杁䕁䅫杢あ䝁䅕䅢獂䝁䅫睚求䝁䄴睙求䅁䅁六䅣䍁䉙䅁䑂䝁䄸兢睂䡁䅕䅤求䡁䅉䅉坂䝁䅫督灂䝁䄸杢㝁䍁䅁兓瑂䝁䅅睚求䍁䅁杕求䝁䅍睢湂䝁䄴兡あ䝁䅫睢畂䑁䅳䅉呂䝁䅕杢穂䝁䄸杣穂䑁䅳䅉呂䝁䄰兙祂䡁䅑䅉䑂䝁䅫䅤灂䝁䅕督㝁䍁䅁睕瑂䝁䅅杣あ䍁䅁兒畂䝁䅕杣湂䡁䅫睏杁䕁䅕䅚湂䝁䅕䅉䑂䝁䄸兢睂䡁䅕䅤灂䝁䄴睚㝁䍁䅁兑ㅂ䡁䅑睢畂䝁䄸兢療䡁䅕督杁䙁䅙党潂䝁䅫睙獂䝁䅕督㝁䍁䅁村桂䡁䅑䅤求䡁䅉入杁䕁䅕杢求䡁䅉睚㕂䍁䅁睕あ䝁䄸杣桂䝁䅣党杁䙁䅍入穂䡁䅑党瑂䍁䅁䅋䍂䕁䅕睕呂䍁䅫䅁呁元䅁朳䅁䕁䅍睢瑂䡁䅁兤あ䝁䅕杣杁䙁䅙兡穂䝁䅫睢畂䑁䅳䅉䩂䝁䄰兙湂䝁䅕䅉卂䝁䅕睙療䝁䅣杢灂䡁䅑兡療䝁䄴睏杁䙁䅍党畂䡁䅍睢祂䡁䅍睏杁䙁䅍䅣求䝁䅕睙潂䍁䅁杕求䝁䅍睢湂䝁䄴兡あ䝁䅫睢畂䑁䅳䅉乂䝁䅅睙潂䝁䅫杢求䍁䅁䅔求䝁䅅杣畂䝁䅫杢湂䑁䅳䅉䉂䡁䅉䅤灂䝁䅙兡橂䝁䅫兙獂䍁䅁兓畂䡁䅑党獂䝁䅷兡湂䝁䅕杢橂䝁䅕睏杁䑁䅕睒䅁䩁乑䅁䅃䅁䅁睑療䝁䄰䅣ㅂ䡁䅑党祂䍁䅁杖灂䡁䅍兡療䝁䄴睏杁䕁䅫杢歂䡁䅕督あ䡁䅉兡桂䝁䅷䅉䉂䡁䅕䅤療䝁䄰兙あ䝁䅫睢畂䑁䅳䅉䉂䡁䅉䅤灂䝁䅙兡橂䝁䅫兙獂䍁䅁兓畂䡁䅑党獂䝁䅷兡湂䝁䅕杢橂䝁䅕䅁浄杄䅁朷䅁䕁䅍睢瑂䡁䅁兤あ䝁䅕杣杁䙁䅙兡穂䝁䅫睢畂䑁䅳䅉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䑁䅳䅉䉂䡁䅉䅤灂䝁䅙兡橂䝁䅫兙獂䍁䅁兓畂䡁䅑党獂䝁䅷兡湂䝁䅕杢橂䝁䅕䅁㡁杅䅁杷䅁䕁䅍睢瑂䡁䅁兤あ䝁䅕杣杁䙁䅙兡穂䝁䅫睢畂䑁䅳䅉䩂䝁䄴䅚ㅂ䡁䅍䅤祂䝁䅫兙獂䍁䅁兑ㅂ䡁䅑睢瑂䝁䅅䅤灂䝁䄸杢㝁䍁䅁䅕潂䡁䅫督灂䝁䅍兙獂䍁䅁睕求䝁䅍兤祂䝁䅫䅤㕂䑁䅳䅉卂䕁䅙兓䕂䍁䅁䅋卂䝁䅅䅚灂䝁䄸䅉䝂䡁䅉党硂䡁䅕党畂䝁䅍入杁䕁䅫䅚求䝁䄴䅤灂䝁䅙兡橂䝁䅅䅤灂䝁䄸杢灁䅁䅁剅䅅䭁䅧䅁䑂䝁䄸兢睂䡁䅕䅤求䡁䅉䅉坂䝁䅫督灂䝁䄸杢㝁䍁䅁兓畂䝁䅑兤穂䡁䅑杣灂䝁䅅䅢杁䕁䅅兤あ䝁䄸兢桂䡁䅑兡療䝁䄴睏杁䙁䅁杣療䝁䅍党穂䡁䅍䅉䉂䡁䅕䅤療䝁䄰兙あ䝁䅫睢畂䑁䅳䅉䉂䡁䅉䅤灂䝁䅙兡橂䝁䅫兙獂䍁䅁兓畂䡁䅑党獂䝁䅷兡湂䝁䅕杢橂䝁䅕䅁䅃䅅䅁䅂䅅䕁䅍睢瑂䡁䅁兤あ䝁䅕杣杁䙁䅙兡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䍂䝁䅫睢瑂䝁䅕䅤祂䝁䅫睙穂䑁䅳䅉呂䝁䄰兙祂䡁䅑䅉乂䝁䅫杣祂䝁䄸杣穂䅁䅁䅣䅙乁䅑䅁䑂䝁䄸兢睂䡁䅕䅤求䡁䅉䅉坂䝁䅫督灂䝁䄸杢㝁䍁䅁兓畂䝁䅑兤穂䡁䅑杣灂䝁䅅䅢杁䕁䅅兤あ䝁䄸兢桂䡁䅑兡療䝁䄴睏杁䙁䅍党畂䡁䅍睢祂䡁䅍睏杁䙁䅁杣療䝁䅍党穂䡁䅍䅉䉂䡁䅕䅤療䝁䄰兙あ䝁䅫睢畂䑁䅳䅉穁䕁䅑䅉兂䡁䅉兡畂䡁䅑兡畂䝁䅣睏杁䕁䅅杣あ䝁䅫杚灂䝁䅍兡桂䝁䅷䅉䩂䝁䄴䅤求䝁䅷䅢灂䝁䅣党畂䝁䅍党䅁䙁䭣䅁䍄䅁䅁睑療䝁䄰䅣ㅂ䡁䅑党祂䍁䅁杖灂䡁䅍兡療䝁䄴睏杁䕁䅫杢歂䡁䅕督あ䡁䅉兡桂䝁䅷䅉䉂䡁䅕䅤療䝁䄰兙あ䝁䅫睢畂䑁䅳䅉呂䝁䅕杢穂䝁䄸杣穂䑁䅳䅉呂䝁䅫兢ㅂ䝁䅷兙あ䝁䅫睢畂䑁䅳䅉䕂䝁䅅䅤桂䍁䅁䅕祂䝁䄸䅤求䝁䅍䅤灂䝁䄸杢㝁䍁䅁䅕祂䝁䄸睙求䡁䅍督杁䕁䅅兤あ䝁䄸兢桂䡁䅑兡療䝁䄴䅁橃权䅁䄯䅁䕁䅍睢瑂䡁䅁兤あ䝁䅕杣杁䙁䅙兡穂䝁䅫睢畂䑁䅳䅉䩂䝁䄴䅚ㅂ䡁䅍䅤祂䝁䅫兙獂䍁䅁兑ㅂ䡁䅑睢瑂䝁䅅䅤灂䝁䄸杢㝁䍁䅁睕求䝁䄴督療䡁䅉督㝁䍁䅁睕灂䝁䄰兤獂䝁䅅䅤灂䝁䄸杢㝁䍁䅁䅕祂䝁䄸睙求䡁䅍督杁䕁䅅兤あ䝁䄸兢桂䡁䅑兡療䝁䄴睏杁䕁䅍睢瑂䝁䄰党祂䝁䅍兡桂䝁䅷䅉呂䡁䅁兙橂䝁䅕䅉䵂䝁䅅兤畂䝁䅍䅡㝁䍁䅁兑ㅂ䡁䅑睢畂䝁䄸兢療䡁䅕督杁䙁䅙党潂䝁䅫睙獂䝁䅕督䅁䍁䭧䅁卄䅁䅁睑療䝁䄰䅣ㅂ䡁䅑党祂䍁䅁杖灂䡁䅍兡療䝁䄴睏杁䕁䅫杢歂䡁䅕督あ䡁䅉兡桂䝁䅷䅉䉂䡁䅕䅤療䝁䄰兙あ䝁䅫睢畂䑁䅳䅉呂䝁䅕杢穂䝁䄸杣穂䑁䅳䅉呂䝁䄰兙祂䡁䅑䅉䍂䡁䅕兡獂䝁䅑兡畂䝁䅣睏杁䙁䅁杣療䝁䅍党穂䡁䅍䅉䉂䡁䅕䅤療䝁䄰兙あ䝁䅫睢畂䑁䅳䅉噂䡁䅑兡獂䝁䅫䅤㕂䍁䅁睕橂䝁䅅䅢求䍁䅁睕療䝁䅷兙祂䅁䅁睺䄸䵁䅑䅁䑂䝁䄸兢睂䡁䅕䅤求䡁䅉䅉坂䝁䅫督灂䝁䄸杢㝁䍁䅁兓畂䝁䅑兤穂䡁䅑杣灂䝁䅅䅢杁䕁䅅兤あ䝁䄸兢桂䡁䅑兡療䝁䄴睏杁䙁䅍兡瑂䡁䅕䅢桂䡁䅑兡療䝁䄴睏杁䕁䅕杢橂䡁䅉入睂䡁䅑兡療䝁䄴睏杁䕁䅑兙あ䝁䅅䅉兂䡁䅉睢あ䝁䅕睙あ䝁䅫睢畂䑁䅳䅉佂䝁䅕䅤㍂䝁䄸杣牂䍁䅁睕求䝁䅍兤祂䝁䅫䅤㕂䅁䅁杶䄸䵁䅁䅁䑂䝁䄸兢睂䡁䅕䅤求䡁䅉䅉坂䝁䅫督灂䝁䄸杢㝁䍁䅁兓畂䝁䅑兤穂䡁䅑杣灂䝁䅅䅢杁䕁䅅兤あ䝁䄸兢桂䡁䅑兡療䝁䄴睏杁䙁䅍兢桂䡁䅉䅤杁䕁䅉兤灂䝁䅷䅚灂䝁䄴睚㝁䍁䅁䅕祂䝁䄸睙求䡁䅍督杁䕁䅅兤あ䝁䄸兢桂䡁䅑兡療䝁䄴睏杁䙁䅕䅤灂䝁䅷兡あ䡁䅫䅉呂䝁䅍兙獂䝁䅕䅉呂䝁䄸䅢桂䡁䅉䅁杂权䅁杋䅅䕁䅍睢瑂䡁䅁兤あ䝁䅕杣杁䙁䅙兡穂䝁䅫睢畂䑁䅳䅉乂䝁䅅睙潂䝁䅫杢求䍁䅁䅔求䝁䅅杣畂䝁䅫杢湂䑁䅳䅉䑂䝁䅷睢ㅂ䝁䅑䅉䩂䝁䄴杚祂䝁䅅督あ䡁䅉兤橂䡁䅑兤祂䝁䅕睏杁䕁䅍䅢療䡁䅕䅚杁䙁䅍䅤療䡁䅉兙湂䝁䅕睏杁䕁䅑兙あ䝁䅅䅉䑂䝁䅕杢あ䝁䅕杣穂䍁䅁兙畂䝁䅑䅉䝂䝁䅅睙灂䝁䅷兡あ䝁䅫党穂䑁䅳䅉䕂䝁䅅䅤桂䍁䅁睑求䝁䄴䅤求䡁䅉䅉啂䝁䅕睙潂䝁䄴睢獂䝁䄸睚㕂䑁䅳䅉䉂䡁䅉䅤灂䝁䅙兡橂䝁䅫兙獂䍁䅁兓畂䡁䅑党獂䝁䅷兡湂䝁䅕杢橂䝁䅕䅁潄䅃䅁䅊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ㅁ䕁䅣睏杁䙁䅕䅤灂䝁䅷兡あ䡁䅫䅉呂䝁䅍兙獂䝁䅕䅉呂䝁䄸䅢桂䡁䅉䅁㕄杄䅁杔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䉂䡁䅕䅤療䝁䄴睢瑂䝁䄸兤穂䍁䅁杖求䝁䅧兡橂䝁䅷党穂䑁䅳䅉ㅁ䕁䅣睏杁䙁䅕䅤灂䝁䅷兡あ䡁䅫䅉呂䝁䅍兙獂䝁䅕䅉呂䝁䄸䅢桂䡁䅉䅁㝄元䅁杉䅅䕁䅍睢瑂䡁䅁兤あ䝁䅕杣杁䙁䅙兡穂䝁䅫睢畂䑁䅳䅉佂䝁䅅䅤ㅂ䡁䅉兙獂䍁䅁䅔桂䝁䄴睚ㅂ䝁䅅睚求䍁䅁䅕祂䝁䄸睙求䡁䅍督灂䝁䄴睚㝁䍁䅁睕灂䝁䄰兤獂䝁䅅䅤灂䝁䄸杢㝁䍁䅁兔桂䝁䅍䅡灂䝁䄴党杁䕁䅷党桂䡁䅉杢灂䝁䄴睚㝁䍁䅁䅒桂䡁䅑兙杁䕁䅍党畂䡁䅑党祂䍁䅁䅖求䝁䅍䅡畂䝁䄸䅢療䝁䅣入㝁䍁䅁兑祂䡁䅑兡浂䝁䅫睙灂䝁䅅䅢杁䕁䅫杢あ䝁䅕䅢獂䝁䅫睚求䝁䄴睙求䑁䅳䅉䉂䡁䅕䅤療䝁䄴睢瑂䝁䄸兤穂䍁䅁杖求䝁䅧兡橂䝁䅷党穂䅁䅁兗䅯䅁䉙䅁䑂䝁䄸兢睂䡁䅕䅤求䡁䅉䅉坂䝁䅫督灂䝁䄸杢㝁䍁䅁杔桂䡁䅑兤祂䝁䅅䅢杁䕁䅷兙畂䝁䅣兤桂䝁䅣党杁䙁䅁杣療䝁䅍党穂䡁䅍兡畂䝁䅣睏杁䙁䅍䅣求䝁䅕睙潂䍁䅁杕求䝁䅍睢湂䝁䄴兡あ䝁䅫睢畂䑁䅳䅉呂䝁䄰兙祂䡁䅑䅉䙂䝁䄴党祂䝁䅣入㝁䍁䅁杕求䝁䄰睢あ䝁䅕䅉䉂䝁䅍睙求䡁䅍督杁䝁䅅杢歂䍁䅁睑療䝁䄴䅤祂䝁䄸䅢㝁䍁䅁兑祂䡁䅑兡浂䝁䅫睙灂䝁䅅䅢杁䕁䅫杢あ䝁䅕䅢獂䝁䅫睚求䝁䄴睙求䅁䅁党䅧乁䅧䅁䑂䝁䄸兢睂䡁䅕䅤求䡁䅉䅉坂䝁䅫督灂䝁䄸杢㝁䍁䅁睕求䝁䄴督療䡁䅉督㝁䍁䅁兑ㅂ䡁䅑䅡求䝁䄴䅤灂䝁䅍兙あ䝁䅫睢畂䑁䅳䅉兂䡁䅉睢橂䝁䅕督穂䍁䅁兑ㅂ䡁䅑睢瑂䝁䅅䅤灂䝁䄸杢㝁䍁䅁杔求䡁䅑睤療䡁䅉睡杁䙁䅍党橂䡁䅕杣灂䡁䅑入㝁䍁䅁兑祂䡁䅑兡浂䝁䅫睙灂䝁䅅䅢杁䕁䅫杢あ䝁䅕䅢獂䝁䅫睚求䝁䄴睙求䑁䅳䅉ㅁ䕁䅣䅁婄䅄䅁䅰䅁䕁䅍睢瑂䡁䅁兤あ䝁䅕杣杁䙁䅙兡穂䝁䅫睢畂䑁䅳䅉呂䝁䅕杢穂䝁䄸杣穂䑁䅳䅉䙂䝁䄴睙祂䡁䅫䅣あ䝁䅫睢畂䑁䅳䅉兂䡁䅉睢橂䝁䅕督穂䍁䅁兑ㅂ䡁䅑睢瑂䝁䅅䅤灂䝁䄸杢㝁䍁䅁兑祂䡁䅑兡浂䝁䅫睙灂䝁䅅䅢杁䕁䅫杢あ䝁䅕䅢獂䝁䅫睚求䝁䄴睙求䅁䅁杗䅯佁䅑䅁䑂䝁䄸兢睂䡁䅕䅤求䡁䅉䅉坂䝁䅫督灂䝁䄸杢㝁䍁䅁睕求䝁䄴督療䡁䅉督㝁䍁䅁睕瑂䝁䅅杣あ䍁䅁村ㅂ䝁䅫䅢歂䝁䅫杢湂䑁䅳䅉乂䝁䅅睙潂䝁䅫杢求䍁䅁䅔求䝁䅅杣畂䝁䅫杢湂䑁䅳䅉呂䝁䄰兙祂䡁䅑䅉䙂䝁䄴党祂䝁䅣入㝁䍁䅁兒歂䝁䅣党杁䕁䅍睢瑂䡁䅁兤あ䝁䅫杢湂䑁䅳䅉䉂䡁䅉䅤灂䝁䅙兡橂䝁䅫兙獂䍁䅁兓畂䡁䅑党獂䝁䅷兡湂䝁䅕杢橂䝁䅕䅁䵂䅃䅁䅓䅁䕁䅍睢瑂䡁䅁兤あ䝁䅕杣杁䙁䅙兡穂䝁䅫睢畂䑁䅳䅉呂䝁䅕杢穂䝁䄸杣穂䑁䅳䅉塂䝁䅕兙祂䝁䅅杙獂䝁䅕督䅁䝁刴䅁潂䅁䅁睑療䝁䄰䅣ㅂ䡁䅑党祂䍁䅁杖灂䡁䅍兡療䝁䄴睏杁䙁䅣党桂䡁䅉兙楂䝁䅷党穂䑁䅳䅉䉂䡁䅉䅤灂䝁䅙兡橂䝁䅫兙獂䍁䅁兓畂䡁䅑党獂䝁䅷兡湂䝁䅕杢橂䝁䅕䅁乃䅃䅁䅑䅁䕁䅍睢瑂䡁䅁兤あ䝁䅕杣杁䝁䅅杢歂䍁䅁兒獂䝁䅕睙あ䡁䅉睢畂䝁䅫睙穂䍁䅁杕求䡁䅑兙灂䝁䅷䅁䡁䅃䅁杇䅁䕁䅍睢畂䡁䅍䅤灂䡁䅑兤求䝁䄴䅤穂䅁䅁杁䅁䡁䅑䅁䑂䝁䄸杢穂䡁䅑杣ㅂ䝁䅍䅤灂䝁䄸杢杁䕁䄰兙橂䝁䅧兡畂䝁䅕杣㕂䍁䅁兙畂䝁䅑䅉䥂䝁䅕兙㉂䡁䅫䅉啂䡁䅉兙畂䡁䅍䅣療䡁䅉䅤桂䡁䅑兡療䝁䄴䅉䙂䡁䅅兤灂䡁䅁兢求䝁䄴䅤䅁䅁䥕䅁畁䅁䅁睑療䝁䄴督あ䡁䅉兤橂䡁䅑兡療䝁䄴䅉乂䝁䅅䅤求䡁䅉兡桂䝁䅷督䅁䭁䡙䅁㙁䅁䅁睑療䝁䄴督あ䡁䅉兤橂䡁䅑兡療䝁䄴䅉桂䝁䄴䅚杁䕁䅕杢湂䝁䅫杢求䝁䅕杣灂䝁䄴睚䅁䕁䜸䅁畁䅁䅁睑療䝁䄴督ㅂ䝁䄰党祂䍁䅁䅒灂䡁䅍睙祂䝁䅕䅤灂䝁䄸杢桂䡁䅉入䅁䕁䝑䅁敂䅁䅁睑療䝁䄴督ㅂ䝁䄰党祂䍁䅁䅒灂䡁䅍睙祂䝁䅕䅤灂䝁䄸杢桂䡁䅉入杁䕁䅑兡穂䡁䅑杣灂䝁䅉兤あ䝁䅫睢畂䍁䅁兙畂䝁䅑䅉卂䝁䅕䅤桂䝁䅫䅢䅁䕁䝳䅁㡁䅁䅁睑療䝁䄴督ㅂ䝁䄰党祂䍁䅁䅒ㅂ䡁䅉兙楂䝁䅷党穂䍁䅁兙畂䝁䅑䅉䉂䡁䅁䅣桂䡁䅉党獂䅁䅁兺䅙䍁䅯䅁䑂䝁䄸杢穂䡁䅕兢求䡁䅉䅉䙂䝁䅷党橂䡁䅑杣療䝁䄴兡橂䡁䅍䅁䝁权䅁杉䅁䕁䅍睢畂䡁䅍兤瑂䝁䅕杣杁䕁䅙兡畂䝁䅅杢橂䝁䅕䅁䍃杂䅁杉䅁䕁䅍睢畂䡁䅍兤瑂䝁䅕杣杁䕁䅷党畂䝁䅑兡畂䝁䅣䅁䥁睂䅁杔䅁䕁䅍睢畂䡁䅍兤瑂䝁䅕杣杁䕁䅷党畂䝁䅑兡畂䝁䅣睏杁䕁䅉兙畂䝁䅳兡畂䝁䅣䅉桂䡁䅍䅉桂䍁䅁睕求䡁䅉杤灂䝁䅍党䅁䍁䡙䅁䕃䅁䅁睑療䝁䄴督ㅂ䝁䄰党祂䍁䅁䅔求䝁䄴䅚灂䝁䄴睚㝁䍁䅁村桂䝁䄴睡灂䝁䄴睚杁䝁䅅督杁䝁䅅䅉呂䝁䅕杣㉂䝁䅫睙求䑁䅳䅉偂䝁䄴督潂䝁䄸杣求䍁䅁兙畂䝁䅑䅉偂䝁䅙杚穂䝁䅧睢祂䝁䅕䅉塂䝁䅫杢歂䅁䅁睋䅫䩁䅷䅁䑂䝁䄸杢穂䡁䅕兢求䡁䅉䅉䵂䝁䅕杢歂䝁䅫杢湂䑁䅳䅉䕂䝁䅅䅤桂䍁䅁兓畂䡁䅑党湂䡁䅉兙あ䝁䅫睢畂䑁䅳䅉䕂䝁䅅䅤桂䍁䅁䅕祂䝁䄸䅤求䝁䅍䅤灂䝁䄸杢㝁䍁䅁村ㅂ䡁䅫䅉佂䝁䄸睤杁䙁䅁兙㕂䍁䅁䅔桂䡁䅑党祂䍁䅁䅋䍂䕁䄴䅕䵂䍁䅫䅁䡄䅅䅁条䅁䕁䅍睢畂䡁䅍兤瑂䝁䅕杣杁䕁䅷党畂䝁䅑兡畂䝁䅣睏杁䕁䅑兙あ䝁䅅䅉兂䡁䅉睢あ䝁䅕睙あ䝁䅫睢畂䑁䅳䅉䕂䝁䅫睚灂䡁䅑兙獂䍁䅁村祂䝁䄸睡求䡁䅉兙湂䝁䅕䅁䥃权䅁杳䅁䕁䅍睢畂䡁䅍兤瑂䝁䅕杣杁䕁䅷党畂䝁䅑兡畂䝁䅣睏杁䕁䅑兡湂䝁䅫䅤桂䝁䅷䅉䉂䡁䅍督求䡁䅑䅉乂䝁䅅杢桂䝁䅣党瑂䝁䅕杢あ䑁䅳䅉䉂䝁䅑䅉啂䝁䅅杣湂䝁䅕䅤灂䝁䄴睚㝁䍁䅁睑桂䡁䅉䅉呂䝁䅧兙祂䝁䅫杢湂䑁䅳䅉䕂䝁䅫睚灂䡁䅑兙獂䍁䅁村祂䝁䄸睡求䡁䅉兙湂䝁䅕䅁卂充䅁䅱䅁䕁䅍睢畂䡁䅍兤瑂䝁䅕杣杁䕁䅷党畂䝁䅑兡畂䝁䅣睏杁䕁䅑兡湂䝁䅫䅤桂䝁䅷䅉䉂䡁䅍督求䡁䅑䅉乂䝁䅅杢桂䝁䅣党瑂䝁䅕杢あ䑁䅳䅉䕂䝁䅫睚灂䡁䅑兙獂䍁䅁村祂䝁䄸睡求䡁䅉兙湂䝁䅕睏杁䕁䅉兙畂䝁䅳兡畂䝁䅣䅉桂䡁䅍䅉桂䍁䅁睕求䡁䅉杤灂䝁䅍党䅁䵁佅䅁䥂䅁䅁睑療䝁䄴督ㅂ䝁䄰党祂䍁䅁䅔求䝁䄴䅚灂䝁䄴睚㝁䍁䅁䅒灂䝁䅣兡あ䝁䅅䅢杁䕁䅉杣療䝁䅳党祂䝁䅅睚求䅁䅁兰䅙䡁䅑䅁䑂䝁䄸杢穂䡁䅕兢求䡁䅉䅉䵂䝁䅕杢歂䝁䅫杢湂䑁䅳䅉䕂䝁䅫睚灂䡁䅑兙獂䍁䅁村祂䝁䄸睡求䡁䅉兙湂䝁䅕睏杁䕁䅉兙畂䝁䅳兡畂䝁䅣䅉桂䡁䅍䅉桂䍁䅁睕求䡁䅉杤灂䝁䅍党䅁䝁䡣䅁⭂䅁䅁睑療䝁䄴督ㅂ䝁䄰党祂䍁䅁䅔求䝁䄴䅚灂䝁䄴睚㝁䍁䅁䅒灂䝁䅣兡あ䝁䅅䅢杁䕁䅉杣療䝁䅳党祂䝁䅅睚求䑁䅳䅉偂䝁䄴督潂䝁䄸杣求䍁䅁兙畂䝁䅑䅉偂䝁䅙杚穂䝁䅧睢祂䝁䅕䅉塂䝁䅫杢歂䅁䅁䄫䅫䡁䅉䅁䑂䝁䄸杢穂䡁䅕兢求䡁䅉䅉䵂䝁䅕杢歂䝁䅫杢湂䑁䅳䅉䕂䝁䅫睚灂䡁䅑兙獂䍁䅁村祂䝁䄸睡求䡁䅉兙湂䝁䅕睏杁䙁䅕䅤灂䝁䅷兡あ䡁䅫䅉呂䝁䅍兙獂䝁䅕䅉呂䝁䄸䅢桂䡁䅉䅁乃权䅁䅨䅁䕁䅍睢畂䡁䅍兤瑂䝁䅕杣杁䕁䅷党畂䝁䅑兡畂䝁䅣睏杁䕁䅕兌獂䝁䅕兙祂䝁䄴兡畂䝁䅣睏杁䕁䅍䅢療䡁䅕䅚杁䙁䅍䅤療䡁䅉兙湂䝁䅕睏杁䕁䅉兙畂䝁䅳兡畂䝁䅣䅉桂䡁䅍䅉桂䍁䅁睕求䡁䅉杤灂䝁䅍党䅁䡁䝕䅁䥂䅁䅁睑療䝁䄴督ㅂ䝁䄰党祂䍁䅁䅔求䝁䄴䅚灂䝁䄴睚㝁䍁䅁兒瑂䡁䅁䅢療䡁䅫党求䍁䅁村求䝁䄴党浂䝁䅫䅤穂䅁䅁剬䅉䝁䄴䅁䑂䝁䄸杢穂䡁䅕兢求䡁䅉䅉䵂䝁䅕杢歂䝁䅫杢湂䑁䅳䅉䙂䝁䄰䅣獂䝁䄸入求䝁䅕䅉䍂䝁䅕杢求䝁䅙兡あ䡁䅍睏杁䕁䅑兡湂䝁䅫䅤桂䝁䅷䅉䍂䡁䅉睢牂䝁䅕杣桂䝁䅣党䅁䵁剷䅁潃䅁䅁睑療䝁䄴督ㅂ䝁䄰党祂䍁䅁䅔求䝁䄴䅚灂䝁䄴睚㝁䍁䅁兒畂䝁䅍杣㕂䡁䅁䅤灂䝁䄸杢㝁䍁䅁兓歂䝁䅕杢あ䝁䅫䅤㕂䍁䅁䅖潂䝁䅕杚あ䍁䅁䅕祂䝁䅕杤求䝁䄴䅤灂䝁䄸杢㝁䍁䅁䅒灂䝁䅣兡あ䝁䅅䅢杁䕁䅉杣療䝁䅳党祂䝁䅅睚求䑁䅳䅉卂䝁䅕睚啂䝁䅕睙潂䅁䅁䅚䅫䕁䅯䅁䑂䝁䄸杢穂䡁䅕兢求䡁䅉䅉䵂䝁䅕杢歂䝁䅫杢湂䑁䅳䅉䝂䝁䅅杣瑂䝁䅫杢湂䑁䅳䅉䵂䝁䅫杤求䡁䅍䅤療䝁䅍睡䅁䕁剅䅁敃䅁䅁睑療䝁䄴督ㅂ䝁䄰党祂䍁䅁䅔求䝁䄴䅚灂䝁䄴睚㝁䍁䅁杒灂䝁䄴䅤求䝁䅍䅡㝁䍁䅁村獂䝁䄸睙牂䝁䅍䅡桂䝁䅫杢㝁䍁䅁䅒灂䝁䅣兡あ䝁䅅䅢杁䕁䅉杣療䝁䅳党祂䝁䅅睚求䑁䅳䅉䍂䝁䅅杢牂䝁䅫杢湂䍁䅁兙穂䍁䅁兙杁䙁䅍党祂䡁䅙兡橂䝁䅕䅁剃睄䅁䅥䅁䕁䅍睢畂䡁䅍兤瑂䝁䅕杣杁䕁䅷党畂䝁䅑兡畂䝁䅣睏杁䕁䅙兡畂䡁䅑党橂䝁䅧睏杁䕁䄰兡橂䡁䅉睢杁䕁䅷党畂䝁䅑兡畂䝁䅣睏杁䕁䅑兡湂䝁䅫䅤桂䝁䅷䅉䍂䡁䅉睢牂䝁䅕杣桂䝁䅣党䅁偁剑䅁䅂䅁䅁睑療䝁䄴督ㅂ䝁䄰党祂䍁䅁䅔求䝁䄴䅚灂䝁䄴睚㝁䍁䅁兔灂䝁䅍杣療䍁䅁䅔求䝁䄴䅚灂䝁䄴睚䅁䱁䝳䅁獂䅁䅁睑療䝁䄴督ㅂ䝁䄰党祂䍁䅁䅔求䝁䄴䅚灂䝁䄴睚㝁䍁䅁兔灂䝁䅍杣療䍁䅁䅔求䝁䄴䅚灂䝁䄴睚㝁䍁䅁村桂䝁䄴睡灂䝁䄴睚杁䝁䅅督杁䝁䅅䅉呂䝁䅕杣㉂䝁䅫睙求䅁䅁䉨䅁䝁䅙䅁䑂䝁䄸杢穂䡁䅕兢求䡁䅉䅉䵂䝁䅕杢歂䝁䅫杢湂䑁䅳䅉乂䝁䅫睙祂䝁䄸䅉䵂䝁䅕杢歂䝁䅫杢湂䑁䅳䅉䕂䝁䅫睚灂䡁䅑兙獂䍁䅁村祂䝁䄸睡求䡁䅉兙湂䝁䅕䅁ㅃ杅䅁杩䅁䕁䅍睢畂䡁䅍兤瑂䝁䅕杣杁䕁䅷党畂䝁䅑兡畂䝁䅣睏杁䙁䅁兙㕂䝁䄰党畂䡁䅑䅉䝂䝁䅅睙灂䝁䅷兡あ䝁䅅䅤療䡁䅉䅉䙂䝁䄴兙楂䝁䅷党祂䡁䅍睏杁䕁䅉兙畂䝁䅳兡畂䝁䅣䅉桂䡁䅍䅉桂䍁䅁睕求䡁䅉杤灂䝁䅍党䅁䉁剣䅁䵂䅁䅁睑療䝁䄴督ㅂ䝁䄰党祂䍁䅁䅔求䝁䄴䅚灂䝁䄴睚㝁䍁䅁兖あ䝁䅫䅢灂䡁䅑入杁䙁䅍睙桂䝁䅷党杁䙁䅍睢獂䝁䅅杣䅁䕁䡕䅁䅄䅁䅁睑療䝁䄴督ㅂ䝁䄰党祂䍁䅁杕求䡁䅍党桂䡁䅉睙潂䑁䅳䅉䑂䡁䅕督あ䝁䄸兢求䡁䅉䅉卂䝁䅕䅢桂䡁䅑兡療䝁䄴督潂䝁䅫䅣杁䕁䄰兙畂䝁䅅睚求䝁䄰党畂䡁䅑睏杁䕁䅑兙あ䝁䅅䅉兂䡁䅉睢あ䝁䅕睙あ䝁䅫睢畂䑁䅳䅉䑂䝁䄸䅢獂䝁䅅杙療䡁䅉兙あ䝁䅫杤求䍁䅁睑療䝁䄴督ㅂ䝁䄰䅣あ䝁䅫睢畂䅁䅁䉍䅉䵁䅁䅁䑂䝁䄸杢穂䡁䅕兢求䡁䅉䅉卂䝁䅕督求䝁䅅杣橂䝁䅧睏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䅁㝃睂䅁䅊䅁䕁䅍睢畂䡁䅍兤瑂䝁䅕杣杁䙁䅍党祂䡁䅙兡橂䝁䅕督䅁䵁䝍䅁楁䅁䅁睑療䝁䄴督ㅂ䝁䄰党祂䍁䅁睕あ䝁䅅䅣獂䝁䅕督䅁䝁䜸䅁卂䅁䅁睑療䝁䄴督ㅂ䝁䄰党祂䍁䅁睕あ䝁䅅䅣獂䝁䅕督杁䕁䅑兡穂䡁䅑杣灂䝁䅉兤あ䝁䅫睢畂䍁䅁兙畂䝁䅑䅉卂䝁䅕䅤桂䝁䅫䅢䅁䱁䝁䅁䥂䅁䅁睑療䝁䄴督ㅂ䝁䄰党祂䍁䅁睕あ䝁䅅䅣獂䝁䅕督杁䕁䄰党祂䝁䅍䅡桂䝁䄴䅚灂䡁䅍党杁䙁䅉党あ䝁䅅兡獂䅁䅁杺䅙䑁䅉䅁䑂䝁䄸杢あ䝁䅅兡畂䝁䅕杣穂䍁䅁兙畂䝁䅑䅉兂䝁䅅睙牂䝁䅅睚灂䝁䄴睚䅁䅁䡷䅁㑁䅁䅁睑療䝁䄴䅤求䝁䄴䅤杁䕁䅍杣求䝁䅅䅤灂䝁䄸杢㝁䍁䅁䅔灂䝁䅙党穂䡁䅑入獂䝁䅕䅁奄杅䅁杄䅁䕁䅍睢睂䡁䅁党祂䅁䅁兦䅫䍁䅁䅁䑂䝁䄸兤祂䝁䅫党祂䍁䅁睕求䡁䅉杤灂䝁䅍党䅁䅁䥫䅁䍂䅁䅁睑祂䝁䅕䅚灂䡁䅑睖桂䡁䅑睙潂䍁䄸睔ㅂ䡁䅑䅢療䝁䄸睡杁䍁䅧䅍硁䍁䄸䅍ぁ䍁䄸杍睁䑁䅉䅎灁䅁䅁根䅁䕁䅉䅁䑂䡁䅉党歂䝁䅫䅤塂䝁䅅䅤橂䝁䅧睌偂䡁䅕䅤獂䝁䄸睢牂䍁䅁䅋睁䑁䅅睌睁䑁䅫睌祁䑁䅁杍ㅁ䍁䅫䅁剁䅅䅁村䅁䕁䅍杣求䝁䅑兡あ䙁䅣兙あ䝁䅍䅡癁䕁䄸兤あ䝁䅷睢療䝁䅳䅉潁䑁䅁免癁䑁䅅免癁䑁䅉䅍祁䑁䅉克䅁䕁匰䅁䍂䅁䅁睑祂䝁䅕䅚灂䡁䅑睖桂䡁䅑睙潂䍁䄸睔ㅂ䡁䅑䅢療䝁䄸睡杁䍁䅧䅍硁䍁䄸免硁䍁䄸杍睁䑁䅉䅎灁䅁䅁兌䄸䕁䅉䅁䑂䡁䅉党歂䝁䅫䅤塂䝁䅅䅤橂䝁䅧睌偂䡁䅕䅤獂䝁䄸睢牂䍁䅁䅋睁䑁䅅睌硁䑁䅉睌祁䑁䅁杍ぁ䍁䅫䅁牂睄䅁村䅁䕁䅍杣求䝁䅑兡あ䙁䅣兙あ䝁䅍䅡癁䕁䄸兤あ䝁䅷睢療䝁䅳䅉潁䑁䅁免癁䑁䅅䅎癁䑁䅉䅍祁䑁䅅克䅁䅁剷䅁䍂䅁䅁睑祂䝁䅕䅚灂䡁䅑睖桂䡁䅑睙潂䍁䄸睔ㅂ䡁䅑䅢療䝁䄸睡杁䍁䅧䅍硁䍁䄸免ぁ䍁䄸杍睁䑁䅉兎灁䅁䅁杊䄸䕁䅉䅁䑂䡁䅉党歂䝁䅫䅤塂䝁䅅䅤橂䝁䅧睌偂䡁䅕䅤獂䝁䄸睢牂䍁䅁䅋睁䑁䅅睌硁䑁䅕睌祁䑁䅁杍硁䍁䅫䅁婃兄䅁村䅁䕁䅍杣求䝁䅑兡あ䙁䅣兙あ䝁䅍䅡癁䕁䄸兤あ䝁䅷睢療䝁䅳䅉潁䑁䅁免癁䑁䅅兎癁䑁䅉䅍祁䑁䅑克䅁乁乳䅁䍂䅁䅁睑祂䝁䅕䅚灂䡁䅑睖桂䡁䅑睙潂䍁䄸睔ㅂ䡁䅑䅢療䝁䄸睡杁䍁䅧䅍硁䍁䄸免㉁䍁䄸杍睁䑁䅉䅎灁䅁䅁桐䅁䕁䅉䅁䑂䡁䅉党歂䝁䅫䅤塂䝁䅅䅤橂䝁䅧睌偂䡁䅕䅤獂䝁䄸睢牂䍁䅁䅋睁䑁䅅睌硁䑁䅣睌祁䑁䅁䅍穁䍁䅫䅁煃䅅䅁村䅁䕁䅍杣求䝁䅑兡あ䙁䅣兙あ䝁䅍䅡癁䕁䄸兤あ䝁䅷睢療䝁䅳䅉潁䑁䅁免癁䑁䅉免癁䑁䅉䅍祁䑁䅕克䅁䩁䴰䅁䍂䅁䅁睑祂䝁䅕䅚灂䡁䅑睖桂䡁䅑睙潂䍁䄸睔ㅂ䡁䅑䅢療䝁䄸睡杁䍁䅧䅍硁䍁䄸杍穁䍁䄸杍睁䑁䅉兎灁䅁䅁睸䄸䕁䅉䅁䑂䡁䅉党歂䝁䅫䅤塂䝁䅅䅤橂䝁䅧睌偂䡁䅕䅤獂䝁䄸睢牂䍁䅁䅋睁䑁䅅睌祁䑁䅑睌祁䑁䅁杍ぁ䍁䅫䅁偂䅄䅁村䅁䕁䅍杣求䝁䅑兡あ䙁䅣兙あ䝁䅍䅡癁䕁䄸兤あ䝁䅷睢療䝁䅳䅉潁䑁䅁免癁䑁䅉睎癁䑁䅉䅍祁䑁䅅克䅁䕁伴䅁䍂䅁䅁睑祂䝁䅕䅚灂䡁䅑睖桂䡁䅑睙潂䍁䄸睔ㅂ䡁䅑䅢療䝁䄸睡杁䍁䅧䅍硁䍁䄸杍㑁䍁䄸杍睁䑁䅉兎灁䅁䅁兣䄰䕁䅉䅁䑂䡁䅉党歂䝁䅫䅤塂䝁䅅䅤橂䝁䅧睌偂䡁䅕䅤獂䝁䄸睢牂䍁䅁䅋睁䑁䅅睌祁䑁䅫睌祁䑁䅁免睁䍁䅫䅁捁杅䅁村䅁䕁䅍杣求䝁䅑兡あ䙁䅣兙あ䝁䅍䅡癁䕁䄸兤あ䝁䅷睢療䝁䅳䅉潁䑁䅁免癁䑁䅉兏癁䑁䅉䅍祁䑁䅑克䅁䑁乯䅁䍂䅁䅁睑祂䝁䅕䅚灂䡁䅑睖桂䡁䅑睙潂䍁䄸睔ㅂ䡁䅑䅢療䝁䄸睡杁䍁䅧䅍硁䍁䄸睍睁䍁䄸杍睁䑁䅅䅏灁䅁䅁䅖䄴䕁䅉䅁䑂䡁䅉党歂䝁䅫䅤塂䝁䅅䅤橂䝁䅧睌偂䡁䅕䅤獂䝁䄸睢牂䍁䅁䅋睁䑁䅅睌穁䑁䅁睌祁䑁䅁杍ㅁ䍁䅫䅁牃杅䅁村䅁䕁䅍杣求䝁䅑兡あ䙁䅣兙あ䝁䅍䅡癁䕁䄸兤あ䝁䅷睢療䝁䅳䅉潁䑁䅁杍癁䑁䅁杍癁䑁䅉䅍祁䑁䅍克䅁偁兕䅁䍂䅁䅁睑祂䝁䅕䅚灂䡁䅑睖桂䡁䅑睙潂䍁䄸睔ㅂ䡁䅑䅢療䝁䄸睡杁䍁䅧䅍祁䍁䄸䅍穁䍁䄸杍睁䑁䅉免灁䅁䅁睩䄰䕁䅉䅁䑂䡁䅉党歂䝁䅫䅤塂䝁䅅䅤橂䝁䅧睌偂䡁䅕䅤獂䝁䄸睢牂䍁䅁䅋睁䑁䅉睌睁䑁䅍睌祁䑁䅁杍ㅁ䍁䅫䅁䅁杄䅁村䅁䕁䅍杣求䝁䅑兡あ䙁䅣兙あ䝁䅍䅡癁䕁䄸兤あ䝁䅷睢療䝁䅳䅉潁䑁䅁杍癁䑁䅁兎癁䑁䅉䅍祁䑁䅅克䅁䅁佫䅁䍂䅁䅁睑祂䝁䅕䅚灂䡁䅑睖桂䡁䅑睙潂䍁䄸睔ㅂ䡁䅑䅢療䝁䄸睡杁䍁䅧䅍祁䍁䄸䅍ㅁ䍁䄸杍睁䑁䅉兎灁䅁䅁克䅳䕁䅉䅁䑂䡁䅉党歂䝁䅫䅤塂䝁䅅䅤橂䝁䅧睌偂䡁䅕䅤獂䝁䄸睢牂䍁䅁䅋睁䑁䅉睌睁䑁䅙睌祁䑁䅁杍ㅁ䍁䅫䅁灂睃䅁村䅁䕁䅍杣求䝁䅑兡あ䙁䅣兙あ䝁䅍䅡癁䕁䄸兤あ䝁䅷睢療䝁䅳䅉潁䑁䅁杍癁䑁䅁睎癁䑁䅉䅍祁䑁䅉克䅁䭁伴䅁䍂䅁䅁睑祂䝁䅕䅚灂䡁䅑睖桂䡁䅑睙潂䍁䄸睔ㅂ䡁䅑䅢療䝁䄸睡杁䍁䅧䅍祁䍁䄸䅍㍁䍁䄸杍睁䑁䅉兎灁䅁䅁杗䄸䕁䅉䅁䑂䡁䅉党歂䝁䅫䅤塂䝁䅅䅤橂䝁䅧睌偂䡁䅕䅤獂䝁䄸睢牂䍁䅁䅋睁䑁䅉睌睁䑁䅧睌祁䑁䅁杍硁䍁䅫䅁㙂兄䅁村䅁䕁䅍杣求䝁䅑兡あ䙁䅣兙あ䝁䅍䅡癁䕁䄸兤あ䝁䅷睢療䝁䅳䅉潁䑁䅁杍癁䑁䅁兏癁䑁䅉䅍祁䑁䅅克䅁䥁偫䅁䍂䅁䅁睑祂䝁䅕䅚灂䡁䅑睖桂䡁䅑睙潂䍁䄸睔ㅂ䡁䅑䅢療䝁䄸睡杁䍁䅧䅍祁䍁䄸免睁䍁䄸杍睁䑁䅉兎灁䅁䅁剹䅁䕁䅉䅁䑂䡁䅉党歂䝁䅫䅤塂䝁䅅䅤橂䝁䅧睌偂䡁䅕䅤獂䝁䄸睢牂䍁䅁䅋睁䑁䅉睌硁䑁䅍睌祁䑁䅁杍ぁ䍁䅫䅁偃睄䅁村䅁䕁䅍杣求䝁䅑兡あ䙁䅣兙あ䝁䅍䅡癁䕁䄸兤あ䝁䅷睢療䝁䅳䅉潁䑁䅁杍癁䑁䅅䅎癁䑁䅉䅍祁䑁䅑克䅁䉁丸䅁䍂䅁䅁睑祂䝁䅕䅚灂䡁䅑睖桂䡁䅑睙潂䍁䄸睔ㅂ䡁䅑䅢療䝁䄸睡杁䍁䅧䅍祁䍁䄸免㉁䍁䄸杍睁䑁䅉䅎灁䅁䅁杲䅳䕁䅉䅁䑂䡁䅉党歂䝁䅫䅤塂䝁䅅䅤橂䝁䅧睌偂䡁䅕䅤獂䝁䄸睢牂䍁䅁䅋睁䑁䅉睌祁䑁䅅睌祁䑁䅁杍ぁ䍁䅫䅁杄䅄䅁村䅁䕁䅍杣求䝁䅑兡あ䙁䅣兙あ䝁䅍䅡癁䕁䄸兤あ䝁䅷睢療䝁䅳䅉潁䑁䅁杍癁䑁䅉杍癁䑁䅉䅍祁䑁䅑克䅁䭁兣䅁䍂䅁䅁睑祂䝁䅕䅚灂䡁䅑睖桂䡁䅑睙潂䍁䄸睔ㅂ䡁䅑䅢療䝁䄸睡杁䍁䅧䅍祁䍁䄸杍穁䍁䄸杍睁䑁䅅䅏灁䅁䅁兒䄰䕁䅉䅁䑂䡁䅉党歂䝁䅫䅤塂䝁䅅䅤橂䝁䅧睌偂䡁䅕䅤獂䝁䄸睢牂䍁䅁䅋睁䑁䅉睌祁䑁䅍睌祁䑁䅁杍ぁ䍁䅫䅁ぃ睄䅁村䅁䕁䅍杣求䝁䅑兡あ䙁䅣兙あ䝁䅍䅡癁䕁䄸兤あ䝁䅷睢療䝁䅳䅉潁䑁䅁杍癁䑁䅉兎癁䑁䅉䅍硁䑁䅙克䅁䩁偕䅁䍂䅁䅁睑祂䝁䅕䅚灂䡁䅑睖桂䡁䅑睙潂䍁䄸睔ㅂ䡁䅑䅢療䝁䄸睡杁䍁䅧䅍祁䍁䄸杍㉁䍁䄸杍睁䑁䅉䅎灁䅁䅁䉗䅁䕁䅉䅁䑂䡁䅉党歂䝁䅫䅤塂䝁䅅䅤橂䝁䅧睌偂䡁䅕䅤獂䝁䄸睢牂䍁䅁䅋睁䑁䅉睌祁䑁䅣睌祁䑁䅁䅍㍁䍁䅫䅁婂杄䅁村䅁䕁䅍杣求䝁䅑兡あ䙁䅣兙あ䝁䅍䅡癁䕁䄸兤あ䝁䅷睢療䝁䅳䅉潁䑁䅁杍癁䑁䅉睎癁䑁䅉䅍硁䑁䅧克䅁䵁丰䅁䍂䅁䅁睑祂䝁䅕䅚灂䡁䅑睖桂䡁䅑睙潂䍁䄸睔ㅂ䡁䅑䅢療䝁䄸睡杁䍁䅧䅍祁䍁䄸杍㑁䍁䄸杍睁䑁䅉䅍灁䅁䅁共䄸䕁䅉䅁䑂䡁䅉党歂䝁䅫䅤塂䝁䅅䅤橂䝁䅧睌偂䡁䅕䅤獂䝁䄸睢牂䍁䅁䅋睁䑁䅉睌祁䑁䅧睌祁䑁䅁杍ぁ䍁䅫䅁䕁䅅䅁村䅁䕁䅍杣求䝁䅑兡あ䙁䅣兙あ䝁䅍䅡癁䕁䄸兤あ䝁䅷睢療䝁䅳䅉潁䑁䅁睍癁䑁䅁免癁䑁䅉䅍祁䑁䅉克䅁䍁佯䅁䍂䅁䅁睑祂䝁䅕䅚灂䡁䅑睖桂䡁䅑睙潂䍁䄸睔ㅂ䡁䅑䅢療䝁䄸睡杁䍁䅧䅍穁䍁䄸䅍硁䍁䄸杍睁䑁䅉䅎灁䅁䅁杤䅷䕁䅉䅁䑂䡁䅉党歂䝁䅫䅤塂䝁䅅䅤橂䝁䅧睌偂䡁䅕䅤獂䝁䄸睢牂䍁䅁䅋睁䑁䅍睌睁䑁䅉睌祁䑁䅁杍睁䍁䅫䅁㍁䅅䅁村䅁䕁䅍杣求䝁䅑兡あ䙁䅣兙あ䝁䅍䅡癁䕁䄸兤あ䝁䅷睢療䝁䅳䅉潁䑁䅁睍癁䑁䅁杍癁䑁䅉䅍祁䑁䅅克䅁䕁佉䅁䍂䅁䅁睑祂䝁䅕䅚灂䡁䅑睖桂䡁䅑睙潂䍁䄸睔ㅂ䡁䅑䅢療䝁䄸睡杁䍁䅧䅍穁䍁䄸䅍穁䍁䄸杍睁䑁䅉免灁䅁䅁杨䄸䕁䅉䅁䑂䡁䅉党歂䝁䅫䅤塂䝁䅅䅤橂䝁䅧睌偂䡁䅕䅤獂䝁䄸睢牂䍁䅁䅋睁䑁䅍睌睁䑁䅑睌祁䑁䅁杍硁䍁䅫䅁佃杄䅁村䅁䕁䅍杣求䝁䅑兡あ䙁䅣兙あ䝁䅍䅡癁䕁䄸兤あ䝁䅷睢療䝁䅳䅉潁䑁䅁睍癁䑁䅁䅎癁䑁䅉䅍祁䑁䅑克䅁䡁何䅁䍂䅁䅁睑祂䝁䅕䅚灂䡁䅑睖桂䡁䅑睙潂䍁䄸睔ㅂ䡁䅑䅢療䝁䄸睡杁䍁䅧䅍穁䍁䄸䅍ㅁ䍁䄸杍睁䑁䅉免灁䅁䅁桇䅅䕁䅉䅁䑂䡁䅉党歂䝁䅫䅤塂䝁䅅䅤橂䝁䅧睌偂䡁䅕䅤獂䝁䄸睢牂䍁䅁䅋睁䑁䅍睌睁䑁䅙睌祁䑁䅁杍ぁ䍁䅫䅁佁杄䅁村䅁䕁䅍杣求䝁䅑兡あ䙁䅣兙あ䝁䅍䅡癁䕁䄸兤あ䝁䅷睢療䝁䅳䅉潁䑁䅁睍癁䑁䅁睎癁䑁䅉䅍祁䑁䅑克䅁䩁䵕䅁䝃䅁䅁睑祂䝁䅕䅚灂䡁䅑睖桂䡁䅑睙潂䍁䄸睔ㅂ䡁䅑䅢療䝁䄸睡杁䍁䅧䅍穁䍁䄸䅍㍁䍁䄸杍睁䑁䅉䅎灁䑁䅳䅉䑂䡁䅉党歂䝁䅫䅤塂䝁䅅䅤橂䝁䅧睌偂䡁䅕䅤獂䝁䄸睢牂䍁䅁䅋硁䑁䅉睌硁䑁䅉睌祁䑁䅁杍穁䍁䅫䅁祄䅅䅁村䅁䕁䅍杣求䝁䅑兡あ䙁䅣兙あ䝁䅍䅡癁䕁䄸兤あ䝁䅷睢療䝁䅳䅉潁䑁䅁睍癁䑁䅁䅏癁䑁䅉䅍祁䑁䅉克䅁䡁䴴䅁䍂䅁䅁睑祂䝁䅕䅚灂䡁䅑睖桂䡁䅑睙潂䍁䄸睔ㅂ䡁䅑䅢療䝁䄸睡杁䍁䅧䅍穁䍁䄸䅍㕁䍁䄸杍睁䑁䅉杍灁䅁䅁桏䅁䕁䅉䅁䑂䡁䅉党歂䝁䅫䅤塂䝁䅅䅤橂䝁䅧睌偂䡁䅕䅤獂䝁䄸睢牂䍁䅁䅋睁䑁䅍睌硁䑁䅅睌祁䑁䅁杍硁䍁䅫䅁楄兄䅁村䅁䕁䅍杣求䝁䅑兡あ䙁䅣兙あ䝁䅍䅡癁䕁䄸兤あ䝁䅷睢療䝁䅳䅉潁䑁䅁睍癁䑁䅅杍癁䑁䅉䅍祁䑁䅑克䅁䝁䵧䅁䍂䅁䅁睑祂䝁䅕䅚灂䡁䅑睖桂䡁䅑睙潂䍁䄸睔ㅂ䡁䅑䅢療䝁䄸睡杁䍁䅧䅍穁䍁䄸免穁䍁䄸杍睁䑁䅉䅎灁䅁䅁权䅷䕁䅉䅁䑂䡁䅉党歂䝁䅫䅤塂䝁䅅䅤橂䝁䅧睌偂䡁䅕䅤獂䝁䄸睢牂䍁䅁䅋睁䑁䅍睌硁䑁䅕睌祁䑁䅁免睁䍁䅫䅁啂睄䅁村䅁䕁䅍杣求䝁䅑兡あ䙁䅣兙あ䝁䅍䅡癁䕁䄸兤あ䝁䅷睢療䝁䅳䅉潁䑁䅁睍癁䑁䅅兎癁䑁䅉䅍祁䑁䅑克䅁乁乷䅁䍂䅁䅁睑祂䝁䅕䅚灂䡁䅑睖桂䡁䅑睙潂䍁䄸睔ㅂ䡁䅑䅢療䝁䄸睡杁䍁䅧䅍穁䍁䄸免㉁䍁䄸杍睁䑁䅉免灁䅁䅁砰䅁䕁䅉䅁䑂䡁䅉党歂䝁䅫䅤塂䝁䅅䅤橂䝁䅧睌偂䡁䅕䅤獂䝁䄸睢牂䍁䅁䅋睁䑁䅍睌硁䑁䅣睌祁䑁䅁杍硁䍁䅫䅁楁睃䅁村䅁䕁䅍杣求䝁䅑兡あ䙁䅣兙あ䝁䅍䅡癁䕁䄸兤あ䝁䅷睢療䝁䅳䅉潁䑁䅁睍癁䑁䅅䅏癁䑁䅉䅍祁䑁䅑克䅁䱁偍䅁䍂䅁䅁睑祂䝁䅕䅚灂䡁䅑睖桂䡁䅑睙潂䍁䄸睔ㅂ䡁䅑䅢療䝁䄸睡杁䍁䅧䅍穁䍁䄸免㕁䍁䄸杍睁䑁䅉免灁䅁䅁党䄴䕁䅉䅁䑂䡁䅉党歂䝁䅫䅤塂䝁䅅䅤橂䝁䅧睌偂䡁䅕䅤獂䝁䄸睢牂䍁䅁䅋睁䑁䅍睌硁䑁䅫睌祁䑁䅁杍ぁ䍁䅫䅁偁杄䅁村䅁䕁䅍杣求䝁䅑兡あ䙁䅣兙あ䝁䅍䅡癁䕁䄸兤あ䝁䅷睢療䝁䅳䅉潁䑁䅁睍癁䑁䅉䅍癁䑁䅉䅍祁䑁䅑克䅁䅁卧䅁䍂䅁䅁睑祂䝁䅕䅚灂䡁䅑睖桂䡁䅑睙潂䍁䄸睔ㅂ䡁䅑䅢療䝁䄸睡杁䍁䅧䅍穁䍁䄸杍硁䍁䄸杍睁䑁䅉睍灁䅁䅁睋䄴䕁䅉䅁䑂䡁䅉党歂䝁䅫䅤塂䝁䅅䅤橂䝁䅧睌偂䡁䅕䅤獂䝁䄸睢牂䍁䅁䅋睁䑁䅍睌祁䑁䅅睌祁䑁䅁杍ぁ䍁䅫䅁䵄睃䅁村䅁䕁䅍杣求䝁䅑兡あ䙁䅣兙あ䝁䅍䅡癁䕁䄸兤あ䝁䅷睢療䝁䅳䅉潁䑁䅁睍癁䑁䅉兎癁䑁䅉䅍硁䑁䅁克䅁䕁偍䅁䍂䅁䅁睑祂䝁䅕䅚灂䡁䅑睖桂䡁䅑睙潂䍁䄸睔ㅂ䡁䅑䅢療䝁䄸睡杁䍁䅧䅍穁䍁䄸杍ㅁ䍁䄸杍睁䑁䅅兏灁䅁䅁剉䅉䕁䅉䅁䑂䡁䅉党歂䝁䅫䅤塂䝁䅅䅤橂䝁䅧睌偂䡁䅕䅤獂䝁䄸睢牂䍁䅁䅋睁䑁䅍睌祁䑁䅕睌祁䑁䅁杍硁䍁䅫䅁杄兄䅁村䅁䕁䅍杣求䝁䅑兡あ䙁䅣兙あ䝁䅍䅡癁䕁䄸兤あ䝁䅷睢療䝁䅳䅉潁䑁䅁睍癁䑁䅉李癁䑁䅉䅍祁䑁䅑克䅁乁丸䅁䍂䅁䅁睑祂䝁䅕䅚灂䡁䅑睖桂䡁䅑睙潂䍁䄸睔ㅂ䡁䅑䅢療䝁䄸睡杁䍁䅧䅍穁䍁䄸睍睁䍁䄸杍睁䑁䅉杍灁䅁䅁桳䅁䕁䅉䅁䑂䡁䅉党歂䝁䅫䅤塂䝁䅅䅤橂䝁䅧睌偂䡁䅕䅤獂䝁䄸睢牂䍁䅁䅋睁䑁䅍睌穁䑁䅅睌祁䑁䅁杍硁䍁䅫䅁摁䅅䅁村䅁䕁䅍杣求䝁䅑兡あ䙁䅣兙あ䝁䅍䅡癁䕁䄸兤あ䝁䅷睢療䝁䅳䅉潁䑁䅁睍癁䑁䅍免癁䑁䅉䅍祁䑁䅍克䅁䩁久䅁䍂䅁䅁睑祂䝁䅕䅚灂䡁䅑睖桂䡁䅑睙潂䍁䄸睔ㅂ䡁䅑䅢療䝁䄸睡杁䍁䅧䅍ぁ䍁䄸䅍祁䍁䄸杍睁䑁䅉䅎灁䅁䅁䅓䄸䕁䅉䅁䑂䡁䅉党歂䝁䅫䅤塂䝁䅅䅤橂䝁䅧睌偂䡁䅕䅤獂䝁䄸睢牂䍁䅁䅋睁䑁䅑睌睁䑁䅕睌祁䑁䅁杍ぁ䍁䅫䅁㙄充䅁村䅁䕁䅍杣求䝁䅑兡あ䙁䅣兙あ䝁䅍䅡癁䕁䄸兤あ䝁䅷睢療䝁䅳䅉潁䑁䅁䅎癁䑁䅁李癁䑁䅉䅍祁䑁䅁克䅁䅁偙䅁䍂䅁䅁睑祂䝁䅕䅚灂䡁䅑睖桂䡁䅑睙潂䍁䄸睔ㅂ䡁䅑䅢療䝁䄸睡杁䍁䅧䅍ぁ䍁䄸䅍㍁䍁䄸杍睁䑁䅉免灁䅁䅁䉣䅅䕁䅉䅁䑂䡁䅉党歂䝁䅫䅤塂䝁䅅䅤橂䝁䅧睌偂䡁䅕䅤獂䝁䄸睢牂䍁䅁䅋睁䑁䅑睌睁䑁䅣睌祁䑁䅁杍祁䍁䅫䅁灁杄䅁村䅁䕁䅍杣求䝁䅑兡あ䙁䅣兙あ䝁䅍䅡癁䕁䄸兤あ䝁䅷睢療䝁䅳䅉潁䑁䅁䅎癁䑁䅅杍癁䑁䅉䅍祁䑁䅑克䅁䝁剙䅁䍂䅁䅁睑祂䝁䅕䅚灂䡁䅑睖桂䡁䅑睙潂䍁䄸睔ㅂ䡁䅑䅢療䝁䄸睡杁䍁䅧䅍ぁ䍁䄸免ぁ䍁䄸杍睁䑁䅉免灁䅁䅁儸䄴䕁䅉䅁䑂䡁䅉党歂䝁䅫䅤塂䝁䅅䅤橂䝁䅧睌偂䡁䅕䅤獂䝁䄸睢牂䍁䅁䅋睁䑁䅑睌硁䑁䅑睌祁䑁䅁杍祁䍁䅫䅁䩂兄䅁村䅁䕁䅍杣求䝁䅑兡あ䙁䅣兙あ䝁䅍䅡癁䕁䄸兤あ䝁䅷睢療䝁䅳䅉潁䑁䅁䅎癁䑁䅅兎癁䑁䅉䅍祁䑁䅑克䅁䙁佁䅁䍂䅁䅁睑祂䝁䅕䅚灂䡁䅑睖桂䡁䅑睙潂䍁䄸睔ㅂ䡁䅑䅢療䝁䄸睡杁䍁䅧䅍ぁ䍁䄸免㍁䍁䄸杍睁䑁䅅䅏灁䅁䅁䅸䅳䕁䅉䅁䑂䡁䅉党歂䝁䅫䅤塂䝁䅅䅤橂䝁䅧睌偂䡁䅕䅤獂䝁䄸睢牂䍁䅁䅋睁䑁䅑睌硁䑁䅣睌祁䑁䅁杍ぁ䍁䅫䅁歂充䅁村䅁䕁䅍杣求䝁䅑兡あ䙁䅣兙あ䝁䅍䅡癁䕁䄸兤あ䝁䅷睢療䝁䅳䅉潁䑁䅁䅎癁䑁䅅兏癁䑁䅉䅍硁䑁䅧克䅁䙁倰䅁䍂䅁䅁睑祂䝁䅕䅚灂䡁䅑睖桂䡁䅑睙潂䍁䄸睔ㅂ䡁䅑䅢療䝁䄸睡杁䍁䅧䅍ぁ䍁䄸免㕁䍁䄸杍睁䑁䅉睍灁䅁䅁䉡䅁䕁䅉䅁䑂䡁䅉党歂䝁䅫䅤塂䝁䅅䅤橂䝁䅧睌偂䡁䅕䅤獂䝁䄸睢牂䍁䅁䅋睁䑁䅑睌硁䑁䅫睌祁䑁䅁杍ぁ䍁䅫䅁祁䅅䅁村䅁䕁䅍杣求䝁䅑兡あ䙁䅣兙あ䝁䅍䅡癁䕁䄸兤あ䝁䅷睢療䝁䅳䅉潁䑁䅁䅎癁䑁䅉杍癁䑁䅉䅍祁䑁䅑克䅁䝁卑䅁䍂䅁䅁睑祂䝁䅕䅚灂䡁䅑睖桂䡁䅑睙潂䍁䄸睔ㅂ䡁䅑䅢療䝁䄸睡杁䍁䅧䅍ぁ䍁䄸杍穁䍁䄸杍睁䑁䅉免灁䅁䅁剭䅁䕁䅉䅁䑂䡁䅉党歂䝁䅫䅤塂䝁䅅䅤橂䝁䅧睌偂䡁䅕䅤獂䝁䄸睢牂䍁䅁䅋睁䑁䅑睌祁䑁䅙睌祁䑁䅁杍硁䍁䅫䅁䡁睃䅁村䅁䕁䅍杣求䝁䅑兡あ䙁䅣兙あ䝁䅍䅡癁䕁䄸兤あ䝁䅷睢療䝁䅳䅉潁䑁䅁䅎癁䑁䅉睎癁䑁䅉䅍祁䑁䅅克䅁偁允䅁䍂䅁䅁睑祂䝁䅕䅚灂䡁䅑睖桂䡁䅑睙潂䍁䄸睔ㅂ䡁䅑䅢療䝁䄸睡杁䍁䅧䅍ぁ䍁䄸杍㕁䍁䄸杍睁䑁䅉䅎灁䅁䅁杰䄰䕁䅉䅁䑂䡁䅉党歂䝁䅫䅤塂䝁䅅䅤橂䝁䅧睌偂䡁䅕䅤獂䝁䄸睢牂䍁䅁䅋睁䑁䅑睌穁䑁䅁睌祁䑁䅁免ㅁ䍁䅫䅁㝄睄䅁村䅁䕁䅍杣求䝁䅑兡あ䙁䅣兙あ䝁䅍䅡癁䕁䄸兤あ䝁䅷睢療䝁䅳䅉潁䑁䅁兎癁䑁䅁杍癁䑁䅉䅍祁䑁䅍克䅁䙁估䅁䍂䅁䅁睑祂䝁䅕䅚灂䡁䅑睖桂䡁䅑睙潂䍁䄸睔ㅂ䡁䅑䅢療䝁䄸睡杁䍁䅧䅍ㅁ䍁䄸䅍穁䍁䄸杍睁䑁䅅䅏灁䅁䅁䅴䄴䕁䅉䅁䑂䡁䅉党歂䝁䅫䅤塂䝁䅅䅤橂䝁䅧睌偂䡁䅕䅤獂䝁䄸睢牂䍁䅁䅋睁䑁䅕睌睁䑁䅍睌祁䑁䅁杍穁䍁䅫䅁奃䅅䅁村䅁䕁䅍杣求䝁䅑兡あ䙁䅣兙あ䝁䅍䅡癁䕁䄸兤あ䝁䅷睢療䝁䅳䅉潁䑁䅁兎癁䑁䅁䅎癁䑁䅉䅍祁䑁䅅克䅁䱁余䅁䍂䅁䅁睑祂䝁䅕䅚灂䡁䅑睖桂䡁䅑睙潂䍁䄸睔ㅂ䡁䅑䅢療䝁䄸睡杁䍁䅧䅍ㅁ䍁䄸䅍ㅁ䍁䄸杍睁䑁䅅兎灁䅁䅁眹䄸䕁䅉䅁䑂䡁䅉党歂䝁䅫䅤塂䝁䅅䅤橂䝁䅧睌偂䡁䅕䅤獂䝁䄸睢牂䍁䅁䅋睁䑁䅕睌睁䑁䅕睌祁䑁䅁免㍁䍁䅫䅁い杄䅁村䅁䕁䅍杣求䝁䅑兡あ䙁䅣兙あ䝁䅍䅡癁䕁䄸兤あ䝁䅷睢療䝁䅳䅉潁䑁䅁兎癁䑁䅁兎癁䑁䅉䅍祁䑁䅉克䅁䑁儸䅁䍂䅁䅁睑祂䝁䅕䅚灂䡁䅑睖桂䡁䅑睙潂䍁䄸睔ㅂ䡁䅑䅢療䝁䄸睡杁䍁䅧䅍ㅁ䍁䄸䅍㍁䍁䄸杍睁䑁䅉免灁䅁䅁桍䅅䕁䅉䅁䑂䡁䅉党歂䝁䅫䅤塂䝁䅅䅤橂䝁䅧睌偂䡁䅕䅤獂䝁䄸睢牂䍁䅁䅋睁䑁䅕睌睁䑁䅣睌祁䑁䅁杍ぁ䍁䅫䅁噃兄䅁村䅁䕁䅍杣求䝁䅑兡あ䙁䅣兙あ䝁䅍䅡癁䕁䄸兤あ䝁䅷睢療䝁䅳䅉潁䑁䅁兎癁䑁䅁䅏癁䑁䅉䅍祁䑁䅑克䅁䍁䰰䅁䍂䅁䅁睑祂䝁䅕䅚灂䡁䅑睖桂䡁䅑睙潂䍁䄸睔ㅂ䡁䅑䅢療䝁䄸睡杁䍁䅧䅍ㅁ䍁䄸䅍㕁䍁䄸杍睁䑁䅁䅏灁䅁䅁䅳䄴䕁䅉䅁䑂䡁䅉党歂䝁䅫䅤塂䝁䅅䅤橂䝁䅧睌偂䡁䅕䅤獂䝁䄸睢牂䍁䅁䅋睁䑁䅕睌硁䑁䅁睌祁䑁䅁免㉁䍁䅫䅁㍂杄䅁村䅁䕁䅍杣求䝁䅑兡あ䙁䅣兙あ䝁䅍䅡癁䕁䄸兤あ䝁䅷睢療䝁䅳䅉潁䑁䅁兎癁䑁䅅䅍癁䑁䅉䅍祁䑁䅉克䅁䙁乣䅁䍂䅁䅁睑祂䝁䅕䅚灂䡁䅑睖桂䡁䅑睙潂䍁䄸睔ㅂ䡁䅑䅢療䝁䄸睡杁䍁䅧䅍ㅁ䍁䄸免硁䍁䄸杍睁䑁䅉睍灁䅁䅁条䄰䕁䅉䅁䑂䡁䅉党歂䝁䅫䅤塂䝁䅅䅤橂䝁䅧睌偂䡁䅕䅤獂䝁䄸睢牂䍁䅁䅋睁䑁䅕睌硁䑁䅉睌祁䑁䅁杍硁䍁䅫䅁牁充䅁村䅁䕁䅍杣求䝁䅑兡あ䙁䅣兙あ䝁䅍䅡癁䕁䄸兤あ䝁䅷睢療䝁䅳䅉潁䑁䅁兎癁䑁䅅睍癁䑁䅉䅍祁䑁䅅克䅁䩁位䅁䍂䅁䅁睑祂䝁䅕䅚灂䡁䅑睖桂䡁䅑睙潂䍁䄸睔ㅂ䡁䅑䅢療䝁䄸睡杁䍁䅧䅍ㅁ䍁䄸免ㅁ䍁䄸杍睁䑁䅅睍灁䅁䅁䅳䅳䕁䅉䅁䑂䡁䅉党歂䝁䅫䅤塂䝁䅅䅤橂䝁䅧睌偂䡁䅕䅤獂䝁䄸睢牂䍁䅁䅋睁䑁䅕睌硁䑁䅕睌祁䑁䅁杍穁䍁䅫䅁瑁兄䅁村䅁䕁䅍杣求䝁䅑兡あ䙁䅣兙あ䝁䅍䅡癁䕁䄸兤あ䝁䅷睢療䝁䅳䅉潁䑁䅁兎癁䑁䅅李癁䑁䅉䅍祁䑁䅑克䅁䝁䱍䅁䍂䅁䅁睑祂䝁䅕䅚灂䡁䅑睖桂䡁䅑睙潂䍁䄸睔ㅂ䡁䅑䅢療䝁䄸睡杁䍁䅧䅍ㅁ䍁䄸免㍁䍁䄸杍睁䑁䅅䅏灁䅁䅁睒䅷䕁䅉䅁䑂䡁䅉党歂䝁䅫䅤塂䝁䅅䅤橂䝁䅧睌偂䡁䅕䅤獂䝁䄸睢牂䍁䅁䅋睁䑁䅕睌硁䑁䅣睌祁䑁䅁杍祁䍁䅫䅁獂䅅䅁村䅁䕁䅍杣求䝁䅑兡あ䙁䅣兙あ䝁䅍䅡癁䕁䄸兤あ䝁䅷睢療䝁䅳䅉潁䑁䅁兎癁䑁䅅䅏癁䑁䅉䅍祁䑁䅅克䅁䙁丰䅁䍂䅁䅁睑祂䝁䅕䅚灂䡁䅑睖桂䡁䅑睙潂䍁䄸睔ㅂ䡁䅑䅢療䝁䄸睡杁䍁䅧䅍ㅁ䍁䄸免㑁䍁䄸杍睁䑁䅉杍灁䅁䅁充䄰䕁䅉䅁䑂䡁䅉党歂䝁䅫䅤塂䝁䅅䅤橂䝁䅧睌偂䡁䅕䅤獂䝁䄸睢牂䍁䅁䅋睁䑁䅕睌硁䑁䅧睌祁䑁䅁杍穁䍁䅫䅁祄杄䅁村䅁䕁䅍杣求䝁䅑兡あ䙁䅣兙あ䝁䅍䅡癁䕁䄸兤あ䝁䅷睢療䝁䅳䅉潁䑁䅁兎癁䑁䅉䅍癁䑁䅉䅍祁䑁䅑克䅁䱁儸䅁䍂䅁䅁睑祂䝁䅕䅚灂䡁䅑睖桂䡁䅑睙潂䍁䄸睔ㅂ䡁䅑䅢療䝁䄸睡杁䍁䅧䅍ㅁ䍁䄸杍硁䍁䄸杍睁䑁䅉免灁䅁䅁睗䄸䕁䅉䅁䑂䡁䅉党歂䝁䅫䅤塂䝁䅅䅤橂䝁䅧睌偂䡁䅕䅤獂䝁䄸睢牂䍁䅁䅋睁䑁䅕睌祁䑁䅅睌祁䑁䅁杍ぁ䍁䅫䅁㙄睄䅁村䅁䕁䅍杣求䝁䅑兡あ䙁䅣兙あ䝁䅍䅡癁䕁䄸兤あ䝁䅷睢療䝁䅳䅉潁䑁䅁兎癁䑁䅉杍癁䑁䅉䅍祁䑁䅑克䅁䝁兣䅁䍂䅁䅁睑祂䝁䅕䅚灂䡁䅑睖桂䡁䅑睙潂䍁䄸睔ㅂ䡁䅑䅢療䝁䄸睡杁䍁䅧䅍ㅁ䍁䄸杍穁䍁䄸杍睁䑁䅉䅎灁䅁䅁䅫䄴䕁䅉䅁䑂䡁䅉党歂䝁䅫䅤塂䝁䅅䅤橂䝁䅧睌偂䡁䅕䅤獂䝁䄸睢牂䍁䅁䅋睁䑁䅕睌祁䑁䅑睌祁䑁䅁免㑁䍁䅫䅁浃睃䅁村䅁䕁䅍杣求䝁䅑兡あ䙁䅣兙あ䝁䅍䅡癁䕁䄸兤あ䝁䅷睢療䝁䅳䅉潁䑁䅁兎癁䑁䅉䅎癁䑁䅉䅍祁䑁䅅克䅁佁䵍䅁䍂䅁䅁睑祂䝁䅕䅚灂䡁䅑睖桂䡁䅑睙潂䍁䄸睔ㅂ䡁䅑䅢療䝁䄸睡杁䍁䅧䅍ㅁ䍁䄸杍㕁䍁䄸杍睁䑁䅉䅎灁䅁䅁䅣䄴䕁䅉䅁䑂䡁䅉党歂䝁䅫䅤塂䝁䅅䅤橂䝁䅧睌偂䡁䅕䅤獂䝁䄸睢牂䍁䅁䅋睁䑁䅕睌穁䑁䅅睌祁䑁䅁杍ぁ䍁䅫䅁祃睄䅁村䅁䕁䅍杣求䝁䅑兡あ䙁䅣兙あ䝁䅍䅡癁䕁䄸兤あ䝁䅷睢療䝁䅳䅉潁䑁䅁李癁䑁䅁睍癁䑁䅉䅍祁䑁䅁克䅁䍁剉䅁䍂䅁䅁睑祂䝁䅕䅚灂䡁䅑睖桂䡁䅑睙潂䍁䄸睔ㅂ䡁䅑䅢療䝁䄸睡杁䍁䅧䅍㉁䍁䄸䅍穁䍁䄸杍睁䑁䅉䅎灁䅁䅁杁䄰䕁䅉䅁䑂䡁䅉党歂䝁䅫䅤塂䝁䅅䅤橂䝁䅧睌偂䡁䅕䅤獂䝁䄸睢牂䍁䅁䅋睁䑁䅙睌睁䑁䅑睌祁䑁䅁杍硁䍁䅫䅁㕁杅䅁村䅁䕁䅍杣求䝁䅑兡あ䙁䅣兙あ䝁䅍䅡癁䕁䄸兤あ䝁䅷睢療䝁䅳䅉潁䑁䅁李癁䑁䅁䅎癁䑁䅉䅍祁䑁䅑克䅁䍁具䅁䍂䅁䅁睑祂䝁䅕䅚灂䡁䅑睖桂䡁䅑睙潂䍁䄸睔ㅂ䡁䅑䅢療䝁䄸睡杁䍁䅧䅍㉁䍁䄸䅍㉁䍁䄸杍睁䑁䅉䅎灁䅁䅁八䄴䕁䅉䅁䑂䡁䅉党歂䝁䅫䅤塂䝁䅅䅤橂䝁䅧睌偂䡁䅕䅤獂䝁䄸睢牂䍁䅁䅋睁䑁䅙睌睁䑁䅣睌祁䑁䅁杍硁䍁䅫䅁㝂䅅䅁村䅁䕁䅍杣求䝁䅑兡あ䙁䅣兙あ䝁䅍䅡癁䕁䄸兤あ䝁䅷睢療䝁䅳䅉潁䑁䅁李癁䑁䅁兏癁䑁䅉䅍硁䑁䅕克䅁䕁佁䅁䍂䅁䅁睑祂䝁䅕䅚灂䡁䅑睖桂䡁䅑睙潂䍁䄸睔ㅂ䡁䅑䅢療䝁䄸睡杁䍁䅧䅍㉁䍁䄸䅍㕁䍁䄸杍睁䑁䅉䅍灁䅁䅁儱䅳䕁䅉䅁䑂䡁䅉党歂䝁䅫䅤塂䝁䅅䅤橂䝁䅧睌偂䡁䅕䅤獂䝁䄸睢牂䍁䅁䅋睁䑁䅙睌睁䑁䅫睌祁䑁䅁杍祁䍁䅫䅁潁杄䅁村䅁䕁䅍杣求䝁䅑兡あ䙁䅣兙あ䝁䅍䅡癁䕁䄸兤あ䝁䅷睢療䝁䅳䅉潁䑁䅁李癁䑁䅅䅍癁䑁䅉䅍硁䑁䅫克䅁䵁偑䅁䍂䅁䅁睑祂䝁䅕䅚灂䡁䅑睖桂䡁䅑睙潂䍁䄸睔ㅂ䡁䅑䅢療䝁䄸睡杁䍁䅧䅍㉁䍁䄸免睁䍁䄸杍睁䑁䅉䅍灁䅁䅁䄱䄴䕁䅉䅁䑂䡁䅉党歂䝁䅫䅤塂䝁䅅䅤橂䝁䅧睌偂䡁䅕䅤獂䝁䄸睢牂䍁䅁䅋睁䑁䅙睌硁䑁䅁睌祁䑁䅁杍ぁ䍁䅫䅁慂充䅁村䅁䕁䅍杣求䝁䅑兡あ䙁䅣兙あ䝁䅍䅡癁䕁䄸兤あ䝁䅷睢療䝁䅳䅉潁䑁䅁李癁䑁䅅睍癁䑁䅉䅍祁䑁䅑克䅁佁临䅁䍂䅁䅁睑祂䝁䅕䅚灂䡁䅑睖桂䡁䅑睙潂䍁䄸睔ㅂ䡁䅑䅢療䝁䄸睡杁䍁䅧䅍㉁䍁䄸免㉁䍁䄸杍睁䑁䅉免灁䅁䅁砸䅁䕁䅉䅁䑂䡁䅉党歂䝁䅫䅤塂䝁䅅䅤橂䝁䅧睌偂䡁䅕䅤獂䝁䄸睢牂䍁䅁䅋睁䑁䅙睌硁䑁䅙睌祁䑁䅁杍穁䍁䅫䅁坃䅄䅁村䅁䕁䅍杣求䝁䅑兡あ䙁䅣兙あ䝁䅍䅡癁䕁䄸兤あ䝁䅷睢療䝁䅳䅉潁䑁䅁李癁䑁䅅䅏癁䑁䅉䅍硁䑁䅫克䅁䅁䵷䅁䍂䅁䅁睑祂䝁䅕䅚灂䡁䅑睖桂䡁䅑睙潂䍁䄸睔ㅂ䡁䅑䅢療䝁䄸睡杁䍁䅧䅍㉁䍁䄸杍硁䍁䄸杍睁䑁䅉睍灁䅁䅁剁䅅䕁䅉䅁䑂䡁䅉党歂䝁䅫䅤塂䝁䅅䅤橂䝁䅧睌偂䡁䅕䅤獂䝁䄸睢牂䍁䅁䅋睁䑁䅙睌祁䑁䅍睌祁䑁䅁杍祁䍁䅫䅁㙂充䅁村䅁䕁䅍杣求䝁䅑兡あ䙁䅣兙あ䝁䅍䅡癁䕁䄸兤あ䝁䅷睢療䝁䅳䅉潁䑁䅁李癁䑁䅉兎癁䑁䅉䅍祁䑁䅁克䅁䝁倸䅁䍂䅁䅁睑祂䝁䅕䅚灂䡁䅑睖桂䡁䅑睙潂䍁䄸睔ㅂ䡁䅑䅢療䝁䄸睡杁䍁䅧䅍㉁䍁䄸杍ㅁ䍁䄸杍睁䑁䅉䅎灁䅁䅁案䅅䕁䅉䅁䑂䡁䅉党歂䝁䅫䅤塂䝁䅅䅤橂䝁䅧睌偂䡁䅕䅤獂䝁䄸睢牂䍁䅁䅋睁䑁䅙睌祁䑁䅧睌祁䑁䅁杍硁䍁䅫䅁獄睄䅁村䅁䕁䅍杣求䝁䅑兡あ䙁䅣兙あ䝁䅍䅡癁䕁䄸兤あ䝁䅷睢療䝁䅳䅉潁䑁䅁李癁䑁䅉䅏癁䑁䅉䅍祁䑁䅑克䅁䕁充䅁䍂䅁䅁睑祂䝁䅕䅚灂䡁䅑睖桂䡁䅑睙潂䍁䄸睔ㅂ䡁䅑䅢療䝁䄸睡杁䍁䅧䅍㉁䍁䄸睍睁䍁䄸杍睁䑁䅉免灁䅁䅁杁䄸䕁䅉䅁䑂䡁䅉党歂䝁䅫䅤塂䝁䅅䅤橂䝁䅧睌偂䡁䅕䅤獂䝁䄸睢牂䍁䅁䅋睁䑁䅣睌睁䑁䅅睌祁䑁䅁杍硁䍁䅫䅁摃睄䅁村䅁䕁䅍杣求䝁䅑兡あ䙁䅣兙あ䝁䅍䅡癁䕁䄸兤あ䝁䅷睢療䝁䅳䅉潁䑁䅁睎癁䑁䅁兎癁䑁䅉䅍祁䑁䅉克䅁䕁卫䅁䍂䅁䅁睑祂䝁䅕䅚灂䡁䅑睖桂䡁䅑睙潂䍁䄸睔ㅂ䡁䅑䅢療䝁䄸睡杁䍁䅧䅍㍁䍁䄸䅍㕁䍁䄸杍睁䑁䅉免灁䅁䅁剫䅁䕁䅉䅁䑂䡁䅉党歂䝁䅫䅤塂䝁䅅䅤橂䝁䅧睌偂䡁䅕䅤獂䝁䄸睢牂䍁䅁䅋睁䑁䅣睌硁䑁䅑睌祁䑁䅁杍穁䍁䅫䅁䥂杄䅁村䅁䕁䅍杣求䝁䅑兡あ䙁䅣兙あ䝁䅍䅡癁䕁䄸兤あ䝁䅷睢療䝁䅳䅉潁䑁䅁睎癁䑁䅅兎癁䑁䅉䅍祁䑁䅑克䅁䍁儰䅁䍂䅁䅁睑祂䝁䅕䅚灂䡁䅑睖桂䡁䅑睙潂䍁䄸睔ㅂ䡁䅑䅢療䝁䄸睡杁䍁䅧䅍㍁䍁䄸免㉁䍁䄸杍睁䑁䅉䅎灁䅁䅁桓䅅䕁䅉䅁䑂䡁䅉党歂䝁䅫䅤塂䝁䅅䅤橂䝁䅧睌偂䡁䅕䅤獂䝁䄸睢牂䍁䅁䅋睁䑁䅣睌硁䑁䅧睌祁䑁䅁杍ぁ䍁䅫䅁䝄兄䅁村䅁䕁䅍杣求䝁䅑兡あ䙁䅣兙あ䝁䅍䅡癁䕁䄸兤あ䝁䅷睢療䝁䅳䅉潁䑁䅁睎癁䑁䅉䅍癁䑁䅉䅍硁䑁䅙克䅁䍁光䅁䍂䅁䅁睑祂䝁䅕䅚灂䡁䅑睖桂䡁䅑睙潂䍁䄸睔ㅂ䡁䅑䅢療䝁䄸睡杁䍁䅧䅍㍁䍁䄸杍硁䍁䄸杍睁䑁䅉睍灁䅁䅁眶䅳䕁䅉䅁䑂䡁䅉党歂䝁䅫䅤塂䝁䅅䅤橂䝁䅧睌偂䡁䅕䅤獂䝁䄸睢牂䍁䅁䅋睁䑁䅣睌祁䑁䅕睌祁䑁䅁杍ぁ䍁䅫䅁慁杅䅁村䅁䕁䅍杣求䝁䅑兡あ䙁䅣兙あ䝁䅍䅡癁䕁䄸兤あ䝁䅷睢療䝁䅳䅉潁䑁䅁睎癁䑁䅉李癁䑁䅉䅍祁䑁䅑克䅁乁偍䅁䍂䅁䅁睑祂䝁䅕䅚灂䡁䅑睖桂䡁䅑睙潂䍁䄸睔ㅂ䡁䅑䅢療䝁䄸睡杁䍁䅧䅍㍁䍁䄸杍㍁䍁䄸杍睁䑁䅉杍灁䅁䅁剱䅅䕁䅉䅁䑂䡁䅉党歂䝁䅫䅤塂䝁䅅䅤橂䝁䅧睌偂䡁䅕䅤獂䝁䄸睢牂䍁䅁䅋睁䑁䅣睌祁䑁䅫睌祁䑁䅁杍ぁ䍁䅫䅁浂杄䅁村䅁䕁䅍杣求䝁䅑兡あ䙁䅣兙あ䝁䅍䅡癁䕁䄸兤あ䝁䅷睢療䝁䅳䅉潁䑁䅁䅏癁䑁䅁睍癁䑁䅉䅍祁䑁䅅克䅁佁䱫䅁䍂䅁䅁睑祂䝁䅕䅚灂䡁䅑睖桂䡁䅑睙潂䍁䄸睔ㅂ䡁䅑䅢療䝁䄸睡杁䍁䅧䅍㑁䍁䄸䅍穁䍁䄸杍睁䑁䅉睍灁䅁䅁䅁䄰䕁䅉䅁䑂䡁䅉党歂䝁䅫䅤塂䝁䅅䅤橂䝁䅧睌偂䡁䅕䅤獂䝁䄸睢牂䍁䅁䅋睁䑁䅧睌睁䑁䅕睌祁䑁䅁杍硁䍁䅫䅁㥃䅅䅁村䅁䕁䅍杣求䝁䅑兡あ䙁䅣兙あ䝁䅍䅡癁䕁䄸兤あ䝁䅷睢療䝁䅳䅉潁䑁䅁䅏癁䑁䅁兎癁䑁䅉䅍祁䑁䅉克䅁䙁偕䅁䍂䅁䅁睑祂䝁䅕䅚灂䡁䅑睖桂䡁䅑睙潂䍁䄸睔ㅂ䡁䅑䅢療䝁䄸睡杁䍁䅧䅍㑁䍁䄸䅍ㅁ䍁䄸杍睁䑁䅉䅎灁䅁䅁䅊䅷䕁䅉䅁䑂䡁䅉党歂䝁䅫䅤塂䝁䅅䅤橂䝁䅧睌偂䡁䅕䅤獂䝁䄸睢牂䍁䅁䅋睁䑁䅧睌睁䑁䅙睌祁䑁䅁杍ぁ䍁䅫䅁扃充䅁村䅁䕁䅍杣求䝁䅑兡あ䙁䅣兙あ䝁䅍䅡癁䕁䄸兤あ䝁䅷睢療䝁䅳䅉潁䑁䅁䅏癁䑁䅁睎癁䑁䅉䅍祁䑁䅁克䅁䑁剁䅁䍂䅁䅁睑祂䝁䅕䅚灂䡁䅑睖桂䡁䅑睙潂䍁䄸睔ㅂ䡁䅑䅢療䝁䄸睡杁䍁䅧䅍㑁䍁䄸䅍㑁䍁䄸杍睁䑁䅉杍灁䅁䅁关䄰䕁䅉䅁䑂䡁䅉党歂䝁䅫䅤塂䝁䅅䅤橂䝁䅧睌偂䡁䅕䅤獂䝁䄸睢牂䍁䅁䅋睁䑁䅧睌睁䑁䅧睌祁䑁䅁杍穁䍁䅫䅁䱃杅䅁村䅁䕁䅍杣求䝁䅑兡あ䙁䅣兙あ䝁䅍䅡癁䕁䄸兤あ䝁䅷睢療䝁䅳䅉潁䑁䅁䅏癁䑁䅁䅏癁䑁䅉䅍祁䑁䅑克䅁乁偅䅁䍂䅁䅁睑祂䝁䅕䅚灂䡁䅑睖桂䡁䅑睙潂䍁䄸睔ㅂ䡁䅑䅢療䝁䄸睡杁䍁䅧䅍㑁䍁䄸䅍㕁䍁䄸杍睁䑁䅉睍灁䅁䅁睗䅷䕁䅉䅁䑂䡁䅉党歂䝁䅫䅤塂䝁䅅䅤橂䝁䅧睌偂䡁䅕䅤獂䝁䄸睢牂䍁䅁䅋睁䑁䅧睌睁䑁䅫睌祁䑁䅁杍ぁ䍁䅫䅁奁充䅁村䅁䕁䅍杣求䝁䅑兡あ䙁䅣兙あ䝁䅍䅡癁䕁䄸兤あ䝁䅷睢療䝁䅳䅉潁䑁䅁䅏癁䑁䅅䅍癁䑁䅉䅍祁䑁䅍克䅁䍁䱑䅁䍂䅁䅁睑祂䝁䅕䅚灂䡁䅑睖桂䡁䅑睙潂䍁䄸睔ㅂ䡁䅑䅢療䝁䄸睡杁䍁䅧䅍㑁䍁䄸免硁䍁䄸杍睁䑁䅅睎灁䅁䅁剣䅅䕁䅉䅁䑂䡁䅉党歂䝁䅫䅤塂䝁䅅䅤橂䝁䅧睌偂䡁䅕䅤獂䝁䄸睢牂䍁䅁䅋睁䑁䅧睌硁䑁䅉睌祁䑁䅁杍祁䍁䅫䅁坃兄䅁村䅁䕁䅍杣求䝁䅑兡あ䙁䅣兙あ䝁䅍䅡癁䕁䄸兤あ䝁䅷睢療䝁䅳䅉潁䑁䅁䅏癁䑁䅅杍癁䑁䅉䅍祁䑁䅑克䅁䅁单䅁䍂䅁䅁睑祂䝁䅕䅚灂䡁䅑睖桂䡁䅑睙潂䍁䄸睔ㅂ䡁䅑䅢療䝁䄸睡杁䍁䅧䅍㑁䍁䄸免ぁ䍁䄸杍睁䑁䅉䅎灁䅁䅁䄯䄰䕁䅉䅁䑂䡁䅉党歂䝁䅫䅤塂䝁䅅䅤橂䝁䅧睌偂䡁䅕䅤獂䝁䄸睢牂䍁䅁䅋睁䑁䅧睌硁䑁䅕睌祁䑁䅁杍穁䍁䅫䅁䵄兄䅁村䅁䕁䅍杣求䝁䅑兡あ䙁䅣兙あ䝁䅍䅡癁䕁䄸兤あ䝁䅷睢療䝁䅳䅉潁䑁䅁䅏癁䑁䅅李癁䑁䅉䅍祁䑁䅍克䅁䕁卷䅁䍂䅁䅁睑祂䝁䅕䅚灂䡁䅑睖桂䡁䅑睙潂䍁䄸睔ㅂ䡁䅑䅢療䝁䄸睡杁䍁䅧䅍㑁䍁䄸免㉁䍁䄸杍睁䑁䅉䅎灁䅁䅁䉆䅁䕁䅉䅁䑂䡁䅉党歂䝁䅫䅤塂䝁䅅䅤橂䝁䅧睌偂䡁䅕䅤獂䝁䄸睢牂䍁䅁䅋睁䑁䅧睌硁䑁䅫睌祁䑁䅁免㕁䍁䅫䅁䱁睃䅁村䅁䕁䅍杣求䝁䅑兡あ䙁䅣兙あ䝁䅍䅡癁䕁䄸兤あ䝁䅷睢療䝁䅳䅉潁䑁䅁䅏癁䑁䅅兏癁䑁䅉䅍祁䑁䅁克䅁䉁剑䅁䍂䅁䅁睑祂䝁䅕䅚灂䡁䅑睖桂䡁䅑睙潂䍁䄸睔ㅂ䡁䅑䅢療䝁䄸睡杁䍁䅧䅍㑁䍁䄸杍睁䍁䄸杍睁䑁䅉䅍灁䅁䅁䉒䅅䕁䅉䅁䑂䡁䅉党歂䝁䅫䅤塂䝁䅅䅤橂䝁䅧睌偂䡁䅕䅤獂䝁䄸睢牂䍁䅁䅋睁䑁䅧睌祁䑁䅁睌祁䑁䅁杍硁䍁䅫䅁療䅅䅁村䅁䕁䅍杣求䝁䅑兡あ䙁䅣兙あ䝁䅍䅡癁䕁䄸兤あ䝁䅷睢療䝁䅳䅉潁䑁䅁䅏癁䑁䅉䅍癁䑁䅉䅍祁䑁䅑克䅁䕁临䅁䍂䅁䅁睑祂䝁䅕䅚灂䡁䅑睖桂䡁䅑睙潂䍁䄸睔ㅂ䡁䅑䅢療䝁䄸睡杁䍁䅧䅍㑁䍁䄸杍硁䍁䄸杍睁䑁䅅兎灁䅁䅁䅇䄴䕁䅉䅁䑂䡁䅉党歂䝁䅫䅤塂䝁䅅䅤橂䝁䅧睌偂䡁䅕䅤獂䝁䄸睢牂䍁䅁䅋睁䑁䅧睌祁䑁䅉睌祁䑁䅁免㍁䍁䅫䅁捃兄䅁村䅁䕁䅍杣求䝁䅑兡あ䙁䅣兙あ䝁䅍䅡癁䕁䄸兤あ䝁䅷睢療䝁䅳䅉潁䑁䅁䅏癁䑁䅉杍癁䑁䅉䅍祁䑁䅑克䅁佁䴴䅁䍂䅁䅁睑祂䝁䅕䅚灂䡁䅑睖桂䡁䅑睙潂䍁䄸睔ㅂ䡁䅑䅢療䝁䄸睡杁䍁䅧䅍㑁䍁䄸杍穁䍁䄸杍睁䑁䅉䅎灁䅁䅁䅘䄸䕁䅉䅁䑂䡁䅉党歂䝁䅫䅤塂䝁䅅䅤橂䝁䅧睌偂䡁䅕䅤獂䝁䄸睢牂䍁䅁䅋睁䑁䅧睌祁䑁䅙睌祁䑁䅁杍ぁ䍁䅫䅁婄杄䅁村䅁䕁䅍杣求䝁䅑兡あ䙁䅣兙あ䝁䅍䅡癁䕁䄸兤あ䝁䅷睢療䝁䅳䅉潁䑁䅁䅏癁䑁䅉睎癁䑁䅉䅍祁䑁䅑克䅁䭁到䅁䍂䅁䅁睑祂䝁䅕䅚灂䡁䅑睖桂䡁䅑睙潂䍁䄸睔ㅂ䡁䅑䅢療䝁䄸睡杁䍁䅧䅍㕁䍁䄸䅍ぁ䍁䄸杍睁䑁䅉䅎灁䅁䅁䉶䅁䕁䅉䅁䑂䡁䅉党歂䝁䅫䅤塂䝁䅅䅤橂䝁䅧睌偂䡁䅕䅤獂䝁䄸睢牂䍁䅁䅋睁䑁䅫睌睁䑁䅕睌祁䑁䅁杍穁䍁䅫䅁䑂兄䅁村䅁䕁䅍杣求䝁䅑兡あ䙁䅣兙あ䝁䅍䅡癁䕁䄸兤あ䝁䅷睢療䝁䅳䅉潁䑁䅁兏癁䑁䅁兎癁䑁䅉䅍祁䑁䅑克䅁䱁剉䅁䍂䅁䅁睑祂䝁䅕䅚灂䡁䅑睖桂䡁䅑睙潂䍁䄸睔ㅂ䡁䅑䅢療䝁䄸睡杁䍁䅧䅍㕁䍁䄸䅍㕁䍁䄸杍睁䑁䅅兏灁䅁䅁兒䄴䕁䅉䅁䑂䡁䅉党歂䝁䅫䅤塂䝁䅅䅤橂䝁䅧睌偂䡁䅕䅤獂䝁䄸睢牂䍁䅁䅋睁䑁䅫睌睁䑁䅫睌祁䑁䅁杍硁䍁䅫䅁⭄睃䅁村䅁䕁䅍杣求䝁䅑兡あ䙁䅣兙あ䝁䅍䅡癁䕁䄸兤あ䝁䅷睢療䝁䅳䅉潁䑁䅁兏癁䑁䅁兏癁䑁䅉䅍祁䑁䅑克䅁䩁䱅䅁䍂䅁䅁睑祂䝁䅕䅚灂䡁䅑睖桂䡁䅑睙潂䍁䄸睔ㅂ䡁䅑䅢療䝁䄸睡杁䍁䅧䅍㕁䍁䄸免硁䍁䄸杍睁䑁䅉睍灁䅁䅁朱䄴䕁䅉䅁䑂䡁䅉党歂䝁䅫䅤塂䝁䅅䅤橂䝁䅧睌偂䡁䅕䅤獂䝁䄸睢牂䍁䅁䅋睁䑁䅫睌硁䑁䅅睌祁䑁䅁杍ぁ䍁䅫䅁祄权䅁村䅁䕁䅍杣求䝁䅑兡あ䙁䅣兙あ䝁䅍䅡癁䕁䄸兤あ䝁䅷睢療䝁䅳䅉潁䑁䅁兏癁䑁䅅兎癁䑁䅉䅍硁䑁䅣克䅁䕁乑䅁䍂䅁䅁睑祂䝁䅕䅚灂䡁䅑睖桂䡁䅑睙潂䍁䄸睔ㅂ䡁䅑䅢療䝁䄸睡杁䍁䅧䅍㕁䍁䄸免ㅁ䍁䄸杍睁䑁䅉杍灁䅁䅁砱䅁䕁䅉䅁䑂䡁䅉党歂䝁䅫䅤塂䝁䅅䅤橂䝁䅧睌偂䡁䅕䅤獂䝁䄸睢牂䍁䅁䅋睁䑁䅫睌硁䑁䅧睌祁䑁䅁杍ぁ䍁䅫䅁䭂杅䅁村䅁䕁䅍杣求䝁䅑兡あ䙁䅣兙あ䝁䅍䅡癁䕁䄸兤あ䝁䅷睢療䝁䅳䅉潁䑁䅁兏癁䑁䅅兏癁䑁䅉䅍硁䑁䅍克䅁䍁剷䅁䍂䅁䅁睑祂䝁䅕䅚灂䡁䅑睖桂䡁䅑睙潂䍁䄸睔ㅂ䡁䅑䅢療䝁䄸睡杁䍁䅧䅍㕁䍁䄸免㕁䍁䄸杍睁䑁䅉睍灁䅁䅁档䅉䕁䅉䅁䑂䡁䅉党歂䝁䅫䅤塂䝁䅅䅤橂䝁䅧睌偂䡁䅕䅤獂䝁䄸睢牂䍁䅁䅋睁䑁䅫睌硁䑁䅫睌祁䑁䅁杍ぁ䍁䅫䅁摂䅅䅁村䅁䕁䅍杣求䝁䅑兡あ䙁䅣兙あ䝁䅍䅡癁䕁䄸兤あ䝁䅷睢療䝁䅳䅉潁䑁䅁兏癁䑁䅉䅍癁䑁䅉䅍祁䑁䅑克䅁䭁券䅁䍂䅁䅁睑祂䝁䅕䅚灂䡁䅑睖桂䡁䅑睙潂䍁䄸睔ㅂ䡁䅑䅢療䝁䄸睡杁䍁䅧䅍㕁䍁䄸杍㉁䍁䄸杍睁䑁䅉䅎灁䅁䅁硧䅁䕁䅉䅁䑂䡁䅉党歂䝁䅫䅤塂䝁䅅䅤橂䝁䅧睌偂䡁䅕䅤獂䝁䄸睢牂䍁䅁䅋睁䑁䅫睌祁䑁䅧睌祁䑁䅁杍穁䍁䅫䅁佁䅅䅁村䅁䕁䅍杣求䝁䅑兡あ䙁䅣兙あ䝁䅍䅡癁䕁䄸兤あ䝁䅷睢療䝁䅳䅉潁䑁䅁兏癁䑁䅉兏癁䑁䅉䅍祁䑁䅁克䅁偁义䅁䍂䅁䅁睑祂䝁䅕䅚灂䡁䅑睖桂䡁䅑睙潂䍁䄸睔ㅂ䡁䅑䅢療䝁䄸睡杁䍁䅧䅍㕁䍁䄸杍㕁䍁䄸杍睁䑁䅉睍灁䅁䅁䄲䄸䕁䅉䅁䑂䡁䅉党歂䝁䅫䅤塂䝁䅅䅤橂䝁䅧睌偂䡁䅕䅤獂䝁䄸睢牂䍁䅁䅋睁䑁䅫睌穁䑁䅁睌祁䑁䅁杍睁䍁䅫䅁㍃杄䅁村䅁䕁䅍杣求䝁䅑兡あ䙁䅣兙あ䝁䅍䅡癁䕁䄸兤あ䝁䅷睢療䝁䅳䅉潁䑁䅅䅍癁䑁䅁杍癁䑁䅉䅍祁䑁䅍克䅁䱁儴䅁䍂䅁䅁睑祂䝁䅕䅚灂䡁䅑睖桂䡁䅑睙潂䍁䄸睔ㅂ䡁䅑䅢療䝁䄸睡杁䍁䅧免睁䍁䄸䅍穁䍁䄸杍睁䑁䅉睍灁䅁䅁削䅁䕁䅉䅁䑂䡁䅉党歂䝁䅫䅤塂䝁䅅䅤橂䝁䅧睌偂䡁䅕䅤獂䝁䄸睢牂䍁䅁䅋硁䑁䅁睌睁䑁䅙睌祁䑁䅁杍睁䍁䅫䅁慄䅅䅁村䅁䕁䅍杣求䝁䅑兡あ䙁䅣兙あ䝁䅍䅡癁䕁䄸兤あ䝁䅷睢療䝁䅳䅉潁䑁䅅䅍癁䑁䅁李癁䑁䅉䅍祁䑁䅉克䅁䕁佷䅁䍂䅁䅁睑祂䝁䅕䅚灂䡁䅑睖桂䡁䅑睙潂䍁䄸睔ㅂ䡁䅑䅢療䝁䄸睡杁䍁䅧免睁䍁䄸䅍㑁䍁䄸杍睁䑁䅉䅎灁䅁䅁剐䅁䕁䅉䅁䑂䡁䅉党歂䝁䅫䅤塂䝁䅅䅤橂䝁䅧睌偂䡁䅕䅤獂䝁䄸睢牂䍁䅁䅋硁䑁䅁睌硁䑁䅕睌祁䑁䅁杍ぁ䍁䅫䅁㝁䅅䅁村䅁䕁䅍杣求䝁䅑兡あ䙁䅣兙あ䝁䅍䅡癁䕁䄸兤あ䝁䅷睢療䝁䅳䅉潁䑁䅅䅍癁䑁䅅李癁䑁䅉䅍祁䑁䅑克䅁䍁乯䅁䍂䅁䅁睑祂䝁䅕䅚灂䡁䅑睖桂䡁䅑睙潂䍁䄸睔ㅂ䡁䅑䅢療䝁䄸睡杁䍁䅧免睁䍁䄸免㍁䍁䄸杍睁䑁䅉睍灁䅁䅁桘䅅䕁䅉䅁䑂䡁䅉党歂䝁䅫䅤塂䝁䅅䅤橂䝁䅧睌偂䡁䅕䅤獂䝁䄸睢牂䍁䅁䅋硁䑁䅁睌硁䑁䅣睌祁䑁䅁杍ぁ䍁䅫䅁潃睄䅁村䅁䕁䅍杣求䝁䅑兡あ䙁䅣兙あ䝁䅍䅡癁䕁䄸兤あ䝁䅷睢療䝁䅳䅉潁䑁䅅䅍癁䑁䅅䅏癁䑁䅉䅍祁䑁䅉克䅁佁乳䅁䍂䅁䅁睑祂䝁䅕䅚灂䡁䅑睖桂䡁䅑睙潂䍁䄸睔ㅂ䡁䅑䅢療䝁䄸睡杁䍁䅧免睁䍁䄸免㑁䍁䄸杍睁䑁䅉䅎灁䅁䅁杬䅳䕁䅉䅁䑂䡁䅉党歂䝁䅫䅤塂䝁䅅䅤橂䝁䅧睌偂䡁䅕䅤獂䝁䄸睢牂䍁䅁䅋硁䑁䅁睌祁䑁䅍睌祁䑁䅁杍穁䍁䅫䅁扄䅄䅁村䅁䕁䅍杣求䝁䅑兡あ䙁䅣兙あ䝁䅍䅡癁䕁䄸兤あ䝁䅷睢療䝁䅳䅉潁䑁䅅䅍癁䑁䅉睍癁䑁䅉䅍祁䑁䅑克䅁偁偕䅁䍂䅁䅁睑祂䝁䅕䅚灂䡁䅑睖桂䡁䅑睙潂䍁䄸睔ㅂ䡁䅑䅢療䝁䄸睡杁䍁䅧免睁䍁䄸杍ぁ䍁䄸杍睁䑁䅅李灁䅁䅁儹䄴䕁䅉䅁䑂䡁䅉党歂䝁䅫䅤塂䝁䅅䅤橂䝁䅧睌偂䡁䅕䅤獂䝁䄸睢牂䍁䅁䅋硁䑁䅁睌祁䑁䅕睌祁䑁䅁免㕁䍁䅫䅁䍂䅅䅁村䅁䕁䅍杣求䝁䅑兡あ䙁䅣兙あ䝁䅍䅡癁䕁䄸兤あ䝁䅷睢療䝁䅳䅉潁䑁䅅䅍癁䑁䅉李癁䑁䅉䅍硁䑁䅣克䅁䕁䵷䅁䍂䅁䅁睑祂䝁䅕䅚灂䡁䅑睖桂䡁䅑睙潂䍁䄸睔ㅂ䡁䅑䅢療䝁䄸睡杁䍁䅧免睁䍁䄸杍㍁䍁䄸杍睁䑁䅉䅍灁䅁䅁桬䅁䕁䅉䅁䑂䡁䅉党歂䝁䅫䅤塂䝁䅅䅤橂䝁䅧睌偂䡁䅕䅤獂䝁䄸睢牂䍁䅁䅋硁䑁䅁睌祁䑁䅣睌祁䑁䅁杍穁䍁䅫䅁䥁䅅䅁村䅁䕁䅍杣求䝁䅑兡あ䙁䅣兙あ䝁䅍䅡癁䕁䄸兤あ䝁䅷睢療䝁䅳䅉潁䑁䅅䅍癁䑁䅉䅏癁䑁䅉䅍祁䑁䅉克䅁䍁偁䅁䍂䅁䅁睑祂䝁䅕䅚灂䡁䅑睖桂䡁䅑睙潂䍁䄸睔ㅂ䡁䅑䅢療䝁䄸睡杁䍁䅧免睁䍁䄸杍㕁䍁䄸杍睁䑁䅉䅍灁䅁䅁䉁䅅䕁䅉䅁䑂䡁䅉党歂䝁䅫䅤塂䝁䅅䅤橂䝁䅧睌偂䡁䅕䅤獂䝁䄸睢牂䍁䅁䅋硁䑁䅁睌祁䑁䅫睌祁䑁䅁杍硁䍁䅫䅁䡃兄䅁村䅁䕁䅍杣求䝁䅑兡あ䙁䅣兙あ䝁䅍䅡癁䕁䄸兤あ䝁䅷睢療䝁䅳䅉潁䑁䅅䅍癁䑁䅍免癁䑁䅉䅍祁䑁䅍克䅁䍁䵧䅁䍂䅁䅁睑祂䝁䅕䅚灂䡁䅑睖桂䡁䅑睙潂䍁䄸睔ㅂ䡁䅑䅢療䝁䄸睡杁䍁䅧免睁䍁䄸睍硁䍁䄸杍睁䑁䅉䅎灁䅁䅁䅫䄸䕁䅉䅁䑂䡁䅉党歂䝁䅫䅤塂䝁䅅䅤橂䝁䅧睌偂䡁䅕䅤獂䝁䄸睢牂䍁䅁䅋硁䑁䅅睌睁䑁䅅睌祁䑁䅁杍ぁ䍁䅫䅁佁䅄䅁村䅁䕁䅍杣求䝁䅑兡あ䙁䅣兙あ䝁䅍䅡癁䕁䄸兤あ䝁䅷睢療䝁䅳䅉潁䑁䅅免癁䑁䅁杍癁䑁䅉䅍祁䑁䅁克䅁䅁匴䅁䍂䅁䅁睑祂䝁䅕䅚灂䡁䅑睖桂䡁䅑睙潂䍁䄸睔ㅂ䡁䅑䅢療䝁䄸睡杁䍁䅧免硁䍁䄸䅍穁䍁䄸杍睁䑁䅉䅍灁䅁䅁硫䅁䕁䅉䅁䑂䡁䅉党歂䝁䅫䅤塂䝁䅅䅤橂䝁䅧睌偂䡁䅕䅤獂䝁䄸睢牂䍁䅁䅋硁䑁䅅睌睁䑁䅑睌祁䑁䅁杍ぁ䍁䅫䅁ぃ杅䅁村䅁䕁䅍杣求䝁䅑兡あ䙁䅣兙あ䝁䅍䅡癁䕁䄸兤あ䝁䅷睢療䝁䅳䅉潁䑁䅅免癁䑁䅁兎癁䑁䅉䅍祁䑁䅁克䅁䭁剅䅁䍂䅁䅁睑祂䝁䅕䅚灂䡁䅑睖桂䡁䅑睙潂䍁䄸睔ㅂ䡁䅑䅢療䝁䄸睡杁䍁䅧免硁䍁䄸䅍㉁䍁䄸杍睁䑁䅉睍灁䅁䅁儶䄸䕁䅉䅁䑂䡁䅉党歂䝁䅫䅤塂䝁䅅䅤橂䝁䅧睌偂䡁䅕䅤獂䝁䄸睢牂䍁䅁䅋硁䑁䅅睌睁䑁䅙睌祁䑁䅁杍ぁ䍁䅫䅁ㅁ杅䅁村䅁䕁䅍杣求䝁䅑兡あ䙁䅣兙あ䝁䅍䅡癁䕁䄸兤あ䝁䅷睢療䝁䅳䅉潁䑁䅅免癁䑁䅁睎癁䑁䅉䅍祁䑁䅉克䅁䵁倴䅁䍂䅁䅁睑祂䝁䅕䅚灂䡁䅑睖桂䡁䅑睙潂䍁䄸睔ㅂ䡁䅑䅢療䝁䄸睡杁䍁䅧免硁䍁䄸䅍㍁䍁䄸杍睁䑁䅉䅎灁䅁䅁児䄸䕁䅉䅁䑂䡁䅉党歂䝁䅫䅤塂䝁䅅䅤橂䝁䅧睌偂䡁䅕䅤獂䝁䄸睢牂䍁䅁䅋硁䑁䅅睌睁䑁䅫睌祁䑁䅁杍硁䍁䅫䅁桄睄䅁村䅁䕁䅍杣求䝁䅑兡あ䙁䅣兙あ䝁䅍䅡癁䕁䄸兤あ䝁䅷睢療䝁䅳䅉潁䑁䅅免癁䑁䅁兏癁䑁䅉䅍祁䑁䅉克䅁乁佅䅁䍂䅁䅁睑祂䝁䅕䅚灂䡁䅑睖桂䡁䅑睙潂䍁䄸睔ㅂ䡁䅑䅢療䝁䄸睡杁䍁䅧免硁䍁䄸免硁䍁䄸杍睁䑁䅉免灁䅁䅁兂䅷䕁䅉䅁䑂䡁䅉党歂䝁䅫䅤塂䝁䅅䅤橂䝁䅧睌偂䡁䅕䅤獂䝁䄸睢牂䍁䅁䅋硁䑁䅅睌硁䑁䅅睌祁䑁䅁杍祁䍁䅫䅁ㅃ䅅䅁村䅁䕁䅍杣求䝁䅑兡あ䙁䅣兙あ䝁䅍䅡癁䕁䄸兤あ䝁䅷睢療䝁䅳䅉潁䑁䅅免癁䑁䅅杍癁䑁䅉䅍祁䑁䅑克䅁䝁乙䅁䍂䅁䅁睑祂䝁䅕䅚灂䡁䅑睖桂䡁䅑睙潂䍁䄸睔ㅂ䡁䅑䅢療䝁䄸睡杁䍁䅧免硁䍁䄸免穁䍁䄸杍睁䑁䅉䅎灁䅁䅁兘䅷䕁䅉䅁䑂䡁䅉党歂䝁䅫䅤塂䝁䅅䅤橂䝁䅧睌偂䡁䅕䅤獂䝁䄸睢牂䍁䅁䅋硁䑁䅅睌硁䑁䅑睌祁䑁䅁杍穁䍁䅫䅁偁充䅁村䅁䕁䅍杣求䝁䅑兡あ䙁䅣兙あ䝁䅍䅡癁䕁䄸兤あ䝁䅷睢療䝁䅳䅉潁䑁䅅免癁䑁䅅兎癁䑁䅉䅍祁䑁䅅克䅁䍁䵫䅁䍂䅁䅁睑祂䝁䅕䅚灂䡁䅑睖桂䡁䅑睙潂䍁䄸睔ㅂ䡁䅑䅢療䝁䄸睡杁䍁䅧免硁䍁䄸免ㅁ䍁䄸杍睁䑁䅉䅎灁䅁䅁睰䄴䕁䅉䅁䑂䡁䅉党歂䝁䅫䅤塂䝁䅅䅤橂䝁䅧睌偂䡁䅕䅤獂䝁䄸睢牂䍁䅁䅋硁䑁䅅睌硁䑁䅣睌祁䑁䅁杍祁䍁䅫䅁㡁睃䅁村䅁䕁䅍杣求䝁䅑兡あ䙁䅣兙あ䝁䅍䅡癁䕁䄸兤あ䝁䅷睢療䝁䅳䅉潁䑁䅅免癁䑁䅅睎癁䑁䅉䅍祁䑁䅍克䅁䭁伸䅁䍂䅁䅁睑祂䝁䅕䅚灂䡁䅑睖桂䡁䅑睙潂䍁䄸睔ㅂ䡁䅑䅢療䝁䄸睡杁䍁䅧免硁䍁䄸免㑁䍁䄸杍睁䑁䅉免灁䅁䅁兴䄰䕁䅉䅁䑂䡁䅉党歂䝁䅫䅤塂䝁䅅䅤橂䝁䅧睌偂䡁䅕䅤獂䝁䄸睢牂䍁䅁䅋硁䑁䅅睌硁䑁䅧睌祁䑁䅁杍ぁ䍁䅫䅁牄䅅䅁村䅁䕁䅍杣求䝁䅑兡あ䙁䅣兙あ䝁䅍䅡癁䕁䄸兤あ䝁䅷睢療䝁䅳䅉潁䑁䅅免癁䑁䅅兏癁䑁䅉䅍祁䑁䅑克䅁偁偍䅁䍂䅁䅁睑祂䝁䅕䅚灂䡁䅑睖桂䡁䅑睙潂䍁䄸睔ㅂ䡁䅑䅢療䝁䄸睡杁䍁䅧免硁䍁䄸杍睁䍁䄸杍睁䑁䅉䅎灁䅁䅁睮䄸䕁䅉䅁䑂䡁䅉党歂䝁䅫䅤塂䝁䅅䅤橂䝁䅧睌偂䡁䅕䅤獂䝁䄸睢牂䍁䅁䅋硁䑁䅅睌祁䑁䅅睌祁䑁䅁杍穁䍁䅫䅁橂䅅䅁村䅁䕁䅍杣求䝁䅑兡あ䙁䅣兙あ䝁䅍䅡癁䕁䄸兤あ䝁䅷睢療䝁䅳䅉潁䑁䅅免癁䑁䅉免癁䑁䅉䅍祁䑁䅑克䅁䑁伸䅁䍂䅁䅁睑祂䝁䅕䅚灂䡁䅑睖桂䡁䅑睙潂䍁䄸睔ㅂ䡁䅑䅢療䝁䄸睡杁䍁䅧免硁䍁䄸杍祁䍁䄸杍睁䑁䅉䅎灁䅁䅁杘䄴䕁䅉䅁䑂䡁䅉党歂䝁䅫䅤塂䝁䅅䅤橂䝁䅧睌偂䡁䅕䅤獂䝁䄸睢牂䍁䅁䅋硁䑁䅅睌祁䑁䅍睌祁䑁䅁杍硁䍁䅫䅁畄杄䅁村䅁䕁䅍杣求䝁䅑兡あ䙁䅣兙あ䝁䅍䅡癁䕁䄸兤あ䝁䅷睢療䝁䅳䅉潁䑁䅅免癁䑁䅉䅎癁䑁䅉䅍睁䑁䅧克䅁偁八䅁䍂䅁䅁睑祂䝁䅕䅚灂䡁䅑睖桂䡁䅑睙潂䍁䄸睔ㅂ䡁䅑䅢療䝁䄸睡杁䍁䅧免硁䍁䄸杍ㅁ䍁䄸杍睁䑁䅉䅎灁䅁䅁其䄴䕁䅉䅁䑂䡁䅉党歂䝁䅫䅤塂䝁䅅䅤橂䝁䅧睌偂䡁䅕䅤獂䝁䄸睢牂䍁䅁䅋硁䑁䅅睌祁䑁䅙睌祁䑁䅁杍ぁ䍁䅫䅁潂充䅁村䅁䕁䅍杣求䝁䅑兡あ䙁䅣兙あ䝁䅍䅡癁䕁䄸兤あ䝁䅷睢療䝁䅳䅉潁䑁䅅免癁䑁䅉睎癁䑁䅉䅍硁䑁䅉克䅁乁乫䅁䍂䅁䅁睑祂䝁䅕䅚灂䡁䅑睖桂䡁䅑睙潂䍁䄸睔ㅂ䡁䅑䅢療䝁䄸睡杁䍁䅧免硁䍁䄸杍㕁䍁䄸杍睁䑁䅅䅏灁䅁䅁䅷䅷䕁䅉䅁䑂䡁䅉党歂䝁䅫䅤塂䝁䅅䅤橂䝁䅧睌偂䡁䅕䅤獂䝁䄸睢牂䍁䅁䅋硁䑁䅉睌睁䑁䅅睌祁䑁䅁杍祁䍁䅫䅁䑁杄䅁村䅁䕁䅍杣求䝁䅑兡あ䙁䅣兙あ䝁䅍䅡癁䕁䄸兤あ䝁䅷睢療䝁䅳䅉潁䑁䅅杍癁䑁䅁免癁䑁䅉䅍祁䑁䅍克䅁偁伴䅁䍂䅁䅁睑祂䝁䅕䅚灂䡁䅑睖桂䡁䅑睙潂䍁䄸睔ㅂ䡁䅑䅢療䝁䄸睡杁䍁䅧免祁䍁䄸䅍祁䍁䄸杍睁䑁䅉䅎灁䅁䅁䈳䅅䕁䅉䅁䑂䡁䅉党歂䝁䅫䅤塂䝁䅅䅤橂䝁䅧睌偂䡁䅕䅤獂䝁䄸睢牂䍁䅁䅋硁䑁䅉睌睁䑁䅍睌祁䑁䅁免睁䍁䅫䅁慁䅅䅁村䅁䕁䅍杣求䝁䅑兡あ䙁䅣兙あ䝁䅍䅡癁䕁䄸兤あ䝁䅷睢療䝁䅳䅉潁䑁䅅杍癁䑁䅁睍癁䑁䅉䅍祁䑁䅑克䅁䝁䱳䅁䍂䅁䅁睑祂䝁䅕䅚灂䡁䅑睖桂䡁䅑睙潂䍁䄸睔ㅂ䡁䅑䅢療䝁䄸睡杁䍁䅧免祁䍁䄸䅍ぁ䍁䄸杍睁䑁䅅睎灁䅁䅁杩䄸䕁䅉䅁䑂䡁䅉党歂䝁䅫䅤塂䝁䅅䅤橂䝁䅧睌偂䡁䅕䅤獂䝁䄸睢牂䍁䅁䅋硁䑁䅉睌睁䑁䅑睌祁䑁䅁杍穁䍁䅫䅁䩃䅅䅁村䅁䕁䅍杣求䝁䅑兡あ䙁䅣兙あ䝁䅍䅡癁䕁䄸兤あ䝁䅷睢療䝁䅳䅉潁䑁䅅杍癁䑁䅁兎癁䑁䅉䅍祁䑁䅍克䅁䑁剷䅁䍂䅁䅁睑祂䝁䅕䅚灂䡁䅑睖桂䡁䅑睙潂䍁䄸睔ㅂ䡁䅑䅢療䝁䄸睡杁䍁䅧免祁䍁䄸䅍ㅁ䍁䄸杍睁䑁䅉䅎灁䅁䅁剉䅁䕁䅉䅁䑂䡁䅉党歂䝁䅫䅤塂䝁䅅䅤橂䝁䅧睌偂䡁䅕䅤獂䝁䄸睢牂䍁䅁䅋硁䑁䅉睌睁䑁䅧睌祁䑁䅁杍睁䍁䅫䅁睂䅄䅁村䅁䕁䅍杣求䝁䅑兡あ䙁䅣兙あ䝁䅍䅡癁䕁䄸兤あ䝁䅷睢療䝁䅳䅉潁䑁䅅杍癁䑁䅁䅏癁䑁䅉䅍祁䑁䅉克䅁䍁剣䅁䍂䅁䅁睑祂䝁䅕䅚灂䡁䅑睖桂䡁䅑睙潂䍁䄸睔ㅂ䡁䅑䅢療䝁䄸睡杁䍁䅧免祁䍁䄸䅍㕁䍁䄸杍睁䑁䅉䅍灁䅁䅁睒䄴䕁䅉䅁䑂䡁䅉党歂䝁䅫䅤塂䝁䅅䅤橂䝁䅧睌偂䡁䅕䅤獂䝁䄸睢牂䍁䅁䅋硁䑁䅉睌睁䑁䅫睌祁䑁䅁杍ぁ䍁䅫䅁汁兄䅁村䅁䕁䅍杣求䝁䅑兡あ䙁䅣兙あ䝁䅍䅡癁䕁䄸兤あ䝁䅷睢療䝁䅳䅉潁䑁䅅杍癁䑁䅅䅍癁䑁䅉䅍祁䑁䅑克䅁䕁兑䅁䍂䅁䅁睑祂䝁䅕䅚灂䡁䅑睖桂䡁䅑睙潂䍁䄸睔ㅂ䡁䅑䅢療䝁䄸睡杁䍁䅧免祁䍁䄸免硁䍁䄸杍睁䑁䅅杍灁䅁䅁兑䄰䕁䅉䅁䑂䡁䅉党歂䝁䅫䅤塂䝁䅅䅤橂䝁䅧睌偂䡁䅕䅤獂䝁䄸睢牂䍁䅁䅋硁䑁䅉睌硁䑁䅉睌祁䑁䅁免㕁䍁䅫䅁䡂睄䅁村䅁䕁䅍杣求䝁䅑兡あ䙁䅣兙あ䝁䅍䅡癁䕁䄸兤あ䝁䅷睢療䝁䅳䅉潁䑁䅅杍癁䑁䅅杍癁䑁䅉䅍祁䑁䅍克䅁䙁䵉䅁䍂䅁䅁睑祂䝁䅕䅚灂䡁䅑睖桂䡁䅑睙潂䍁䄸睔ㅂ䡁䅑䅢療䝁䄸睡杁䍁䅧免祁䍁䄸免穁䍁䄸杍睁䑁䅉免灁䅁䅁兗䄸䕁䅉䅁䑂䡁䅉党歂䝁䅫䅤塂䝁䅅䅤橂䝁䅧睌偂䡁䅕䅤獂䝁䄸睢牂䍁䅁䅋硁䑁䅉睌硁䑁䅍睌祁䑁䅁杍祁䍁䅫䅁乂杄䅁村䅁䕁䅍杣求䝁䅑兡あ䙁䅣兙あ䝁䅍䅡癁䕁䄸兤あ䝁䅷睢療䝁䅳䅉潁䑁䅅杍癁䑁䅅睍癁䑁䅉䅍祁䑁䅍克䅁䭁余䅁䍂䅁䅁睑祂䝁䅕䅚灂䡁䅑睖桂䡁䅑睙潂䍁䄸睔ㅂ䡁䅑䅢療䝁䄸睡杁䍁䅧免祁䍁䄸免ぁ䍁䄸杍睁䑁䅉睍灁䅁䅁杩䄴䕁䅉䅁䑂䡁䅉党歂䝁䅫䅤塂䝁䅅䅤橂䝁䅧睌偂䡁䅕䅤獂䝁䄸睢牂䍁䅁䅋硁䑁䅉睌硁䑁䅙睌祁䑁䅁杍ぁ䍁䅫䅁䡂䅅䅁村䅁䕁䅍杣求䝁䅑兡あ䙁䅣兙あ䝁䅍䅡癁䕁䄸兤あ䝁䅷睢療䝁䅳䅉潁䑁䅅杍癁䑁䅅兏癁䑁䅉䅍睁䑁䅕克䅁䥁儴䅁䍂䅁䅁睑祂䝁䅕䅚灂䡁䅑睖桂䡁䅑睙潂䍁䄸睔ㅂ䡁䅑䅢療䝁䄸睡杁䍁䅧免祁䍁䄸免㕁䍁䄸杍睁䑁䅉杍灁䅁䅁硖䅅䕁䅉䅁䑂䡁䅉党歂䝁䅫䅤塂䝁䅅䅤橂䝁䅧睌偂䡁䅕䅤獂䝁䄸睢牂䍁䅁䅋硁䑁䅉睌祁䑁䅁睌祁䑁䅁杍穁䍁䅫䅁楁兄䅁村䅁䕁䅍杣求䝁䅑兡あ䙁䅣兙あ䝁䅍䅡癁䕁䄸兤あ䝁䅷睢療䝁䅳䅉潁䑁䅅杍癁䑁䅉䅍癁䑁䅉䅍祁䑁䅑克䅁䝁剣䅁䍂䅁䅁睑祂䝁䅕䅚灂䡁䅑睖桂䡁䅑睙潂䍁䄸睔ㅂ䡁䅑䅢療䝁䄸睡杁䍁䅧免祁䍁䄸杍硁䍁䄸杍睁䑁䅉䅍灁䅁䅁杈䄰䙁䅁䅁䑂䡁䅉睢㍂䝁䅑督療䡁䅕杣橂䝁䅫杢湂䑁䅳䅉䝂䝁䅫杢あ䝁䅕睙潂䑁䅳䅉偂䝁䄴䅢灂䝁䄴党杁䙁䅁兙㕂䝁䄰党畂䡁䅑督䅁乁䤰䅁⭁䅁䅁睑祂䝁䄸睤歂䡁䅍睢ㅂ䡁䅉睙灂䝁䄴睚㝁䍁䅁睔畂䝁䅷兡畂䝁䅕䅉兂䝁䅅入瑂䝁䅕杢あ䡁䅍䅁兂兄䅁村䅁䕁䅍兤穂䡁䅑睢瑂䝁䅕杣杁䙁䅉党獂䝁䅅䅤灂䝁䄸杢穂䝁䅧兡睂䍁䅁兔桂䝁䄴兙湂䝁䅕兢求䝁䄴䅤䅁䙁䵧䅁䥃䅁䅁睑ㅂ䡁䅍䅤療䝁䄰党祂䍁䅁杕求䝁䅷兙あ䝁䅫睢畂䡁䅍䅡灂䡁䅁䅉乂䝁䅅杢桂䝁䅣党瑂䝁䅕杢あ䑁䅳䅉䍂䡁䅉兙畂䝁䅑䅉乂䝁䅅杣牂䝁䅕䅤灂䝁䄴睚㝁䍁䅁睑療䝁䄴䅤求䝁䄴䅤杁䕁䅍杣求䝁䅅䅤灂䝁䄸杢䅁䙁䡕䅁浂䅁䅁睑ㅂ䡁䅍䅤療䝁䄰党祂䍁䅁杕求䝁䅷兙あ䝁䅫睢畂䡁䅍䅡灂䡁䅁䅉乂䝁䅅杢桂䝁䅣党瑂䝁䅕杢あ䑁䅳䅉䑂䝁䄸杢あ䝁䅕杢あ䍁䅁睑祂䝁䅕兙あ䝁䅫睢畂䅁䅁䅹䄸䉁䉁䅁䑂䡁䅕督あ䝁䄸兢求䡁䅉䅉卂䝁䅕䅢桂䡁䅑兡療䝁䄴督潂䝁䅫䅣杁䕁䄰兙畂䝁䅅睚求䝁䄰党畂䡁䅑睏杁䕁䅑兙あ䝁䅅䅉䩂䝁䄴䅤求䝁䅣杣桂䡁䅑兡療䝁䄴睏杁䕁䅑兙あ䝁䅅䅉兂䡁䅉睢あ䝁䅕睙あ䝁䅫睢畂䑁䅳䅉䝂䝁䅫杢あ䝁䅕睙潂䑁䅳䅉偂䝁䄴䅢灂䝁䄴党杁䙁䅁兙㕂䝁䄰党畂䡁䅑督㝁䍁䅁䅕祂䝁䄸睙求䡁䅍督杁䕁䅅兤あ䝁䄸兢桂䡁䅑兡療䝁䄴睏杁䙁䅍睢浂䡁䅑睤桂䡁䅉党杁䕁䅑党㉂䝁䅕䅢療䡁䅁兢求䝁䄴䅤䅁乁卙䅁㉂䅁䅁睑ㅂ䡁䅍䅤療䝁䄰党祂䍁䅁杕求䝁䅷兙あ䝁䅫睢畂䡁䅍䅡灂䡁䅁䅉乂䝁䅅杢桂䝁䅣党瑂䝁䅕杢あ䑁䅳䅉䕂䝁䅫睚灂䡁䅑兙獂䍁䅁兑穂䡁䅍党あ䍁䅁兔桂䝁䄴兙湂䝁䅕兢求䝁䄴䅤䅁佁剧䅁䍃䅁䅁睑ㅂ䡁䅍䅤療䝁䄰党祂䍁䅁杕求䝁䅷兙あ䝁䅫睢畂䡁䅍䅡灂䡁䅁䅉乂䝁䅅杢桂䝁䅣党瑂䝁䅕杢あ䑁䅳䅉䙂䍁䄰䅢求䝁䅅杣畂䝁䅫杢湂䑁䅳䅉啂䝁䅕兙瑂䍁䅁睑療䝁䅷䅢桂䝁䅉睢祂䝁䅅䅤灂䝁䄸杢䅁䕁䠸䅁䝃䅁䅁睑ㅂ䡁䅍䅤療䝁䄰党祂䍁䅁杕求䝁䅷兙あ䝁䅫睢畂䡁䅍䅡灂䡁䅁䅉乂䝁䅅杢桂䝁䅣党瑂䝁䅕杢あ䑁䅳䅉啂䝁䅕䅥あ䍁䅁兑畂䝁䅅䅢㕂䡁䅑兡橂䡁䅍睏杁䕁䅍睢畂䡁䅑党畂䡁䅑䅉䑂䡁䅉党桂䡁䅑兡療䝁䄴䅁ㅃ元䅁䅂䅁䕁䅑䅁杄杁䅁䅃䅁䕁䅑兑䵂䅁䅁睳䅍䅁䅧䅁䕂䕁䅅兗䅁䱁䑧䅁䝁䅁䅁䅒䕂䅁䅁䅏䅉䅁䅙䅁䕂䕁䅕䅁汁杁䅁权䅁䕁䅑兒䑂䕁䅳䅁晁䅂䅁权䅁䕁䅑兒䵂䕁䅷䅁慁䅂䅁䅃䅁䕁䅑杒呂䅁䅁杉䅉䅁䅙䅁䕂䕁䅣䅁煂杁䅁䅃䅁䕁䅑睒奂䅁䅁䅌䅍䅁䅧䅁䕂䕁䅧兓䅁䕁䍍䅁䥁䅁䅁䅒䥂䙁䅉䅁畂杁䅁䅃䅁䕁䅑兓呂䅁䅁兴䅍䅁䅯䅁䕂䕁䅫睕䥂䅁䅁权䅑䅁䅧䅁䕂䕁䅷杕䅁䝁䑷䅁䭁䅁䅁䅒䵂䙁䅑杕䅁䙁䑅䅁䥁䅁䅁䅒偂䕁䅍䅁ㅄ杁䅁䅃䅁䕁䅑睔坂䅁䅁䅸䅉䅁䅧䅁䕂䕁䄸睖䅁䥁䑷䅁䥁䅁䅁䅒兂䙁䅯䅁牃睁䅁䅃䅁䕁䅑杕䩂䅁䅁杴䅍䅁䅧䅁䕂䙁䅑兒䅁偁䌸䅁䥁䅁䅁䅒噂䕁䅳䅁摁杁䅁䅃䅁䕁䅑杖䉂䅁䅁元䅉䅁䅧䅁䕂䙁䅙杔䅁䝁䑯䅁䥁䅁䅁䅒奂䕁䅍䅁啃睁䅁权䅁䕁䅑䅗䑂䕁䄰䅁㙄杁䅁䅊䅁䕁䅑兙あ䝁䅅䅉䑂䝁䅕杢あ䝁䅕杣杁䙁䅉兒䩂䙁䅑督䅁䥁䩷䅁㑁䅁䅁䅒桂䡁䅑兙杁䕁䅍党畂䡁䅑党祂䡁䅍䅉桂䝁䄴䅚杁䕁䅙兙橂䝁䅫䅢灂䡁䅑兡求䡁䅍䅁偄元䅁杉䅁䕁䅑兙あ䝁䅅䅉䩂䝁䄴䅤求䝁䅣杣桂䡁䅑兡療䝁䄴䅁㕃睃䅁䅅䅅䕁䅑兙あ䝁䅅䅉䩂䝁䄴䅤求䝁䅣杣桂䡁䅑兡療䝁䄴睏杁䕁䅉兙橂䝁䅳兤睂䍁䅁兙畂䝁䅑䅉卂䝁䅕睙療䡁䅙党祂䡁䅫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䑁䅳䅉䕂䝁䅅䅤桂䍁䅁睑求䝁䄴䅤求䡁䅉䅉啂䝁䅕睙潂䝁䄴睢獂䝁䄸睚㕂䅁䅁䅦䅧䍁䉉䅁䕂䝁䅅䅤桂䍁䅁兓畂䡁䅑党湂䡁䅉兙あ䝁䅫睢畂䑁䅳䅉䑂䝁䅷睢ㅂ䝁䅑䅉䕂䝁䅅䅤桂䍁䅁睕求䡁䅉杤灂䝁䅍党穂䑁䅳䅉䑂䝁䅷睢ㅂ䝁䅑䅉䩂䝁䄴杚祂䝁䅅督あ䡁䅉兤橂䡁䅑兤祂䝁䅕睏杁䕁䅍䅢療䡁䅕䅚杁䙁䅍党橂䡁䅕杣灂䡁䅑入㝁䍁䅁兒歂䝁䅣党杁䕁䅍睢瑂䡁䅁兤あ䝁䅫杢湂䑁䅳䅉䕂䝁䅅䅤桂䍁䅁睑求䝁䄴䅤求䡁䅉督杁䝁䅅杢歂䍁䅁杒桂䝁䅍兡獂䝁䅫䅤灂䝁䅕督㝁䍁䅁䅒桂䡁䅑兙杁䕁䅍党畂䡁䅑党祂䍁䅁䅖求䝁䅍䅡畂䝁䄸䅢療䝁䅣入䅁佁䩯䅁祂䅁䅁䅒桂䡁䅑兙杁䕁䅫杢あ䝁䅕睚祂䝁䅅䅤灂䝁䄸杢㝁䍁䅁睑獂䝁䄸兤歂䍁䅁兓畂䝁䅙杣桂䡁䅍䅤祂䡁䅕睙あ䡁䅕杣求䑁䅳䅉佂䝁䅕䅤㍂䝁䄸杣牂䍁䅁睕求䝁䅍兤祂䝁䅫䅤㕂䅁䅁朰䅯乁䅧䅁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睑獂䝁䄸兤歂䍁䅁睕あ䝁䄸杣桂䝁䅣党㝁䍁䅁䅕祂䝁䄸睙求䡁䅍督杁䕁䅅兤あ䝁䄸兢桂䡁䅑兡療䝁䄴䅁睄杂䅁杵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䙁䥯䅁煁允䅁䅒桂䡁䅑兙杁䕁䅫杢あ䝁䅕睚祂䝁䅅䅤灂䝁䄸杢㝁䍁䅁睑ㅂ䡁䅍䅤療䝁䄰党祂䍁䅁杕求䝁䅷兙あ䝁䅫睢畂䡁䅍䅡灂䡁䅁䅉乂䝁䅅杢桂䝁䅣党瑂䝁䅕杢あ䑁䅳䅉䑂䡁䅕督あ䝁䄸兢求䡁䅉䅉䉂䝁䄴兙獂䡁䅫䅤灂䝁䅍督㝁䍁䅁䅖求䡁䅧䅤杁䕁䅅杢桂䝁䅷入あ䝁䅫睙穂䑁䅳䅉䕂䝁䅅䅤桂䍁䅁䅕祂䝁䄸䅤求䝁䅍䅤灂䝁䄸杢㝁䍁䅁䅕祂䝁䄸睙求䡁䅍督杁䕁䅅兤あ䝁䄸兢桂䡁䅑兡療䝁䄴睏杁䕁䅅杣あ䝁䅫杚灂䝁䅍兡桂䝁䅷䅉䩂䝁䄴䅤求䝁䅷䅢灂䝁䅣党畂䝁䅍党䅁䱁䡧䅁奄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睑療䡁䅕杣灂䝁䅕杣杁䙁䅍党祂䡁䅙兡橂䝁䅕睏杁䙁䅑党桂䝁䄰䅉䑂䝁䄸䅢獂䝁䅅杙療䡁䅉兙あ䝁䅫睢畂䅁䅁剗䅉䱁䄴䅁䕂䝁䅅䅤桂䍁䅁兓畂䡁䅑党湂䡁䅉兙あ䝁䅫睢畂䑁䅳䅉䕂䝁䅅䅤桂䍁䅁䅕祂䝁䄸䅤求䝁䅍䅤灂䝁䄸杢㝁䍁䅁䅕祂䝁䄸睙求䡁䅍督杁䕁䅅兤あ䝁䄸兢桂䡁䅑兡療䝁䄴睏杁䙁䅍䅤療䡁䅉兙湂䝁䅕䅉乂䝁䅅杢桂䝁䅣党瑂䝁䅕杢あ䑁䅳䅉噂䡁䅑兡獂䝁䅫䅤㕂䍁䅁睕橂䝁䅅䅢求䍁䅁睕療䝁䅷兙祂䅁䅁兕䅧䩁䅧䅁䕂䝁䅅䅤桂䍁䅁兓畂䡁䅑党湂䡁䅉兙あ䝁䅫睢畂䑁䅳䅉䕂䝁䅫睚灂䡁䅑兙獂䍁䅁兑穂䡁䅍党あ䍁䅁兔桂䝁䄴兙湂䝁䅕兢求䝁䄴䅤㝁䍁䅁䅒桂䡁䅑兙杁䙁䅁杣療䡁䅑党橂䡁䅑兡療䝁䄴睏杁䕁䅍杣㕂䡁䅁䅤療䝁䅍兤祂䡁䅉党畂䝁䅍入䅁䥁䩳䅁獄䅁䅁䅒桂䡁䅑兙杁䕁䅫杢あ䝁䅕睚祂䝁䅅䅤灂䝁䄸杢㝁䍁䅁䅒灂䝁䅣兡あ䝁䅅䅢杁䕁䄰党歂䝁䅫兙㝁䍁䅁睑ㅂ䡁䅍䅤療䝁䄰党祂䍁䅁兑畂䝁䅅䅢㕂䡁䅑兡橂䡁䅍睏杁䕁䅑兙あ䝁䅅䅉兂䡁䅉睢あ䝁䅕睙あ䝁䅫睢畂䑁䅳䅉卂䝁䅕兙獂䍁䅁兒穂䡁䅑兙あ䝁䅕䅉啂䝁䅕睙潂䝁䄴睢獂䝁䄸睚㕂䑁䅳䅉䉂䡁䅉䅤灂䝁䅙兡橂䝁䅫兙獂䍁䅁兓畂䡁䅑党獂䝁䅷兡湂䝁䅕杢橂䝁䅕䅁㍃元䅁村䅅䕁䅑兙あ䝁䅅䅉䩂䝁䄴䅤求䝁䅣杣桂䡁䅑兡療䝁䄴睏杁䕁䅕杢求䡁䅉睚㕂䍁䅁兔桂䝁䄴兙湂䝁䅕兢求䝁䄴䅤㝁䍁䅁兒畂䝁䅕杣湂䡁䅫䅉呂䡁䅑睢祂䝁䅅睚求䑁䅳䅉䩂䝁䄴䅚ㅂ䡁䅍䅤祂䝁䅫兙獂䍁䅁兑ㅂ䡁䅑睢瑂䝁䅅䅤灂䝁䄸杢㝁䍁䅁睕求䝁䄴督療䡁䅉督㝁䍁䅁睑獂䝁䅕兙畂䙁䅑党橂䝁䅧睏杁䙁䅁杣療䝁䅍党穂䡁䅍䅉䉂䡁䅕䅤療䝁䄰兙あ䝁䅫睢畂䑁䅳䅉䉂䡁䅉䅤灂䝁䅙兡橂䝁䅫兙獂䍁䅁兓畂䡁䅑党獂䝁䅷兡湂䝁䅕杢橂䝁䅕睏杁䙁䅕䅤灂䝁䅷兡あ䡁䅫䅉呂䝁䅍兙獂䝁䅕䅉呂䝁䄸䅢桂䡁䅉䅁㡂权䅁杖䅁䕁䅑兙あ䝁䅅䅉䩂䝁䄴䅤求䝁䅣杣桂䡁䅑兡療䝁䄴睏杁䕁䅕杢㉂䝁䅫杣療䝁䄴兢求䝁䄴䅤桂䝁䅷䅉䑂䝁䄸杢穂䡁䅕䅢あ䝁䅫杢湂䅁䅁䈱䅅䅁䉷䅁䕂䝁䅅䅤桂䍁䅁兓畂䡁䅑党湂䡁䅉兙あ䝁䅫睢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䑁䅳䅉兂䡁䅉睢橂䝁䅕督穂䍁䅁兑ㅂ䡁䅑睢瑂䝁䅅䅤灂䝁䄸杢㝁䍁䅁睑獂䝁䅫兢桂䡁䅑党啂䝁䅕睙潂䅁䅁先䅧䵁䅙䅁䕂䝁䅅䅤桂䍁䅁兓畂䡁䅑党湂䡁䅉兙あ䝁䅫睢畂䑁䅳䅉䝂䝁䅅杣瑂䝁䅫杢湂䑁䅳䅉䥂䝁䄸杣あ䝁䅫睙ㅂ䝁䅷䅤ㅂ䡁䅉党㝁䍁䅁兓畂䝁䅑兤穂䡁䅑杣灂䝁䅅䅢杁䕁䅅兤あ䝁䄸兢桂䡁䅑兡療䝁䄴睏杁䕁䅷兡㉂䝁䅕督あ䝁䄸睙牂䑁䅳䅉䉂䡁䅉䅤灂䝁䅙兡橂䝁䅫兙獂䍁䅁兓畂䡁䅑党獂䝁䅷兡湂䝁䅕杢橂䝁䅕䅁奃杂䅁䄷䅁䕁䅑兙あ䝁䅅䅉䩂䝁䄴䅤求䝁䅣杣桂䡁䅑兡療䝁䄴睏杁䕁䅙兙穂䡁䅑兌乂䝁䄸杤灂䝁䄴睚杁䕁䅍睢畂䡁䅍兤瑂䝁䅕杣杁䕁䅣睢療䝁䅑督㝁䍁䅁杒療䝁䄸䅚杁䕁䅑党獂䝁䅫杤求䡁䅉入㝁䍁䅁兔桂䡁䅉睡求䡁䅑兡畂䝁䅣䅉䉂䡁䅕䅤療䝁䄰兙あ䝁䅫睢畂䑁䅳䅉兂䡁䅉睢橂䝁䅕督穂䍁䅁兑ㅂ䡁䅑睢瑂䝁䅅䅤灂䝁䄸杢㝁䍁䅁睔畂䝁䅷兡畂䝁䅕䅉䡂䡁䅉睢橂䝁䅕杣㕂䅁䅁桥䅉䅁䈴䅁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䅍杣㕂䡁䅁䅤療䝁䅍兤祂䡁䅉党畂䝁䅍入㝁䍁䅁睔畂䝁䅷兡畂䝁䅕䅉兂䝁䅅入瑂䝁䅕杢あ䡁䅍䅁湁睂䅁末䅁䕁䅑兙あ䝁䅅䅉䩂䝁䄴䅤求䝁䅣杣桂䡁䅑兡療䝁䄴睏杁䕁䅙兡畂䡁䅑党橂䝁䅧睏杁䕁䅑兙あ䝁䅅䅉兂䡁䅉睢あ䝁䅕睙あ䝁䅫睢畂䑁䅳䅉䑂䝁䅷睢ㅂ䝁䅑䅉䕂䝁䅅䅤桂䍁䅁睕求䡁䅉杤灂䝁䅍党穂䑁䅳䅉䑂䝁䅷睢ㅂ䝁䅑䅉䩂䝁䄴杚祂䝁䅅督あ䡁䅉兤橂䡁䅑兤祂䝁䅕睏杁䙁䅁杣療䝁䅍党穂䡁䅍䅉䉂䡁䅕䅤療䝁䄰兙あ䝁䅫睢畂䑁䅳䅉䕂䝁䅫睚灂䡁䅑兙獂䍁䅁村祂䝁䄸睡求䡁䅉兙湂䝁䅕䅁剂睄䅁䄰䅁䕁䅑兙あ䝁䅅䅉䩂䝁䄴䅤求䝁䅣杣桂䡁䅑兡療䝁䄴睏杁䕁䅙兡畂䡁䅑党橂䝁䅧睏杁䕁䅑兙あ䝁䅅䅉兂䡁䅉睢あ䝁䅕睙あ䝁䅫睢畂䑁䅳䅉䑂䝁䅷睢ㅂ䝁䅑䅉䩂䝁䄴杚祂䝁䅅督あ䡁䅉兤橂䡁䅑兤祂䝁䅕睏杁䙁䅁杣療䝁䅍党穂䡁䅍䅉䉂䡁䅕䅤療䝁䄰兙あ䝁䅫睢畂䑁䅳䅉䕂䝁䅫睚灂䡁䅑兙獂䍁䅁村祂䝁䄸睡求䡁䅉兙湂䝁䅕䅁灁权䅁䅂䅅䕁䅑兙あ䝁䅅䅉䩂䝁䄴䅤求䝁䅣杣桂䡁䅑兡療䝁䄴睏杁䕁䅙䅢桂䡁䅍䅡杁䙁䅍䅤療䡁䅉兙湂䝁䅕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䑁䅳䅉䕂䝁䅅䅤桂䍁䅁睑求䝁䄴䅤求䡁䅉䅉啂䝁䅕睙潂䝁䄴睢獂䝁䄸睚㕂䅁䅁䅣䅯佁䄴䅁䕂䝁䅅䅤桂䍁䅁兓畂䡁䅑党湂䡁䅉兙あ䝁䅫睢畂䑁䅳䅉䝂䝁䅷党求䡁䅑䅉乂䝁䅅杢桂䝁䅣党瑂䝁䅕杢あ䑁䅳䅉䝂䡁䅉党灂䝁䅣䅡あ䍁䅁睕求䡁䅉杤灂䝁䅍党㝁䍁䅁䅔桂䡁䅍䅤杁䕁䄰兡獂䝁䅕䅉啂䡁䅉兙畂䡁䅍䅣療䡁䅉䅤桂䡁䅑兡療䝁䄴睏杁䕁䅍䅢療䡁䅕䅚杁䕁䅫杢浂䡁䅉兙穂䡁䅑杣ㅂ䝁䅍䅤ㅂ䡁䅉党㝁䍁䅁䅒灂䝁䅣兡あ䝁䅅䅢杁䕁䅉杣療䝁䅳党祂䝁䅅睚求䅁䅁䅐䄸䱁䄴䅁䕂䝁䅅䅤桂䍁䅁兓畂䡁䅑党湂䡁䅉兙あ䝁䅫睢畂䑁䅳䅉䝂䝁䅷党求䡁䅑䅉乂䝁䅅杢桂䝁䅣党瑂䝁䅕杢あ䑁䅳䅉䩂䝁䄴䅚ㅂ䡁䅍䅤祂䝁䅫兙獂䍁䅁兑ㅂ䡁䅑睢瑂䝁䅅䅤灂䝁䄸杢㝁䍁䅁䅒桂䡁䅑兙杁䙁䅁杣療䡁䅑党橂䡁䅑兡療䝁䄴睏杁䙁䅁杣療䝁䅍党穂䡁䅍䅉䉂䡁䅕䅤療䝁䄰兙あ䝁䅫睢畂䅁䅁䅧䅧乁䅯䅁䕂䝁䅅䅤桂䍁䅁兓畂䡁䅑党湂䡁䅉兙あ䝁䅫睢畂䑁䅳䅉䡂䙁䅁睕㝁䍁䅁䅔療䝁䅍兙あ䝁䅫睢畂䍁䅁村桂䡁䅍党歂䍁䅁睕求䡁䅉杤灂䝁䅍党穂䑁䅳䅉䕂䝁䅅䅤桂䍁䅁䅕祂䝁䄸䅤求䝁䅍䅤灂䝁䄸杢㝁䍁䅁杕求䝁䄰睢あ䝁䅕䅉䉂䝁䅍睙求䡁䅍督杁䝁䅅杢歂䍁䅁睑療䝁䄴䅤祂䝁䄸䅢㝁䍁䅁杔求䡁䅑睤療䡁䅉睡杁䙁䅍党橂䡁䅕杣灂䡁䅑入䅁偁儰䅁獄䅁䅁䅒桂䡁䅑兙杁䕁䅫杢あ䝁䅕睚祂䝁䅅䅤灂䝁䄸杢㝁䍁䅁睒兂䙁䅍睏杁䕁䅷睢橂䝁䅅䅤灂䝁䄸杢杁䕁䅉兙穂䝁䅕䅚杁䙁䅍党祂䡁䅙兡橂䝁䅕督㝁䍁䅁睕求䝁䄴督療䡁䅉督㝁䍁䅁䅒桂䡁䅑兙杁䙁䅁杣療䡁䅑党橂䡁䅑兡療䝁䄴睏杁䙁䅉党瑂䝁䄸䅤求䍁䅁兑橂䝁䅍党穂䡁䅍䅉桂䝁䄴䅚杁䕁䅍睢畂䡁䅑杣療䝁䅷睏杁䕁䄴党あ䡁䅣睢祂䝁䅳䅉呂䝁䅕睙ㅂ䡁䅉兡あ䡁䅫䅁㉁䅃䅁䅱䅁䕁䅑兙あ䝁䅅䅉䩂䝁䄴䅤求䝁䅣杣桂䡁䅑兡療䝁䄴睏杁䕁䅧党桂䝁䅷䅤潂䍁䅁䅒灂䝁䅅睚畂䝁䄸督あ䝁䅫睙穂䑁䅳䅉乂䕁䅧党桂䝁䅷䅤潂䑁䅳䅉兂䡁䅉睢橂䝁䅕督穂䍁䅁兑ㅂ䡁䅑睢瑂䝁䅅䅤灂䝁䄸杢㝁䍁䅁睑潂䡁䅉睢畂䝁䅫睙杁䕁䅑兡穂䝁䅕兙穂䝁䅕督䅁䩁偫䅁䵄䅁䅁䅒桂䡁䅑兙杁䕁䅫杢あ䝁䅕睚祂䝁䅅䅤灂䝁䄸杢㝁䍁䅁䅓求䝁䅅䅢あ䝁䅧䅉䕂䝁䅫兙湂䝁䄴睢穂䡁䅑兡橂䡁䅍睏杁䙁䅁杣求䝁䅑兡橂䡁䅑兡㉂䝁䅕䅉䉂䝁䄴兙獂䡁䅫䅤灂䝁䅍督㝁䍁䅁䅖求䡁䅧䅤杁䕁䅅杢桂䝁䅷入あ䝁䅫睙穂䑁䅳䅉䕂䝁䅅䅤桂䍁䅁䅕祂䝁䄸䅤求䝁䅍䅤灂䝁䄸杢㝁䍁䅁睒求䝁䄴党あ䝁䅫睙穂䅁䅁睌䅯䥁䅑䅁䕂䝁䅅䅤桂䍁䅁兓畂䡁䅑党湂䡁䅉兙あ䝁䅫睢畂䑁䅳䅉䥂䝁䅕兙獂䡁䅑䅡杁䕁䅑兡桂䝁䅣杢療䡁䅍䅤灂䝁䅍督㝁䍁䅁䅕祂䝁䄸睙求䡁䅍督杁䕁䅅兤あ䝁䄸兢桂䡁䅑兡療䝁䄴睏杁䙁䅍兤祂䝁䅣党祂䡁䅫䅁摂充䅁杸䅁䕁䅑兙あ䝁䅅䅉䩂䝁䄴䅤求䝁䅣杣桂䡁䅑兡療䝁䄴睏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䅁乁伸䅁㉁允䅁䅒桂䡁䅑兙杁䕁䅫杢あ䝁䅕睚祂䝁䅅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䅍䅢療䡁䅕䅚杁䕁䅫杢浂䡁䅉兙穂䡁䅑杣ㅂ䝁䅍䅤ㅂ䡁䅉党㝁䍁䅁䅕祂䝁䄸睙求䡁䅍督杁䕁䅅兤あ䝁䄸兢桂䡁䅑兡療䝁䄴睏杁䕁䅅杣あ䝁䅫杚灂䝁䅍兡桂䝁䅷䅉䩂䝁䄴䅤求䝁䅷䅢灂䝁䅣党畂䝁䅍党䅁䵁䭙䅁楄䅁䅁䅒桂䡁䅑兙杁䕁䅫杢あ䝁䅕睚祂䝁䅅䅤灂䝁䄸杢㝁䍁䅁兓畂䝁䅑兤穂䡁䅑杣灂䝁䅅䅢杁䕁䅅兤あ䝁䄸兢桂䡁䅑兡療䝁䄴睏杁䙁䅍党畂䡁䅍睢祂䡁䅍睏杁䙁䅍兡瑂䡁䅕䅢桂䡁䅑兡療䝁䄴睏杁䕁䄴党あ䡁䅣睢祂䝁䅳䅉呂䝁䅕睙ㅂ䡁䅉兡あ䡁䅫睏杁䙁䅁兙穂䡁䅍党畂䝁䅣党祂䍁䅁兑灂䡁䅉睙祂䝁䅅杚あ䍁䅁兔桂䝁䄴兤浂䝁䅅睙あ䡁䅕杣灂䝁䄴睚䅁䵁䡙䅁坄䅁䅁䅒桂䡁䅑兙杁䕁䅫杢あ䝁䅕睚祂䝁䅅䅤灂䝁䄸杢㝁䍁䅁兔䥂䝁䅕兙獂䡁䅑䅡㝁䍁䅁䅕祂䝁䅕䅚灂䝁䅍䅤灂䡁䅙党杁䕁䅅杢桂䝁䅷入あ䝁䅫睙穂䑁䅳䅉偂䡁䅕䅤睂䝁䅅䅤灂䝁䅕杢あ䍁䅁睑桂䡁䅉党㝁䍁䅁兑穂䡁䅍兡穂䡁䅑兡㉂䝁䅕䅉啂䝁䅕睙潂䝁䄴睢獂䝁䄸睚㕂䑁䅳䅉兂䡁䅉睢橂䝁䅕督穂䍁䅁兑ㅂ䡁䅑睢瑂䝁䅅䅤灂䝁䄸杢䅁䕁乯䅁㉁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䅅杣あ䝁䅫杚灂䝁䅍兡桂䝁䅷䅉䩂䝁䄴䅤求䝁䅷䅢灂䝁䅣党畂䝁䅍党㝁䍁䅁兖あ䝁䅫䅢灂䡁䅑入杁䙁䅍睙桂䝁䅷党杁䙁䅍睢獂䝁䅅杣䅁䉁䭧䅁佁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兒歂䝁䅣党杁䕁䅍睢瑂䡁䅁兤あ䝁䅫杢湂䑁䅳䅉兂䡁䅉睢橂䝁䅕督穂䍁䅁兑ㅂ䡁䅑睢瑂䝁䅅䅤灂䝁䄸杢㝁䍁䅁兑祂䡁䅑兡浂䝁䅫睙灂䝁䅅䅢杁䕁䅫杢あ䝁䅕䅢獂䝁䅫睚求䝁䄴睙求䅁䅁削䅅䵁䅁䅁䕂䝁䅅䅤桂䍁䅁兓畂䡁䅑党湂䡁䅉兙あ䝁䅫睢畂䑁䅳䅉乂䝁䅅杣牂䝁䅕䅤灂䝁䄴睚杁䕁䅅兤あ䝁䄸兢桂䡁䅑兡療䝁䄴睏杁䕁䅍兤穂䡁䅑睢瑂䝁䅕杣杁䙁䅉党獂䝁䅅䅤灂䝁䄸杢穂䝁䅧兡睂䍁䅁兔桂䝁䄴兙湂䝁䅕兢求䝁䄴䅤㝁䍁䅁䅒桂䡁䅑兙杁䙁䅁杣療䡁䅑党橂䡁䅑兡療䝁䄴睏杁䕁䅑兙桂䙁䅍䅁㡃兄䅁杨䅁䕁䅑兙あ䝁䅅䅉䩂䝁䄴䅤求䝁䅣杣桂䡁䅑兡療䝁䄴睏杁䙁䅁杣求䝁䅑兡橂䡁䅑兡㉂䝁䅕䅉䉂䝁䄴兙獂䡁䅫䅤灂䝁䅍督㝁䍁䅁䅒灂䝁䅣兡あ䝁䅅䅢杁䕁䅉杣療䝁䅳党祂䝁䅅睚求䑁䅳䅉卂䝁䅕睚啂䝁䅕睙潂䅁䅁睬䅫䉁䉉䅁䕂䝁䅅䅤桂䍁䅁兓畂䡁䅑党湂䡁䅉兙あ䝁䅫睢畂䑁䅳䅉兂䡁䅉党歂䝁䅫睙あ䝁䅫杤求䍁䅁兑畂䝁䅅䅢㕂䡁䅑兡橂䡁䅍睏杁䕁䄰兙橂䝁䅧兡畂䝁䅕䅉䵂䝁䅕兙祂䝁䄴兡畂䝁䅣睏杁䙁䅑党㑂䡁䅑䅉䉂䝁䄴兙獂䡁䅫䅤灂䝁䅍督㝁䍁䅁䅒桂䡁䅑兙杁䙁䅁杣療䡁䅑党橂䡁䅑兡療䝁䄴睏杁䕁䅍䅢療䡁䅕䅚杁䕁䅫杢浂䡁䅉兙穂䡁䅑杣ㅂ䝁䅍䅤ㅂ䡁䅉党㝁䍁䅁兑祂䡁䅑兡浂䝁䅫睙灂䝁䅅䅢杁䕁䅫杢あ䝁䅕䅢獂䝁䅫睚求䝁䄴睙求䅁䅁睃䅧䭁䅙䅁䕂䝁䅅䅤桂䍁䅁兓畂䡁䅑党湂䡁䅉兙あ䝁䅫睢畂䑁䅳䅉兂䡁䅉党歂䝁䅫睙あ䝁䅫杤求䍁䅁兑畂䝁䅅䅢㕂䡁䅑兡橂䡁䅍睏杁䙁䅁杣療䝁䅍党穂䡁䅍䅉䉂䡁䅕䅤療䝁䄰兙あ䝁䅫睢畂䑁䅳䅉卂䝁䅕兙獂䍁䅁兒穂䡁䅑兙あ䝁䅕䅉啂䝁䅕睙潂䝁䄴睢獂䝁䄸睚㕂䅁䅁材䅧䩁䅧䅁䕂䝁䅅䅤桂䍁䅁兓畂䡁䅑党湂䡁䅉兙あ䝁䅫睢畂䑁䅳䅉卂䕁䅙兓䕂䍁䅁䅋卂䝁䅅䅚灂䝁䄸䅉䝂䡁䅉党硂䡁䅕党畂䝁䅍入杁䕁䅫䅚求䝁䄴䅤灂䝁䅙兡橂䝁䅅䅤灂䝁䄸杢灁䑁䅳䅉兂䡁䅉睢橂䝁䅕督穂䍁䅁兑ㅂ䡁䅑睢瑂䝁䅅䅤灂䝁䄸杢䅁偁䩉䅁杁允䅁䅒桂䡁䅑兙杁䕁䅫杢あ䝁䅕睚祂䝁䅅䅤灂䝁䄸杢㝁䍁䅁杕䝂䕁䅫䅒杁䍁䅧杕桂䝁䅑兡療䍁䅁杒祂䝁䅕兣ㅂ䝁䅕杢橂䡁䅫䅉䩂䝁䅑党畂䡁䅑兡浂䝁䅫睙桂䡁䅑兡療䝁䄴克㝁䍁䅁睕求䝁䄴督療䡁䅉督㝁䍁䅁兔桂䝁䅍䅡灂䝁䄴党杁䕁䅷党桂䡁䅉杢灂䝁䄴睚㝁䍁䅁兑ㅂ䡁䅑䅡求䝁䄴䅤灂䝁䅍兙あ䝁䅫睢畂䑁䅳䅉兂䡁䅉睢橂䝁䅕督穂䍁䅁兑ㅂ䡁䅑睢瑂䝁䅅䅤灂䝁䄸杢㝁䍁䅁兑祂䡁䅑兡浂䝁䅫睙灂䝁䅅䅢杁䕁䅫杢あ䝁䅕䅢獂䝁䅫睚求䝁䄴睙求䅁䅁內䄸䥁䅁䅁䕂䝁䅅䅤桂䍁䅁兓畂䡁䅑党湂䡁䅉兙あ䝁䅫睢畂䑁䅳䅉呂䝁䅕杢穂䝁䄸杣穂䑁䅳䅉呂䝁䄰兙祂䡁䅑䅉䙂䝁䄴党祂䝁䅣入㝁䍁䅁䅒桂䡁䅑兙杁䕁䅍党畂䡁䅑党祂䍁䅁䅖求䝁䅍䅡畂䝁䄸䅢療䝁䅣入䅁䩁剅䅁㙃䅁䅁䅒桂䡁䅑兙杁䕁䅫杢あ䝁䅕睚祂䝁䅅䅤灂䝁䄸杢㝁䍁䅁䅖求䡁䅧䅤杁䕁䅅杢桂䝁䅷入あ䝁䅫睙穂䑁䅳䅉䕂䝁䅅䅤桂䍁䅁䅕祂䝁䄸䅤求䝁䅍䅤灂䝁䄸杢㝁䍁䅁兒瑁䕁䅑兡穂䝁䅍睢㉂䝁䅕杣㕂䑁䅳䅉呂䝁䅕睙ㅂ䡁䅉兡あ䡁䅫䅉乂䝁䅅杢桂䝁䅣党瑂䝁䅕杢あ䑁䅳䅉卂䝁䅕睚啂䝁䅕睙潂䅁䅁䅣䅣䙁䅁䅁䕂䝁䅅䅤桂䍁䅁䅕祂䝁䄸睙求䡁䅍督灂䝁䄴睚杁䝁䅅杢歂䍁䅁睔ㅂ䡁䅑督療䡁䅕杣橂䝁䅕䅚杁䙁䅍党祂䡁䅙兡橂䝁䅕督䅁䡁䝙䅁杁䅁䅁䅒桂䡁䅑兙杁䙁䅁杣療䡁䅑党橂䡁䅑兡療䝁䄴䅁祃睂䅁䅆䅅䕁䅑兙あ䝁䅅䅉兂䡁䅉睢あ䝁䅕睙あ䝁䅫睢畂䑁䅳䅉䑂䝁䅷睢ㅂ䝁䅑䅉䩂䝁䄴杚祂䝁䅅督あ䡁䅉兤橂䡁䅑兤祂䝁䅕睏杁䕁䅍䅢療䡁䅕䅚杁䙁䅍䅤療䡁䅉兙湂䝁䅕睏杁䕁䅕䅚湂䝁䅕䅉䑂䝁䄸兢睂䡁䅕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䥁䭷䅁あ䅁䅁䅒桂䡁䅑兙杁䙁䅁杣療䡁䅑党橂䡁䅑兡療䝁䄴睏杁䕁䅍䅢療䡁䅕䅚杁䕁䅫杢浂䡁䅉兙穂䡁䅑杣ㅂ䝁䅍䅤ㅂ䡁䅉党㝁䍁䅁䅕祂䝁䄸睙求䡁䅍督杁䕁䅅兤あ䝁䄸兢桂䡁䅑兡療䝁䄴䅁ㅃ充䅁杚䅁䕁䅑兙あ䝁䅅䅉兂䡁䅉睢あ䝁䅕睙あ䝁䅫睢畂䑁䅳䅉䑂䡁䅉入睂䡁䅑睢橂䡁䅕杣祂䝁䅕杢橂䡁䅫睏杁䕁䅑兡湂䝁䅫䅤桂䝁䅷䅉䍂䡁䅉睢牂䝁䅕杣桂䝁䅣党䅁佁䥫䅁畂䅁䅁䅒桂䡁䅑兙杁䙁䅁杣療䡁䅑党橂䡁䅑兡療䝁䄴睏杁䕁䅕兢睂䝁䅷睢㕂䝁䅕党杁䕁䅉党畂䝁䅕杚灂䡁䅑督㝁䍁䅁䅕祂䝁䄸睙求䡁䅍督杁䕁䅅兤あ䝁䄸兢桂䡁䅑兡療䝁䄴䅁摃䅅䅁䅪䅁䕁䅑兙あ䝁䅅䅉兂䡁䅉睢あ䝁䅕睙あ䝁䅫睢畂䑁䅳䅉佂䡁䅕䅤祂䝁䅅睙求䡁䅕䅤灂䝁䅍兙獂䑁䅳䅉䑂䝁䄸杢あ䝁䅕杢あ䍁䅁睑祂䝁䅕兙あ䝁䅫睢畂䑁䅳䅉䉂䝁䅷䅤求䡁䅉杢桂䡁䅑兡㉂䝁䅕䅉兂䡁䅉睢あ䝁䅕兡畂䅁䅁硭䅁䉁䅑䅁䕂䝁䅕杢あ䝁䅫督あ䡁䅉入䅁䕁䩉䅁捂䅁䅁䅒求䝁䄴䅤灂䡁䅍䅤祂䡁䅫睏杁䕁䅫杢歂䡁䅕督あ䡁䅉兡桂䝁䅷䅉䉂䡁䅕䅤療䝁䄰兙あ䝁䅫睢畂䑁䅳䅉卂䝁䅕督睂䝁䅫杣桂䡁䅑睢祂䡁䅫䅁汁杂䅁䅍䅁䕁䅑党畂䡁䅑兡穂䡁䅑杣㕂䑁䅳䅉偂䡁䅉䅤潂䝁䄸䅣桂䝁䅕䅚灂䝁䅍督䅁䵁䡫䅁㙃䅁䅁䅒求䡁䅉兢桂䡁䅑睢獂䝁䄸睚㕂䑁䅳䅉䙂䝁䄴䅚療䝁䅍杣灂䝁䄴睢獂䝁䄸睚㕂䑁䅳䅉䡂䝁䅅督あ䡁䅉睢求䝁䄴䅤求䡁䅉睢獂䝁䄸睚㕂䑁䅳䅉䩂䝁䄰兢ㅂ䝁䄴睢獂䝁䄸睚㕂䑁䅳䅉佂䝁䅕兤祂䝁䄸䅢療䝁䅣入㝁䍁䅁睔畂䝁䅍睢獂䝁䄸睚㕂䑁䅳䅉偂䡁䅁䅡あ䝁䅧兙獂䝁䄰睢獂䝁䄸睚㕂䅁䅁儴䅧䭁䅧䅁䕂䝁䅕杣瑂䝁䅅䅤療䝁䅷睢湂䡁䅫睏杁䕁䅧党瑂䝁䅅䅤療䝁䅷睢湂䡁䅫睏杁䕁䅫杢浂䝁䅕睙あ䝁䅫睢ㅂ䡁䅍䅉䕂䝁䅫督求䝁䅅督求䡁䅍睏杁䕁䅫杢浂䝁䅷兙瑂䝁䄰兙あ䝁䅫睢畂䑁䅳䅉偂䝁䄴睙療䝁䅷睢湂䡁䅫睏杁䕁䄸䅣潂䡁䅑䅡桂䝁䅷兢療䝁䅷睢湂䡁䅫䅁䝂元䅁䅡䅁䕁䅑党祂䝁䄰兙あ䝁䄸䅢療䝁䅣入㝁䍁䅁睔祂䡁䅑䅡療䡁䅁兙求䝁䅑兡橂䡁䅍睏杁䙁䅁兙灂䝁䄴䅉乂䝁䅅杢桂䝁䅣党瑂䝁䅕杢あ䑁䅳䅉呂䡁䅕杣湂䝁䅕杣㕂䅁䅁睮䅳䉁䅙䅁䕂䝁䅕杤求䝁䅷睢睂䝁䅫杢湂䅁䅁核䅅䱁䅷䅁䕂䝁䅫兙楂䝁䅕䅤求䡁䅍睏杁䕁䅍兙祂䝁䅑兡療䡁䅙兙穂䝁䅍兤獂䝁䅅杣㝁䍁䅁睑潂䡁䅉睢畂䝁䅫睙杁䕁䅑兡穂䝁䅕兙穂䝁䅕督㝁䍁䅁杔求䡁䅕杣療䝁䅷睢湂䡁䅫睏杁䕁䄸杣あ䝁䅧睢睂䝁䅅党歂䝁䅫睙穂䑁䅳䅉兂䝁䅅兡畂䍁䅁兔桂䝁䄴兙湂䝁䅕兢求䝁䄴䅤㝁䍁䅁睕ㅂ䡁䅉睚求䡁䅉入䅁䅁剧䅁ぃ䅁䅁䅒灂䝁䅅杙求䡁䅑党穂䑁䅳䅉䡂䝁䅕杢求䡁䅑兡橂䡁䅍睏杁䕁䅣党畂䝁䅕䅤灂䝁䅍䅉䕂䝁䅫督療䡁䅉䅚求䡁䅉睏杁䕁䅧党瑂䝁䅅䅤療䝁䅷睢湂䡁䅫睏杁䕁䄴党ㅂ䡁䅉睢獂䝁䄸睚㕂䑁䅳䅉兂䝁䅅兡畂䍁䅁兔桂䝁䄴兙湂䝁䅕兢求䝁䄴䅤㝁䍁䅁杕求䡁䅍䅣灂䡁䅉兙あ䝁䄸杣㕂䅁䅁睹䅯䱁䅁䅁䕂䝁䅫兙楂䝁䅕䅤求䡁䅍睏杁䕁䄸督あ䝁䅕睢睂䝁䄸杣療䡁䅍兡穂䑁䅳䅉佂䝁䅕兤祂䝁䄸䅢療䝁䅣入㝁䍁䅁睔畂䝁䅍睢獂䝁䄸睚㕂䑁䅳䅉卂䝁䅧党ㅂ䝁䄰兙あ䝁䄸䅢療䝁䅣入㝁䍁䅁兖祂䝁䄸䅢療䝁䅣入㝁䍁䅁兖あ䝁䅫䅢灂䡁䅑入杁䙁䅍睙桂䝁䅷党杁䙁䅍睢獂䝁䅅杣䅁䱁䩉䅁楄䅁䅁䅒灂䝁䅣兡あ䝁䅅䅢杁䕁䅅督穂䝁䅕䅤杁䕁䄰兙畂䝁䅅睚求䝁䄰党畂䡁䅑睏杁䙁䅣党桂䡁䅉兙楂䝁䅷党穂䑁䅳䅉䉂䡁䅕睚瑂䝁䅕杢あ䝁䅕䅚杁䙁䅉党桂䝁䅷兡あ䡁䅫睏杁䕁䅍睢畂䡁䅑党畂䡁䅑䅉䑂䡁䅉党桂䡁䅑兡療䝁䄴睏杁䕁䄸杢獂䝁䅫杢求䍁䅁䅕桂䡁䅫兢求䝁䄴䅤穂䑁䅳䅉坂䝁䅫䅚求䝁䄸䅉䡂䝁䅅兢求䡁䅍睏杁䕁䅕兌呂䡁䅁睢祂䡁䅑督䅁偁䝳䅁㙄䅁䅁䅒灂䝁䅣兡あ䝁䅅䅢杁䕁䄰党歂䝁䅫兙㝁䍁䅁䅓求䝁䅅䅢あ䝁䅧䅉䕂䝁䅫兙湂䝁䄴睢穂䡁䅑兡橂䡁䅍睏杁䕁䄰兙祂䝁䅳党あ䝁䅫杢湂䍁䅁兑ㅂ䡁䅑睢瑂䝁䅅䅤灂䝁䄸杢㝁䍁䅁兒瑁䝁䅷党桂䡁䅉杢灂䝁䄴睚㝁䍁䅁睑獂䝁䄸兤歂䍁䅁兓畂䝁䅙杣桂䡁䅍䅤祂䡁䅕睙あ䡁䅕杣求䑁䅳䅉䑂䝁䄸杢あ䝁䅕杢あ䍁䅁睑祂䝁䅕兙あ䝁䅫睢畂䑁䅳䅉偂䝁䄴䅢灂䝁䄴党杁䙁䅁兙㕂䝁䄰党畂䡁䅑督䅁䉁乁䅁敃䅁䅁䅒灂䝁䅣兡あ䝁䅅䅢杁䕁䄰党歂䝁䅫兙㝁䍁䅁䅔桂䝁䄴睚ㅂ䝁䅅睚求䍁䅁䅔求䝁䅅杣畂䝁䅫杢湂䑁䅳䅉䙂䍁䄰䅢求䝁䅅杣畂䝁䅫杢湂䑁䅳䅉啂䝁䅕䅥あ䍁䅁兑畂䝁䅅䅢㕂䡁䅑兡橂䡁䅍睏杁䕁䅍睢畂䡁䅑党畂䡁䅑䅉䑂䡁䅉党桂䡁䅑兡療䝁䄴䅁偁䅃䅁䄫䅁䕁䅑兡湂䝁䅫䅤桂䝁䅷䅉乂䝁䅕䅚灂䝁䅅睏杁䕁䅷睢橂䝁䅅䅤灂䝁䄸杢杁䕁䅉兙穂䝁䅕䅚杁䙁䅍党祂䡁䅙兡橂䝁䅕督㝁䍁䅁兔桂䡁䅉睡求䡁䅑兡畂䝁䅣䅉䉂䡁䅕䅤療䝁䄰兙あ䝁䅫睢畂䑁䅳䅉䍂䡁䅉兙畂䝁䅑䅉乂䝁䅅杣牂䝁䅕䅤灂䝁䄴睚㝁䍁䅁睕求䝁䅅杣橂䝁䅧䅉䙂䝁䄴睚灂䝁䄴党杁䕁䄸䅣あ䝁䅫兢灂䡁䅯兙あ䝁䅫睢畂䑁䅳䅉䑂䝁䄸杢あ䝁䅕杢あ䍁䅁睑祂䝁䅕兙あ䝁䅫睢畂䅁䅁兩䄴䭁䅑䅁䕂䝁䅫睚灂䡁䅑兙獂䍁䅁兔求䝁䅑兡桂䑁䅳䅉乂䝁䅅睙潂䝁䅫杢求䍁䅁䅔求䝁䅅杣畂䝁䅫杢湂䑁䅳䅉䑂䝁䄸杢あ䝁䅕杢あ䍁䅁睑祂䝁䅕兙あ䝁䅫睢畂䑁䅳䅉䉂䡁䅉䅤灂䝁䅙兡橂䝁䅫兙獂䍁䅁兓畂䡁䅑党獂䝁䅷兡湂䝁䅕杢橂䝁䅕睏杁䕁䅣党畂䕁䅅兓䅁䙁偍䅁䥄䅁䅁䅒灂䝁䅣兡あ䝁䅅䅢杁䕁䄰党歂䝁䅫兙㝁䍁䅁睕療䝁䅍兡桂䝁䅷䅉乂䝁䅕䅚灂䝁䅅䅉䉂䝁䅑杤求䡁䅉䅤灂䡁䅍兡畂䝁䅣睏杁䙁䅙兡歂䝁䅕睢杁䙁䅍䅤祂䝁䅕兙瑂䝁䅫杢湂䑁䅳䅉啂䝁䅕䅥あ䍁䅁兑畂䝁䅅䅢㕂䡁䅑兡橂䡁䅍睏杁䙁䅁睢歂䝁䅍兙穂䡁䅑睏杁䕁䅍睢畂䡁䅑党畂䡁䅑䅉䑂䡁䅉党桂䡁䅑兡療䝁䄴䅁啂权䅁杲䅁䕁䅑兡湂䝁䅫䅤桂䝁䅷䅉乂䝁䅕䅚灂䝁䅅睏杁䙁䅍睢橂䝁䅫兙獂䍁䅁兔求䝁䅑兡桂䍁䅁兔桂䡁䅉睡求䡁䅑兡畂䝁䅣睏杁䕁䅅䅚杁䙁䅑兙祂䝁䅣党あ䝁䅫杢湂䑁䅳䅉坂䝁䅫䅚求䝁䄸䅉䉂䝁䅑杤求䡁䅉䅤灂䡁䅍兡畂䝁䅣睏杁䕁䄰睢あ䝁䅫睢畂䍁䅁睑桂䡁䅁䅤ㅂ䡁䅉党䅁乁估䅁慄䅁䅁䅒灂䝁䅣兡あ䝁䅅䅢杁䕁䄰党歂䝁䅫兙㝁䍁䅁睕療䝁䅍兡桂䝁䅷䅉乂䝁䅕䅚灂䝁䅅䅉乂䝁䅅杣牂䝁䅕䅤灂䝁䄴睚㝁䍁䅁杖灂䝁䅑党療䍁䅁睕あ䡁䅉党桂䝁䄰兡畂䝁䅣睏杁䙁䅍睢橂䝁䅫兙獂䍁䅁杔求䡁䅑睤療䡁䅉睡灂䝁䄴睚杁䝁䅅杢歂䍁䅁睑療䝁䅷䅢桂䝁䅉睢祂䝁䅅䅤灂䝁䄸杢㝁䍁䅁䅒桂䡁䅑兙杁䙁䅁杣療䡁䅑党橂䡁䅑兡療䝁䄴䅁䑂杄䅁朸䅁䕁䅑兡湂䝁䅫䅤桂䝁䅷䅉乂䝁䅕䅚灂䝁䅅睏杁䙁䅍睢橂䝁䅫兙獂䍁䅁兔求䝁䅑兡桂䍁䅁兔桂䡁䅉睡求䡁䅑兡畂䝁䅣睏杁䙁䅙兡歂䝁䅕睢杁䙁䅍䅤祂䝁䅕兙瑂䝁䅫杢湂䑁䅳䅉呂䝁䄸睙灂䝁䅅䅢杁䕁䄴党あ䡁䅣睢祂䝁䅳兡畂䝁䅣䅉桂䝁䄴䅚杁䕁䅍睢獂䝁䅷兙楂䝁䄸杣桂䡁䅑兡療䝁䄴睏杁䙁䅙兡歂䝁䅕睢杁䕁䅍䅡桂䡁䅑睏杁䕁䅑兙あ䝁䅅䅉兂䡁䅉睢あ䝁䅕睙あ䝁䅫睢畂䅁䅁䅱䅫䉁䉉䅁䕂䝁䅫睚灂䡁䅑兙獂䍁䅁兔求䝁䅑兡桂䑁䅳䅉坂䝁䅫䅚求䝁䄸䅉呂䡁䅑杣求䝁䅅兢灂䝁䄴睚㝁䍁䅁兑畂䝁䅫兢桂䡁䅑兡療䝁䄴睌桂䡁䅙䅉塂䝁䄸杣牂䡁䅍䅤桂䡁䅑兡療䝁䄴督㝁䍁䅁杖灂䝁䅑党療䍁䅁兑歂䡁䅙党祂䡁䅑兡穂䝁䅫杢湂䑁䅳䅉呂䡁䅑杣求䝁䅅兢灂䝁䄴睚杁䕁䄰党歂䝁䅫兙㝁䍁䅁杖灂䝁䅑党療䍁䄰睢畂䍁䄰䅒求䝁䄰兙畂䝁䅑䅉呂䝁䅕杣㉂䝁䅕杣穂䑁䅳䅉䑂䝁䄸杢あ䝁䅕杢あ䍁䅁睑祂䝁䅕兙あ䝁䅫睢畂䅁䅁杚䅯䩁䅉䅁䕂䝁䅫督桂䡁䅍䅤求䡁䅉䅉卂䝁䅕睙療䡁䅙党祂䡁䅫睏杁䕁䅉兙橂䝁䅳兤睂䍁䅁兙畂䝁䅑䅉卂䝁䅕睙療䡁䅙党祂䡁䅫睏杁䕁䅑兙あ䝁䅅䅉兂䡁䅉睢あ䝁䅕睙あ䝁䅫睢畂䑁䅳䅉䑂䝁䄸兤祂䝁䅫党祂䍁䅁睕求䡁䅉杤灂䝁䅍党䅁䩁䨰䅁捄䅁䅁䅒灂䡁䅍兙穂䡁䅑党祂䍁䅁杕求䝁䅍睢㉂䝁䅕杣㕂䑁䅳䅉䝂䝁䅷党求䡁䅑䅉乂䝁䅅杢桂䝁䅣党瑂䝁䅕杢あ䑁䅳䅉䝂䡁䅉党灂䝁䅣䅡あ䍁䅁睕求䡁䅉杤灂䝁䅍党㝁䍁䅁兔桂䡁䅉兡畂䝁䅕䅉啂䡁䅉兙畂䡁䅍䅣療䡁䅉䅤桂䡁䅑兡療䝁䄴睏杁䙁䅁兙穂䡁䅍党畂䝁䅣党祂䍁䅁兑灂䡁䅉睙祂䝁䅅杚あ䍁䅁兔桂䝁䄴兤浂䝁䅅睙あ䡁䅕杣灂䝁䄴睚䅁䱁前䅁獁允䅁䅒灂䡁䅍兙穂䡁䅑党祂䍁䅁杕求䝁䅍睢㉂䝁䅕杣㕂䑁䅳䅉䝂䝁䅷党求䡁䅑䅉乂䝁䅅杢桂䝁䅣党瑂䝁䅕杢あ䑁䅳䅉䩂䝁䄴䅚ㅂ䡁䅍䅤祂䝁䅫兙獂䍁䅁兑ㅂ䡁䅑睢瑂䝁䅅䅤灂䝁䄸杢㝁䍁䅁兔桂䡁䅉兡畂䝁䅕䅉啂䡁䅉兙畂䡁䅍䅣療䡁䅉䅤桂䡁䅑兡療䝁䄴睏杁䙁䅍兡瑂䡁䅕䅢桂䡁䅑兡療䝁䄴睏杁䕁䅍睢畂䡁䅙党畂䡁䅑兡療䝁䄴兙獂䍁䅁杔ㅂ䝁䅍䅢求䝁䅅杣㝁䍁䅁䅕桂䡁䅍督求䝁䄴睚求䡁䅉䅉䉂䝁䅫杣橂䡁䅉兙浂䡁䅑䅉乂䝁䅅杢ㅂ䝁䅙兙橂䡁䅑兤祂䝁䅫杢湂䅁䅁䅌䅫䍁䄴䅁䕂䝁䅫督睂䝁䄸督桂䝁䅷䅉桂䝁䄴䅚杁䙁䅉党橂䡁䅫睙獂䝁䅫杢湂䅁䅁睉䅯䑁䅁䅁䕂䝁䅫督あ䝁䅫䅢獂䝁䅕杣穂䍁䅁兙畂䝁䅑䅉坂䝁䅫杢あ䝁䄴党祂䡁䅍䅁流元䅁杆䅁䕁䅑兡穂䡁䅑兡獂䝁䅷党祂䡁䅫䅁扂杂䅁䅙䅁䕁䅑兡穂䡁䅑兡獂䝁䅷党祂䡁䅫睏杁䕁䅉兡療䝁䄰兙穂䡁䅍䅉䙂䝁䄴党祂䝁䅣入㝁䍁䅁兖あ䝁䅫䅢灂䡁䅑入杁䙁䅍睙桂䝁䅷党杁䙁䅍睢獂䝁䅅杣䅁䕁䬴䅁慁䅁䅁䅒灂䡁䅍䅤祂䝁䅫杙ㅂ䡁䅑睢祂䡁䅍䅁晁元䅁䅊䅁䕁䅑兡㉂䝁䅕杣穂䝁䅫杚灂䝁䅕䅚杁䕁䅉兙畂䝁䅳督䅁䱁䡍䅁獁䅁䅁䅒灂䡁䅙党祂䡁䅍兡浂䝁䅫党歂䍁䅁睑潂䝁䅕兢灂䝁䅍兙獂䡁䅍䅁浃䅃䅁䅐䅁䕁䅑兡㉂䝁䅕杣穂䝁䅫杚灂䝁䅕䅚杁䕁䅍睢畂䡁䅍兤瑂䝁䅕杣杁䙁䅍党祂䡁䅙兡橂䝁䅕督䅁䡁䡕䅁⭁䅁䅁䅒灂䡁䅙党祂䡁䅍兡浂䝁䅫党歂䍁䅁杒灂䝁䄴兙畂䝁䅍兡桂䝁䅷䅉呂䝁䅕杣㉂䝁䅫睙求䡁䅍䅁穃杂䅁䅐䅁䕁䅑兡㉂䝁䅕杣穂䝁䅫杚灂䝁䅕䅚杁䕁䄰党あ䝁䅅䅢穂䍁䅁兙畂䝁䅑䅉乂䝁䅫杢灂䝁䄴睚䅁䕁儰䅁歁䅁䅁䅒灂䡁䅙党祂䡁䅍兡浂䝁䅫党歂䍁䅁杕䙂䕁䅫䅖穂䅁䅁共䅧䕁䅙䅁䕂䝁䅫杤求䡁䅉督灂䝁䅙兡求䝁䅑䅉卂䝁䅕兙獂䍁䅁兒穂䡁䅑兙あ䝁䅕䅉䉂䝁䅍䅤灂䡁䅙兡あ䝁䅫党穂䅁䅁硫䅉䑁䅯䅁䕂䝁䅫杤求䡁䅉督灂䝁䅙兡求䝁䅑䅉呂䡁䅕䅣睂䝁䄸杣あ䍁䅁睕求䡁䅉杤灂䝁䅍党穂䅁䅁督䅙䕁䄴䅁䕂䝁䅫杤求䡁䅉督灂䝁䅙兡求䝁䅑䅉啂䝁䅕䅢求䝁䅍睢瑂䝁䄰兤畂䝁䅫睙桂䡁䅑兡療䝁䄴䅉呂䝁䅕杣㉂䝁䅫睙求䡁䅍䅁䑁睂䅁杗䅁䕁䅑睢㍂䝁䄴睚祂䝁䅅䅚求䍁䅁䅦杁䕁䅍杣求䝁䅑兡あ䙁䅣兙あ䝁䅍䅡癁䕁䄸兤あ䝁䅷睢療䝁䅳䅉潁䑁䅁免癁䑁䅅免癁䑁䅉䅍祁䑁䅑克䅁䍁䴴䅁慂䅁䅁䅒療䡁䅣杢湂䡁䅉兙歂䝁䅕䅉㡂䍁䅁睑祂䝁䅕䅚灂䡁䅑睖桂䡁䅑睙潂䍁䄸睔ㅂ䡁䅑䅢療䝁䄸睡杁䍁䅧䅍硁䍁䄸免祁䍁䄸杍睁䑁䅉䅎灁䅁䅁桐䅅䙁䅯䅁䕂䝁䄸睤畂䝁䅣杣桂䝁䅑党杁䡁䅷䅉䑂䡁䅉党歂䝁䅫䅤塂䝁䅅䅤橂䝁䅧睌偂䡁䅕䅤獂䝁䄸睢牂䍁䅁䅋睁䑁䅅睌硁䑁䅍睌祁䑁䅁杍祁䍁䅫䅁潃兄䅁杗䅁䕁䅑睢㍂䝁䄴睚祂䝁䅅䅚求䍁䅁䅦杁䕁䅍杣求䝁䅑兡あ䙁䅣兙あ䝁䅍䅡癁䕁䄸兤あ䝁䅷睢療䝁䅳䅉潁䑁䅁免癁䑁䅉免癁䑁䅉䅍硁䑁䅕克䅁䡁偷䅁慂䅁䅁䅒療䡁䅣杢湂䡁䅉兙歂䝁䅕䅉㡂䍁䅁睑祂䝁䅕䅚灂䡁䅑睖桂䡁䅑睙潂䍁䄸睔ㅂ䡁䅑䅢療䝁䄸睡杁䍁䅧䅍硁䍁䄸杍穁䍁䄸杍睁䑁䅉睍灁䅁䅁睗䄰䙁䅯䅁䕂䝁䄸睤畂䝁䅣杣桂䝁䅑党杁䡁䅷䅉䑂䡁䅉党歂䝁䅫䅤塂䝁䅅䅤橂䝁䅧睌偂䡁䅕䅤獂䝁䄸睢牂䍁䅁䅋睁䑁䅅睌祁</t>
  </si>
  <si>
    <t>䑁䅙睌祁䑁䅁杍硁䍁䅫䅁湁杄䅁杗䅁䕁䅑睢㍂䝁䄴睚祂䝁䅅䅚求䍁䅁䅦杁䕁䅍杣求䝁䅑兡あ䙁䅣兙あ䝁䅍䅡癁䕁䄸兤あ䝁䅷睢療䝁䅳䅉潁䑁䅁免癁䑁䅍免癁䑁䅉䅍睁䑁䅧克䅁䩁䰰䅁慂䅁䅁䅒療䡁䅣杢湂䡁䅉兙歂䝁䅕䅉㡂䍁䅁睑祂䝁䅕䅚灂䡁䅑睖桂䡁䅑睙潂䍁䄸睔ㅂ䡁䅑䅢療䝁䄸睡杁䍁䅧䅍硁䍁䄸睍硁䍁䄸杍睁䑁䅅䅏灁䅁䅁兏䄸䙁䅯䅁䕂䝁䄸睤畂䝁䅣杣桂䝁䅑党杁䡁䅷䅉䑂䡁䅉党歂䝁䅫䅤塂䝁䅅䅤橂䝁䅧睌偂䡁䅕䅤獂䝁䄸睢牂䍁䅁䅋睁䑁䅉睌睁䑁䅅睌祁䑁䅁杍ぁ䍁䅫䅁⭂兄䅁杗䅁䕁䅑睢㍂䝁䄴睚祂䝁䅅䅚求䍁䅁䅦杁䕁䅍杣求䝁䅑兡あ䙁䅣兙あ䝁䅍䅡癁䕁䄸兤あ䝁䅷睢療䝁䅳䅉潁䑁䅁杍癁䑁䅁兏癁䑁䅉䅍祁䑁䅍克䅁䅁剉䅁慂䅁䅁䅒療䡁䅣杢湂䡁䅉兙歂䝁䅕䅉㡂䍁䅁睑祂䝁䅕䅚灂䡁䅑睖桂䡁䅑睙潂䍁䄸睔ㅂ䡁䅑䅢療䝁䄸睡杁䍁䅧䅍祁䍁䄸免睁䍁䄸杍睁䑁䅉兎灁䅁䅁䉑䅁䙁䅯䅁䕂䝁䄸睤畂䝁䅣杣桂䝁䅑党杁䡁䅷䅉䑂䡁䅉党歂䝁䅫䅤塂䝁䅅䅤橂䝁䅧睌偂䡁䅕䅤獂䝁䄸睢牂䍁䅁䅋睁䑁䅉睌硁䑁䅅睌祁䑁䅁杍硁䍁䅫䅁晄睃䅁杗䅁䕁䅑睢㍂䝁䄴睚祂䝁䅅䅚求䍁䅁䅦杁䕁䅍杣求䝁䅑兡あ䙁䅣兙あ䝁䅍䅡癁䕁䄸兤あ䝁䅷睢療䝁䅳䅉潁䑁䅁杍癁䑁䅅䅎癁䑁䅉䅍祁䑁䅑克䅁佁䵙䅁慂䅁䅁䅒療䡁䅣杢湂䡁䅉兙歂䝁䅕䅉㡂䍁䅁睑祂䝁䅕䅚灂䡁䅑睖桂䡁䅑睙潂䍁䄸睔ㅂ䡁䅑䅢療䝁䄸睡杁䍁䅧䅍祁䍁䄸免㉁䍁䄸杍睁䑁䅉睍灁䅁䅁杢䄰䙁䅯䅁䕂䝁䄸睤畂䝁䅣杣桂䝁䅑党杁䡁䅷䅉䑂䡁䅉党歂䝁䅫䅤塂䝁䅅䅤橂䝁䅧睌偂䡁䅕䅤獂䝁䄸睢牂䍁䅁䅋睁䑁䅉睌硁䑁䅫睌祁䑁䅁杍睁䍁䅫䅁潄睄䅁杗䅁䕁䅑睢㍂䝁䄴睚祂䝁䅅䅚求䍁䅁䅦杁䕁䅍杣求䝁䅑兡あ䙁䅣兙あ䝁䅍䅡癁䕁䄸兤あ䝁䅷睢療䝁䅳䅉潁䑁䅁杍癁䑁䅅兏癁䑁䅉䅍祁䑁䅅克䅁䥁卧䅁慂䅁䅁䅒療䡁䅣杢湂䡁䅉兙歂䝁䅕䅉㡂䍁䅁睑祂䝁䅕䅚灂䡁䅑睖桂䡁䅑睙潂䍁䄸睔ㅂ䡁䅑䅢療䝁䄸睡杁䍁䅧䅍祁䍁䄸杍穁䍁䄸杍睁䑁䅅䅏灁䅁䅁兗䄰䙁䅯䅁䕂䝁䄸睤畂䝁䅣杣桂䝁䅑党杁䡁䅷䅉䑂䡁䅉党歂䝁䅫䅤塂䝁䅅䅤橂䝁䅧睌偂䡁䅕䅤獂䝁䄸睢牂䍁䅁䅋睁䑁䅉睌祁䑁䅕睌祁䑁䅁杍祁䍁䅫䅁流䅅䅁杗䅁䕁䅑睢㍂䝁䄴睚祂䝁䅅䅚求䍁䅁䅦杁䕁䅍杣求䝁䅑兡あ䙁䅣兙あ䝁䅍䅡癁䕁䄸兤あ䝁䅷睢療䝁䅳䅉潁䑁䅁睍癁䑁䅁免癁䑁䅉䅍祁䑁䅑克䅁䵁刴䅁慂䅁䅁䅒療䡁䅣杢湂䡁䅉兙歂䝁䅕䅉㡂䍁䅁睑祂䝁䅕䅚灂䡁䅑睖桂䡁䅑睙潂䍁䄸睔ㅂ䡁䅑䅢療䝁䄸睡杁䍁䅧䅍穁䍁䄸䅍穁䍁䄸杍睁䑁䅉免灁䅁䅁䈶䅁䙁䅯䅁䕂䝁䄸睤畂䝁䅣杣桂䝁䅑党杁䡁䅷䅉䑂䡁䅉党歂䝁䅫䅤塂䝁䅅䅤橂䝁䅧睌偂䡁䅕䅤獂䝁䄸睢牂䍁䅁䅋睁䑁䅍睌睁䑁䅑睌祁䑁䅁杍ぁ䍁䅫䅁杂睃䅁杗䅁䕁䅑睢㍂䝁䄴睚祂䝁䅅䅚求䍁䅁䅦杁䕁䅍杣求䝁䅑兡あ䙁䅣兙あ䝁䅍䅡癁䕁䄸兤あ䝁䅷睢療䝁䅳䅉潁䑁䅁睍癁䑁䅁李癁䑁䅉䅍祁䑁䅑克䅁䙁乑䅁慂䅁䅁䅒療䡁䅣杢湂䡁䅉兙歂䝁䅕䅉㡂䍁䅁睑祂䝁䅕䅚灂䡁䅑睖桂䡁䅑睙潂䍁䄸睔ㅂ䡁䅑䅢療䝁䄸睡杁䍁䅧䅍穁䍁䄸免睁䍁䄸杍睁䑁䅉杍灁䅁䅁杸䄴䙁䅯䅁䕂䝁䄸睤畂䝁䅣杣桂䝁䅑党杁䡁䅷䅉䑂䡁䅉党歂䝁䅫䅤塂䝁䅅䅤橂䝁䅧睌偂䡁䅕䅤獂䝁䄸睢牂䍁䅁䅋睁䑁䅍睌硁䑁䅁睌祁䑁䅁杍穁䍁䅫䅁敄充䅁杗䅁䕁䅑睢㍂䝁䄴睚祂䝁䅅䅚求䍁䅁䅦杁䕁䅍杣求䝁䅑兡あ䙁䅣兙あ䝁䅍䅡癁䕁䄸兤あ䝁䅷睢療䝁䅳䅉潁䑁䅁睍癁䑁䅅免癁䑁䅉䅍硁䑁䅁克䅁䭁偣䅁慂䅁䅁䅒療䡁䅣杢湂䡁䅉兙歂䝁䅕䅉㡂䍁䅁睑祂䝁䅕䅚灂䡁䅑睖桂䡁䅑睙潂䍁䄸睔ㅂ䡁䅑䅢療䝁䄸睡杁䍁䅧䅍穁䍁䄸免祁䍁䄸杍睁䑁䅉䅍灁䅁䅁䄱䄰䙁䅯䅁䕂䝁䄸睤畂䝁䅣杣桂䝁䅑党杁䡁䅷䅉䑂䡁䅉党歂䝁䅫䅤塂䝁䅅䅤橂䝁䅧睌偂䡁䅕䅤獂䝁䄸睢牂䍁䅁䅋睁䑁䅍睌硁䑁䅍睌祁䑁䅁杍穁䍁䅫䅁癁睄䅁杗䅁䕁䅑睢㍂䝁䄴睚祂䝁䅅䅚求䍁䅁䅦杁䕁䅍杣求䝁䅑兡あ䙁䅣兙あ䝁䅍䅡癁䕁䄸兤あ䝁䅷睢療䝁䅳䅉潁䑁䅁睍癁䑁䅅睍癁䑁䅉䅍祁䑁䅑克䅁䝁䱙䅁慂䅁䅁䅒療䡁䅣杢湂䡁䅉兙歂䝁䅕䅉㡂䍁䅁睑祂䝁䅕䅚灂䡁䅑睖桂䡁䅑睙潂䍁䄸睔ㅂ䡁䅑䅢療䝁䄸睡杁䍁䅧䅍穁䍁䄸免㉁䍁䄸杍睁䑁䅅䅏灁䅁䅁睕䄰䙁䅯䅁䕂䝁䄸睤畂䝁䅣杣桂䝁䅑党杁䡁䅷䅉䑂䡁䅉党歂䝁䅫䅤塂䝁䅅䅤橂䝁䅧睌偂䡁䅕䅤獂䝁䄸睢牂䍁䅁䅋睁䑁䅍睌硁䑁䅣睌祁䑁䅁杍祁䍁䅫䅁䩄兄䅁杗䅁䕁䅑睢㍂䝁䄴睚祂䝁䅅䅚求䍁䅁䅦杁䕁䅍杣求䝁䅑兡あ䙁䅣兙あ䝁䅍䅡癁䕁䄸兤あ䝁䅷睢療䝁䅳䅉潁䑁䅁睍癁䑁䅅兏癁䑁䅉䅍祁䑁䅑克䅁乁光䅁慂䅁䅁䅒療䡁䅣杢湂䡁䅉兙歂䝁䅕䅉㡂䍁䅁睑祂䝁䅕䅚灂䡁䅑睖桂䡁䅑睙潂䍁䄸睔ㅂ䡁䅑䅢療䝁䄸睡杁䍁䅧䅍穁䍁䄸杍ㅁ䍁䄸杍睁䑁䅉䅎灁䅁䅁剐䅅䙁䅯䅁䕂䝁䄸睤畂䝁䅣杣桂䝁䅑党杁䡁䅷䅉䑂䡁䅉党歂䝁䅫䅤塂䝁䅅䅤橂䝁䅧睌偂䡁䅕䅤獂䝁䄸睢牂䍁䅁䅋睁䑁䅍睌祁䑁䅣睌祁䑁䅁杍ぁ䍁䅫䅁啄睄䅁杗䅁䕁䅑睢㍂䝁䄴睚祂䝁䅅䅚求䍁䅁䅦杁䕁䅍杣求䝁䅑兡あ䙁䅣兙あ䝁䅍䅡癁䕁䄸兤あ䝁䅷睢療䝁䅳䅉潁䑁䅁睍癁䑁䅉䅏癁䑁䅉䅍硁䑁䅑克䅁䡁佅䅁慂䅁䅁䅒療䡁䅣杢湂䡁䅉兙歂䝁䅕䅉㡂䍁䅁睑祂䝁䅕䅚灂䡁䅑睖桂䡁䅑睙潂䍁䄸睔ㅂ䡁䅑䅢療䝁䄸睡杁䍁䅧䅍穁䍁䄸睍硁䍁䄸杍睁䑁䅉睍灁䅁䅁硷䅁䙁䅯䅁䕂䝁䄸睤畂䝁䅣杣桂䝁䅑党杁䡁䅷䅉䑂䡁䅉党歂䝁䅫䅤塂䝁䅅䅤橂䝁䅧睌偂䡁䅕䅤獂䝁䄸睢牂䍁䅁䅋睁䑁䅑睌睁䑁䅅睌祁䑁䅁杍ぁ䍁䅫䅁楄䅅䅁杗䅁䕁䅑睢㍂䝁䄴睚祂䝁䅅䅚求䍁䅁䅦杁䕁䅍杣求䝁䅑兡あ䙁䅣兙あ䝁䅍䅡癁䕁䄸兤あ䝁䅷睢療䝁䅳䅉潁䑁䅁䅎癁䑁䅁睍癁䑁䅉䅍祁䑁䅍克䅁佁八䅁慂䅁䅁䅒療䡁䅣杢湂䡁䅉兙歂䝁䅕䅉㡂䍁䅁睑祂䝁䅕䅚灂䡁䅑睖桂䡁䅑睙潂䍁䄸睔ㅂ䡁䅑䅢療䝁䄸睡杁䍁䅧䅍ぁ䍁䄸免㑁䍁䄸杍睁䑁䅉䅎灁䅁䅁杁䄴䙁䅯䅁䕂䝁䄸睤畂䝁䅣杣桂䝁䅑党杁䡁䅷䅉䑂䡁䅉党歂䝁䅫䅤塂䝁䅅䅤橂䝁䅧睌偂䡁䅕䅤獂䝁䄸睢牂䍁䅁䅋睁䑁䅑睌硁䑁䅫睌祁䑁䅁杍穁䍁䅫䅁奄杄䅁杗䅁䕁䅑睢㍂䝁䄴睚祂䝁䅅䅚求䍁䅁䅦杁䕁䅍杣求䝁䅑兡あ䙁䅣兙あ䝁䅍䅡癁䕁䄸兤あ䝁䅷睢療䝁䅳䅉潁䑁䅁䅎癁䑁䅅兏癁䑁䅉䅍祁䑁䅑克䅁䝁乁䅁慂䅁䅁䅒療䡁䅣杢湂䡁䅉兙歂䝁䅕䅉㡂䍁䅁睑祂䝁䅕䅚灂䡁䅑睖桂䡁䅑睙潂䍁䄸睔ㅂ䡁䅑䅢療䝁䄸睡杁䍁䅧䅍ぁ䍁䄸杍睁䍁䄸杍睁䑁䅉睍灁䅁䅁栶䅁䙁䅯䅁䕂䝁䄸睤畂䝁䅣杣桂䝁䅑党杁䡁䅷䅉䑂䡁䅉党歂䝁䅫䅤塂䝁䅅䅤橂䝁䅧睌偂䡁䅕䅤獂䝁䄸睢牂䍁䅁䅋睁䑁䅑睌祁䑁䅕睌祁䑁䅁免㍁䍁䅫䅁時䅅䅁杗䅁䕁䅑睢㍂䝁䄴睚祂䝁䅅䅚求䍁䅁䅦杁䕁䅍杣求䝁䅑兡あ䙁䅣兙あ䝁䅍䅡癁䕁䄸兤あ䝁䅷睢療䝁䅳䅉潁䑁䅁䅎癁䑁䅉睎癁䑁䅉䅍祁䑁䅅克䅁䕁到䅁慂䅁䅁䅒療䡁䅣杢湂䡁䅉兙歂䝁䅕䅉㡂䍁䅁睑祂䝁䅕䅚灂䡁䅑睖桂䡁䅑睙潂䍁䄸睔ㅂ䡁䅑䅢療䝁䄸睡杁䍁䅧䅍ぁ䍁䄸杍㕁䍁䄸杍睁䑁䅅䅍灁䅁䅁䄰䄸䙁䅯䅁䕂䝁䄸睤畂䝁䅣杣桂䝁䅑党杁䡁䅷䅉䑂䡁䅉党歂䝁䅫䅤塂䝁䅅䅤橂䝁䅧睌偂䡁䅕䅤獂䝁䄸睢牂䍁䅁䅋睁䑁䅕睌睁䑁䅙睌祁䑁䅁杍硁䍁䅫䅁楄䅄䅁杗䅁䕁䅑睢㍂䝁䄴睚祂䝁䅅䅚求䍁䅁䅦杁䕁䅍杣求䝁䅑兡あ䙁䅣兙あ䝁䅍䅡癁䕁䄸兤あ䝁䅷睢療䝁䅳䅉潁䑁䅁兎癁䑁䅁睎癁䑁䅉䅍祁䑁䅑克䅁䭁匸䅁慂䅁䅁䅒療䡁䅣杢湂䡁䅉兙歂䝁䅕䅉㡂䍁䅁睑祂䝁䅕䅚灂䡁䅑睖桂䡁䅑睙潂䍁䄸睔ㅂ䡁䅑䅢療䝁䄸睡杁䍁䅧䅍ㅁ䍁䄸䅍㕁䍁䄸杍睁䑁䅅䅏灁䅁䅁儶䄰䙁䅯䅁䕂䝁䄸睤畂䝁䅣杣桂䝁䅑党杁䡁䅷䅉䑂䡁䅉党歂䝁䅫䅤塂䝁䅅䅤橂䝁䅧睌偂䡁䅕䅤獂䝁䄸睢牂䍁䅁䅋睁䑁䅕睌硁䑁䅅睌祁䑁䅁杍硁䍁䅫䅁汁䅄䅁杗䅁䕁䅑睢㍂䝁䄴睚祂䝁䅅䅚求䍁䅁䅦杁䕁䅍杣求䝁䅑兡あ䙁䅣兙あ䝁䅍䅡癁䕁䄸兤あ䝁䅷睢療䝁䅳䅉潁䑁䅁兎癁䑁䅅免癁䑁䅉䅍祁䑁䅍克䅁䝁偧䅁慂䅁䅁䅒療䡁䅣杢湂䡁䅉兙歂䝁䅕䅉㡂䍁䅁睑祂䝁䅕䅚灂䡁䅑睖桂䡁䅑睙潂䍁䄸睔ㅂ䡁䅑䅢療䝁䄸睡杁䍁䅧䅍ㅁ䍁䄸免ぁ䍁䄸杍睁䑁䅅䅏灁䅁䅁杊䅷䙁䅯䅁䕂䝁䄸睤畂䝁䅣杣桂䝁䅑党杁䡁䅷䅉䑂䡁䅉党歂䝁䅫䅤塂䝁䅅䅤橂䝁䅧睌偂䡁䅕䅤獂䝁䄸睢牂䍁䅁䅋睁䑁䅕睌硁䑁䅑睌祁䑁䅁杍ぁ䍁䅫䅁煄兄䅁杗䅁䕁䅑睢㍂䝁䄴睚祂䝁䅅䅚求䍁䅁䅦杁䕁䅍杣求䝁䅑兡あ䙁䅣兙あ䝁䅍䅡癁䕁䄸兤あ䝁䅷睢療䝁䅳䅉潁䑁䅁兎癁䑁䅅兎癁䑁䅉䅍祁䑁䅁克䅁䉁偁䅁慂䅁䅁䅒療䡁䅣杢湂䡁䅉兙歂䝁䅕䅉㡂䍁䅁睑祂䝁䅕䅚灂䡁䅑睖桂䡁䅑睙潂䍁䄸睔ㅂ䡁䅑䅢療䝁䄸睡杁䍁䅧䅍ㅁ䍁䄸免㍁䍁䄸杍睁䑁䅉䅎灁䅁䅁儯䄸䙁䅯䅁䕂䝁䄸睤畂䝁䅣杣桂䝁䅑党杁䡁䅷䅉䑂䡁䅉党歂䝁䅫䅤塂䝁䅅䅤橂䝁䅧睌偂䡁䅕䅤獂䝁䄸睢牂䍁䅁䅋睁䑁䅕睌硁䑁䅫睌祁䑁䅁免㉁䍁䅫䅁䭁䅅䅁杗䅁䕁䅑睢㍂䝁䄴睚祂䝁䅅䅚求䍁䅁䅦杁䕁䅍杣求䝁䅑兡あ䙁䅣兙あ䝁䅍䅡癁䕁䄸兤あ䝁䅷睢療䝁䅳䅉潁䑁䅁兎癁䑁䅉杍癁䑁䅉䅍祁䑁䅁克䅁䩁卯䅁慂䅁䅁䅒療䡁䅣杢湂䡁䅉兙歂䝁䅕䅉㡂䍁䅁睑祂䝁䅕䅚灂䡁䅑睖桂䡁䅑睙潂䍁䄸睔ㅂ䡁䅑䅢療䝁䄸睡杁䍁䅧䅍ㅁ䍁䄸杍祁䍁䄸杍睁䑁䅉䅎灁䅁䅁硚䅉䙁䅯䅁䕂䝁䄸睤畂䝁䅣杣桂䝁䅑党杁䡁䅷䅉䑂䡁䅉党歂䝁䅫䅤塂䝁䅅䅤橂䝁䅧睌偂䡁䅕䅤獂䝁䄸睢牂䍁䅁䅋睁䑁䅕睌祁䑁䅍睌祁䑁䅁杍ぁ䍁䅫䅁㙃兄䅁杗䅁䕁䅑睢㍂䝁䄴睚祂䝁䅅䅚求䍁䅁䅦杁䕁䅍杣求䝁䅑兡あ䙁䅣兙あ䝁䅍䅡癁䕁䄸兤あ䝁䅷睢療䝁䅳䅉潁䑁䅁兎癁䑁䅍䅍癁䑁䅉䅍硁䑁䅧克䅁䱁乑䅁慂䅁䅁䅒療䡁䅣杢湂䡁䅉兙歂䝁䅕䅉㡂䍁䅁睑祂䝁䅕䅚灂䡁䅑睖桂䡁䅑睙潂䍁䄸睔ㅂ䡁䅑䅢療䝁䄸睡杁䍁䅧䅍ㅁ䍁䄸睍睁䍁䄸杍睁䑁䅉䅎灁䅁䅁䅢䅳䙁䅯䅁䕂䝁䄸睤畂䝁䅣杣桂䝁䅑党杁䡁䅷䅉䑂䡁䅉党歂䝁䅫䅤塂䝁䅅䅤橂䝁䅧睌偂䡁䅕䅤獂䝁䄸睢牂䍁䅁䅋睁䑁䅕睌穁䑁䅅睌祁䑁䅁免㑁䍁䅫䅁呂䅅䅁杗䅁䕁䅑睢㍂䝁䄴睚祂䝁䅅䅚求䍁䅁䅦杁䕁䅍杣求䝁䅑兡あ䙁䅣兙あ䝁䅍䅡癁䕁䄸兤あ䝁䅷睢療䝁䅳䅉潁䑁䅁李癁䑁䅁睍癁䑁䅉䅍祁䑁䅅克䅁䑁佷䅁慂䅁䅁䅒療䡁䅣杢湂䡁䅉兙歂䝁䅕䅉㡂䍁䅁睑祂䝁䅕䅚灂䡁䅑睖桂䡁䅑睙潂䍁䄸睔ㅂ䡁䅑䅢療䝁䄸睡杁䍁䅧䅍㉁䍁䄸䅍穁䍁䄸杍睁䑁䅉䅎灁䅁䅁䅋䄸䙁䅯䅁䕂䝁䄸睤畂䝁䅣杣桂䝁䅑党杁䡁䅷䅉䑂䡁䅉党歂䝁䅫䅤塂䝁䅅䅤橂䝁䅧睌偂䡁䅕䅤獂䝁䄸睢牂䍁䅁䅋睁䑁䅙睌睁䑁䅕睌祁䑁䅁免㍁䍁䅫䅁楃杄䅁杗䅁䕁䅑睢㍂䝁䄴睚祂䝁䅅䅚求䍁䅁䅦杁䕁䅍杣求䝁䅑兡あ䙁䅣兙あ䝁䅍䅡癁䕁䄸兤あ䝁䅷睢療䝁䅳䅉潁䑁䅁李癁䑁䅅免癁䑁䅉䅍祁䑁䅑克䅁䙁光䅁慂䅁䅁䅒療䡁䅣杢湂䡁䅉兙歂䝁䅕䅉㡂䍁䅁睑祂䝁䅕䅚灂䡁䅑睖桂䡁䅑睙潂䍁䄸睔ㅂ䡁䅑䅢療䝁䄸睡杁䍁䅧䅍㉁䍁䄸免穁䍁䄸杍睁䑁䅉睍灁䅁䅁村䅷䙁䅯䅁䕂䝁䄸睤畂䝁䅣杣桂䝁䅑党杁䡁䅷䅉䑂䡁䅉党歂䝁䅫䅤塂䝁䅅䅤橂䝁䅧睌偂䡁䅕䅤獂䝁䄸睢牂䍁䅁䅋睁䑁䅙睌祁䑁䅙睌祁䑁䅁䅍㑁䍁䅫䅁敂睃䅁杗䅁䕁䅑睢㍂䝁䄴睚祂䝁䅅䅚求䍁䅁䅦杁䕁䅍杣求䝁䅑兡あ䙁䅣兙あ䝁䅍䅡癁䕁䄸兤あ䝁䅷睢療䝁䅳䅉潁䑁䅁睎癁䑁䅁杍癁䑁䅉䅍祁䑁䅁克䅁䥁佧䅁慂䅁䅁䅒療䡁䅣杢湂䡁䅉兙歂䝁䅕䅉㡂䍁䅁睑祂䝁䅕䅚灂䡁䅑睖桂䡁䅑睙潂䍁䄸睔ㅂ䡁䅑䅢療䝁䄸睡杁䍁䅧䅍㍁䍁䄸䅍祁䍁䄸杍睁䑁䅉䅎灁䅁䅁剂䅁䙁䅯䅁䕂䝁䄸睤畂䝁䅣杣桂䝁䅑党杁䡁䅷䅉䑂䡁䅉党歂䝁䅫䅤塂䝁䅅䅤橂䝁䅧睌偂䡁䅕䅤獂䝁䄸睢牂䍁䅁䅋睁䑁䅣睌睁䑁䅣睌祁䑁䅁杍穁䍁䅫䅁啃充䅁杗䅁䕁䅑睢㍂䝁䄴睚祂䝁䅅䅚求䍁䅁䅦杁䕁䅍杣求䝁䅑兡あ䙁䅣兙あ䝁䅍䅡癁䕁䄸兤あ䝁䅷睢療䝁䅳䅉潁䑁䅁睎癁䑁䅉䅍癁䑁䅉䅍硁䑁䅕克䅁䩁佉䅁慂䅁䅁䅒療䡁䅣杢湂䡁䅉兙歂䝁䅕䅉㡂䍁䅁睑祂䝁䅕䅚灂䡁䅑睖桂䡁䅑睙潂䍁䄸睔ㅂ䡁䅑䅢療䝁䄸睡杁䍁䅧䅍㍁䍁䄸杍祁䍁䄸杍睁䑁䅉䅍灁䅁䅁桚䅁䙁䅯䅁䕂䝁䄸睤畂䝁䅣杣桂䝁䅑党杁䡁䅷䅉䑂䡁䅉党歂䝁䅫䅤塂䝁䅅䅤橂䝁䅧睌偂䡁䅕䅤獂䝁䄸睢牂䍁䅁䅋睁䑁䅧睌睁䑁䅉睌祁䑁䅁免睁䍁䅫䅁晃杄䅁杗䅁䕁䅑睢㍂䝁䄴睚祂䝁䅅䅚求䍁䅁䅦杁䕁䅍杣求䝁䅑兡あ䙁䅣兙あ䝁䅍䅡癁䕁䄸兤あ䝁䅷睢療䝁䅳䅉潁䑁䅁䅏癁䑁䅁李癁䑁䅉䅍硁䑁䅁克䅁佁儴䅁慂䅁䅁䅒療䡁䅣杢湂䡁䅉兙歂䝁䅕䅉㡂䍁䅁睑祂䝁䅕䅚灂䡁䅑睖桂䡁䅑睙潂䍁䄸睔ㅂ䡁䅑䅢療䝁䄸睡杁䍁䅧䅍㑁䍁䄸䅍㍁䍁䄸杍睁䑁䅉睍灁䅁䅁克䄰䙁䅯䅁䕂䝁䄸睤畂䝁䅣杣桂䝁䅑党杁䡁䅷䅉䑂䡁䅉党歂䝁䅫䅤塂䝁䅅䅤橂䝁䅧睌偂䡁䅕䅤獂䝁䄸睢牂䍁䅁䅋睁䑁䅧睌硁䑁䅅睌祁䑁䅁杍穁䍁䅫䅁䭁兄䅁杗䅁䕁䅑睢㍂䝁䄴睚祂䝁䅅䅚求䍁䅁䅦杁䕁䅍杣求䝁䅑兡あ䙁䅣兙あ䝁䅍䅡癁䕁䄸兤あ䝁䅷睢療䝁䅳䅉潁䑁䅁䅏癁䑁䅅杍癁䑁䅉䅍祁䑁䅑克䅁䍁卧䅁慂䅁䅁䅒療䡁䅣杢湂䡁䅉兙歂䝁䅕䅉㡂䍁䅁睑祂䝁䅕䅚灂䡁䅑睖桂䡁䅑睙潂䍁䄸睔ㅂ䡁䅑䅢療䝁䄸睡杁䍁䅧䅍㑁䍁䄸免穁䍁䄸杍睁䑁䅉免灁䅁䅁硊䅁䙁䅯䅁䕂䝁䄸睤畂䝁䅣杣桂䝁䅑党杁䡁䅷䅉䑂䡁䅉党歂䝁䅫䅤塂䝁䅅䅤橂䝁䅧睌偂䡁䅕䅤獂䝁䄸睢牂䍁䅁䅋睁䑁䅧睌硁䑁䅑睌祁䑁䅁杍穁䍁䅫䅁婂充䅁杗䅁䕁䅑睢㍂䝁䄴睚祂䝁䅅䅚求䍁䅁䅦杁䕁䅍杣求䝁䅑兡あ䙁䅣兙あ䝁䅍䅡癁䕁䄸兤あ䝁䅷睢療䝁䅳䅉潁䑁䅁䅏癁䑁䅉免癁䑁䅉䅍祁䑁䅍克䅁䑁丰䅁慂䅁䅁䅒療䡁䅣杢湂䡁䅉兙歂䝁䅕䅉㡂䍁䅁睑祂䝁䅕䅚灂䡁䅑睖桂䡁䅑睙潂䍁䄸睔ㅂ䡁䅑䅢療䝁䄸睡杁䍁䅧䅍㑁䍁䄸杍穁䍁䄸杍睁䑁䅅杍灁䅁䅁栶䅅䙁䅯䅁䕂䝁䄸睤畂䝁䅣杣桂䝁䅑党杁䡁䅷䅉䑂䡁䅉党歂䝁䅫䅤塂䝁䅅䅤橂䝁䅧睌偂䡁䅕䅤獂䝁䄸睢牂䍁䅁䅋睁䑁䅧睌祁䑁䅍睌祁䑁䅁杍穁䍁䅫䅁䉁睄䅁杗䅁䕁䅑睢㍂䝁䄴睚祂䝁䅅䅚求䍁䅁䅦杁䕁䅍杣求䝁䅑兡あ䙁䅣兙あ䝁䅍䅡癁䕁䄸兤あ䝁䅷睢療䝁䅳䅉潁䑁䅁兏癁䑁䅅睍癁䑁䅉䅍祁䑁䅑克䅁䵁伸䅁慂䅁䅁䅒療䡁䅣杢湂䡁䅉兙歂䝁䅕䅉㡂䍁䅁睑祂䝁䅕䅚灂䡁䅑睖桂䡁䅑睙潂䍁䄸睔ㅂ䡁䅑䅢療䝁䄸睡杁䍁䅧䅍㕁䍁䄸免ㅁ䍁䄸杍睁䑁䅉睍灁䅁䅁先䄴䙁䅯䅁䕂䝁䄸睤畂䝁䅣杣桂䝁䅑党杁䡁䅷䅉䑂䡁䅉党歂䝁䅫䅤塂䝁䅅䅤橂䝁䅧睌偂䡁䅕䅤獂䝁䄸睢牂䍁䅁䅋睁䑁䅫睌硁䑁䅙睌祁䑁䅁杍ぁ䍁䅫䅁あ杅䅁杗䅁䕁䅑睢㍂䝁䄴睚祂䝁䅅䅚求䍁䅁䅦杁䕁䅍杣求䝁䅑兡あ䙁䅣兙あ䝁䅍䅡癁䕁䄸兤あ䝁䅷睢療䝁䅳䅉潁䑁䅁兏癁䑁䅉兏癁䑁䅉䅍硁䑁䅕克䅁佁佧䅁慂䅁䅁䅒療䡁䅣杢湂䡁䅉兙歂䝁䅕䅉㡂䍁䅁睑祂䝁䅕䅚灂䡁䅑睖桂䡁䅑睙潂䍁䄸睔ㅂ䡁䅑䅢療䝁䄸睡杁䍁䅧免睁䍁䄸䅍硁䍁䄸杍睁䑁䅉免灁䅁䅁儴䄰䙁䅯䅁䕂䝁䄸睤畂䝁䅣杣桂䝁䅑党杁䡁䅷䅉䑂䡁䅉党歂䝁䅫䅤塂䝁䅅䅤橂䝁䅧睌偂䡁䅕䅤獂䝁䄸睢牂䍁䅁䅋硁䑁䅁睌硁䑁䅑睌祁䑁䅁杍ぁ䍁䅫䅁䱃杄䅁杗䅁䕁䅑睢㍂䝁䄴睚祂䝁䅅䅚求䍁䅁䅦杁䕁䅍杣求䝁䅑兡あ䙁䅣兙あ䝁䅍䅡癁䕁䄸兤あ䝁䅷睢療䝁䅳䅉潁䑁䅅䅍癁䑁䅅䅏癁䑁䅉䅍硁䑁䅧克䅁佁乧䅁慂䅁䅁䅒療䡁䅣杢湂䡁䅉兙歂䝁䅕䅉㡂䍁䅁睑祂䝁䅕䅚灂䡁䅑睖桂䡁䅑睙潂䍁䄸睔ㅂ䡁䅑䅢療䝁䄸睡杁䍁䅧免睁䍁䄸睍睁䍁䄸杍睁䑁䅅兎灁䅁䅁儸䄰䙁䅯䅁䕂䝁䄸睤畂䝁䅣杣桂䝁䅑党杁䡁䅷䅉䑂䡁䅉党歂䝁䅫䅤塂䝁䅅䅤橂䝁䅧睌偂䡁䅕䅤獂䝁䄸睢牂䍁䅁䅋硁䑁䅅睌睁䑁䅍睌祁䑁䅁杍睁䍁䅫䅁㉃䅄䅁杗䅁䕁䅑睢㍂䝁䄴睚祂䝁䅅䅚求䍁䅁䅦杁䕁䅍杣求䝁䅑兡あ䙁䅣兙あ䝁䅍䅡癁䕁䄸兤あ䝁䅷睢療䝁䅳䅉潁䑁䅅免癁䑁䅁睍癁䑁䅉䅍祁䑁䅉克䅁䥁偣䅁慂䅁䅁䅒療䡁䅣杢湂䡁䅉兙歂䝁䅕䅉㡂䍁䅁睑祂䝁䅕䅚灂䡁䅑睖桂䡁䅑睙潂䍁䄸睔ㅂ䡁䅑䅢療䝁䄸睡杁䍁䅧免硁䍁䄸䅍ぁ䍁䄸杍睁䑁䅅兏灁䅁䅁兙䅳䙁䅯䅁䕂䝁䄸睤畂䝁䅣杣桂䝁䅑党杁䡁䅷䅉䑂䡁䅉党歂䝁䅫䅤塂䝁䅅䅤橂䝁䅧睌偂䡁䅕䅤獂䝁䄸睢牂䍁䅁䅋硁䑁䅅睌睁䑁䅑睌祁䑁䅁杍祁䍁䅫䅁畂杄䅁杗䅁䕁䅑睢㍂䝁䄴睚祂䝁䅅䅚求䍁䅁䅦杁䕁䅍杣求䝁䅑兡あ䙁䅣兙あ䝁䅍䅡癁䕁䄸兤あ䝁䅷睢療䝁䅳䅉潁䑁䅅免癁䑁䅅免癁䑁䅉䅍祁䑁䅉克䅁乁倰䅁慂䅁䅁䅒療䡁䅣杢湂䡁䅉兙歂䝁䅕䅉㡂䍁䅁睑祂䝁䅕䅚灂䡁䅑睖桂䡁䅑睙潂䍁䄸睔ㅂ䡁䅑䅢療䝁䄸睡杁䍁䅧免硁䍁䄸免穁䍁䄸杍睁䑁䅅䅎灁䅁䅁兺䅷䙁䅯䅁䕂䝁䄸睤畂䝁䅣杣桂䝁䅑党杁䡁䅷䅉䑂䡁䅉党歂䝁䅫䅤塂䝁䅅䅤橂䝁䅧睌偂䡁䅕䅤獂䝁䄸睢牂䍁䅁䅋硁䑁䅅睌硁䑁䅍睌祁䑁䅁杍ぁ䍁䅫䅁湃杅䅁杗䅁䕁䅑睢㍂䝁䄴睚祂䝁䅅䅚求䍁䅁䅦杁䕁䅍杣求䝁䅑兡あ䙁䅣兙あ䝁䅍䅡癁䕁䄸兤あ䝁䅷睢療䝁䅳䅉潁䑁䅅免癁䑁䅅䅎癁䑁䅉䅍祁䑁䅑克䅁偁丸䅁慂䅁䅁䅒療䡁䅣杢湂䡁䅉兙歂䝁䅕䅉㡂䍁䅁睑祂䝁䅕䅚灂䡁䅑睖桂䡁䅑睙潂䍁䄸睔ㅂ䡁䅑䅢療䝁䄸睡杁䍁䅧免硁䍁䄸免㑁䍁䄸杍睁䑁䅉䅎灁䅁䅁朱䄸䙁䅯䅁䕂䝁䄸睤畂䝁䅣杣桂䝁䅑党杁䡁䅷䅉䑂䡁䅉党歂䝁䅫䅤塂䝁䅅䅤橂䝁䅧睌偂䡁䅕䅤獂䝁䄸睢牂䍁䅁䅋硁䑁䅅睌祁䑁䅁睌祁䑁䅁杍ぁ䍁䅫䅁塃杅䅁杗䅁䕁䅑睢㍂䝁䄴睚祂䝁䅅䅚求䍁䅁䅦杁䕁䅍杣求䝁䅑兡あ䙁䅣兙あ䝁䅍䅡癁䕁䄸兤あ䝁䅷睢療䝁䅳䅉潁䑁䅅免癁䑁䅉免癁䑁䅉䅍祁䑁䅑克䅁䑁副䅁慂䅁䅁䅒療䡁䅣杢湂䡁䅉兙歂䝁䅕䅉㡂䍁䅁睑祂䝁䅕䅚灂䡁䅑睖桂䡁䅑睙潂䍁䄸睔ㅂ䡁䅑䅢療䝁䄸睡杁䍁䅧免硁䍁䄸杍ㅁ䍁䄸杍睁䑁䅉䅎灁䅁䅁䅒䅷䙁䅯䅁䕂䝁䄸睤畂䝁䅣杣桂䝁䅑党杁䡁䅷䅉䑂䡁䅉党歂䝁䅫䅤塂䝁䅅䅤橂䝁䅧睌偂䡁䅕䅤獂䝁䄸睢牂䍁䅁䅋硁䑁䅅睌祁䑁䅧睌祁䑁䅁杍穁䍁䅫䅁祄睄䅁杗䅁䕁䅑睢㍂䝁䄴睚祂䝁䅅䅚求䍁䅁䅦杁䕁䅍杣求䝁䅑兡あ䙁䅣兙あ䝁䅍䅡癁䕁䄸兤あ䝁䅷睢療䝁䅳䅉潁䑁䅅免癁䑁䅉兏癁䑁䅉䅍祁䑁䅍克䅁䵁佫䅁慂䅁䅁䅒療䡁䅣杢湂䡁䅉兙歂䝁䅕䅉㡂䍁䅁睑祂䝁䅕䅚灂䡁䅑睖桂䡁䅑睙潂䍁䄸睔ㅂ䡁䅑䅢療䝁䄸睡杁䍁䅧免祁䍁䄸䅍硁䍁䄸杍睁䑁䅉睍灁䅁䅁桶䅉䙁䅯䅁䕂䝁䄸睤畂䝁䅣杣桂䝁䅑党杁䡁䅷䅉䑂䡁䅉党歂䝁䅫䅤塂䝁䅅䅤橂䝁䅧睌偂䡁䅕䅤獂䝁䄸睢牂䍁䅁䅋硁䑁䅉睌睁䑁䅉睌祁䑁䅁免ㅁ䍁䅫䅁⭁杄䅁杗䅁䕁䅑睢㍂䝁䄴睚祂䝁䅅䅚求䍁䅁䅦杁䕁䅍杣求䝁䅑兡あ䙁䅣兙あ䝁䅍䅡癁䕁䄸兤あ䝁䅷睢療䝁䅳䅉潁䑁䅅杍癁䑁䅁䅎癁䑁䅉䅍祁䑁䅑克䅁䱁䱉䅁慂䅁䅁䅒療䡁䅣杢湂䡁䅉兙歂䝁䅕䅉㡂䍁䅁睑祂䝁䅕䅚灂䡁䅑睖桂䡁䅑睙潂䍁䄸睔ㅂ䡁䅑䅢療䝁䄸睡杁䍁䅧免祁䍁䄸䅍㉁䍁䄸杍睁䑁䅅免灁䅁䅁睉䅳䙁䅯䅁䕂䝁䄸睤畂䝁䅣杣桂䝁䅑党杁䡁䅷䅉䑂䡁䅉党歂䝁䅫䅤塂䝁䅅䅤橂䝁䅧睌偂䡁䅕䅤獂䝁䄸睢牂䍁䅁䅋硁䑁䅉睌睁䑁䅫睌祁䑁䅁杍ぁ䍁䅫䅁䭄杄䅁杗䅁䕁䅑睢㍂䝁䄴睚祂䝁䅅䅚求䍁䅁䅦杁䕁䅍杣求䝁䅑兡あ䙁䅣兙あ䝁䅍䅡癁䕁䄸兤あ䝁䅷睢療䝁䅳䅉潁䑁䅅杍癁䑁䅅䅍癁䑁䅉䅍祁䑁䅑克䅁䕁倴䅁慂䅁䅁䅒療䡁䅣杢湂䡁䅉兙歂䝁䅕䅉㡂䍁䅁睑祂䝁䅕䅚灂䡁䅑睖桂䡁䅑睙潂䍁䄸睔ㅂ䡁䅑䅢療䝁䄸睡杁䍁䅧免祁䍁䄸免祁䍁䄸杍睁䑁䅅䅏灁䅁䅁睁䅳䙁䅯䅁䕂䝁䄸睤畂䝁䅣杣桂䝁䅑党杁䡁䅷䅉䑂䡁䅉党歂䝁䅫䅤塂䝁䅅䅤橂䝁䅧睌偂䡁䅕䅤獂䝁䄸睢牂䍁䅁䅋硁䑁䅉睌硁䑁䅉睌祁䑁䅁杍祁䍁䅫䅁汃䅄䅁杗䅁䕁䅑睢㍂䝁䄴睚祂䝁䅅䅚求䍁䅁䅦杁䕁䅍杣求䝁䅑兡あ䙁䅣兙あ䝁䅍䅡癁䕁䄸兤あ䝁䅷睢療䝁䅳䅉潁䑁䅅杍癁䑁䅅睍癁䑁䅉䅍祁䑁䅍克䅁䱁佯䅁慂䅁䅁䅒療䡁䅣杢湂䡁䅉兙歂䝁䅕䅉㡂䍁䅁睑祂䝁䅕䅚灂䡁䅑睖桂䡁䅑睙潂䍁䄸睔ㅂ䡁䅑䅢療䝁䄸睡杁䍁䅧免祁䍁䄸免ㅁ䍁䄸杍睁䑁䅉睍灁䅁䅁朰䅳䙁䅯䅁䕂䝁䄸睤畂䝁䅣杣桂䝁䅑党杁䡁䅷䅉䑂䡁䅉党歂䝁䅫䅤塂䝁䅅䅤橂䝁䅧睌偂䡁䅕䅤獂䝁䄸睢牂䍁䅁䅋硁䑁䅉睌硁䑁䅙睌祁䑁䅁杍ぁ䍁䅫䅁⽃睃䅁杗䅁䕁䅑睢㍂䝁䄴睚祂䝁䅅䅚求䍁䅁䅦杁䕁䅍杣求䝁䅑兡あ䙁䅣兙あ䝁䅍䅡癁䕁䄸兤あ䝁䅷睢療䝁䅳䅉潁䑁䅅杍癁䑁䅅兏癁䑁䅉䅍祁䑁䅑克䅁䥁偷䅁慂䅁䅁䅒療䡁䅣杢湂䡁䅉兙歂䝁䅕䅉㡂䍁䅁睑祂䝁䅕䅚灂䡁䅑睖桂䡁䅑睙潂䍁䄸睔ㅂ䡁䅑䅢療䝁䄸睡杁䍁䅧免祁䍁䄸杍睁䍁䄸杍睁䑁䅉䅎灁䅁䅁硆䅉䙁䅯䅁䕂䝁䄸睤畂䝁䅣杣桂䝁䅑党杁䡁䅷䅉䑂䡁䅉党歂䝁䅫䅤塂䝁䅅䅤橂䝁䅧睌偂䡁䅕䅤獂䝁䄸睢牂䍁䅁䅋硁䑁䅉睌祁䑁䅙睌祁䑁䅁杍ぁ䍁䅫䅁煁充䅁杗䅁䕁䅑睢㍂䝁䄴睚祂䝁䅅䅚求䍁䅁䅦杁䕁䅍杣求䝁䅑兡あ䙁䅣兙あ䝁䅍䅡癁䕁䄸兤あ䝁䅷睢療䝁䅳䅉潁䑁䅅杍癁䑁䅉睎癁䑁䅉䅍祁䑁䅍克䅁䍁乳䅁慂䅁䅁䅒療䡁䅣杢湂䡁䅉兙歂䝁䅕䅉㡂䍁䅁睑祂䝁䅕䅚灂䡁䅑睖桂䡁䅑睙潂䍁䄸睔ㅂ䡁䅑䅢療䝁䄸睡杁䍁䅧免祁䍁䄸睍硁䍁䄸杍睁䑁䅉䅎灁䅁䅁䉙䅁佁䅯䅁䕂䡁䅉睢畂䝁䅕䅉乂䝁䅅杢桂䝁䅣党瑂䝁䅕杢あ䑁䅳䅉䩂䝁䄴䅚ㅂ䡁䅍䅤祂䝁䅫兙獂䍁䅁兑ㅂ䡁䅑睢瑂䝁䅅䅤灂䝁䄸杢㝁䍁䅁睕求䝁䄴督療䡁䅉督㝁䍁䅁䅕祂䝁䄸睙求䡁䅍督杁䕁䅅兤あ䝁䄸兢桂䡁䅑兡療䝁䄴睏杁䙁䅉党瑂䝁䄸䅤求䍁䅁兑橂䝁䅍党穂䡁䅍䅉桂䝁䄴䅚杁䕁䅍睢畂䡁䅑杣療䝁䅷睏杁䕁䅅兤あ䝁䄸杢療䝁䄰睢ㅂ䡁䅍䅉坂䝁䅕䅡灂䝁䅍䅢求䡁䅍䅁啃䅅䅁䅇䅁䕁䅑杣ㅂ䝁䅣䅉卂䝁䅕䅤桂䝁䅫䅢䅁乁䭳䅁十䅁䅁兒瑁䙁䅍䅣療䡁䅉䅤穂䅁䅁桍䅉䉁䅙䅁䙂䍁䄰䅢求䝁䅅杣畂䝁䅫杢湂䅁䅁朱䄰䅁䅙䅁䙂䕁䅅䅁䝄睁䅁权䅁䕁䅕村䉂䙁䅫䅁瑃杁䅁䅃䅁䕁䅕睑䵂䅁䅁䅋䅍䅁䅙䅁䙂䕁䅑䅁杂睁䅁䅲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睑療䡁䅕杣灂䝁䅕杣杁䙁䅍党祂䡁䅙兡橂䝁䅕䅁䕂䅃䅁䄷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䅔桂䡁䅍䅤杁䕁䄰兡獂䝁䅕䅉啂䡁䅉兙畂䡁䅍䅣療䡁䅉䅤桂䡁䅑兡療䝁䄴睏杁䕁䄰兙祂䝁䅫杢求䍁䅁䅖祂䝁䅅杢穂䡁䅁睢祂䡁䅑兙あ䝁䅫睢畂䅁䅁硈䅅䱁䅧䅁䙂䕁䅑兓杁䍁䅧兒獂䝁䅕睙あ䡁䅉睢畂䝁䅫睙杁䕁䅑兙あ䝁䅅䅉䩂䝁䄴䅤求䡁䅉睙潂䝁䅅杢湂䝁䅕克㝁䍁䅁杒獂䝁䅕党あ䍁䅁兔桂䝁䄴兙湂䝁䅕兢求䝁䄴䅤㝁䍁䅁杒祂䝁䅕兡湂䝁䅧䅤杁䙁䅍党祂䡁䅙兡橂䝁䅕睏杁䕁䄰兙祂䝁䅫杢求䍁䅁䅖祂䝁䅅杢穂䡁䅁睢祂䡁䅑兙あ䝁䅫睢畂䅁䅁睓䅧䑁䈴䅁䙂䕁䅑兓杁䍁䅧兒獂䝁䅕睙あ䡁䅉睢畂䝁䅫睙杁䕁䅑兙あ䝁䅅䅉䩂䝁䄴䅤求䡁䅉睙潂䝁䅅杢湂䝁䅕克㝁䍁䅁杒祂䝁䅕兡湂䝁䅧䅤杁䙁䅍党祂䡁䅙兡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䑂䝁䄸兤祂䝁䅫党祂䍁䅁睕求䡁䅉杤灂䝁䅍党㝁䍁䅁䅕祂䝁䄸睙求䡁䅍督杁䕁䅅兤あ䝁䄸兢桂䡁䅑兡療䝁䄴䅁䡁睂䅁杋䅅䕁䅕䅒䩂䍁䅁䅋䙂䝁䅷党橂䡁䅑杣療䝁䄴兡橂䍁䅁䅒桂䡁䅑兙杁䕁䅫杢あ䝁䅕杣橂䝁䅧兙畂䝁䅣党灁䑁䅳䅉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䅕祂䝁䄸睙求䡁䅍督杁䕁䅅兤あ䝁䄸兢桂䡁䅑兡療䝁䄴䅁㝂杅䅁䅃䅁䕁䅕杒奂䅁䅁睂䅍䅁䅙䅁䙂䕁䅣䅁晄杁䅁䅃䅁䕁䅕兓奂䅁䅁典䅍䅁䅙䅁䙂䕁䅷䅁䱂睁䅁䅃䅁䕁䅕䅔坂䅁䅁睦䅍䅁䅧䅁䙂䕁䄰杔䅁䑁䑣䅁䥁䅁䅁兒乂䙁䅉䅁㕁杁䅁权䅁䕁䅕杔兂䕁䅧䅁獄杁䅁䅃䅁䕁䅕睔䡂䅁䅁睐䅍䅁䅯䅁䙂䙁䅁兑乂䅁䅁兖䅍䅁䅯䅁䙂䙁䅅兓奂䅁䅁兹䅍䅁䅧䅁䙂䙁䅅杕䅁䱁䍑䅁䥁䅁䅁兒剂䙁䅑䅁ㅂ睁䅁权䅁䕁䅕杕䩂䕁䅕䅁楁䅂䅁杂䅁䕁䅕睕䅁䑁䑧䅁䥁䅁䅁兒呂䙁䅍䅁䙃杁䅁䅃䅁䕁䅕䅖佂䅁䅁兰䅉䅁䅧䅁䙂䙁䅑杕䅁䡁䑑䅁䭁䅁䅁兒啂䙁䅍兗䅁䝁䑍䅁䭁䅁䅁兒坂䙁䅉睒䅁䩁䍷䅁䝁䅁䅁兒塂䅁䅁杘䅍䅁䅧䅁䙂䙁䅧睑䅁䙁䍙䅁䭁䅁䅁兒奂䙁䅁䅒䅁䭁䑍䅁䭁䅁䅁兒奂䙁䅁兒䅁偁䍉䅁䥁䅁䅁兒奂䙁䅉䅁䍄杁䅁杊䅁䕁䅕䅚ㅂ䝁䅍兙あ䝁䅫睢畂䍁䅁睕求䡁䅉杤灂䝁䅍党穂䅁䅁共䅣䍁䅙䅁䙂䝁䅷党橂䡁䅑杣灂䝁䅍䅉噂䡁䅑兡獂䝁䅫䅤灂䝁䅕督䅁䭁䜸䅁䥂䅁䅁兒獂䝁䅕睙あ䡁䅉兡橂䝁䅅䅢杁䕁䅍睢瑂䡁䅁睢畂䝁䅕杢あ䡁䅍䅉桂䝁䄴䅚杁䕁䅕兣ㅂ䝁䅫䅣瑂䝁䅕杢あ䅁䅁杚䅙䍁䅯䅁䙂䝁䅷党橂䡁䅑杣灂䝁䅍兙獂䍁䅁兒硂䡁䅕兡睂䝁䄰党畂䡁䅑䅁あ杂䅁䅌䅁䕁䅕䅢求䝁䅍䅤祂䝁䄸杢灂䝁䅍䅉䑂䝁䄸兢睂䝁䄸杢求䝁䄴䅤穂䅁䅁兴䅙䕁䅯䅁䙂䝁䅷党橂䡁䅑杣療䝁䄴兡橂䍁䅁兒硂䡁䅕兡睂䝁䄰党畂䡁䅑䅉桂䝁䄴䅚杁䕁䅫杢穂䡁䅑杣ㅂ䝁䄰党畂䡁䅑督䅁䑁䠰䅁楂䅁䅁兒獂䝁䅕睙あ䡁䅉睢畂䝁䅫睙杁䕁䅕兣ㅂ䝁䅫䅣瑂䝁䅕杢あ䍁䅷䅉䩂䝁䄴督あ䡁䅉兤瑂䝁䅕杢あ䡁䅍䅉桂䝁䄴䅚杁䕁䅍睢瑂䡁䅁睢畂䝁䅕杢あ䡁䅍䅁䱃杂䅁䅒䅁䕁䅕䅢求䝁䅍䅤祂䝁䄸杢灂䝁䅍䅉乂䝁䅅杢ㅂ䝁䅙兙橂䡁䅑兤祂䝁䅫杢湂䍁䅁睕求䡁䅉杤灂䝁䅍党穂䅁䅁儱䅙䭁䅁䅁䙂䝁䄰䅣獂䝁䄸入求䝁䅕䅉䉂䡁䅍督灂䡁䅍䅤桂䝁䄴睙求䍁䅁䅕祂䝁䄸睚祂䝁䅅兢杁䍁䅧兒䉂䙁䅁克㝁䍁䅁兒瑂䡁䅁䅢療䡁䅫党求䍁䅁村求䝁䄴党浂䝁䅫䅤穂䑁䅳䅉䩂䝁䄰䅣桂䝁䅍䅤杁䕁䅫杢㉂䝁䅕督あ䝁䅫杢湂䑁䅳䅉乂䕁䅧党桂䝁䅷䅤潂䅁䅁到䅉䍁䅑䅁䙂䝁䄰䅣獂䝁䄸入求䝁䅕䅉䍂䝁䅕杢求䝁䅙兡あ䡁䅍䅁獁杂䅁杏䅁䕁䅕兢睂䝁䅷睢㕂䝁䅕党杁䕁䅉党畂䝁䅕杚灂䡁䅑督㝁䍁䅁䅒求䝁䄴䅤灂䡁䅍䅤祂䡁䅫䅁㕂元䅁䅱䅁䕁䅕兢睂䝁䅷睢㕂䝁䅕党杁䕁䅉党畂䝁䅕杚灂䡁䅑督㝁䍁䅁䅒灂䝁䅣兡あ䝁䅅䅢杁䕁䅉杣療䝁䅳党祂䝁䅅睚求䑁䅳䅉䩂䝁䄴睙療䝁䄰党杁䙁䅍䅡桂䡁䅉党杁䕁䅅睚祂䝁䅕党瑂䝁䅕杢あ䡁䅍睏杁䕁䅕杢歂䍁䄰睢浂䍁䄰䅔灂䝁䅙党杁䙁䅁䅢桂䝁䄴杢灂䝁䄴睚䅁䉁䭉䅁歂䅁䅁兒瑂䡁䅁䅢療䡁䅫党求䍁䅁村求䝁䄴党浂䝁䅫䅤穂䑁䅳䅉䙂䝁䄴䅚瑁䝁䄸杚瑁䕁䅷兡浂䝁䅕䅉兂䝁䅷兙畂䝁䄴兡畂䝁䅣睏杁䕁䄸杢橂䝁䄸䅢療䝁䅣入䅁佁䤸䅁㙂䅁䅁兒瑂䡁䅁䅢療䡁䅫党求䍁䅁村求䝁䄴党浂䝁䅫䅤穂䑁䅳䅉䙂䝁䄴䅚瑁䝁䄸杚瑁䕁䅷兡浂䝁䅕䅉兂䝁䅷兙畂䝁䄴兡畂䝁䅣睏杁䙁䅕䅤灂䝁䅷兡あ䡁䅫䅉呂䝁䅍兙獂䝁䅕䅉呂䝁䄸䅢桂䡁䅉䅁䭂权䅁李䅁䕁䅕兢睂䝁䅷睢㕂䝁䅕党杁䕁䅉党畂䝁䅕杚灂䡁䅑督㝁䍁䅁杕求䝁䅣䅖求䝁䅍䅡䅁佁䭍䅁䭂䅁䅁兒瑂䡁䅁䅢療䡁䅫党求䍁䅁村求䝁䄴党浂䝁䅫䅤穂䑁䅳䅉呂䝁䄸睙灂䝁䅅䅢杁䙁䅉党橂䡁䅉兤灂䡁䅑兡畂䝁䅣䅁䝄充䅁䅡䅁䕁䅕杢橂䡁䅉入睂䡁䅑兡療䝁䄴睏杁䕁䅑兙あ䝁䅅䅉兂䡁䅉睢あ䝁䅕睙あ䝁䅫睢畂䑁䅳䅉䕂䝁䅅䅤桂䍁䅁睑求䝁䄴䅤求䡁䅉䅉啂䝁䅕睙潂䝁䄴睢獂䝁䄸睚㕂䅁䅁杰䅙䅁䄴䅁䙂䝁䄴党祂䝁䅣入䅁䑁䜰䅁慃䅁䅁兒畂䝁䅕杣湂䡁䅫䅉䙂䝁䅙杚灂䝁䅍兡求䝁䄴睙㕂䑁䅳䅉䙂䝁䄴党祂䝁䅣入杁䕁䄰兙畂䝁䅅睚求䝁䄰党畂䡁䅑睏杁䕁䅍䅢求䝁䅅杢啂䝁䅕睙潂䑁䅳䅉䡂䝁䄸杤啂䝁䅕睙潂䑁䅳䅉兂䡁䅉睢橂䝁䅕督穂䍁䅁兑ㅂ䡁䅑睢瑂䝁䅅䅤灂䝁䄸杢䅁䕁䥅䅁奃䅁䅁兒畂䝁䅕杣湂䡁䅫䅉䙂䝁䅙杚灂䝁䅍兡求䝁䄴睙㕂䑁䅳䅉䙂䝁䄴党祂䝁䅣入杁䕁䄰兙畂䝁䅅睚求䝁䄰党畂䡁䅑睏杁䕁䅕杢求䡁䅉睚㕂䍁䅁睕あ䝁䄸杣桂䝁䅣党㝁䍁䅁睑獂䝁䅕兙畂䙁䅑党橂䝁䅧睏杁䙁䅁睢㍂䝁䅕杣杁䕁䅣杣灂䝁䅑䅁坃元䅁䅗䅅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䅕桂䡁䅍督求䝁䄴睚求䡁䅉䅉䉂䝁䅫杣橂䡁䅉兙浂䡁䅑䅉乂䝁䅅杢ㅂ䝁䅙兙橂䡁䅑兤祂䝁䅫杢湂䑁䅳䅉噂䡁䅑兡獂䝁䅫䅤㕂䍁䅁睕橂䝁䅅䅢求䍁䅁睕療䝁䅷兙祂䑁䅳䅉偂䝁䄴督潂䝁䄸杣求䍁䅁兙畂䝁䅑䅉偂䝁䅙杚穂䝁䅧睢祂䝁䅕䅉塂䝁䅫杢歂䅁䅁儰䅧䅁䉉䅁䙂䝁䄴党祂䝁䅣入杁䕁䅕杚浂䝁䅫睙灂䝁䅕杢橂䡁䅫睏杁䕁䅕杢求䡁䅉睚㕂䍁䅁兔桂䝁䄴兙湂䝁䅕兢求䝁䄴䅤㝁䍁䅁兓畂䝁䅑兤穂䡁䅑杣灂䝁䅅䅢杁䕁䅅兤あ䝁䄸兢桂䡁䅑兡療䝁䄴睏杁䙁䅍兢桂䡁䅉䅤杁䕁䅉兤灂䝁䅷䅚灂䝁䄴睚㝁䍁䅁睕瑂䝁䅅杣あ䍁䅁兒畂䝁䅕杣湂䡁䅫睏杁䕁䅕䅢求䝁䅍䅤祂䝁䅫睙杁䙁䅙党潂䝁䅫睙獂䝁䅕睏杁䕁䅅兤あ䝁䄸杢療䝁䄰睢ㅂ䡁䅍䅉坂䝁䅕䅡灂䝁䅍䅢求䡁䅍䅁䥄䅅䅁杘䅁䕁䅕杢求䡁䅉睚㕂䍁䅁兒浂䝁䅙兡橂䝁䅫党畂䝁䅍入㝁䍁䅁兒畂䝁䅕杣湂䡁䅫䅉呂䡁䅑睢祂䝁䅅睚求䑁䅳䅉䑂䝁䅷兡瑂䝁䅅䅤求䙁䅑党橂䝁䅧䅁㉂睄䅁杉䅅䕁䅕杢求䡁䅉睚㕂䍁䅁兒浂䝁䅙兡橂䝁䅫党畂䝁䅍入㝁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眲䅫䑁䅷䅁䙂䝁䄴党祂䝁䅣入杁䕁䅕兣ㅂ䝁䅫䅣瑂䝁䅕杢あ䍁䅁兙畂䝁䅑䅉呂䝁䅕杣㉂䝁䅫睙求䡁䅍䅁潂睂䅁杢䅁䕁䅕杢求䡁䅉睚㕂䍁䅁兔桂䝁䄴兙湂䝁䅕兢求䝁䄴䅤㝁䍁䅁䅒桂䡁䅑兙杁䕁䅍党畂䡁䅑党祂䍁䅁䅖求䝁䅍䅡畂䝁䄸䅢療䝁䅣入㝁䍁䅁睑獂䝁䅫兢桂䡁䅑党啂䝁䅕睙潂䅁䅁睨䅫䥁䄴䅁䙂䝁䄴党祂䝁䅣入杁䕁䄰兙畂䝁䅅睚求䝁䄰党畂䡁䅑睏杁䕁䅕杢求䡁䅉睚㕂䍁䅁睕あ䝁䄸杣桂䝁䅣党㝁䍁䅁睑獂䝁䅕兙畂䙁䅑党橂䝁䅧睏杁䙁䅍兢桂䡁䅉䅤杁䕁䅕杢求䡁䅉睚㕂䑁䅳䅉兂䝁䄸睤求䡁䅉䅉䡂䡁䅉兡歂䅁䅁䅣䅧䅁䈴䅁䙂䝁䄴党祂䝁䅣入杁䕁䄰兙畂䝁䅅睚求䝁䄰党畂䡁䅑睏杁䕁䅕杢求䡁䅉睚㕂䍁䅁睕あ䝁䄸杣桂䝁䅣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䥁元䅁䄱䅁䕁䅕杢求䡁䅉睚㕂䍁䅁兔桂䝁䄴兙湂䝁䅕兢求䝁䄴䅤㝁䍁䅁兒畂䝁䅕杣湂䡁䅫䅉呂䡁䅑睢祂䝁䅅睚求䑁䅳䅉䙂䝁䄴杤灂䡁䅉睢畂䝁䄰党畂䡁䅑兙獂䍁䅁兒畂䝁䅣兡畂䝁䅕党祂䝁䅫杢湂䑁䅳䅉䩂䝁䄴䅚ㅂ䡁䅍䅤祂䝁䅫兙獂䍁䅁兑ㅂ䡁䅑睢瑂䝁䅅䅤灂䝁䄸杢㝁䍁䅁睑療䝁䄴杤求䝁䄴䅤灂䝁䄸杢桂䝁䅷䅉佂䡁䅕睙獂䝁䅕兙祂䅁䅁兦䅣䑁䉙䅁䙂䝁䄴党祂䝁䅣入杁䕁䄰兙畂䝁䅅睚求䝁䄰党畂䡁䅑睏杁䕁䅕杢求䡁䅉睚㕂䍁䅁睕あ䝁䄸杣桂䝁䅣党㝁䍁䅁杒獂䝁䅕党あ䍁䅁兔桂䝁䄴兙湂䝁䅕兢求䝁䄴䅤㝁䍁䅁兓畂䝁䅑兤穂䡁䅑杣灂䝁䅅䅢杁䕁䅅兤あ䝁䄸兢桂䡁䅑兡療䝁䄴睏杁䕁䅕䅢求䝁䅍䅤祂䝁䅫睙杁䙁䅙党潂䝁䅫睙獂䝁䅕睏杁䕁䅑兙あ䝁䅅䅉䑂䝁䅕杢あ䝁䅕杣杁䙁䅑党橂䝁䅧杢療䝁䅷睢湂䡁䅫睏杁䕁䅉兙あ䡁䅑党祂䡁䅫䅉䙂䝁䄴党祂䝁䅣入杁䙁䅍䅤療䡁䅉兙湂䝁䅕䅉呂䡁䅫督あ䝁䅕兢杁䍁䅧村䙂䙁䅍睕灁䅁䅁朳䅣䅁䉧䅁䙂䝁䄴党祂䝁䅣入杁䕁䄰兙畂䝁䅅睚求䝁䄰党畂䡁䅑睏杁䕁䅕杢求䡁䅉睚㕂䍁䅁睕あ䝁䄸杣桂䝁䅣党㝁䍁䅁兓畂䝁䅑兤穂䡁䅑杣灂䝁䅅䅢杁䕁䅅兤あ䝁䄸兢桂䡁䅑兡療䝁䄴睏杁䕁䅍睢畂䡁䅙党畂䡁䅑兡療䝁䄴兙獂䍁䅁杔ㅂ䝁䅍䅢求䝁䅅杣㝁䍁䅁䅕療䝁䅷䅢ㅂ䡁䅑兡療䝁䄴䅉䑂䝁䄸杢あ䡁䅉睢獂䑁䅳䅉兂䝁䅅督穂䝁䅕杢湂䝁䅕杣杁䕁䅅兡祂䝁䅍杣桂䝁䅙䅤杁䕁䄰兙畂䡁䅕杚桂䝁䅍䅤ㅂ䡁䅉兡畂䝁䅣䅁奁䅅䅁䅲䅁䕁䅕杢求䡁䅉睚㕂䍁䅁兔桂䝁䄴兙湂䝁䅕兢求䝁䄴䅤㝁䍁䅁兒畂䝁䅕杣湂䡁䅫䅉呂䡁䅑睢祂䝁䅅睚求䑁䅳䅉䩂䝁䄴䅚ㅂ䡁䅍䅤祂䝁䅫兙獂䍁䅁兑ㅂ䡁䅑睢瑂䝁䅅䅤灂䝁䄸杢㝁䍁䅁睕求䝁䄴督療䡁䅉督㝁䍁䅁䅕祂䝁䄸睙求䡁䅍督杁䕁䅅兤あ䝁䄸兢桂䡁䅑兡療䝁䄴䅁剃睂䅁朳䅁䕁䅕杢求䡁䅉睚㕂䍁䅁兔桂䝁䄴兙湂䝁䅕兢求䝁䄴䅤㝁䍁䅁兒畂䝁䅕杣湂䡁䅫䅉呂䡁䅑睢祂䝁䅅睚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䅁佁䡅䅁㑃䅁䅁兒畂䝁䅕杣湂䡁䅫䅉乂䝁䅅杢桂䝁䅣党瑂䝁䅕杢あ䑁䅳䅉䙂䝁䄴党祂䝁䅣入杁䙁䅍䅤療䡁䅉兙湂䝁䅕睏杁䙁䅍兢桂䡁䅉䅤杁䕁䅕杢求䡁䅉睚㕂䑁䅳䅉䙂䝁䅑睚求䍁䅁睑療䝁䄰䅣ㅂ䡁䅑兡畂䝁䅣睏杁䕁䅑兙あ䝁䅅䅉䑂䝁䅕杢あ䝁䅕杣杁䙁䅑党橂䝁䅧杢療䝁䅷睢湂䡁䅫睏杁䑁䅕睒䅁佁偕䅁兂允䅁兒畂䝁䅕杣湂䡁䅫䅉乂䝁䅅杢桂䝁䅣党瑂䝁䅕杢あ䑁䅳䅉䙂䝁䄴杤灂䡁䅉睢畂䝁䄰党畂䡁䅑兙獂䍁䅁睑療䝁䄴督ㅂ䝁䅷䅤灂䝁䄴睚㝁䍁䅁兒畂䡁䅙兡祂䝁䄸杢瑂䝁䅕杢あ䝁䅅䅢杁䕁䅕杢湂䝁䅫杢求䝁䅕杣灂䝁䄴睚㝁䍁䅁兓畂䝁䅑兤穂䡁䅑杣灂䝁䅅䅢杁䕁䅅兤あ䝁䄸兢桂䡁䅑兡療䝁䄴睏杁䕁䅍䅢求䝁䅅杢啂䝁䅕睙潂䑁䅳䅉䑂䝁䄸杢㉂䝁䅕杢あ䝁䅫睢畂䝁䅅䅢杁䕁䄴兤橂䝁䅷党桂䡁䅉睏杁䙁䅁杣療䝁䅍党穂䡁䅍䅉䉂䡁䅕䅤療䝁䄰兙あ䝁䅫睢畂䑁䅳䅉噂䡁䅑兡獂䝁䅫䅤㕂䍁䅁睕橂䝁䅅䅢求䍁䅁睕療䝁䅷兙祂䅁䅁䄯䅣䵁䅷䅁䙂䝁䄴党祂䝁䅣入杁䕁䄰兙畂䝁䅅睚求䝁䄰党畂䡁䅑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䅁硂杅䅁䅤䅁䕁䅕杢求䡁䅉睚㕂䍁䅁兔桂䝁䄴兙湂䝁䅕兢求䝁䄴䅤㝁䍁䅁兒畂䡁䅙兡祂䝁䄸杢瑂䝁䅕杢あ䝁䅅䅢杁䕁䅕杢湂䝁䅫杢求䝁䅕杣灂䝁䄴睚㝁䍁䅁睑獂䝁䅫兢桂䡁䅑党啂䝁䅕睙潂䅁䅁眱䅙佁䅙䅁䙂䝁䄴党祂䝁䅣入杁䕁䄰兙畂䝁䅅睚求䝁䄰党畂䡁䅑睏杁䕁䅕杢㉂䝁䅫杣療䝁䄴兢求䝁䄴䅤桂䝁䅷䅉䙂䝁䄴睚灂䝁䄴党求䡁䅉兡畂䝁䅣睏杁䕁䅫杢歂䡁䅕督あ䡁䅉兡桂䝁䅷䅉䉂䡁䅕䅤療䝁䄰兙あ䝁䅫睢畂䑁䅳䅉呂䝁䅕杢穂䝁䄸杣穂䑁䅳䅉䙂䝁䅷党橂䡁䅑杣灂䝁䅍䅉坂䝁䅕䅡灂䝁䅍䅢求䑁䅳䅉兂䡁䅉睢橂䝁䅕督穂䍁䅁兑ㅂ䡁䅑睢瑂䝁䅅䅤灂䝁䄸杢䅁䝁前䅁䍄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睕求䝁䄴督療䡁䅉督㝁䍁䅁䅕祂䝁䄸睙求䡁䅍督杁䕁䅅兤あ䝁䄸兢桂䡁䅑兡療䝁䄴䅁歄元䅁䅁䅅䕁䅕杢求䡁䅉睚㕂䍁䅁兔桂䝁䄴兙湂䝁䅕兢求䝁䄴䅤㝁䍁䅁䅓療䝁䄰党獂䝁䅅杢歂䍁䅁睕求䝁䅍兤祂䝁䅫䅤㕂䑁䅳䅉䩂䝁䄴䅚ㅂ䡁䅍䅤祂䝁䅫兙獂䍁䅁兑ㅂ䡁䅑睢瑂䝁䅅䅤灂䝁䄸杢㝁䍁䅁睕求䝁䄴督療䡁䅉督㝁䍁䅁睑療䝁䄰兢求䡁䅉睙灂䝁䅅䅢杁䙁䅍䅣桂䝁䅍党杁䕁䅷兙ㅂ䝁䄴睙潂䑁䅳䅉兂䝁䅅督穂䝁䅕杢湂䝁䅕杣杁䕁䅅兡祂䝁䅍杣桂䝁䅙䅤杁䕁䄰兙畂䡁䅕杚桂䝁䅍䅤ㅂ䡁䅉兡畂䝁䅣䅁⽄睂䅁䅄䅅䕁䅕杢求䡁䅉睚㕂䍁䅁兔桂䝁䄴兙湂䝁䅕兢求䝁䄴䅤㝁䍁䅁兓畂䝁䅑兤穂䡁䅑杣灂䝁䅅䅢杁䕁䅅兤あ䝁䄸兢桂䡁䅑兡療䝁䄴睏杁䕁䄰兙祂䝁䅫杢求䍁䅁䅖祂䝁䅅杢穂䡁䅁睢祂䡁䅑兙あ䝁䅫睢畂䑁䅳䅉呂䝁䅕杢穂䝁䄸杣穂䑁䅳䅉呂䝁䄰兙祂䡁䅑䅉䙂䝁䄴党祂䝁䅣入㝁䍁䅁睍䕂䍁䅁䅕祂䝁䅫杢あ䝁䅫杢湂䑁䅳䅉兂䝁䅅督穂䝁䅕杢湂䝁䅕杣杁䕁䅅兡祂䝁䅍杣桂䝁䅙䅤杁䕁䄰兙畂䡁䅕杚桂䝁䅍䅤ㅂ䡁䅉兡畂䝁䅣䅁⭂杅䅁䄱䅁䕁䅕杢求䡁䅉睚㕂䍁䅁兔桂䝁䄴兙湂䝁䅕兢求䝁䄴䅤㝁䍁䅁兓畂䝁䅑兤穂䡁䅑杣灂䝁䅅䅢杁䕁䅅兤あ䝁䄸兢桂䡁䅑兡療䝁䄴睏杁䙁䅍党畂䡁䅍睢祂䡁䅍睏杁䕁䅕䅢求䝁䅍䅤祂䝁䅫睙杁䙁䅙党潂䝁䅫睙獂䝁䅕睏杁䕁䅉兙あ䡁䅑党祂䡁䅫䅉䙂䝁䄴党祂䝁䅣入杁䙁䅍䅤療䡁䅉兙湂䝁䅕䅉呂䡁䅫督あ䝁䅕兢杁䍁䅧村䙂䙁䅍睕灁䅁䅁䅪䅧乁䅁䅁䙂䝁䄴党祂䝁䅣入杁䕁䄰兙畂䝁䅅睚求䝁䄰党畂䡁䅑睏杁䕁䅫杢歂䡁䅕督あ䡁䅉兡桂䝁䅷䅉䉂䡁䅕䅤療䝁䄰兙あ䝁䅫睢畂䑁䅳䅉呂䝁䅕杢穂䝁䄸杣穂䑁䅳䅉呂䝁䄰兙祂䡁䅑䅉䍂䡁䅕兡獂䝁䅑兡畂䝁䅣睏杁䙁䅍兢桂䡁䅉䅤杁䕁䅕杢求䡁䅉睚㕂䑁䅳䅉䕂䝁䅅䅤桂䍁䅁睑求䝁䄴䅤求䡁䅉䅉啂䝁䅕睙潂䝁䄴睢獂䝁䄸睚㕂䅁䅁睈䅯䵁䅧䅁䙂䝁䄴党祂䝁䅣入杁䕁䄰兙畂䝁䅅睚求䝁䄰党畂䡁䅑睏杁䕁䅫杢歂䡁䅕督あ䡁䅉兡桂䝁䅷䅉䉂䡁䅕䅤療䝁䄰兙あ䝁䅫睢畂䑁䅳䅉呂䝁䅕杢穂䝁䄸杣穂䑁䅳䅉呂䝁䄰兙祂䡁䅑䅉䍂䡁䅕兡獂䝁䅑兡畂䝁䅣睏杁䙁䅍兢桂䡁䅉䅤杁䕁䅕杢求䡁䅉睚㕂䑁䅳䅉兂䡁䅉睢橂䝁䅕督穂䍁䅁兑ㅂ䡁䅑睢瑂䝁䅅䅤灂䝁䄸杢䅁䡁䜰䅁睃䅁䅁兒畂䝁䅕杣湂䡁䅫䅉乂䝁䅅杢桂䝁䅣党瑂䝁䅕杢あ䑁䅳䅉䩂䝁䄴䅚ㅂ䡁䅍䅤祂䝁䅫兙獂䍁䅁兑ㅂ䡁䅑睢瑂䝁䅅䅤灂䝁䄸杢㝁䍁䅁睕求䝁䄴督療䡁䅉督㝁䍁䅁睕瑂䝁䅅杣あ䍁䅁兒畂䝁䅕杣湂䡁䅫睏杁䕁䅑兙あ䝁䅅䅉䑂䝁䅕杢あ䝁䅕杣杁䙁䅑党橂䝁䅧杢療䝁䅷睢湂䡁䅫䅁睃杅䅁朸䅁䕁䅕杢求䡁䅉睚㕂䍁䅁兔桂䝁䄴兙湂䝁䅕兢求䝁䄴䅤㝁䍁䅁兓畂䝁䅑兤穂䡁䅑杣灂䝁䅅䅢杁䕁䅅兤あ䝁䄸兢桂䡁䅑兡療䝁䄴睏杁䙁䅍党畂䡁䅍睢祂䡁䅍睏杁䙁䅍兢桂䡁䅉䅤杁䕁䅕杢求䡁䅉睚㕂䑁䅳䅉兂䝁䄸睤求䡁䅉䅉䡂䡁䅉兡歂䑁䅳䅉䕂䝁䅅䅤桂䍁䅁睑求䝁䄴䅤求䡁䅉䅉啂䝁䅕睙潂䝁䄴睢獂䝁䄸睚㕂䑁䅳䅉噂䡁䅑兡獂䝁䅫䅤㕂䍁䅁睕橂䝁䅅䅢求䍁䅁睕療䝁䅷兙祂䅁䅁䉩䅅佁䅯䅁䙂䝁䄴党祂䝁䅣入杁䕁䄰兙畂䝁䅅睚求䝁䄰党畂䡁䅑睏杁䕁䅫杢歂䡁䅕督あ䡁䅉兡桂䝁䅷䅉䉂䡁䅕䅤療䝁䄰兙あ䝁䅫睢畂䑁䅳䅉呂䝁䅕杢穂䝁䄸杣穂䑁䅳䅉塂䝁䅅䅤求䡁䅉䅉兂䡁䅕杣灂䝁䅙兡橂䝁䅅䅤灂䝁䄸杢㝁䍁䅁䅕祂䝁䄸睙求䡁䅍督杁䕁䅅兤あ䝁䄸兢桂䡁䅑兡療䝁䄴睏杁䙁䅉党瑂䝁䄸䅤求䍁䅁兑橂䝁䅍党穂䡁䅍䅉桂䝁䄴䅚杁䕁䅍睢畂䡁䅑杣療䝁䅷䅁歄权䅁术䅁䕁䅕杢求䡁䅉睚㕂䍁䅁兔桂䝁䄴兙湂䝁䅕兢求䝁䄴䅤㝁䍁䅁兓畂䝁䅑兤穂䡁䅑杣灂䝁䅅䅢杁䕁䅅兤あ䝁䄸兢桂䡁䅑兡療䝁䄴睏杁䙁䅍兢桂䡁䅉䅤杁䕁䅉兤灂䝁䅷䅚灂䝁䄴睚㝁䍁䅁䅒桂䡁䅑兙杁䙁䅁杣療䡁䅑党橂䡁䅑兡療䝁䄴睏杁䕁䅑兙あ䝁䅅䅉䑂䝁䅕杢あ䝁䅕杣穂䍁䅁兙畂䝁䅑䅉䝂䝁䅅睙灂䝁䅷兡あ䝁䅫党穂䑁䅳䅉䕂䝁䅅䅤桂䍁䅁睑求䝁䄴䅤求䡁䅉䅉啂䝁䅕睙潂䝁䄴睢獂䝁䄸睚㕂䅁䅁睢䅧䩁䅷䅁䙂䝁䄴党祂䝁䅣入杁䕁䄰兙畂䝁䅅睚求䝁䄰党畂䡁䅑睏杁䕁䅫杢歂䡁䅕督あ䡁䅉兡桂䝁䅷䅉䉂䡁䅕䅤療䝁䄰兙あ䝁䅫睢畂䑁䅳䅉呂䝁䄰兙祂䡁䅑䅉䍂䡁䅕兡獂䝁䅑兡畂䝁䅣睏杁䙁䅍党橂䡁䅕杣灂䡁䅑入杁䕁䄰兙畂䝁䅅睚求䝁䄰党畂䡁䅑䅁祂元䅁䅵䅁䕁䅕杢求䡁䅉睚㕂䍁䅁兔桂䝁䄴兙湂䝁䅕兢求䝁䄴䅤㝁䍁䅁兓畂䝁䅑兤穂䡁䅑杣灂䝁䅅䅢杁䕁䅅兤あ䝁䄸兢桂䡁䅑兡療䝁䄴睏杁䙁䅍兢桂䡁䅉䅤杁䕁䅉兤灂䝁䅷䅚灂䝁䄴睚㝁䍁䅁睕瑂䝁䅅杣あ䍁䅁兒畂䝁䅕杣湂䡁䅫睏杁䕁䅅兤あ䝁䄸杢療䝁䄰睢ㅂ䡁䅍䅉坂䝁䅕䅡灂䝁䅍䅢求䡁䅍䅁䥃杂䅁杩䅁䕁䅕杢求䡁䅉睚㕂䍁䅁兔桂䝁䄴兙湂䝁䅕兢求䝁䄴䅤㝁䍁䅁兓畂䝁䅑兤穂䡁䅑杣灂䝁䅅䅢杁䕁䅅兤あ䝁䄸兢桂䡁䅑兡療䝁䄴睏杁䙁䅍兢桂䡁䅉䅤杁䕁䅍兡あ䝁䅫党穂䑁䅳䅉呂䝁䄰兙祂䡁䅑䅉䙂䝁䄴党祂䝁䅣入䅁佁䡷䅁元䅁䅁兒畂䝁䅕杣湂䡁䅫䅉乂䝁䅅杢桂䝁䅣党瑂䝁䅕杢あ䑁䅳䅉䩂䝁䄴䅚ㅂ䡁䅍䅤祂䝁䅫兙獂䍁䅁兑ㅂ䡁䅑睢瑂䝁䅅䅤灂䝁䄸杢㝁䍁䅁睖桂䡁䅑党祂䍁䅁䅕ㅂ䡁䅉兡浂䝁䅫睙桂䡁䅑兡療䝁䄴睏杁䕁䅍䅢求䝁䅅杢啂䝁䅕睙潂䅁䅁䈲䅅偁䅯䅁䙂䝁䄴党祂䝁䅣入杁䕁䄰兙畂䝁䅅睚求䝁䄰党畂䡁䅑睏杁䙁䅁䅡㕂䡁䅍兡橂䝁䅅䅢杁䙁䅍党橂䡁䅕杣灂䡁䅑入㝁䍁䅁睕求䝁䄴督療䡁䅉督㝁䍁䅁睕瑂䝁䅅杣あ䍁䅁村ㅂ䝁䅫䅢歂䝁䅫杢湂䑁䅳䅉䑂䝁䅷睢ㅂ䝁䅑䅉䩂䝁䄴杚祂䝁䅅督あ䡁䅉兤橂䡁䅑兤祂䝁䅕睏杁䙁䅁杣療䝁䅍党穂䡁䅍䅉䉂䡁䅕䅤療䝁䄰兙あ䝁䅫睢畂䑁䅳䅉呂䝁䅕睙ㅂ䡁䅉兡あ䡁䅫䅉乂䝁䅅杢桂䝁䅣党瑂䝁䅕杢あ䅁䅁硧䅅䥁䅁䅁䙂䝁䄴党祂䝁䅣入杁䕁䄰兙畂䝁䅅睚求䝁䄰党畂䡁䅑睏杁䙁䅣兙あ䝁䅕杣杁䙁䅁兤祂䝁䅫杚灂䝁䅍兙あ䝁䅫睢畂䑁䅳䅉呂䝁䄰兙祂䡁䅑䅉䙂䝁䄴党祂䝁䅣入㝁䍁䅁䅕療䡁䅣党祂䍁䅁睒祂䝁䅫䅚䅁䑁內䅁敁䅁䅁兒畂䝁䅕杣湂䡁䅫䅉呂䡁䅑睢祂䝁䅅睚求䅁䅁睍䄰䑁䅧䅁䙂䝁䄴党祂䝁䅣入杁䙁䅍䅤療䡁䅉兙湂䝁䅕睏杁䕁䅍䅢灂䝁䄰兙あ䝁䅕䅖求䝁䅍䅡䅁䵁偙䅁煃䅁䅁兒畂䝁䅕杣湂䡁䅫䅉呂䡁䅑睢祂䝁䅅睚求䑁䅳䅉䑂䝁䄸杢㉂䝁䅕杢あ䝁䅫睢畂䝁䅅䅢杁䕁䄴兤橂䝁䅷党桂䡁䅉睏杁䙁䅕䅤灂䝁䅷兡あ䡁䅫䅉呂䝁䅍兙獂䝁䅕䅉呂䝁䄸䅢桂䡁䅉睏杁䕁䄸杢穂䝁䅧睢祂䝁䅕䅉桂䝁䄴䅚杁䕁䄸杚浂䡁䅍䅡療䡁䅉党杁䙁䅣兡畂䝁䅑䅁䑁元䅁䅬䅁䕁䅕杢求䡁䅉睚㕂䍁䅁睕あ䝁䄸杣桂䝁䅣党㝁䍁䅁兒瑂䡁䅁䅢療䡁䅫党求䍁䅁村求䝁䄴党浂䝁䅫䅤穂䑁䅳䅉䕂䝁䅫睚灂䡁䅑兙獂䍁䅁村祂䝁䄸睡求䡁䅉兙湂䝁䅕睏杁䙁䅕䅤灂䝁䅷兡あ䡁䅫䅉呂䝁䅍兙獂䝁䅕䅉呂䝁䄸䅢桂䡁䅉䅁ㅃ睂䅁䅷䅁䕁䅕杢求䡁䅉睚㕂䍁䅁睕あ䝁䄸杣桂䝁䅣党㝁䍁䅁兒畂䝁䅍杣㕂䡁䅁䅤灂䝁䄸杢㝁䍁䅁䅒桂䡁䅑兙杁䙁䅁杣療䡁䅑党橂䡁䅑兡療䝁䄴睏杁䙁䅍兢桂䡁䅉䅤杁䕁䅕杢求䡁䅉睚㕂䑁䅳䅉䍂䝁䅅䅤あ䝁䅕杣㕂䍁䅁兒畂䝁䅕杣湂䡁䅫䅉呂䡁䅑睢祂䝁䅅睚求䍁䅁睕㕂䡁䅍䅤求䝁䄰䅉潁䕁䅉兒呂䙁䅍克䅁偁剅䅁兄䅁䅁兒畂䝁䅕杣湂䡁䅫䅉呂䡁䅑睢祂䝁䅅睚求䑁䅳䅉䙂䝁䄴杤灂䡁䅉睢畂䝁䄰党畂䡁䅑兙獂䍁䅁兒畂䝁䅣兡畂䝁䅕党祂䝁䅫杢湂䑁䅳䅉䝂䝁䅷党求䡁䅑䅉乂䝁䅅杢桂䝁䅣党瑂䝁䅕杢あ䑁䅳䅉䩂䝁䄴䅚ㅂ䡁䅍䅤祂䝁䅫兙獂䍁䅁兑ㅂ䡁䅑睢瑂䝁䅅䅤灂䝁䄸杢㝁䍁䅁兖あ䝁䅫䅢灂䡁䅑入杁䙁䅍睙桂䝁䅷党杁䙁䅍睢獂䝁䅅杣䅁䝁剁䅁浂允䅁兒畂䝁䅕杣湂䡁䅫䅉呂䡁䅑睢祂䝁䅅睚求䑁䅳䅉䙂䝁䄴杤灂䡁䅉睢畂䝁䄰党畂䡁䅑兙獂䍁䅁兒畂䝁䅣兡畂䝁䅕党祂䝁䅫杢湂䑁䅳䅉䝂䡁䅉党灂䝁䅣䅡あ䍁䅁睕求䡁䅉杤灂䝁䅍党㝁䍁䅁兔桂䡁䅉兡畂䝁䅕䅉啂䡁䅉兙畂䡁䅍䅣療䡁䅉䅤桂䡁䅑兡療䝁䄴睏杁䕁䅍䅢求䝁䅅杢啂䝁䅕睙潂䑁䅳䅉䍂䝁䅫睢浂䡁䅕党獂䑁䅳䅉䍂䝁䅫睢瑂䝁䅅督穂䍁䅁兒畂䝁䅕杣湂䡁䅫睏杁䕁䅍䅢灂䝁䄰兙あ䝁䅕䅖求䝁䅍䅡㝁䍁䅁兖あ䝁䅫䅢灂䡁䅑入杁䙁䅍睙桂䝁䅷党杁䙁䅍睢獂䝁䅅杣㝁䍁䅁睔畂䡁䅍䅡療䡁䅉党杁䝁䅅杢歂䍁䅁睔浂䝁䅙督潂䝁䄸杣求䍁䅁睖灂䝁䄴䅚䅁䩁䩷䅁䭄䅁䅁兒畂䝁䅕杣湂䡁䅫䅉呂䡁䅑睢祂䝁䅅睚求䑁䅳䅉䝂䝁䅷党求䡁䅑䅉乂䝁䅅杢桂䝁䅣党瑂䝁䅕杢あ䑁䅳䅉䝂䡁䅉党灂䝁䅣䅡あ䍁䅁睕求䡁䅉杤灂䝁䅍党㝁䍁䅁睒兂䙁䅍睏杁䕁䅫杢歂䡁䅕督あ䡁䅉兡桂䝁䅷䅉䉂䡁䅕䅤療䝁䄰兙あ䝁䅫睢畂䑁䅳䅉乂䝁䅅杣灂䝁䄴党杁䙁䅑杣桂䝁䄴督睂䝁䄸杣あ䝁䅅䅤灂䝁䄸杢䅁䕁䥉䅁啃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䅁乁到䅁祃䅁䅁兒畂䝁䅕杣湂䡁䅫䅉呂䡁䅑睢祂䝁䅅睚求䑁䅳䅉䝂䝁䅷党求䡁䅑䅉乂䝁䅅杢桂䝁䅣党瑂䝁䅕杢あ䑁䅳䅉䩂䝁䄴䅚ㅂ䡁䅍䅤祂䝁䅫兙獂䍁䅁兑ㅂ䡁䅑睢瑂䝁䅅䅤灂䝁䄸杢㝁䍁䅁䅕祂䝁䄸睙求䡁䅍督杁䕁䅅兤あ䝁䄸兢桂䡁䅑兡療䝁䄴睏杁䕁䅍䅢灂䝁䄰兙あ䝁䅕䅖求䝁䅍䅡䅁乁䩕䅁坄䅁䅁兒畂䝁䅕杣湂䡁䅫䅉呂䡁䅑睢祂䝁䅅睚求䑁䅳䅉䝂䝁䅷党求䡁䅑䅉乂䝁䅅杢桂䝁䅣党瑂䝁䅕杢あ䑁䅳䅉䩂䝁䄴䅚ㅂ䡁䅍䅤祂䝁䅫兙獂䍁䅁兑ㅂ䡁䅑睢瑂䝁䅅䅤灂䝁䄸杢㝁䍁䅁睕灂䝁䄰兤獂䝁䅅䅤灂䝁䄸杢㝁䍁䅁兒瑂䡁䅁䅢療䡁䅫党求䍁䅁村求䝁䄴党浂䝁䅫䅤穂䑁䅳䅉兂䡁䅉睢橂䝁䅕督穂䍁䅁兑ㅂ䡁䅑睢瑂䝁䅅䅤灂䝁䄸杢䅁䉁䨴䅁⭃䅁䅁兒畂䝁䅕杣湂䡁䅫䅉呂䡁䅑睢祂䝁䅅睚求䑁䅳䅉䝂䡁䅉党灂䝁䅣䅡あ䍁䅁睕求䡁䅉杤灂䝁䅍党㝁䍁䅁兓畂䝁䅑兤穂䡁䅑杣灂䝁䅅䅢杁䕁䅅兤あ䝁䄸兢桂䡁䅑兡療䝁䄴睏杁䙁䅁杣療䝁䅍党穂䡁䅍䅉䉂䡁䅕䅤療䝁䄰兙あ䝁䅫睢畂䑁䅳䅉呂䡁䅑睢祂䝁䅅睚求䍁䅁兔桂䝁䄴兙湂䝁䅕兢求䝁䄴䅤䅁䍁前䅁潄䅁䅁兒畂䝁䅕杣湂䡁䅫䅉呂䡁䅑睢祂䝁䅅睚求䑁䅳䅉䥂䝁䅕兢桂䡁䅑睢獂䝁䄸睚㕂䑁䅳䅉䥂䝁䅕䅣桂䡁䅑睢獂䝁䄸睚㕂䑁䅳䅉䩂䝁䄰兢ㅂ䝁䄴睢獂䝁䄸睚㕂䑁䅳䅉䩂䝁䄴杚求䝁䅍䅤灂䝁䄸兤穂䍁䅁䅒灂䡁䅍党桂䡁䅍党穂䑁䅳䅉偂䝁䄴睙療䝁䅷睢湂䡁䅫睏杁䙁䅉党穂䡁䅁兡祂䝁䅅䅤療䡁䅉入㝁䍁䅁兖あ䝁䅫䅢灂䡁䅑入杁䙁䅍睙桂䝁䅷党杁䙁䅍睢獂䝁䅅杣䅁䉁䭁䅁慂允䅁兒畂䝁䅕杣湂䡁䅫䅉呂䡁䅑睢祂䝁䅅睚求䑁䅳䅉䥂䝁䄸兢求䝁䅷兙畂䝁䅑䅉呂䝁䅕睙ㅂ䡁䅉兡あ䡁䅫睏杁䕁䅫杢歂䡁䅕督あ䡁䅉兡桂䝁䅷䅉䉂䡁䅕䅤療䝁䄰兙あ䝁䅫睢畂䑁䅳䅉兂䝁䅧入穂䝁䅫睙桂䝁䅷䅉呂䝁䅕睙ㅂ䡁䅉兡あ䡁䅫睏杁䙁䅍兡瑂䡁䅕䅢桂䡁䅑兡療䝁䄴睏杁䕁䄴党あ䡁䅣睢祂䝁䅳䅉呂䝁䅕睙ㅂ䡁䅉兡あ䡁䅫睏杁䙁䅍党橂䡁䅕杣灂䡁䅑入杁䕁䄰兙畂䝁䅅睚求䝁䄰党畂䡁䅑睏杁䕁䅍睢瑂䝁䄰党祂䝁䅍兡桂䝁䅷䅉呂䡁䅁兙橂䝁䅕䅉䵂䝁䅅兤畂䝁䅍䅡㝁䍁䅁兖あ䝁䅫䅢灂䡁䅑入杁䙁䅍睙桂䝁䅷党杁䙁䅍睢獂䝁䅅杣䅁佁䥯䅁㙄䅁䅁兒畂䝁䅕杣湂䡁䅫䅉呂䡁䅑睢祂䝁䅅睚求䑁䅳䅉䩂䝁䄴䅚ㅂ䡁䅍䅤祂䝁䅫兙獂䍁䅁兑ㅂ䡁䅑睢瑂䝁䅅䅤灂䝁䄸杢㝁䍁䅁兔桂䡁䅉兡畂䝁䅕䅉啂䡁䅉兙畂䡁䅍䅣療䡁䅉䅤桂䡁䅑兡療䝁䄴睏杁䙁䅁睢獂䝁䅷兤あ䝁䅫睢畂䍁䅁睑療䝁䄴䅤祂䝁䄸䅢㝁䍁䅁䅕祂䝁䄸睙求䡁䅍督杁䕁䅅兤あ䝁䄸兢桂䡁䅑兡療䝁䄴睏杁䕁䅅杣あ䝁䅫杚灂䝁䅍兡桂䝁䅷䅉䩂䝁䄴䅤求䝁䅷䅢灂䝁䅣党畂䝁䅍党䅁䑁䥯䅁ぃ䅁䅁兒畂䝁䅕杣湂䡁䅫䅉呂䡁䅑睢祂䝁䅅睚求䑁䅳䅉䩂䝁䄴䅚ㅂ䡁䅍䅤祂䝁䅫兙獂䍁䅁兑ㅂ䡁䅑睢瑂䝁䅅䅤灂䝁䄸杢㝁䍁䅁睕求䝁䄴督療䡁䅉督㝁䍁䅁䅕祂䝁䄸睙求䡁䅍督杁䕁䅅兤あ䝁䄸兢桂䡁䅑兡療䝁䄴睏杁䕁䄸睙求䝁䅅杢杁䕁䅑兙あ䝁䅅䅉䑂䝁䄸䅢獂䝁䅕睙あ䝁䅫睢畂䅁䅁砫䅅佁䅙䅁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睏杁䙁䅁兙穂䡁䅍党畂䝁䅣党祂䍁䅁兑灂䡁䅉睙祂䝁䅅杚あ䍁䅁兔桂䝁䄴兤浂䝁䅅睙あ䡁䅕杣灂䝁䄴睚䅁䑁䩣䅁䥂䅁䅁兒畂䝁䅕杣湂䡁䅫䅉呂䡁䅑睢祂䝁䅅睚求䑁䅳䅉噂䡁䅑兡獂䝁䅫䅤㕂䍁䅁睕橂䝁䅅䅢求䍁䅁睕療䝁䅷兙祂䅁䅁䄶䅫䉁䅷䅁䙂䝁䄴䅤求䡁䅉䅤桂䝁䅫杢瑂䝁䅕杢あ䅁䅁睘䅣䍁䅷䅁䙂䝁䄴䅤求䡁䅉䅤桂䝁䅫杢瑂䝁䅕杢あ䍁䅁睕㕂䡁䅍䅤求䝁䄰督䅁䡁䩑䅁䵄䅁䅁兒畂䡁䅑党祂䡁䅑兙灂䝁䄴兢求䝁䄴䅤杁䙁䅍入穂䡁䅑党瑂䡁䅍睏杁䕁䅅䅚杁䕁䄴党あ䡁䅣睢祂䝁䅳睏杁䕁䅑兡湂䝁䅫䅤桂䝁䅷䅉乂䝁䅕䅚灂䝁䅅睏杁䙁䅙兡歂䝁䅕睢杁䙁䅍䅤祂䝁䅕兙瑂䝁䅫杢湂䑁䅳䅉坂䝁䅫䅚求䝁䄸䅉䉂䝁䅑杤求䡁䅉䅤灂䡁䅍兡畂䝁䅣睏杁䙁䅍䅤祂䝁䅕兙瑂䝁䅫杢湂䍁䅁兔求䝁䅑兡桂䅁䅁䅢䅧䍁䉧䅁䙂䝁䄴䅤求䡁䅉䅤桂䝁䅫杢瑂䝁䅕杢あ䍁䅁睕㕂䡁䅍䅤求䝁䄰督㝁䍁䅁兑歂䍁䅁杔求䡁䅑睤療䡁䅉睡㝁䍁䅁杖灂䝁䅑党療䍁䅁睕あ䡁䅉党桂䝁䄰兡畂䝁䅣睏杁䙁䅍睢橂䝁䅫兙獂䍁䅁杔求䡁䅑睤療䡁䅉睡灂䝁䄴睚杁䝁䅅杢歂䍁䅁睑療䝁䅷䅢桂䝁䅉睢祂䝁䅅䅤灂䝁䄸杢㝁䍁䅁睕あ䡁䅉党桂䝁䄰兡畂䝁䅣䅉乂䝁䅕䅚灂䝁䅅睏杁䙁䅙兡歂䝁䅕睢瑁䝁䄸杢瑁䕁䅑党瑂䝁䅅杢歂䍁䅁睕求䡁䅉杤求䡁䅉督㝁䍁䅁睑療䝁䄴䅤求䝁䄴䅤杁䕁䅍杣求䝁䅅䅤灂䝁䄸杢䅁䅁䭉䅁潂䅁䅁兒畂䡁䅑党祂䡁䅑兙灂䝁䄴兢求䝁䄴䅤杁䙁䅍入穂䡁䅑党瑂䡁䅍睏杁䕁䅉兤穂䝁䅫杢求䡁䅍督杁䙁䅑杣桂䡁䅙党獂䑁䅳䅉坂䝁䅫䅚求䝁䄸䅉䡂䝁䅅兢求䡁䅍䅁䱂元䅁朰䅁䕁䅕杢あ䝁䅕杣あ䝁䅅兡畂䝁䄰党畂䡁䅑䅉呂䡁䅫督あ䝁䅕兢穂䑁䅳䅉䑂䝁䄸兢睂䡁䅕䅤求䡁䅉䅉坂䝁䅫督灂䝁䄸杢㝁䍁䅁䅔灂䝁䅙党穂䡁䅑入獂䝁䅕睏杁䙁䅍睢橂䝁䅫兙獂䍁䅁杔求䡁䅑睤療䡁䅉睡灂䝁䄴睚杁䝁䅅杢歂䍁䅁睑療䝁䅷䅢桂䝁䅉睢祂䝁䅅䅤灂䝁䄸杢㝁䍁䅁睑療䝁䄴䅤求䝁䄴䅤杁䕁䅍杣求䝁䅅䅤灂䝁䄸杢䅁䩁卙䅁㙃䅁䅁兒畂䡁䅑党祂䡁䅑兙灂䝁䄴兢求䝁䄴䅤杁䙁䅍入穂䡁䅑党瑂䡁䅍睏杁䕁䅙䅢求䝁䅕䅤杁䕁䄰兙畂䝁䅅睚求䝁䄰党畂䡁䅑睏杁䕁䅫杢歂䡁䅕督あ䡁䅉兡桂䝁䅷䅉䉂䡁䅕䅤療䝁䄰兙あ䝁䅫睢畂䑁䅳䅉呂䝁䅕杢穂䝁䄸杣穂䑁䅳䅉䉂䡁䅕䅤療䝁䄴睢瑂䝁䄸兤穂䍁䅁杖求䝁䅧兡橂䝁䅷党穂䅁䅁兗䅫䥁䅁䅁䙂䝁䄴䅤求䡁䅉䅤桂䝁䅫杢瑂䝁䅕杢あ䍁䅁睕㕂䡁䅍䅤求䝁䄰督㝁䍁䅁䅔灂䝁䅙党穂䡁䅑入獂䝁䅕睏杁䕁䅍睢畂䡁䅑党畂䡁䅑䅉䑂䡁䅉党桂䡁䅑兡療䝁䄴睏杁䙁䅙兡歂䝁䅕睢杁䕁䅣兙瑂䝁䅕督䅁佁䩅䅁䥄䅁䅁兒畂䡁䅑党祂䡁䅑兙灂䝁䄴兢求䝁䄴䅤杁䙁䅍入穂䡁䅑党瑂䡁䅍睏杁䕁䅷兡浂䝁䅕督あ䡁䅫䅢求䑁䅳䅉呂䝁䄸睙灂䝁䅅䅢杁䕁䄴党あ䡁䅣睢祂䝁䅳兡畂䝁䅣䅉桂䝁䄴䅚杁䕁䅍睢獂䝁䅷兙楂䝁䄸杣桂䡁䅑兡療䝁䄴睏杁䕁䅉杣桂䝁䄴䅚杁䕁䄰兙祂䝁䅳党あ䝁䅫杢湂䑁䅳䅉坂䝁䅫䅚求䝁䄸䅉䡂䝁䅅兢求䡁䅍䅁䕄充䅁末䅁䕁䅕杢あ䝁䅕杣あ䝁䅅兡畂䝁䄰党畂䡁䅑䅉呂䡁䅫督あ䝁䅕兢穂䑁䅳䅉䵂䝁䅫杚求䡁䅍䅤㕂䝁䅷党㝁䍁䅁杖灂䝁䅑党療䍁䅁睕あ䡁䅉党桂䝁䄰兡畂䝁䅣睏杁䕁䅅杢灂䝁䄰兙あ䝁䅫睢畂䍁䄸兙㉂䍁䅁睖療䡁䅉睡穂䡁䅑兙あ䝁䅫睢畂䡁䅍睏杁䙁䅍䅤祂䝁䅕兙瑂䝁䅫杢湂䍁䅁兔求䝁䅑兡桂䑁䅳䅉䑂䝁䄸杢あ䝁䅕杢あ䍁䅁睑祂䝁䅕兙あ䝁䅫睢畂䑁䅳䅉坂䝁䅫䅚求䝁䄸䅉䡂䝁䅅兢求䡁䅍䅁䝃权䅁杭䅁䕁䅕杢あ䝁䅕杣あ䝁䅅兡畂䝁䄰党畂䡁䅑䅉呂䡁䅫督あ䝁䅕兢穂䑁䅳䅉乂䡁䅕督灂䝁䅍䅉呂䡁䅑杣求䝁䅅兢灂䝁䄴睚㝁䍁䅁睕睂䝁䅕党橂䝁䅧䅉卂䝁䅕睙療䝁䅣杢灂䡁䅑兡療䝁䄴睏杁䕁䅍睢畂䡁䅑党畂䡁䅑䅉䑂䡁䅉党桂䡁䅑兡療䝁䄴䅁䡁杅䅁杈䅅䕁䅕杢あ䝁䅕杣あ䝁䅅兡畂䝁䄰党畂䡁䅑䅉呂䡁䅫督あ䝁䅕兢穂䑁䅳䅉啂䝁䄸兤祂䝁䅫督瑂䑁䅳䅉坂䝁䅫䅚求䝁䄸䅉呂䡁䅑杣求䝁䅅兢灂䝁䄴睚㝁䍁䅁杖灂䝁䅑党療䍁䅁兑歂䡁䅙党祂䡁䅑兡穂䝁䅫杢湂䑁䅳䅉呂䡁䅑杣求䝁䅅兢灂䝁䄴睚杁䕁䄰党歂䝁䅫兙㝁䍁䅁杖灂䝁䅑党療䍁䄰睢畂䍁䄰䅒求䝁䄰兙畂䝁䅑䅉呂䝁䅕杣㉂䝁䅕杣穂䑁䅳䅉坂䝁䅫䅚求䝁䄸䅉䡂䝁䅅兢求䡁䅍睏杁䙁䅕䅤灂䝁䅷兡あ䡁䅫䅉呂䝁䅍兙獂䝁䅕䅉呂䝁䄸䅢桂䡁䅉䅁䙄权䅁杗䅁䕁䅕杢あ䝁䅕杣あ䝁䅅兡畂䝁䄰党畂䡁䅑䅉呂䡁䅫督あ䝁䅕兢穂䑁䅳䅉坂䝁䅫䅚求䝁䄸䅉䡂䝁䅅兢求䡁䅍睏杁䕁䅕兌呂䡁䅁睢祂䡁䅑督䅁䑁䥣䅁佂䅁䅁兒畂䡁䅑党祂䡁䅑兙灂䝁䄴兢求䝁䄴䅤杁䙁䅍入穂䡁䅑党瑂䡁䅍睏杁䙁䅙兡歂䝁䅕睢杁䙁䅍䅤祂䝁䅕兙瑂䝁䅫杢湂䅁䅁兡䅙䕁䅷䅁䙂䝁䄴杤灂䡁䅉睢畂䝁䄰党畂䡁䅑兙獂䍁䅁睑療䝁䄴督ㅂ䝁䅷䅤灂䝁䄴睚㝁䍁䅁睑獂䝁䅫兢桂䡁䅑党啂䝁䅕睙潂䅁䅁剗䅁乁䅁䅁䙂䝁䄴杤灂䡁䅉睢畂䝁䄰党畂䡁䅑兙獂䍁䅁睑療䝁䄴督ㅂ䝁䅷䅤灂䝁䄴睚㝁䍁䅁䅒灂䡁䅍䅣療䡁䅍兙獂䍁䅁兙畂䝁䅑䅉卂䝁䅕睙㕂䝁䅍䅢灂䝁䄴睚㝁䍁䅁睑獂䝁䅕兙畂䙁䅑党橂䝁䅧睏杁䙁䅁睢獂䝁䅷兤あ䝁䅫睢畂䍁䅁睑療䝁䄴䅤祂䝁䄸䅢㝁䍁䅁村灂䝁䄸杚ㅂ䝁䅕䅢㝁䍁䅁村灂䝁䄸兢桂䡁䅍督杁䕁䅕杢求䡁䅉睚㕂䅁䅁剙䅁乁䅯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䕁䅉兡療䝁䅙兤求䝁䅷睏杁䕁䅍䅢灂䝁䄰兙あ䝁䅕䅖求䝁䅍䅡䅁䍁䥫䅁允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䅉兡療䝁䅙兤求䝁䅷睏杁䙁䅕䅤灂䝁䅷兡あ䡁䅫䅉呂䝁䅍兙獂䝁䅕䅉呂䝁䄸䅢桂䡁䅉䅁䑄元䅁䄯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䭁䡅䅁坁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䑁䅳䅉䑂䝁䅷兡瑂䝁䅅䅤求䙁䅑党橂䝁䅧䅁穁元䅁䅁䅅䕁䅕杢㉂䝁䅫杣療䝁䄴兢求䝁䄴䅤桂䝁䅷䅉䑂䝁䄸杢穂䡁䅕䅢あ䝁䅫杢湂䑁䅳䅉䙂䝁䄴杤灂䡁䅉睢畂䝁䄰党畂䡁䅑兙獂䍁䅁兒畂䝁䅣兡畂䝁䅕党祂䝁䅫杢湂䑁䅳䅉䝂䝁䅅杣瑂䝁䅫杢湂䑁䅳䅉䕂䝁䅫督睂䝁䄸督桂䝁䅷䅉桂䝁䄴䅚杁䙁䅉党橂䡁䅫睙獂䝁䅫杢湂䑁䅳䅉䑂䝁䅷党桂䝁䄴䅖求䝁䅍䅡㝁䍁䅁䅕療䝁䅷䅢ㅂ䡁䅑兡療䝁䄴䅉䑂䝁䄸杢あ䡁䅉睢獂䑁䅳䅉䑂䝁䅷兡瑂䝁䅅䅤求䙁䅑党橂䝁䅧䅁㕄充䅁朱䅁䕁䅕杢㉂䝁䅫杣療䝁䄴兢求䝁䄴䅤桂䝁䅷䅉䑂䝁䄸杢穂䡁䅕䅢あ䝁䅫杢湂䑁䅳䅉䙂䝁䄴杤灂䡁䅉睢畂䝁䄰党畂䡁䅑兙獂䍁䅁兒畂䝁䅣兡畂䝁䅕党祂䝁䅫杢湂䑁䅳䅉䝂䝁䅅杣瑂䝁䅫杢湂䑁䅳䅉䥂䝁䄸杣あ䝁䅫睙ㅂ䝁䅷䅤ㅂ䡁䅉党㝁䍁䅁睑獂䝁䅫兢桂䡁䅑党啂䝁䅕睙潂䑁䅳䅉卂䝁䅕杢求䡁䅣兙楂䝁䅷党杁䕁䅅兢瑂䝁䄸杢灂䝁䅅䅁婃元䅁䅏䅅䕁䅕杢㉂䝁䅫杣療䝁䄴兢求䝁䄴䅤桂䝁䅷䅉䑂䝁䄸杢穂䡁䅕䅢あ䝁䅫杢湂䑁䅳䅉䙂䝁䄴杤灂䡁䅉睢畂䝁䄰党畂䡁䅑兙獂䍁䅁兒畂䝁䅣兡畂䝁䅕党祂䝁䅫杢湂䑁䅳䅉䝂䡁䅉党灂䝁䅣䅡あ䍁䅁睕求䡁䅉杤灂䝁䅍党㝁䍁䅁兓畂䝁䅑兤穂䡁䅑杣灂䝁䅅䅢杁䕁䅅兤あ䝁䄸兢桂䡁䅑兡療䝁䄴睏杁䕁䅑兡穂䡁䅁睢穂䝁䅅䅢杁䝁䅅杢歂䍁䅁杕求䝁䅍入橂䝁䅷兡畂䝁䅣睏杁䙁䅣兙あ䝁䅕杣杁䙁䅁兤祂䝁䅫杚灂䝁䅍兙あ䝁䅫睢畂䑁䅳䅉兂䡁䅉睢橂䝁䅕督穂䍁䅁兑ㅂ䡁䅑睢瑂䝁䅅䅤灂䝁䄸杢䅁乁位䅁䕄䅁䅁兒畂䡁䅙兡祂䝁䄸杢瑂䝁䅕杢あ䝁䅅䅢杁䕁䅍睢畂䡁䅍兤獂䡁䅑兡畂䝁䅣睏杁䕁䅕杢㉂䝁䅫杣療䝁䄴兢求䝁䄴䅤桂䝁䅷䅉䙂䝁䄴睚灂䝁䄴党求䡁䅉兡畂䝁䅣睏杁䕁䅣杣求䝁䅕杢杁䕁䅍睢畂䡁䅍兤瑂䝁䅕杣杁䕁䅣睢療䝁䅑督㝁䍁䅁睔祂䝁䅣兙畂䝁䅫睙㝁䍁䅁杔ㅂ䡁䅑杣桂䝁䅍党ㅂ䡁䅑兡橂䝁䅅䅢䅁䍁䡳䅁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䕂䝁䅅䅤桂䍁䅁䅕祂䝁䄸䅤求䝁䅍䅤灂䝁䄸杢㝁䍁䅁睒求䝁䄴党あ䝁䅫睙穂䑁䅳䅉偂䝁䄴睙療䝁䅷睢湂䡁䅫䅁㡁睂䅁䄷䅁䕁䅕杢㉂䝁䅫杣療䝁䄴兢求䝁䄴䅤桂䝁䅷䅉䑂䝁䄸杢穂䡁䅕䅢あ䝁䅫杢湂䑁䅳䅉䙂䝁䄴杤灂䡁䅉睢畂䝁䄰党畂䡁䅑兙獂䍁䅁兒畂䝁䅣兡畂䝁䅕党祂䝁䅫杢湂䑁䅳䅉䥂䝁䅕兙獂䡁䅑䅡杁䕁䅑兡桂䝁䅣杢療䡁䅍䅤灂䝁䅍督㝁䍁䅁睕求䝁䄴督療䡁䅉督㝁䍁䅁䅒桂䡁䅑兙杁䙁䅁杣療䡁䅑党橂䡁䅑兡療䝁䄴睏杁䕁䅣党畂䝁䅕䅤灂䝁䅍督㝁䍁䅁睔畂䝁䅍睢獂䝁䄸睚㕂䅁䅁硬䅁䕁䈴䅁䙂䝁䄴杤灂䡁䅉睢畂䝁䄰党畂䡁䅑兙獂䍁䅁睑療䝁䄴督ㅂ䝁䅷䅤灂䝁䄴睚㝁䍁䅁兒畂䡁䅙兡祂䝁䄸杢瑂䝁䅕杢あ䝁䅅䅢杁䕁䅕杢湂䝁䅫杢求䝁䅕杣灂䝁䄴睚㝁䍁䅁兓畂䝁䅑兤穂䡁䅑杣灂䝁䅅䅢杁䕁䅅兤あ䝁䄸兢桂䡁䅑兡療䝁䄴睏杁䕁䄰兙祂䝁䅫杢求䍁䅁䅖祂䝁䅅杢穂䡁䅁睢祂䡁䅑兙あ䝁䅫睢畂䑁䅳䅉䕂䝁䅫督睂䝁䄸督桂䝁䅷䅉桂䝁䄴䅚杁䙁䅉党橂䡁䅫睙獂䝁䅫杢湂䑁䅳䅉兂䡁䅉睢橂䝁䅕督穂䍁䅁兑ㅂ䡁䅑睢瑂䝁䅅䅤灂䝁䄸杢㝁䍁䅁兑祂䡁䅑兡浂䝁䅫睙灂䝁䅅䅢杁䕁䅫杢あ䝁䅕䅢獂䝁䅫睚求䝁䄴睙求䅁䅁䉇䅉佁䅙䅁䙂䝁䄴杤灂䡁䅉睢畂䝁䄰党畂䡁䅑兙獂䍁䅁睑療䝁䄴督ㅂ䝁䅷䅤灂䝁䄴睚㝁䍁䅁兒畂䡁䅙兡祂䝁䄸杢瑂䝁䅕杢あ䝁䅅䅢杁䕁䅕杢湂䝁䅫杢求䝁䅕杣灂䝁䄴睚㝁䍁䅁兔桂䝁䅍䅡灂䝁䄴党杁䕁䅷党桂䡁䅉杢灂䝁䄴睚㝁䍁䅁䅕祂䝁䄸睙求䡁䅍督杁䕁䅅兤あ䝁䄸兢桂䡁䅑兡療䝁䄴睏杁䕁䅅杣あ䝁䅫杚灂䝁䅍兡桂䝁䅷䅉䩂䝁䄴䅤求䝁䅷䅢灂䝁䅣党畂䝁䅍党䅁䙁十䅁权䅁䅁兒畂䡁䅙兡祂䝁䄸杢瑂䝁䅕杢あ䝁䅅䅢杁䕁䅍睢畂䡁䅍兤獂䡁䅑兡畂䝁䅣睏杁䕁䅕杢㉂䝁䅫杣療䝁䄴兢求䝁䄴䅤桂䝁䅷䅉䙂䝁䄴睚灂䝁䄴党求䡁䅉兡畂䝁䅣睏杁䙁䅁睢獂䝁䅷兤あ䝁䅫睢畂䍁䅁睑療䝁䄴䅤祂䝁䄸䅢㝁䍁䅁村灂䝁䄸杚ㅂ䝁䅕䅢䅁䱁剧䅁煄䅁䅁兒畂䡁䅙兡祂䝁䄸杢瑂䝁䅕杢あ䝁䅅䅢杁䕁䅍睢畂䡁䅍兤獂䡁䅑兡畂䝁䅣睏杁䕁䅕杢㉂䝁䅫杣療䝁䄴兢求䝁䄴䅤桂䝁䅷䅉䙂䝁䄴睚灂䝁䄴党求䡁䅉兡畂䝁䅣睏杁䙁䅁杣求䝁䅑兡橂䡁䅑兡㉂䝁䅕䅉䉂䝁䄴兙獂䡁䅫䅤灂䝁䅍督㝁䍁䅁兑穂䡁䅍兡穂䡁䅑兡㉂䝁䅕䅉啂䝁䅕睙潂䝁䄴睢獂䝁䄸睚㕂䑁䅳䅉呂䝁䅕睙ㅂ䡁䅉兡あ䡁䅫䅉乂䝁䅅杢桂䝁䅣党瑂䝁䅕杢あ䅁䅁兲䅣䅁䉯䅁䙂䝁䄴杤灂䡁䅉睢畂䝁䄰党畂䡁䅑兙獂䍁䅁睑療䝁䄴督ㅂ䝁䅷䅤灂䝁䄴睚㝁䍁䅁兒畂䡁䅙兡祂䝁䄸杢瑂䝁䅕杢あ䝁䅅䅢杁䕁䅕杢湂䝁䅫杢求䝁䅕杣灂䝁䄴睚㝁䍁䅁睕瑂䝁䅅杣あ䍁䅁村ㅂ䝁䅫䅢歂䝁䅫杢湂䑁䅳䅉兂䡁䅉睢橂䝁䅕督穂䍁䅁兑ㅂ䡁䅑睢瑂䝁䅅䅤灂䝁䄸杢㝁䍁䅁杕求䝁䅅䅢杁䕁䅕督あ䝁䅅䅤求䍁䅁䅖求䝁䅍䅡畂䝁䄸䅢療䝁䅣入㝁䍁䅁兖あ䝁䅫䅢灂䡁䅑入杁䙁䅍睙桂䝁䅷党杁䙁䅍睢獂䝁䅅杣䅁䥁䝯䅁浃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䑂䝁䅷党桂䝁䄴䅖求䝁䅍䅡䅁䵁剁䅁䝁允䅁兒畂䡁䅙兡祂䝁䄸杢瑂䝁䅕杢あ䝁䅅䅢杁䕁䅍睢畂䡁䅍兤獂䡁䅑兡畂䝁䅣睏杁䕁䅙䅢求䝁䅕䅤杁䕁䄰兙畂䝁䅅睚求䝁䄰党畂䡁䅑睏杁䕁䅫杢歂䡁䅕督あ䡁䅉兡桂䝁䅷䅉䉂䡁䅕䅤療䝁䄰兙あ䝁䅫睢畂䑁䅳䅉乂䝁䅅杣灂䝁䄴党杁䙁䅑杣桂䝁䄴督睂䝁䄸杣あ䝁䅅䅤灂䝁䄸杢㝁䍁䅁䅕療䝁䅷䅢ㅂ䡁䅑兡療䝁䄴䅉䑂䝁䄸杢あ䡁䅉睢獂䑁䅳䅉偂䝁䅍党桂䝁䄴䅉䕂䝁䅅䅤桂䍁䅁睑療䝁䅷䅢求䝁䅍䅤灂䝁䄸杢䅁䡁剳䅁䍄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䑁䅳䅉䩂䝁䄰兢ㅂ䝁䄴睢獂䝁䄸睚㕂䑁䅳䅉偂䝁䄴睙療䝁䅷睢湂䡁䅫䅁硄䅃䅁䅙䅁䕁䅕杢㉂䝁䅫杣療䝁䄴兢求䝁䄴䅤桂䝁䅷䅉䑂䝁䄸杢穂䡁䅕䅢あ䝁䅫杢湂䑁䅳䅉䩂䝁䄴䅚ㅂ䡁䅍䅤祂䝁䅫兙獂䍁䅁兑ㅂ䡁䅑睢瑂䝁䅅䅤灂䝁䄸杢䅁䱁剣䅁䭄䅁䅁兒畂䡁䅙兡祂䝁䄸杢瑂䝁䅕杢あ䝁䅅䅢杁䕁䅍睢畂䡁䅍兤獂䡁䅑兡畂䝁䅣睏杁䕁䅫杢歂䡁䅕督あ䡁䅉兡桂䝁䅷䅉䉂䡁䅕䅤療䝁䄰兙あ䝁䅫睢畂䑁䅳䅉呂䝁䅕杢穂䝁䄸杣穂䑁䅳䅉䑂䝁䅷党桂䝁䄴䅖求䝁䅍䅡㝁䍁䅁䅕祂䝁䄸睙求䡁䅍督杁䕁䅅兤あ䝁䄸兢桂䡁䅑兡療䝁䄴睏杁䕁䅍䅢灂䝁䄰兙あ䝁䅕䅖求䝁䅍䅡䅁䝁䠰䅁奂䅁䅁兒畂䡁䅙兡祂䝁䄸杢瑂䝁䅕杢あ䝁䅅䅢杁䕁䅍睢畂䡁䅍兤獂䡁䅑兡畂䝁䅣睏杁䙁䅁睢獂䝁䅷兤あ䝁䅫睢畂䍁䅁睑療䝁䄴䅤祂䝁䄸䅢䅁䡁倴䅁ぁ䅁䅁兒畂䡁䅙兡祂䝁䄸杢瑂䝁䅕杢あ䝁䅅䅢杁䕁䅕杢湂䝁䅫杢求䝁䅕杣灂䝁䄴睚䅁䝁䝍䅁佂䅁䅁兒畂䡁䅙兡祂䝁䄸杢瑂䝁䅕杢あ䝁䅅䅢杁䕁䅕杢湂䝁䅫杢求䝁䅕杣灂䝁䄴睚㝁䍁䅁睍䕂䍁䅁䅕祂䝁䅫杢あ䝁䅫杢湂䅁䅁兘䅧䙁䅑䅁䙂䝁䄴杤灂䡁䅉睢畂䝁䄰党畂䡁䅑兙獂䍁䅁兒畂䝁䅣兡畂䝁䅕党祂䝁䅫杢湂䑁䅳䅉䍂䝁䅫睢瑂䝁䅅督穂䍁䅁兒畂䝁䅕杣湂䡁䅫䅁橂䅃䅁杓䅁䕁䅕杢㉂䝁䅫杣療䝁䄴兢求䝁䄴䅤桂䝁䅷䅉䙂䝁䄴睚灂䝁䄴党求䡁䅉兡畂䝁䅣睏杁䕁䅍䅢求䝁䅅杢啂䝁䅕睙潂䅁䅁桖䅅䝁䅑䅁䙂䝁䄴杤灂䡁䅉睢畂䝁䄰党畂䡁䅑兙獂䍁䅁兒畂䝁䅣兡畂䝁䅕党祂䝁䅫杢湂䑁䅳䅉䑂䝁䅷党桂䝁䄴䅖求䝁䅍䅡㝁䍁䅁睑獂䝁䅫兢桂䡁䅑党啂䝁䅕睙潂䅁䅁杭䅧䝁䅑䅁䙂䝁䄴杤灂䡁䅉睢畂䝁䄰党畂䡁䅑兙獂䍁䅁兒畂䝁䅣兡畂䝁䅕党祂䝁䅫杢湂䑁䅳䅉䕂䝁䅅䅤桂䍁䅁睑求䝁䄴䅤求䡁䅉䅉啂䝁䅕睙潂䝁䄴睢獂䝁䄸睚㕂䅁䅁村䅙䝁䅧䅁䙂䝁䄴杤灂䡁䅉睢畂䝁䄰党畂䡁䅑兙獂䍁䅁兒畂䝁䅣兡畂䝁䅕党祂䝁䅫杢湂䑁䅳䅉䕂䝁䅅䅤桂䍁䅁䅕祂䝁䄸䅤求䝁䅍䅤灂䝁䄸杢㝁䍁䅁杕求䝁䅣䅖求䝁䅍䅡䅁䵁兑䅁歂䅁䅁兒畂䡁䅙兡祂䝁䄸杢瑂䝁䅕杢あ䝁䅅䅢杁䕁䅕杢湂䝁䅫杢求䝁䅕杣灂䝁䄴睚㝁䍁䅁䅒灂䡁䅍䅣療䡁䅍兙獂䍁䅁兙畂䝁䅑䅉卂䝁䅕睙㕂䝁䅍䅢灂䝁䄴睚䅁䍁䥑䅁㙂䅁䅁兒畂䡁䅙兡祂䝁䄸杢瑂䝁䅕杢あ䝁䅅䅢杁䕁䅕杢湂䝁䅫杢求䝁䅕杣灂䝁䄴睚㝁䍁䅁䅒灂䡁䅍䅣療䡁䅍兙獂䍁䅁兙畂䝁䅑䅉卂䝁䅕睙㕂䝁䅍䅢灂䝁䄴睚㝁䍁䅁睑獂䝁䅕兙畂䙁䅑党橂䝁䅧䅁䩃权䅁䅹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案䅉䭁䅯䅁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杔ㅂ䡁䅑杣桂䝁䅍党ㅂ䡁䅑兡橂䝁䅅䅢䅁䵁到䅁䭄䅁䅁兒畂䡁䅙兡祂䝁䄸杢瑂䝁䅕杢あ䝁䅅䅢杁䕁䅕杢湂䝁䅫杢求䝁䅕杣灂䝁䄴睚㝁䍁䅁杒桂䡁䅉兢灂䝁䄴睚㝁䍁䅁杒療䡁䅉党穂䡁䅑杣㕂䑁䅳䅉䥂䝁䄸杣あ䝁䅫睙ㅂ䝁䅷䅤ㅂ䡁䅉党㝁䍁䅁兓畂䝁䅑兤穂䡁䅑杣灂䝁䅅䅢杁䕁䅅兤あ䝁䄸兢桂䡁䅑兡療䝁䄴睏杁䙁䅁睢獂䝁䅷兤あ䝁䅫睢畂䍁䅁睑療䝁䄴䅤祂䝁䄸䅢䅁䙁佷䅁䭃䅁䅁兒畂䡁䅙兡祂䝁䄸杢瑂䝁䅕杢あ䝁䅅䅢杁䕁䅕杢湂䝁䅫杢求䝁䅕杣灂䝁䄴睚㝁䍁䅁杒桂䡁䅉兢灂䝁䄴睚㝁䍁䅁䅓療䡁䅉䅤灂䝁䅍兤獂䡁䅑兤祂䝁䅕睏杁䕁䅍䅢求䝁䅅杢啂䝁䅕睙潂䑁䅳䅉䍂䝁䅫睢浂䡁䅕党獂䅁䅁砲䅅䱁䅙䅁䙂䝁䄴杤灂䡁䅉睢畂䝁䄰党畂䡁䅑兙獂䍁䅁兒畂䝁䅣兡畂䝁䅕党祂䝁䅫杢湂䑁䅳䅉䝂䝁䅅杣瑂䝁䅫杢湂䑁䅳䅉䥂䝁䄸杣あ䝁䅫睙ㅂ䝁䅷䅤ㅂ䡁䅉党㝁䍁䅁兓畂䝁䅑兤穂䡁䅑杣灂䝁䅅䅢杁䕁䅅兤あ䝁䄸兢桂䡁䅑兡療䝁䄴睏杁䙁䅁睢獂䝁䅷兤あ䝁䅫睢畂䍁䅁睑療䝁䄴䅤祂䝁䄸䅢䅁䱁䥅䅁䅁允䅁兒畂䡁䅙兡祂䝁䄸杢瑂䝁䅕杢あ䝁䅅䅢杁䕁䅕杢湂䝁䅫杢求䝁䅕杣灂䝁䄴睚㝁䍁䅁杒桂䡁䅉兢灂䝁䄴睚㝁䍁䅁兓畂䝁䅑兤穂䡁䅑杣灂䝁䅅䅢杁䕁䅅兤あ䝁䄸兢桂䡁䅑兡療䝁䄴睏杁䙁䅍党畂䡁䅍睢祂䡁䅍睏杁䙁䅍兢桂䡁䅉䅤杁䕁䅕杢求䡁䅉睚㕂䑁䅳䅉兂䡁䅉睢橂䝁䅕督穂䍁䅁兑ㅂ䡁䅑睢瑂䝁䅅䅤灂䝁䄸杢㝁䍁䅁杕求䝁䄰睢あ䝁䅕䅉䉂䝁䅍睙求䡁䅍督杁䝁䅅杢歂䍁䅁睑療䝁䄴䅤祂䝁䄸䅢䅁䝁偷䅁睂䅁䅁兒畂䡁䅙兡祂䝁䄸杢瑂䝁䅕杢あ䝁䅅䅢杁䕁䅕杢湂䝁䅫杢求䝁䅕杣灂䝁䄴睚㝁䍁䅁杒桂䡁䅉兢灂䝁䄴睚㝁䍁䅁兖あ䝁䅫䅢灂䡁䅑入杁䙁䅍睙桂䝁䅷党杁䙁䅍睢獂䝁䅅杣䅁佁䩍䅁獂䅁䅁兒畂䡁䅙兡祂䝁䄸杢瑂䝁䅕杢あ䝁䅅䅢杁䕁䅕杢湂䝁䅫杢求䝁䅕杣灂䝁䄴睚㝁䍁䅁杒桂䡁䅍䅤瑁䕁䄰睢㉂䝁䅫杢湂䍁䅁睑療䝁䄴督ㅂ䝁䄰党祂䍁䅁睒療䝁䄸䅚穂䅁䅁桲䅉佁䅷䅁䙂䝁䄴杤灂䡁䅉睢畂䝁䄰党畂䡁䅑兙獂䍁䅁兒畂䝁䅣兡畂䝁䅕党祂䝁䅫杢湂䑁䅳䅉䝂䝁䅷党求䡁䅑䅉乂䝁䅅杢桂䝁䅣党瑂䝁䅕杢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䥁䝑䅁䍄䅁䅁兒畂䡁䅙兡祂䝁䄸杢瑂䝁䅕杢あ䝁䅅䅢杁䕁䅕杢湂䝁䅫杢求䝁䅕杣灂䝁䄴睚㝁䍁䅁杒獂䝁䅕党あ䍁䅁兔桂䝁䄴兙湂䝁䅕兢求䝁䄴䅤㝁䍁䅁兓畂䝁䅑兤穂䡁䅑杣灂䝁䅅䅢杁䕁䅅兤あ䝁䄸兢桂䡁䅑兡療䝁䄴睏杁䕁䅍䅢求䝁䅅杢啂䝁䅕睙潂䑁䅳䅉兂䝁䄸䅢獂䡁䅕䅤灂䝁䄸杢杁䕁䅍睢畂䡁䅑杣療䝁䅷䅁杁䅅䅁杴䅁䕁䅕杢㉂䝁䅫杣療䝁䄴兢求䝁䄴䅤桂䝁䅷䅉䙂䝁䄴睚灂䝁䄴党求䡁䅉兡畂䝁䅣睏杁䕁䅙䅢求䝁䅕䅤杁䕁䄰兙畂䝁䅅睚求䝁䄰党畂䡁䅑睏杁䕁䅫杢歂䡁䅕督あ䡁䅉兡桂䝁䅷䅉䉂䡁䅕䅤療䝁䄰兙あ䝁䅫睢畂䑁䅳䅉䕂䝁䅫督睂䝁䄸督桂䝁䅷䅉桂䝁䄴䅚杁䙁䅉党橂䡁䅫睙獂䝁䅫杢湂䅁䅁剡䅅乁䅑䅁䙂䝁䄴杤灂䡁䅉睢畂䝁䄰党畂䡁䅑兙獂䍁䅁兒畂䝁䅣兡畂䝁䅕党祂䝁䅫杢湂䑁䅳䅉䝂䝁䅷党求䡁䅑䅉乂䝁䅅杢桂䝁䅣党瑂䝁䅕杢あ䑁䅳䅉䩂䝁䄴䅚ㅂ䡁䅍䅤祂䝁䅫兙獂䍁䅁兑ㅂ䡁䅑睢瑂䝁䅅䅤灂䝁䄸杢㝁䍁䅁䅕療䝁䅷䅢ㅂ䡁䅑兡療䝁䄴䅉䑂䝁䄸杢あ䡁䅉睢獂䑁䅳䅉兂䡁䅉睢橂䝁䅕督穂䍁䅁兑ㅂ䡁䅑睢瑂䝁䅅䅤灂䝁䄸杢䅁佁偁䅁㙃䅁䅁兒畂䡁䅙兡祂䝁䄸杢瑂䝁䅕杢あ䝁䅅䅢杁䕁䅕杢湂䝁䅫杢求䝁䅕杣灂䝁䄴睚㝁䍁䅁杒祂䝁䅕兡湂䝁䅧䅤杁䙁䅍党祂䡁䅙兡橂䝁䅕睏杁䕁䄰兙祂䝁䅫杢求䍁䅁䅖祂䝁䅅杢穂䡁䅁睢祂䡁䅑兙あ䝁䅫睢畂䑁䅳䅉偂䝁䄴督潂䝁䄸杣求䍁䅁兙畂䝁䅑䅉偂䝁䅙杚穂䝁䅧睢祂䝁䅕䅉塂䝁䅫杢歂䅁䅁杓䄴䵁䅙䅁䙂䝁䄴杤灂䡁䅉睢畂䝁䄰党畂䡁䅑兙獂䍁䅁兒畂䝁䅣兡畂䝁䅕党祂䝁䅫杢湂䑁䅳䅉䡂䡁䅉党求䝁䄴䅉䑂䝁䄸杢穂䡁䅕兢求䡁䅉䅉䡂䝁䄸睢歂䡁䅍睏杁䙁䅁兙橂䝁䅳兙湂䝁䅫杢湂䍁䅁睕求䡁䅉杤灂䝁䅍党穂䑁䅳䅉塂䝁䅅䅤求䡁䅉䅉兂䡁䅕杣灂䝁䅙兡橂䝁䅅䅤灂䝁䄸杢㝁䍁䅁睑獂䝁䅕兙畂䙁䅑党橂䝁䅧䅁穁杅䅁䅕䅁䕁䅕杢㉂䝁䅫杣療䝁䄴兢求䝁䄴䅤桂䝁䅷䅉䙂䝁䄴睚灂䝁䄴党求䡁䅉兡畂䝁䅣睏杁䕁䅧睢祂䡁䅑兡橂䡁䅕䅢あ䡁䅕杣求䅁䅁䅕䅧䩁䅉䅁䙂䝁䄴杤灂䡁䅉睢畂䝁䄰党畂䡁䅑兙獂䍁䅁兒畂䝁䅣兡畂䝁䅕党祂䝁䅫杢湂䑁䅳䅉䩂䝁䄴䅚ㅂ䡁䅍䅤祂䝁䅫兙獂䍁䅁兑ㅂ䡁䅑睢瑂䝁䅅䅤灂䝁䄸杢㝁䍁䅁䅒灂䡁䅍䅣療䡁䅍兙獂䍁䅁兙畂䝁䅑䅉卂䝁䅕睙㕂䝁䅍䅢灂䝁䄴睚䅁䱁䡙䅁元䅁䅁兒畂䡁䅙兡祂䝁䄸杢瑂䝁䅕杢あ䝁䅅䅢杁䕁䅕杢湂䝁䅫杢求䝁䅕杣灂䝁䄴睚㝁䍁䅁兓畂䝁䅑兤穂䡁䅑杣灂䝁䅅䅢杁䕁䅅兤あ䝁䄸兢桂䡁䅑兡療䝁䄴睏杁䕁䄰兙祂䝁䅫杢求䍁䅁䅖祂䝁䅅杢穂䡁䅁睢祂䡁䅑兙あ䝁䅫睢畂䅁䅁朸䅙䍁䉧䅁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䑁䅳䅉偂䝁䅍党桂䝁䄴䅉䕂䝁䅅䅤桂䍁䅁睑療䝁䅷䅢求䝁䅍䅤灂䝁䄸杢㝁䍁䅁兑ㅂ䡁䅑睢畂䝁䄸兢療䡁䅕督杁䙁䅙党潂䝁䅫睙獂䝁䅕督䅁䕁卣䅁䥃䅁䅁兒畂䡁䅙兡祂䝁䄸杢瑂䝁䅕杢あ䝁䅅䅢杁䕁䅕杢湂䝁䅫杢求䝁䅕杣灂䝁䄴睚㝁䍁䅁兓畂䝁䅑兤穂䡁䅑杣灂䝁䅅䅢杁䕁䅅兤あ䝁䄸兢桂䡁䅑兡療䝁䄴睏杁䙁䅁睢獂䝁䅷兤あ䝁䅫睢畂䍁䅁睑療䝁䄴䅤祂䝁䄸䅢䅁䱁刴䅁睃䅁䅁兒畂䡁䅙兡祂䝁䄸杢瑂䝁䅕杢あ䝁䅅䅢杁䕁䅕杢湂䝁䅫杢求䝁䅕杣灂䝁䄴睚㝁䍁䅁兓畂䝁䅑兤穂䡁䅑杣灂䝁䅅䅢杁䕁䅅兤あ䝁䄸兢桂䡁䅑兡療䝁䄴睏杁䙁䅁睢獂䝁䅷兤あ䝁䅫睢畂䍁䅁睑療䝁䄴䅤祂䝁䄸䅢㝁䍁䅁䅕祂䝁䄸睙求䡁䅍督杁䕁䅅兤あ䝁䄸兢桂䡁䅑兡療䝁䄴䅁湁权䅁术䅁䕁䅕杢㉂䝁䅫杣療䝁䄴兢求䝁䄴䅤桂䝁䅷䅉䙂䝁䄴睚灂䝁䄴党求䡁䅉兡畂䝁䅣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䍂䡁䅕兡獂䝁䅑兡畂䝁䅣睏杁䙁䅍兢桂䡁䅉䅤杁䕁䅍兡あ䝁䅫党穂䅁䅁睮䅯䱁䅙䅁䙂䝁䄴杤灂䡁䅉睢畂䝁䄰党畂䡁䅑兙獂䍁䅁兒畂䝁䅣兡畂䝁䅕党祂䝁䅫杢湂䑁䅳䅉䩂䝁䄴䅚ㅂ䡁䅍䅤祂䝁䅫兙獂䍁䅁兑ㅂ䡁䅑睢瑂䝁䅅䅤灂䝁䄸杢㝁䍁䅁睕求䝁䄴督療䡁䅉督㝁䍁䅁䅕祂䝁䄸睙求䡁䅍督杁䕁䅅兤あ䝁䄸兢桂䡁䅑兡療䝁䄴睏杁䕁䅍䅢灂䝁䄰兙あ䝁䅕䅖求䝁䅍䅡䅁䱁䠸䅁兄䅁䅁兒畂䡁䅙兡祂䝁䄸杢瑂䝁䅕杢あ䝁䅅䅢杁䕁䅕杢湂䝁䅫杢求䝁䅕杣灂䝁䄴睚㝁䍁䅁兓畂䝁䅑兤穂䡁䅑杣灂䝁䅅䅢杁䕁䅅兤あ䝁䄸兢桂䡁䅑兡療䝁䄴睏杁䙁䅍党畂䡁䅍睢祂䡁䅍睏杁䙁䅍兡瑂䡁䅕䅢桂䡁䅑兡療䝁䄴睏杁䙁䅍兢桂䡁䅉䅤杁䕁䅕杢求䡁䅉睚㕂䑁䅳䅉兂䡁䅉睢橂䝁䅕督穂䍁䅁兑ㅂ䡁䅑睢瑂䝁䅅䅤灂䝁䄸杢䅁䡁䩣䅁㡃䅁䅁兒畂䡁䅙兡祂䝁䄸杢瑂䝁䅕杢あ䝁䅅䅢杁䕁䅕杢湂䝁䅫杢求䝁䅕杣灂䝁䄴睚㝁䍁䅁兓畂䝁䅑兤穂䡁䅑杣灂䝁䅅䅢杁䕁䅅兤あ䝁䄸兢桂䡁䅑兡療䝁䄴睏杁䙁䅍党畂䡁䅍睢祂䡁䅍睏杁䙁䅍兢桂䡁䅉䅤杁䕁䅉兤灂䝁䅷䅚灂䝁䄴睚㝁䍁䅁睖桂䡁䅑党祂䍁䅁䅕ㅂ䡁䅉兡浂䝁䅫睙桂䡁䅑兡療䝁䄴䅁煂杂䅁杷䅁䕁䅕杢㉂䝁䅫杣療䝁䄴兢求䝁䄴䅤桂䝁䅷䅉䙂䝁䄴睚灂䝁䄴党求䡁䅉兡畂䝁䅣睏杁䕁䅫杢歂䡁䅕督あ䡁䅉兡桂䝁䅷䅉䉂䡁䅕䅤療䝁䄰兙あ䝁䅫睢畂䑁䅳䅉呂䝁䅕杢穂䝁䄸杣穂䑁䅳䅉塂䝁䅅䅤求䡁䅉䅉兂䡁䅕杣灂䝁䅙兡橂䝁䅅䅤灂䝁䄸杢㝁䍁䅁䅕療䝁䅷䅢ㅂ䡁䅑兡療䝁䄴䅉䑂䝁䄸杢あ䡁䅉睢獂䅁䅁䉸䅉䵁䅑䅁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䅁䅁杉䅯䥁䅯䅁䙂䝁䄴杤灂䡁䅉睢畂䝁䄰党畂䡁䅑兙獂䍁䅁兒畂䝁䅣兡畂䝁䅕党祂䝁䅫杢湂䑁䅳䅉䩂䝁䄴䅚ㅂ䡁䅍䅤祂䝁䅫兙獂䍁䅁兑ㅂ䡁䅑睢瑂䝁䅅䅤灂䝁䄸杢㝁䍁䅁睖桂䡁䅑党祂䍁䅁䅕ㅂ䡁䅉兡浂䝁䅫睙桂䡁䅑兡療䝁䄴䅁ぃ杂䅁杙䅁䕁䅕杢㉂䝁䅫杣療䝁䄴兢求䝁䄴䅤桂䝁䅷䅉䙂䝁䄴睚灂䝁䄴党求䡁䅉兡畂䝁䅣睏杁䕁䄰兙祂䝁䅫杢求䍁䅁䅖祂䝁䅅杢穂䡁䅁睢祂䡁䅑兙あ䝁䅫睢畂䅁䅁䅘䅯䵁䅉䅁䙂䝁䄴杤灂䡁䅉睢畂䝁䄰党畂䡁䅑兙獂䍁䅁兒畂䝁䅣兡畂䝁䅕党祂䝁䅫杢湂䑁䅳䅉乂䝁䅅杣灂䝁䄴党杁䙁䅑杣桂䝁䄴督睂䝁䄸杣あ䝁䅅䅤灂䝁䄸杢㝁䍁䅁䅒灂䡁䅍䅣療䡁䅍兙獂䍁䅁兙畂䝁䅑䅉卂䝁䅕睙㕂䝁䅍䅢灂䝁䄴睚㝁䍁䅁睑獂䝁䅕兙畂䙁䅑党橂䝁䅧睏杁䕁䅍䅢灂䝁䄰兙あ䝁䅕䅖求䝁䅍䅡䅁䥁卅䅁佄䅁䅁兒畂䡁䅙兡祂䝁䄸杢瑂䝁䅕杢あ䝁䅅䅢杁䕁䅕杢湂䝁䅫杢求䝁䅕杣灂䝁䄴睚㝁䍁䅁兔桂䡁䅉兡畂䝁䅕䅉啂䡁䅉兙畂䡁䅍䅣療䡁䅉䅤桂䡁䅑兡療䝁䄴睏杁䕁䅑兡穂䡁䅁睢穂䝁䅅䅢杁䝁䅅杢歂䍁䅁杕求䝁䅍入橂䝁䅷兡畂䝁䅣睏杁䕁䅍䅢求䝁䅅杢啂䝁䅕睙潂䑁䅳䅉兂䝁䄸䅢獂䡁䅕䅤灂䝁䄸杢杁䕁䅍睢畂䡁䅑杣療䝁䅷䅁畁杅䅁䅭䅁䕁䅕杢㉂䝁䅫杣療䝁䄴兢求䝁䄴䅤桂䝁䅷䅉䙂䝁䄴睚灂䝁䄴党求䡁䅉兡畂䝁䅣睏杁䕁䄰兙祂䝁䅫杢求䍁䅁䅖祂䝁䅅杢穂䡁䅁睢祂䡁䅑兙あ䝁䅫睢畂䑁䅳䅉偂䝁䄴督潂䝁䄸杣求䍁䅁兙畂䝁䅑䅉偂䝁䅙杚穂䝁䅧睢祂䝁䅕䅉塂䝁䅫杢歂䅁䅁䅲䅫䥁䅯䅁䙂䝁䄴杤灂䡁䅉睢畂䝁䄰党畂䡁䅑兙獂䍁䅁兒畂䝁䅣兡畂䝁䅕党祂䝁䅫杢湂䑁䅳䅉乂䝁䅫杢灂䝁䄴睚杁䙁䅑党橂䝁䅧杢療䝁䅷睢湂䡁䅫睏杁䕁䅑兡穂䡁䅁睢穂䝁䅅䅢杁䝁䅅杢歂䍁䅁杕求䝁䅍入橂䝁䅷兡畂䝁䅣䅁䙁权䅁杰䅁䕁䅕杢㉂䝁䅫杣療䝁䄴兢求䝁䄴䅤桂䝁䅷䅉䙂䝁䄴睚灂䝁䄴党求䡁䅉兡畂䝁䅣睏杁䙁䅁兙橂䝁䅳兙湂䝁䅫杢湂䍁䅁睕求䡁䅉杤灂䝁䅍党穂䑁䅳䅉䍂䝁䅫睢瑂䝁䅅督穂䍁䅁兒畂䝁䅕杣湂䡁䅫睏杁䕁䅅杢桂䝁䅕杣療䝁䅉兡橂䍁䅁䅒灂䝁䅣党穂䡁䅑兡療䝁䄴䅁呃元䅁䅶䅁䕁䅕杢㉂䝁䅫杣療䝁䄴兢求䝁䄴䅤桂䝁䅷䅉䙂䝁䄴睚灂䝁䄴党求䡁䅉兡畂䝁䅣睏杁䙁䅁兙橂䝁䅳兙湂䝁䅫杢湂䍁䅁睕求䡁䅉杤灂䝁䅍党穂䑁䅳䅉䑂䝁䅷党桂䝁䄴䅖求䝁䅍䅡㝁䍁䅁村灂䝁䄸兢桂䡁䅍督杁䕁䅕杢求䡁䅉睚㕂䑁䅳䅉䉂䝁䄴兙求䡁䅉睢楂䝁䅫睙杁䕁䅑兡湂䝁䅕督あ䝁䅫睢畂䅁䅁术䄰䵁䅷䅁䙂䝁䄴杤灂䡁䅉睢畂䝁䄰党畂䡁䅑兙獂䍁䅁兒畂䝁䅣兡畂䝁䅕党祂䝁䅫杢湂䑁䅳䅉兂䝁䅅睙牂䝁䅅睚灂䝁䄴睚杁䙁䅍党祂䡁䅙兡橂䝁䅕督㝁䍁䅁䅒灂䡁䅍䅣療䡁䅍兙獂䍁䅁兙畂䝁䅑䅉卂䝁䅕睙㕂䝁䅍䅢灂䝁䄴睚㝁䍁䅁䅕療䝁䅷䅢ㅂ䡁䅑兡療䝁䄴䅉䑂䝁䄸杢あ䡁䅉睢獂䑁䅳䅉䑂䝁䅷兡瑂䝁䅅䅤求䙁䅑党橂䝁䅧䅁兄䅃䅁䅁䅅䕁䅕杢㉂䝁䅫杣療䝁䄴兢求䝁䄴䅤桂䝁䅷䅉䙂䝁䄴睚灂䝁䄴党求䡁䅉兡畂䝁䅣睏杁䙁䅁䅡㕂䡁䅍兡橂䝁䅅䅢杁䙁䅍党橂䡁䅕杣灂䡁䅑入㝁䍁䅁杕䝂䕁䅫䅒杁䍁䅧杕桂䝁䅑兡療䍁䅁杒祂䝁䅕兣ㅂ䝁䅕杢橂䡁䅫䅉䩂䝁䅑党畂䡁䅑兡浂䝁䅫睙桂䡁䅑兡療䝁䄴克㝁䍁䅁睕求䝁䄴督療䡁䅉督㝁䍁䅁睕瑂䝁䅅杣あ䍁䅁村ㅂ䝁䅫䅢歂䝁䅫杢湂䑁䅳䅉兂䝁䄸䅢獂䡁䅕䅤灂䝁䄸杢杁䕁䅍睢畂䡁䅑杣療䝁䅷䅁ぁ䅃䅁杗䅁䕁䅕杢㉂䝁䅫杣療䝁䄴兢求䝁䄴䅤桂䝁䅷䅉䙂䝁䄴睚灂䝁䄴党求䡁䅉兡畂䝁䅣睏杁䙁䅁睢獂䝁䅷兤あ䝁䅫睢畂䍁䅁睑療䝁䄴䅤祂䝁䄸䅢䅁乁䡙䅁獂䅁䅁兒畂䡁䅙兡祂䝁䄸杢瑂䝁䅕杢あ䝁䅅䅢杁䕁䅕杢湂䝁䅫杢求䝁䅕杣灂䝁䄴睚㝁䍁䅁䅕療䝁䅷䅢ㅂ䡁䅑兡療䝁䄴䅉䑂䝁䄸杢あ䡁䅉睢獂䑁䅳䅉䍂䝁䅫睢浂䡁䅕党獂䅁䅁睘䄸䥁䅉䅁䙂䝁䄴杤灂䡁䅉睢畂䝁䄰党畂䡁䅑兙獂䍁䅁兒畂䝁䅣兡畂䝁䅕党祂䝁䅫杢湂䑁䅳䅉兂䝁䄸䅢獂䡁䅕䅤灂䝁䄸杢杁䕁䅍睢畂䡁䅑杣療䝁䅷睏杁䙁䅣兙あ䝁䅕杣杁䙁䅁兤祂䝁䅫杚灂䝁䅍兙あ䝁䅫睢畂䅁䅁刱䅉䱁䅁䅁䙂䝁䄴杤灂䡁䅉睢畂䝁䄰党畂䡁䅑兙獂䍁䅁兒畂䝁䅣兡畂䝁䅕党祂䝁䅫杢湂䑁䅳䅉卂䕁䅙兓䕂䍁䅁䅋卂䝁䅅䅚灂䝁䄸䅉䝂䡁䅉党硂䡁䅕党畂䝁䅍入杁䕁䅫䅚求䝁䄴䅤灂䝁䅙兡橂䝁䅅䅤灂䝁䄸杢灁䑁䅳䅉呂䝁䅕杢穂䝁䄸杣穂䑁䅳䅉呂䝁䄰兙祂䡁䅑䅉䑂䝁䅫䅤灂䝁䅕督䅁䥁儰䅁捂䅁䅁兒畂䡁䅙兡祂䝁䄸杢瑂䝁䅕杢あ䝁䅅䅢杁䕁䅕杢湂䝁䅫杢求䝁䅕杣灂䝁䄴睚㝁䍁䅁睖桂䡁䅑党祂䍁䅁䅕ㅂ䡁䅉兡浂䝁䅫睙桂䡁䅑兡療䝁䄴䅁㍁杅䅁䅯䅁䕁䅕杢㉂䝁䅫杣療䝁䄴兢求䝁䄴䅤桂䝁䅷䅉䙂䝁䄴睚灂䝁䄴党求䡁䅉兡畂䝁䅣睏杁䙁䅣兙あ䝁䅕杣杁䙁䅁兤祂䝁䅫杚灂䝁䅍兙あ䝁䅫睢畂䑁䅳䅉穁䕁䅑䅉兂䡁䅉兡畂䡁䅑兡畂䝁䅣睏杁䙁䅕䅤灂䝁䅷兡あ䡁䅫䅉呂䝁䅍兙獂䝁䅕䅉呂䝁䄸䅢桂䡁䅉䅁塄元䅁杣䅁䕁䅕杢㉂䝁䅫杣療䝁䄴兢求䝁䄴䅤桂䝁䅷䅉䙂䝁䄴睚灂䝁䄴党求䡁䅉兡畂䝁䅣睏杁䙁䅣兙あ䝁䅕杣杁䙁䅁兤祂䝁䅫杚灂䝁䅍兙あ䝁䅫睢畂䑁䅳䅉䑂䝁䅷党桂䝁䄴䅖求䝁䅍䅡䅁䱁䤴䅁䍃䅁䅁兒畂䡁䅙兡祂䝁䄸杢瑂䝁䅕杢あ䝁䅅䅢杁䕁䅕杢湂䝁䅫杢求䝁䅕杣灂䝁䄴睚㝁䍁䅁睖桂䡁䅑党祂䍁䅁䅕ㅂ䡁䅉兡浂䝁䅫睙桂䡁䅑兡療䝁䄴睏杁䙁䅁睢獂䝁䅷兤あ䝁䅫睢畂䍁䅁睑療䝁䄴䅤祂䝁䄸䅢䅁䩁䥉䅁䵂䅁䅁兒畂䡁䅙兡祂䝁䄸杢瑂䝁䅕杢あ䝁䅅䅢杁䝁䅅杢歂䍁䅁杒桂䝁䅍兡獂䝁䅫䅤灂䝁䅕督杁䙁䅍党祂䡁䅙兡橂䝁䅕督䅁䩁䠰䅁慂䅁䅁兒硂䡁䅕兡あ䡁䅫䅉卂䝁䅕兙獂䍁䅁兒穂䡁䅑兙あ䝁䅕䅉䩂䝁䄴杤求䡁䅍䅤瑂䝁䅕杢あ䍁䅁䅖祂䡁䅕督あ䡁䅍䅉潁䙁䅉兒䩂䙁䅑督灁䅁䅁睘䅙䅁䅑䅁䝂䅁䅁光䅍䅁䅯䅁䝂䕁䅅杔䡂䅁䅁儳䅉䅁䅯䅁䝂䕁䅅睕啂䅁䅁睇䅉䅁䅯䅁䝂䕁䅉䅓呂䅁䅁关䅍䅁䅧䅁䝂䕁䅍䅗䅁䩁䌸䅁䥁䅁䅁杒䕂䙁䅍䅁煃杁䅁䅃䅁䕁䅙䅒奂䅁䅁儴䅉䅁䅙䅁䝂䕁䅕䅁䥂睁䅁权䅁䕁䅙杒䩂䙁䅙䅁䝂睁䅁杂䅁䕁䅙兓䅁䩁䑧䅁䭁䅁䅁杒䩂䕁䅍睔䅁䵁䑉䅁䥁䅁䅁杒䩂䙁䅍䅁㙃睁䅁权䅁䕁䅙兓啂䕁䅉䅁乂睁䅁䅃䅁䕁䅙兔䑂䅁䅁克䅉䅁䅧䅁䝂䕁䄸䅗䅁乁䑣䅁䭁䅁䅁杒偂䙁䅧兑䅁佁䍑䅁䭁䅁䅁杒剂䍁䄰免䅁䝁䕑䅁䵁䅁䅁杒剂䍁䄰免睁䅁䅁兡䅑䅁䄴䅁䝂䙁䅅兌硁䑁䅁䅍䅁䕁䕅䅁佁䅁䅁杒剂䍁䄰免睁䑁䅑䅁㑁䅂䅁杄䅁䕁䅙兕瑁䑁䅅䅍㑁䅁䅁睋䅑䅁䅷䅁䝂䙁䅅兌硁䑁䅅䅁杂䅂䅁杄䅁䕁䅙兕瑁䑁䅅免祁䅁䅁睒䅑䅁䄴䅁䝂䙁䅅兌硁䑁䅅李䅁䍁䔰䅁䵁䅁䅁杒剂䍁䄰免祁䅁䅁杏䅑䅁䄴䅁䝂䙁䅅兌硁䑁䅉䅍䅁䑁䕉䅁䵁䅁䅁杒剂䍁䄰免穁䅁䅁条䅑䅁䅷䅁䝂䙁䅅兌硁䑁䅑䅁奂䅂䅁䅄䅁䕁䅙兕瑁䑁䅅兎䅁䙁䕍䅁䵁䅁䅁杒剂䍁䄰免㉁䅁䅁兏䅑䅁䅷䅁䝂䙁䅅兌硁䑁䅣䅁捂䅂䅁䅄䅁䕁䅙兕瑁䑁䅅䅏䅁䙁䔰䅁䵁䅁䅁杒剂䍁䄰免㕁䅁䅁杘䅑䅁䅯䅁䝂䙁䅅兌祁䅁䅁兕䅑䅁䅷䅁䝂䙁䅅兌祁䑁䅁䅁䕂䅂䅁䅄䅁䕁䅙兕瑁䑁䅉䅎䅁䑁䕙䅁䵁䅁䅁杒剂䍁䄰杍㑁䅁䅁䅍䅑䅁䅯䅁䝂䙁䅅兌穁䅁䅁杚䅑䅁䅷䅁䝂䙁䅅兌穁䑁䅉䅁㥁䅂䅁䅄䅁䕁䅙兕瑁䑁䅍李䅁䕁䕙䅁䭁䅁䅁杒剂䍁䄰䅎䅁䑁䕣䅁䵁䅁䅁杒剂䍁䄰䅎睁䅁䅁杋䅑䅁䅷䅁䝂䙁䅅兌ぁ䑁䅑䅁䙂䅂䅁䅄䅁䕁䅙兕瑁䑁䅑䅏䅁䑁䕷䅁䭁䅁䅁杒剂䍁䄰兎䅁䝁䕧䅁䵁䅁䅁杒剂䍁䄰兎祁䅁䅁睌䅑䅁䅷䅁䝂䙁䅅兌ㅁ䑁䅙䅁㝁䅂䅁权䅁䕁䅙兕瑁䑁䅙䅁橂䅂䅁䅄䅁䕁䅙兕瑁䑁䅙䅍䅁䍁䕷䅁䵁䅁䅁杒剂䍁䄰李ぁ䅁䅁村䅑䅁䅷䅁䝂䙁䅅兌㉁䑁䅧䅁⽁䅂䅁权䅁䕁䅙兕瑁䑁䅣䅁湂䅂䅁䅄䅁䕁䅙兕瑁䑁䅣杍䅁䍁䕫䅁䵁䅁䅁杒剂䍁䄰睎㉁䅁䅁䅎䅑䅁䅯䅁䝂䙁䅅兌㑁䅁䅁䅑䅑䅁䅷䅁䝂䙁䅅兌㑁䑁䅁䅁䥂䅂䅁䅄䅁䕁䅙兕瑁䑁䅧䅎䅁䑁䕕䅁䵁䅁䅁杒剂䍁䄰䅏㑁䅁䅁睑䅑䅁䅯䅁䝂䙁䅅兌㕁䅁䅁睘䅑䅁䅷䅁䝂䙁䅅兌㕁䑁䅉䅁⭁䅂䅁䅄䅁䕁䅙兕瑁䑁䅫李䅁䍁䔴䅁䥁䅁䅁杒剂䑁䅁䅁硁䅂䅁䅅䅁䕁䅙兕ぁ䑁䅉䅍祁䑁䅑䅁獂䅂䅁䅃䅁䕁䅙杕䑂䅁䅁兦䅉䅁䅧䅁䝂䙁䅉䅖䅁䅁䑑䅁䭁䅁䅁杒呂䕁䅷杕䅁乁䑑䅁䭁䅁䅁杒啂䕁䄴䅖䅁䭁䑙䅁䥁䅁䅁杒啂䙁䅙䅁䡂睁䅁杍䅁䕁䅙兙祂䝁䄰兡畂䝁䅣睏杁䕁䅉杣桂䝁䄴䅚杁䕁䄰兙祂䝁䅳党あ䝁䅫杢湂䅁䅁剋䅉䵁䅧䅁䝂䝁䅅杣瑂䝁䅫杢湂䑁䅳䅉䝂䝁䅅督あ䍁䄰兔療䡁䅙兡畂䝁䅣䅉䑂䝁䄸杢穂䡁䅕兢求䡁䅉䅉䡂䝁䄸睢歂䡁䅍睏杁䕁䅧睢祂䡁䅑兡橂䡁䅕䅢あ䡁䅕杣求䑁䅳䅉䵂䝁䅫杤求䡁䅍䅤療䝁䅍睡㝁䍁䅁兔桂䡁䅉兡畂䝁䅕䅉啂䡁䅉兙畂䡁䅍䅣療䡁䅉䅤桂䡁䅑兡療䝁䄴睏杁䕁䄸杢獂䝁䅫杢求䍁䅁睒祂䝁䄸睙求䡁䅉入䅁䱁偁䅁䅄䅁䅁杒桂䡁䅉兢灂䝁䄴睚㝁䍁䅁杒桂䡁䅍䅤瑁䕁䄰睢㉂䝁䅫杢湂䍁䅁睑療䝁䄴督ㅂ䝁䄰党祂䍁䅁睒療䝁䄸䅚穂䑁䅳䅉䥂䝁䄸杣あ䝁䅫睙ㅂ䝁䅷䅤ㅂ䡁䅉党㝁䍁䅁睔祂䝁䅣兙畂䝁䅫睙㝁䍁䅁兑獂䡁䅑党祂䝁䄴兙あ䝁䅫杤求䍁䅁䅕祂䝁䄸䅤求䝁䅫杢㝁䍁䅁睔畂䝁䅷兡畂䝁䅕䅉䡂䡁䅉睢橂䝁䅕杣㕂䅁䅁睹䅣䭁䅑䅁䝂䝁䅅杣瑂䝁䅫杢湂䑁䅳䅉䝂䝁䄸杣求䡁䅍䅤祂䡁䅫睏杁䕁䅫杢歂䡁䅕督あ䡁䅉兡桂䝁䅷䅉䉂䡁䅕䅤療䝁䄰兙あ䝁䅫睢畂䑁䅳䅉䵂䝁䅫杤求䡁䅍䅤療䝁䅍睡㝁䍁䅁兑湂䡁䅉兡啂䝁䅕睙潂䑁䅳䅉兂䡁䅉睢橂䝁䅕督穂䍁䅁兑ㅂ䡁䅑睢瑂䝁䅅䅤灂䝁䄸杢䅁䡁估䅁㉂䅁䅁杒桂䡁䅉兢灂䝁䄴睚㝁䍁䅁杒療䡁䅉党穂䡁䅑杣㕂䑁䅳䅉䵂䝁䅫杤求䡁䅍䅤療䝁䅍睡㝁䍁䅁兑湂䡁䅉兡啂䝁䅕睙潂䑁䅳䅉兂䡁䅉睢橂䝁䅕督穂䍁䅁兑ㅂ䡁䅑睢瑂䝁䅅䅤灂䝁䄸杢䅁䵁䩳䅁㙃䅁䅁杒桂䡁䅉兢灂䝁䄴睚㝁䍁䅁䅓求䝁䅅䅢あ䝁䅧䅉䕂䝁䅫兙湂䝁䄴睢穂䡁䅑兡橂䡁䅍睏杁䕁䅷兡㉂䝁䅕督あ䝁䄸睙牂䑁䅳䅉䑂䝁䄸杢㉂䝁䅕杢あ䝁䅫睢畂䝁䅅䅢杁䕁䄴兤橂䝁䅷党桂䡁䅉睏杁䕁䅅䅢あ䝁䅕杣畂䝁䅅䅤灂䡁䅙党杁䕁䄰党歂䝁䅫睙灂䝁䄴党㝁䍁䅁睔畂䝁䅍睢獂䝁䄸睚㕂䅁䅁杢䅣䭁䅁䅁䝂䝁䅅杣瑂䝁䅫杢湂䑁䅳䅉䥂䝁䄸兢求䍁䅁兓瑂䡁䅁杣療䡁䅙党瑂䝁䅕杢あ䑁䅳䅉䩂䝁䄴䅚ㅂ䡁䅍䅤祂䝁䅫兙獂䍁䅁兑ㅂ䡁䅑睢瑂䝁䅅䅤灂䝁䄸杢㝁䍁䅁兑湂䡁䅉兡啂䝁䅕睙潂䑁䅳䅉䉂䝁䅷䅤求䡁䅉杢桂䡁䅑兡㉂䝁䅕䅉兂䡁䅉睢あ䝁䅕兡畂䅁䅁睱䅧䍁䅷䅁䝂䝁䅅杣瑂䝁䅫杢湂䑁䅳䅉䥂䝁䄸杣あ䝁䅫睙ㅂ䝁䅷䅤ㅂ䡁䅉党䅁䱁䩑䅁䅂䅁䅁杒桂䡁䅉兢灂䝁䄴睚㝁䍁䅁䅓療䡁䅉䅤灂䝁䅍兤獂䡁䅑兤祂䝁䅕睏杁䕁䅅睚祂䝁䅫䅖求䝁䅍䅡䅁偁䨴䅁奂䅁䅁杒桂䡁䅉兢灂䝁䄴睚㝁䍁䅁䅓療䡁䅉䅤灂䝁䅍兤獂䡁䅑兤祂䝁䅕睏杁䕁䅧入歂䡁䅉睢睂䝁䄸杢灂䝁䅍督㝁䍁䅁睔祂䝁䅣兙畂䝁䅫睙䅁䱁䥁䅁䝄䅁䅁杒桂䡁䅉兢灂䝁䄴睚㝁䍁䅁䅓療䡁䅉䅤灂䝁䅍兤獂䡁䅑兤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睰䅣䙁䅁䅁䝂䝁䅅杣瑂䝁䅫杢湂䑁䅳䅉䵂䝁䅫杤求䡁䅍䅤療䝁䅍睡㝁䍁䅁兑獂䡁䅑党祂䝁䄴兙あ䝁䅫杤求䍁䅁䅕祂䝁䄸䅤求䝁䅫杢䅁䉁䩧䅁千䅁䅁杒桂䡁䅉兢灂䝁䄴睚㝁䍁䅁䅔灂䡁䅙党穂䡁䅑睢橂䝁䅳睏杁䕁䅍睢畂䡁䅙党畂䡁䅑兡療䝁䄴兙獂䍁䅁杔ㅂ䝁䅍䅢求䝁䅅杣㝁䍁䅁兑獂䡁䅑党祂䝁䄴兙あ䝁䅫杤求䍁䅁兔求䝁䅑兡橂䝁䅫杢求䑁䅳䅉偂䝁䄴睙療䝁䅷睢湂䡁䅫䅁䝂䅅䅁䅣䅁䕁䅙兙祂䝁䄰兡畂䝁䅣睏杁䙁䅁杣求䝁䅑兡橂䡁䅑兡㉂䝁䅕䅉䉂䝁䄴兙獂䡁䅫䅤灂䝁䅍督㝁䍁䅁䅖求䝁䅅兢杁䕁䅍睢獂䝁䅷兙楂䝁䄸杣桂䡁䅑兡療䝁䄴睏杁䕁䅑兙桂䙁䅍䅁剃权䅁李䅁䕁䅙兙穂䡁䅑兌乂䝁䄸杤灂䝁䄴睚杁䕁䅍睢畂䡁䅍兤瑂䝁䅕杣杁䕁䅣睢療䝁䅑督䅁乁䩁䅁杂䅁䅁杒桂䡁䅍䅤瑁䕁䄰睢㉂䝁䅫杢湂䍁䅁睑療䝁䄴督ㅂ䝁䄰党祂䍁䅁睒療䝁䄸䅚穂䑁䅳䅉䉂䝁䅷䅤求䡁䅉杢桂䡁䅑兡㉂䝁䅕䅉兂䡁䅉睢あ䝁䅕兡畂䅁䅁兴䅯䩁䅑䅁䝂䝁䅅督あ䍁䄰兔療䡁䅙兡畂䝁䅣䅉䑂䝁䄸杢穂䡁䅕兢求䡁䅉䅉䡂䝁䄸睢歂䡁䅍睏杁䕁䅍兤穂䡁䅑睢瑂䝁䅕杣杁䙁䅉党獂䝁䅅䅤灂䝁䄸杢穂䝁䅧兡睂䍁䅁兔桂䝁䄴兙湂䝁䅕兢求䝁䄴䅤㝁䍁䅁睑桂䡁䅉䅉呂䝁䅧兙祂䝁䅫杢湂䅁䅁杹䅯䡁䅷䅁䝂䝁䅅督あ䍁䄰兔療䡁䅙兡畂䝁䅣䅉䑂䝁䄸杢穂䡁䅕兢求䡁䅉䅉䡂䝁䄸睢歂䡁䅍睏杁䕁䅙䅢求䝁䅕䅤杁䕁䄰兙畂䝁䅅睚求䝁䄰党畂䡁䅑睏杁䕁䅙杣求䝁䅫睚潂䡁䅑䅉呂䝁䅕杣㉂䝁䅫睙求䅁䅁桗䅁䙁䅑䅁䝂䝁䅅督あ䍁䄰兔療䡁䅙兡畂䝁䅣䅉䑂䝁䄸杢穂䡁䅕兢求䡁䅉䅉䡂䝁䄸睢歂䡁䅍睏杁䕁䅙睢療䝁䅑䅉䕂䝁䅕䅢灂䡁䅙党祂䡁䅫䅁䉁睂䅁朲䅁䕁䅙兙穂䡁䅑兌乂䝁䄸杤灂䝁䄴睚杁䕁䅍睢畂䡁䅍兤瑂䝁䅕杣杁䕁䅣睢療䝁䅑督㝁䍁䅁杒療䝁䄸䅚杁䕁䅑党獂䝁䅫杤求䡁䅉入㝁䍁䅁睑ㅂ䡁䅍䅤療䝁䄰党祂䍁䅁杕求䝁䅷兙あ䝁䅫睢畂䡁䅍䅡灂䡁䅁䅉乂䝁䅅杢桂䝁䅣党瑂䝁䅕杢あ䑁䅳䅉䍂䡁䅉兙畂䝁䅑䅉乂䝁䅅杣牂䝁䅕䅤灂䝁䄴睚㝁䍁䅁睔畂䝁䅷兡畂䝁䅕䅉䡂䡁䅉睢橂䝁䅕杣㕂䅁䅁杗䅣䵁䅁䅁䝂䝁䅅督あ䍁䄰兔療䡁䅙兡畂䝁䅣䅉䑂䝁䄸杢穂䡁䅕兢求䡁䅉䅉䡂䝁䄸睢歂䡁䅍睏杁䕁䅙睢療䝁䅑䅉䕂䝁䅕䅢灂䡁䅙党祂䡁䅫睏杁䕁䅙杣求䝁䅫睚潂䡁䅑䅉呂䝁䅕杣㉂䝁䅫睙求䑁䅳䅉偂䝁䄴䅢灂䝁䄴党杁䕁䅣杣療䝁䅍党祂䡁䅫睏杁䙁䅕䅤灂䝁䅷兡あ䡁䅫䅉呂䝁䅍兙獂䝁䅕䅉呂䝁䄸䅢桂䡁䅉䅁牄䅃䅁朹䅁䕁䅙兙穂䡁䅑兌乂䝁䄸杤灂䝁䄴睚杁䕁䅍睢畂䡁䅍兤瑂䝁䅕杣杁䕁䅣睢療䝁䅑督㝁䍁䅁杒療䝁䄸䅚杁䕁䅑党獂䝁䅫杤求䡁䅉入㝁䍁䅁䅓療䝁䄰党杁䕁䅫兢睂䡁䅉睢㉂䝁䅕兢求䝁䄴䅤㝁䍁䅁睑ㅂ䡁䅍䅤療䝁䄰党祂䍁䅁杕求䝁䅷兙あ䝁䅫睢畂䡁䅍䅡灂䡁䅁䅉乂䝁䅅杢桂䝁䅣党瑂䝁䅕杢あ䑁䅳䅉偂䝁䄴䅢灂䝁䄴党杁䕁䅣杣療䝁䅍党祂䡁䅫睏杁䙁䅙兡歂䝁䅕睢杁䕁䅣兙瑂䝁䅕督䅁乁䬰䅁䍄䅁䅁杒桂䡁䅍䅤瑁䕁䄰睢㉂䝁䅫杢湂䍁䅁睑療䝁䄴督ㅂ䝁䄰党祂䍁䅁睒療䝁䄸䅚穂䑁䅳䅉䝂䝁䄸睢歂䍁䅁䅒求䝁䅷兡㉂䝁䅕杣㕂䑁䅳䅉䥂䝁䄸兢求䍁䅁兓瑂䡁䅁杣療䡁䅙党瑂䝁䅕杢あ䑁䅳䅉䵂䝁䅫杚求䡁䅍䅤㕂䝁䅷党㝁䍁䅁睔畂䝁䅷兡畂䝁䅕䅉䡂䡁䅉睢橂䝁䅕杣㕂䑁䅳䅉兂䝁䅕䅤杁䕁䅍兙祂䝁䅕䅁奃权䅁杩䅁䕁䅙兙穂䡁䅑兌乂䝁䄸杤灂䝁䄴睚杁䕁䅍睢畂䡁䅍兤瑂䝁䅕杣杁䕁䅣睢療䝁䅑督㝁䍁䅁杒療䝁䄸䅚杁䕁䅑党獂䝁䅫杤求䡁䅉入㝁䍁䅁䅔灂䝁䅙党穂䡁䅑入獂䝁䅕睏杁䕁䄸杢獂䝁䅫杢求䍁䅁睒祂䝁䄸睙求䡁䅉入䅁䭁佯䅁捄䅁䅁杒桂䡁䅍䅤瑁䕁䄰睢㉂䝁䅫杢湂䍁䅁睑療䝁䄴督ㅂ䝁䄰党祂䍁䅁睒療䝁䄸䅚穂䑁䅳䅉䝂䝁䄸睢歂䍁䅁䅒求䝁䅷兡㉂䝁䅕杣㕂䑁䅳䅉乂䝁䅅杣牂䝁䅕䅤灂䝁䄴睚杁䕁䅅兤あ䝁䄸兢桂䡁䅑兡療䝁䄴睏杁䕁䄸杣湂䝁䅅杢灂䝁䅍睏杁䕁䄸杢獂䝁䅫杢求䍁䅁睒祂䝁䄸睙求䡁䅉入㝁䍁䅁兖あ䝁䅫䅢灂䡁䅑入杁䙁䅍睙桂䝁䅷党杁䙁䅍睢獂䝁䅅杣䅁䙁兕䅁あ䅁䅁杒桂䡁䅍䅤瑁䕁䄰睢㉂䝁䅫杢湂䍁䅁睑療䝁䄴督ㅂ䝁䄰党祂䍁䅁睒療䝁䄸䅚穂䑁䅳䅉䝂䝁䄸睢歂䍁䅁䅒求䝁䅷兡㉂䝁䅕杣㕂䑁䅳䅉偂䝁䄴䅢灂䝁䄴党杁䕁䅣杣療䝁䅍党祂䡁䅫䅁偃杅䅁杨䅁䕁䅙兙穂䡁䅑兌乂䝁䄸杤灂䝁䄴睚杁䕁䅍睢畂䡁䅍兤瑂䝁䅕杣杁䕁䅣睢療䝁䅑督㝁䍁䅁杒療䝁䄸䅚杁䕁䅑党獂䝁䅫杤求䡁䅉入㝁䍁䅁睔祂䝁䅣兙畂䝁䅫睙㝁䍁䅁睔畂䝁䅷兡畂䝁䅕䅉䡂䡁䅉睢橂䝁䅕杣㕂䅁䅁東䅯䥁䅙䅁䝂䝁䅅督あ䍁䄰兔療䡁䅙兡畂䝁䅣䅉䑂䝁䄸杢穂䡁䅕兢求䡁䅉䅉䡂䝁䄸睢歂䡁䅍睏杁䕁䅙杣求䝁䅫睚潂䡁䅑䅉呂䝁䅕杣㉂䝁䅫睙求䑁䅳䅉乂䝁䅅杣灂䝁䄴党杁䙁䅑杣桂䝁䄴督睂䝁䄸杣あ䝁䅅䅤灂䝁䄸杢䅁䙁䥫䅁奃䅁䅁杒桂䡁䅍䅤瑁䕁䄰睢㉂䝁䅫杢湂䍁䅁睑療䝁䄴督ㅂ䝁䄰党祂䍁䅁睒療䝁䄸䅚穂䑁䅳䅉䡂䡁䅉党求䝁䄴䅉䑂䝁䄸杢穂䡁䅕兢求䡁䅉䅉䡂䝁䄸睢歂䡁䅍睏杁䕁䅷兡浂䝁䅕督あ䡁䅫䅢求䑁䅳䅉偂䝁䄴䅢灂䝁䄴党杁䕁䅣杣療䝁䅍党祂䡁䅫䅁ぃ权䅁䅤䅁䕁䅙兙穂䡁䅑兌乂䝁䄸杤灂䝁䄴睚杁䕁䅍睢畂䡁䅍兤瑂䝁䅕杣杁䕁䅣睢療䝁䅑督㝁䍁䅁睒祂䝁䅕党畂䍁䅁睑療䝁䄴督ㅂ䝁䄰党祂䍁䅁睒療䝁䄸䅚穂䑁䅳䅉偂䡁䅉睚桂䝁䄴兡橂䅁䅁硰䅅䥁䅧䅁䝂䝁䅅督あ䍁䄰兔療䡁䅙兡畂䝁䅣䅉䑂䝁䄸杢穂䡁䅕兢求䡁䅉䅉䡂䝁䄸睢歂䡁䅍睏杁䕁䅧睢瑂䝁䅕䅉䩂䝁䄰䅣祂䝁䄸杤求䝁䄰党畂䡁䅑睏杁䕁䅫杢歂䡁䅕督あ䡁䅉兡桂䝁䅷䅉䉂䡁䅕䅤療䝁䄰兙あ䝁䅫睢畂䅁䅁剄䅉佁䅧䅁䝂䝁䅅督あ䍁䄰兔療䡁䅙兡畂䝁䅣䅉䑂䝁䄸杢穂䡁䅕兢求䡁䅉䅉䡂䝁䄸睢歂䡁䅍睏杁䕁䅧睢瑂䝁䅕䅉䩂䝁䄰䅣祂䝁䄸杤求䝁䄰党畂䡁䅑睏杁䕁䅷睢橂䝁䅅䅤灂䝁䄸杢杁䕁䅉兙穂䝁䅕䅚杁䙁䅍党祂䡁䅙兡橂䝁䅕督㝁䍁䅁睑ㅂ䡁䅍䅤療䝁䄰党祂䍁䅁杕求䝁䅷兙あ䝁䅫睢畂䡁䅍䅡灂䡁䅁䅉乂䝁䅅杢桂䝁䅣党瑂䝁䅕杢あ䑁䅳䅉䙂䍁䄰䅢求䝁䅅杣畂䝁䅫杢湂䅁䅁硲䅁䵁䅑䅁䝂䝁䅅督あ䍁䄰兔療䡁䅙兡畂䝁䅣䅉䑂䝁䄸杢穂䡁䅕兢求䡁䅉䅉䡂䝁䄸睢歂䡁䅍睏杁䕁䅧睢祂䡁䅑兡橂䡁䅕䅢あ䡁䅕杣求䑁䅳䅉呂䝁䄸睙灂䝁䅅䅢杁䕁䄰党歂䝁䅫兙杁䕁䅅䅚㉂䝁䅕杣あ䝁䅫督灂䝁䄴睚㝁䍁䅁兑歂䍁䅁䅖桂䡁䅉睚求䡁䅑兡畂䝁䅣睏杁䕁䅉杣桂䝁䄴䅚杁䕁䄰兙祂䝁䅳党あ䝁䅫杢湂䅁䅁睆䅯䕁䅷䅁䝂䝁䅅督あ䍁䄰兔療䡁䅙兡畂䝁䅣䅉䑂䝁䄸杢穂䡁䅕兢求䡁䅉䅉䡂䝁䄸睢歂䡁䅍睏杁䕁䅷兡浂䝁䅕督あ䡁䅫䅢求䅁䅁䅯䅧䝁䄴䅁䝂䝁䅅督あ䍁䄰兔療䡁䅙兡畂䝁䅣䅉䑂䝁䄸杢穂䡁䅕兢求䡁䅉䅉䡂䝁䄸睢歂䡁䅍睏杁䕁䅷兡浂䝁䅕督あ䡁䅫䅢求䑁䅳䅉䍂䡁䅉兙畂䝁䅑䅉乂䝁䅅杣牂䝁䅕䅤灂䝁䄴睚䅁䕁䰰䅁元䅁䅁杒桂䡁䅍䅤瑁䕁䄰睢㉂䝁䅫杢湂䍁䅁睑療䝁䄴督ㅂ䝁䄰党祂䍁䅁睒療䝁䄸䅚穂䑁䅳䅉䵂䝁䅫杚求䡁䅍䅤㕂䝁䅷党㝁䍁䅁村祂䝁䅅杢歂䍁䅁兔桂䡁䅉睡求䡁䅑兡畂䝁䅣睏杁䕁䅍睢ㅂ䡁䅉兡求䡁䅉䅉呂䝁䅕杣㉂䝁䅫睙求䅁䅁杣䄴䥁䅧䅁䝂䝁䅅督あ䍁䄰兔療䡁䅙兡畂䝁䅣䅉䑂䝁䄸杢穂䡁䅕兢求䡁䅉䅉䡂䝁䄸睢歂䡁䅍睏杁䕁䅷兡浂䝁䅕督あ䡁䅫䅢求䑁䅳䅉䍂䡁䅉兙畂䝁䅑䅉乂䝁䅅杣牂䝁䅕䅤灂䝁䄴睚㝁䍁䅁兒瑁䕁䅑兡穂䝁䅍睢㉂䝁䅕杣㕂䅁䅁桷䅅䥁䄴䅁䝂䝁䅅督あ䍁䄰兔療䡁䅙兡畂䝁䅣䅉䑂䝁䄸杢穂䡁䅕兢求䡁䅉䅉䡂䝁䄸睢歂䡁䅍睏杁䕁䅷</t>
  </si>
  <si>
    <t>兡浂䝁䅕督あ䡁䅫䅢求䑁䅳䅉䍂䡁䅉兙畂䝁䅑䅉乂䝁䅅杣牂䝁䅕䅤灂䝁䄴睚㝁䍁䅁睕瑂䝁䅅杣あ䍁䅁睑獂䝁䄸䅤潂䝁䅫杢湂䅁䅁䅓䅣䭁䅷䅁䝂䝁䅅督あ䍁䄰兔療䡁䅙兡畂䝁䅣䅉䑂䝁䄸杢穂䡁䅕兢求䡁䅉䅉䡂䝁䄸睢歂䡁䅍睏杁䕁䅷兡浂䝁䅕督あ䡁䅫䅢求䑁䅳䅉䍂䡁䅉兙畂䝁䅑䅉乂䝁䅅杣牂䝁䅕䅤灂䝁䄴睚㝁䍁䅁睕瑂䝁䅅杣あ䍁䅁睑獂䝁䄸䅤潂䝁䅫杢湂䑁䅳䅉偂䡁䅁䅡あ䝁䅧兙獂䝁䄰睢獂䝁䄸睚㕂䅁䅁杸䅙䝁䅷䅁䝂䝁䅅督あ䍁䄰兔療䡁䅙兡畂䝁䅣䅉䑂䝁䄸杢穂䡁䅕兢求䡁䅉䅉䡂䝁䄸睢歂䡁䅍睏杁䕁䅷兡浂䝁䅕督あ䡁䅫䅢求䑁䅳䅉偂䝁䄴䅢灂䝁䄴党杁䕁䅣杣療䝁䅍党祂䡁䅫䅁卄元䅁䄲䅁䕁䅙兙穂䡁䅑兌乂䝁䄸杤灂䝁䄴睚杁䕁䅍睢畂䡁䅍兤瑂䝁䅕杣杁䕁䅣睢療䝁䅑督㝁䍁䅁䅔灂䝁䅙党穂䡁䅑入獂䝁䅕睏杁䙁䅍睢橂䝁䅫兙獂䍁䅁兔求䝁䅑兡桂䍁䅁兑歂䡁䅙党祂䡁䅑兡穂䝁䅫杢湂䑁䅳䅉塂䝁䅕兙祂䝁䅅杙獂䝁䅕督㝁䍁䅁村祂䝁䅅杢歂䍁䅁兔桂䡁䅉睡求䡁䅑兡畂䝁䅣睏杁䙁䅍兢桂䡁䅉䅤杁䕁䅍䅢療䡁䅑䅡灂䝁䄴睚䅁䭁卙䅁獃䅁䅁杒桂䡁䅍䅤瑁䕁䄰睢㉂䝁䅫杢湂䍁䅁睑療䝁䄴督ㅂ䝁䄰党祂䍁䅁睒療䝁䄸䅚穂䑁䅳䅉䵂䝁䅫杚求䡁䅍䅤㕂䝁䅷党㝁䍁䅁杖灂䡁䅉䅤ㅂ䝁䅅䅢杁䕁䅣睢療䝁䅑督㝁䍁䅁村祂䝁䅅杢歂䍁䅁兔桂䡁䅉睡求䡁䅑兡畂䝁䅣睏杁䙁䅍兢桂䡁䅉䅤杁䕁䅍䅢療䡁䅑䅡灂䝁䄴睚䅁䡁䭑䅁坂䅁䅁杒桂䡁䅍䅤瑁䕁䄰睢㉂䝁䅫杢湂䍁䅁睑療䝁䄴督ㅂ䝁䄰党祂䍁䅁睒療䝁䄸䅚穂䑁䅳䅉偂䝁䄴䅢灂䝁䄴党杁䕁䅣杣療䝁䅍党祂䡁䅫䅁噃元䅁䅩䅁䕁䅙兙穂䡁䅑兌乂䝁䄸杤灂䝁䄴睚杁䕁䅍睢畂䡁䅍兤瑂䝁䅕杣杁䕁䅣睢療䝁䅑督㝁䍁䅁睕療䝁䅍兡桂䝁䅷䅉乂䝁䅕䅚灂䝁䅅䅉乂䝁䅅杣牂䝁䅕䅤灂䝁䄴睚㝁䍁䅁村祂䝁䅅杢歂䍁䅁兔桂䡁䅉睡求䡁䅑兡畂䝁䅣䅁䭁䅃䅁杵䅁䕁䅙党祂䡁䅑兡獂䝁䅫䅤㕂䑁䅳䅉偂䡁䅍䅤求䝁䄸䅣療䡁䅉睢穂䝁䅫督㝁䍁䅁䅒求䡁䅉兢桂䡁䅑睢獂䝁䄸睚㕂䑁䅳䅉䩂䝁䄰兢ㅂ䝁䄴睢獂䝁䄸睚㕂䑁䅳䅉偂䝁䄴睙療䝁䅷睢湂䡁䅫睏杁䙁䅉党睂䡁䅉睢歂䡁䅕睙あ䝁䅫杤求䍁䅁䅓求䝁䅅䅢あ䝁䅧睏杁䙁䅉党穂䡁䅁兡祂䝁䅅䅤療䡁䅉入䅁偁兯䅁佂䅁䅁杒求䡁䅉䅤灂䝁䅷兡㙂䝁䅕杣穂䍁䅁兙畂䝁䅑䅉䉂䝁䅣杣灂䝁䅍兤獂䡁䅑兤祂䝁䅅䅢杁䕁䅍䅡求䝁䄰兡橂䝁䅅䅢穂䅁䅁睲䅧䥁䅙䅁䝂䝁䅫䅢求䍁䅁睕潂䝁䅅杣灂䝁䄴睚㝁䍁䅁杖灂䡁䅉䅤ㅂ䝁䅅䅢杁䙁䅣睢祂䝁䅳杚療䡁䅉睙求䑁䅳䅉䑂䝁䅷睢ㅂ䝁䅑䅉呂䡁䅑睢祂䝁䅅睚求䑁䅳䅉兂䡁䅉睢橂䝁䅕督穂䍁䅁兑ㅂ䡁䅑睢瑂䝁䅅䅤灂䝁䄸杢䅁䭁卍䅁㙁䅁䅁杒灂䝁䄴兙畂䝁䅍兡桂䝁䅷䅉䙂䡁䅧睙潂䝁䅅杢湂䝁䅕督杁䝁䅅杢歂䍁䅁䅒桂䡁䅑兙䅁䙁䤴䅁流䅁䅁杒灂䝁䄴兙畂䝁䅍兡桂䝁䅷䅉呂䝁䅕杣㉂䝁䅫睙求䡁䅍䅁婂杂䅁杆䅁䕁䅙兡畂䝁䅅杢橂䝁䅫兙獂䡁䅍䅁㡂杂䅁条䅅䕁䅙兡畂䡁䅑党橂䝁䅧睏杁䕁䄰兙橂䝁䅧兡畂䝁䅕䅉䵂䝁䅕兙祂䝁䄴兡畂䝁䅣睏杁䕁䅍䅢療䡁䅕䅚杁䕁䅑兙あ䝁䅅䅉呂䝁䅕杣㉂䝁䅫睙求䡁䅍睏杁䕁䅍䅢療䡁䅕䅚杁䕁䅫杢浂䡁䅉兙穂䡁䅑杣ㅂ䝁䅍䅤ㅂ䡁䅉党㝁䍁䅁睑獂䝁䄸兤歂䍁䅁睕あ䝁䄸杣桂䝁䅣党㝁䍁䅁兑祂䡁䅑兡浂䝁䅫睙灂䝁䅅䅢杁䕁䅫杢あ䝁䅕䅢獂䝁䅫睚求䝁䄴睙求䑁䅳䅉偂䝁䄴䅢灂䝁䄴党杁䙁䅁兙㕂䝁䄰党畂䡁䅑督㝁䍁䅁睒求䝁䄴兑䩂䑁䅳䅉噂䡁䅑兡獂䝁䅫䅤㕂䍁䅁睕橂䝁䅅䅢求䍁䅁睕療䝁䅷兙祂䑁䅳䅉偂䝁䄴督潂䝁䄸杣求䍁䅁兙畂䝁䅑䅉偂䝁䅙杚穂䝁䅧睢祂䝁䅕䅉塂䝁䅫杢歂䅁䅁允䅫䝁䅙䅁䝂䝁䅫杢あ䝁䅕睙潂䑁䅳䅉偂䝁䄴䅢灂䝁䄴党杁䙁䅁兙㕂䝁䄰党畂䡁䅑督㝁䍁䅁村ㅂ䡁䅫䅉佂䝁䄸睤杁䙁䅁兙㕂䍁䅁䅔桂䡁䅑党祂䍁䅁䅋䍂䕁䄴䅕䵂䍁䅫䅁摂杅䅁䅑䅁䕁䅙兡畂䡁䅑党橂䝁䅧睏杁䙁䅉党桂䝁䅷䅉䙂䡁䅍䅤桂䡁䅑党杁䙁䅑党橂䝁䅧杢療䝁䅷睢湂䡁䅫䅁楂杅䅁䅴䅁䕁䅙兡畂䡁䅑党橂䝁䅧睏杁䙁䅍兢桂䡁䅉䅤杁䕁䅍兙祂䝁䅑督㝁䍁䅁䅕桂䡁䅫兢求䝁䄴䅤杁䕁䅙兙橂䝁䅫䅢灂䡁䅑兙あ䝁䄸杣杁䕁䅕杢桂䝁䅉䅢求䡁䅉督㝁䍁䅁村桂䝁䄴睡灂䝁䄴睚杁䝁䅅督杁䝁䅅䅉呂䝁䅕杣㉂䝁䅫睙求䑁䅳䅉偂䝁䄴䅢灂䝁䄴党杁䙁䅁兙㕂䝁䄰党畂䡁䅑督䅁偁丰䅁允䅁䅁杒灂䡁䅑杢求䡁䅍督䅁䍁䥉䅁流䅁䅁杒灂䡁䅑杢求䡁䅍督㝁䍁䅁䅔灂䝁䅙党穂䡁䅑入獂䝁䅕䅁坂权䅁䅓䅁䕁䅙兡あ䝁䄴党穂䡁䅍睏杁䕁䅷兡浂䝁䅕督あ䡁䅫䅢求䑁䅳䅉䍂䡁䅉兙畂䝁䅑䅉乂䝁䅅杣牂䝁䅕䅤灂䝁䄴睚䅁䥁䡉䅁楃䅁䅁杒灂䡁䅑杢求䡁䅍督㝁䍁䅁䅔灂䝁䅙党穂䡁䅑入獂䝁䅕睏杁䕁䄴兤あ䡁䅉兙橂䝁䅕兤あ䝁䅫睙桂䝁䅷睏杁䕁䅍兙祂䝁䅑兡療䡁䅙兙穂䝁䅍兤獂䝁䅅杣㝁䍁䅁䅒求䡁䅉兢桂䡁䅑睢獂䝁䄸睚㕂䑁䅳䅉䕂䝁䅫睚灂䡁䅑兙獂䍁䅁睖求䝁䅷䅢畂䝁䅕督穂䅁䅁剰䅉䕁䅙䅁䝂䝁䅫䅤畂䝁䅕督穂䑁䅳䅉䵂䝁䅫杚求䡁䅍䅤㕂䝁䅷党㝁䍁䅁睕瑂䝁䅅杣あ䍁䅁睑獂䝁䄸䅤潂䝁䅫杢湂䅁䅁䄵䅧䥁䅧䅁䝂䝁䅫䅤畂䝁䅕督穂䑁䅳䅉䵂䝁䅫杚求䡁䅍䅤㕂䝁䅷党㝁䍁䅁杖灂䝁䅑党療䍁䅁兑歂䡁䅙党祂䡁䅑兡穂䝁䅫杢湂䑁䅳䅉䍂䡁䅉兙畂䝁䅑䅉乂䝁䅅杣牂䝁䅕䅤灂䝁䄴睚㝁䍁䅁杖灂䝁䅑党療䍁䅁睒桂䝁䄰党穂䅁䅁眸䅣䩁䄴䅁䝂䝁䅫䅤畂䝁䅕督穂䑁䅳䅉䵂䝁䅫杚求䡁䅍䅤㕂䝁䅷党㝁䍁䅁睖求䝁䅅杣桂䝁䅉䅢求䡁䅍睏杁䕁䅉杣桂䝁䄴䅚杁䕁䄰兙祂䝁䅳党あ䝁䅫杢湂䑁䅳䅉呂䝁䄰兙祂䡁䅑䅉䑂䝁䅷睢あ䝁䅧兡畂䝁䅣睏杁䕁䅅兢桂䡁䅑党ㅂ䡁䅉䅉呂䡁䅁睢祂䡁䅑督䅁䩁䡣䅁䕄䅁䅁杒灂䡁䅑杢求䡁䅍督㝁䍁䅁兔䥂䝁䅕兙獂䡁䅑䅡㝁䍁䅁睔ㅂ䡁䅑䅣桂䡁䅑兡求䝁䄴䅤杁䕁䅍兙祂䝁䅕睏杁䕁䅅督穂䝁䅫督あ䝁䅫杤求䍁䅁䅖求䝁䅍䅡畂䝁䄸䅢療䝁䅣入㝁䍁䅁杔求䡁䅕杣療䝁䅷睢湂䡁䅫睏杁䕁䄸杣あ䝁䅧睢睂䝁䅅党歂䝁䅫睙穂䑁䅳䅉兂䝁䅅兡畂䍁䅁兔桂䝁䄴兙湂䝁䅕兢求䝁䄴䅤䅁䩁匴䅁慁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䅒桂䡁䅑兙杁䕁䅍党畂䡁䅑党祂䡁䅍䅉桂䝁䄴䅚杁䕁䅙兙橂䝁䅫䅢灂䡁䅑兡求䡁䅍睏杁䙁䅍䅤療䡁䅉兙湂䝁䅕䅉乂䝁䅅杢桂䝁䅣党瑂䝁䅕杢あ䑁䅳䅉䕂䝁䅅䅤桂䍁䅁睑求䝁䄴䅤求䡁䅉䅉啂䝁䅕睙潂䝁䄴睢獂䝁䄸睚㕂䅁䅁儴䅯䍁䅉䅁䝂䝁䅷党求䡁䅑䅉乂䝁䅅杢桂䝁䅣党瑂䝁䅕杢あ䅁䅁䄰䅣䡁䅁䅁䝂䝁䅷党求䡁䅑䅉乂䝁䅅杢桂䝁䅣党瑂䝁䅕杢あ䑁䅳䅉䙂䝁䅷党橂䡁䅑杣灂䝁䅍䅉坂䝁䅕䅡灂䝁䅍䅢求䑁䅳䅉䉂䡁䅕䅤療䝁䄴睢瑂䝁䄸兤穂䍁䅁杖求䝁䅧兡橂䝁䅷党穂䅁䅁杪䅙䝁䅙䅁䝂䝁䅷党求䡁䅑䅉乂䝁䅅杢桂䝁䅣党瑂䝁䅕杢あ䑁䅳䅉䙂䝁䅷党橂䡁䅑杣灂䝁䅍䅉坂䝁䅕䅡灂䝁䅍䅢求䑁䅳䅉乂䝁䅫睙祂䝁䄸兌乂䝁䄸杙灂䝁䅷兡あ䡁䅫䅁䅁杅䅁䅒䅁䕁䅙䅢求䝁䅕䅤杁䕁䄰兙畂䝁䅅睚求䝁䄰党畂䡁䅑睏杁䕁䅙杣求䝁䅫睚潂䡁䅑䅉呂䝁䅕杣㉂䝁䅫睙求䅁䅁䅫䅧䥁䅉䅁䝂䝁䅷党求䡁䅑䅉乂䝁䅅杢桂䝁䅣党瑂䝁䅕杢あ䑁䅳䅉䝂䡁䅉党灂䝁䅣䅡あ䍁䅁睕求䡁䅉杤灂䝁䅍党㝁䍁䅁睒兂䙁䅍睏杁䕁䅷兙穂䡁䅑䅉乂䝁䅫䅢求䍁䅁䅖祂䝁䅅杢穂䡁䅁睢祂䡁䅑兙あ䝁䅫睢畂䅁䅁硔䅁偁䅑䅁䝂䝁䅷党求䡁䅑䅉乂䝁䅅杢桂䝁䅣党瑂䝁䅕杢あ䑁䅳䅉䝂䡁䅉党灂䝁䅣䅡あ䍁䅁睕求䡁䅉杤灂䝁䅍党㝁䍁䅁睒兂䙁䅍睏杁䕁䅷兙穂䡁䅑䅉乂䝁䅫䅢求䍁䅁䅖祂䝁䅅杢穂䡁䅁睢祂䡁䅑兙あ䝁䅫睢畂䑁䅳䅉兂䡁䅉党歂䝁䅫睙あ䝁䅫杤求䍁䅁兑畂䝁䅅䅢㕂䡁䅑兡橂䡁䅍睏杁䕁䅍䅢療䡁䅕䅚杁䙁䅍䅤療䡁䅉兙湂䝁䅕睏杁䙁䅁杣療䝁䅍党穂䡁䅍䅉䉂䡁䅕䅤療䝁䄰兙あ䝁䅫睢畂䅁䅁睸䅧䵁䅙䅁䝂䝁䅷党求䡁䅑䅉乂䝁䅅杢桂䝁䅣党瑂䝁䅕杢あ䑁䅳䅉䝂䡁䅉党灂䝁䅣䅡あ䍁䅁睕求䡁䅉杤灂䝁䅍党㝁䍁䅁睒兂䙁䅍睏杁䕁䄰兙祂䝁䅫杢求䍁䅁䅖祂䝁䅅杢穂䡁䅁睢祂䡁䅑兙あ䝁䅫睢畂䑁䅳䅉䑂䝁䄸兤祂䝁䅫党祂䍁䅁睕求䡁䅉杤灂䝁䅍党㝁䍁䅁䅕祂䝁䄸睙求䡁䅍督杁䕁䅅兤あ䝁䄸兢桂䡁䅑兡療䝁䄴䅁㍄元䅁杣䅁䕁䅙䅢求䝁䅕䅤杁䕁䄰兙畂䝁䅅睚求䝁䄰党畂䡁䅑睏杁䕁䅙杣求䝁䅫睚潂䡁䅑䅉呂䝁䅕杣㉂䝁䅫睙求䑁䅳䅉䩂䝁䄴䅚ㅂ䡁䅍䅤祂䝁䅫兙獂䍁䅁兑ㅂ䡁䅑睢瑂䝁䅅䅤灂䝁䄸杢䅁䕁䨴䅁浃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䅁䥁䤸䅁十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㝁䍁䅁睕求䝁䄴督療䡁䅉督㝁䍁䅁䅕祂䝁䄸睙求䡁䅍督杁䕁䅅兤あ䝁䄸兢桂䡁䅑兡療䝁䄴睏杁䕁䅅杣あ䝁䅫杚灂䝁䅍兡桂䝁䅷䅉䩂䝁䄴䅤求䝁䅷䅢灂䝁䅣党畂䝁䅍党䅁䝁䩅䅁慁允䅁杒獂䝁䅕党あ䍁䅁兔桂䝁䄴兙湂䝁䅕兢求䝁䄴䅤㝁䍁䅁杒祂䝁䅕兡湂䝁䅧䅤杁䙁䅍党祂䡁䅙兡橂䝁䅕睏杁䕁䅫杢歂䡁䅕督あ䡁䅉兡桂䝁䅷䅉䉂䡁䅕䅤療䝁䄰兙あ䝁䅫睢畂䑁䅳䅉乂䝁䅅杣灂䝁䄴党杁䙁䅑杣桂䝁䄴督睂䝁䄸杣あ䝁䅅䅤灂䝁䄸杢㝁䍁䅁睕求䝁䄴督療䡁䅉督㝁䍁䅁兒獂䝁䅕睙あ䡁䅉兡橂䍁䅁杖求䝁䅧兡橂䝁䅷党㝁䍁䅁䅕桂䡁䅍督求䝁䄴睚求䡁䅉䅉䉂䝁䅫杣橂䡁䅉兙浂䡁䅑䅉乂䝁䅅杢ㅂ䝁䅙兙橂䡁䅑兤祂䝁䅫杢湂䅁䅁朴䅯䱁䅙䅁䝂䝁䅷党求䡁䅑䅉乂䝁䅅杢桂䝁䅣党瑂䝁䅕杢あ䑁䅳䅉䝂䡁䅉党灂䝁䅣䅡あ䍁䅁睕求䡁䅉杤灂䝁䅍党㝁䍁䅁兓畂䝁䅑兤穂䡁䅑杣灂䝁䅅䅢杁䕁䅅兤あ䝁䄸兢桂䡁䅑兡療䝁䄴睏杁䙁䅁兙穂䡁䅍党畂䝁䅣党祂䍁䅁兑灂䡁䅉睙祂䝁䅅杚あ䍁䅁兔桂䝁䄴兤浂䝁䅅睙あ䡁䅕杣灂䝁䄴睚䅁䝁䭅䅁㑂䅁䅁杒獂䝁䅕党あ䍁䅁兔桂䝁䄴兙湂䝁䅕兢求䝁䄴䅤㝁䍁䅁杒祂䝁䅕兡湂䝁䅧䅤杁䙁䅍党祂䡁䅙兡橂䝁䅕睏杁䕁䅷兙穂䡁䅑䅉乂䝁䅫䅢求䍁䅁䅖祂䝁䅅杢穂䡁䅁睢祂䡁䅑兙あ䝁䅫睢畂䅁䅁条䅧䵁䅉䅁䝂䝁䅷党求䡁䅑䅉乂䝁䅅杢桂䝁䅣党瑂䝁䅕杢あ䑁䅳䅉䝂䡁䅉党灂䝁䅣䅡あ䍁䅁睕求䡁䅉杤灂䝁䅍党㝁䍁䅁䅔桂䡁䅍䅤杁䕁䄰兡獂䝁䅕䅉啂䡁䅉兙畂䡁䅍䅣療䡁䅉䅤桂䡁䅑兡療䝁䄴睏杁䕁䅍睢ㅂ䡁䅉兡求䡁䅉䅉呂䝁䅕杣㉂䝁䅫睙求䑁䅳䅉兂䡁䅉睢橂䝁䅕督穂䍁䅁兑ㅂ䡁䅑睢瑂䝁䅅䅤灂䝁䄸杢䅁䉁匰䅁睄䅁䅁杒獂䝁䅕党あ䍁䅁兔桂䝁䄴兙湂䝁䅕兢求䝁䄴䅤㝁䍁䅁杒祂䝁䅕兡湂䝁䅧䅤杁䙁䅍党祂䡁䅙兡橂䝁䅕睏杁䕁䅷兙穂䡁䅑䅉乂䝁䅫䅢求䍁䅁䅖祂䝁䅅杢穂䡁䅁睢祂䡁䅑兙あ䝁䅫睢畂䑁䅳䅉乂䝁䅅杣灂䝁䄴党杁䙁䅑杣桂䝁䄴督睂䝁䄸杣あ䝁䅅䅤灂䝁䄸杢㝁䍁䅁䅕桂䝁䅍睡桂䝁䅣兡畂䝁䅣䅉呂䝁䅕杣㉂䝁䅫睙求䡁䅍睏杁䕁䅍睢ㅂ䡁䅉兡求䡁䅉䅉呂䝁䅕杣㉂䝁䅫睙求䅁䅁䅢䅫䡁䅉䅁䝂䝁䅷党求䡁䅑䅉乂䝁䅅杢桂䝁䅣党瑂䝁䅕杢あ䑁䅳䅉䝂䡁䅉党灂䝁䅣䅡あ䍁䅁睕求䡁䅉杤灂䝁䅍党㝁䍁䅁兔桂䡁䅉兡畂䝁䅕䅉啂䡁䅉兙畂䡁䅍䅣療䡁䅉䅤桂䡁䅑兡療䝁䄴䅁ㅄ权䅁䄵䅁䕁䅙䅢求䝁䅕䅤杁䕁䄰兙畂䝁䅅睚求䝁䄰党畂䡁䅑睏杁䕁䅙杣求䝁䅫睚潂䡁䅑䅉呂䝁䅕杣㉂䝁䅫睙求䑁䅳䅉乂䝁䅅杣灂䝁䄴党杁䙁䅑杣桂䝁䄴督睂䝁䄸杣あ䝁䅅䅤灂䝁䄸杢㝁䍁䅁睑療䡁䅕杣灂䝁䅕杣杁䙁䅍党祂䡁䅙兡橂䝁䅕睏杁䙁䅁杣療䝁䅍党穂䡁䅍䅉䉂䡁䅕䅤療䝁䄰兙あ䝁䅫睢畂䑁䅳䅉呂䡁䅑睢祂䝁䅅睚求䍁䅁兔桂䝁䄴兙湂䝁䅕兢求䝁䄴䅤䅁偁䩁䅁㉃䅁䅁杒獂䝁䅕党あ䍁䅁兔桂䝁䄴兙湂䝁䅕兢求䝁䄴䅤㝁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剁睂䅁䅩䅁䕁䅙䅢求䝁䅕䅤杁䕁䄰兙畂䝁䅅睚求䝁䄰党畂䡁䅑睏杁䕁䅙杣求䝁䅫睚潂䡁䅑䅉呂䝁䅕杣㉂䝁䅫睙求䑁䅳䅉兂䝁䅅督穂䝁䅕杢湂䝁䅕杣杁䕁䅅兡祂䝁䅍杣桂䝁䅙䅤杁䕁䄰兙畂䡁䅕杚桂䝁䅍䅤ㅂ䡁䅉兡畂䝁䅣䅁浂杅䅁杳䅁䕁䅙䅢求䝁䅕䅤杁䕁䄰兙畂䝁䅅睚求䝁䄰党畂䡁䅑睏杁䕁䅙杣求䝁䅫睚潂䡁䅑䅉呂䝁䅕杣㉂䝁䅫睙求䑁䅳䅉兂䝁䅅督穂䝁䅕杢湂䝁䅕杣杁䕁䅅兡祂䝁䅍杣桂䝁䅙䅤杁䕁䄰兙畂䡁䅕杚桂䝁䅍䅤ㅂ䡁䅉兡畂䝁䅣睏杁䕁䅅兤あ䝁䄸杢療䝁䄰睢ㅂ䡁䅍䅉坂䝁䅕䅡灂䝁䅍䅢求䡁䅍䅁穃元䅁杂䅅䕁䅙䅢求䝁䅕䅤杁䕁䄰兙畂䝁䅅睚求䝁䄰党畂䡁䅑睏杁䕁䅙杣求䝁䅫睚潂䡁䅑䅉呂䝁䅕杣㉂䝁䅫睙求䑁䅳䅉兂䝁䅧入穂䝁䅫睙桂䝁䅷䅉呂䝁䅕睙ㅂ䡁䅉兡あ䡁䅫睏杁䕁䅍睢ㅂ䡁䅉兡求䡁䅉䅉呂䝁䅕杣㉂䝁䅫睙求䑁䅳䅉呂䝁䅕睙ㅂ䡁䅉兡あ䡁䅫䅉乂䝁䅅杢桂䝁䅣党瑂䝁䅕杢あ䑁䅳䅉䑂䝁䅅督潂䝁䅫党祂䝁䅷党穂䡁䅍䅉䑂䝁䅧党橂䝁䅳睢ㅂ䡁䅑督㝁䍁䅁睔畂䝁䅷兡畂䝁䅕䅉兂䝁䅅入瑂䝁䅕杢あ䡁䅍䅁汃䅃䅁杢䅁䕁䅙䅢求䝁䅕䅤杁䕁䄰兙畂䝁䅅睚求䝁䄰党畂䡁䅑睏杁䕁䅙杣求䝁䅫睚潂䡁䅑䅉呂䝁䅕杣㉂䝁䅫睙求䑁䅳䅉噂䡁䅑兡獂䝁䅫䅤㕂䍁䅁睕橂䝁䅅䅢求䍁䅁睕療䝁䅷兙祂䅁䅁杘䅯佁䄴䅁䝂䝁䅷党求䡁䅑䅉乂䝁䅅杢桂䝁䅣党瑂䝁䅕杢あ䑁䅳䅉䝂䡁䅕党獂䍁䅁睑求䝁䅷䅢穂䑁䅳䅉䩂䝁䄴䅚ㅂ䡁䅍䅤祂䝁䅫兙獂䍁䅁兑ㅂ䡁䅑睢瑂䝁䅅䅤灂䝁䄸杢㝁䍁䅁睕求䝁䄴督療䡁䅉督㝁䍁䅁䅕療䝁䅷䅢ㅂ䡁䅑兡療䝁䄴䅉䑂䝁䄸杢あ䡁䅉睢獂䑁䅳䅉䙂䝁䅷党橂䡁䅑杣灂䝁䅍䅉坂䝁䅕䅡灂䝁䅍䅢求䑁䅳䅉䉂䡁䅕䅤療䝁䄴睢瑂䝁䄸兤穂䍁䅁杖求䝁䅧兡橂䝁䅷党穂䅁䅁杂䅫䩁䅉䅁䝂䝁䅷党求䡁䅑䅉乂䝁䅅杢桂䝁䅣党瑂䝁䅕杢あ䑁䅳䅉䡂䙁䅁睕㝁䍁䅁䅒桂䡁䅑兙杁䙁䅁杣療䡁䅑党橂䡁䅑兡療䝁䄴睏杁䙁䅑兙㑂䝁䅫䅉呂䝁䅕杣㉂䝁䅫睙求䑁䅳䅉兂䡁䅉睢橂䝁䅕督穂䍁䅁兑ㅂ䡁䅑睢瑂䝁䅅䅤灂䝁䄸杢䅁䵁䭉䅁䥄䅁䅁杒獂䝁䅕党あ䍁䅁兔桂䝁䄴兙湂䝁䅕兢求䝁䄴䅤㝁䍁䅁睒兂䙁䅍睏杁䕁䅫杢歂䡁䅕督あ䡁䅉兡桂䝁䅷䅉䉂䡁䅕䅤療䝁䄰兙あ䝁䅫睢畂䑁䅳䅉佂䝁䅅杤灂䝁䅣兙あ䝁䅫睢畂䑁䅳䅉兂䡁䅉睢橂䝁䅕督穂䍁䅁兑ㅂ䡁䅑睢瑂䝁䅅䅤灂䝁䄸杢㝁䍁䅁睕求䝁䄴督療䡁䅉督㝁䍁䅁睕瑂䝁䅅杣あ䍁䅁睑灂䡁䅑兡求䡁䅍䅁兄杅䅁䅹䅁䕁䅙䅢求䝁䅕䅤杁䕁䄰兙畂䝁䅅睚求䝁䄰党畂䡁䅑睏杁䕁䅣䅕呂䑁䅳䅉䩂䝁䄴䅚ㅂ䡁䅍䅤祂䝁䅫兙獂䍁䅁兑ㅂ䡁䅑睢瑂䝁䅅䅤灂䝁䄸杢㝁䍁䅁杔桂䡁䅙兡湂䝁䅅䅤灂䝁䄸杢㝁䍁䅁睕求䝁䄴督療䡁䅉督㝁䍁䅁睕瑂䝁䅅杣あ䍁䅁睑灂䡁䅑兡求䡁䅍睏杁䙁䅁杣療䝁䅍党穂䡁䅍䅉䉂䡁䅕䅤療䝁䄰兙あ䝁䅫睢畂䅁䅁杵䅧䭁䅷䅁䝂䝁䅷党求䡁䅑䅉乂䝁䅅杢桂䝁䅣党瑂䝁䅕杢あ䑁䅳䅉䡂䙁䅁睕㝁䍁䅁兓畂䝁䅑兤穂䡁䅑杣灂䝁䅅䅢杁䕁䅅兤あ䝁䄸兢桂䡁䅑兡療䝁䄴睏杁䙁䅍党畂䡁䅍睢祂䡁䅍睏杁䙁䅍兢桂䡁䅉䅤杁䕁䅕杢求䡁䅉睚㕂䑁䅳䅉䙂䝁䅷党橂䡁䅑杣灂䝁䅍䅉坂䝁䅕䅡灂䝁䅍䅢求䅁䅁剚䅉䩁䅙䅁䝂䝁䅷党求䡁䅑䅉乂䝁䅅杢桂䝁䅣党瑂䝁䅕杢あ䑁䅳䅉䡂䙁䅁睕㝁䍁䅁䅔桂䡁䅍䅤杁䕁䄰兡獂䝁䅕䅉啂䡁䅉兙畂䡁䅍䅣療䡁䅉䅤桂䡁䅑兡療䝁䄴睏杁䙁䅉兡歂䝁䅕䅉呂䝁䅧兙祂䝁䅫杢湂䑁䅳䅉䑂䝁䅅杣杁䙁䅍䅡桂䡁䅉兡畂䝁䅣䅁㑃杂䅁杳䅁䕁䅙䅢求䝁䅕䅤杁䕁䄰兙畂䝁䅅睚求䝁䄰党畂䡁䅑睏杁䕁䅣䅕呂䑁䅳䅉佂䝁䅅杤灂䝁䅣兙あ䝁䅫睢畂䑁䅳䅉䑂䝁䅅杣杁䙁䅍䅡桂䡁䅉兡畂䝁䅣睏杁䕁䅅兤あ䝁䄸杢療䝁䄰睢ㅂ䡁䅍䅉坂䝁䅕䅡灂䝁䅍䅢求䡁䅍睏杁䙁䅕䅤灂䝁䅷兡あ䡁䅫䅉呂䝁䅍兙獂䝁䅕䅉呂䝁䄸䅢桂䡁䅉䅁乁权䅁杒䅁䕁䅙䅢求䝁䅕䅤杁䕁䄰兙畂䝁䅅睚求䝁䄰党畂䡁䅑睏杁䕁䅧睢瑂䝁䅕䅉䩂䝁䄰䅣祂䝁䄸杤求䝁䄰党畂䡁䅑䅁硁睃䅁朷䅁䕁䅙䅢求䝁䅕䅤杁䕁䄰兙畂䝁䅅睚求䝁䄰党畂䡁䅑睏杁䕁䅧睢瑂䝁䅕䅢桂䝁䄴䅚杁䙁䅍党橂䡁䅕杣灂䡁䅑入㝁䍁䅁兓畂䝁䅑兤穂䡁䅑杣灂䝁䅅䅢杁䕁䅅兤あ䝁䄸兢桂䡁䅑兡療䝁䄴睏杁䕁䅕䅢求䝁䅍䅤祂䝁䅫睙杁䙁䅙党潂䝁䅫睙獂䝁䅕睏杁䙁䅍党橂䡁䅕杣灂䡁䅑入杁䕁䄰兙畂䝁䅅睚求䝁䄰党畂䡁䅑睏杁䕁䅅兤あ䝁䄸杢療䝁䄰睢ㅂ䡁䅍䅉坂䝁䅕䅡灂䝁䅍䅢求䡁䅍䅁卂䅃䅁䅕䅁䕁䅙䅢求䝁䅕䅤杁䕁䄰兙畂䝁䅅睚求䝁䄰党畂䡁䅑睏杁䕁䅫杢歂䡁䅕督あ䡁䅉兡桂䝁䅷䅉䉂䡁䅕䅤療䝁䄰兙あ䝁䅫睢畂䅁䅁硨䅅䵁䅙䅁䝂䝁䅷党求䡁䅑䅉乂䝁䅅杢桂䝁䅣党瑂䝁䅕杢あ䑁䅳䅉䩂䝁䄴䅚ㅂ䡁䅍䅤祂䝁䅫兙獂䍁䅁兑ㅂ䡁䅑睢瑂䝁䅅䅤灂䝁䄸杢㝁䍁䅁睑療䝁䄰兢求䡁䅉睙灂䝁䅅䅢杁䙁䅍䅣桂䝁䅍党杁䕁䅷兙ㅂ䝁䄴睙潂䑁䅳䅉兂䝁䅅督穂䝁䅕杢湂䝁䅕杣杁䕁䅅兡祂䝁䅍杣桂䝁䅙䅤杁䕁䄰兙畂䡁䅕杚桂䝁䅍䅤ㅂ䡁䅉兡畂䝁䅣䅁畃权䅁杮䅁䕁䅙䅢求䝁䅕䅤杁䕁䄰兙畂䝁䅅睚求䝁䄰党畂䡁䅑睏杁䕁䅫杢歂䡁䅕督あ䡁䅉兡桂䝁䅷䅉䉂䡁䅕䅤療䝁䄰兙あ䝁䅫睢畂䑁䅳䅉䙂䝁䅷党橂䡁䅑杣灂䝁䅍䅉坂䝁䅕䅡灂䝁䅍䅢求䑁䅳䅉䉂䡁䅕䅤療䝁䄴睢瑂䝁䄸兤穂䍁䅁杖求䝁䅧兡橂䝁䅷党穂䅁䅁兎䅣䵁䅉䅁䝂䝁䅷党求䡁䅑䅉乂䝁䅅杢桂䝁䅣党瑂䝁䅕杢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䅁䙁前䅁慁允䅁杒獂䝁䅕党あ䍁䅁兔桂䝁䄴兙湂䝁䅕兢求䝁䄴䅤㝁䍁䅁兓畂䝁䅑兤穂䡁䅑杣灂䝁䅅䅢杁䕁䅅兤あ䝁䄸兢桂䡁䅑兡療䝁䄴睏杁䕁䄴兙㉂䝁䅫睚桂䡁䅑兡療䝁䄴睏杁䙁䅍兡瑂䡁䅕䅢桂䡁䅑兡療䝁䄴睏杁䕁䄴党あ䡁䅣睢祂䝁䅳䅉呂䝁䅕睙ㅂ䡁䅉兡あ䡁䅫睏杁䕁䅍睢瑂䝁䄰党祂䝁䅍兡桂䝁䅷䅉呂䡁䅁兙橂䝁䅕䅉䵂䝁䅅兤畂䝁䅍䅡㝁䍁䅁䅕桂䡁䅍督求䝁䄴睚求䡁䅉䅉䉂䝁䅫杣橂䡁䅉兙浂䡁䅑䅉乂䝁䅅杢ㅂ䝁䅙兙橂䡁䅑兤祂䝁䅫杢湂䅁䅁硂䅁䭁䅯䅁䝂䝁䅷党求䡁䅑䅉乂䝁䅅杢桂䝁䅣党瑂䝁䅕杢あ䑁䅳䅉䩂䝁䄴䅚ㅂ䡁䅍䅤祂䝁䅫兙獂䍁䅁兑ㅂ䡁䅑睢瑂䝁䅅䅤灂䝁䄸杢㝁䍁䅁䅕祂䝁䄸睙求䡁䅍督杁䕁䅅兤あ䝁䄸兢桂䡁䅑兡療䝁䄴睏杁䕁䅅杣あ䝁䅫杚灂䝁䅍兡桂䝁䅷䅉䩂䝁䄴䅤求䝁䅷䅢灂䝁䅣党畂䝁䅍党䅁䝁䥧䅁楃䅁䅁杒獂䝁䅕党あ䍁䅁兔桂䝁䄴兙湂䝁䅕兢求䝁䄴䅤㝁䍁䅁兓畂䝁䅑兤穂䡁䅑杣灂䝁䅅䅢杁䕁䅅兤あ䝁䄸兢桂䡁䅑兡療䝁䄴睏杁䙁䅁杣療䝁䅍党穂䡁䅍䅉䉂䡁䅕䅤療䝁䄰兙あ䝁䅫睢畂䑁䅳䅉䉂䡁䅕䅤療䝁䄴睢瑂䝁䄸兤穂䍁䅁杖求䝁䅧兡橂䝁䅷党穂䅁䅁儰䅫䥁䅙䅁䝂䝁䅷党求䡁䅑䅉乂䝁䅅杢桂䝁䅣党瑂䝁䅕杢あ䑁䅳䅉䩂䝁䄴䅚ㅂ䡁䅍䅤祂䝁䅫兙獂䍁䅁兑ㅂ䡁䅑睢瑂䝁䅅䅤灂䝁䄸杢㝁䍁䅁睕求䝁䄴督療䡁䅉督㝁䍁䅁兒獂䝁䅕睙あ䡁䅉兡橂䍁䅁杖求䝁䅧兡橂䝁䅷党䅁䡁卷䅁奄䅁䅁杒獂䝁䅕党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䉂䡁䅕䅤療䝁䄴睢瑂䝁䄸兤穂䍁䅁杖求䝁䅧兡橂䝁䅷党穂䅁䅁䅔䅫偁䅉䅁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䙁䅁兙穂䡁䅍党畂䝁䅣党祂䍁䅁兑灂䡁䅉睙祂䝁䅅杚あ䍁䅁兔桂䝁䄴兤浂䝁䅅睙あ䡁䅕杣灂䝁䄴睚䅁䑁䥧䅁佄䅁䅁杒獂䝁䅕党あ䍁䅁兔桂䝁䄴兙湂䝁䅕兢求䝁䄴䅤㝁䍁䅁兓畂䝁䅑兤穂䡁䅑杣灂䝁䅅䅢杁䕁䅅兤あ䝁䄸兢桂䡁䅑兡療䝁䄴睏杁䙁䅍党畂䡁䅍睢祂䡁䅍睏杁䙁䅁杣療䝁䅍党穂䡁䅍䅉䉂䡁䅕䅤療䝁䄰兙あ䝁䅫睢畂䑁䅳䅉兂䝁䅅督穂䝁䅕杢湂䝁䅕杣杁䕁䅅兡祂䝁䅍杣桂䝁䅙䅤杁䕁䄰兙畂䡁䅕杚桂䝁䅍䅤ㅂ䡁䅉兡畂䝁䅣䅁䕃权䅁䅸䅁䕁䅙䅢求䝁䅕䅤杁䕁䄰兙畂䝁䅅睚求䝁䄰党畂䡁䅑睏杁䕁䅷兙穂䡁䅑䅉乂䝁䅫䅢求䍁䅁䅖祂䝁䅅杢穂䡁䅁睢祂䡁䅑兙あ䝁䅫睢畂䑁䅳䅉䙂䝁䅷党橂䡁䅑杣灂䝁䅍䅉坂䝁䅕䅡灂䝁䅍䅢求䑁䅳䅉乂䝁䅫睙祂䝁䄸兌乂䝁䄸杙灂䝁䅷兡あ䡁䅫睏杁䕁䅅兤あ䝁䄸杢療䝁䄰睢ㅂ䡁䅍䅉坂䝁䅕䅡灂䝁䅍䅢求䡁䅍䅁癁睂䅁䅫䅁䕁䅙䅢求䝁䅕䅤杁䕁䄰兙畂䝁䅅睚求䝁䄰党畂䡁䅑睏杁䕁䅷兙穂䡁䅑䅉乂䝁䅫䅢求䍁䅁䅖祂䝁䅅杢穂䡁䅁睢祂䡁䅑兙あ䝁䅫睢畂䑁䅳䅉䵂䝁䅫杚求䡁䅍䅤㕂䝁䅷党㝁䍁䅁兒獂䝁䅕睙あ䡁䅉兡橂䍁䅁杖求䝁䅧兡橂䝁䅷党䅁䱁卫䅁獂䅁䅁杒獂䝁䅕党あ䍁䅁兔桂䝁䄴兙湂䝁䅕兢求䝁䄴䅤㝁䍁䅁兔灂䝁䅍杣療䍁䄰兔療䝁䅉兡獂䝁䅫䅤㕂䑁䅳䅉䉂䡁䅕䅤療䝁䄴睢瑂䝁䄸兤穂䍁䅁杖求䝁䅧兡橂䝁䅷党穂䅁䅁䅤䅣佁䅷䅁䝂䝁䅷党求䡁䅑䅉乂䝁䅅杢桂䝁䅣党瑂䝁䅕杢あ䑁䅳䅉佂䝁䅅杤灂䝁䅣兙あ䝁䅫睢畂䑁䅳䅉呂䝁䅫兢ㅂ䝁䅷兙あ䝁䅫睢畂䑁䅳䅉佂䝁䅕䅤㍂䝁䄸杣牂䍁䅁睕求䝁䅍兤祂䝁䅫䅤㕂䑁䅳䅉䑂䝁䄸兢瑂䝁䅕杣橂䝁䅫兙獂䍁䅁睕睂䝁䅅睙求䍁䅁䅔桂䡁䅕杢橂䝁䅧睏杁䙁䅁兙穂䡁䅍党畂䝁䅣党祂䍁䅁兑灂䡁䅉睙祂䝁䅅杚あ䍁䅁兔桂䝁䄴兤浂䝁䅅睙あ䡁䅕杣灂䝁䄴睚䅁䡁䭫䅁浂䅁䅁杒獂䝁䅕党あ䍁䅁兔桂䝁䄴兙湂䝁䅕兢求䝁䄴䅤㝁䍁䅁䅕桂䡁䅍督求䝁䄴睚求䡁䅉䅉䉂䝁䅫杣橂䡁䅉兙浂䡁䅑䅉乂䝁䅅杢ㅂ䝁䅙兙橂䡁䅑兤祂䝁䅫杢湂䅁䅁桒䅅䙁䅧䅁䝂䝁䅷党求䡁䅑䅉乂䝁䅅杢桂䝁䅣党瑂䝁䅕杢あ䑁䅳䅉卂䝁䅫䅚求䍁䅁睕潂䝁䅅杣灂䝁䄴睚㝁䍁䅁睑桂䡁䅉䅉呂䝁䅧兙祂䝁䅫杢湂䅁䅁来䄸䙁䄴䅁䝂䝁䅷党求䡁䅑䅉乂䝁䅅杢桂䝁䅣党瑂䝁䅕杢あ䑁䅳䅉呂䝁䅕杢穂䝁䄸杣穂䑁䅳䅉䉂䡁䅕䅤療䝁䄴睢瑂䝁䄸兤穂䍁䅁杖求䝁䅧兡橂䝁䅷党穂䅁䅁硁䅉䉁䅷䅁䝂䝁䄸睢歂䍁䅁䅒求䝁䅷兡㉂䝁䅕杣㕂䅁䅁睄䅫䑁䄴䅁䝂䝁䄸睢歂䍁䅁䅒求䝁䅷兡㉂䝁䅕杣㕂䑁䅳䅉䍂䡁䅉兙畂䝁䅑䅉乂䝁䅅杣牂䝁䅕䅤灂䝁䄴睚䅁䉁䩷䅁畃䅁䅁杒療䝁䄸䅚杁䕁䅑党獂䝁䅫杤求䡁䅉入㝁䍁䅁睑ㅂ䡁䅍䅤療䝁䄰党祂䍁䅁杕求䝁䅷兙あ䝁䅫睢畂䡁䅍䅡灂䡁䅁䅉乂䝁䅅杢桂䝁䅣党瑂䝁䅕杢あ䑁䅳䅉䙂䍁䄰䅢求䝁䅅杣畂䝁䅫杢湂䑁䅳䅉塂䝁䅕兙祂䝁䅅杙獂䝁䅕督㝁䍁䅁睔畂䝁䅷兡畂䝁䅕䅉䡂䡁䅉睢橂䝁䅕杣㕂䅁䅁兢䅫䡁䅉䅁䝂䝁䄸睢歂䍁䅁䅒求䝁䅷兡㉂䝁䅕杣㕂䑁䅳䅉䩂䝁䄴䅚ㅂ䡁䅍䅤祂䝁䅫兙獂䍁䅁兑ㅂ䡁䅑睢瑂䝁䅅䅤灂䝁䄸杢㝁䍁䅁䅕桂䝁䅍睡桂䝁䅣兡畂䝁䅣䅉呂䝁䅕杣㉂䝁䅫睙求䡁䅍䅁䕃兄䅁䅐䅁䕁䅙睢療䝁䅑䅉䕂䝁䅕䅢灂䡁䅙党祂䡁䅫睏杁䕁䄸杢獂䝁䅫杢求䍁䅁睒祂䝁䄸睙求䡁䅉入䅁䥁䡣䅁㑂䅁䅁杒療䝁䄸䅚杁䕁䅑党獂䝁䅫杤求䡁䅉入㝁䍁䅁睔祂䝁䅣兙畂䝁䅫睙㝁䍁䅁兑獂䡁䅑党祂䝁䄴兙あ䝁䅫杤求䍁䅁䅕祂䝁䄸䅤求䝁䅫杢㝁䍁䅁睔畂䝁䅷兡畂䝁䅕䅉䡂䡁䅉睢橂䝁䅕杣㕂䅁䅁末䅣䍁䅑䅁䝂䝁䄸睢歂䍁䅁䅒灂䡁䅍䅤祂䝁䅫杙ㅂ䡁䅑睢祂䡁䅍䅁䵄杂䅁䅈䅁䕁䅙睢療䝁䅑䅉兂䡁䅉睢歂䡁䅕睙あ䡁䅍䅁䝂睂䅁䅇䅁䕁䅙睢療䝁䅑䅉卂䝁䅕䅤桂䝁䅫䅢䅁䥁䡙䅁㉁䅁䅁杒療䝁䄸䅚獁䍁䅁村求䡁䅙党祂䝁䅅睚求䍁䅁兙畂䝁䅑䅉啂䝁䄸杙桂䝁䅍睙療䅁䅁朱䅙䉁䅉䅁䝂䝁䄸睢あ䡁䅣党桂䡁䅉䅁䍄睂䅁䅉䅁䕁䅙睢祂䝁䅕督あ䍁䅁䅕祂䝁䄸䅚ㅂ䝁䅍䅤穂䅁䅁其䅣䑁䅉䅁䝂䝁䄸杣求䡁䅍䅤祂䡁䅫睏杁䕁䅉兡療䝁䄰兙穂䡁䅍䅉䙂䝁䄴党祂䝁䅣入䅁䝁䥑䅁⭁䅁䅁杒療䡁䅉党穂䡁䅑杣㕂䑁䅳䅉䡂䡁䅉党求䝁䄴䅉䑂䝁䄸杢穂䡁䅕兢求䡁䅉䅉䡂䝁䄸睢歂䡁䅍䅁㉃䅃䅁䅉䅁䕁䅙杣求䝁䅫睚潂䡁䅑䅉呂䝁䅕杣㉂䝁䅫睙求䅁䅁睆䅧䩁䅉䅁䝂䡁䅉党灂䝁䅣䅡あ䍁䅁睕求䡁䅉杤灂䝁䅍党㝁䍁䅁睑療䡁䅕杣灂䝁䅕杣杁䙁䅍党祂䡁䅙兡橂䝁䅕睏杁䙁䅁杣療䝁䅍党穂䡁䅍䅉䉂䡁䅕䅤療䝁䄰兙あ䝁䅫睢畂䑁䅳䅉呂䡁䅑睢祂䝁䅅睚求䍁䅁兔桂䝁䄴兙湂䝁䅕兢求䝁䄴䅤䅁乁䭯䅁㡂䅁䅁杒祂䝁䅕兡湂䝁䅧䅤杁䙁䅍党祂䡁䅙兡橂䝁䅕睏杁䕁䅙兤求䝁䅷䅉䑂䝁䅕䅢獂䡁䅍睏杁䕁䄰兙祂䝁䅫杢求䍁䅁䅖祂䝁䅅杢穂䡁䅁睢祂䡁䅑兙あ䝁䅫睢畂䑁䅳䅉䑂䝁䅷党桂䝁䄴䅖求䝁䅍䅡䅁䝁䭯䅁㡂䅁䅁杒祂䝁䅕兡湂䝁䅧䅤杁䙁䅍党祂䡁䅙兡橂䝁䅕睏杁䕁䅫杢歂䡁䅕督あ䡁䅉兡桂䝁䅷䅉䉂䡁䅕䅤療䝁䄰兙あ䝁䅫睢畂䑁䅳䅉乂䝁䅅杣灂䝁䄴党杁䙁䅑杣桂䝁䄴督睂䝁䄸杣あ䝁䅅䅤灂䝁䄸杢䅁䡁䡣䅁慄䅁䅁杒祂䝁䅕兡湂䝁䅧䅤杁䙁䅍党祂䡁䅙兡橂䝁䅕睏杁䕁䅫杢歂䡁䅕督あ䡁䅉兡桂䝁䅷䅉䉂䡁䅕䅤療䝁䄰兙あ䝁䅫睢畂䑁䅳䅉乂䝁䅅杣灂䝁䄴党杁䙁䅑杣桂䝁䄴督睂䝁䄸杣あ䝁䅅䅤灂䝁䄸杢㝁䍁䅁䅒灂䡁䅍䅣療䡁䅍兙獂䍁䅁兙畂䝁䅑䅉卂䝁䅕睙㕂䝁䅍䅢灂䝁䄴睚㝁䍁䅁睕求䝁䄴督療䡁䅉督㝁䍁䅁睕瑂䝁䅅杣あ䍁䅁睑灂䡁䅑兡求䡁䅍䅁慃充䅁䅷䅁䕁䅙杣求䝁䅫睚潂䡁䅑䅉呂䝁䅕杣㉂䝁䅫睙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䅁䝁佫䅁㙃䅁䅁杒祂䝁䅕兡湂䝁䅧䅤杁䙁䅍党祂䡁䅙兡橂䝁䅕睏杁䕁䅫杢歂䡁䅕督あ䡁䅉兡桂䝁䅷䅉䉂䡁䅕䅤療䝁䄰兙あ䝁䅫睢畂䑁䅳䅉兂䡁䅉睢橂䝁䅕督穂䍁䅁兑ㅂ䡁䅑睢瑂䝁䅅䅤灂䝁䄸杢㝁䍁䅁䅕桂䡁䅍督求䝁䄴睚求䡁䅉䅉䉂䝁䅫杣橂䡁䅉兙浂䡁䅑䅉乂䝁䅅杢ㅂ䝁䅙兙橂䡁䅑兤祂䝁䅫杢湂䅁䅁䅈䅯䅁䉑䅁䝂䡁䅉党灂䝁䅣䅡あ䍁䅁睕求䡁䅉杤灂䝁䅍党㝁䍁䅁䅔桂䡁䅍䅤杁䕁䄰兡獂䝁䅕䅉啂䡁䅉兙畂䡁䅍䅣療䡁䅉䅤桂䡁䅑兡療䝁䄴睏杁䕁䅷睢橂䝁䅅䅤灂䝁䄸杢杁䕁䅉兙穂䝁䅕䅚杁䙁䅍党祂䡁䅙兡橂䝁䅕督㝁䍁䅁杕灂䝁䅑党杁䙁䅍䅡桂䡁䅉兡畂䝁䅣睏杁䕁䅍兙祂䍁䅁睕潂䝁䅅杣灂䝁䄴睚㝁䍁䅁䅕祂䝁䄸睙求䡁䅍督杁䕁䅅兤あ䝁䄸兢桂䡁䅑兡療䝁䄴睏杁䕁䄰兡橂䡁䅉睢瑁䕁䄰睢楂䝁䅫䅢灂䡁䅑入䅁䭁䭳䅁佂䅁䅁杒祂䝁䅕兡湂䝁䅧䅤杁䙁䅍党祂䡁䅙兡橂䝁䅕睏杁䕁䄰兙祂䝁䅫杢求䍁䅁䅖祂䝁䅅杢穂䡁䅁睢祂䡁䅑兙あ䝁䅫睢畂䅁䅁䅯䅙䝁䅁䅁䝂䡁䅉党灂䝁䅣䅡あ䍁䅁睕求䡁䅉杤灂䝁䅍党㝁䍁䅁兔桂䡁䅉兡畂䝁䅕䅉啂䡁䅉兙畂䡁䅍䅣療䡁䅉䅤桂䡁䅑兡療䝁䄴睏杁䕁䅉兡療䝁䅙兤求䝁䅷䅁㍂䅃䅁杮䅁䕁䅙杣求䝁䅫睚潂䡁䅑䅉呂䝁䅕杣㉂䝁䅫睙求䑁䅳䅉乂䝁䅅杣灂䝁䄴党杁䙁䅑杣桂䝁䄴督睂䝁䄸杣あ䝁䅅䅤灂䝁䄸杢㝁䍁䅁睑獂䝁䅕兙畂䙁䅑党橂䝁䅧睏杁䕁䅉兡療䝁䄰兙穂䡁䅍䅉䙂䝁䄴党祂䝁䅣入㝁䍁䅁睑獂䝁䅫兢桂䡁䅑党啂䝁䅕睙潂䅁䅁睲䅯䩁䅯䅁䝂䡁䅉党灂䝁䅣䅡あ䍁䅁睕求䡁䅉杤灂䝁䅍党㝁䍁䅁兔桂䡁䅉兡畂䝁䅕䅉啂䡁䅉兙畂䡁䅍䅣療䡁䅉䅤桂䡁䅑兡療䝁䄴睏杁䕁䅍睢ㅂ䡁䅉兡求䡁䅉䅉呂䝁䅕杣㉂䝁䅫睙求䑁䅳䅉噂䡁䅑兡獂䝁䅫䅤㕂䍁䅁睕橂䝁䅅䅢求䍁䅁睕療䝁䅷兙祂䅁䅁兺䅯䝁䅑䅁䝂䡁䅉党灂䝁䅣䅡あ䍁䅁睕求䡁䅉杤灂䝁䅍党㝁䍁䅁䅕桂䡁䅍督求䝁䄴睚求䡁䅉䅉䉂䝁䅫杣橂䡁䅉兙浂䡁䅑䅉乂䝁䅅杢ㅂ䝁䅙兙橂䡁䅑兤祂䝁䅫杢湂䅁䅁硣䅉䅁䅙䅁䡂䕁䅑䅁䩁睁䅁权䅁䕁䅣䅒䕂䙁䅫䅁捁䅂䅁杂䅁䕁䅣兒䅁䍁䐰䅁䭁䅁䅁睒䙂䕁䅧睑䅁䩁䍣䅁䥁䅁䅁睒䙂䕁䄴䅁婄睁䅁䅃䅁䕁䅣兒坂䅁䅁睉䅑䅁䅯䅁䡂䕁䅫䅔䕂䅁䅁䄹䅉䅁䅧䅁䡂䕁䅫睕䅁䝁䍍䅁睁允䅁睒䩂䙁䅍䅉潁䕁䅣党療䝁䅣杣桂䡁䅁䅡灂䝁䅍䅉䩂䝁䄴杚療䡁䅉兢桂䡁䅑兡療䝁䄴䅉呂䡁䅫督あ䝁䅕兢灁䑁䅳䅉䙂䝁䄴杤灂䡁䅉睢畂䝁䄰党畂䡁䅑兙獂䍁䅁睑療䝁䄴督ㅂ䝁䅷䅤灂䝁䄴睚㝁䍁䅁兒畂䡁䅙兡祂䝁䄸杢瑂䝁䅕杢あ䝁䅅䅢杁䕁䅕杢湂䝁䅫杢求䝁䅕杣灂䝁䄴睚㝁䍁䅁兔桂䡁䅁䅣灂䝁䄴睚杁䙁䅍党祂䡁䅙兡橂䝁䅕督㝁䍁䅁䅕祂䝁䄸睙求䡁䅍督杁䕁䅅兤あ䝁䄸兢桂䡁䅑兡療䝁䄴睏杁䕁䅅杣あ䝁䅫杚灂䝁䅍兡桂䝁䅷䅉䩂䝁䄴䅤求䝁䅷䅢灂䝁䅣党畂䝁䅍党䅁䕁卙䅁䝁䅁䅁睒䵂䅁䅁杧䅍䅁䅧䅁䡂䕁䅷睖䅁䱁䑁䅁䝁䅁䅁睒乂䅁䅁杬䅉䅁䅯䅁䡂䕁䄴杕䑂䅁䅁兊䅍䅁䅯䅁䡂䕁䄸睔䡂䅁䅁杚䅉䅁䅷䅁䡂䕁䄸睔䡂䕁䅷䅁瑁杁䅁䅃䅁䕁䅣䅕䑂䅁䅁杹䅍䅁䅧䅁䡂䙁䅁杔䅁䑁䍑䅁䭁䅁䅁睒卂䕁䄰杔䅁䡁䍉䅁䝁䅁䅁睒呂䅁䅁䅅䅍䅁䅧䅁䡂䙁䅣睖䅁乁䑷䅁捁䅁䅁睒桂䡁䅍䅉噂䡁䅑兡獂䝁䅫䅤灂䝁䅕督䅁䵁䝣䅁畃䅁䅁睒求䝁䄴党あ䝁䅫睙穂䑁䅳䅉䑂䝁䅅杣歂䝁䅫睢㉂䝁䅅督橂䡁䅕䅢桂䡁䅉睏杁䕁䅧党睂䝁䅅䅤療䝁䅷睢湂䡁䅫睏杁䕁䅫杢浂䝁䅷兙瑂䝁䄰兙あ䝁䅫睢畂䑁䅳䅉佂䝁䅕䅣潂䡁䅉睢獂䝁䄸睚㕂䑁䅳䅉佂䝁䅕兤祂䝁䄸䅢療䝁䅣入㝁䍁䅁杕求䡁䅍䅣灂䡁䅉兙あ䝁䄸杣㕂䅁䅁硯䅁䩁䅧䅁䡂䝁䅕杢求䡁䅑兡橂䡁䅍睏杁䕁䅍党畂䡁䅑杣桂䝁䅷䅉佂䝁䅕杣㉂䝁䄸兤穂䍁䅁睕㕂䡁䅍䅤求䝁䄰睏杁䕁䅣党畂䝁䅕䅤灂䝁䅍䅉䕂䝁䅫督療䡁䅉䅚求䡁䅉睏杁䕁䅫杢浂䝁䅷兙瑂䝁䄰兙あ䝁䅫睢畂䑁䅳䅉佂䝁䅕兤祂䝁䄸䅢療䝁䅣入䅁䍁䥙䅁睃䅁䅁睒求䝁䄴党あ䝁䅫睙穂䑁䅳䅉䑂䝁䅧杣療䝁䄴兡橂䍁䅁䅒灂䡁䅍党桂䡁䅍党穂䑁䅳䅉䕂䝁䅕杣瑂䝁䅅䅤療䝁䅷睢湂䡁䅫睏杁䕁䅧党瑂䝁䅅䅤療䝁䅷睢湂䡁䅫睏杁䕁䅫兢瑂䡁䅕杢療䝁䅷睢湂䡁䅫睏杁䕁䅫杢浂䝁䅷兙瑂䝁䄰兙あ䝁䅫睢畂䑁䅳䅉偂䝁䄴睙療䝁䅷睢湂䡁䅫䅁䡃䅃䅁䅰䅁䕁䅣党畂䝁䅕䅤灂䝁䅍督㝁䍁䅁睑潂䡁䅉睢畂䝁䅫睙杁䕁䅑兡穂䝁䅕兙穂䝁䅕督㝁䍁䅁䅓求䡁䅁兙あ䝁䄸䅢療䝁䅣入㝁䍁䅁兓瑂䝁䄰兤畂䝁䄸䅢療䝁䅣入㝁䍁䅁兓畂䝁䅙党橂䡁䅑兡療䡁䅕督杁䕁䅑兡穂䝁䅕兙穂䝁䅕督㝁䍁䅁杖桂䝁䅍睙灂䝁䄴党穂䅁䅁杧䄸䭁䅙䅁䡂䝁䅕杢求䡁䅑兡橂䡁䅍睏杁䕁䅑党祂䝁䄰兙あ䝁䄸䅢療䝁䅣入㝁䍁䅁䅓求䝁䄰兙あ䝁䄸䅢療䝁䅣入㝁䍁䅁兓瑂䝁䄰兤畂䝁䄸䅢療䝁䅣入㝁䍁䅁兓畂䝁䅙䅢桂䝁䄰兢桂䡁䅑兡療䝁䄴睏杁䕁䄸杢橂䝁䄸䅢療䝁䅣入㝁䍁䅁杕求䡁䅍䅣灂䡁䅉兙あ䝁䄸杣㕂䅁䅁杊䅯䭁䅑䅁䡂䝁䅕杢求䡁䅑兡橂䡁䅍睏杁䕁䅕杢歂䝁䄸睙祂䝁䅫杢療䝁䅷睢湂䡁䅫睏杁䕁䅧党瑂䝁䅅䅤療䝁䅷睢湂䡁䅫睏杁䕁䅧党睂䝁䅅䅤療䝁䅷睢湂䡁䅫睏杁䕁䅫兢瑂䡁䅕杢療䝁䅷睢湂䡁䅫睏杁䕁䄴党睂䝁䅧杣療䝁䅷睢湂䡁䅫睏杁䕁䄸杢橂䝁䄸䅢療䝁䅣入䅁佁䡫䅁睃䅁䅁睒求䝁䄴党あ䝁䅫睙穂䑁䅳䅉䡂䝁䅅督あ䡁䅉睢求䝁䄴䅤求䡁䅉睢獂䝁䄸睚㕂䑁䅳䅉䥂䝁䅕兢桂䡁䅑睢獂䝁䄸睚㕂䑁䅳䅉䩂䝁䄰兢ㅂ䝁䄴睢獂䝁䄸睚㕂䑁䅳䅉䩂䝁䄴杚獂䝁䅅兢瑂䝁䅅䅤灂䝁䄸杢㝁䍁䅁睔畂䝁䅍睢獂䝁䄸睚㕂䑁䅳䅉卂䝁䅕督睂䝁䅫杣桂䡁䅑睢祂䡁䅫䅁㑃睄䅁杯䅁䕁䅣党畂䝁䅕䅤灂䝁䅍督㝁䍁䅁睒求䝁䄴党あ䝁䅫睙杁䕁䅑兡穂䝁䄸杣歂䝁䅕杣㝁䍁䅁兓畂䝁䅙党橂䡁䅑兡療䡁䅕督杁䕁䅑兡穂䝁䅕兙穂䝁䅕督㝁䍁䅁睔畂䝁䅍睢獂䝁䄸睚㕂䑁䅳䅉卂䝁䅕督睂䝁䅫杣桂䡁䅑睢祂䡁䅫睏杁䙁䅙兙橂䝁䅍兡畂䝁䅕督䅁䕁䭷䅁䭁䅁䅁睒療䝁䅷䅚䅁䥁䥧䅁煁䅁䅁睒祂䝁䅕党畂䍁䅁睑療䝁䄴督ㅂ䝁䄰党祂䍁䅁睒療䝁䄸䅚穂䅁䅁眳䅙䡁䄴䅁䡂䡁䅉党求䝁䄴䅉䑂䝁䄸杢穂䡁䅕兢求䡁䅉䅉䡂䝁䄸睢歂䡁䅍睏杁䕁䅅䅢あ䝁䅕杣畂䝁䅅䅤灂䡁䅙党杁䙁䅁杣療䡁䅑党灂䝁䄴睏杁䙁䅕䅤灂䝁䅷兡あ䡁䅫䅉呂䝁䅍兙獂䝁䅕䅉呂䝁䄸䅢桂䡁䅉䅁煃元䅁杓䅁䕁䅣杣求䝁䅕杢杁䕁䅍睢畂䡁䅍兤瑂䝁䅕杣杁䕁䅣睢療䝁䅑督㝁䍁䅁睔畂䝁䅷兡畂䝁䅕䅉䡂䡁䅉睢橂䝁䅕杣㕂䅁䅁䅳䅯䑁䅷䅁䡂䡁䅉党求䝁䄴䅉䑂䝁䄸杢穂䡁䅕兢求䡁䅉䅉䡂䝁䄸睢歂䡁䅍睏杁䕁䄸杣湂䝁䅅杢灂䝁䅍䅁㉂元䅁䅱䅁䕁䅣杣求䝁䅕杢杁䕁䅍睢畂䡁䅍兤瑂䝁䅕杣杁䕁䅣睢療䝁䅑督㝁䍁䅁睔祂䝁䅣兙畂䝁䅫睙㝁䍁䅁村祂䝁䅅杢歂䍁䅁兔桂䡁䅉睡求䡁䅑兡畂䝁䅣睏杁䕁䅅䅢あ䝁䅕杣畂䝁䅅䅤灂䡁䅙党杁䙁䅁杣療䡁䅑党灂䝁䄴睏杁䕁䄸杢獂䝁䅫杢求䍁䅁睒祂䝁䄸睙求䡁䅉入䅁䝁倰䅁祂䅁䅁睒祂䝁䅕党畂䍁䅁睑療䝁䄴督ㅂ䝁䄰党祂䍁䅁睒療䝁䄸䅚穂䑁䅳䅉兂䝁䅅睙牂䝁䅅睚灂䝁䄴睚杁䙁䅍党祂䡁䅙兡橂䝁䅕督㝁䍁䅁村灂䝁䄸兢桂䡁䅍督杁䕁䅕杢求䡁䅉睚㕂䅁䅁六䅧䍁䅷䅁䡂䡁䅉睢ㅂ䝁䄴䅚杁䙁䅑杣桂䝁䄴督睂䝁䄸杣あ䝁䅅䅤灂䝁䄸杢䅁乁䝁䅁䥁䅁䅁䅓䉂䕁䅷䅁奁睁䅁䅃䅁䕁䅧兑呂䅁䅁杨䅉䅁䅯䅁䥂䕁䅉兑佂䅁䅁睉䅉䅁䅧䅁䥂䕁䅍兑䅁䝁䍳䅁䝁䅁䅁䅓䕂䅁䅁杖䅍䅁䅧䅁䥂䕁䅕睕䅁䩁䑉䅁䥁䅁䅁䅓䩂䕁䅣䅁偂杁䅁䅃䅁䕁䅧兓䩂䅁䅁睰䅍䅁䅧䅁䥂䕁䅷䅖䅁䕁䍫䅁䭁䅁䅁䅓偂䕁䅷䅗䅁䙁䑍䅁䥁䅁䅁䅓偂䕁䄴䅁䭂杁䅁䅃䅁䕁䅧䅕䙂䅁䅁睸䅍䅁䅧䅁䥂䙁䅁兕䅁佁䍫䅁䥁䅁䅁䅓卂䕁䅷䅁㥁睁䅁权䅁䕁䅧睕䩂䕁䅍䅁摄睁䅁䅃䅁䕁䅧睕啂䅁䅁睨䅉䅁䅧䅁䥂䙁䅍兗䅁䙁䑷䅁䭁䅁䅁䅓噂䕁䅉村䅁䵁䐴䅁䥁䅁䅁䅓噂䕁䄰䅁ㅁ睁䅁䅃䅁䕁䅧睖乂䅁䅁杄䅍䉁䅧䅁䥂䝁䅕兙獂䡁䅑䅡杁䕁䅍兙祂䝁䅕䅁䭂杂䅁杍䅁䕁䅧党桂䝁䅷䅤潂䍁䅁睑桂䡁䅉党杁䕁䅑兡穂䡁䅑杣灂䝁䅉兤あ䝁䄸杣穂䅁䅁兖䅫䍁䅷䅁䥂䝁䅕兙獂䡁䅑䅡杁䕁䅍兙祂䝁䅕䅉䙂䡁䅅兤灂䡁䅁兢求䝁䄴䅤䅁乁䠸䅁䝂䅁䅁䅓求䝁䅅䅢あ䝁䅧䅉䑂䝁䅅杣求䍁䅁兒硂䡁䅕兡睂䝁䄰党畂䡁䅑䅉桂䝁䄴䅚杁䙁䅍党祂䡁䅙兡橂䝁䅕督䅁䙁䜴䅁䝂䅁䅁䅓求䝁䅅䅢あ䝁䅧䅉䑂䝁䅅杣求䍁䅁兒硂䡁䅕兡睂䝁䄰党畂䡁䅑䅉桂䝁䄴䅚杁䙁䅍兤睂䡁䅁䅢灂䝁䅕督䅁䕁䝣䅁畁䅁䅁䅓求䝁䅅䅢あ䝁䅧䅉䑂䝁䅅杣求䍁䅁杒桂䝁䅍兡獂䝁䅫䅤灂䝁䅕督䅁䝁䝅䅁䝂䅁䅁䅓求䝁䅅䅢あ䝁䅧䅉䑂䝁䅅杣求䍁䅁䅕祂䝁䄸杤灂䝁䅑党祂䡁䅍䅉桂䝁䄴䅚杁䙁䅍党祂䡁䅙兡橂䝁䅕督䅁䕁䜰䅁歁䅁䅁䅓求䝁䅅䅢あ䝁䅧䅉䑂䝁䅅杣求䍁䅁杕䙂䕁䅫䅖穂䅁䅁睉䅧䍁䅯䅁䥂䝁䅕兙獂䡁䅑䅡杁䕁䅍兙祂䝁䅕䅉呂䝁䅕杣㉂䝁䅫睙求䡁䅍䅁㍁杂䅁杋䅁䕁䅧党桂䝁䅷䅤潂䍁䅁睑桂䡁䅉党杁䙁䅍兤睂䡁䅁䅢灂䝁䅕督䅁䥁䠴䅁畁䅁䅁䅓求䝁䅅䅢あ䝁䅧䅉䑂䝁䅅杣求䍁䅁䅖求䝁䅍䅡畂䝁䄸䅢療䝁䅣入䅁䕁䡉䅁㙃䅁䅁䅓求䝁䅅䅢あ䝁䅧䅉䕂䝁䅫兙湂䝁䄴睢穂䡁䅑兡橂䡁䅍睏杁䕁䅅杣あ䝁䅫杚灂䝁䅍兡桂䝁䅷䅉䩂䝁䄴䅤求䝁䅷䅢灂䝁䅣党畂䝁䅍党㝁䍁䅁睑桂䡁䅉䅚灂䝁䄸杤桂䡁䅍睙ㅂ䝁䅷兙祂䑁䅳䅉䥂䝁䅕兢桂䡁䅑睢獂䝁䄸睚㕂䑁䅳䅉䩂䝁䄰兢ㅂ䝁䄴睢獂䝁䄸睚㕂䑁䅳䅉呂䡁䅕杣湂䝁䅕杣㕂䅁䅁睇䅧䱁䄴䅁䥂䝁䅕兙獂䡁䅑䅡杁䕁䅑兡桂䝁䅣杢療䡁䅍䅤灂䝁䅍督㝁䍁䅁兑祂䡁䅑兡浂䝁䅫睙灂䝁䅅䅢杁䕁䅫杢あ䝁䅕䅢獂䝁䅫睚求䝁䄴睙求䑁䅳䅉䡂䝁䅕杢求䡁䅑兡橂䍁䅁䅒灂䡁䅍睢祂䝁䅑党祂䑁䅳䅉䩂䝁䄰兢ㅂ䝁䄴睢獂䝁䄸睚㕂䑁䅳䅉佂䝁䅕兤祂䝁䄸䅢療䝁䅣入㝁䍁䅁睔畂䝁䅍睢獂䝁䄸睚㕂䅁䅁䉡䅉䵁䄴䅁䥂䝁䅕兙獂䡁䅑䅡杁䕁䅑兡桂䝁䅣杢療䡁䅍䅤灂䝁䅍督㝁䍁䅁兑祂䡁䅑兡浂䝁䅫睙灂䝁䅅䅢杁䕁䅫杢あ䝁䅕䅢獂䝁䅫睚求䝁䄴睙求䑁䅳䅉䥂䝁䅕兢桂䡁䅑睢獂䝁䄸睚㕂䑁䅳䅉䩂䝁䄰兢ㅂ䝁䄴睢獂䝁䄸睚㕂䑁䅳䅉䩂䝁䄴杚求䝁䅍䅤灂䝁䄸兤穂䍁䅁䅒灂䡁䅍党桂䡁䅍党穂䑁䅳䅉䩂䝁䄴杚獂䝁䅅兢瑂䝁䅅䅤灂䝁䄸杢䅁䑁剅䅁䝃䅁䅁䅓求䝁䅅䅢あ䝁䅧䅉䕂䝁䅫兙湂䝁䄴睢穂䡁䅑兡橂䡁䅍睏杁䕁䅅杣あ䝁䅫杚灂䝁䅍兡桂䝁䅷䅉䩂䝁䄴䅤求䝁䅷䅢灂䝁䅣党畂䝁䅍党㝁䍁䅁睔祂䡁䅑䅡療䡁䅁兙求䝁䅑兡橂䡁䅍睏杁䙁䅍兤祂䝁䅣党祂䡁䅫䅁䩄权䅁䅤䅁䕁䅧党桂䝁䅷䅤潂䍁䅁䅒灂䝁䅅睚畂䝁䄸督あ䝁䅫睙穂䑁䅳䅉䉂䡁䅍督灂䡁䅍䅤求䝁䅑䅉䵂䝁䅫杤灂䝁䄴睚㝁䍁䅁兒畂䝁䅑兌療䝁䅙兌䵂䝁䅫杚求䍁䅁䅕獂䝁䅅杢畂䝁䅫杢湂䅁䅁兣䅙䩁䅯䅁䥂䝁䅕兙獂䡁䅑䅡杁䕁䅑兡桂䝁䅣杢療䡁䅍䅤灂䝁䅍督㝁䍁䅁兑穂䡁䅍兡穂䡁䅑兡㉂䝁䅕䅉啂䝁䅕睙潂䝁䄴睢獂䝁䄸睚㕂䑁䅳䅉䑂䝁䅅杣歂䝁䅫睢㉂䝁䅅督橂䡁䅕䅢桂䡁䅉睏杁䕁䄴党ㅂ䡁䅉睢獂䝁䄸睚㕂䑁䅳䅉呂䡁䅕杣湂䝁䅕杣㕂䅁䅁权䅯䡁䅙䅁䥂䝁䅕兙獂䡁䅑䅡杁䕁䅑兡桂䝁䅣杢療䡁䅍䅤灂䝁䅍督㝁䍁䅁兑穂䡁䅍兡穂䡁䅑兡㉂䝁䅕䅉啂䝁䅕睙潂䝁䄴睢獂䝁䄸睚㕂䑁䅳䅉呂䡁䅕杣湂䝁䅕杣㕂䑁䅳䅉噂䡁䅉睢獂䝁䄸睚㕂䅁䅁兌䅯佁䅷䅁䥂䝁䅕兙獂䡁䅑䅡杁䕁䅑兡桂䝁䅣杢療䡁䅍䅤灂䝁䅍督㝁䍁䅁睑桂䡁䅉䅚灂䝁䄸杤桂䡁䅍睙ㅂ䝁䅷兙祂䑁䅳䅉䑂䝁䅕杢あ䡁䅉兙獂䍁䅁杔求䡁䅉杤療䡁䅕督杁䙁䅍入穂䡁䅑党瑂䑁䅳䅉䕂䝁䅕杣瑂䝁䅅䅤療䝁䅷睢湂䡁䅫睏杁䕁䅫杢浂䝁䅕睙あ䝁䅫睢ㅂ䡁䅍䅉䕂䝁䅫督求䝁䅅督求䡁䅍睏杁䕁䄸杢橂䝁䄸䅢療䝁䅣入㝁䍁䅁睔睂䝁䅧䅤潂䝁䅅䅢瑂䝁䄸䅢療䝁䅣入䅁乁䭙䅁㙃䅁䅁䅓求䝁䅅䅢あ䝁䅧䅉䕂䝁䅫兙湂䝁䄴睢穂䡁䅑兡橂䡁䅍睏杁䕁䅍兙祂䝁䅑兡療䡁䅙兙穂䝁䅍兤獂䝁䅅杣㝁䍁䅁䅒求䡁䅉兢桂䡁䅑睢獂䝁䄸睚㕂䑁䅳䅉䥂䝁䅕兢桂䡁䅑睢獂䝁䄸睚㕂䑁䅳䅉䩂䝁䄰兢ㅂ䝁䄴睢獂䝁䄸睚㕂䑁䅳䅉佂䝁䅕兤祂䝁䄸䅢療䝁䅣入㝁䍁䅁睔畂䝁䅍睢獂䝁䄸睚㕂䅁䅁䄯䅧䱁䅷䅁䥂䝁䅕兙獂䡁䅑䅡杁䕁䅑兡桂䝁䅣杢療䡁䅍䅤灂䝁䅍督㝁䍁䅁睑桂䡁䅉䅚灂䝁䄸杤桂䡁䅍睙ㅂ䝁䅷兙祂䑁䅳䅉䙂䝁䅅杣杁䕁䄴睢穂䝁䅕䅉流䍁䅁䅖潂䡁䅉睢桂䡁䅑䅉潁䕁䅕杔啂䍁䅫睏杁䕁䄴党ㅂ䡁䅉睢獂䝁䄸睚㕂䑁䅳䅉偂䡁䅉䅤潂䝁䄸䅣桂䝁䅕䅚灂䝁䅍督㝁䍁䅁睕ㅂ䡁䅉睚求䡁䅉入䅁䩁券䅁歄䅁䅁䅓求䝁䅅䅢あ䝁䅧䅉䕂䝁䅫兙湂䝁䄴睢穂䡁䅑兡橂䡁䅍睏杁䕁䅍兙祂䝁䅑兡療䡁䅙兙穂䝁䅍兤獂䝁䅅杣㝁䍁䅁睒桂䡁䅍䅤祂䝁䄸党畂䡁䅑党祂䝁䄸䅢療䝁䅣入㝁䍁䅁兓瑂䝁䄰兤畂䝁䄸䅢療䝁䅣入㝁䍁䅁兓畂䝁䅙党橂䡁䅑兡療䡁䅕督杁䕁䅑兡穂䝁䅕兙穂䝁䅕督㝁䍁䅁杔求䡁䅕杣療䝁䅷睢湂䡁䅫睏杁䙁䅁兙灂䝁䄴䅉乂䝁䅅杢桂䝁䅣党瑂䝁䅕杢あ䅁䅁兔䅧䱁䅧䅁䥂䝁䅕兙獂䡁䅑䅡杁䕁䅑兡桂䝁䅣杢療䡁䅍䅤灂䝁䅍督㝁䍁䅁睑桂䡁䅉䅚灂䝁䄸杤桂䡁䅍睙ㅂ䝁䅷兙祂䑁䅳䅉䡂䝁䅅督あ䡁䅉睢求䝁䄴䅤求䡁䅉睢獂䝁䄸睚㕂䑁䅳䅉佂䝁䅕兤祂䝁䄸䅢療䝁䅣入㝁䍁䅁睔畂䝁䅍睢獂䝁䄸睚㕂䑁䅳䅉呂䡁䅕杣湂䝁䅕杣㕂䑁䅳䅉噂䡁䅉睢獂䝁䄸睚㕂䅁䅁李䅫䵁䄴䅁䥂䝁䅕兙獂䡁䅑䅡杁䕁䅑兡桂䝁䅣杢療䡁䅍䅤灂䝁䅍督㝁䍁䅁睑桂䡁䅉䅚灂䝁䄸杤桂䡁䅍睙ㅂ䝁䅷兙祂䑁䅳䅉䡂䝁䅕杢求䡁䅑兡橂䍁䅁䅒灂䡁䅍睢祂䝁䅑党祂䑁䅳䅉䥂䝁䅕兢桂䡁䅑睢獂䝁䄸睚㕂䑁䅳䅉䩂䝁䄴杚獂䝁䅅兢瑂䝁䅅䅤灂䝁䄸杢㝁䍁䅁杔求䡁䅕杣療䝁䅷睢湂䡁䅫睏杁䙁䅉党穂䡁䅁兡祂䝁䅅䅤療䡁䅉入䅁䙁䡧䅁䭃䅁䅁䅓求䝁䅅䅢あ䝁䅧䅉䕂䝁䅫兙湂䝁䄴睢穂䡁䅑兡橂䡁䅍睏杁䕁䅍兙祂䝁䅑兡療䡁䅙兙穂䝁䅍兤獂䝁䅅杣㝁䍁䅁䅓求䡁䅁兙あ䝁䄸䅢療䝁䅣入㝁䍁䅁杕求䡁䅍䅣灂䡁䅉兙あ䝁䄸杣㕂䑁䅳䅉呂䡁䅕杣湂䝁䅕杣㕂䅁䅁䉭䅉偁䅯䅁䥂䝁䅕兙獂䡁䅑䅡杁䕁䅑兡桂䝁䅣杢療䡁䅍䅤灂䝁䅍督㝁䍁䅁睑桂䡁䅉䅚灂䝁䄸杤桂䡁䅍睙ㅂ䝁䅷兙祂䑁䅳䅉䩂䝁䄰兢ㅂ䝁䄴睢獂䝁䄸睚㕂䑁䅳䅉䩂䝁䄴杚求䝁䅍䅤灂䝁䄸兤穂䍁䅁䅒灂䡁䅍党桂䡁䅍党穂䑁䅳䅉偂䝁䄴睙療䝁䅷睢湂䡁䅫睏杁䙁䅁兤獂䝁䄰睢畂䝁䄸䅢療䝁䅣入㝁䍁䅁杕求䡁䅍䅣灂䡁䅉兙あ䝁䄸杣㕂䑁䅳䅉噂䡁䅑兡獂䝁䅫䅤㕂䍁䅁睕橂䝁䅅䅢求䍁䅁睕療䝁䅷兙祂䅁䅁䅩䅣䱁䅁䅁䥂䝁䅕兙獂䡁䅑䅡杁䕁䅑兡桂䝁䅣杢療䡁䅍䅤灂䝁䅍督㝁䍁䅁睑桂䡁䅉䅚灂䝁䄸杤桂䡁䅍睙ㅂ䝁䅷兙祂䑁䅳䅉䩂䝁䄴杚求䝁䅍䅤灂䝁䄸兤穂䍁䅁䅒灂䡁䅍党桂䡁䅍党穂䑁䅳䅉佂䝁䅕䅣潂䡁䅉睢獂䝁䄸睚㕂䑁䅳䅉偂䝁䄴睙療䝁䅷睢湂䡁䅫睏杁䙁䅙兙橂䝁䅍兡畂䝁䅕督䅁佁䤴䅁䅄䅁䅁䅓求䝁䅅䅢あ䝁䅧䅉䕂䝁䅫兙湂䝁䄴睢穂䡁䅑兡橂䡁䅍睏杁䕁䅍兙祂䝁䅑兡療䡁䅙兙穂䝁䅍兤獂䝁䅅杣㝁䍁䅁兓畂䡁䅑党祂䝁䄴兙獂䍁䅁䅒灂䡁䅍党桂䡁䅍党穂䑁䅳䅉佂䝁䅕兤祂䝁䄸䅢療䝁䅣入㝁䍁䅁睔畂䝁䅍睢獂䝁䄸睚㕂䑁䅳䅉兂䡁䅍入橂䝁䅧兡桂䡁䅑杣㕂䑁䅳䅉呂䡁䅕杣湂䝁䅕杣㕂䅁䅁兆䅯䭁䅧䅁䥂䝁䅕兙獂䡁䅑䅡杁䕁䅑兡桂䝁䅣杢療䡁䅍䅤灂䝁䅍督㝁䍁䅁睑桂䡁䅉䅚灂䝁䄸杤桂䡁䅍睙ㅂ䝁䅷兙祂䑁䅳䅉䩂䝁䄴䅤求䡁䅉杢桂䝁䅷䅉䕂䝁䅫督求䝁䅅督求䡁䅍睏杁䕁䄴党ㅂ䡁䅉睢獂䝁䄸睚㕂䑁䅳䅉偂䝁䄴睙療䝁䅷睢湂䡁䅫睏杁䙁䅕杣療䝁䅷睢湂䡁䅫䅁⽂睂䅁杨䅁䕁䅧党桂䝁䅷䅤潂䍁䅁䅒灂䝁䅅睚畂䝁䄸督あ䝁䅫睙穂䑁䅳䅉䑂䝁䅅杣歂䝁䅫睢㉂䝁䅅督橂䡁䅕䅢桂䡁䅉睏杁䕁䄴党睂䝁䅧杣療䝁䅷睢湂䡁䅫睏杁䕁䄴党ㅂ䡁䅉睢獂䝁䄸睚㕂䑁䅳䅉呂䡁䅕杣湂䝁䅕杣㕂䅁䅁眯䅷䱁䅁䅁䥂䝁䅕兙獂䡁䅑䅡杁䕁䅑兡桂䝁䅣杢療䡁䅍䅤灂䝁䅍督㝁䍁䅁睑桂䡁䅉䅚灂䝁䄸杤桂䡁䅍睙ㅂ䝁䅷兙祂䑁䅳䅉佂䝁䅕兤祂䝁䄸䅢療䝁䅣入㝁䍁䅁睔畂䝁䅍睢獂䝁䄸睚㕂䑁䅳䅉偂䡁䅉䅤潂䝁䄸䅣桂䝁䅕䅚灂䝁䅍督㝁䍁䅁睕ㅂ䡁䅉睚求䡁䅉入㝁䍁䅁兖祂䝁䄸䅢療䝁䅣入䅁䍁卍䅁䍄䅁䅁䅓求䝁䅅䅢あ䝁䅧䅉䕂䝁䅫兙湂䝁䄴睢穂䡁䅑兡橂䡁䅍睏杁䕁䅍兙祂䝁䅑兡療䡁䅙兙穂䝁䅍兤獂䝁䅅杣㝁䍁䅁睔祂䡁䅑䅡療䡁䅁兙求䝁䅑兡橂䡁䅍睏杁䙁䅁兙灂䝁䄴䅉乂䝁䅅杢桂䝁䅣党瑂䝁䅕杢あ䑁䅳䅉卂䝁䅕督睂䝁䅫杣桂䡁䅑睢祂䡁䅫睏杁䙁䅍兤祂䝁䅣党祂䡁䅫睏杁䙁䅕杣療䝁䅷睢湂䡁䅫䅁扃权䅁䅗䅁䕁䅧党桂䝁䅷䅤潂䍁䅁䅒灂䝁䅅睚畂䝁䄸督あ䝁䅫睙穂䑁䅳䅉䑂䝁䅅杣歂䝁䅫睢㉂䝁䅅督橂䡁䅕䅢桂䡁䅉睏杁䙁䅍兤祂䝁䅣党祂䡁䅫䅁捄元䅁朳䅁䕁䅧党桂䝁䅷䅤潂䍁䅁䅒灂䝁䅅睚畂䝁䄸督あ䝁䅫睙穂䑁䅳䅉䑂䝁䅕杢あ䡁䅉兙獂䍁䅁杔求䡁䅉杤療䡁䅕督杁䙁䅍入穂䡁䅑党瑂䑁䅳䅉䑂䝁䅧杣療䝁䄴兡橂䍁䅁䅒灂䡁䅍党桂䡁䅍党穂䑁䅳䅉佂䝁䅕兤祂䝁䄸䅢療䝁䅣入㝁䍁䅁睔畂䝁䅍睢獂䝁䄸睚㕂䑁䅳䅉兂䝁䅅兡畂䍁䅁兔桂䝁䄴兙湂䝁䅕兢求䝁䄴䅤㝁䍁䅁䅕穂䡁䅫睙潂䝁䅫兙あ䡁䅉入䅁䑁前䅁㙂䅁䅁䅓求䝁䅅䅢あ䝁䅧䅉䕂䝁䅫兙湂䝁䄴睢穂䡁䅑兡橂䡁䅍睏杁䕁䅍䅡祂䝁䄸杢灂䝁䅍䅉䕂䝁䅫督求䝁䅅督求䡁䅍睏杁䕁䅫杢浂䝁䅷兙瑂䝁䄰兙あ䝁䅫睢畂䑁䅳䅉偂䝁䄴睙療䝁䅷睢湂䡁䅫䅁⽁充䅁杙䅁䕁䅧党桂䝁䅷䅤潂䍁䅁䅒灂䝁䅅睚畂䝁䄸督あ䝁䅫睙穂䑁䅳䅉䑂䝁䅧杣療䝁䄴兡橂䍁䅁䅒灂䡁䅍党桂䡁䅍党穂䑁䅳䅉佂䝁䅕䅣潂䡁䅉睢獂䝁䄸睚㕂䅁䅁睸䅫䥁䅙䅁䥂䝁䅕兙獂䡁䅑䅡杁䕁䅑兡桂䝁䅣杢療䡁䅍䅤灂䝁䅍督㝁䍁䅁䅒桂䡁䅑兙杁䙁䅁杣療䡁䅑党橂䡁䅑兡療䝁䄴睏杁䙁䅉党湂䙁䅑党橂䝁䅧睏杁䕁䅑党祂䝁䄰兙あ䝁䄸䅢療䝁䅣入㝁䍁䅁睕ㅂ䡁䅉睚求䡁䅉入䅁佁佁䅁獄䅁䅁䅓求䝁䅅䅢あ䝁䅧䅉䕂䝁䅫兙湂䝁䄴睢穂䡁䅑兡橂䡁䅍睏杁䕁䅑党畂䡁䅑兡穂䡁䅑杣㕂䑁䅳䅉䕂䝁䅕杣瑂䝁䅅䅤療䝁䅷睢湂䡁䅫睏杁䕁䅕兙祂䍁䅁杔療䡁䅍党杁䍁䅙䅉啂䝁䅧杣療䝁䅅䅤杁䍁䅧兒佂䙁䅑克㝁䍁䅁睒桂䡁䅍䅤祂䝁䄸党畂䡁䅑党祂䝁䄸䅢療䝁䅣入㝁䍁䅁睔睂䝁䅧䅤潂䝁䅅䅢瑂䝁䄸䅢療䝁䅣入㝁䍁䅁䅕桂䝁䅫杢杁䕁䄰兙畂䝁䅅睚求䝁䄰党畂䡁䅑䅁慂杅䅁䅬䅁䕁䅧党桂䝁䅷䅤潂䍁䅁䅒灂䝁䅅睚畂䝁䄸督あ䝁䅫睙穂䑁䅳䅉䕂䝁䅕杢あ䝁䅫督あ䡁䅉入㝁䍁䅁兓畂䝁䅙党橂䡁䅑兡療䡁䅕督杁䕁䅑兡穂䝁䅕兙穂䝁䅕督㝁䍁䅁睔祂䡁䅑䅡療䡁䅁兙求䝁䅑兡橂䡁䅍睏杁䙁䅍兤祂䝁䅣党祂䡁䅫䅁杄睂䅁条䅁䕁䅧党桂䝁䅷䅤潂䍁䅁䅒灂䝁䅅睚畂䝁䄸督あ䝁䅫睙穂䑁䅳䅉䕂䝁䅕杢あ䝁䅫督あ䡁䅉入㝁䍁䅁杕求䡁䅍䅣灂䡁䅉兙あ䝁䄸杣㕂䑁䅳䅉坂䝁䅅睙橂䝁䅫杢求䡁䅍䅁䭃权䅁杴䅁䕁䅧党桂䝁䅷䅤潂䍁䅁䅒灂䝁䅅睚畂䝁䄸督あ䝁䅫睙穂䑁䅳䅉䕂䝁䅫兙楂䝁䅕䅤求䡁䅍睏杁䕁䅍兙祂䝁䅑兡療䡁䅙兙穂䝁䅍兤獂䝁䅅杣㝁䍁䅁兒畂䝁䅑睢橂䡁䅉兡畂䝁䄸䅢療䝁䅣入㝁䍁䅁杕求䡁䅍䅣灂䡁䅉兙あ䝁䄸杣㕂䑁䅳䅉噂䡁䅉睢獂䝁䄸睚㕂䑁䅳䅉䉂䝁䅷䅢求䡁䅉睚㕂䅁䅁剬䅅䵁䅧䅁䥂䝁䅕兙獂䡁䅑䅡杁䕁䅑兡桂䝁䅣杢療䡁䅍䅤灂䝁䅍督㝁䍁䅁䅒灂䝁䅅杙求䡁䅑党穂䑁䅳䅉䑂䝁䅅杣歂䝁䅫睢㉂䝁䅅督橂䡁䅕䅢桂䡁䅉睏杁䕁䅫杢浂䝁䅕睙あ䝁䅫睢ㅂ䡁䅍䅉䕂䝁䅫督求䝁䅅督求䡁䅍睏杁䕁䄴党ㅂ䡁䅉睢獂䝁䄸睚㕂䑁䅳䅉偂䝁䄴睙療䝁䅷睢湂䡁䅫睏杁䙁䅉党穂䡁䅁兡祂䝁䅅䅤療䡁䅉入䅁佁䡙䅁楃䅁䅁䅓求䝁䅅䅢あ䝁䅧䅉䕂䝁䅫兙湂䝁䄴睢穂䡁䅑兡橂䡁䅍睏杁䕁䅑兡桂䝁䅉党あ䝁䅕督㝁䍁䅁睒求䝁䄴党あ䝁䅫睙穂䑁䅳䅉卂䝁䅕睚啂䝁䅕睙潂䑁䅳䅉䩂䝁䄰兢ㅂ䝁䄴睢獂䝁䄸睚㕂䑁䅳䅉佂䝁䅕兤祂䝁䄸䅢療䝁䅣入㝁䍁䅁睔畂䝁䅍睢獂䝁䄸睚㕂䅁䅁杢䅫䱁䅁䅁䥂䝁䅕兙獂䡁䅑䅡杁䕁䅑兡桂䝁䅣杢療䡁䅍䅤灂䝁䅍督㝁䍁䅁兒畂䝁䅑睢橂䡁䅉兡畂䝁䄸䅢療䝁䅣入㝁䍁䅁䅓求䝁䄰兙あ䝁䄸䅢療䝁䅣入㝁䍁䅁兓瑂䝁䄰兤畂䝁䄸䅢療䝁䅣入㝁䍁䅁杔求䡁䅕杣療䝁䅷睢湂䡁䅫睏杁䕁䄸杢橂䝁䄸䅢療䝁䅣入㝁䍁䅁兖祂䝁䄸䅢療䝁䅣入䅁䉁䥷䅁奃䅁䅁䅓求䝁䅅䅢あ䝁䅧䅉䕂䝁䅫兙湂䝁䄴睢穂䡁䅑兡橂䡁䅍睏杁䕁䅙党祂䡁䅑兡獂䝁䅫䅤㕂䑁䅳䅉䡂䝁䅕杢求䡁䅑兡橂䡁䅍睏杁䕁䄸䅣潂䡁䅑䅡桂䝁䅷兢療䝁䅷睢湂䡁䅫睏杁䙁䅉党睂䡁䅉睢歂䡁䅕睙あ䝁䅫杤求䍁䅁䅓求䝁䅅䅢あ䝁䅧䅁㍃权䅁䅱䅁䕁䅧党桂䝁䅷䅤潂䍁䅁䅒灂䝁䅅睚畂䝁䄸督あ䝁䅫睙穂䑁䅳䅉䡂䝁䅅督あ䡁䅉睢求䝁䄴䅤求䡁䅉睢獂䝁䄸睚㕂䑁䅳䅉䩂䝁䄴杚求䝁䅍䅤灂䝁䄸兤穂䍁䅁䅒灂䡁䅍党桂䡁䅍党穂䑁䅳䅉兂䡁䅕䅢瑂䝁䄸杢療䝁䅷睢湂䡁䅫睏杁䙁䅉党穂䡁䅁兡祂䝁䅅䅤療䡁䅉入䅁䡁乫䅁楃䅁䅁䅓求䝁䅅䅢あ䝁䅧䅉䕂䝁䅫兙湂䝁䄴睢穂䡁䅑兡橂䡁䅍睏杁䕁䅣兙穂䡁䅑杣療䝁䅕杢あ䝁䅕杣療䝁䅷睢湂䡁䅫睏杁䕁䄸杣あ䝁䅧睢睂䝁䅅党歂䝁䅫睙穂䑁䅳䅉兂䝁䅅兡畂䍁䅁兔桂䝁䄴兙湂䝁䅕兢求䝁䄴䅤㝁䍁䅁杕求䡁䅍䅣灂䡁䅉兙あ䝁䄸杣㕂䅁䅁杴䄸䩁䅉䅁䥂䝁䅕兙獂䡁䅑䅡杁䕁䅑兡桂䝁䅣杢療䡁䅍䅤灂䝁䅍督㝁䍁䅁睒桂䡁䅍䅤祂䝁䄸党畂䡁䅑党祂䝁䄸䅢療䝁䅣入㝁䍁䅁睔祂䡁䅑䅡療䡁䅁兙求䝁䅑兡橂䡁䅍睏杁䙁䅁兤獂䝁䄰睢畂䝁䄸䅢療䝁䅣入㝁䍁䅁睕ㅂ䡁䅉睚求䡁䅉入䅁乁剁䅁⭃䅁䅁䅓求䝁䅅䅢あ䝁䅧䅉䕂䝁䅫兙湂䝁䄴睢穂䡁䅑兡橂䡁䅍睏杁䕁䅣党畂䝁䅕䅤灂䝁䅍䅉䕂䝁䅫督療䡁䅉䅚求䡁䅉睏杁䕁䅧党睂䝁䅅䅤療䝁䅷睢湂䡁䅫睏杁䕁䅫兢瑂䡁䅕杢療䝁䅷睢湂䡁䅫睏杁䕁䅫杢浂䝁䅕睙あ䝁䅫睢ㅂ䡁䅍䅉䕂䝁䅫督求䝁䅅督求䡁䅍睏杁䙁䅉党穂䡁䅁兡祂䝁䅅䅤療䡁䅉入䅁䥁剑䅁㉃䅁䅁䅓求䝁䅅䅢あ䝁䅧䅉䕂䝁䅫兙湂䝁䄴睢穂䡁䅑兡橂䡁䅍睏杁䕁䅣党畂䝁䅕䅤灂䝁䅍䅉䕂䝁䅫督療䡁䅉䅚求䡁䅉睏杁䕁䅫兢瑂䡁䅕杢療䝁䅷睢湂䡁䅫睏杁䕁䅫杢浂䝁䅕睙あ䝁䅫睢ㅂ䡁䅍䅉䕂䝁䅫督求䝁䅅督求䡁䅍睏杁䕁䄴党ㅂ䡁䅉睢獂䝁䄸睚㕂䑁䅳䅉偂䝁䄴睙療䝁䅷睢湂䡁䅫䅁⽃杅䅁杏䅁䕁䅧党桂䝁䅷䅤潂䍁䅁䅒灂䝁䅅睚畂䝁䄸督あ䝁䅫睙穂䑁䅳䅉䡂䝁䅕杢求䡁䅑兡橂䡁䅍䅁坂睂䅁䅲䅁䕁䅧党桂䝁䅷䅤潂䍁䅁䅒灂䝁䅅睚畂䝁䄸督あ䝁䅫睙穂䑁䅳䅉䡂䝁䅕杢求䡁䅑兡橂䡁䅍睏杁䕁䅅杣あ䝁䅫杚灂䝁䅍兡桂䝁䅷䅉䩂䝁䄴䅤求䝁䅷䅢灂䝁䅣党畂䝁䅍党㝁䍁䅁兓瑂䝁䄰兤畂䝁䄸䅢療䝁䅣入㝁䍁䅁睔畂䝁䅍睢獂䝁䄸睚㕂䑁䅳䅉坂䝁䅅睙橂䝁䅫杢求䡁䅍䅁䍄元䅁朲䅁䕁䅧党桂䝁䅷䅤潂䍁䅁䅒灂䝁䅅睚畂䝁䄸督あ䝁䅫睙穂䑁䅳䅉䡂䝁䅕杢求䡁䅑兡橂䡁䅍睏杁䕁䅍兙祂䝁䅑兡療䡁䅙兙穂䝁䅍兤獂䝁䅅杣㝁䍁䅁睑潂䡁䅉睢畂䝁䅫睙杁䕁䅑兡穂䝁䅕兙穂䝁䅕督㝁䍁䅁兒畂䝁䅑睢橂䡁䅉兡畂䝁䄸䅢療䝁䅣入㝁䍁䅁兓畂䝁䅙党橂䡁䅑兡療䡁䅕督杁䕁䅑兡穂䝁䅕兙穂䝁䅕督㝁䍁䅁睔畂䝁䅍睢獂䝁䄸睚㕂䅁䅁䅊䅯䵁䅙䅁䥂䝁䅕兙獂䡁䅑䅡杁䕁䅑兡桂䝁䅣杢療䡁䅍䅤灂䝁䅍督㝁䍁䅁睒求䝁䄴党あ䝁䅫睙穂䑁䅳䅉䑂䝁䅅杣歂䝁䅫睢㉂䝁䅅督橂䡁䅕䅢桂䡁䅉睏杁䕁䅧党瑂䝁䅅䅤療䝁䅷睢湂䡁䅫睏杁䕁䄴党ㅂ䡁䅉睢獂䝁䄸睚㕂䑁䅳䅉偂䝁䄴睙療䝁䅷睢湂䡁䅫睏杁䙁䅉党睂䡁䅉睢歂䡁䅕睙あ䝁䅫杤求䍁䅁䅓求䝁䅅䅢あ䝁䅧䅁䵃充䅁杫䅁䕁䅧党桂䝁䅷䅤潂䍁䅁䅒灂䝁䅅睚畂䝁䄸督あ䝁䅫睙穂䑁䅳䅉䡂䝁䅕杢求䡁䅑兡橂䡁䅍睏杁䕁䅑党祂䝁䄰兙あ䝁䄸䅢療䝁䅣入㝁䍁䅁睒求䝁䄴党あ䝁䅫睙杁䕁䅑兡穂䝁䄸杣歂䝁䅕杣㝁䍁䅁杕求䡁䅍䅣灂䡁䅉兙あ䝁䄸杣㕂䅁䅁硳䅁䵁䅯䅁䥂䝁䅕兙獂䡁䅑䅡杁䕁䅑兡桂䝁䅣杢療䡁䅍䅤灂䝁䅍督㝁䍁䅁睒求䝁䄴党あ䝁䅫睙穂䑁䅳䅉䡂䝁䅕杢求䡁䅑兡橂䍁䅁䅒灂䡁䅍睢祂䝁䅑党祂䑁䅳䅉佂䝁䅕兤祂䝁䄸䅢療䝁䅣入㝁䍁䅁睔畂䝁䅍睢獂䝁䄸睚㕂䑁䅳䅉兂䡁䅍入橂䝁䅧兡桂䡁䅑杣㕂䑁䅳䅉卂䝁䅕䅣祂䝁䄸䅚ㅂ䝁䅍䅤灂䡁䅙党杁䕁䅧党桂䝁䅷䅤潂䅁䅁睌䄴䱁䅯䅁䥂䝁䅕兙獂䡁䅑䅡杁䕁䅑兡桂䝁䅣杢療䡁䅍䅤灂䝁䅍督㝁䍁䅁睒求䝁䄴党あ䝁䅫睙穂䑁䅳䅉䩂䝁䄰兢ㅂ䝁䄴睢獂䝁䄸睚㕂䑁䅳䅉䩂䝁䄴杚求䝁䅍䅤灂䝁䄸兤穂䍁䅁䅒灂䡁䅍党桂䡁䅍党穂䑁䅳䅉佂䝁䅕兤祂䝁䄸䅢療䝁䅣入㝁䍁䅁睔畂䝁䅍睢獂䝁䄸睚㕂䑁䅳䅉坂䝁䅅睙橂䝁䅫杢求䡁䅍䅁慃元䅁杴䅁䕁䅧党桂䝁䅷䅤潂䍁䅁䅒灂䝁䅅睚畂䝁䄸督あ䝁䅫睙穂䑁䅳䅉䡂䝁䅕杢求䡁䅑兡橂䡁䅍睏杁䕁䅫兢瑂䡁䅕杢療䝁䅷睢湂䡁䅫睏杁䕁䅫杢浂䝁䅕睙あ䝁䅫睢ㅂ䡁䅍䅉䕂䝁䅫督求䝁䅅督求䡁䅍睏杁䕁䄸杢橂䝁䄸䅢療䝁䅣入㝁䍁䅁杖桂䝁䅍睙灂䝁䄴党穂䑁䅳䅉䉂䝁䅷䅢求䡁䅉睚㕂䅁䅁关䅯䱁䅑䅁䥂䝁䅕兙獂䡁䅑䅡杁䕁䅑兡桂䝁䅣杢療䡁䅍䅤灂䝁䅍督㝁䍁䅁睒求䝁䄴党あ䝁䅫睙穂䑁䅳䅉䩂䝁䄴杚求䝁䅍䅤灂䝁䄸兤穂䍁䅁䅒灂䡁䅍党桂䡁䅍党穂䑁䅳䅉佂䝁䅕䅣潂䡁䅉睢獂䝁䄸睚㕂䑁䅳䅉偂䝁䄴睙療䝁䅷睢湂䡁䅫睏杁䙁䅍兤祂䝁䅣党祂䡁䅫睏杁䙁䅕杣療䝁䅷睢湂䡁䅫䅁湂元䅁䅣䅁䕁䅧党桂䝁䅷䅤潂䍁䅁䅒灂䝁䅅睚畂䝁䄸督あ䝁䅫睙穂䑁䅳䅉䡂䝁䅕杢求䡁䅑兡橂䡁䅍睏杁䕁䄴兤あ䡁䅉兙橂䝁䅕兤あ䝁䅫睙桂䝁䅷睏杁䕁䅫兢瑂䡁䅕杢療䝁䅷睢湂䡁䅫䅁獃充䅁杪䅁䕁䅧党桂䝁䅷䅤潂䍁䅁䅒灂䝁䅅睚畂䝁䄸督あ䝁䅫睙穂䑁䅳䅉䡂䝁䅕杢求䡁䅑兡橂䡁䅍睏杁䙁䅁杣療䝁䅍党穂䡁䅍䅉䉂䡁䅕䅤療䝁䄰兙あ䝁䅫睢畂䑁䅳䅉䩂䝁䄰兢ㅂ䝁䄴睢獂䝁䄸睚㕂䑁䅳䅉坂䝁䅅睙橂䝁䅫杢求䡁䅍䅁䕃䅃䅁杵䅁䕁䅧党桂䝁䅷䅤潂䍁䅁䅒灂䝁䅅睚畂䝁䄸督あ䝁䅫睙穂䑁䅳䅉䩂䝁䄰兙湂䝁䅕䅉卂䝁䅕睙療䝁䅣杢灂䡁䅑兡療䝁䄴睏杁䕁䅅杣あ䝁䅫杚灂䝁䅍兡桂䝁䅷䅉䩂䝁䄴䅤求䝁䅷䅢灂䝁䅣党畂䝁䅍党㝁䍁䅁杔求䡁䅕杣療䝁䅷睢湂䡁䅫睏杁䕁䄸杢橂䝁䄸䅢療䝁䅣入㝁䍁䅁兖祂䝁䄸䅢療䝁䅣入䅁䕁內䅁潄䅁䅁䅓求䝁䅅䅢あ䝁䅧䅉䕂䝁䅫兙湂䝁䄴睢穂䡁䅑兡橂䡁䅍睏杁䕁䅫兢桂䝁䅣党杁䙁䅉党橂䝁䄸睚畂䝁䅫䅤灂䝁䄸杢㝁䍁䅁兑ㅂ䝁䅣兢求䝁䄴䅤求䝁䅑䅉卂䝁䅕兙獂䝁䅫䅤㕂䑁䅳䅉䉂䡁䅉䅤灂䝁䅙兡橂䝁䅫兙獂䍁䅁兓畂䡁䅑党獂䝁䅷兡湂䝁䅕杢橂䝁䅕睏杁䕁䄴党ㅂ䡁䅉睢獂䝁䄸睚㕂䑁䅳䅉偂䡁䅉䅤潂䝁䄸䅣桂䝁䅕䅚灂䝁䅍督㝁䍁䅁睕ㅂ䡁䅉睚求䡁䅉入䅁䅁䥷䅁潄䅁䅁䅓求䝁䅅䅢あ䝁䅧䅉䕂䝁䅫兙湂䝁䄴睢穂䡁䅑兡橂䡁䅍睏杁䕁䅫杢歂䡁䅕督あ䡁䅉兡桂䝁䅷䅉䉂䡁䅕䅤療䝁䄰兙あ䝁䅫睢畂䑁䅳䅉呂䝁䅕杢穂䝁䄸杣穂䑁䅳䅉䡂䝁䅕杢求䡁䅑兡橂䡁䅍睏杁䙁䅁杣療䝁䅍党穂䡁䅍䅉䉂䡁䅕䅤療䝁䄰兙あ䝁䅫睢畂䑁䅳䅉䉂䡁䅉䅤灂䝁䅙兡橂䝁䅫兙獂䍁䅁兓畂䡁䅑党獂䝁䅷兡湂䝁䅕杢橂䝁䅕睏杁䕁䄸杢橂䝁䄸䅢療䝁䅣入䅁䭁允䅁千䅁䅁䅓求䝁䅅䅢あ䝁䅧䅉䕂䝁䅫兙湂䝁䄴睢穂䡁䅑兡橂䡁䅍睏杁䕁䅫杢浂䝁䅕睙あ䝁䅫睢ㅂ䡁䅍䅉䕂䝁䅫督求䝁䅅督求䡁䅍睏杁䕁䄸杢橂䝁䄸䅢療䝁䅣入㝁䍁䅁睔祂䡁䅑䅡療䡁䅁兙求䝁䅑兡橂䡁䅍睏杁䙁䅍兤祂䝁䅣党祂䡁䅫䅁慁权䅁䅶䅁䕁䅧党桂䝁䅷䅤潂䍁䅁䅒灂䝁䅅睚畂䝁䄸督あ䝁䅫睙穂䑁䅳䅉乂䕁䅧党桂䝁䅷䅤潂䑁䅳䅉䉂䡁䅍督灂䡁䅍䅤灂䡁䅙党杁䙁䅑党橂䝁䅧杢療䝁䅷睢湂䡁䅫睏杁䕁䄴党睂䝁䅧杣療䝁䅷睢湂䡁䅫睏杁䕁䄸杢橂䝁䄸䅢療䝁䅣入㝁䍁䅁杕求䡁䅍䅣灂䡁䅉兙あ䝁䄸杣㕂䑁䅳䅉呂䡁䅕杣湂䝁䅕杣㕂䅁䅁䅎䅫䱁䅁䅁䥂䝁䅕兙獂䡁䅑䅡杁䕁䅑兡桂䝁䅣杢療䡁䅍䅤灂䝁䅍督㝁䍁䅁兔䥂䝁䅕兙獂䡁䅑䅡㝁䍁䅁睑潂䡁䅉睢畂䝁䅫睙杁䕁䅑兡穂䝁䅕兙穂䝁䅕督㝁䍁䅁兓畂䝁䅙党橂䡁䅑兡療䡁䅕督杁䕁䅑兡穂䝁䅕兙穂䝁䅕督㝁䍁䅁杔求䡁䅕杣療䝁䅷睢湂䡁䅫睏杁䕁䄸杢橂䝁䄸䅢療䝁䅣入䅁䡁䭍䅁睂䅁䅁䅓求䝁䅅䅢あ䝁䅧䅉䕂䝁䅫兙湂䝁䄴睢穂䡁䅑兡橂䡁䅍睏杁䕁䄰䅓求䝁䅅䅢あ䝁䅧睏杁䕁䅍䅡祂䝁䄸杢灂䝁䅍䅉䕂䝁䅫督求䝁䅅督求䡁䅍睏杁䙁䅙兙橂䝁䅍兡畂䝁䅕督䅁䥁䭕䅁獄䅁䅁䅓求䝁䅅䅢あ䝁䅧䅉䕂䝁䅫兙湂䝁䄴睢穂䡁䅑兡橂䡁䅍睏杁䕁䄰䅓求䝁䅅䅢あ䝁䅧睏杁䕁䅍兤穂䡁䅑睢瑂䝁䅕杣杁䙁䅉党獂䝁䅅䅤灂䝁䄸杢穂䝁䅧兡睂䍁䅁兔桂䝁䄴兙湂䝁䅕兢求䝁䄴䅤㝁䍁䅁睑ㅂ䡁䅍䅤療䝁䄰党祂䍁䅁兑畂䝁䅅䅢㕂䡁䅑兡橂䡁䅍睏杁䕁䄸兤あ䡁䅁兙あ䝁䅫党畂䡁䅑䅉䑂䝁䅅杣求䑁䅳䅉䙂䝁䄰䅣獂䝁䄸入求䝁䅕䅉䍂䝁䅕杢求䝁䅙兡あ䡁䅍䅁杁权䅁䅫䅁䕁䅧党桂䝁䅷䅤潂䍁䅁䅒灂䝁䅅睚畂䝁䄸督あ䝁䅫睙穂䑁䅳䅉乂䕁䅧党桂䝁䅷䅤潂䑁䅳䅉䕂䝁䅕杢あ䝁䅫督あ䡁䅉入㝁䍁䅁睔祂䡁䅑䅡療䡁䅁兙求䝁䅑兡橂䡁䅍睏杁䙁䅍兤祂䝁䅣党祂䡁䅫睏杁䙁䅙兙橂䝁䅍兡畂䝁䅕督䅁䍁䩣䅁䵂䅁䅁䅓求䝁䅅䅢あ䝁䅧䅉䕂䝁䅫兙湂䝁䄴睢穂䡁䅑兡橂䡁䅍睏杁䕁䄰䅓求䝁䅅䅢あ䝁䅧睏杁䕁䅑兡桂䝁䅉党あ䝁䅕督䅁佁剳䅁畃䅁䅁䅓求䝁䅅䅢あ䝁䅧䅉䕂䝁䅫兙湂䝁䄴睢穂䡁䅑兡橂䡁䅍睏杁䕁䄰䅓求䝁䅅䅢あ䝁䅧睏杁䕁䅑兡桂䝁䅉党あ䝁䅕督㝁䍁䅁兓瑂䝁䄰兤畂䝁䄸䅢療䝁䅣入㝁䍁䅁杔求䡁䅕杣療䝁䅷睢湂䡁䅫睏杁䙁䅁兤獂䝁䄰睢畂䝁䄸䅢療䝁䅣入㝁䍁䅁杕求䡁䅍䅣灂䡁䅉兙あ䝁䄸杣㕂䅁䅁眶䅙䵁䅷䅁䥂䝁䅕兙獂䡁䅑䅡杁䕁䅑兡桂䝁䅣杢療䡁䅍䅤灂䝁䅍督㝁䍁䅁兔䥂䝁䅕兙獂䡁䅑䅡㝁䍁䅁䅒灂䝁䅅杙求䡁䅑党穂䑁䅳䅉呂䝁䅷党求䡁䅁䅉啂䝁䅕睙潂䝁䄴睢獂䝁䄸睚㕂䑁䅳䅉䑂䝁䅧杣療䝁䄴兡橂䍁䅁䅒灂䡁䅍党桂䡁䅍党穂䑁䅳䅉䙂䝁䄴䅚療䝁䅍杣灂䝁䄴睢獂䝁䄸睚㕂䑁䅳䅉卂䝁䅕督睂䝁䅫杣桂䡁䅑睢祂䡁䅫䅁㕁充䅁杲䅁䕁䅧党桂䝁䅷䅤潂䍁䅁䅒灂䝁䅅睚畂䝁䄸督あ䝁䅫睙穂䑁䅳䅉乂䕁䅧党桂䝁䅷䅤潂䑁䅳䅉䕂䝁䅫兙楂䝁䅕䅤求䡁䅍睏杁䙁䅍䅢求䝁䅕䅣杁䙁䅑党橂䝁䅧杢療䝁䅷睢湂䡁䅫睏杁䙁䅉党穂䡁䅁兡祂䝁䅅䅤療䡁䅉入㝁䍁䅁睕ㅂ䡁䅉睚求䡁䅉入㝁䍁䅁兖祂䝁䄸䅢療䝁䅣入䅁䉁卅䅁浃䅁䅁䅓求䝁䅅䅢あ䝁䅧䅉䕂䝁䅫兙湂䝁䄴睢穂䡁䅑兡橂䡁䅍睏杁䕁䄰䅓求䝁䅅䅢あ䝁䅧睏杁䕁䅕兢睂䝁䅷睢㕂䝁䅕党杁䕁䅉党畂䝁䅕杚灂䡁䅑督㝁䍁䅁睑潂䡁䅉睢畂䝁䅫睙杁䕁䅑兡穂䝁䅕兙穂䝁䅕督㝁䍁䅁䅒灂䝁䅣兡あ䝁䅅䅢杁䙁䅣党獂䝁䅷杢求䡁䅍督䅁䱁䭧䅁敃䅁䅁䅓求䝁䅅䅢あ䝁䅧䅉䕂䝁䅫兙湂䝁䄴睢穂䡁䅑兡橂䡁䅍睏杁䕁䄰䅓求䝁䅅䅢あ䝁䅧睏杁䕁䅙党祂䡁䅑兡獂䝁䅫䅤㕂䑁䅳䅉䙂䝁䄰䅣獂䝁䄸入求䝁䅕䅉䍂䝁䅕杢求䝁䅙兡あ䡁䅍睏杁䙁䅉党睂䡁䅉睢歂䡁䅕睙あ䝁䅫杤求䍁䅁䅓求䝁䅅䅢あ䝁䅧䅁㍄充䅁䅥䅁䕁䅧党桂䝁䅷䅤潂䍁䅁䅒灂䝁䅅睚畂䝁䄸督あ䝁䅫睙穂䑁䅳䅉乂䕁䅧党桂䝁䅷䅤潂䑁䅳䅉䡂䝁䅕杢求䡁䅑兡橂䡁䅍睏杁䕁䅧党瑂䝁䅅䅤療䝁䅷睢湂䡁䅫睏杁䕁䄸杢橂䝁䄸䅢療䝁䅣入䅁䕁卑䅁慃䅁䅁䅓求䝁䅅䅢あ䝁䅧䅉䕂䝁䅫兙湂䝁䄴睢穂䡁䅑兡橂䡁䅍睏杁䕁䄰䅓求䝁䅅䅢あ䝁䅧睏杁䕁䅣党畂䝁䅕䅤灂䝁䅍督㝁䍁䅁睔畂䝁䅍睢獂䝁䄸睚㕂䑁䅳䅉偂䡁䅁䅡あ䝁䅧兙獂䝁䄰睢獂䝁䄸睚㕂䑁䅳䅉卂䝁䅧党ㅂ䝁䄰兙あ䝁䄸䅢療䝁䅣入䅁䕁䭙䅁䕃䅁䅁䅓求䝁䅅䅢あ䝁䅧䅉䕂䝁䅫兙湂䝁䄴睢穂䡁䅑兡橂䡁䅍睏杁䕁䄰䅓求䝁䅅䅢あ䝁䅧睏杁䕁䅫兢瑂䡁䅕杢療䝁䅷睢湂䡁䅫睏杁䙁䅁兤獂䝁䄰睢畂䝁䄸䅢療䝁䅣入㝁䍁䅁杕求䡁䅍䅣灂䡁䅉兙あ䝁䄸杣㕂䅁䅁杯䄸佁䅉䅁䥂䝁䅕兙獂䡁䅑䅡杁䕁䅑兡桂䝁䅣杢療䡁䅍䅤灂䝁䅍督㝁䍁䅁兔䥂䝁䅕兙獂䡁䅑䅡㝁䍁䅁杔求䡁䅕杣療䡁䅍睙灂䝁䅕杢橂䝁䅕睏杁䕁䄸兤あ䡁䅁兙あ䝁䅫党畂䡁䅑䅉䑂䝁䅅杣求䑁䅳䅉呂䝁䅷党求䡁䅁䅉啂䝁䅕睙潂䝁䄴睢獂䝁䄸睚㕂䑁䅳䅉䙂䝁䅅杣杁䕁䄴睢穂䝁䅕䅉流䍁䅁䅖潂䡁䅉睢桂䡁䅑䅉潁䕁䅕杔啂䍁䅫睏杁䕁䄴党ㅂ䡁䅉睢獂䝁䄸睚㕂䅁䅁硷䅅䵁䅷䅁䥂䝁䅕兙獂䡁䅑䅡杁䕁䅑兡桂䝁䅣杢療䡁䅍䅤灂䝁䅍督㝁䍁䅁兔䥂䝁䅕兙獂䡁䅑䅡㝁䍁䅁杔ㅂ䡁䅑杣桂䝁䅍党ㅂ䡁䅑兡橂䝁䅅䅢㝁䍁䅁睕獂䝁䅕党睂䍁䅁䅖求䝁䅍䅡畂䝁䄸䅢療䝁䅣入㝁䍁䅁䅒求䝁䄴䅤灂䡁䅍䅤祂䡁䅫睏杁䙁䅁兙灂䝁䄴䅉乂䝁䅅杢桂䝁䅣党瑂䝁䅕杢あ䑁䅳䅉卂䝁䅕督睂䝁䅫杣桂䡁䅑睢祂䡁䅫䅁婁睂䅁杗䅁䕁䅧党桂䝁䅷䅤潂䍁䅁䅒灂䝁䅅睚畂䝁䄸督あ䝁䅫睙穂䑁䅳䅉乂䕁䅧党桂䝁䅷䅤潂䑁䅳䅉偂䡁䅕䅤睂䝁䅅䅤灂䝁䅕杢あ䍁䅁睑桂䡁䅉党䅁乁具䅁㡃䅁䅁䅓求䝁䅅䅢あ䝁䅧䅉䕂䝁䅫兙湂䝁䄴睢穂䡁䅑兡橂䡁䅍睏杁䕁䄰䅓求䝁䅅䅢あ䝁䅧睏杁䕁䄸兤あ䡁䅁兙あ䝁䅫党畂䡁䅑䅉䑂䝁䅅杣求䑁䅳䅉䑂䝁䅅杣歂䝁䅫睢㉂䝁䅅督橂䡁䅕䅢桂䡁䅉睏杁䕁䄴党ㅂ䡁䅉睢獂䝁䄸睚㕂䑁䅳䅉卂䝁䅕督睂䝁䅫杣桂䡁䅑睢祂䡁䅫睏杁䙁䅍兤祂䝁䅣党祂䡁䅫䅁捄睂䅁朳䅁䕁䅧党桂䝁䅷䅤潂䍁䅁䅒灂䝁䅅睚畂䝁䄸督あ䝁䅫睙穂䑁䅳䅉乂䕁䅧党桂䝁䅷䅤潂䑁䅳䅉呂䝁䅕杢穂䝁䄸杣穂䑁䅳䅉乂䝁䅅睙潂䝁䅫杢求䍁䅁䅔求䝁䅅杣畂䝁䅫杢湂䑁䅳䅉塂䝁䅕兙祂䝁䅅杙獂䝁䅕督㝁䍁䅁䅕祂䝁䄸睙求䡁䅍督杁䕁䅅兤あ䝁䄸兢桂䡁䅑兡療䝁䄴睏杁䕁䅅杣あ䝁䅫杚灂䝁䅍兡桂䝁䅷䅉䩂䝁䄴䅤求䝁䅷䅢灂䝁䅣党畂䝁䅍党䅁䍁䠰䅁捄䅁䅁䅓求䝁䅅䅢あ䝁䅧䅉䕂䝁䅫兙湂䝁䄴睢穂䡁䅑兡橂䡁䅍睏杁䕁䄰䅓求䝁䅅䅢あ䝁䅧睏杁䙁䅍党畂䡁䅍睢祂䡁䅍睏杁䕁䄸兤あ䡁䅁兙あ䝁䅫党畂䡁䅑䅉䑂䝁䅅杣求䑁䅳䅉呂䝁䅷党求䡁䅁䅉啂䝁䅕睙潂䝁䄴睢獂䝁䄸睚㕂䑁䅳䅉䉂䡁䅉䅤灂䝁䅙兡橂䝁䅫兙獂䍁䅁兓畂䡁䅑党獂䝁䅷兡湂䝁䅕杢橂䝁䅕睏杁䙁䅉党穂䡁䅁兡祂䝁䅅䅤療䡁䅉入䅁䕁䭍䅁䅃䅁䅁䅓求䝁䅅䅢あ䝁䅧䅉䕂䝁䅫兙湂䝁䄴睢穂䡁䅑兡橂䡁䅍睏杁䕁䄰䅓求䝁䅅䅢あ䝁䅧睏杁䙁䅣党桂䡁䅉兙楂䝁䅷党穂䑁䅳䅉䑂䝁䅷睢ㅂ䝁䅑䅉呂䡁䅑睢祂䝁䅅睚求䑁䅳䅉䕂䝁䅫兙楂䝁䅕䅤求䡁䅍䅁䙄元䅁䅧䅁䕁䅧党桂䝁䅷䅤潂䍁䅁䅒灂䝁䅅睚畂䝁䄸督あ䝁䅫睙穂䑁䅳䅉乂䕁䅧党桂䝁䅷䅤潂䑁䅳䅉塂䝁䅕兙祂䝁䅅杙獂䝁䅕督㝁䍁䅁䅒灂䝁䅅杙求䡁䅑党穂䑁䅳䅉䙂䝁䄴䅚療䝁䅍杣灂䝁䄴睢獂䝁䄸睚㕂䅁䅁杴䅫䩁䅁䅁䥂䝁䅕兙獂䡁䅑䅡杁䕁䅑兡桂䝁䅣杢療䡁䅍䅤灂䝁䅍督㝁䍁䅁兔䥂䝁䅕兙獂䡁䅑䅡㝁䍁䅁睖求䝁䅅杣桂䝁䅉䅢求䡁䅍睏杁䕁䅫兢瑂䡁䅕杢療䝁䅷睢湂䡁䅫睏杁䕁䅫杢浂䝁䅕睙あ䝁䅫睢ㅂ䡁䅍䅉䕂䝁䅫督求䝁䅅督求䡁䅍䅁䙄睄䅁朸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睒求䝁䄴党あ䝁䅫睙杁䕁䅑兡穂䝁䄸杣歂䝁䅕杣㝁䍁䅁睔畂䝁䅍睢獂䝁䄸睚㕂䑁䅳䅉卂䝁䅕䅣祂䝁䄸䅚ㅂ䝁䅍䅤灂䡁䅙党杁䕁䅧党桂䝁䅷䅤潂䅁䅁䅍䅧䭁䅙䅁䥂䝁䅕兙獂䡁䅑䅡杁䕁䅑兡桂䝁䅣杢療䡁䅍䅤灂䝁䅍督㝁䍁䅁杔桂䡁䅑兤祂䝁䅅䅢杁䕁䅷兙畂䝁䅣兤桂䝁䅣党杁䙁䅁杣療䝁䅍党穂䡁䅍兡畂䝁䅣睏杁䕁䅣党畂䝁䅕䅤灂䝁䅍督㝁䍁䅁兑祂䡁䅑兡浂䝁䅫睙灂䝁䅅䅢杁䕁䅫杢あ䝁䅕䅢獂䝁䅫睚求䝁䄴睙求䅁䅁剌䅅䵁䅯䅁䥂䝁䅕兙獂䡁䅑䅡杁䕁䅑兡桂䝁䅣杢療䡁䅍䅤灂䝁䅍督㝁䍁䅁杔桂䡁䅙兡湂䝁䅅䅤灂䝁䄸杢㝁䍁䅁杔求䡁䅕杣療䡁䅍睙灂䝁䅕杢橂䝁䅕睏杁䕁䅅督穂䝁䅫督あ䝁䅫杤求䍁䅁䅖求䝁䅍䅡畂䝁䄸䅢療䝁䅣入㝁䍁䅁杔求䡁䅕杣療䝁䅷睢湂䡁䅫睏杁䕁䄸杣あ䝁䅧睢睂䝁䅅党歂䝁䅫睙穂䑁䅳䅉呂䡁䅕杣湂䝁䅕杣㕂䅁䅁睩䅯䩁䅉䅁䥂䝁䅕兙獂䡁䅑䅡杁䕁䅑兡桂䝁䅣杢療䡁䅍䅤灂䝁䅍督㝁䍁䅁杔求䡁䅁䅡祂䝁䄸䅢療䝁䅣入㝁䍁䅁睔畂䝁䅍睢獂䝁䄸睚㕂䑁䅳䅉卂䝁䅧党ㅂ䝁䄰兙あ䝁䄸䅢療䝁䅣入㝁䍁䅁睕ㅂ䡁䅉睚求䡁䅉入㝁䍁䅁兖祂䝁䄸䅢療䝁䅣入䅁䕁䩧䅁㡁䅁䅁䅓求䝁䅅䅢あ䝁䅧䅉䕂䝁䅫兙湂䝁䄴睢穂䡁䅑兡橂䡁䅍睏杁䕁䄴党ㅂ䡁䅉睢獂䝁䄸睚㕂䅁䅁朲䅣䱁䅷䅁䥂䝁䅕兙獂䡁䅑䅡杁䕁䅑兡桂䝁䅣杢療䡁䅍䅤灂䝁䅍督㝁䍁䅁杔求䡁䅕杣療䡁䅍睙灂䝁䅕杢橂䝁䅕睏杁䕁䅍兙祂䝁䅑兡療䡁䅙兙穂䝁䅍兤獂䝁䅅杣㝁䍁䅁兒桂䡁䅉䅉佂䝁䄸督求䍁䅁杊杁䙁䅑䅡祂䝁䄸兙あ䍁䅁䅋䙂䕁䄴䅖灁䑁䅳䅉佂䝁䅕兤祂䝁䄸䅢療䝁䅣入㝁䍁䅁睕ㅂ䡁䅉睚求䡁䅉入䅁䕁䭣䅁楃䅁䅁䅓求䝁䅅䅢あ䝁䅧䅉䕂䝁䅫兙湂䝁䄴睢穂䡁䅑兡橂䡁䅍睏杁䕁䄴党ㅂ䡁䅉睢穂䝁䅍兡求䝁䄴睙求䑁䅳䅉䑂䝁䅅杣歂䝁䅫睢㉂䝁䅅督橂䡁䅕䅢桂䡁䅉睏杁䕁䅫兢瑂䡁䅕杢療䝁䅷睢湂䡁䅫睏杁䕁䄴党ㅂ䡁䅉睢獂䝁䄸睚㕂䑁䅳䅉呂䡁䅕杣湂䝁䅕杣㕂䅁䅁朴䅣乁䅧䅁䥂䝁䅕兙獂䡁䅑䅡杁䕁䅑兡桂䝁䅣杢療䡁䅍䅤灂䝁䅍督㝁䍁䅁杔求䡁䅕杣療䡁䅍睙灂䝁䅕杢橂䝁䅕睏杁䕁䅍党畂䡁䅑杣桂䝁䅷䅉佂䝁䅕杣㉂䝁䄸兤穂䍁䅁睕㕂䡁䅍䅤求䝁䄰睏杁䕁䅍䅡祂䝁䄸杢灂䝁䅍䅉䕂䝁䅫督求䝁䅅督求䡁䅍睏杁䕁䅧党睂䝁䅅䅤療䝁䅷睢湂䡁䅫睏杁䕁䄴党ㅂ䡁䅉睢獂䝁䄸睚㕂䑁䅳䅉偂䝁䄴睙療䝁䅷睢湂䡁䅫䅁䙄充䅁杦䅁䕁䅧党桂䝁䅷䅤潂䍁䅁䅒灂䝁䅅睚畂䝁䄸督あ䝁䅫睙穂䑁䅳䅉佂䝁䅕兤祂䝁䄸督橂䝁䅫党畂䝁䅍党㝁䍁䅁睒桂䡁䅍䅤祂䝁䄸党畂䡁䅑党祂䝁䄸䅢療䝁䅣入㝁䍁䅁䅓求䡁䅁兙あ䝁䄸䅢療䝁䅣入䅁䍁䵁䅁䥄䅁䅁䅓求䝁䅅䅢あ䝁䅧䅉䕂䝁䅫兙湂䝁䄴睢穂䡁䅑兡橂䡁䅍睏杁䕁䄴党ㅂ䡁䅉睢穂䝁䅍兡求䝁䄴睙求䑁䅳䅉䡂䝁䅕杢求䡁䅑兡橂䡁䅍睏杁䕁䅅杣あ䝁䅫杚灂䝁䅍兡桂䝁䅷䅉䩂䝁䄴䅤求䝁䅷䅢灂䝁䅣党畂䝁䅍党㝁䍁䅁兓畂䝁䅙党橂䡁䅑兡療䡁䅕督杁䕁䅑兡穂䝁䅕兙穂䝁䅕督㝁䍁䅁杔求䡁䅕杣療䝁䅷睢湂䡁䅫䅁㉂睂䅁朱䅁䕁䅧党桂䝁䅷䅤潂䍁䅁䅒灂䝁䅅睚畂䝁䄸督あ䝁䅫睙穂䑁䅳䅉佂䝁䅕兤祂䝁䄸督橂䝁䅫党畂䝁䅍党㝁䍁䅁兔桂䝁䅍䅡灂䝁䄴党杁䕁䅷党桂䡁䅉杢灂䝁䄴睚㝁䍁䅁睒求䝁䄴党あ䝁䅫睙穂䑁䅳䅉䉂䡁䅉䅤灂䝁䅙兡橂䝁䅫兙獂䍁䅁兓畂䡁䅑党獂䝁䅷兡湂䝁䅕杢橂䝁䅕睏杁䕁䅫杢浂䝁䅕睙あ䝁䅫睢ㅂ䡁䅍䅉䕂䝁䅫督求䝁䅅督求䡁䅍䅁㉂权䅁䄵䅁䕁䅧党桂䝁䅷䅤潂䍁䅁䅒灂䝁䅅睚畂䝁䄸督あ䝁䅫睙穂䑁䅳䅉佂䝁䅕兤祂䝁䄸督橂䝁䅫党畂䝁䅍党㝁䍁䅁睔ㅂ䡁䅑䅣桂䡁䅑兡求䝁䄴䅤杁䕁䅍兙祂䝁䅕睏杁䕁䅅督穂䝁䅫督あ䝁䅕䅚杁䕁䅷兡㉂䝁䅫杢湂䑁䅳䅉䑂䝁䅕杢あ䡁䅉兙獂䍁䅁杔求䡁䅉杤療䡁䅕督杁䙁䅍入穂䡁䅑党瑂䑁䅳䅉佂䝁䅕兤祂䝁䄸䅢療䝁䅣入㝁䍁䅁䅕穂䡁䅫睙潂䝁䅫兙あ䡁䅉入䅁䵁偍䅁捄䅁䅁䅓求䝁䅅䅢あ䝁䅧䅉䕂䝁䅫兙湂䝁䄴睢穂䡁䅑兡橂䡁䅍睏杁䕁䄴党ㅂ䡁䅉睢穂䝁䅍兡求䝁䄴睙求䑁䅳䅉呂䝁䅷党求䡁䅁䅉啂䝁䅕睙潂䝁䄴睢獂䝁䄸睚㕂䑁䅳䅉䑂䝁䅅杣歂䝁䅫睢㉂䝁䅅督橂䡁䅕䅢桂䡁䅉睏杁䕁䄴党ㅂ䡁䅉睢獂䝁䄸睚㕂䑁䅳䅉呂䡁䅕杣湂䝁䅕杣㕂䑁䅳䅉䕂䝁䅫睚灂䡁䅑兙獂䍁䅁兔求䝁䄴䅤桂䝁䅷䅉䥂䝁䅕兙獂䡁䅑䅡䅁䕁䤸䅁杄䅁䅁䅓求䝁䅅䅢あ䝁䅧䅉䕂䝁䅫兙湂䝁䄴睢穂䡁䅑兡橂䡁䅍睏杁䕁䄴兤あ䡁䅉兙橂䝁䅕兤あ䝁䅫睙桂䝁䅷睏杁䕁䅍兙祂䝁䅑兡療䡁䅙兙穂䝁䅍兤獂䝁䅅杣㝁䍁䅁兓畂䝁䅙党橂䡁䅑兡療䡁䅕督杁䕁䅑兡穂䝁䅕兙穂䝁䅕督㝁䍁䅁杔求䡁䅕杣療䝁䅷睢湂䡁䅫睏杁䙁䅁兙灂䝁䄴䅉乂䝁䅅杢桂䝁䅣党瑂䝁䅕杢あ䑁䅳䅉卂䝁䅕督睂䝁䅫杣桂䡁䅑睢祂䡁䅫䅁捄䅃䅁䅔䅁䕁䅧党桂䝁䅷䅤潂䍁䅁䅒灂䝁䅅睚畂䝁䄸督あ䝁䅫睙穂䑁䅳䅉偂䝁䄴睙療䝁䅷睢湂䡁䅫睏杁䙁䅍兤祂䝁䅣党祂䡁䅫䅁兄权䅁䅒䅁䕁䅧党桂䝁䅷䅤潂䍁䅁䅒灂䝁䅅睚畂䝁䄸督あ䝁䅫睙穂䑁䅳䅉偂䡁䅁䅡あ䝁䅧兙獂䝁䄰睢獂䝁䄸睚㕂䅁䅁朹䄰䙁䅙䅁䥂䝁䅕兙獂䡁䅑䅡杁䕁䅑兡桂䝁䅣杢療䡁䅍䅤灂䝁䅍督㝁䍁䅁睔睂䝁䅧䅤潂䝁䅅䅢瑂䝁䄸䅢療䝁䅣入㝁䍁䅁睕ㅂ䡁䅉睚求䡁䅉入䅁偁充䅁啂䅁䅁䅓求䝁䅅䅢あ䝁䅧䅉䕂䝁䅫兙湂䝁䄴睢穂䡁䅑兡橂䡁䅍睏杁䕁䄸杣あ䝁䅧睢睂䝁䅅党歂䝁䅫睙穂䑁䅳䅉呂䡁䅕杣湂䝁䅕杣㕂䅁䅁剤䅁乁䅧䅁䥂䝁䅕兙獂䡁䅑䅡杁䕁䅑兡桂䝁䅣杢療䡁䅍䅤灂䝁䅍督㝁䍁䅁睔ㅂ䡁䅑䅣桂䡁䅑兡求䝁䄴䅤杁䕁䅍兙祂䝁䅕睏杁䕁䅅督穂䝁䅫督あ䝁䅕䅚杁䕁䅷兡㉂䝁䅫杢湂䑁䅳䅉䑂䝁䅅杣歂䝁䅫睢㉂䝁䅅督橂䡁䅕䅢桂䡁䅉睏杁䕁䄴党睂䝁䅧杣療䝁䅷睢湂䡁䅫睏杁䕁䄸杣あ䝁䅧睢睂䝁䅅党歂䝁䅫睙穂䑁䅳䅉卂䝁䅕督睂䝁䅫杣桂䡁䅑睢祂䡁䅫䅁㕁䅃䅁䄳䅁䕁䅧党桂䝁䅷䅤潂䍁䅁䅒灂䝁䅅睚畂䝁䄸督あ䝁䅫睙穂䑁䅳䅉偂䡁䅕䅤睂䝁䅅䅤灂䝁䅕杢あ䍁䅁睑桂䡁䅉党㝁䍁䅁睑桂䡁䅉䅚灂䝁䄸杤桂䡁䅍睙ㅂ䝁䅷兙祂䑁䅳䅉䑂䝁䅧杣療䝁䄴兡橂䍁䅁䅒灂䡁䅍党桂䡁䅍党穂䑁䅳䅉䙂䝁䅅杣杁䕁䄴睢穂䝁䅕䅉流䍁䅁䅖潂䡁䅉睢桂䡁䅑䅉潁䕁䅕杔啂䍁䅫睏杁䕁䄸䅣潂䡁䅑䅡桂䝁䅷兢療䝁䅷睢湂䡁䅫䅁啂杅䅁杹䅁䕁䅧党桂䝁䅷䅤潂䍁䅁䅒灂䝁䅅睚畂䝁䄸督あ䝁䅫睙穂䑁䅳䅉偂䡁䅕䅤睂䝁䅅䅤灂䝁䅕杢あ䍁䅁睑桂䡁䅉党㝁䍁䅁睑潂䡁䅉睢畂䝁䅫睙杁䕁䅑兡穂䝁䅕兙穂䝁䅕督㝁䍁䅁杔求䡁䅕杣療䝁䅷睢湂䡁䅫睏杁䕁䄸杣あ䝁䅧睢睂䝁䅅党歂䝁䅫睙穂䑁䅳䅉卂䝁䅕督睂䝁䅫杣桂䡁䅑睢祂䡁䅫睏杁䙁䅍兤祂䝁䅣党祂䡁䅫䅁牂杅䅁杙䅁䕁䅧党桂䝁䅷䅤潂䍁䅁䅒灂䝁䅅睚畂䝁䄸督あ䝁䅫睙穂䑁䅳䅉兂䝁䅅兡畂䍁䅁兔桂䝁䄴兙湂䝁䅕兢求䝁䄴䅤㝁䍁䅁杕求䡁䅍䅣灂䡁䅉兙あ䝁䄸杣㕂䅁䅁䄴䅯䱁䅯䅁䥂䝁䅕兙獂䡁䅑䅡杁䕁䅑兡桂䝁䅣杢療䡁䅍䅤灂䝁䅍督㝁䍁䅁睕求䝁䄴督療䡁䅉督㝁䍁䅁睑桂䡁䅉䅚灂䝁䄸杤桂䡁䅍睙ㅂ䝁䅷兙祂䑁䅳䅉䡂䝁䅅督あ䡁䅉睢求䝁䄴䅤求䡁䅉睢獂䝁䄸睚㕂䑁䅳䅉佂䝁䅕䅣潂䡁䅉睢獂䝁䄸睚㕂䑁䅳䅉偂䝁䄴睙療䝁䅷睢湂䡁䅫睏杁䙁䅍兤祂䝁䅣党祂䡁䅫䅁湂睄䅁李䅁䕁䅧党桂䡁䅙入杁䕁䅕䅢求䝁䅍䅤祂䝁䅫睙桂䝁䅷䅉䙂䡁䅅兤灂䡁䅁兢求䝁䄴䅤䅁䅁䭳䅁奂䅁䅁䅓求䝁䄰兙あ䝁䄸䅢療䝁䅣入㝁䍁䅁兓瑂䝁䄰兤畂䝁䄸䅢療䝁䅣入㝁䍁䅁杔求䡁䅕杣療䝁䅷睢湂䡁䅫睏杁䕁䄸杢橂䝁䄸䅢療䝁䅣入䅁䥁匰䅁潂䅁䅁䅓求䡁䅁兙あ䝁䄸䅢療䝁䅣入㝁䍁䅁兓畂䝁䅙党橂䡁䅑兡療䡁䅕督杁䕁䅑兡穂䝁䅕兙穂䝁䅕督㝁䍁䅁睔畂䝁䅍睢獂䝁䄸睚㕂䑁䅳䅉坂䝁䅅睙橂䝁䅫杢求䡁䅍䅁呄兄䅁杉䅁䕁䅧睢瑂䝁䅕䅉䝂䡁䅕杣畂䝁䅫督潂䝁䅫杢湂䡁䅍䅁䥂杂䅁杉䅁䕁䅧睢瑂䝁䅕䅉䩂䝁䄰䅣祂䝁䄸杤求䝁䄰党畂䡁䅑䅁㥄睂䅁䅍䅁䕁䅧睢瑂䝁䅕䅉䩂䝁䄰䅣祂䝁䄸杤求䝁䄰党畂䡁䅑䅉卂䝁䅕䅤桂䝁䅫䅢䅁䡁䡉䅁䝂䅁䅁䅓療䝁䄰党杁䕁䅫兢睂䡁䅉睢㉂䝁䅕兢求䝁䄴䅤㝁䍁䅁睑療䝁䄴䅤求䝁䄴䅤杁䕁䅍杣求䝁䅅䅤灂䝁䄸杢䅁䉁䠰䅁䍄䅁䅁䅓療䝁䄰党杁䕁䅫兢睂䡁䅉睢㉂䝁䅕兢求䝁䄴䅤㝁䍁䅁睑ㅂ䡁䅍䅤療䝁䄰党祂䍁䅁杕求䝁䅷兙あ䝁䅫睢畂䡁䅍䅡灂䡁䅁䅉乂䝁䅅杢桂䝁䅣党瑂䝁䅕杢あ䑁䅳䅉䙂䍁䄰䅢求䝁䅅杣畂䝁䅫杢湂䑁䅳䅉䑂䝁䄸杢あ䝁䅕杢あ䍁䅁睑祂䝁䅕兙あ䝁䅫睢畂䑁䅳䅉呂䝁䄰兙祂䡁䅑䅉䑂䝁䅷睢あ䝁䅧兡畂䝁䅣䅁摃䅃䅁杶䅁䕁䅧睢瑂䝁䅕䅉䩂䝁䄰䅣祂䝁䄸杤求䝁䄰党畂䡁䅑睏杁䕁䅍兤穂䡁䅑睢瑂䝁䅕杣杁䙁䅉党獂䝁䅅䅤灂䝁䄸杢穂䝁䅧兡睂䍁䅁兔桂䝁䄴兙湂䝁䅕兢求䝁䄴䅤㝁䍁䅁䅕祂䝁䄸睙求䡁䅍督杁䕁䅅兤あ䝁䄸兢桂䡁䅑兡療䝁䄴睏杁䙁䅉党桂䝁䅷䅉䙂䡁䅍䅤桂䡁䅑党杁䙁䅑党橂䝁䅧杢療䝁䅷睢湂䡁䅫䅁獂充䅁䅕䅁䕁䅧睢瑂䝁䅕䅉䩂䝁䄰䅣祂䝁䄸杤求䝁䄰党畂䡁䅑睏杁䕁䅫杢歂䡁䅕督あ䡁䅉兡桂䝁䅷䅉䉂䡁䅕䅤療䝁䄰兙あ䝁䅫睢畂䅁䅁儫䅫佁䅙䅁䥂䝁䄸兢求䍁䅁兓瑂䡁䅁杣療䡁䅙党瑂䝁䅕杢あ䑁䅳䅉䩂䝁䄴䅚ㅂ䡁䅍䅤祂䝁䅫兙獂䍁䅁兑ㅂ䡁䅑睢瑂䝁䅅䅤灂䝁䄸杢㝁䍁䅁睕求䝁䄴督療䡁䅉督㝁䍁䅁睕瑂䝁䅅杣あ䍁䅁村ㅂ䝁䅫䅢歂䝁䅫杢湂䑁䅳䅉䑂䝁䄸杢あ䡁䅉兙橂䡁䅑䅉乂䝁䅅杢桂䝁䅣党瑂䝁䅕杢あ䍁䅁睕療䝁䅙䅤㍂䝁䅅杣求䑁䅳䅉兂䡁䅉睢橂䝁䅕督穂䍁䅁兑ㅂ䡁䅑睢瑂䝁䅅䅤灂䝁䄸杢䅁䙁䡳䅁奃䅁䅁䅓療䝁䄰党杁䕁䅫兢睂䡁䅉睢㉂䝁䅕兢求䝁䄴䅤㝁䍁䅁兓畂䝁䅑兤穂䡁䅑杣灂䝁䅅䅢杁䕁䅅兤あ䝁䄸兢桂䡁䅑兡療䝁䄴睏杁䙁䅍兢桂䡁䅉䅤杁䕁䅉兤灂䝁䅷䅚灂䝁䄴睚㝁䍁䅁䅕祂䝁䄸睙求䡁䅍督杁䕁䅅兤あ䝁䄸兢桂䡁䅑兡療䝁䄴䅁䕁杅䅁䅔䅁䕁䅧睢瑂䝁䅕䅉䩂䝁䄰䅣祂䝁䄸杤求䝁䄰党畂䡁䅑睏杁䕁䅫杢浂䝁䅕睙あ䝁䅫睢ㅂ䡁䅍䅉䕂䝁䅫督求䝁䅅督求䡁䅍䅁穂䅃䅁村䅁䕁䅧睢瑂䝁䅕䅉䩂䝁䄰䅣祂䝁䄸杤求䝁䄰党畂䡁䅑睏杁䕁䄸杢獂䝁䅫杢求䍁䅁睒祂䝁䄸睙求䡁䅉入䅁䭁偕䅁䥂䅁䅁䅓療䝁䄰党杁䕁䅫兢睂䡁䅉睢㉂䝁䅕兢求䝁䄴䅤㝁䍁䅁䅕療䝁䅷䅢ㅂ䡁䅑兡療䝁䄴䅉䑂䝁䄸杢あ䡁䅉睢獂䅁䅁兡䅧䕁䅉䅁䥂䝁䄸兢求䍁䅁兓瑂䡁䅁杣療䡁䅙党瑂䝁䅕杢あ䑁䅳䅉呂䝁䄰兙祂䡁䅑䅉䍂䡁䅕兡獂䝁䅑兡畂䝁䅣䅁䉄兄䅁䅰䅁䕁䅧睢瑂䝁䅕䅉䩂䝁䄰䅣祂䝁䄸杤求䝁䄰党畂䡁䅑睏杁䙁䅍䅣求䝁䅕睙潂䍁䅁杕求䝁䅍睢湂䝁䄴兡あ䝁䅫睢畂䑁䅳䅉塂䝁䅅䅤求䡁䅉䅉兂䡁䅕杣灂䝁䅙兡橂䝁䅅䅤灂䝁䄸杢㝁䍁䅁兑祂䡁䅑兡浂䝁䅫睙灂䝁䅅䅢杁䕁䅫杢あ䝁䅕䅢獂䝁䅫睚求䝁䄴睙求䅁䅁䅒䅯䕁䅯䅁䥂䝁䄸兢求䍁䅁兓瑂䡁䅁杣療䡁䅙党瑂䝁䅕杢あ䑁䅳䅉啂䝁䅕兙瑂䍁䅁睑療䝁䅷䅢桂䝁䅉睢祂䝁䅅䅤灂䝁䄸杢䅁䕁䭅䅁慁䅁䅁䅓療䝁䄰党楂䡁䅕兡獂䝁䅑兡畂䝁䅣䅁㙂睂䅁䅌䅁䕁䅧睢瑂䝁䅕杚ㅂ䡁䅉杢灂䡁䅍䅡灂䝁䄴睚杁䙁䅉党あ䝁䅅兡獂䅁䅁兵䅣䱁䅧䅁䥂䝁䄸兢求䝁䅷兙畂䝁䅑䅉呂䝁䅕睙ㅂ䡁䅉兡あ䡁䅫睏杁䕁䄰䅓求䝁䅅䅢あ䝁䅧睏杁䙁䅁䅡㕂䡁䅍兡橂䝁䅅䅢杁䙁䅍党橂䡁䅕杣灂䡁䅑入㝁䍁䅁睕求䝁䄴督療䡁䅉督㝁䍁䅁睕求䝁䅍兤祂䝁䅫䅤㕂䍁䅁兔桂䝁䄴兙湂䝁䅕兢求䝁䄴䅤㝁䍁䅁睑桂䡁䅉䅚灂䝁䄸杤桂䡁䅍睙ㅂ䝁䅷兙祂䅁䅁䉄䅁䍁䄴䅁䥂䝁䄸䅤求䝁䅷䅉桂䝁䄴䅚杁䙁䅉党穂䝁䄸杣あ䍁䅁杕䙂䕁䅫䅖穂䅁䅁䅤䅧䕁䅉䅁䥂䝁䄸䅤求䝁䅷督獁䍁䅁杕求䡁䅍睢祂䡁䅑督杁䝁䅅杢歂䍁䅁睑祂䡁䅕兡穂䝁䅕䅉䵂䝁䅫杢求䡁䅍䅁捄杂䅁䅑䅁䕁䅧睢あ䝁䅕䅢穂䍁䅷䅉卂䝁䅕督あ䝁䅅兤祂䝁䅅杢あ䡁䅍䅉桂䝁䄴䅚杁䕁䅷党灂䡁䅍兤祂䝁䅕䅁偄杂䅁杋䅁䕁䅧睢ㅂ䡁䅍党潂䝁䄸䅢歂䍁䅁兑睂䡁䅁䅢灂䝁䅅杢橂䝁䅕督䅁䩁䥅䅁流䅁䅁䅓療䡁䅕督求䝁䅧睢獂䝁䅑䅉䕂䡁䅕杣桂䝁䅉䅢求䡁䅍䅁㍄杂䅁杊䅁䕁䅧睢ㅂ䡁䅍党潂䝁䄸䅢歂䍁䅁䅕祂䝁䄸䅚ㅂ䝁䅍䅤穂䅁䅁朵䅧䕁䅁䅁䥂䝁䄸兤穂䝁䅕䅡療䝁䅷䅚杁䝁䅅杢歂䍁䅁䅕求䡁䅉督療䝁䄴兙獂䍁䅁䅕祂䝁䄸䅚ㅂ䝁䅍䅤穂䅁䅁䅕䅣䑁䅙䅁䥂䝁䄸兤穂䝁䅕睤桂䡁䅉党穂䍁䅁兙畂䝁䅑䅉呂䡁䅁党橂䝁䅫兙獂䡁䅑兡求䡁䅍䅁歃睄䅁杔䅁䕁䅧兤瑂䝁䅅杢杁䙁䅉党穂䝁䄸兤祂䝁䅍党杁䝁䅅杢歂䍁䅁兒瑂䡁䅁䅢療䡁䅫兢求䝁䄴䅤杁䙁䅍党祂䡁䅙兡橂䝁䅕督䅁䩁䝣䅁䥁䅁䅁兓䍂䕁䄰䅁䩂睁䅁䅃䅁䕁䅫睑䙂䅁䅁杙䅉䅁䅯䅁䩂䕁䅑䅗奂䅁䅁杸䅉䅁䅧䅁䩂䕁䅕䅗䅁䭁䐴䅁䥁䅁䅁兓䝂䕁䅙䅁婂杁䅁权䅁䕁䅫䅔乂䕁䄴䅁乁杁䅁权䅁䕁䅫杔䑂䙁䅫䅁流杁䅁权䅁䕁䅫杔啂䕁䅍䅁䑃睁䅁权䅁䕁䅫杔啂䙁䅕䅁杁杁䅁权䅁䕁䅫杔坂䕁䅧䅁桃睁䅁杂䅁䕁䅫䅕䅁䍁䑯䅁䥁䅁䅁兓兂䕁䅣䅁乃睁䅁䅈䅁䕁䅫兕啂䑁䅅兏硁䑁䅣䅏穁䑁䅕免ㅁ䑁䅧䅁䩂䅂䅁䅃䅁䕁䅫兕坂䅁䅁䄰䅉䑁䅁䅁䩂䙁䅅睘䉂䙁䅙睒時䕁䅑兓䵂䙁䅕䅖時䙁䅍䅓䉂䙁䅉兒呂䙁䄸睔噂䙁䅑䅁剁䅁䅁䅇䅁䕁䅫兕時䕁䅍兑䵂䕁䅕杔䕂䕁䅅杕䅁䅁䔰䅁杁䅁䅁兓剂䙁䄸睑偂䕁䄴睕啂䕁䅫䅖噂䕁䅕杔啂䙁䅍䅁䉁䅁䅁杍䅁䕁䅫兕時䕁䅑兓䵂䙁䅕䅖時䕁䅕䅕呂䙁䄸兑䝂䙁䅑兒卂䙁䄸兒奂䙁䅑杕䉂䅁䅁睡䅑䍁䅑䅁䩂䙁䅅睘䕂䕁䅫䅔噂䙁䅑睘䙂䙁䅁睕時䕁䄴睔卂䕁䄰䅁䭁䅁䅁䅇䅁䕁䅫兕時䕁䅫杔䕂䙁䅕睕啂䙁䅉兗䅁䉁䝷䅁歁䅁䅁兓剂䙁䄸兓佂䕁䅑兖呂䙁䅑杕婂䙁䄸睒卂䕁䄸兖兂䅁䅁杇䅙䍁䅧䅁䩂䙁䅅睘兂䙁䅉兓乂䕁䅅杕婂䙁䄸兓佂䕁䅑兖呂䙁䅑杕婂䅁䅁杈䅙䉁䅑䅁䩂䙁䅅睘呂䕁䅕睑啂䕁䄸杕䅁䉁䝧䅁䝁䅁䅁兓卂䅁䅁睸䅉䅁䅧䅁䩂䙁䅉兔䅁䭁䑁䅁䭁䅁䅁兓呂䙁䅉睒䅁䕁䍷䅁䝁䅁䅁兓啂䅁䅁杆䅍䕁䅉䅁䩂䙁䅑䅉䑂䝁䄸杢穂䡁䅕䅢あ䝁䅫杢湂䍁䅁兙畂䝁䅑䅉偂䡁䅑䅡求䡁䅉䅉呂䝁䅕杣㉂䝁䅫睙求䡁䅍䅁䅁睂䅁䅇䅁䕁䅫䅖杁䙁䅍党祂䡁䅙兡橂䝁䅕督䅁䍁䡍䅁䥁䅁䅁兓啂䙁䅣䅁流睁䅁䅃䅁䕁䅫杖慂䅁䅁䅣䅍䕁䅙䅁䩂䝁䅑党畂䡁䅑兡あ䡁䅫䅉啂䝁䅧党浂䡁䅑䅉兂䡁䅉党㉂䝁䅕杢あ䝁䅫睢畂䑁䅳䅉卂䝁䅕睚啂䝁䅕睙潂䅁䅁睆䅷䭁䅁䅁䩂䝁䄰䅣桂䝁䅍䅤杁䕁䅫杢㉂䝁䅕督あ䝁䅫杢湂䑁䅳䅉乂䕁䅧党桂䝁䅷䅤潂䑁䅳䅉䙂䝁䄰䅣獂䝁䄸入求䝁䅕䅉䍂䝁䅕杢求䝁䅙兡あ䡁䅍睏杁䕁䅕兢睂䝁䅷睢㕂䝁䅕党杁䕁䅅督穂䝁䅫督あ䝁䅅杢橂䝁䅕䅉兂䡁䅉睢湂䡁䅉兙瑂䍁䅁䅋䙂䕁䅅䅕灁䅁䅁睵䅧䙁䄴䅁䩂䝁䄴䅚求䡁䅁党畂䝁䅑党畂䡁䅑䅉兂䝁䄸睤求䡁䅉䅉兂䡁䅉睢歂䡁䅕睙求䡁䅉督杁䝁䅅杢歂䍁䅁兒畂䝁䅕杣湂䡁䅫䅉啂䡁䅉兙歂䝁䅕杣穂䅁䅁共䅯䝁䅷䅁䩂䝁䄴䅚求䡁䅁党畂䝁䅑党畂䡁䅑䅉兂䝁䄸睤求䡁䅉䅉桂䝁䄴䅚杁䙁䅉党畂䝁䅕睤桂䝁䅉䅢求䍁䅁兒獂䝁䅕睙あ䡁䅉兡橂䝁䅫䅤㕂䍁䅁䅕祂䝁䄸䅚ㅂ䝁䅍党祂䡁䅍䅁硂䅃䅁䅌䅁䕁䅫杢歂䡁䅕督あ䡁䅉兡桂䝁䅷䅉䉂䡁䅕䅤療䝁䄰兙あ䝁䅫睢畂䅁䅁睗䅯䱁䅷䅁䩂䝁䄴䅚ㅂ䡁䅍䅤祂䝁䅫兙獂䍁䅁兑ㅂ䡁䅑睢瑂䝁䅅䅤灂䝁䄸杢㝁䍁䅁睍䕂䍁䅁䅕祂䝁䅫杢あ䝁䅫杢湂䑁䅳䅉䑂䝁䄸兢瑂䝁䅕杣橂䝁䅫兙獂䍁䅁睕睂䝁䅅睙求䍁䅁䅔桂䡁䅕杢橂䝁䅧睏杁䙁䅁兙穂䡁䅍党畂䝁䅣党祂䍁䅁兑灂䡁䅉睙祂䝁䅅杚あ䍁䅁兔桂䝁䄴兤浂䝁䅅睙あ䡁䅕杣灂䝁䄴睚䅁䍁䥧䅁敄䅁䅁兓畂䝁䅑兤穂䡁䅑杣灂䝁䅅䅢杁䕁䅅兤あ䝁䄸兢桂䡁䅑兡療䝁䄴睏杁䕁䅅兤あ䝁䅧睢祂䝁䅫来桂䡁䅑兡療䝁䄴䅉桂䝁䄴䅚杁䕁䅅睙橂䝁䅕督穂䍁䅁睑療䝁䄴䅤祂䝁䄸䅢㝁䍁䅁䅒桂䡁䅑兙杁䙁䅁杣療䡁䅑党橂䡁䅑兡療䝁䄴睏杁䙁䅁杣療䝁䅍党穂䡁䅍䅉䉂䡁䅕䅤療䝁䄰兙あ䝁䅫睢畂䑁䅳䅉佂䝁䅕䅤㍂䝁䄸杣牂䍁䅁睕求䝁䅍兤祂䝁䅫䅤㕂䅁䅁杷䅧䥁䅧䅁䩂䝁䄴䅚ㅂ䡁䅍䅤祂䝁䅫兙獂䍁䅁兑ㅂ䡁䅑睢瑂䝁䅅䅤灂䝁䄸杢㝁䍁䅁䅒桂䡁䅑兙杁䙁䅁杣療䡁䅑党橂䡁䅑兡療䝁䄴睏杁䙁䅁杣療䝁䅍党穂䡁䅍䅉䉂䡁䅕䅤療䝁䄰兙あ䝁䅫睢畂䑁䅳䅉卂䝁䅕睚啂䝁䅕睙潂䅁䅁桷䅉䙁䅷䅁䩂䝁䄴䅚ㅂ䡁䅍䅤祂䝁䅫兙獂䍁䅁兑ㅂ䡁䅑睢瑂䝁䅅䅤灂䝁䄸杢㝁䍁䅁䅒求䝁䄴䅤灂䡁䅍䅤祂䡁䅫睏杁䙁䅉党穂䡁䅁兡祂䝁䅅䅤療䡁䅉入䅁䵁䤰䅁佄䅁䅁兓畂䝁䅑兤穂䡁䅑杣灂䝁䅅䅢杁䕁䅅兤あ䝁䄸兢桂䡁䅑兡療䝁䄴睏杁䕁䅑兡湂䝁䅫䅤桂䝁䅷䅉䉂䡁䅍督求䡁䅑䅉乂䝁䅅杢桂䝁䅣党瑂䝁䅕杢あ䑁䅳䅉䍂䡁䅉兙畂䝁䅑䅉乂䝁䅅杣牂䝁䅕䅤灂䝁䄴睚㝁䍁䅁䅕祂䝁䄸睙求䡁䅍督杁䕁䅅兤あ䝁䄸兢桂䡁䅑兡療䝁䄴睏杁䕁䅍睢畂䡁䅑党畂䡁䅑䅉䑂䡁䅉党桂䡁䅑兡療䝁䄴䅁浃睄䅁来䅁䕁䅫杢歂䡁䅕督あ䡁䅉兡桂䝁䅷䅉䉂䡁䅕䅤療䝁䄰兙あ䝁䅫睢畂䑁䅳䅉䙂䝁䅷党橂䡁䅑杣灂䝁䅍䅉坂䝁䅕䅡灂䝁䅍䅢求䑁䅳䅉䉂䡁䅕䅤療䝁䄴睢瑂䝁䄸兤穂䍁䅁杖求䝁䅧兡橂䝁䅷党穂䅁䅁䉕䅅䩁䅯䅁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䅁䅁䅺䅧䝁䅑䅁䩂䝁䄴䅚ㅂ䡁䅍䅤祂䝁䅫兙獂䍁䅁兑ㅂ䡁䅑睢瑂䝁䅅䅤灂䝁䄸杢㝁䍁䅁䅕潂䡁䅫督灂䝁䅍兙獂䍁䅁睕求䝁䅍兤祂䝁䅫䅤㕂䑁䅳䅉呂䝁䅕杢穂䝁䄸杣穂䅁䅁兘䅫䵁䅙䅁䩂䝁䄴䅚ㅂ䡁䅍䅤祂䝁䅫兙獂䍁䅁兑ㅂ䡁䅑睢瑂䝁䅅䅤灂䝁䄸杢㝁䍁䅁䅕潂䡁䅫督灂䝁䅍兙獂䍁䅁睕求䝁䅍兤祂䝁䅫䅤㕂䑁䅳䅉呂䝁䅕杢穂䝁䄸杣穂䑁䅳䅉呂䝁䄰兙祂䡁䅑䅉䍂䡁䅕兡獂䝁䅑兡畂䝁䅣睏杁䕁䅣睢㉂䙁䅑党橂䝁䅧睏杁䕁䅑兙あ䝁䅅䅉䑂䝁䅕杢あ䝁䅕杣杁䙁䅑党橂䝁䅧杢療䝁䅷睢湂䡁䅫䅁奄睂䅁䅖䅁䕁䅫杢歂䡁䅕督あ䡁䅉兡桂䝁䅷䅉䉂䡁䅕䅤療䝁䄰兙あ䝁䅫睢畂䑁䅳䅉兂䡁䅉睢橂䝁䅕督穂䍁䅁兑ㅂ䡁䅑睢瑂䝁䅅䅤灂䝁䄸杢䅁䉁䡳䅁䝃䅁䅁兓畂䝁䅑兤穂䡁䅑杣灂䝁䅅䅢杁䕁䅅兤あ䝁䄸兢桂䡁䅑兡療䝁䄴睏杁䙁䅁杣療䝁䅍党穂䡁䅍䅉䉂䡁䅕䅤療䝁䄰兙あ䝁䅫睢畂䑁䅳䅉䉂䡁䅉䅤灂䝁䅙兡橂䝁䅫兙獂䍁䅁兓畂䡁䅑党獂䝁䅷兡湂䝁䅕杢橂䝁䅕䅁䝄䅅䅁杧䅁䕁䅫杢歂䡁䅕督あ䡁䅉兡桂䝁䅷䅉䉂䡁䅕䅤療䝁䄰兙あ䝁䅫睢畂䑁䅳䅉兂䡁䅉睢橂䝁䅕督穂䍁䅁兑ㅂ䡁䅑睢瑂䝁䅅䅤灂䝁䄸杢㝁䍁䅁睔橂䝁䅕兙畂䍁䅁䅒桂䡁䅑兙杁䕁䅍睢獂䝁䅷党橂䡁䅑兡療䝁䄴䅁㥄元䅁䄴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䙂䝁䄴党祂䝁䅣入㝁䍁䅁䅒桂䡁䅑兙杁䕁䅍党畂䡁䅑党祂䍁䅁䅖求䝁䅍䅡畂䝁䄸䅢療䝁䅣入㝁䍁䅁兎䡂䅁䅁䅄䄰䙁䅧䅁䩂䝁䄴䅚ㅂ䡁䅍䅤祂䝁䅫兙獂䍁䅁兑ㅂ䡁䅑睢瑂䝁䅅䅤灂䝁䄸杢㝁䍁䅁睕求䝁䄴督療䡁䅉督㝁䍁䅁睍䕂䍁䅁䅕祂䝁䅫杢あ䝁䅫杢湂䅁䅁睒䅫䡁䅁䅁䩂䝁䄴䅚ㅂ䡁䅍䅤祂䝁䅫兙獂䍁䅁兑ㅂ䡁䅑睢瑂䝁䅅䅤灂䝁䄸杢㝁䍁䅁睕求䝁䄴督療䡁䅉督㝁䍁䅁兑祂䡁䅑兡浂䝁䅫睙灂䝁䅅䅢杁䕁䅫杢あ䝁䅕䅢獂䝁䅫睚求䝁䄴睙求䅁䅁睶䅧佁䅧䅁䩂䝁䄴䅚ㅂ䡁䅍䅤祂䝁䅫兙獂䍁䅁兑ㅂ䡁䅑睢瑂䝁䅅䅤灂䝁䄸杢㝁䍁䅁睕求䝁䄴督療䡁䅉督㝁䍁䅁兑ㅂ䡁䅑䅡求䝁䄴䅤灂䝁䅍兙あ䝁䅫睢畂䑁䅳䅉呂䝁䄰兙祂䡁䅑䅉䑂䝁䅫䅤灂䝁䅕督㝁䍁䅁䅒桂䡁䅑兙杁䙁䅁杣療䡁䅑党橂䡁䅑兡療䝁䄴睏杁䙁䅁杣療䝁䅍党穂䡁䅍䅉䉂䡁䅕䅤療䝁䄰兙あ䝁䅫睢畂䑁䅳䅉佂䝁䅕䅤㍂䝁䄸杣牂䍁䅁睕求䝁䅍兤祂䝁䅫䅤㕂䅁䅁䉅䅅乁䅁䅁䩂䝁䄴䅚ㅂ䡁䅍䅤祂䝁䅫兙獂䍁䅁兑ㅂ䡁䅑睢瑂䝁䅅䅤灂䝁䄸杢㝁䍁䅁睕求䝁䄴督療䡁䅉督㝁䍁䅁䅒桂䡁䅑兙杁䙁䅁杣療䡁䅑党橂䡁䅑兡療䝁䄴睏杁䕁䅕䅢求䝁䅍䅤祂䝁䅫睙杁䙁䅙党潂䝁䅫睙獂䝁䅕睏杁䙁䅁杣療䝁䅍党穂䡁䅍䅉䉂䡁䅕䅤療䝁䄰兙あ䝁䅫睢畂䑁䅳䅉佂䝁䅕䅤㍂䝁䄸杣牂䍁䅁睕求䝁䅍兤祂䝁䅫䅤㕂䅁䅁䅥䅯佁䅷䅁䩂䝁䄴䅚ㅂ䡁䅍䅤祂䝁䅫兙獂䍁䅁兑ㅂ䡁䅑睢瑂䝁䅅䅤灂䝁䄸杢㝁䍁䅁睕求䝁䄴督療䡁䅉督㝁䍁䅁䅒桂䡁䅑兙杁䙁䅁杣療䡁䅑党橂䡁䅑兡療䝁䄴睏杁䙁䅁杣療䝁䅍党穂䡁䅍䅉䉂䡁䅕䅤療䝁䄰兙あ䝁䅫睢畂䑁䅳䅉䉂䡁䅉䅤灂䝁䅙兡橂䝁䅫兙獂䍁䅁兓畂䡁䅑党獂䝁䅷兡湂䝁䅕杢橂䝁䅕睏杁䕁䅅兤あ䝁䄸杢療䝁䄰睢ㅂ䡁䅍䅉坂䝁䅕䅡灂䝁䅍䅢求䡁䅍睏杁䑁䅕睒䅁䭁䭅䅁䭃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杣䄸䝁䅙䅁䩂䝁䄴䅚ㅂ䡁䅍䅤祂䝁䅫兙獂䍁䅁兑ㅂ䡁䅑睢瑂䝁䅅䅤灂䝁䄸杢㝁䍁䅁睕求䝁䄴督療䡁䅉督㝁䍁䅁䅕祂䝁䄸睙求䡁䅍督杁䕁䅅兤あ䝁䄸兢桂䡁䅑兡療䝁䄴䅁潃睂䅁東䅁䕁䅫杢歂䡁䅕督あ䡁䅉兡桂䝁䅷䅉䉂䡁䅕䅤療䝁䄰兙あ䝁䅫睢畂䑁䅳䅉呂䝁䅕杢穂䝁䄸杣穂䑁䅳䅉兂䡁䅉睢橂䝁䅕督穂䍁䅁兑ㅂ䡁䅑睢瑂䝁䅅䅤灂䝁䄸杢㝁䍁䅁䅕桂䡁䅍督求䝁䄴睚求䡁䅉䅉䉂䝁䅫杣橂䡁䅉兙浂䡁䅑䅉乂䝁䅅杢ㅂ䝁䅙兙橂䡁䅑兤祂䝁䅫杢湂䅁䅁䉚䅁䡁䄴䅁䩂䝁䄴䅚ㅂ䡁䅍䅤祂䝁䅫兙獂䍁䅁兑ㅂ䡁䅑睢瑂䝁䅅䅤灂䝁䄸杢㝁䍁䅁睕求䝁䄴督療䡁䅉督㝁䍁䅁睕灂䝁䄰兤獂䝁䅅䅤灂䝁䄸杢㝁䍁䅁䅕祂䝁䄸睙求䡁䅍督杁䕁䅅兤あ䝁䄸兢桂䡁䅑兡療䝁䄴䅁千睂䅁䄲䅁䕁䅫杢歂䡁䅕督あ䡁䅉兡桂䝁䅷䅉䉂䡁䅕䅤療䝁䄰兙あ䝁䅫睢畂䑁䅳䅉呂䝁䅕杢穂䝁䄸杣穂䑁䅳䅉呂䝁䅫兢ㅂ䝁䅷兙あ䝁䅫睢畂䑁䅳䅉兂䡁䅉睢橂䝁䅕督穂䍁䅁兑ㅂ䡁䅑睢瑂䝁䅅䅤灂䝁䄸杢㝁䍁䅁睕あ䝁䄸杣桂䝁䅣党杁䕁䄰兙畂䝁䅅睚求䝁䄰党畂䡁䅑睏杁䕁䅅杣あ䝁䅫杚灂䝁䅍兡桂䝁䅷䅉䩂䝁䄴䅤求䝁䅷䅢灂䝁䅣党畂䝁䅍党䅁䅁刴䅁慃䅁䅁兓畂䝁䅑兤穂䡁䅑杣灂䝁䅅䅢杁䕁䅅兤あ䝁䄸兢桂䡁䅑兡療䝁䄴睏杁䙁䅍党畂䡁䅍睢祂䡁䅍睏杁䙁䅍兡瑂䡁䅕䅢桂䡁䅑兡療䝁䄴睏杁䙁䅍兢桂䡁䅉䅤杁䕁䅕杢求䡁䅉睚㕂䑁䅳䅉兂䡁䅉睢橂䝁䅕督穂䍁䅁兑ㅂ䡁䅑睢瑂䝁䅅䅤灂䝁䄸杢䅁佁䡳䅁敂䅁䅁兓畂䝁䅑兤穂䡁䅑杣灂䝁䅅䅢杁䕁䅅兤あ䝁䄸兢桂䡁䅑兡療䝁䄴睏杁䙁䅍党畂䡁䅍睢祂䡁䅍睏杁䙁䅍兢桂䡁䅉䅤杁䕁䅉兤灂䝁䅷䅚灂䝁䄴睚䅁䉁䱕䅁元䅁䅁兓畂䝁䅑兤穂䡁䅑杣灂䝁䅅䅢杁䕁䅅兤あ䝁䄸兢桂䡁䅑兡療䝁䄴睏杁䙁䅍党畂䡁䅍睢祂䡁䅍睏杁䙁䅍兢桂䡁䅉䅤杁䕁䅉兤灂䝁䅷䅚灂䝁䄴睚㝁䍁䅁兑祂䡁䅑兡浂䝁䅫睙灂䝁䅅䅢杁䕁䅫杢あ䝁䅕䅢獂䝁䅫睚求䝁䄴睙求䅁䅁硐䅉佁䅉䅁䩂䝁䄴䅚ㅂ䡁䅍䅤祂䝁䅫兙獂䍁䅁兑ㅂ䡁䅑睢瑂䝁䅅䅤灂䝁䄸杢㝁䍁䅁睕求䝁䄴督療䡁䅉督㝁䍁䅁睕瑂䝁䅅杣あ䍁䅁村ㅂ䝁䅫䅢歂䝁䅫杢湂䑁䅳䅉兂䡁䅉睢橂䝁䅕督穂䍁䅁兑ㅂ䡁䅑睢瑂䝁䅅䅤灂䝁䄸杢㝁䍁䅁杔求䡁䅑睤療䡁䅉睡杁䙁䅍党橂䡁䅕杣灂䡁䅑入㝁䍁䅁䅒桂䡁䅑兙杁䕁䅍党畂䡁䅑党祂䍁䅁䅖求䝁䅍䅡畂䝁䄸䅢療䝁䅣入㝁䍁䅁兎䡂䅁䅁睓䅣䵁䅙䅁䩂䝁䄴䅚ㅂ䡁䅍䅤祂䝁䅫兙獂䍁䅁兑ㅂ䡁䅑睢瑂䝁䅅䅤灂䝁䄸杢㝁䍁䅁睕求䝁䄴督療䡁䅉督㝁䍁䅁睕瑂䝁䅅杣あ䍁䅁村ㅂ䝁䅫䅢歂䝁䅫杢湂䑁䅳䅉呂䝁䄰兙祂䡁䅑䅉䑂䝁䅫䅤灂䝁䅕督㝁䍁䅁兒歂䝁䅣党杁䕁䅍睢瑂䡁䅁兤あ䝁䅫杢湂䑁䅳䅉佂䝁䅕䅤㍂䝁䄸杣牂䍁䅁睕求䝁䅍兤祂䝁䅫䅤㕂䑁䅳䅉ㅁ䕁䅣䅁奄兄䅁杺䅁䕁䅫杢歂䡁䅕督あ䡁䅉兡桂䝁䅷䅉䉂䡁䅕䅤療䝁䄰兙あ䝁䅫睢畂䑁䅳䅉呂䝁䅕杢穂䝁䄸杣穂䑁䅳䅉呂䝁䄰兙祂䡁䅑䅉䍂䡁䅕兡獂䝁䅑兡畂䝁䅣睏杁䙁䅍兢桂䡁䅉䅤杁䕁䅍兡あ䝁䅫党穂䑁䅳䅉塂䝁䅕兙祂䝁䅅杙獂䝁䅕督㝁䍁䅁䅒桂䡁䅑兙杁䙁䅁杣療䡁䅑党橂䡁䅑兡療䝁䄴睏杁䙁䅍兢桂䡁䅉䅤杁䕁䅕杢求䡁䅉睚㕂䅁䅁杆䅣䭁䅉䅁䩂䝁䄴䅚ㅂ䡁䅍䅤祂䝁䅫兙獂䍁䅁兑ㅂ䡁䅑睢瑂䝁䅅䅤灂䝁䄸杢㝁䍁䅁睕求䝁䄴督療䡁䅉督㝁䍁䅁睕瑂䝁䅅杣あ䍁䅁村ㅂ䝁䅫䅢歂䝁䅫杢湂䑁䅳䅉呂䝁䄰兙祂䡁䅑䅉䙂䝁䄴党祂䝁䅣入㝁䍁䅁䅕祂䝁䄸睙求䡁䅍督杁䕁䅅兤あ䝁䄸兢桂䡁䅑兡療䝁䄴䅁䅁权䅁杗䅁䕁䅫杢歂䡁䅕督あ䡁䅉兡桂䝁䅷䅉䉂䡁䅕䅤療䝁䄰兙あ䝁䅫睢畂䑁䅳䅉呂䝁䅕杢穂䝁䄸杣穂䑁䅳䅉呂䝁䄰兙祂䡁䅑䅉䙂䝁䄴党祂䝁䅣入䅁乁副䅁楄䅁䅁兓畂䝁䅑兤穂䡁䅑杣灂䝁䅅䅢杁䕁䅅兤あ䝁䄸兢桂䡁䅑兡療䝁䄴睏杁䙁䅍党畂䡁䅍睢祂䡁䅍睏杁䙁䅍兢桂䡁䅉䅤杁䕁䅕杢求䡁䅉睚㕂䑁䅳䅉䙂䝁䅷党橂䡁䅑杣灂䝁䅍䅉坂䝁䅕䅡灂䝁䅍䅢求䑁䅳䅉兂䝁䄸睤求䡁䅉䅉䡂䡁䅉兡歂䑁䅳䅉䍂䝁䅅䅤あ䝁䅕杣㕂䍁䅁兒畂䝁䅕杣湂䡁䅫䅉呂䡁䅑睢祂䝁䅅睚求䍁䅁睕㕂䡁䅍䅤求䝁䄰䅉潁䕁䅉兒呂䙁䅍克䅁乁䩯䅁⭁允䅁兓畂䝁䅑兤穂䡁䅑杣灂䝁䅅䅢杁䕁䅅兤あ䝁䄸兢桂䡁䅑兡療䝁䄴睏杁䙁䅍兡瑂䡁䅕䅢桂䡁䅑兡療䝁䄴睏杁䙁䅁杣療䝁䅍党穂䡁䅍䅉䉂䡁䅕䅤療䝁䄰兙あ䝁䅫睢畂䑁䅳䅉䑂䝁䄸兢瑂䝁䅕杣橂䝁䅫兙獂䍁䅁睕睂䝁䅅睙求䍁䅁䅔桂䡁䅕杢橂䝁䅧睏杁䕁䅅杣あ䝁䅫杚灂䝁䅍兡桂䝁䅷䅉䩂䝁䄴䅤求䝁䅷䅢灂䝁䅣党畂䝁䅍党㝁䍁䅁䅕桂䡁䅍督求䝁䄴睚求䡁䅉䅉䉂䝁䅫杣橂䡁䅉兙浂䡁䅑䅉乂䝁䅅杢ㅂ䝁䅙兙橂䡁䅑兤祂䝁䅫杢湂䑁䅳䅉䉂䡁䅕䅤療䝁䄴睢瑂䝁䄸兤穂䍁䅁杖求䝁䅧兡橂䝁䅷党穂䅁䅁硢䅅䡁䅑䅁䩂䝁䄴䅚ㅂ䡁䅍䅤祂䝁䅫兙獂䍁䅁兑ㅂ䡁䅑睢瑂䝁䅅䅤灂䝁䄸杢㝁䍁䅁睕瑂䝁䅅杣あ䍁䅁村ㅂ䝁䅫䅢歂䝁䅫杢湂䑁䅳䅉兂䡁䅉睢橂䝁䅕督穂䍁䅁兑ㅂ䡁䅑睢瑂䝁䅅䅤灂䝁䄸杢䅁䑁䭉䅁䍄䅁䅁兓畂䝁䅑兤穂䡁䅑杣灂䝁䅅䅢杁䕁䅅兤あ䝁䄸兢桂䡁䅑兡療䝁䄴睏杁䙁䅍兢桂䡁䅉䅤杁䕁䅉兤灂䝁䅷䅚灂䝁䄴睚㝁䍁䅁睕瑂䝁䅅杣あ䍁䅁睑灂䡁䅑兡求䡁䅍睏杁䙁䅁杣療䝁䅍党穂䡁䅍䅉䉂䡁䅕䅤療䝁䄰兙あ䝁䅫睢畂䑁䅳䅉䉂䡁䅉䅤灂䝁䅙兡橂䝁䅫兙獂䍁䅁兓畂䡁䅑党獂䝁䅷兡湂䝁䅕杢橂䝁䅕䅁坁杅䅁䅭䅁䕁䅫杢歂䡁䅕督あ䡁䅉兡桂䝁䅷䅉䉂䡁䅕䅤療䝁䄰兙あ䝁䅫睢畂䑁䅳䅉呂䝁䄰兙祂䡁䅑䅉䍂䡁䅕兡獂䝁䅑兡畂䝁䅣睏杁䙁䅍兢桂䡁䅉䅤杁䕁䅕杢求䡁䅉睚㕂䑁䅳䅉䕂䝁䅅䅤桂䍁䅁睑求䝁䄴䅤求䡁䅉䅉啂䝁䅕睙潂䝁䄴睢獂䝁䄸睚㕂䅁䅁桏䅉䭁䅁䅁䩂䝁䄴䅚ㅂ䡁䅍䅤祂䝁䅫兙獂䍁䅁兑ㅂ䡁䅑睢瑂䝁䅅䅤灂䝁䄸杢㝁䍁䅁睕瑂䝁䅅杣あ䍁䅁兒畂䝁䅕杣湂䡁䅫睏杁䙁䅁杣療䝁䅍党穂䡁䅍䅉䉂䡁䅕䅤療䝁䄰兙あ䝁䅫睢畂䑁䅳䅉䕂䝁䅅䅤桂䍁䅁睑求䝁䄴䅤求䡁䅉䅉啂䝁䅕睙潂䝁䄴睢獂䝁䄸睚㕂䅁䅁眵䄸䑁䅉䅁䩂䝁䄴䅚ㅂ䡁䅍䅤祂䝁䅫兙獂䍁䅁睑療䝁䄴睚獂䝁䄸兢求䡁䅉兙あ䝁䅕督䅁䉁䜰䅁楁䅁䅁兓畂䝁䅑兤穂䡁䅑杣灂䝁䅅䅢杁䕁䅣兙穂䝁䅕督䅁偁䥕䅁楂䅁䅁兓畂䝁䅑兤穂䡁䅑杣灂䝁䅅䅢杁䕁䄰兙橂䝁䅧兡畂䝁䅕杣㕂䍁䅁兙畂䝁䅑䅉呂䡁䅕䅣睂䝁䅷兡求䡁䅍䅉桂䝁䄴䅚杁䕁䅍睢瑂䡁䅁睢畂䝁䅕杢あ䡁䅍䅁捂杂䅁杉䅁䕁䅫杢歂䡁䅕督あ䡁䅉兡桂䝁䅷䅉卂䕁䅕兓啂䡁䅍䅁啃杂䅁䅇䅁䕁䅫杢歂䡁䅕督あ䡁䅉兡桂䝁䅷督䅁䉁䝫䅁潁䅁䅁兓畂䝁䅙党橂䡁䅑兡療䡁䅕督杁䕁䅑兡穂䝁䅕兙穂䝁䅕督䅁䑁剙䅁畁䅁䅁兓畂䝁䅙睢祂䝁䄰兙あ䝁䅫睢畂䍁䅁䅖求䝁䅍䅡畂䝁䄸䅢療䝁䅣入䅁䑁䝫䅁啁䅁䅁兓畂䡁䅍兤祂䝁䅅杢橂䝁䅕䅁牁杂䅁䅊䅁䕁䅫杢穂䡁䅕杣桂䝁䄴睙求䍁䅁村祂䝁䄸睡求䡁䅉督䅁䭁䝷䅁畁䅁䅁兓畂䡁䅑党湂䡁䅉兙あ䝁䅕䅚杁䕁䄸兡獂䍁䅁兙畂䝁䅑䅉䡂䝁䅅督䅁䡁䩅䅁䵂䅁䅁兓畂䡁䅑党湂䡁䅉兙あ䝁䅕䅚杁䙁䅑党獂䝁䅕睙療䝁䄰兢ㅂ䝁䄴兡橂䝁䅅䅤灂䝁䄸杢杁䙁䅍党祂䡁䅙兡橂䝁䅕督䅁䅁䥍䅁⭁䅁䅁兓畂䡁䅑党祂䝁䅅睙あ䝁䅫杤求䍁䅁䅓療䝁䄰党杁䕁䅕杢あ䝁䅕杣あ䝁䅅兡畂䝁䄰党畂䡁䅑䅁摄元䅁材䅁䕁䅫杢あ䝁䅕杣桂䝁䅍䅤灂䡁䅙党杁䕁䄰党歂䝁䅫兙杁䝁䅅杢歂䍁䅁睕求䡁䅉杤灂䝁䅍党穂䅁䅁兹䅧䕁䅯䅁䩂䝁䄴䅤求䡁䅉杢求䡁䅑䅉呂䝁䅕杣㉂䝁䅫睙求䡁䅍䅉桂䝁䄴䅚杁䕁䅫杢浂䡁䅉兙穂䡁䅑杣ㅂ䝁䅍䅤ㅂ䡁䅉党䅁䅁䩑䅁䍂䅁䅁兓畂䡁䅙党穂䡁䅑兢求䝁䄴䅤杁䕁䅉兙畂䝁䅳兡畂䝁䅣䅉桂䝁䄴䅚杁䕁䅉杣療䝁䅳党祂䝁䅅睚求䅁䅁杖䅙䕁䉯䅁䩂䝁䄴杤療䝁䅫睙求䍁䅁兔桂䝁䄴兙湂䝁䅕兢求䝁䄴䅤杁䙁䅍睢浂䡁䅑睤桂䡁䅉党㝁䍁䅁睑祂䝁䅕䅚灂䡁䅑䅉䑂䝁䅅杣歂䡁䅍睏杁䕁䅙兡畂䡁䅑党橂䝁䅧睏杁䕁䅅兤あ䝁䅧党畂䡁䅑兡橂䝁䅅䅤灂䝁䄸杢㝁䍁䅁䅒桂䡁䅑兙杁䙁䅁杣療䡁䅑党橂䡁䅑兡療䝁䄴睏杁䕁䅍䅢療䡁䅕䅚杁䙁䅍党橂䡁䅕杣灂䡁䅑入㝁䍁䅁杔求䡁䅑睤療䡁䅉睡杁䙁䅍党橂䡁䅕杣灂䡁䅑入㝁䍁䅁䅕桂䡁䅫兢求䝁䄴䅤杁䕁䅙兙橂䝁䅫䅢灂䡁䅑兙あ䝁䄸杣杁䕁䅕杢桂䝁䅉䅢求䡁䅉督㝁䍁䅁睔畂䝁䅷兡畂䝁䅕䅉兂䝁䅅入瑂䝁䅕杢あ䡁䅍䅁塄权䅁䅓䅅䕁䅫杢㉂䝁䄸兡橂䝁䅕䅉乂䝁䅅杢桂䝁䅣党瑂䝁䅕杢あ䍁䅁睕療䝁䅙䅤㍂䝁䅅杣求䑁䅳䅉䕂䝁䅫睚灂䡁䅑兙獂䍁䅁兔求䝁䅑兡桂䑁䅳䅉乂䝁䅅杣牂䝁䅕䅤灂䝁䄴睚杁䕁䅅兤あ䝁䄸兢桂䡁䅑兡療䝁䄴睏杁䙁䅣党楂䍁䅁䅒求䡁䅙党獂䝁䄸䅣瑂䝁䅕杢あ䑁䅳䅉䑂䝁䅷睢ㅂ䝁䅑䅉䩂䝁䄴杚祂䝁䅅督あ䡁䅉兤橂䡁䅑兤祂䝁䅕睏杁䕁䅍䅢療䡁䅕䅚杁䙁䅍䅤療䡁䅉兙湂䝁䅕睏杁䙁䅍党桂䡁䅉睙潂䍁䅁兒畂䝁䅣兡畂䝁䅕䅉偂䡁䅁䅤灂䝁䄰兡㙂䝁䅅䅤灂䝁䄸杢㝁䍁䅁睔畂䝁䅷兡畂䝁䅕䅉兂䝁䅅入瑂䝁䅕杢あ䡁䅍䅁䭄元䅁䅒䅅䕁䅫杢㉂䝁䄸兡橂䝁䅕䅉乂䝁䅅杢桂䝁䅣党瑂䝁䅕杢あ䍁䅁睕療䝁䅙䅤㍂䝁䅅杣求䑁䅳䅉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䉁䴴䅁十允䅁兓畂䡁䅙睢灂䝁䅍党杁䕁䄰兙畂䝁䅅睚求䝁䄰党畂䡁䅑䅉呂䝁䄸杚あ䡁䅣兙祂䝁䅕睏杁䙁䅍睢浂䡁䅑睤桂䡁䅉党杁䕁䅑党㉂䝁䅕䅢療䡁䅁兢求䝁䄴䅤㝁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䅁䕁伸䅁䅃允䅁兓畂䡁䅙睢灂</t>
  </si>
  <si>
    <t>䝁䅍党杁䕁䄰兙畂䝁䅅睚求䝁䄰党畂䡁䅑䅉呂䝁䄸杚あ䡁䅣兙祂䝁䅕睏杁䙁䅍睢浂䡁䅑睤桂䡁䅉党杁䕁䅑党㉂䝁䅕䅢療䡁䅁兢求䝁䄴䅤㝁䍁䅁睑獂䝁䄸兤歂䍁䅁兔桂䝁䄴兙湂䝁䅕兢求䝁䄴䅤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䝁䅕睙ㅂ䡁䅉兡あ䡁䅫睏杁䕁䅅杣あ䝁䅫杚灂䝁䅍兡桂䝁䅷䅉䩂䝁䄴䅤求䝁䅷䅢灂䝁䅣党畂䝁䅍党㝁䍁䅁睒求䝁䄴兑䩂䅁䅁睭䄰䕁䉯䅁䩂䝁䄴杤療䝁䅫睙求䍁䅁兔桂䝁䄴兙湂䝁䅕兢求䝁䄴䅤杁䙁䅍睢浂䡁䅑睤桂䡁䅉党㝁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䅑兙あ䝁䅅䅉兂䡁䅉睢あ䝁䅕睙あ䝁䅫睢畂䑁䅳䅉兂䡁䅉睢橂䝁䅕督穂䍁䅁兑ㅂ䡁䅑睢瑂䝁䅅䅤灂䝁䄸杢㝁䍁䅁睔畂䝁䅷兡畂䝁䅕䅉兂䝁䅅入瑂䝁䅕杢あ䡁䅍䅁敂睂䅁杕䅅䕁䅫杢㉂䝁䄸兡橂䝁䅕䅉乂䝁䅅杢桂䝁䅣党瑂䝁䅕杢あ䍁䅁睕療䝁䅙䅤㍂䝁䅅杣求䑁䅳䅉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䅁䅁兦䅯䵁䅯䅁䩂䝁䄴杤療䝁䅫睙求䍁䅁兔桂䝁䄴兙湂䝁䅕兢求䝁䄴䅤杁䙁䅍睢浂䡁䅑睤桂䡁䅉党㝁䍁䅁杖灂䡁䅉䅤ㅂ䝁䅅䅢杁䙁䅣睢祂䝁䅳杚療䡁䅉睙求䑁䅳䅉䙂䝁䄰䅣獂䝁䄸入求䝁䅕䅉䍂䝁䅕杢求䝁䅙兡あ䡁䅍睏杁䕁䅕兢睂䝁䅷睢㕂䝁䅕党杁䕁䅅督穂䝁䅫督あ䝁䅅杢橂䝁䅕䅉兂䡁䅉睢湂䡁䅉兙瑂䍁䅁䅋䙂䕁䅅䅕灁䅁䅁䅏䅣䍁䅯䅁䩂䡁䅍督ㅂ䝁䅕杣杁䕁䅍杣求䝁䅑兡あ䍁䅁杕桂䡁䅑兡畂䝁䅣䅁浄权䅁䅂䅁䕁䅯䅁乄杁䅁权䅁䕁䅯村䥂䙁䅑䅁䅂睁䅁䅃䅁䕁䅯村䵂䅁䅁杊䅑䅁䅧䅁䭂䕁䅍兓䅁䝁䌸䅁䭁䅁䅁杓䱂䕁䅧兗䅁䩁䑁䅁䥁䅁䅁杓佂䕁䅯䅁剄睁䅁权䅁䕁䅯杔兂䙁䅉䅁祃杁䅁䅃䅁䕁䅯䅕乂䅁䅁䅧䅍䅁䅑䅁䱂䅁䅁睶䅍䅁䅧䅁䱂䕁䅑䅕䅁䍁䍯䅁䥁䅁䅁睓䙂䙁䅫䅁歃睁䅁杅䅁䕁䅳兒婂䕁䅕杕卂䕁䄸杕䅁䑁䕍䅁䭁䅁䅁睓䙂䙁䅫睕䅁䉁䍉䅁䥁䅁䅁睓䥂䕁䅍䅁牂睁䅁䅃䅁䕁䅳兓乂䅁䅁睪䅉䅁䅧䅁䱂䕁䅳杕䅁䉁䕣䅁䭁䅁䅁睓䵂䕁䅅睑䅁䭁䍑䅁䥁䅁䅁睓乂䕁䅉䅁呃睁䅁䅃䅁䕁䅳兔䩂䅁䅁䅹䅍䅁䅧䅁䱂䕁䄰䅗䅁乁䍕䅁䝁䅁䅁睓偂䅁䅁睍䅍䅁䅙䅁䱂䙁䅉䅁䵂睁䅁权䅁䕁䅳杖噂䕁䅕䅁㍄杁䅁䅂䅁䕁䅷䅁䭃睁䅁权䅁䕁䅷䅒偂䙁䅍䅁歁杁䅁䅃䅁䕁䅷兒佂䅁䅁睊䅉䅁䅙䅁䵂䕁䅧䅁䝃睁䅁䅃䅁䕁䅷䅓奂䅁䅁兇䅍䅁䅧䅁䵂䕁䅫兓䅁䉁䕳䅁䥁䅁䅁䅔䩂䕁䄴䅁硁睁䅁䅃䅁䕁䅷睓剂䅁䅁䅖䅍䅁䅧䅁䵂䕁䅷兗䅁乁䍳䅁䥁䅁䅁䅔乂䙁䅑䅁䙃睁䅁䅃䅁䕁䅷杔䑂䅁䅁睄䅍䅁䅧䅁䵂䕁䄴䅖䅁䕁䌰䅁䥁䅁䅁䅔偂䙁䅣䅁兂杁䅁权䅁䕁䅷杕䑂䙁䅧䅁㉂睁䅁权䅁䕁䅷兖䵂䙁䅕䅁慄睁䅁权䅁䕁䅷兖乂䕁䄴䅁䡁䅂䅁䅃䅁䕁䅷兖坂䅁䅁兵䅉䅁䅧䅁䵂䙁䅙睕䅁䥁䑑䅁䝁䅁䅁䅔塂䅁䅁睅䅍䅁䅧䅁䵂䙁䅫村䅁䱁䍁䅁䥁䅁䅁䅔婂䙁䅙䅁䱃杁䅁杘䅁䕁䅷兙畂䝁䅣兤桂䝁䅣党杁䕁䅷党桂䡁䅉杢灂䝁䄴睚㝁䍁䅁兒瑁䝁䅷党桂䡁䅉杢灂䝁䄴睚㝁䍁䅁村祂䝁䅅杢歂䍁䅁兔桂䡁䅉睡求䡁䅑兡畂䝁䅣䅁权睃䅁䅣䅁䕁䅷兙畂䝁䅣兤桂䝁䅣党杁䕁䅷党桂䡁䅉杢灂䝁䄴睚㝁䍁䅁兒瑁䝁䅷党桂䡁䅉杢灂䝁䄴睚㝁䍁䅁兔療䝁䅉兡獂䝁䅕䅉䕂䝁䅕杤求䝁䅷睢睂䝁䄰党畂䡁䅑䅉啂䝁䄸睢獂䡁䅍䅁㍄兄䅁杹䅁䕁䅷兙畂䝁䅣兤桂䝁䅣党杁䕁䅷党桂䡁䅉杢灂䝁䄴睚㝁䍁䅁杔桂䡁䅑兤祂䝁䅅䅢杁䕁䅷兙畂䝁䅣兤桂䝁䅣党杁䙁䅁杣療䝁䅍党穂䡁䅍兡畂䝁䅣睏杁䕁䅕兌獂䝁䅕兙祂䝁䄴兡畂䝁䅣睏杁䙁䅑党㑂䡁䅑䅉䉂䝁䄴兙獂䡁䅫䅤灂䝁䅍督㝁䍁䅁兔療䝁䅉兡獂䝁䅕䅉䕂䝁䅕杤求䝁䅷睢睂䝁䄰党畂䡁䅑䅉啂䝁䄸睢獂䡁䅍䅁㉄杂䅁䅶䅁䕁䅷兙畂䝁䅣兤桂䝁䅣党杁䕁䅷党桂䡁䅉杢灂䝁䄴睚㝁䍁䅁杔桂䡁䅑兤祂䝁䅅䅢杁䕁䅷兙畂䝁䅣兤桂䝁䅣党杁䙁䅁杣療䝁䅍党穂䡁䅍兡畂䝁䅣睏杁䙁䅣党楂䍁䅁䅒求䡁䅙党獂䝁䄸䅣瑂䝁䅕杢あ䑁䅳䅉䙂䍁䄰䅢求䝁䅅杣畂䝁䅫杢湂䑁䅳䅉䑂䝁䄸杢あ䝁䅕杢あ䍁䅁睑祂䝁䅕兙あ䝁䅫睢畂䅁䅁䉧䅉䍁䅙䅁䵂䝁䅕兡穂䡁䅕杣求䍁䅁杒桂䝁䅍兡獂䝁䅫䅤灂䝁䅕督䅁䍁䡑䅁楁䅁䅁䅔求䝁䅫督ㅂ䡁䅉党杁䙁䅁杣療䝁䅑兤橂䡁䅑督䅁䙁䝉䅁䍂䅁䅁䅔灂䝁䅙党杁䙁䅍睙灂䝁䅕杢橂䝁䅕督杁䙁䅑睢療䝁䅷督杁䝁䅅杢歂䍁䅁睕求䡁䅉杤灂䝁䅍党穂䅁䅁睤䅙䑁䅑䅁䵂䝁䅫杚求䍁䅁兙畂䝁䅑䅉䥂䝁䅕兙獂䡁䅑䅡杁䕁䅫杢穂䡁䅕杣桂䝁䄴睙求䅁䅁睰䅙䉁䅑䅁䵂䝁䅫杚求䡁䅍䅤㕂䝁䅷党䅁䑁䡍䅁䝃䅁䅁䅔灂䝁䅙党穂䡁䅑入獂䝁䅕睏杁䕁䅅兤湂䝁䄰党畂䡁䅑党歂䍁䅁杕求䝁䅅䅢灂䡁䅑入㝁䍁䅁睍䕂䍁䅁䅕祂䝁䅫杢あ䝁䅫杢湂䑁䅳䅉䉂䡁䅉䅤灂䝁䅙兡橂䝁䅫兙獂䍁䅁兓畂䡁䅑党獂䝁䅷兡湂䝁䅕杢橂䝁䅕䅁婄杂䅁李䅁䕁䅷兡浂䝁䅕督あ䡁䅫䅢求䑁䅳䅉䍂䡁䅉兙畂䝁䅑䅉乂䝁䅅杣牂䝁䅕䅤灂䝁䄴睚䅁䑁䝁䅁坂䅁䅁䅔灂䝁䅙党穂䡁䅑入獂䝁䅕睏杁䕁䅉杣桂䝁䄴䅚杁䕁䄰兙祂䝁䅳党あ䝁䅫杢湂䑁䅳䅉呂䝁䄰兙祂䡁䅑䅉䑂䝁䅷睢あ䝁䅧兡畂䝁䅣䅁䅂睄䅁䅏䅁䕁䅷兡浂䝁䅕督あ䡁䅫䅢求䑁䅳䅉䑂䝁䄸杢あ䝁䅕杢あ䍁䅁睑祂䝁䅕兙あ䝁䅫睢畂䅁䅁䅹䅧䥁䅯䅁䵂䝁䅫杚求䡁䅍䅤㕂䝁䅷党㝁䍁䅁睑療䝁䄴䅤求䝁䄴䅤杁䕁䅍杣求䝁䅅䅤灂䝁䄸杢㝁䍁䅁睑潂䝁䅅䅤楂䝁䄸䅤㝁䍁䅁睕瑂䝁䅅杣あ䍁䅁睑獂䝁䄸䅤潂䝁䅫杢湂䑁䅳䅉偂䝁䄴䅢灂䝁䄴党杁䕁䅣杣療䝁䅍党祂䡁䅫䅁硃杅䅁䅮䅁䕁䅷兡浂䝁䅕督あ䡁䅫䅢求䑁䅳䅉䑂䡁䅕督あ䝁䄸兢求䡁䅉䅉卂䝁䅕䅢桂䡁䅑兡療䝁䄴督潂䝁䅫䅣杁䕁䄰兙畂䝁䅅睚求䝁䄰党畂䡁䅑睏杁䕁䅉杣桂䝁䄴䅚杁䕁䄰兙祂䝁䅳党あ䝁䅫杢湂䑁䅳䅉䑂䝁䄸兤祂䝁䅫党祂䍁䅁睕求䡁䅉杤灂䝁䅍党䅁䩁前䅁捃䅁䅁䅔灂䝁䅙党穂䡁䅑入獂䝁䅕睏杁䕁䅍兤穂䡁䅑睢瑂䝁䅕杣杁䙁䅉党獂䝁䅅䅤灂䝁䄸杢穂䝁䅧兡睂䍁䅁兔桂䝁䄴兙湂䝁䅕兢求䝁䄴䅤㝁䍁䅁睑療䝁䄴䅤求䝁䄴䅤杁䕁䅍杣求䝁䅅䅤灂䝁䄸杢㝁䍁䅁睕瑂䝁䅅杣あ䍁䅁睑獂䝁䄸䅤潂䝁䅫杢湂䅁䅁䅗䅙乁䅑䅁䵂䝁䅫杚求䡁䅍䅤㕂䝁䅷党㝁䍁䅁䅔療䝁䅍兙あ䝁䅫睢畂䍁䅁村桂䡁䅍党歂䍁䅁睕求䡁䅉杤灂䝁䅍党穂䑁䅳䅉呂䝁䄸睙灂䝁䅅䅢杁䕁䄰党歂䝁䅫兙杁䕁䄰兙祂䝁䅳党あ䝁䅫杢湂䑁䅳䅉䉂䝁䅑䅉啂䝁䅅杣湂䝁䅕䅤灂䝁䄴睚㝁䍁䅁村祂䝁䅅杢歂䍁䅁兔桂䡁䅉睡求䡁䅑兡畂䝁䅣睏杁䕁䅅兢桂䡁䅑党ㅂ䡁䅉䅉呂䡁䅁睢祂䡁䅑督䅁佁䵅䅁流䅁䅁䅔灂䝁䅙党穂䡁䅑入獂䝁䅕睏杁䕁䄰䅓求䝁䅅䅢あ䝁䅧䅁歃元䅁杕䅁䕁䅷兡浂䝁䅕督あ䡁䅫䅢求䑁䅳䅉乂䕁䅧党桂䝁䅷䅤潂䑁䅳䅉䉂䝁䅷䅤求䡁䅉杢桂䡁䅑兡㉂䝁䅕䅉乂䝁䅕䅚灂䝁䅍兡畂䝁䅕䅁扁杅䅁䅬䅁䕁䅷兡浂䝁䅕督あ䡁䅫䅢求䑁䅳䅉佂䝁䅅䅤ㅂ䡁䅉兙獂䍁䅁䅔桂䝁䄴睚ㅂ䝁䅅睚求䍁䅁䅕祂䝁䄸睙求䡁䅍督灂䝁䄴睚㝁䍁䅁睑療䝁䄴䅤求䝁䄴䅤杁䕁䅍杣求䝁䅅䅤灂䝁䄸杢㝁䍁䅁睔畂䝁䅷兡畂䝁䅕䅉兂䝁䅅入瑂䝁䅕杢あ䡁䅍䅁㥄充䅁䅕䅁䕁䅷兡浂䝁䅕督あ䡁䅫䅢求䑁䅳䅉兂䝁䅅兡畂䍁䅁兔桂䝁䄴兙湂䝁䅕兢求䝁䄴䅤㝁䍁䅁杕求䡁䅍䅣灂䡁䅉兙あ䝁䄸杣㕂䅁䅁具䅯䙁䅑䅁䵂䝁䅫杚求䡁䅍䅤㕂䝁䅷党㝁䍁䅁睕瑂䝁䅅杣あ䍁䅁睑獂䝁䄸䅤潂䝁䅫杢湂䑁䅳䅉䉂䝁䄰兙あ䝁䅕兤祂䍁䅁睕睂䝁䄸杣あ䡁䅍䅁⽄充䅁䄳䅁䕁䅷兡浂䝁䅕督あ䡁䅫䅢求䑁䅳䅉呂䝁䄸睙灂䝁䅅䅢杁䕁䄰党歂䝁䅫兙杁䕁䅅䅚㉂䝁䅕杣あ䝁䅫督灂䝁䄴睚㝁䍁䅁睕療䝁䅍兡桂䝁䅷䅉乂䝁䅕䅚灂䝁䅅䅉乂䝁䅅杣牂䝁䅕䅤灂䝁䄴睚㝁䍁䅁兑歂䍁䅁䅖桂䡁䅉睚求䡁䅑兡畂䝁䅣睏杁䙁䅙兡歂䝁䅕睢杁䕁䅅䅚㉂䝁䅕杣あ䝁䅫督灂䝁䄴睚㝁䍁䅁村祂䝁䅅杢歂䍁䅁兔桂䡁䅉睡求䡁䅑兡畂䝁䅣䅁偁杅䅁杵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睏杁䙁䅍兢桂䡁䅉䅤杁䕁䅍䅢療䡁䅑䅡灂䝁䄴睚䅁䱁到䅁捃䅁䅁䅔灂䝁䅙党穂䡁䅑入獂䝁䅕睏杁䙁䅍睢橂䝁䅫兙獂䍁䅁兔求䝁䅑兡桂䍁䅁兔桂䡁䅉睡求䡁䅑兡畂䝁䅣睏杁䕁䅅䅚杁䙁䅑兙祂䝁䅣党あ䝁䅫杢湂䑁䅳䅉䍂䡁䅉兙畂䝁䅑䅉乂䝁䅅杣牂䝁䅕䅤灂䝁䄴睚㝁䍁䅁䅒求䡁䅉兢桂䡁䅑睢獂䝁䄸睚㕂䅁䅁䅯䅯䙁䅑䅁䵂䝁䅫杚求䡁䅍䅤㕂䝁䅷党㝁䍁䅁䅖療䡁䅕杣灂䡁䅍兢㝁䍁䅁䅖祂䝁䅅杤求䝁䅷䅉䉂䝁䅍睙療䝁䄰兢療䝁䅑兙あ䝁䅫睢畂䡁䅍䅁ㅂ元䅁材䅁䕁䅷兡浂䝁䅕督あ䡁䅫䅢求䑁䅳䅉噂䡁䅑兡獂䝁䅫䅤㕂䍁䅁睕橂䝁䅅䅢求䍁䅁睕療䝁䅷兙祂䅁䅁硨䅉䙁䅙䅁䵂䝁䅫杚求䡁䅍䅤㕂䝁䅷党㝁䍁䅁杖灂䝁䅑党療䍁䅁睕あ䡁䅉党桂䝁䄰兡畂䝁䅣睏杁䕁䅅兢桂䡁䅑党ㅂ䡁䅉䅉呂䡁䅁睢祂䡁䅑督䅁䥁䝣䅁䍃䅁䅁䅔灂䝁䅙党穂䡁䅑入獂䝁䅕睏杁䙁䅙兡祂䡁䅑兤桂䝁䅷䅉䡂䝁䄸睢歂䡁䅍睏杁䕁䅅杢灂䝁䄰兙あ䝁䅫睢畂䍁䄸兙㉂䍁䅁睖療䡁䅉睡穂䡁䅑兙あ䝁䅫睢畂䡁䅍睏杁䙁䅙兡歂䝁䅕睢杁䕁䅣兙瑂䝁䅕督䅁䱁䝫䅁卂䅁䅁䅔灂䝁䅙党穂䡁䅑入獂䝁䅕睏杁䙁䅙兡祂䡁䅑兤桂䝁䅷䅉䡂䝁䄸睢歂䡁䅍睏杁䙁䅍兢桂䡁䅉䅤杁䕁䅍䅢療䡁䅑䅡灂䝁䄴睚䅁䭁刴䅁睂䅁䅁䅔灂䡁䅙党穂䡁䅑睢橂䝁䅳睏杁䕁䅍䅢療䡁䅕䅚杁䙁䅍䅤療䡁䅉兙湂䝁䅕睏杁䕁䅫杢浂䝁䅕睙あ䝁䅫睢ㅂ䡁䅍䅉䕂䝁䅫督求䝁䅅督求䡁䅍睏杁䙁䅁党あ䍁䅁睑桂䡁䅉党䅁䍁䭕䅁獁䅁䅁䅔灂䡁䅙党穂䡁䅑睢橂䝁䅳睏杁䙁䅁督㕂䝁䅍䅡灂䝁䅅䅤祂䡁䅫䅁剂杄䅁䅊䅁䕁䅷睢橂䝁䅅䅢杁䕁䅍兤祂䡁䅉党畂䝁䅍入杁䕁䅷䅖䅁佁䭳䅁潁䅁䅁䅔療䝁䅍兙獂䍁䅁睑ㅂ䡁䅉杣求䝁䄴睙㕂䍁䅁䅔啂䡁䅷䅍䅁佁䭣䅁䝁䅁䅁兔䉂䅁䅁公䅉䅁䅧䅁乂䕁䅅兑䅁䉁䑑䅁䥁䅁䅁兔䉂䙁䅉䅁灃睁䅁䅃䅁䕁䄰兑呂䅁䅁䄱䅉䅁䅧䅁乂䕁䅉睑䅁䅁䕙䅁䥁䅁䅁兔䑂䕁䅑䅁⭄杁䅁权䅁䕁䄰睑䥂䙁䅁䅁杂杁䅁䅃䅁䕁䄰睑䱂䅁䅁杲䅉䅁䅧䅁乂䕁䅍睔䅁䝁䐸䅁䭁䅁䅁兔䕂䕁䅷杗䅁䙁䑧䅁䥁䅁䅁兔䕂䙁䅑䅁䥁杁䅁䅃䅁䕁䄰兒啂䅁䅁兘䅉䅁䅯䅁乂䕁䅕䅖䉂䅁䅁內䅉䅁䅧䅁乂䕁䅣兔䅁䩁䑕䅁䥁䅁䅁兔䥂䕁䅳䅁桃杁䅁杘䅁䕁䄰䅓求䝁䅅䅢あ䝁䅧睏杁䕁䅅督穂䝁䅫督あ䝁䅕䅚杁䕁䅷兡㉂䝁䅫杢湂䑁䅳䅉䙂䝁䄴䅚瑁䝁䄸杚瑁䕁䅷兡浂䝁䅕䅉兂䝁䅷兙畂䝁䄴兡畂䝁䅣䅁䵃兄䅁䅤䅁䕁䄰䅓求䝁䅅䅢あ䝁䅧睏杁䕁䅕兌獂䝁䅕兙祂䝁䄴兡畂䝁䅣睏杁䙁䅑党桂䝁䄰䅉䑂䝁䄸䅢獂䝁䅅杙療䡁䅉兙あ䝁䅫睢畂䑁䅳䅉䕂䝁䅫睚灂䡁䅑兙獂䍁䅁睖求䝁䅷䅢畂䝁䅕督穂䅁䅁杺䅣䑁䅙䅁乂䕁䅧党桂䝁䅷䅤潂䑁䅳䅉䙂䝁䄰䅣獂䝁䄸入求䝁䅕䅉䍂䝁䅕杢求䝁䅙兡あ䡁䅍䅁䑂元䅁杩䅁䕁䄰䅓求䝁䅅䅢あ䝁䅧睏杁䙁䅁兙橂䝁䅳兙湂䝁䅫杢湂䍁䅁睕求䡁䅉杤灂䝁䅍党穂䑁䅳䅉佂䡁䅕䅤祂䝁䅅睙求䡁䅕䅤灂䝁䅍兙獂䑁䅳䅉兂䝁䅅兡畂䍁䅁兔桂䝁䄴兙湂䝁䅕兢求䝁䄴䅤㝁䍁䅁睕ㅂ䡁䅉睚求䡁䅉入䅁䭁䱷䅁䝃䅁䅁兔䥂䝁䅕兙獂䡁䅑䅡㝁䍁䅁䅕祂䝁䅕䅚灂䝁䅍䅤灂䡁䅙党杁䕁䅅杢桂䝁䅷入あ䝁䅫睙穂䑁䅳䅉䑂䡁䅕督あ䝁䄸兢求䡁䅉䅉䉂䝁䄴兙獂䡁䅫䅤灂䝁䅍督㝁䍁䅁睔ㅂ䡁䅑䅣桂䡁䅑兡求䝁䄴䅤杁䕁䅍兙祂䝁䅕䅁千元䅁杧䅁䕁䄰䅓求䝁䅅䅢あ䝁䅧睏杁䙁䅁杣求䝁䅑兡橂䡁䅑兡㉂䝁䅕䅉䉂䝁䄴兙獂䡁䅫䅤灂䝁䅍督㝁䍁䅁睔ㅂ䡁䅑䅣桂䡁䅑兡求䝁䄴䅤杁䕁䅍兙祂䝁䅕睏杁䕁䅍䅡祂䝁䄸杢灂䝁䅍䅉䕂䝁䅫督求䝁䅅督求䡁䅍䅁祃权䅁䅃䅁䕁䄰睓䑂䅁䅁杒䅉䅁䅯䅁乂䕁䅳䅖奂䅁䅁兪䅉䅁䅧䅁乂䕁䅷兔䅁䙁䍅䅁䥁䅁䅁兔乂䕁䅍䅁煃睁䅁䅃䅁䕁䄰兔乂䅁䅁䅁䅉䅁䅯䅁乂䕁䄴睕啂䅁䅁典䅉䅁䅙䅁乂䕁䄸䅁牃杁䅁䅃䅁䕁䄰睔䥂䅁䅁入䅍䅁䅧䅁乂䕁䄸睕䅁䱁䐰䅁䥁䅁䅁兔兂䕁䅍䅁䵄睁䅁权䅁䕁䄰䅕塂䙁䅉䅁㡄杁䅁䅃䅁䕁䄰杕䱂䅁䅁䄵䅍䅁䅯䅁乂䙁䅉杔䉂䅁䅁睏䅉䅁䅧䅁乂䙁䅉睔䅁䥁䑅䅁䝁䅁䅁兔呂䅁䅁睳䅉䅁䅯䅁乂䙁䅍睑䩂䅁䅁䅱䅉䅁䅯䅁乂䙁䅍杒啂䅁䅁睶䅉䅁䅧䅁乂䙁䅍兓䅁佁䐰䅁䥁䅁䅁兔啂䕁䅉䅁㉄杁䅁权䅁䕁䄰䅖䑂䕁䅧䅁楃睁䅁䅃䅁䕁䄰䅖䕂䅁䅁督䅍䅁䅙䅁乂䙁䅕䅁坄睁䅁杢䅁䕁䄰兙橂䝁䅧兡畂䝁䅕䅉䵂䝁䅕兙祂䝁䄴兡畂䝁䅣睏杁䑁䅍䅒杁䙁䅁杣灂䝁䄴䅤灂䝁䄴睚㝁䍁䅁兑祂䡁䅑兡浂䝁䅫睙灂䝁䅅䅢杁䕁䅫杢あ䝁䅕䅢獂䝁䅫睚求䝁䄴睙求䅁䅁䉍䅁䍁䉯䅁乂䝁䅅睙潂䝁䅫杢求䍁䅁䅔求䝁䅅杣畂䝁䅫杢湂䑁䅳䅉䉂䡁䅕睚瑂䝁䅕杢あ䝁䅕䅚杁䙁䅉党桂䝁䅷兡あ䡁䅫睏杁䕁䅍䅢療䡁䅕䅚杁䙁䅍䅤療䡁䅉兙湂䝁䅕睏杁䕁䅑兙あ䝁䅅䅉䑂䝁䅕杢あ䝁䅕杣穂䍁䅁兙畂䝁䅑䅉䝂䝁䅅睙灂䝁䅷兡あ䝁䅫党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睓䅯䉁䉧䅁乂䝁䅅睙潂䝁䅫杢求䍁䅁䅔求䝁䅅杣畂䝁䅫杢湂䑁䅳䅉塂䝁䅕兙祂䝁䅅杙獂䝁䅕督㝁䍁䅁睑獂䝁䄸兤歂䍁䅁䅒桂䡁䅑兙杁䙁䅍党祂䡁䅙兡橂䝁䅕督㝁䍁䅁睑獂䝁䄸兤歂䍁䅁兓畂䝁䅙杣桂䡁䅍䅤祂䡁䅕睙あ䡁䅕杣求䑁䅳䅉呂䝁䅕兙祂䝁䅍䅡杁䕁䅕杢湂䝁䅫杢求䍁䅁睔睂䡁䅑兡瑂䝁䅫来桂䡁䅑兡療䝁䄴睏杁䕁䅍䅡桂䡁䅑杙療䡁䅑睏杁䕁䅅杣あ䝁䅫杚灂䝁䅍兡桂䝁䅷䅉䩂䝁䄴䅤求䝁䅷䅢灂䝁䅣党畂䝁䅍党㝁䍁䅁睒求䝁䄴兑䩂䅁䅁杆䅫䉁䅑䅁乂䝁䅅睙潂䝁䅫杢求䡁䅉入䅁䙁䝯䅁潁䅁䅁兔桂䝁䄴兙湂䝁䅕䅚杁䕁䅧党桂䝁䅷䅤潂䍁䅁睑桂䡁䅉党䅁䍁䥕䅁獁䅁䅁兔桂䡁䅉兡畂䝁䅕䅉啂䡁䅉兙畂䡁䅍䅣療䡁䅉䅤桂䡁䅑兡療䝁䄴䅁啄睂䅁杶䅁䕁䄰兙祂䝁䅳党あ䝁䅫杢湂䍁䅁兑ㅂ䡁䅑睢瑂䝁䅅䅤灂䝁䄸杢㝁䍁䅁睑ㅂ䡁䅍䅤療䝁䄰党祂䍁䅁杕求䝁䅷兙あ䝁䅫睢畂䡁䅍䅡灂䡁䅁䅉乂䝁䅅杢桂䝁䅣党瑂䝁䅕杢あ䑁䅳䅉塂䝁䅕兙祂䝁䅅杙獂䝁䅕督㝁䍁䅁䅕祂䝁䄸睙求䡁䅍督杁䕁䅅兤あ䝁䄸兢桂䡁䅑兡療䝁䄴睏杁䙁䅉党湂䙁䅑党橂䝁䅧䅁䉂杅䅁杰䅁䕁䄰兙祂䝁䅳党あ䝁䅫杢湂䍁䅁兑ㅂ䡁䅑睢瑂䝁䅅䅤灂䝁䄸杢㝁䍁䅁䅕祂䝁䅕䅚灂䝁䅍䅤灂䡁䅙党杁䕁䅅杢桂䝁䅷入あ䝁䅫睙穂䑁䅳䅉呂䝁䄰兙祂䡁䅑䅉䍂䡁䅕兡獂䝁䅑兡畂䝁䅣睏杁䙁䅉党桂䝁䅷䅉䙂䡁䅍䅤桂䡁䅑党杁䙁䅑党橂䝁䅧杢療䝁䅷睢湂䡁䅫䅁呁权䅁䅆䅁䕁䄰兙あ䝁䅕杣灂䝁䅅䅢穂䅁䅁䅑䅙䅁䅷䅁乂䝁䅕䅚灂䝁䅅䅁呁䅃䅁䅍䅁䕁䄰党歂䝁䅫兙杁䝁䅅杢歂䍁䅁兒畂䡁䅑党祂䡁䅑兙灂䝁䄴兢求䝁䄴䅤䅁䝁䝷䅁䥂䅁䅁兔求䡁䅑兙獂䍁䅷䅉䡂䝁䅷兙穂䡁䅍䅉桂䝁䄴䅚杁䙁䅁䅢桂䡁䅍䅤灂䝁䅍䅉䑂䝁䄸杢あ䝁䅅兡畂䝁䅕杣穂䅁䅁杄䅣䍁䅑䅁乂䝁䅕䅤桂䝁䅷督杁䝁䅅杢歂䍁䅁兔灂䝁䄴兡畂䝁䅣䅁敃杂䅁村䅁䕁䄰兡橂䡁䅉睢杁䕁䅷党畂䝁䅑兡畂䝁䅣睏杁䕁䅑兡湂䝁䅫䅤桂䝁䅷䅉䍂䡁䅉睢牂䝁䅕杣桂䝁䅣党䅁䡁䥯䅁兂䅁䅁兔灂䝁䄴兡畂䝁䅣䅉啂䝁䅕睙潂䝁䄴睢獂䝁䄸睚㕂䑁䅳䅉呂䝁䅕杢穂䝁䄸杣穂䑁䅳䅉穁䕁䅑䅉兂䡁䅉兡畂䡁䅑兡畂䝁䅣䅁潁充䅁杈䅁䕁䄰睢祂䡁䅑睚桂䝁䅣党杁䙁䅉兒䩂䙁䅑督䅁䙁䝑䅁敂䅁䅁兔療䡁䅉䅤湂䝁䅅睚求䍁䅁杕求䝁䅅䅢杁䕁䅕督あ䝁䅅䅤求䍁䅁兓畂䡁䅙党穂䡁䅑兢求䝁䄴䅤杁䙁䅑杣ㅂ䡁䅍䅤穂䍁䅁䅋卂䕁䅕兓啂䡁䅍克䅁佁䝯䅁祁䅁䅁兔療䡁䅑睢祂䝁䅍入橂䝁䅷党杁䕁䄰兙畂䡁䅕杚桂䝁䅍䅤ㅂ䡁䅉党祂䡁䅍䅁桁䅃䅁杍䅁䕁䄰睢㉂䝁䅫党穂䍁䅁兙畂䝁䅑䅉䙂䝁䄴䅤求䡁䅉䅤桂䝁䅫杢瑂䝁䅕杢あ䅁䅁兢䅧䑁䄴䅁乂䡁䅕䅢あ䝁䅫兌䝂䝁䅅兢灂䝁䅷入杁䙁䅉党穂䝁䅫䅚求䝁䄴䅤灂䝁䅅䅢杁䙁䅉兒䩂䙁䅑督䅁䑁䥅䅁獁䅁䅁兔ㅂ䝁䅷䅤灂䍁䄰睕求䝁䅍䅤療䡁䅉䅉䥂䝁䄸䅢歂䝁䅫杢湂䡁䅍䅁䕂元䅁䅉䅁䕁䄰兤獂䡁䅑兡瑁䙁䅕䅤灂䝁䅷兡あ䝁䅫党穂䅁䅁兮䅙䍁䅯䅁乂䡁䅕䅢あ䝁䅫兌獂䝁䅫杢求䍁䅁兓畂䡁䅍兤祂䝁䅅杢橂䝁䅕䅁畁元䅁䅚䅁䕁䄰兤穂䝁䅫睙杁䙁䅍䅤祂䝁䅕兙瑂䝁䅫杢湂䑁䅳䅉呂䡁䅑杣求䝁䅅兢灂䝁䄴睚杁䕁䄰党歂䝁䅫兙㝁䍁䅁杖灂䝁䅑党療䍁䅁睕あ䡁䅉党桂䝁䄰兡畂䝁䅣䅁卄杅䅁䅚䅁䕁䄰兤穂䝁䅫睙杁䙁䅍䅤祂䝁䅕兙瑂䝁䅫杢湂䑁䅳䅉坂䝁䅫䅚求䝁䄸䅉呂䡁䅑杣求䝁䅅兢灂䝁䄴睚㝁䍁䅁睕あ䡁䅉党桂䝁䄰兡畂䝁䅣䅉乂䝁䅕䅚灂䝁䅅䅁㥃䅃䅁杂䅁䕁䄴兑䅁䕁䅣䅁坁䅁䅁杔䉂䕁䅫睑呂䙁䄸睑偂䕁䅑兒䅁䉁䜸䅁坁䅁䅁杔䉂䙁䅍䅒䉂䙁䅅杏䉂䕁䄰䅒䅁䝁䔴䅁䭁䅁䅁杔䑂䕁䅷䅓䅁乁䍉䅁䭁䅁䅁杔䕂䕁䅅兕䅁佁䑫䅁䭁䅁䅁杔䕂䙁䅍杔䅁䑁䑉䅁䥁䅁䅁杔䙂䕁䅕䅁兂睁䅁䅃䅁䕁䄴兒乂䅁䅁杚䅍䅁䅯䅁佂䕁䅙䅔奂䅁䅁䅡䅉䅁䅙䅁佂䕁䅫䅁呄杁䅁䅃䅁䕁䄴睓䙂䅁䅁睧䅉䅁䅧䅁佂䕁䄸睑䅁䡁䑯䅁䥁䅁䅁杔偂䙁䅣䅁穄杁䅁杂䅁䕁䄴杕䅁䑁䱙䅁䥁䅁䅁杔卂䕁䅣䅁桄睁䅁䅃䅁䕁䄴睕䑂䅁䅁具䅉䅁䅯䅁佂䙁䅑兑兂䅁䅁䅬䅉䅁䅯䅁佂䙁䅑杕呂䅁䅁䅩䅉䅁䅧䅁佂䙁䅕兒䅁佁䑁䅁䭁䅁䅁杔坂䕁䅑兑䅁䕁䑉䅁䥁䅁䅁杔坂䙁䅉䅁楂睁䅁䅃䅁䕁䄴睖䵂䅁䅁睃䅑䅁䅧䅁佂䙁䅣睕䅁䅁䑁䅁䭁䅁䅁杔塂䙁䅍兑䅁佁䑧䅁䭁䅁䅁杔奂䙁䅁兓䅁䱁䍕䅁佁䅁䅁杔婂䙁䅍兒㙁䕁䅅䅁䑁䅁䅁䅅䅁䕁䄴兗呂䕁䅕杏䉂䕁䅅䅁硃䅂䅁䅆䅁䕁䄴兗呂䕁䅕杏䉂䕁䅅兔䩂䅁䅁眸䅷䉁䅉䅁佂䙁䅫睕䙂䑁䅯兑䉂䙁䅁䅁㥄权䅁杅䅁䕁䄴兗呂䕁䅕杏䉂䕁䅅䅖䅁䕁䵕䅁啁䅁䅁杔婂䙁䅍兒㙁䕁䅅村䍂䙁䅙䅁乁䅁䅁䅆䅁䕁䄴兗呂䕁䅕杏䉂䕁䅉睑䍂䅁䅁睘䅳䉁䅉䅁佂䙁䅫睕䙂䑁䅯兑䍂䕁䅣䅁癄䅄䅁杅䅁䕁䄴兗呂䕁䅕杏䉂䕁䅉兔䅁偁䱣䅁十䅁䅁杔婂䙁䅍兒㙁䕁䅅村卂䅁䅁杌䄰䉁䅉䅁佂䙁䅫睕䙂䑁䅯兑䍂䙁䅑䅁䡁䅁䅁杅䅁䕁䄴兗呂䕁䅕杏䉂䕁䅍兑䅁䙁兣䅁十䅁䅁杔婂䙁䅍兒㙁䕁䅅睑乂䅁䅁䅬䅑䉁䅉䅁佂䙁䅫睕䙂䑁䅯兑䑂䕁䄴䅁坂䅁䅁杅䅁䕁䄴兗呂䕁䅕杏䉂䕁䅑睑䅁䭁䕷䅁十䅁䅁杔婂䙁䅍兒㙁䕁䅅䅒乂䅁䅁䄴䅁䉁䅑䅁佂䙁䅫睕䙂䑁䅯兑䕂䕁䄴䅖䅁䥁䱕䅁十䅁䅁杔婂䙁䅍兒㙁䕁䅅兒䙂䅁䅁睉䅁䉁䅉䅁佂䙁䅫睕䙂䑁䅯兑䙂䕁䄸䅁祂兄䅁杅䅁䕁䄴兗呂䕁䅕杏䉂䕁䅕睕䅁偁䉅䅁啁䅁䅁杔婂䙁䅍兒㙁䕁䅅兒呂䕁䅫䅁䑃䅄䅁杅䅁䕁䄴兗呂䕁䅕杏䉂䕁䅙睒䅁䉁䙣䅁十䅁䅁杔婂䙁䅍兒㙁䕁䅅杒䵂䅁䅁兡䅁䉁䅑䅁佂䙁䅫睕䙂䑁䅯兑䡂䕁䅍睔䅁䭁䙷䅁十䅁䅁杔婂䙁䅍兒㙁䕁䅅睒偂䅁䅁東䅷䉁䅉䅁佂䙁䅫睕䙂䑁䅯兑䥂䕁䅧䅁摄兄䅁杅䅁䕁䄴兗呂䕁䅕杏䉂䕁䅫睒䅁䥁䅧䅁十䅁䅁杔婂䙁䅍兒㙁䕁䅅兓佂䅁䅁杋䅳䉁䅉䅁佂䙁䅫睕䙂䑁䅯兑䩂䙁䅉䅁䱃睄䅁杅䅁䕁䄴兗呂䕁䅕杏䉂䕁䅫䅖䅁䵁䕯䅁十䅁䅁杔婂䙁䅍兒㙁䕁䅅兓慂䅁䅁䅕䅁䉁䅉䅁佂䙁䅫睕䙂䑁䅯兑䭂䕁䅣䅁偄䅁䅁杅䅁䕁䄴兗呂䕁䅕杏䉂䕁䅳杕䅁䕁䱑䅁允䅁䅁杔婂䙁䅍兒㙁䕁䅅䅔䅁偁䱧䅁十䅁䅁杔婂䙁䅍兒㙁䕁䅅䅔䍂䅁䅁䅃䅁䉁䅉䅁佂䙁䅫睕䙂䑁䅯兑䵂䕁䅕䅁㕃䅂䅁䅆䅁䕁䄴兗呂䕁䅕杏䉂䕁䅷兒奂䅁䅁睢䅳䉁䅉䅁佂䙁䅫睕䙂䑁䅯兑䵂䕁䅣䅁䅃兄䅁杅䅁䕁䄴兗呂䕁䅕杏䉂䕁䅷睓䅁䵁䵕䅁十䅁䅁杔婂䙁䅍兒㙁䕁䅅䅔䵂䅁䅁䅚䅅䉁䅑䅁佂䙁䅫睕䙂䑁䅯兑䵂䕁䅷兒䅁䕁䅯䅁啁䅁䅁杔婂䙁䅍兒㙁䕁䅅䅔䵂䙁䅫䅁硄䅂䅁䅆䅁䕁䄴兗呂䕁䅕杏䉂䕁䅷䅖乂䅁䅁杬䅑䉁䅉䅁佂䙁䅫睕䙂䑁䅯兑䵂䙁䅙䅁畃䅂䅁䅅䅁䕁䄴兗呂䕁䅕杏䉂䕁䄰䅁䡃䅂䅁䅆䅁䕁䄴兗呂䕁䅕杏䉂䕁䄰村䑂䅁䅁兦䄰䉁䅑䅁佂䙁䅫睕䙂䑁䅯兑乂䕁䅍杕䅁䥁䄸䅁十䅁䅁杔婂䙁䅍兒㙁䕁䅅兔䙂䅁䅁杴䅁䉁䅉䅁佂䙁䅫睕䙂䑁䅯兑乂䕁䅣䅁㑄䅂䅁杅䅁䕁䄴兗呂䕁䅕杏䉂䕁䄰䅓䅁䍁䙍䅁十䅁䅁杔婂䙁䅍兒㙁䕁䅅兔佂䅁䅁䄴䅳䉁䅉䅁佂䙁䅫睕䙂䑁䅯兑乂䙁䅁䅁祃䅁䅁杅䅁䕁䄴兗呂䕁䅕杏䉂䕁䄰杕䅁䍁䰴䅁十䅁䅁杔婂䙁䅍兒㙁䕁䅅兔啂䅁䅁条䅁䉁䅑䅁佂䙁䅫睕䙂䑁䅯兑乂䙁䅑兔䅁䡁䱷䅁允䅁䅁杔婂䙁䅍兒㙁䕁䅅杔䅁乁䕷䅁啁䅁䅁杔婂䙁䅍兒㙁䕁䅅杔䙂䙁䅑䅁歄䅁䅁杅䅁䕁䄴兗呂䕁䅕杏䉂䕁䄴杒䅁䩁䕕䅁十䅁䅁杔婂䙁䅍兒㙁䕁䅅睔佂䅁䅁杊䅁䉁䅑䅁佂䙁䅫睕䙂䑁䅯兑偂䙁䅉䅖䅁䵁临䅁十䅁䅁杔婂䙁䅍兒㙁䕁䅅睔呂䅁䅁䅇䅁䉁䅑䅁佂䙁䅫睕䙂䑁䅯兑兂䕁䅅兔䅁䑁偧䅁十䅁䅁杔婂䙁䅍兒㙁䕁䅅䅕䕂䅁䅁兤䅁䉁䅉䅁佂䙁䅫睕䙂䑁䅯兑兂䕁䅧䅁㡃䅁䅁䅆䅁䕁䄴兗呂䕁䅕杏䉂䙁䅁䅔䙂䅁䅁光䅷䉁䅉䅁佂䙁䅫睕䙂䑁䅯兑兂䕁䄸䅁慃䅁䅁䅆䅁䕁䄴兗呂䕁䅕杏䉂䙁䅁䅖坂䅁䅁朲䅁䉁䅁䅁佂䙁䅫睕䙂䑁䅯兑卂䅁䅁兒䅕䉁䅉䅁佂䙁䅫睕䙂䑁䅯兑卂䕁䅕䅁䝁䅁䅁杅䅁䕁䄴兗呂䕁䅕杏䉂䙁䅉兓䅁佁乍䅁啁䅁䅁杔婂䙁䅍兒㙁䕁䅅杕䵂䕁䄸䅁䭄睃䅁䅆䅁䕁䄴兗呂䕁䅕杏䉂䙁䅉兔䱂䅁䅁䅚䅕䉁䅑䅁佂䙁䅫睕䙂䑁䅯兑卂䕁䄸睑䅁偁乍䅁十䅁䅁杔婂䙁䅍兒㙁䕁䅅杕卂䅁䅁睭䄴䉁䅉䅁佂䙁䅫睕䙂䑁䅯兑卂䙁䅣䅁噁兂䅁杅䅁䕁䄴兗呂䕁䅕杏䉂䙁䅍村䅁䅁䙫䅁啁䅁䅁杔婂䙁䅍兒㙁䕁䅅睕䡂䕁䄴䅁⽂兂䅁杅䅁䕁䄴兗呂䕁䅕杏䉂䙁䅍䅓䅁乁䔰䅁啁䅁䅁杔婂䙁䅍兒㙁䕁䅅睕䩂䙁䅧䅁塃杄䅁䅆䅁䕁䄴兗呂䕁䅕杏䉂䙁䅑兒佂䅁䅁䅺䄴䉁䅑䅁佂䙁䅫睕䙂䑁䅯兑啂䕁䅣兒䅁䅁乳䅁十䅁䅁杔婂䙁䅍兒㙁䕁䅅䅖䩂䅁䅁內䄰䉁䅉䅁佂䙁䅫睕䙂䑁䅯兑啂䕁䄸䅁楁䅁䅁杅䅁䕁䄴兗呂䕁䅕杏䉂䙁䅑杕䅁偁䕫䅁十䅁䅁杔婂䙁䅍兒㙁䕁䅅兖䍂䅁䅁兗䅳䉁䅉䅁佂䙁䅫睕䙂䑁䅯兑坂䕁䅅䅁卂杄䅁杅䅁䕁䄴兗呂䕁䅕杏䉂䙁䅙村䅁偁䅷䅁啁䅁䅁杔婂䙁䅍兒㙁䕁䅅杖佂䙁䅍䅁捁兄䅁䅆䅁䕁䄴兗呂䕁䅕杏䉂䙁䅙杔啂䅁䅁杵䅑䉁䅑䅁佂䙁䅫睕䙂䑁䅯兑坂䙁䅑杕䅁䉁䙧䅁十䅁䅁杔婂䙁䅍兒㙁䕁䅅杖婂䅁䅁䅌䅁䉁䅉䅁佂䙁䅫睕䙂䑁䅯兑塂䕁䅫䅁捄睃䅁杅䅁䕁䄴兗呂䕁䅕杏䉂䙁䅣睓䅁䭁䅷䅁十䅁䅁杔婂䙁䅍兒㙁䕁䅅睖卂䅁䅁睵䄴䉁䅁䅁佂䙁䅫睕䙂䑁䅯兑奂䅁䅁杦䄴䉁䅉䅁佂䙁䅫睕䙂䑁䅯兑奂䕁䅷䅁䩂睃䅁杅䅁䕁䄴兗呂䕁䅕杏䉂䙁䅧䅕䅁䥁䅉䅁啁䅁䅁杔婂䙁䅍兒㙁䕁䅅䅗啂䕁䅅䅁䅂兂䅁杅䅁䕁䄴兗呂䕁䅕杏䉂䙁䅫兓䅁䥁䔰䅁十䅁䅁杔婂䙁䅍兒㙁䕁䅅杗偂䅁䅁儹䅁䉁䅉䅁佂䙁䅫睕䙂䑁䅯兑慂䙁䅯䅁歄杄䅁䅅䅁䕁䄴兗呂䕁䅕杏䍂䕁䅅䅁㥃允䅁杅䅁䕁䄴兗呂䕁䅕杏䍂䕁䅅睑䅁乁䅣䅁啁䅁䅁杔婂䙁䅍兒㙁䕁䅉兑䵂䕁䅷䅁㉄䅁䅁䅆䅁䕁䄴兗呂䕁䅕杏䍂䕁䅅杔䑂䅁䅁睇䅳䉁䅉䅁佂䙁䅫睕䙂䑁䅯村䉂䙁䅧䅁啂䅁䅁䅆䅁䕁䄴兗呂䕁䅕杏䍂䕁䅉睖䩂䅁䅁兙䅷䉁䅉䅁佂䙁䅫睕䙂䑁䅯村䍂䙁䅫䅁剁允䅁䅅䅁䕁䄴兗呂䕁䅕杏䍂䕁䅍䅁坂兂䅁杅䅁䕁䄴兗呂䕁䅕杏䍂䕁䅍睑䅁䥁佉䅁十䅁䅁杔婂䙁䅍兒㙁䕁䅉睑偂䅁䅁眫䅕䉁䅉䅁佂䙁䅫睕䙂䑁䅯村䕂䕁䅍䅁䍁兂䅁杅䅁䕁䄴兗呂䕁䅕杏䍂䕁䅑杔䅁䙁丸䅁十䅁䅁杔婂䙁䅍兒㙁䕁䅉䅒奂䅁䅁䅨䅁䉁䅉䅁佂䙁䅫睕䙂䑁䅯村䙂䕁䄴䅁祂允䅁䅆䅁䕁䄴兗呂䕁䅕杏䍂䕁䅕杕婂䅁䅁朳䅑䉁䅑䅁佂䙁䅫睕䙂䑁䅯村䝂䍁䄴村䅁䑁䅑䅁十䅁䅁杔婂䙁䅍兒㙁䕁䅉杒䥂䅁䅁具䅷䉁䅉䅁佂䙁䅫睕䙂䑁䅯村䝂䙁䅍䅁兂䅄䅁䅅䅁䕁䄴兗呂䕁䅕杏䍂䕁䅣䅁慁䅁䅁杅䅁䕁䄴兗呂䕁䅕杏䍂䕁䅣睕䅁䅁䵫䅁十䅁䅁杔婂䙁䅍兒㙁䕁䅉䅓䙂䅁䅁剆䅁䉁䅑䅁佂䙁䅫睕䙂䑁䅯村䥂䕁䅷村䅁偁䭧䅁啁䅁䅁杔婂䙁䅍兒㙁䕁䅉兓䵂䕁䅷䅁慄䅂䅁杅䅁䕁䄴兗呂䕁䅕杏䍂䕁䅫睔䅁䡁䙯䅁允䅁䅁杔婂䙁䅍兒㙁䕁䅉杓䅁䥁䔸䅁允䅁䅁杔婂䙁䅍兒㙁䕁䅉睓䅁䅁䉳䅁十䅁䅁杔婂䙁䅍兒㙁䕁䅉睓䙂䅁䅁杭䅷䉁䅉䅁佂䙁䅫睕䙂䑁䅯村䱂䕁䅧䅁汃䅂䅁杅䅁䕁䄴兗呂䕁䅕杏䍂䕁䅳兖䅁䵁䰴䅁十䅁䅁杔婂䙁䅍兒㙁䕁䅉䅔䕂䅁䅁权䅕䉁䅑䅁佂䙁䅫睕䙂䑁䅯村䵂䕁䅑杕䅁䕁䅧䅁十䅁䅁杔婂䙁䅍兒㙁䕁䅉䅔䱂䅁䅁䅋䅁䉁䅉䅁佂䙁䅫睕䙂䑁䅯村乂䕁䅫䅁婂䅄䅁杅䅁䕁䄴兗呂䕁䅕杏䍂䕁䄰兗䅁䍁䅣䅁十䅁䅁杔婂䙁䅍兒㙁䕁䅉睔䥂䅁䅁兖䄰䉁䅑䅁佂䙁䅫睕䙂䑁䅯村偂䕁䄸䅖䅁䥁乯䅁十䅁䅁杔婂䙁䅍兒㙁䕁䅉睔奂䅁䅁䅁䅷䉁䅁䅁佂䙁䅫睕䙂䑁䅯村卂䅁䅁杅䅁䉁䅑䅁佂䙁䅫睕䙂䑁䅯村卂䕁䅉杕䅁䥁䙫䅁十䅁䅁杔婂䙁䅍兒㙁䕁䅉杕䑂䅁䅁䅹䅷䉁䅙䅁佂䙁䅫睕䙂䑁䅯村卂䕁䅳杌䍂䅁䅁䅅䅅䉁䅉䅁佂䙁䅫睕䙂䑁䅯村卂䕁䄸䅁晁允䅁杅䅁䕁䄴兗呂䕁䅕杏䍂䙁䅉䅗䅁䵁䕉䅁十䅁䅁杔婂䙁䅍兒㙁䕁䅉睕奂䅁䅁睄䅅䉁䅉䅁佂䙁䅫睕䙂䑁䅯村啂䙁䅕䅁㕂䅄䅁䅆䅁䕁䄴兗呂䕁䅕杏䍂䙁䅕杕䵂䅁䅁儴䅕䉁䅉䅁佂䙁䅫睕䙂䑁䅯村塂䕁䅅䅁㑄䅁䅁䅆䅁䕁䄴兗呂䕁䅕杏䍂䙁䅣䅗啂䅁䅁允䅕䉁䅁䅁佂䙁䅫睕䙂䑁䅯村奂䅁䅁䅘䅁䉁䅑䅁佂䙁䅫睕䙂䑁䅯村奂䕁䄰䅖䅁䍁䴸䅁十䅁䅁杔婂䙁䅍兒㙁䕁䅉䅗兂䅁䅁克䅅䉁䅉䅁佂䙁䅫睕䙂䑁䅯村婂䕁䅑䅁䱂兂䅁杄䅁䕁䄴兗呂䕁䅕杏䑂䅁䅁睇䅅䉁䅑䅁佂䙁䅫睕䙂䑁䅯睑䉂䕁䅉睔䅁偁乳䅁啁䅁䅁杔婂䙁䅍兒㙁䕁䅍兑䑂䕁䅫䅁䝁兂䅁䅆䅁䕁䄴兗呂䕁䅕杏䑂䕁䅅䅒䙂䅁䅁睅䅕䉁䅉䅁佂䙁䅫睕䙂䑁䅯睑䉂䕁䅣䅁摂䅁䅁杅䅁䕁䄴兗呂䕁䅕杏䑂䕁䅅䅓䅁䭁䅍䅁十䅁䅁杔婂䙁䅍兒㙁䕁䅍兑䵂䅁䅁杫䅳䉁䅑䅁佂䙁䅫睕䙂䑁䅯睑䉂䕁䅷䅗䅁䡁佫䅁啁䅁䅁杔婂䙁䅍兒㙁䕁䅍兑卂䙁䅉䅁䍂允䅁䅆䅁䕁䄴兗呂䕁䅕杏䑂䕁䅅杕呂䅁䅁杍䄰䉁䅉䅁佂䙁䅫睕䙂䑁䅯睑䉂䙁䅑䅁䙂允䅁䅅䅁䕁䄴兗呂䕁䅕杏䑂䕁䅉䅁奁允䅁䅆䅁䕁䄴兗呂䕁䅕杏䑂䕁䅉杕䙂䅁䅁睶䅁䉁䅉䅁佂䙁䅫睕䙂䑁䅯睑䍂䙁䅑䅁ㅃ䅂䅁杅䅁䕁䄴兗呂䕁䅕杏䑂䕁䅉兖䅁乁偉䅁允䅁䅁杔婂䙁䅍兒㙁䕁䅍睑䅁䱁䘸䅁十䅁䅁杔婂䙁䅍兒㙁䕁䅍睑䩂䅁䅁䅈䅁䉁䅉䅁佂䙁䅫睕䙂䑁䅯睑䑂䕁䅳䅁䭃兂䅁杅䅁䕁䄴兗呂䕁䅕杏䑂䕁䅍䅔䅁偁䅣䅁十䅁䅁杔婂䙁䅍兒㙁䕁䅍睑呂䅁䅁䅖䅷䉁䅉䅁佂䙁䅫睕䙂䑁䅯睑䕂䙁䅁䅁湃䅂䅁䅅䅁䕁䄴兗呂䕁䅕杏䑂䕁䅕䅁䵂允䅁䅅䅁䕁䄴兗呂䕁䅕杏䑂䕁䅙䅁煄䅁䅁杅䅁䕁䄴兗呂䕁䅕杏䑂䕁䅙睒䅁䅁䈰䅁十䅁䅁杔婂䙁䅍兒㙁䕁䅍杒卂䅁䅁睈䅕䉁䅉䅁佂䙁䅫睕䙂䑁䅯睑䥂䕁䅑䅁牂䅁䅁杅䅁䕁䄴兗呂䕁䅕杏䑂䕁䅧兒䅁䥁䕧䅁十䅁䅁杔婂䙁䅍兒㙁䕁䅍䅓䥂䅁䅁术䅑䉁䅑䅁佂䙁䅫睕䙂䑁䅯睑䥂䙁䅣兗䅁䍁䙅䅁允䅁䅁杔婂䙁䅍兒㙁䕁䅍兓䅁佁䉣䅁啁䅁䅁杔婂䙁䅍兒㙁䕁䅍兓䙂䕁䄴䅁睄䅂䅁䅆䅁䕁䄴兗呂䕁䅕杏䑂䕁䅫杖䩂䅁䅁儰䅕䉁䅁䅁佂䙁䅫睕䙂䑁䅯睑䵂䅁䅁党䅅䉁䅉䅁佂䙁䅫睕䙂䑁䅯睑䵂䕁䅉䅁橃䅄䅁杅䅁䕁䄴兗呂䕁䅕杏䑂䕁䅷杒䅁䭁䕁䅁十䅁䅁杔婂䙁䅍兒㙁䕁䅍䅔䥂䅁䅁睍䅕䉁䅉䅁佂䙁䅫睕䙂䑁䅯睑䵂䙁䅧䅁慂允䅁杅䅁䕁䄴兗呂䕁䅕杏䑂䕁䄰兑䅁佁䕕䅁十䅁䅁杔婂䙁䅍兒㙁䕁䅍兔䑂䅁䅁兺䅕䉁䅉䅁佂䙁䅫睕䙂䑁䅯睑乂䕁䅣䅁穁允䅁杅䅁䕁䄴兗呂䕁䅕杏䑂䕁䄰兓䅁䍁䉅䅁十䅁䅁杔婂䙁䅍兒㙁䕁䅍兔呂䅁䅁睙䅅䉁䅉䅁佂䙁䅫睕䙂䑁䅯睑佂䕁䅍䅁扁䅁䅁杅䅁䕁䄴兗呂䕁䅕杏䑂䕁䄴䅓䅁䩁䕁䅁十䅁䅁杔婂䙁䅍兒㙁䕁䅍杔䱂䅁䅁䅷䅳䉁䅉䅁佂䙁䅫睕䙂䑁䅯睑佂䕁䄰䅁䩂兂䅁䅆䅁䕁䄴兗呂䕁䅕杏䑂䕁䄴兔䕂䅁䅁䄸䅷䉁䅉䅁佂䙁䅫睕䙂䑁䅯睑佂䕁䄸䅁䙄䅂䅁杅䅁䕁䄴兗呂䕁䅕杏䑂䕁䄴䅕䅁䑁䉣䅁十䅁䅁杔婂䙁䅍兒㙁䕁䅍杔卂䅁䅁典䅳䉁䅉䅁佂䙁䅫睕䙂䑁䅯睑佂䙁䅍䅁佁兄䅁杅䅁䕁䄴兗呂䕁䅕杏䑂䕁䄴䅗䅁䝁䙍䅁十䅁䅁杔婂䙁䅍兒㙁䕁䅍睔䝂䅁䅁䅏䅅䉁䅑䅁佂䙁䅫睕䙂䑁䅯睑偂䕁䅧杕䅁䙁䙫䅁十䅁䅁杔婂䙁䅍兒㙁䕁䅍睔佂䅁䅁睷䅳䉁䅉䅁佂䙁䅫睕䙂䑁䅯睑偂䙁䅁䅁䉁允䅁杅䅁䕁䄴兗呂䕁䅕杏䑂䕁䄸杕䅁䙁䉅䅁啁䅁䅁杔婂䙁䅍兒㙁䕁䅍睔啂䙁䅫䅁摂兂䅁䅆䅁䕁䄴兗呂䕁䅕杏䑂䙁䅁兑婂䅁䅁杲䅁䉁䅉䅁佂䙁䅫睕䙂䑁䅯睑兂䕁䅙䅁硁兄䅁杅䅁䕁䄴兗呂䕁䅕杏䑂䙁䅁睓䅁佁䱑䅁啁䅁䅁杔婂䙁䅍兒㙁䕁䅍䅕卂䕁䅫䅁潄䅂䅁杅䅁䕁䄴兗呂䕁䅕杏䑂䙁䅁䅖䅁䑁䉁䅁允䅁䅁杔婂䙁䅍兒㙁䕁䅍杕䅁䍁䙣䅁十䅁䅁杔婂䙁䅍兒㙁䕁䅍杕䑂䅁䅁䅧䅷䉁䅑䅁佂䙁䅫睕䙂䑁䅯睑卂䕁䅣兗䅁䥁䵳䅁十䅁䅁杔婂䙁䅍兒㙁䕁䅍杕䩂䅁䅁兆䅷䉁䅉䅁佂䙁䅫睕䙂䑁䅯睑卂䕁䅳䅁㉄䅄䅁杅䅁䕁䄴兗呂䕁䅕杏䑂䙁䅉䅔䅁䉁䅁䅁十䅁䅁杔婂䙁䅍兒㙁䕁䅍杕乂䅁䅁杸䅅䉁䅉䅁佂䙁䅫睕䙂䑁䅯睑卂䙁䅍䅁䅁兂䅁杅䅁䕁䄴兗呂䕁䅕杏䑂䙁䅍䅔䅁䩁䕣䅁十䅁䅁杔婂䙁䅍兒㙁䕁䅍睕卂䅁䅁睇䅷䉁䅑䅁佂䙁䅫睕䙂䑁䅯睑啂䙁䅉兑䅁䱁䅣䅁啁䅁䅁杔婂䙁䅍兒㙁䕁䅍䅖卂䕁䅕䅁⭁兄䅁杅䅁䕁䄴兗呂䕁䅕杏䑂䙁䅑睕䅁䉁偑䅁啁䅁䅁杔婂䙁䅍兒㙁䕁䅍䅖坂䕁䅅䅁呂允䅁䅆䅁䕁䄴兗呂䕁䅕杏䑂䙁䅕村䙂䅁䅁眳䅕䉁䅑䅁佂䙁䅫睕䙂䑁䅯睑噂䕁䅉兓䅁䭁临䅁啁䅁䅁杔婂䙁䅍兒㙁䕁䅍兖卂䕁䅉䅁坂䅄䅁杅䅁䕁䄴兗呂䕁䅕杏䑂䙁䅕杗䅁偁䕯䅁十䅁䅁杔婂䙁䅍兒㙁䕁䅍杖䩂䅁䅁村䅳䉁䅉䅁佂䙁䅫睕䙂䑁䅯睑坂䙁䅍䅁䙂䅁䅁杅䅁䕁䄴兗呂䕁䅕杏䑂䙁䅙䅗䅁䙁䉧䅁允䅁䅁杔婂䙁䅍兒㙁䕁䅍睖䅁䍁䙷䅁啁䅁䅁杔婂䙁䅍兒㙁䕁䅍睖䙂䕁䄴䅁灃䅄䅁䅇䅁䕁䄴兗呂䕁䅕杏䑂䙁䅣兒佂䍁䄴兑䅁䵁偯䅁十䅁䅁杔婂䙁䅍兒㙁䕁䅍睖䱂䅁䅁䄷䄴䉁䅉䅁佂䙁䅫睕䙂䑁䅯睑塂䙁䅑䅁㥄杄䅁杅䅁䕁䄴兗呂䕁䅕杏䑂䙁䅧兔䅁䭁偍䅁十䅁䅁杔婂䙁䅍兒㙁䕁䅍䅗啂䅁䅁克䅕䉁䅉䅁佂䙁䅫睕䙂䑁䅯睑奂䙁䅣䅁硄䅄䅁杄䅁䕁䄴兗呂䕁䅕杏䕂䅁䅁睑䅅䉁䅉䅁佂䙁䅫睕䙂䑁䅯䅒䉂䕁䅷䅁い䅁䅁杅䅁䕁䄴兗呂䕁䅕杏䕂䕁䅅杔䅁䍁丸䅁十䅁䅁杔婂䙁䅍兒㙁䕁䅑兑卂䅁䅁䅖䅕䉁䅉䅁佂䙁䅫睕䙂䑁䅯䅒䉂䙁䅫䅁䵁䅁䅁杅䅁䕁䄴兗呂䕁䅕杏䕂䕁䅍兓䅁䩁䕅䅁允䅁䅁杔婂䙁䅍兒㙁䕁䅑䅒䅁䱁䅫䅁允䅁䅁杔婂䙁䅍兒㙁䕁䅑兒䅁䙁䉷䅁十䅁䅁杔婂䙁䅍兒㙁䕁䅑兒䉂䅁䅁剃䅁䉁䅑䅁佂䙁䅫睕䙂䑁䅯䅒䙂䕁䅍睓䅁䉁䉙䅁十䅁䅁杔婂䙁䅍兒㙁䕁䅑兒䩂䅁䅁兡䄸䉁䅑䅁佂䙁䅫睕䙂䑁䅯䅒䙂䕁䅷䅔䅁䡁䉙䅁十䅁䅁杔婂䙁䅍兒㙁䕁䅑杒䥂䅁䅁杊䄴䉁䅑䅁佂䙁䅫睕䙂䑁䅯䅒䝂䕁䅫杔䅁䉁倰䅁十䅁䅁杔婂䙁䅍兒㙁䕁䅑杒呂䅁䅁全䅅䉁䅁䅁佂䙁䅫睕䙂䑁䅯䅒䡂䅁䅁兕䅁䉁䅉䅁佂䙁䅫睕䙂䑁䅯䅒䡂䙁䅧䅁癄䅁䅁杅䅁䕁䄴兗呂䕁䅕杏䕂䕁䅧兓䅁䭁䄸䅁十䅁䅁杔婂䙁䅍兒㙁䕁䅑䅓卂䅁䅁朰䅁䉁䅑䅁佂䙁䅫睕䙂䑁䅯䅒䩂䕁䄴睔䅁偁䙙䅁十䅁䅁杔婂䙁䅍兒㙁䕁䅑兓呂䅁䅁具䅁䉁䅉䅁佂䙁䅫睕䙂䑁䅯䅒䱂䙁䅍䅁求兂䅁杅䅁䕁䄴兗呂䕁䅕杏䕂䕁䅷村䅁䑁䙅䅁十䅁䅁杔婂䙁䅍兒㙁䕁䅑䅔卂䅁䅁杦䅅䉁䅉䅁佂䙁䅫睕䙂䑁䅯䅒䵂䙁䅧䅁䉁睃䅁䅆䅁䕁䄴兗呂䕁䅕杏䕂䕁䄴睔塂䅁䅁六䅷䉁䅉䅁佂䙁䅫睕䙂䑁䅯䅒偂䕁䅍䅁ぃ允䅁䅆䅁䕁䄴兗呂䕁䅕杏䕂䕁䄸睑佂䅁䅁杷䄴䉁䅑䅁佂䙁䅫睕䙂䑁䅯䅒偂䕁䅍睕䅁䭁䙣䅁十䅁䅁杔婂䙁䅍兒㙁䕁䅑睔坂䅁䅁杺䅁䉁䅉䅁佂䙁䅫睕䙂䑁䅯䅒偂䙁䅣䅁杂允䅁杅䅁䕁䄴兗呂䕁䅕杏䕂䙁䅉䅓䅁䵁䰰䅁十䅁䅁杔婂䙁䅍兒㙁䕁䅑杕䩂䅁䅁睤䅅䉁䅁䅁佂䙁䅫睕䙂䑁䅯䅒啂䅁䅁眴䅑䉁䅉䅁佂䙁䅫睕䙂䑁䅯䅒啂䕁䅕䅁歁允䅁杅䅁䕁䄴兗呂䕁䅕杏䕂䙁䅑兔䅁䑁䙣䅁十䅁䅁杔婂䙁䅍兒㙁䕁䅑兖䱂䅁䅁先䅁䉁䅁䅁佂䙁䅫睕䙂䑁䅯䅒坂䅁䅁䅎䄸䉁䅉䅁佂䙁䅫睕䙂䑁䅯䅒坂䕁䅅䅁㉁䅁䅁杅䅁䕁䄴兗呂䕁䅕杏䕂䙁䅙杔䅁䩁䅁䅁十䅁䅁杔婂䙁䅍兒㙁䕁䅑䅗䑂䅁䅁党䅷䉁䅁䅁佂䙁䅫睕䙂䑁䅯䅒婂䅁䅁䅈䅷䉁䅉䅁佂䙁䅫睕䙂䑁䅯兒䉂䙁䅑䅁䍂兄䅁杅䅁䕁䄴兗呂䕁䅕杏䙂䕁䅍睒䅁偁乁䅁十䅁䅁杔婂䙁䅍兒㙁䕁䅕睑䵂䅁䅁兪䅅䉁䅁䅁佂䙁䅫睕䙂䑁䅯兒䕂䅁䅁䅰䅁䉁䅉䅁佂䙁䅫睕䙂䑁䅯兒䝂䕁䅍䅁䝁䅄䅁杅䅁䕁䄴兗呂䕁䅕杏䙂䕁䅙䅗䅁䕁䅙䅁允䅁䅁杔婂䙁䅍兒㙁䕁䅕睒䅁䅁䈴䅁十䅁䅁杔婂䙁䅍兒㙁䕁䅕睒兂䅁䅁䅱䅕䉁䅉䅁佂䙁䅫睕䙂䑁䅯兒䥂䕁䅍䅁䵃兂䅁杅䅁䕁䄴兗呂䕁䅕杏䙂䕁䅫睒䅁䡁佯䅁十䅁䅁杔婂䙁䅍兒㙁䕁䅕兓奂䅁䅁睘䅁䉁䅁䅁佂䙁䅫睕䙂䑁䅯兒䵂䅁䅁兖䅅䉁䅉䅁佂䙁䅫睕䙂䑁䅯兒䵂䕁䅙䅁䝂兂䅁䅆䅁䕁䄴兗呂䕁䅕杏䙂䕁䅷兔䙂䅁䅁眷䅳䉁䅉䅁佂䙁䅫睕䙂䑁䅯兒䵂䙁䅍䅁癃兂䅁杅䅁䕁䄴兗呂䕁䅕杏䙂䕁䅷杖䅁䡁䅍䅁十䅁䅁杔婂䙁䅍兒㙁䕁䅕兔䙂䅁䅁六䅑䉁䅉䅁佂䙁䅫睕䙂䑁䅯兒乂䕁䄴䅁牃䅁䅁杅䅁䕁䄴兗呂䕁䅕杏䙂䕁䄰杕䅁䑁䈴䅁啁䅁䅁杔婂䙁䅍兒㙁䕁䅕杔偂䙁䅙䅁摃杄䅁杅䅁䕁䄴兗呂䕁䅕杏䙂䕁䄴杕䅁䍁䱅䅁十䅁䅁杔婂䙁䅍兒㙁䕁䅕杔呂䅁䅁儹䅕䉁䅑䅁佂䙁䅫睕䙂䑁䅯兒佂䙁䅙兑䅁䉁佳䅁十䅁䅁杔婂䙁䅍兒㙁䕁䅕睔䡂䅁䅁睓䅁䉁䅑䅁佂䙁䅫睕䙂䑁䅯兒兂䕁䅅睑䅁䝁䴸䅁啁䅁䅁杔婂䙁䅍兒㙁䕁䅕䅕䉂䕁䄰䅁汁允䅁杅䅁䕁䄴兗呂䕁䅕杏䙂䙁䅁睑䅁䡁䵑䅁十䅁䅁杔婂䙁䅍兒㙁䕁䅕䅕卂䅁䅁睵䅑䉁䅑䅁佂䙁䅫睕䙂䑁䅯兒兂䙁䅉䅖䅁䭁䰰䅁十䅁䅁杔婂䙁䅍兒㙁䕁䅕兕䥂䅁䅁睯䅑䉁䅉䅁佂䙁䅫睕䙂䑁䅯兒剂䙁䅉䅁療䅁䅁杅䅁䕁䄴兗呂䕁䅕杏䙂䙁䅅䅖䅁䱁䅑䅁允䅁䅁杔婂䙁䅍兒㙁䕁䅕睕䅁䩁䉅䅁啁䅁䅁杔婂䙁䅍兒㙁䕁䅕睕䉂䕁䅉䅁㑂兂䅁杅䅁䕁䄴兗呂䕁䅕杏䙂䙁䅍兒䅁䅁何䅁啁䅁䅁杔婂䙁䅍兒㙁䕁䅕睕佂䙁䅑䅁十兂䅁杅䅁䕁䄴兗呂䕁䅕杏䙂䙁䅍睕䅁佁䅣䅁十䅁䅁杔婂䙁䅍兒㙁䕁䅕䅖䕂䅁䅁睑䅷䉁䅉䅁佂䙁䅫睕䙂䑁䅯兒啂䕁䄴䅁佂允䅁杅䅁䕁䄴兗呂䕁䅕杏䙂䙁䅑杕䅁䕁䄸䅁十䅁䅁杔婂䙁䅍兒㙁䕁䅕杖卂䅁䅁儱䅕䉁䅑䅁佂䙁䅫睕䙂䑁䅯兒坂䙁䅑睑䅁偁位䅁允䅁䅁杔婂䙁䅍兒㙁䕁䅕睖䅁䙁䅧䅁十䅁䅁杔婂䙁䅍兒㙁䕁䅕䅗兂䅁䅁杸䅕䉁䅑䅁佂䙁䅫睕䙂䑁䅯兒奂䙁䅁䅒䅁䕁䅉䅁十䅁䅁杔婂䙁䅍兒㙁䕁䅕䅗卂䅁䅁杫䅅䅁䄴䅁佂䙁䅫睕䙂䑁䅯杒䅁䅁䉉䅁十䅁䅁杔婂䙁䅍兒㙁䕁䅙兑䝂䅁䅁兯䅕䉁䅑䅁佂䙁䅫睕䙂䑁䅯杒䍂䕁䅫杔䅁䵁䔸䅁十䅁䅁杔婂䙁䅍兒㙁䕁䅙村䱂䅁䅁儫䅷䉁䅉䅁佂䙁䅫睕䙂䑁䅯杒䍂䙁䅁䅁㝁睃䅁䅆䅁䕁䄴兗呂䕁䅕杏䝂䕁䅉杕啂䅁䅁杏䅳䉁䅉䅁佂䙁䅫睕䙂䑁䅯杒䑂䕁䅙䅁⭃杄䅁杅䅁䕁䄴兗呂䕁䅕杏䝂䕁䅍杔䅁䩁䙧䅁啁䅁䅁杔婂䙁䅍兒㙁䕁䅙睑兂䙁䅑䅁噁充䅁杅䅁䕁䄴兗呂䕁䅕杏䝂䕁䅍䅗䅁䭁䉣䅁十䅁䅁杔婂䙁䅍兒㙁䕁䅙䅒兂䅁䅁睱䅳䉁䅉䅁佂䙁䅫睕䙂䑁䅯杒䕂䙁䅍䅁睃䅁䅁杅䅁䕁䄴兗呂䕁䅕杏䝂䕁䅑䅗䅁乁䄴䅁允䅁䅁杔婂䙁䅍兒㙁䕁䅙兒䅁䙁䉉䅁十䅁䅁杔婂䙁䅍兒㙁䕁䅙䅓䩂䅁䅁䅷䅕䉁䅉䅁佂䙁䅫睕䙂䑁䅯杒䥂䕁䄴䅁㝁兂䅁䅅䅁䕁䄴兗呂䕁䅕杏䝂䕁䅫䅁婃允䅁䅆䅁䕁䄴兗呂䕁䅕杏䝂䕁䅫睑偂䅁䅁免䅅䉁䅉䅁佂䙁䅫睕䙂䑁䅯杒䩂䙁䅍䅁奃允䅁杅䅁䕁䄴兗呂䕁䅕杏䝂䕁䅫䅗䅁䥁䙑䅁允䅁䅁杔婂䙁䅍兒㙁䕁䅙䅔䅁䝁䱣䅁十䅁䅁杔婂䙁䅍兒㙁䕁䅙䅔䡂䅁䅁杈䅕䉁䅉䅁佂䙁䅫睕䙂䑁䅯杒䵂䕁䄸䅁千䅂䅁杅䅁䕁䄴兗呂䕁䅕杏䝂䕁䅷杕䅁䱁䙣䅁十䅁䅁杔婂䙁䅍兒㙁䕁䅙䅔呂䅁䅁䅗䅕䉁䅉䅁佂䙁䅫睕䙂䑁䅯杒乂䕁䅍䅁慃允䅁䅅䅁䕁䄴兗呂䕁䅕杏䝂䕁䄴䅁獄兂䅁杅䅁䕁䄴兗呂䕁䅕杏䝂䕁䄴村䅁䵁䕧䅁十䅁䅁杔婂䙁䅍兒㙁䕁䅙杔䕂䅁䅁睃䅕䉁䅉䅁佂䙁䅫睕䙂䑁䅯杒佂䕁䅙䅁㥂兂䅁䅆䅁䕁䄴兗呂䕁䅕杏䝂䕁䄸兖卂䅁䅁六䅕䉁䅁䅁佂䙁䅫睕䙂䑁䅯杒卂䅁䅁兑䅕䉁䅉䅁佂䙁䅫睕䙂䑁䅯杒卂䙁䅑䅁㝂允䅁杅䅁䕁䄴兗呂䕁䅕杏䝂䙁䅍睕䅁佁乕䅁十䅁䅁杔婂䙁䅍兒㙁䕁䅙䅖坂䅁䅁睳䅁䉁䅉䅁佂䙁䅫睕䙂䑁䅯杒噂䕁䅷䅁㡂䅄䅁杅䅁䕁䄴兗呂䕁䅕杏䝂䙁䅕杔䅁䝁䵉䅁佁䅁䅁杔婂䙁䅍兒㙁䕁䅣䅁㕁兂䅁杅䅁䕁䄴兗呂䕁䅕杏䡂䕁䅅䅕䅁䅁䙣䅁啁䅁䅁杔婂䙁䅍兒㙁䕁䅣兑啂䙁䅧䅁⭄兂䅁䅆䅁䕁䄴兗呂䕁䅕杏䡂䕁䅉睑䩂䅁䅁䅊䅕䉁䅉䅁佂䙁䅫睕䙂䑁䅯睒䍂䙁䅧䅁权䅄䅁䅅䅁䕁䄴兗呂䕁䅕杏䡂䕁䅑䅁楂允䅁䅆䅁䕁䄴兗呂䕁䅕杏䡂䕁䅑䅒婂䅁䅁睩䅁䉁䅑䅁佂䙁䅫睕䙂䑁䅯睒䕂䕁䄸䅖䅁䅁乙䅁允䅁䅁杔婂䙁䅍兒㙁䕁䅣兒䅁䭁䉳䅁十䅁䅁杔婂䙁䅍兒㙁䕁䅣兒䝂䅁䅁兩䅑䉁䅉䅁佂䙁䅫睕䙂䑁䅯睒䙂䕁䄸䅁䉂䅄䅁杅䅁䕁䄴兗呂䕁䅕杏䡂䕁䅕睕䅁䱁乙䅁十䅁䅁杔婂䙁䅍兒㙁䕁䅣兒坂䅁䅁東䅅䉁䅉䅁佂䙁䅫睕䙂䑁䅯睒䝂䕁䅙䅁楁䅄䅁杅䅁䕁䄴兗呂䕁䅕杏䡂䕁䅣睒䅁䩁䕳䅁十䅁䅁杔婂䙁䅍兒㙁䕁䅣䅓䑂䅁䅁杔䅕䉁䅉䅁佂䙁䅫睕䙂䑁䅯睒䩂䙁䅍䅁䅃允䅁䅆䅁䕁䄴兗呂䕁䅕杏䡂䕁䅳睔呂䅁䅁桘䅁䉁䅁䅁佂䙁䅫睕䙂䑁䅯睒䵂䅁䅁睖䅅䉁䅉䅁佂䙁䅫睕䙂䑁䅯睒䵂䙁䅣䅁楁允䅁䅅䅁䕁䄴兗呂䕁䅕杏䡂䕁䄰䅁瑄䅁䅁杅䅁䕁䄴兗呂䕁䅕杏䡂䕁䄰兒䅁䭁䙁䅁啁䅁䅁杔婂䙁䅍兒㙁䕁䅣兔䙂䕁䅑䅁䑁兂䅁杅䅁䕁䄴兗呂䕁䅕杏䡂䕁䄰睕䅁乁䱳䅁十䅁䅁杔婂䙁䅍兒㙁䕁䅣杔䵂䅁䅁䅵䅷䉁䅑䅁佂䙁䅫睕䙂䑁䅯睒佂䙁䅉睑䅁䑁䉉䅁十䅁䅁杔婂䙁䅍兒㙁䕁䅣杔塂䅁䅁朸䅳䉁䅉䅁佂䙁䅫睕䙂䑁䅯睒兂䕁䅍䅁硂允䅁杅䅁䕁䄴兗呂䕁䅕杏䡂䙁䅁兓䅁䉁乳䅁十䅁䅁杔婂䙁䅍兒㙁䕁䅣䅕䱂䅁䅁睄䅕䉁䅉䅁佂䙁䅫睕䙂䑁䅯睒兂䕁䄴䅁畃允䅁䅆䅁䕁䄴兗呂䕁䅕杏䡂䙁䅉村䱂䅁䅁眸䅯䉁䅑䅁佂䙁䅫睕䙂䑁䅯睒卂䕁䄰杔䅁䱁䅧䅁允䅁䅁杔婂䙁䅍兒㙁䕁䅣睕䅁䍁䅁䅁啁䅁䅁杔婂䙁䅍兒㙁䕁䅣䅖䙂䙁䅍䅁䍁䅄䅁䅆䅁䕁䄴兗呂䕁䅕杏䡂䙁䅑䅔呂䅁䅁朳䅕䉁䅉䅁佂䙁䅫睕䙂䑁䅯睒啂䙁䅫䅁呃兄䅁杅䅁䕁䄴兗呂䕁䅕杏䡂䙁䅙兑䅁䉁䵧䅁啁䅁䅁杔婂䙁䅍兒㙁䕁䅣睖卂䕁䅕䅁兄䅂䅁杅䅁䕁䄴兗呂䕁䅕杏䡂䙁䅣睖䅁䥁䈴䅁十䅁䅁杔婂䙁䅍兒㙁䕁䅣䅗偂䅁䅁睨䅕䅁䄴䅁佂䙁䅫睕䙂䑁䅯䅓䅁佁䔸䅁十䅁䅁杔婂䙁䅍兒㙁䕁䅧兑䙂䅁䅁䄱䅑䉁䅉䅁佂䙁䅫睕䙂䑁䅯䅓䉂䕁䅷䅁㕁䅁䅁䅆䅁䕁䄴兗呂䕁䅕杏䥂䕁䅅睕䩂䅁䅁䅤䄰䉁䅑䅁佂䙁䅫睕䙂䑁䅯䅓䉂䙁䅫睖䅁乁䱅䅁十䅁䅁杔婂䙁䅍兒㙁䕁䅧村䩂䅁䅁兔䄰䉁䅉䅁佂䙁䅫睕䙂䑁䅯䅓䑂䕁䅅䅁癃允䅁杅䅁䕁䄴兗呂䕁䅕杏䥂䕁䅍睑䅁䩁倴䅁十䅁䅁杔婂䙁䅍兒㙁䕁䅧睑䩂䅁䅁睙䄰䉁䅁䅁佂䙁䅫睕䙂䑁䅯䅓䕂䅁䅁䅣䅅䉁䅉䅁佂䙁䅫睕䙂䑁䅯䅓䙂䙁䅍䅁扃允䅁杅䅁䕁䄴兗呂䕁䅕杏䥂䕁䅣杖䅁䉁䙫䅁允䅁䅁杔婂䙁䅍兒㙁䕁䅧兓䅁䙁䴸䅁十䅁䅁杔婂䙁䅍兒㙁䕁䅧兓䡂䅁䅁䅮䅅䉁䅉䅁佂䙁䅫睕䙂䑁䅯䅓䩂䕁䅫䅁敃䅁䅁䅆䅁䕁䄴兗呂䕁䅕杏䥂䕁䅫兔呂䅁䅁其䅷䉁䅉䅁佂䙁䅫睕䙂䑁䅯䅓䩂䙁䅣䅁䥃䅄䅁杅䅁䕁䄴兗呂䕁䅕杏䥂䕁䅷兓䅁䱁䕙䅁十䅁䅁杔婂䙁䅍兒㙁䕁䅧䅔啂䅁䅁䅕䅅䉁䅉䅁佂䙁䅫睕䙂䑁䅯䅓䵂䙁䅧䅁㕃杄䅁杅䅁䕁䄴兗呂䕁䅕杏䥂䕁䄰杔䅁佁䱣䅁十䅁䅁杔婂䙁䅍兒㙁䕁䅧杔䩂䅁䅁朶䅳䉁䅉䅁佂䙁䅫睕䙂䑁䅯䅓偂䕁䅣䅁浃兂䅁䅆䅁䕁䄴兗呂䕁䅕杏䥂䕁䄸兔䍂䅁䅁睃䅙䉁䅁䅁佂䙁䅫睕䙂䑁䅯䅓兂䅁䅁睉䄴䉁䅉䅁佂䙁䅫睕䙂䑁䅯䅓兂䕁䅕䅁ㅃ允䅁杅䅁䕁䄴兗呂䕁䅕杏䥂䙁䅁兕䅁䭁䉍䅁允䅁䅁杔婂䙁䅍兒㙁䕁䅧杕䅁佁䘰䅁十䅁䅁杔婂䙁䅍兒㙁䕁䅧杕䍂䅁䅁儶䅕䉁䅉䅁佂䙁䅫睕䙂䑁䅯䅓卂䕁䅷䅁䅃䅁䅁杅䅁䕁䄴兗呂䕁䅕杏䥂䙁䅍兗䅁䅁䉙䅁十䅁䅁杔婂䙁䅍兒㙁䕁䅧䅖䥂䅁䅁睬䄰䉁䅑䅁佂䙁䅫睕䙂䑁䅯䅓噂䕁䅉村䅁䱁䉯䅁十䅁䅁杔婂䙁䅍兒㙁䕁䅧兖乂䅁䅁睋䅅䉁䅉䅁佂䙁䅫睕䙂䑁䅯䅓塂䕁䄰䅁ぁ允䅁杅䅁䕁䄴兗呂䕁䅕杏䥂䙁䅧䅔䅁䵁䙣䅁十䅁䅁杔婂䙁䅍兒㙁䕁䅧杗偂䅁䅁䅭䅷䉁䅉䅁佂䙁䅫睕䙂䑁䅯兓䍂䕁䄰䅁潄䅁䅁杅䅁䕁䄴兗呂䕁䅕杏䩂䕁䅉䅕䅁䉁佅䅁十䅁䅁杔婂䙁䅍兒㙁䕁䅫睑䙂䅁䅁睨䅁䉁䅉䅁佂䙁䅫睕䙂䑁䅯兓䕂䕁䅅䅁䕁兂䅁杅䅁䕁䄴兗呂䕁䅕杏䩂䕁䅕䅗䅁䑁䉯䅁十䅁䅁杔婂䙁䅍兒㙁䕁䅫杒䝂䅁䅁兹䅁䉁䅑䅁佂䙁䅫睕䙂䑁䅯兓䩂䕁䅫杔䅁䅁䱷䅁啁䅁䅁杔婂䙁䅍兒㙁䕁䅫兓兂䙁䅉䅁䑁䅄䅁䅆䅁䕁䄴兗呂䕁䅕杏䩂䕁䄴睒卂䅁䅁睵䅕䉁䅉䅁佂䙁䅫睕䙂䑁䅯兓佂䕁䄴䅁慁兄䅁䅆䅁䕁䄴兗呂䕁䅕杏䩂䕁䄴睕兂䅁䅁杏䅷䉁䅑䅁佂䙁䅫睕䙂䑁䅯兓佂䙁䅍睖䅁䑁佧䅁啁䅁䅁杔婂䙁䅍兒㙁䕁䅫杔坂䕁䅧䅁䝂允䅁䅆䅁䕁䄴兗呂䕁䅕杏䩂䕁䄴杖奂䅁䅁党䄰䉁䅁䅁佂䙁䅫睕䙂䑁䅯兓兂䅁䅁兇䅁䉁䅉䅁佂䙁䅫睕䙂䑁䅯兓兂䕁䅣䅁祄允䅁杅䅁䕁䄴兗呂䕁䅕杏䩂䙁䅅杖䅁䱁䅕䅁允䅁䅁杔婂䙁䅍兒㙁䕁䅫杕䅁乁䅁䅁十䅁䅁杔婂䙁䅍兒㙁䕁䅫杕乂䅁䅁䅰䅅䉁䅉䅁佂䙁䅫睕䙂䑁䅯兓卂䙁䅑䅁ㅁ兂䅁䅅䅁䕁䄴兗呂䕁䅕杏䩂䙁䅑䅁灃允䅁䅆䅁䕁䄴兗呂䕁䅕杏䩂䙁䅑睒卂䅁䅁杪䅳䉁䅉䅁佂䙁䅫睕䙂䑁䅯兓啂䙁䅑䅁獂兂䅁杅䅁䕁䄴兗呂䕁䅕杏䩂䙁䅑睖䅁䅁䉕䅁十䅁䅁杔婂䙁䅍兒㙁䕁䅫杖慂䅁䅁兩䅁䅁䄴䅁佂䙁䅫睕䙂䑁䅯杓䅁䡁䅁䅁啁䅁䅁杔婂䙁䅍兒㙁䕁䅯村䡂䙁䅍䅁䥁杄䅁杅䅁䕁䄴兗呂䕁䅕杏䭂䕁䅉䅔䅁䵁䉣䅁啁䅁䅁杔婂䙁䅍兒㙁䕁䅯村啂䕁䄰䅁坁䅅䅁杅䅁䕁䄴兗呂䕁䅕杏䭂䕁䅍兓䅁䵁䉧䅁十䅁䅁杔婂䙁䅍兒㙁䕁䅯兒䝂䅁䅁杉䅕䉁䅉䅁佂䙁䅫睕䙂䑁䅯杓䥂䕁䅣䅁䭄兂䅁杅䅁䕁䄴兗呂䕁䅕杏䭂䕁䅷䅔䅁䵁䙫䅁十䅁䅁杔婂䙁䅍兒㙁䕁䅯杔䭂䅁䅁杚䅁䉁䅑䅁佂䙁䅫睕䙂䑁䅯杓佂䙁䅁杕䅁䝁䉅䅁十䅁䅁杔婂䙁䅍兒㙁䕁䅯睔䙂䅁䅁朱䅳䉁䅉䅁佂䙁䅫睕䙂䑁䅯杓兂䕁䄰䅁噃允䅁杅䅁䕁䄴兗呂䕁䅕杏䭂䙁䅣杔䅁偁䙁䅁十䅁䅁杔婂䙁䅍兒㙁䕁䅯䅗佂䅁䅁杇䄴䅁䄴䅁佂䙁䅫睕䙂䑁䅯睓䅁䱁䈴䅁十䅁䅁杔婂䙁䅍兒㙁䕁䅳兑卂䅁䅁全䅷䉁䅉䅁佂䙁䅫睕䙂䑁䅯睓䍂䕁䅧䅁杂兂䅁杅䅁䕁䄴兗呂䕁䅕杏䱂䕁䅉杕䅁䵁䘴䅁允䅁䅁杔婂䙁䅍兒㙁䕁䅳䅒䅁佁䕳䅁十䅁䅁杔婂䙁䅍兒㙁䕁䅳兒奂䅁䅁杘䅕䉁䅉䅁佂䙁䅫睕䙂䑁䅯睓䙂䙁䅫䅁乄允䅁䅆䅁䕁䄴兗呂䕁䅕杏䱂䕁䅕兗呂䅁䅁杓䅅䉁䅉䅁佂䙁䅫睕䙂䑁䅯睓䝂䙁䅫䅁䡁睄䅁杅䅁䕁䄴兗呂䕁䅕杏䱂䕁䅫兔䅁䭁䅁䅁十䅁䅁杔婂䙁䅍兒㙁䕁䅳睓卂䅁䅁䅪䅅䉁䅉䅁佂䙁䅫睕䙂䑁䅯睓䵂䕁䅣䅁楃睃䅁杅䅁䕁䄴兗呂䕁䅕杏䱂䕁䄰村䅁䥁䉍䅁十䅁䅁杔婂䙁䅍兒㙁䕁䅳兔䩂䅁䅁儶䅁䉁䅑䅁佂䙁䅫睕䙂䑁䅯睓乂䙁䅁杕䅁偁䙯䅁十䅁䅁杔婂䙁䅍兒㙁䕁䅳兔啂䅁䅁䄶䅳䉁䅉䅁佂䙁䅫睕䙂䑁䅯睓乂䙁䅧䅁硄䅁䅁䅅䅁䕁䄴兗呂䕁䅕杏䱂䕁䄴䅁塃睃䅁杅䅁䕁䄴兗呂䕁䅕杏䱂䕁䄴杒䅁䩁䙳䅁啁䅁䅁杔婂䙁䅍兒㙁䕁䅳杔呂䕁䅷䅁䍂兂䅁杅䅁䕁䄴兗呂䕁䅕杏䱂䕁䄴䅗䅁䵁䕷䅁允䅁䅁杔婂䙁䅍兒㙁䕁䅳睔䅁乁䉧䅁十䅁䅁杔婂䙁䅍兒㙁䕁䅳睔兂䅁䅁元䄰䉁䅁䅁佂䙁䅫睕䙂䑁䅯睓卂䅁䅁眸䅅䉁䅉䅁佂䙁䅫睕䙂䑁䅯睓卂䕁䅍䅁⭂兂䅁䅆䅁䕁䄴兗呂䕁䅕杏䱂䙁䅉兒䝂䅁䅁硁䅁䉁䅉䅁佂䙁䅫睕䙂䑁䅯睓卂䕁䅣䅁祁兂䅁杅䅁䕁䄴兗呂䕁䅕杏䱂䙁䅍睕䅁䝁偍䅁十䅁䅁杔婂䙁䅍兒㙁䕁䅳䅖䍂䅁䅁兴䅳䉁䅑䅁佂䙁䅫睕䙂䑁䅯睓坂䙁䅕兒䅁䥁䅯䅁允䅁䅁杔婂䙁䅍兒㙁䕁䅳睖䅁䉁䰰䅁十䅁䅁杔婂䙁䅍兒㙁䕁䅳睖卂䅁䅁儵䄴䅁䄴䅁佂䙁䅫睕䙂䑁䅯䅔䅁䙁䅯䅁十䅁䅁杔婂䙁䅍兒㙁䕁䅷兑䕂䅁䅁兂䅙䉁䅑䅁佂䙁䅫睕䙂䑁䅯䅔䍂䙁䅉䅖䅁䥁乕䅁啁䅁䅁杔婂䙁䅍兒㙁䕁䅷睑䩂䕁䅫䅁塃䅄䅁䅆䅁䕁䄴兗呂䕁䅕杏䵂䕁䅑睔呂䅁䅁督䅅䉁䅉䅁佂䙁䅫睕䙂䑁䅯䅔䙂䕁䅅䅁卂兂䅁杅䅁䕁䄴兗呂䕁䅕杏䵂䕁䅕睒䅁䑁佣䅁十䅁䅁杔婂䙁䅍兒㙁䕁䅷兒佂䅁䅁睳䅅䉁䅁䅁佂䙁䅫睕䙂䑁䅯䅔䥂䅁䅁权䅅䉁䅉䅁佂䙁䅫睕䙂䑁䅯䅔䥂䙁䅧䅁浃䅁䅁杅䅁䕁䄴兗呂䕁䅕杏䵂䕁䅫兓䅁䵁䅯䅁十䅁䅁杔婂䙁䅍兒㙁䕁䅷䅔婂䅁䅁兦䅅䉁䅉䅁佂䙁䅫睕䙂䑁䅯䅔乂䙁䅑䅁婂允䅁杅䅁䕁䄴兗呂䕁䅕杏䵂䕁䄴睑䅁䭁丰䅁十䅁䅁杔婂䙁䅍兒㙁䕁䅷杔佂䅁䅁杣䅳䉁䅉䅁佂䙁䅫睕䙂䑁䅯䅔偂䙁䅣䅁呄允䅁杅䅁䕁䄴兗呂䕁䅕杏䵂䙁䅁睒䅁䉁乧䅁十䅁䅁杔婂䙁䅍兒㙁䕁䅷䅕奂䅁䅁儹䅑䉁䅉䅁佂䙁䅫睕䙂䑁䅯䅔卂䕁䄴䅁橁䅄䅁杅䅁䕁䄴兗呂䕁䅕杏䵂䙁䅑睑䅁䕁䱯䅁啁䅁䅁杔婂䙁䅍兒㙁䕁䅷兖乂䕁䄴䅁ㅂ睃䅁杅䅁䕁䄴兗呂䕁䅕杏䵂䙁䅕杖䅁䕁䉑䅁十䅁䅁杔婂䙁䅍兒㙁䕁䅷杖呂䅁䅁睤䅁䉁䅁䅁佂䙁䅫睕䙂䑁䅯䅔塂䅁䅁䅸䅅䉁䅉䅁佂䙁䅫睕䙂䑁䅯䅔奂䙁䅁䅁灁䅅䅁杅䅁䕁䄴兗呂䕁䅕杏䵂䙁䅫村䅁乁䉅䅁十䅁䅁杔婂䙁䅍兒㙁䕁䅷兗坂䅁䅁䄱䅁䉁䅉䅁佂䙁䅫睕䙂䑁䅯䅔慂䕁䅉䅁䡂睃䅁杄䅁䕁䄴兗呂䕁䅕杏乂䅁䅁䅶䅑䉁䅁䅁佂䙁䅫睕䙂䑁䅯兔䉂䅁䅁䅪䅁䉁䅉䅁佂䙁䅫睕䙂䑁䅯兔䉂䕁䅅䅁䑃䅁䅁杅䅁䕁䄴兗呂䕁䅕杏乂䕁䅅睑䅁䡁佷䅁十䅁䅁杔婂䙁䅍兒㙁䕁䄰兑佂䅁䅁䅓䅕䉁䅉䅁佂䙁䅫睕䙂䑁䅯兔䉂䙁䅍䅁⽁允䅁䅆䅁䕁䄴兗呂䕁䅕杏乂䕁䅅䅖坂䅁䅁允䄴䉁䅑䅁佂䙁䅫睕䙂䑁䅯兔䉂䙁䅑䅗䅁偁䭑䅁十䅁䅁杔婂䙁䅍兒㙁䕁䄰村䑂䅁䅁眹䅷䉁䅁䅁佂䙁䅫睕䙂䑁䅯兔䑂䅁䅁睋䅷䉁䅉䅁佂䙁䅫睕䙂䑁䅯兔䑂䕁䅑䅁潃䅁䅁杅䅁䕁䄴兗呂䕁䅕杏乂䕁䅍睓䅁䍁䉙䅁十䅁䅁杔婂䙁䅍兒㙁䕁䄰睑偂䅁䅁睂䅅䉁䅉䅁佂䙁䅫睕䙂䑁䅯兔䑂䙁䅫䅁い兄䅁䅅䅁䕁䄴兗呂䕁䅕杏乂䕁䅑䅁汄睃䅁杅䅁䕁䄴兗呂䕁䅕杏乂䕁䅑䅖䅁䱁䉅䅁十䅁䅁杔婂䙁䅍兒㙁䕁䄰䅒噂䅁䅁睐䄰䉁䅉䅁佂䙁䅫睕䙂䑁䅯兔䙂䙁䅑䅁灃䅁䅁杅䅁䕁䄴兗呂䕁䅕杏乂䕁䅣兔䅁䵁䄰䅁十䅁䅁杔婂䙁䅍兒㙁䕁䄰睒婂䅁䅁儫䄰䉁䅉䅁佂䙁䅫睕䙂䑁䅯兔䥂䕁䅳䅁䍃允䅁杅䅁䕁䄴兗呂䕁䅕杏乂䕁䅧睔䅁佁佅䅁十䅁䅁杔婂䙁䅍兒㙁䕁䄰睓䑂䅁䅁朱䅅䉁䅉䅁佂䙁䅫睕䙂䑁䅯兔䵂䕁䅫䅁ㅃ兂䅁杅䅁䕁䄴兗呂䕁䅕杏乂䕁䅷兔䅁乁䉕䅁十䅁䅁杔婂䙁䅍兒㙁䕁䄰兔䑂䅁䅁睦䅁䉁䅉䅁佂䙁䅫睕䙂䑁䅯兔乂䕁䅫䅁䱂兄䅁杅䅁䕁䄴兗呂䕁䅕杏乂䕁䄰兔䅁䉁䅍䅁十䅁䅁杔婂䙁䅍兒㙁䕁䄰兔呂䅁䅁眱䅕䉁䅁䅁佂䙁䅫睕䙂䑁䅯兔偂䅁䅁兢䅁䉁䅑䅁佂䙁䅫睕䙂䑁䅯兔偂䕁䅑睒䅁䥁乙䅁坁䅁䅁杔婂䙁䅍兒㙁䕁䄰睔䡂䍁䄴兑䅁䵁乳䅁十䅁䅁杔婂䙁䅍兒㙁䕁䄰睔䥂䅁䅁光䅁䉁䅉䅁佂䙁䅫睕䙂䑁䅯兔偂䙁䅍䅁い允䅁䅅䅁䕁䄴兗呂䕁䅕杏乂䙁䅁䅁㉄权䅁杅䅁䕁䄴兗呂䕁䅕杏乂䙁䅁睑䅁䝁䉷䅁十䅁䅁杔婂䙁䅍兒㙁䕁䄰䅕塂䅁䅁兂䅳䉁䅉䅁佂䙁䅫睕䙂䑁䅯兔卂䕁䅳䅁䉂允䅁杅䅁䕁䄴兗呂䕁䅕杏乂䙁䅉䅕䅁䭁丸䅁允䅁䅁杔婂䙁䅍兒㙁䕁䄰睕䅁䝁䉯䅁十䅁䅁杔婂䙁䅍兒㙁䕁䄰睕䉂䅁䅁䅄䅙䉁䅑䅁佂䙁䅫睕䙂䑁䅯兔呂䕁䅍兓䅁䑁䅯䅁啁䅁䅁杔婂䙁䅍兒㙁䕁䄰睕䡂䙁䅍䅁允杄䅁杅䅁䕁䄴兗呂䕁䅕杏乂䙁䅍兓䅁乁䄰䅁十䅁䅁杔婂䙁䅍兒㙁䕁䄰睕乂䅁䅁儱䅑䉁䅉䅁佂䙁䅫睕䙂䑁䅯兔啂䕁䅉䅁畂䅁䅁杅䅁䕁䄴兗呂䕁䅕杏乂䙁䅑䅒䅁䝁䅁䅁啁䅁䅁杔婂䙁䅍兒㙁䕁䄰䅖䕂䙁䅉䅁佁兂䅁杅䅁䕁䄴兗呂䕁䅕杏乂䙁䅑睒䅁䉁䙷䅁十䅁䅁杔婂䙁䅍兒㙁䕁䄰䅖䥂䅁䅁睚䅷䉁䅉䅁佂䙁䅫睕䙂䑁䅯兔啂䕁䄴䅁慄兂䅁䅆䅁䕁䄴兗呂䕁䅕杏乂䙁䅑杕佂䅁䅁䅃䄰䉁䅑䅁佂䙁䅫睕䙂䑁䅯兔啂䙁䅕睕䅁䕁乧䅁十䅁䅁杔婂䙁䅍兒㙁䕁䄰䅖奂䅁䅁杌䄴䉁䅉䅁佂䙁䅫睕䙂䑁䅯兔啂䙁䅯䅁坃兂䅁杅䅁䕁䄴兗呂䕁䅕杏乂䙁䅕杕䅁䝁䘰䅁啁䅁䅁杔婂䙁䅍兒㙁䕁䄰兖呂䕁䅅䅁䱄兂䅁䅆䅁䕁䄴兗呂䕁䅕杏佂䕁䅅村䵂䅁䅁䅓䅳䉁䅑䅁佂䙁䅫睕䙂䑁䅯杔䉂䙁䅑䅔䅁䭁䵷䅁啁䅁䅁杔婂䙁䅍兒㙁䕁䄴村䥂䕁䅍䅁慄䅄䅁杅䅁䕁䄴兗呂䕁䅕杏佂䕁䅉杕䅁䩁䵑䅁啁䅁䅁杔婂䙁䅍兒㙁䕁䄴睑䵂䕁䅧䅁晃䅁䅁杅䅁䕁䄴兗呂䕁䅕杏佂䕁䅕兒䅁䱁䈸䅁十䅁䅁杔婂䙁䅍兒㙁䕁䄴兒乂䅁䅁儫䅁䉁䅉䅁佂䙁䅫睕䙂䑁䅯杔䙂䙁䅕䅁千兂䅁杅䅁䕁䄴兗呂䕁䅕杏佂䕁䅙睒䅁䅁䜴䅁啁䅁䅁杔婂䙁䅍兒㙁䕁䄴睒坂䙁䅑䅁㙂䅄䅁䅅䅁䕁䄴兗呂䕁䅕杏佂䕁䅫䅁捁允䅁杅䅁䕁䄴兗呂䕁䅕杏佂䕁䅯杕䅁䥁䘰䅁十䅁䅁杔婂䙁䅍兒㙁䕁䄴睓䙂䅁䅁睗䅅䉁䅉䅁佂䙁䅫睕䙂䑁䅯杔䵂䙁䅫䅁捃䅂䅁杅䅁䕁䄴兗呂䕁䅕杏佂䕁䄴杔䅁偁䕉䅁十䅁䅁杔婂䙁䅍兒㙁䕁䄴睔䑂䅁䅁䅌䅅䉁䅉䅁佂䙁䅫睕䙂䑁䅯杔偂䕁䅣䅁千䅄䅁杅䅁䕁䄴兗呂䕁䅕杏佂䕁䄸杖䅁䱁䙉䅁十䅁䅁杔婂䙁䅍兒㙁䕁䄴睔塂䅁䅁末䅁䉁䅉䅁佂䙁䅫睕䙂䑁䅯杔兂䕁䅳䅁睁杄䅁杅䅁䕁䄴兗呂䕁䅕杏佂䙁䅁睔䅁䝁乧䅁十䅁䅁杔婂䙁䅍兒㙁䕁䄴杕䡂䅁䅁朵䅁䉁䅉䅁佂䙁䅫睕䙂䑁䅯杔呂䕁䅅䅁㑃兂䅁杅䅁䕁䄴兗呂䕁䅕杏佂䙁䅍睑䅁䡁䅑䅁十䅁䅁杔婂䙁䅍兒㙁䕁䄴睕兂䅁䅁杢䅕䉁䅉䅁佂䙁䅫睕䙂䑁䅯杔噂䕁䅕䅁扄允䅁杅䅁䕁䄴兗呂䕁䅕杏佂䙁䅙杕䅁䍁䈸䅁啁䅁䅁杔婂䙁䅍兒㙁䕁䄴杖卂䕁䅫䅁噄睄䅁䅆䅁䕁䄴兗呂䕁䅕杏佂䙁䅙睕啂䅁䅁眸䅕䉁䅉䅁佂䙁䅫睕䙂䑁䅯杔坂䙁䅑䅁䑄䅂䅁杅䅁䕁䄴兗呂䕁䅕杏佂䙁䅣杔䅁佁丰䅁允䅁䅁杔婂䙁䅍兒㙁䕁䄴䅗䅁䩁临䅁啁䅁䅁杔婂䙁䅍兒㙁䕁䄴䅗卂䙁䅑䅁剂兄䅁杅䅁䕁䄴兗呂䕁䅕杏佂䙁䅫䅖䅁䕁䙯䅁佁䅁䅁杔婂䙁䅍兒㙁䕁䄸䅁瑃允䅁䅅䅁䕁䄴兗呂䕁䅕杏偂䕁䅍䅁時兂䅁杅䅁䕁䄴兗呂䕁䅕杏偂䕁䅙睒䅁䱁乣䅁十䅁䅁杔婂䙁䅍兒㙁䕁䄸睒䙂䅁䅁䅧䅕䉁䅉䅁佂䙁䅫睕䙂䑁䅯睔䡂䕁䄴䅁奄䅅䅁杅䅁䕁䄴兗呂䕁䅕杏偂䕁䅣睕䅁䵁䕁䅁十䅁䅁杔婂䙁䅍兒㙁䕁䄸䅓䩂䅁䅁䄹䅕䉁䅁䅁佂䙁䅫睕䙂䑁䅯睔䩂䅁䅁八䅷䉁䅉䅁佂䙁䅫睕䙂䑁䅯睔䩂䕁䅫䅁䡃杄䅁杅䅁䕁䄴兗呂䕁䅕杏偂䕁䅳兒䅁䝁䅣䅁十䅁䅁杔婂䙁䅍兒㙁䕁䄸䅔佂䅁䅁朶䅑䉁䅉䅁佂䙁䅫睕䙂䑁䅯睔乂䕁䅍䅁㕂允䅁杅䅁䕁䄴兗呂䕁䅕杏偂䕁䄰兓䅁䵁䱉䅁啁䅁䅁杔婂䙁䅍兒㙁䕁䄸杔啂䕁䄸䅁硂兂䅁杅䅁䕁䄴兗呂䕁䅕杏偂䙁䅉兑䅁䭁䙕䅁啁䅁䅁杔婂䙁䅍兒㙁䕁䄸杕䑂䕁䅷䅁婁允䅁杅䅁䕁䄴兗呂䕁䅕杏偂䙁䅉兓䅁乁䕉䅁十䅁䅁杔婂䙁䅍兒㙁䕁䄸睕䱂䅁䅁䅘䅕䉁䅑䅁佂䙁䅫睕䙂䑁䅯睔啂䕁䅫睕䅁乁䅙䅁十䅁䅁杔婂䙁䅍兒㙁䕁䄸兖啂䅁䅁兤䅷䉁䅉䅁佂䙁䅫睕䙂䑁䅯睔坂䙁䅙䅁㥄䅂䅁杅䅁䕁䄴兗呂䕁䅕杏偂䙁䅧兔䅁䭁䵳䅁十䅁䅁杔婂䙁䅍兒㙁䕁䄸䅗婂䅁䅁兲䅁䉁䅉䅁佂䙁䅫睕䙂䑁䅯䅕䉂䕁䅣䅁桂兂䅁䅆䅁䕁䄴兗呂䕁䅕杏兂䕁䅅杕卂䅁䅁杈䄴䉁䅑䅁佂䙁䅫睕䙂䑁䅯䅕䉂䙁䅫睑䅁乁䈴䅁允䅁䅁杔婂䙁䅍兒㙁䙁䅁村䅁䭁䕙䅁十䅁䅁杔婂䙁䅍兒㙁䙁䅁村䝂䅁䅁睡䅕䉁䅉䅁佂䙁䅫睕䙂䑁䅯䅕䍂䕁䅧䅁奃睄䅁杅䅁䕁䄴兗呂䕁䅕杏兂䕁䅉兓䅁䑁偣䅁十䅁䅁杔婂䙁䅍兒㙁䙁䅁睑䡂䅁䅁䅦䅅䉁䅉䅁佂䙁䅫睕䙂䑁䅯䅕䙂䕁䅉䅁啄睃䅁杅䅁䕁䄴兗呂䕁䅕杏兂䕁䅕睒䅁䭁䉙䅁十䅁䅁杔婂䙁䅍兒㙁䙁䅁兒佂䅁䅁杆䅕䉁䅉䅁佂䙁䅫睕䙂䑁䅯䅕䝂䕁䅕䅁㑂允䅁䅆䅁䕁䄴兗呂䕁䅕杏兂䕁䅙睒䑂䅁䅁睔䅕䉁䅉䅁佂䙁䅫睕䙂䑁䅯䅕䝂䙁䅍䅁祁睃䅁䅅䅁䕁䄴兗呂䕁䅕杏兂䕁䅣䅁䭄允䅁杅䅁䕁䄴兗呂䕁䅕杏兂䕁䅣杕䅁䍁䉣䅁允䅁䅁杔婂䙁䅍兒㙁䙁䅁䅓䅁䕁䅷䅁啁䅁䅁杔婂䙁䅍兒㙁䙁䅁䅓䩂䕁䄴䅁偁䅄䅁杅䅁䕁䄴兗呂䕁䅕杏兂䕁䅧兔䅁䥁䄰䅁十䅁䅁杔婂䙁䅍兒㙁䙁䅁兓䩂䅁䅁睺䅕䉁䅑䅁佂䙁䅫睕䙂䑁䅯䅕䩂䙁䅁杕䅁䕁偙䅁十䅁䅁杔婂䙁䅍兒㙁䙁䅁杓啂䅁䅁睚䄰䉁䅁䅁佂䙁䅫睕䙂䑁䅯䅕䱂䅁䅁杤䅕䉁䅉䅁佂䙁䅫睕䙂䑁䅯䅕䱂䕁䅣䅁摄允䅁杅䅁䕁䄴兗呂䕁䅕杏兂䕁䅷䅒䅁䱁䅅䅁啁䅁䅁杔婂䙁䅍兒㙁䙁䅁䅔佂䙁䅑䅁䍁杂䅁䅅䅁䕁䄴兗呂䕁䅕杏兂䕁䄰䅁摁允䅁杅䅁䕁䄴兗呂䕁䅕杏兂䕁䄰䅖䅁䡁儴䅁十䅁䅁杔婂䙁䅍兒㙁䙁䅁杔䑂䅁䅁䅋䅅䉁䅉䅁佂䙁䅫睕䙂䑁䅯䅕佂䙁䅉䅁杁允䅁杅䅁䕁䄴兗呂䕁䅕杏兂䕁䄴睖䅁䙁䄴䅁十䅁䅁杔婂䙁䅍兒㙁䙁䅁睔卂䅁䅁睳䅕䉁䅑䅁佂䙁䅫睕䙂䑁䅯䅕偂䙁䅍䅖䅁佁䕑䅁十䅁䅁杔婂䙁䅍兒㙁䙁䅁䅕䡂䅁䅁杇䅅䉁䅉䅁佂䙁䅫睕䙂䑁䅯䅕兂䕁䅷䅁睃允䅁䅅䅁䕁䄴兗呂䕁䅕杏兂䙁䅉䅁杁兂䅁杅䅁䕁䄴兗呂䕁䅕杏兂䙁䅉兑䅁䑁䱑䅁十䅁䅁杔婂䙁䅍兒㙁䙁䅁杕䡂䅁䅁睸䄰䉁䅑䅁佂䙁䅫睕䙂䑁䅯䅕卂䕁䅣睔䅁䵁䙍䅁十䅁䅁杔婂䙁䅍兒㙁䙁䅁杕䩂䅁䅁儸䅕䉁䅑䅁佂䙁䅫睕䙂䑁䅯䅕卂䕁䅷村䅁偁䱙䅁啁䅁䅁杔婂䙁䅍兒㙁䙁䅁杕呂䙁䅕䅁㥁睃䅁杅䅁䕁䄴兗呂䕁䅕杏兂䙁䅉兖䅁䡁䈸䅁十䅁䅁杔婂䙁䅍兒㙁䙁䅁睕䉂䅁䅁䄵䅅䉁䅉䅁佂䙁䅫睕䙂䑁䅯䅕呂䕁䄴䅁潁兂䅁䅆䅁䕁䄴兗呂䕁䅕杏兂䙁䅍䅖䡂䅁䅁䅂䅙䉁䅉䅁佂䙁䅫睕䙂䑁䅯䅕呂䙁䅧䅁療允䅁䅆䅁䕁䄴兗呂䕁䅕杏兂䙁䅕兔兂䅁䅁杗䅷䉁䅉䅁佂䙁䅫睕䙂䑁䅯䅕坂䕁䅧䅁卄兂䅁杅䅁䕁䄴兗呂䕁䅕杏兂䙁䅣杕䅁䥁䉙䅁佁䅁䅁杔婂䙁䅍兒㙁䙁䅉䅁䙄兂䅁䅆䅁䕁䄴兗呂䕁䅕杏卂䕁䅅兔兂䅁䅁睵䄰䉁䅉䅁佂䙁䅫睕䙂䑁䅯杕䍂䕁䅅䅁潂兂䅁杅䅁䕁䄴兗呂䕁䅕杏卂䕁䅉睑䅁䕁䙍䅁允䅁䅁杔婂䙁䅍兒㙁䙁䅉睑䅁䕁偅䅁十䅁䅁杔婂䙁䅍兒㙁䙁䅉睑䵂䅁䅁兌䅅䉁䅑䅁佂䙁䅫睕䙂䑁䅯杕䑂䙁䅕睕䅁䭁佷䅁十䅁䅁杔婂䙁䅍兒㙁䙁䅉䅒佂䅁䅁䅌䄴䉁䅉䅁佂䙁䅫睕䙂䑁䅯杕䙂䙁䅍䅁允睃䅁杅䅁䕁䄴兗呂䕁䅕杏卂䕁䅕䅗䅁䙁䱣䅁啁䅁䅁杔婂䙁䅍兒㙁䙁䅉兒奂䙁䅉䅁坁杂䅁䅆䅁䕁䄴兗呂䕁䅕杏卂䕁䅕杗䩂䅁䅁䅌䄰䉁䅁䅁佂䙁䅫睕䙂䑁䅯杕䝂䅁䅁朵䅅䉁䅉䅁佂䙁䅫睕䙂䑁䅯杕䡂䕁䅅䅁捄兂䅁杅䅁䕁䄴兗呂䕁䅕杏卂䕁䅣杕䅁䵁佧䅁允䅁䅁杔婂䙁䅍兒㙁䙁䅉䅓䅁䩁䘴䅁十䅁䅁杔婂䙁䅍兒㙁䙁䅉䅓䩂䅁䅁兵䄰䉁䅉䅁佂䙁䅫睕䙂䑁䅯杕䭂䕁䅙䅁䵁允䅁䅅䅁䕁䄴兗呂䕁䅕杏卂䕁䅷䅁汄允䅁杅䅁䕁䄴兗呂䕁䅕杏卂䕁䅷兓䅁乁䕧䅁十䅁䅁杔婂䙁䅍兒㙁䙁䅉兔䕂䅁䅁朰䅅䉁䅉䅁佂䙁䅫睕䙂䑁䅯杕佂䙁䅉䅁䱃兂䅁䅆䅁䕁䄴兗呂䕁䅕杏卂䕁䄴睕啂䅁䅁朵䄰䉁䅉䅁佂䙁䅫睕䙂䑁䅯杕偂䕁䅣䅁䡃睃䅁杅䅁䕁䄴兗呂䕁䅕杏卂䕁䄸睓䅁䑁䅕䅁十䅁䅁杔婂䙁䅍兒㙁䙁䅉睔䵂䅁䅁䄶䅅䉁䅉䅁佂䙁䅫睕䙂䑁䅯杕兂䕁䄰䅁㥁兂䅁杅䅁䕁䄴兗呂䕁䅕杏卂䙁䅉睑䅁䩁䕯䅁十䅁䅁杔婂䙁䅍兒㙁䙁䅉杕奂䅁䅁其䅑䉁䅁䅁佂䙁䅫睕䙂䑁䅯杕呂䅁䅁䅔䅕䉁䅉䅁佂䙁䅫睕䙂䑁䅯杕呂䕁䅣䅁䡂允䅁杅䅁䕁䄴兗呂䕁䅕杏卂䙁䅑䅗䅁䡁䉕䅁啁䅁䅁杔婂䙁䅍兒㙁䙁䅉杖啂䙁䅫䅁橁允䅁杅䅁䕁䄴兗呂䕁䅕杏卂䙁䅣䅖䅁䡁䵳䅁十䅁䅁杔婂䙁䅍兒㙁䙁䅉䅗偂䅁䅁儷䄴䉁䅑䅁佂䙁䅫睕䙂䑁䅯杕婂䕁䅅杔䅁䱁䕉䅁十䅁䅁杔婂䙁䅍兒㙁䙁䅉兗佂䅁䅁杶䅑䉁䅑䅁佂䙁䅫睕䙂䑁䅯睕䉂䕁䅙兒䅁䝁䵁䅁十䅁䅁杔婂䙁䅍兒㙁䙁䅍兑䥂䅁䅁䅪䄴䉁䅉䅁佂䙁䅫睕䙂䑁䅯睕䉂䕁䄰䅁噃兂䅁杅䅁䕁䄴兗呂䕁䅕杏呂䕁䅉䅓䅁䕁䱍䅁啁䅁䅁杔婂䙁䅍兒㙁䙁䅍村呂䕁䅫䅁潁睃䅁䅆䅁䕁䄴兗呂䕁䅕杏呂䕁䅍䅓塂䅁䅁兗䅁䉁䅉䅁佂䙁䅫睕䙂䑁䅯睕䑂䕁䅫䅁䥁兂䅁杅䅁䕁䄴兗呂䕁䅕杏呂䕁䅍䅔䅁䕁䵙䅁十䅁䅁杔婂䙁䅍兒㙁䙁䅍兒䙂䅁䅁睧䄰䉁䅉䅁佂䙁䅫睕䙂䑁䅯睕䙂䕁䄰䅁䱁杄䅁䅅䅁䕁䄴兗呂䕁䅕杏呂䕁䅙䅁桃䅂䅁䅆䅁䕁䄴兗呂䕁䅕杏呂䕁䅙村呂䅁䅁䅩䅳䉁䅑䅁佂䙁䅫睕䙂䑁䅯睕䥂䕁䅅睓䅁乁䵕䅁十䅁䅁杔婂䙁䅍兒㙁䙁䅍䅓偂䅁䅁督䄰䉁䅉䅁佂䙁䅫睕䙂䑁䅯睕䥂䙁䅣䅁呄䅁䅁杅䅁䕁䄴兗呂䕁䅕杏呂䕁䅫睒䅁䩁䵷䅁啁䅁䅁杔婂䙁䅍兒㙁䙁䅍兓啂䕁䅍䅁塄䅄䅁杅䅁䕁䄴兗呂䕁䅕杏呂䕁䅯兔䅁䕁䅫䅁十䅁䅁杔婂䙁䅍兒㙁䙁䅍睓啂䅁䅁䅐䄰䉁䅉䅁佂䙁䅫睕䙂䑁䅯睕䱂䙁䅧䅁坄兂䅁杅䅁䕁䄴兗呂䕁䅕杏呂䕁䅳兗䅁䑁䱁䅁十䅁䅁杔婂䙁䅍兒㙁䙁䅍䅔䍂䅁䅁儶䅅䉁䅉䅁佂䙁䅫睕䙂䑁䅯睕䵂䕁䅣䅁䝄䅄䅁䅆䅁䕁䄴兗呂䕁䅕杏呂䕁䅷睒佂䅁䅁䅮䅕䉁䅑䅁佂䙁䅫睕䙂䑁䅯睕䵂䙁䅙兔䅁䥁何䅁允䅁䅁杔婂䙁䅍兒㙁䙁䅍兔䅁䕁䱁䅁十䅁䅁杔婂䙁䅍兒㙁䙁䅍兔䡂䅁䅁材䅕䉁䅉䅁佂䙁䅫睕䙂䑁䅯睕乂䙁䅁䅁权睄䅁杅䅁䕁䄴兗呂䕁䅕杏呂䕁䄴兑䅁䑁䄸䅁啁䅁䅁杔婂䙁䅍兒㙁䙁䅍杔䕂䙁䅉䅁䭄䅄䅁杅䅁䕁䄴兗呂䕁䅕杏呂䕁䄴杖䅁偁䕍䅁十䅁䅁杔婂䙁䅍兒㙁䙁䅍杔奂䅁䅁杙䅕䉁䅁䅁佂䙁䅫睕䙂䑁䅯睕偂䅁䅁眲䅁䉁䅑䅁佂䙁䅫睕䙂䑁䅯睕偂䕁䅷杖䅁䝁䉳䅁十䅁䅁杔婂䙁䅍兒㙁䙁䅍睔佂䅁䅁杧䅕䉁䅉䅁佂䙁䅫睕䙂䑁䅯睕兂䕁䅣䅁䉄允䅁䅆䅁䕁䄴兗呂䕁䅕杏呂䙁䅁睒䩂䅁䅁䄰䅅䉁䅑䅁佂䙁䅫睕䙂䑁䅯睕兂䕁䄴䅖䅁䙁䴴䅁啁䅁䅁杔婂䙁䅍兒㙁䙁䅍䅕奂䕁䅍䅁啁睃䅁䅅䅁䕁䄴兗呂䕁䅕杏呂䙁䅉䅁塁杂䅁杅䅁䕁䄴兗呂䕁䅕杏呂䙁䅉兒䅁䑁䉫䅁十䅁䅁杔婂䙁䅍兒㙁䙁䅍睕䍂䅁䅁䄵䅕䉁䅉䅁佂䙁䅫睕䙂䑁䅯睕呂䕁䅑䅁䱄䅂䅁䅆䅁䕁䄴兗呂䕁䅕杏呂䙁䅍䅖䱂䅁䅁眱䅳䉁䅁䅁佂䙁䅫睕䙂䑁䅯睕啂䅁䅁睸䅑䉁䅑䅁佂䙁䅫睕䙂䑁䅯睕啂䕁䅅睒䅁䝁䙣䅁十䅁䅁杔婂䙁䅍兒㙁䙁䅍䅖䑂䅁䅁儫䅳䉁䅉䅁佂䙁䅫睕䙂䑁䅯睕啂䕁䅕䅁獄允䅁䅆䅁䕁䄴兗呂䕁䅕杏呂䙁䅑兒䵂䅁䅁睥䄰䉁䅉䅁佂䙁䅫睕䙂䑁䅯睕啂䙁䅑䅁歁䅁䅁䅆䅁䕁䄴兗呂䕁䅕杏呂䙁䅑睖䕂䅁䅁䅆䅕䉁䅉䅁佂䙁䅫睕䙂䑁䅯睕啂䙁䅯䅁扃䅁䅁䅅䅁䕁䄴兗呂䕁䅕杏呂䙁䅣䅁乂允䅁杅䅁䕁䄴兗呂䕁䅕杏呂䙁䅣兓䅁䥁䱷䅁十䅁䅁杔婂䙁䅍兒㙁䙁䅍睖䱂䅁䅁眳䅅䉁䅉䅁佂䙁䅫睕䙂䑁䅯睕塂䙁䅧䅁歃兂䅁杅䅁䕁䄴兗呂䕁䅕杏呂䙁䅧睑䅁䍁久䅁十䅁䅁杔婂䙁䅍兒㙁䙁䅍䅗䩂䅁䅁朳䄰䉁䅉䅁佂䙁䅫睕䙂䑁䅯睕奂䙁䅑䅁䡂兄䅁杅䅁䕁䄴兗呂䕁䅕杏呂䙁䅫杒䅁佁䈴䅁十䅁䅁杔婂䙁䅍兒㙁䙁䅍兗䱂䅁䅁儷䅅䉁䅉䅁佂䙁䅫睕䙂䑁䅯睕婂䙁䅫䅁㝁允䅁杄䅁䕁䄴兗呂䕁䅕杏啂䅁䅁眶䅁䉁䅑䅁佂䙁䅫睕䙂䑁䅯䅖䉂䕁䅷睔䅁䵁乧䅁十䅁䅁杔婂䙁䅍兒㙁䙁䅑兑兂䅁䅁眱䅅䉁䅉䅁佂䙁䅫睕䙂䑁䅯䅖䕂䕁䅍䅁祄兂䅁杅䅁䕁䄴兗呂䕁䅕杏啂䕁䅑睒䅁䱁䉙䅁十䅁䅁杔婂䙁䅍兒㙁䙁䅑䅒呂䅁䅁杯䅷䉁䅉䅁佂䙁䅫睕䙂䑁䅯䅖䕂䙁䅣䅁ㅁ睃䅁杅䅁䕁䄴兗呂䕁䅕杏啂䕁䅑兗䅁䙁䈸䅁十䅁䅁杔婂䙁䅍兒㙁䙁䅑兒䵂䅁䅁䄸䅅䉁䅉䅁佂䙁䅫睕䙂䑁䅯䅖䙂䙁䅧䅁睁兂䅁杅䅁䕁䄴兗呂䕁䅕杏啂䕁䅙睑䅁䡁䉯䅁十䅁䅁杔婂䙁䅍兒㙁䙁䅑杒奂䅁䅁䅥䅁䉁䅉䅁佂䙁䅫睕䙂䑁䅯䅖䡂䕁䅫䅁㡂兄䅁䅆䅁䕁䄴兗呂䕁䅕杏啂䕁䅣杔䉂䅁䅁䅤䄸䉁䅉䅁佂䙁䅫睕䙂䑁䅯䅖䡂䙁䅑䅁敁允䅁杅䅁䕁䄴兗呂䕁䅕杏啂䕁䅧睑䅁䥁䙕䅁十䅁䅁杔婂䙁䅍兒㙁䙁䅑䅓䡂䅁䅁杗䅕䉁䅉䅁佂䙁䅫睕䙂䑁䅯䅖䥂䕁䄸䅁灂兂䅁杅䅁䕁䄴兗呂䕁䅕杏啂䕁䅧睕䅁佁䱅䅁十䅁䅁杔婂䙁䅍兒㙁䙁䅑杓奂䅁䅁朸䅁䉁䅉䅁佂䙁䅫睕䙂䑁䅯䅖䱂䕁䄸䅁䉃兂䅁杅䅁䕁䄴兗呂䕁䅕杏啂䕁䅳杕䅁䭁䘰䅁啁䅁䅁杔婂䙁䅍兒㙁䙁䅑兔䥂䕁䅍䅁䡁杂䅁杅䅁䕁䄴兗呂䕁䅕杏啂䕁䄰睔䅁䅁䉧䅁十䅁䅁杔婂䙁䅍兒㙁䙁䅑杔䑂䅁䅁杫䄰䉁䅉䅁佂䙁䅫睕䙂䑁䅯䅖佂䕁䅷䅁噁杂䅁杅䅁䕁䄴兗呂䕁䅕杏啂䕁䄸䅔䅁䍁䙙䅁十䅁䅁杔婂䙁䅍兒㙁䙁䅑䅕䥂䅁䅁䅁䅳䉁䅉䅁佂䙁䅫睕䙂䑁䅯䅖兂䕁䅷䅁䕃允䅁杅䅁䕁䄴兗呂䕁䅕杏啂䙁䅁杕䅁䭁䉷䅁十䅁䅁杔婂䙁䅍兒㙁䙁䅑䅕奂䅁䅁睅䅙䉁䅁䅁佂䙁䅫睕䙂䑁䅯䅖卂䅁䅁李䄸䉁䅑䅁佂䙁䅫睕䙂䑁䅯䅖卂䕁䅕䅗䅁䡁䙫䅁啁䅁䅁杔婂䙁䅍兒㙁䙁䅑杕䡂䙁䅁䅁㝂䅁䅁杅䅁䕁䄴兗呂䕁䅕杏啂䙁䅉杔䅁䍁乙䅁啁䅁䅁杔婂䙁䅍兒㙁䙁䅑杕佂䕁䄸䅁湄兄䅁杅䅁䕁䄴兗呂䕁䅕杏啂䙁䅉杖䅁䥁䅕䅁十䅁䅁杔婂䙁䅍兒㙁䙁䅑睕佂䅁䅁杵䅁䉁䅁䅁佂䙁䅫睕䙂䑁䅯䅖啂䅁䅁䅩䅅䉁䅉䅁佂䙁䅫睕䙂䑁䅯䅖啂䕁䅍䅁㑁兂䅁杅䅁䕁䄴兗呂䕁䅕杏啂䙁䅣兓䅁䵁乁䅁十䅁䅁杔婂䙁䅍兒㙁䙁䅑睖偂䅁䅁儰䅷䉁䅑䅁佂䙁䅫睕䙂䑁䅯䅖奂䕁䄴兔䅁䅁䝧䅁十䅁䅁杔婂䙁䅍兒㙁䙁䅑䅗啂䅁䅁兮䅅䉁䅉䅁佂䙁䅫睕䙂䑁䅯䅖婂䕁䅷䅁䥂允䅁䅅䅁䕁䄴兗呂䕁䅕杏噂䕁䅅䅁癄兂䅁杅䅁䕁䄴兗呂䕁䅕杏噂䕁䅅兑䅁乁䙫䅁啁䅁䅁杔婂䙁䅍兒㙁䙁䅕村䙂䙁䅉䅁䵄䅁䅁杅䅁䕁䄴兗呂䕁䅕杏噂䕁䅍村䅁䙁䱳䅁十䅁䅁杔婂䙁䅍兒㙁䙁䅕䅒卂䅁䅁杺䅅䉁䅁䅁佂䙁䅫睕䙂䑁䅯兖䙂䅁䅁睕䅷䉁䅉䅁佂䙁䅫睕䙂䑁䅯兖䡂䕁䅫䅁杄䅂䅁杅䅁䕁䄴兗呂䕁䅕杏噂䕁䅧睕䅁偁䉧䅁十䅁䅁杔婂䙁䅍兒㙁䙁䅕䅓啂䅁䅁䅚䅷䉁䅉䅁佂䙁䅫睕䙂䑁䅯兖佂䕁䅙䅁ㅃ睄䅁䅆䅁䕁䄴兗呂䕁䅕杏噂䕁䄴杒䩂䅁䅁䅢䄴䉁䅉䅁佂䙁䅫睕䙂䑁䅯兖佂䕁䅧䅁㍄允䅁杅䅁䕁䄴兗呂䕁䅕杏噂䕁䄴兔䅁䕁䘰䅁十䅁䅁杔婂䙁䅍兒㙁䙁䅕杔兂䅁䅁䅢䅁䉁䅉䅁佂䙁䅫睕䙂䑁䅯兖兂䙁䅍䅁㝃允䅁杅䅁䕁䄴兗呂䕁䅕杏噂䙁䅉兓䅁䍁䅫䅁十䅁䅁杔婂䙁䅍兒㙁䙁䅕睕䍂䅁䅁朹䅅䉁䅑䅁佂䙁䅫睕䙂䑁䅯兖呂䕁䅙䅒䅁乁䘰䅁啁䅁䅁杔婂䙁䅍兒㙁䙁䅕睕佂䕁䅅䅁䑄杄䅁䅆䅁䕁䄴兗呂䕁䅕杏噂䙁䅍䅕䥂䅁䅁剧䅁䉁䅉䅁佂䙁䅫睕䙂䑁䅯兖啂䕁䅷䅁㥄睃䅁杅䅁䕁䄴兗呂䕁䅕杏噂䙁䅙杖䅁䱁䵉䅁佁䅁䅁杔婂䙁䅍兒㙁䙁䅙䅁䉃允䅁杅䅁䕁䄴兗呂䕁䅕杏坂䕁䅅睑䅁䕁䙣䅁十䅁䅁杔婂䙁䅍兒㙁䙁䅙兑䵂䅁䅁朷䅕䉁䅉䅁佂䙁䅫睕䙂䑁䅯杖䝂䕁䅍䅁㑁䅄䅁䅆䅁䕁䄴兗呂䕁䅕杏坂䕁䅫睑䩂䅁䅁末䅅䉁䅉䅁佂䙁䅫睕䙂䑁䅯杖䵂䕁䄸䅁䵄允䅁䅆䅁䕁䄴兗呂䕁䅕杏坂䕁䅷䅖偂䅁䅁睓䅅䉁䅉䅁佂䙁䅫睕䙂䑁䅯杖乂䕁䅍䅁煁允䅁杅䅁䕁䄴兗呂䕁䅕杏坂䕁䄰兓䅁䍁䙯䅁十䅁䅁杔婂䙁䅍兒㙁䙁䅙杔偂䅁䅁眰䅑䉁䅉䅁佂䙁䅫睕䙂䑁䅯杖佂䙁䅑䅁灃兂䅁䅆䅁䕁䄴兗呂䕁䅕杏坂䕁䄸兗䉂䅁䅁䅸䅕䉁䅉䅁佂䙁䅫睕䙂䑁䅯杖卂䕁䅕䅁慂睃䅁䅆䅁䕁䄴兗呂䕁䅕杏坂䙁䅉䅖呂䅁䅁杔䅷䉁䅑䅁佂䙁䅫睕䙂䑁䅯杖呂䕁䅍睔䅁䝁剕䅁十䅁䅁杔婂䙁䅍兒㙁䙁䅙睕䥂䅁䅁䅶䅷䉁䅉䅁佂䙁䅫睕䙂䑁䅯杖呂䙁䅑䅁捃䅁䅁䅆䅁䕁䄴兗呂䕁䅕杏坂䙁䅍䅖呂䅁䅁睦䅷䉁䅑䅁佂䙁䅫睕䙂䑁䅯杖啂䕁䅷兒䅁䡁䵅䅁啁䅁䅁杔婂䙁䅍兒㙁䙁䅙䅖偂䕁䅷䅁坄䅄䅁杅䅁䕁䄴兗呂䕁䅕杏坂䙁䅑杕䅁乁䅷䅁十䅁䅁杔婂䙁䅍兒㙁䙁䅙杖坂䅁䅁䄱䅕䉁䅉䅁佂䙁䅫睕䙂䑁䅯杖婂䙁䅧䅁慁䅄䅁䅅䅁䕁䄴兗呂䕁䅕杏坂䙁䅯䅁橄允䅁杅䅁䕁䄴兗呂䕁䅕杏塂䕁䅅村䅁䭁䉧䅁十䅁䅁杔婂䙁䅍兒㙁䙁䅣兑䵂䅁䅁兄䅕䉁䅉䅁佂䙁䅫睕䙂䑁䅯睖䉂䙁䅑䅁䭃允䅁杅䅁䕁䄴兗呂䕁䅕杏塂䕁䅉睕䅁偁䘸䅁十䅁䅁杔婂䙁䅍兒㙁䙁䅣睑䑂䅁䅁睖䅕䉁䅁䅁佂䙁䅫睕䙂䑁䅯睖䕂䅁䅁睥䅳䉁䅉䅁佂䙁䅫睕䙂䑁䅯睖䙂䕁䅍䅁煁䅁䅁䅆䅁䕁䄴兗呂䕁䅕杏塂䕁䅕䅔䵂䅁䅁睪䅅䉁䅉䅁佂䙁䅫睕䙂䑁䅯睖䙂䙁䅧䅁慃兂䅁杅䅁䕁䄴兗呂䕁䅕杏塂䕁䅙睑䅁䍁䄰䅁十䅁䅁杔婂䙁䅍兒㙁䙁䅣睒偂䅁䅁克䄸䉁䅁䅁佂䙁䅫睕䙂䑁䅯睖䥂䅁䅁眯䅑䉁䅉䅁佂䙁䅫睕䙂䑁䅯睖䥂䕁䅑䅁塁睃䅁杅䅁䕁䄴兗呂䕁䅕杏塂䕁䅧杕䅁佁䕷䅁十䅁䅁杔婂䙁䅍兒㙁䙁䅣睓䑂䅁䅁免䄴䉁䅉䅁佂䙁䅫睕䙂䑁䅯睖䵂䕁䅳䅁䉄兂䅁杅䅁䕁䄴兗呂䕁䅕杏塂䕁䅷兗䅁䥁䱳䅁允䅁䅁杔婂䙁䅍兒㙁䙁䅣兔䅁偁䉷䅁十䅁䅁杔婂䙁䅍兒㙁䙁䅣兔䍂䅁䅁睅䅅䉁䅉䅁佂䙁䅫睕䙂䑁䅯睖乂䙁䅍䅁睃䅂䅁杅䅁䕁䄴兗呂䕁䅕杏塂䕁䄰䅖䅁乁䉷䅁十䅁䅁杔婂䙁䅍兒㙁䙁䅣杔䑂䅁䅁睺䄰䉁䅑䅁佂䙁䅫睕䙂䑁䅯睖偂䕁䅷杒䅁䡁余䅁十䅁䅁杔婂䙁䅍兒㙁䙁䅣睔卂䅁䅁䅌䅷䉁䅉䅁佂䙁䅫睕䙂䑁䅯睖兂䕁䅍䅁䉁杂䅁杅䅁䕁䄴兗呂䕁䅕杏塂䙁䅉村䅁䵁䈸䅁允䅁䅁杔婂䙁䅍兒㙁䙁䅣睕䅁䍁內䅁十䅁䅁杔婂䙁䅍兒㙁䙁䅣睕乂䅁䅁具䅑䉁䅉䅁佂䙁䅫睕䙂䑁䅯睖呂䕁䄸䅁汁兂䅁杅䅁䕁䄴兗呂䕁䅕杏塂䙁䅍杕䅁䙁䱷䅁十䅁䅁杔婂䙁䅍兒㙁䙁䅣睕啂䅁䅁杘䅅䉁䅁䅁佂䙁䅫睕䙂䑁䅯睖啂䅁䅁典䄰䉁䅑䅁佂䙁䅫睕䙂䑁䅯睖啂䙁䅉睒䅁䉁䙁䅁十䅁䅁杔婂䙁䅍兒㙁䙁䅣䅖呂䅁䅁朹䅑䉁䅁䅁佂䙁䅫睕䙂䑁䅯睖噂䅁䅁兄䅙䉁䅉䅁佂䙁䅫睕䙂䑁䅯睖塂䙁䅣䅁䱄杄䅁䅅䅁䕁䄴兗呂䕁䅕杏塂䙁䅫䅁摃䅁䅁杄䅁䕁䄴兗呂䕁䅕杏奂䅁䅁䅦䅕䉁䅉䅁佂䙁䅫睕䙂䑁䅯䅗䥂䙁䅉䅁楁杄䅁杅䅁䕁䄴兗呂䕁䅕杏奂䕁䄸兔䅁䩁䉑䅁十䅁䅁杔婂䙁䅍兒㙁䙁䅧䅕偂䅁䅁杵䅕䉁䅉䅁佂䙁䅫睕䙂䑁䅯䅗婂䕁䅷䅁䱄允䅁䅆䅁䕁䄴兗呂䕁䅕杏婂䕁䅕䅔兂䅁䅁硵䅁䉁䅑䅁佂䙁䅫睕䙂䑁䅯兗䙂䙁䅑兓䅁䅁䝍䅁十䅁䅁杔婂䙁䅍兒㙁䙁䅫睔噂䅁䅁䅏䄰䉁䅉䅁佂䙁䅫睕䙂䑁䅯兗噂䕁䄰䅁㉂䅁䅁杅䅁䕁䄴兗呂䕁䅕杏慂䕁䅉䅓䅁䉁䉉䅁十䅁䅁杔婂䙁䅍兒㙁䙁䅯䅖呂䅁䅁睴䅅䉁䅉䅁佂䙁䅫睕䙂䑁䅯杗塂䙁䅍䅁䍃兄䅁杆䅁䕁䄴兗呂䕁䅕兑乂䑁䅯杔䥂䕁䅍䅁㝄䅄䅁杆䅁䕁䄴兗呂䕁䅕兑乂䑁䅯䅕卂䕁䅳䅁坂睃䅁杆䅁䕁䄴兗呂䕁䅕兑乂䑁䅯䅖乂䙁䅁䅁⽂䅅䅁䅈䅁䕁䄴兙穂䝁䅑兙硂䕁䅍兔㙁䕁䅅䅓䑂䕁䄸䅁睁䅄䅁䅈䅁䕁䄴兙穂䝁䅑兙硂䕁䅍兔㙁䕁䅅睕啂䕁䅧䅁⽄杄䅁䅈䅁䕁䄴兙穂䝁䅑兙硂䕁䅍兔㙁䕁䅉䅔䝂䙁䅍䅁瑂䅄䅁䅈䅁䕁䄴兙穂䝁䅑兙硂䕁䅍兔㙁䕁䅍兒䵂䕁䅧䅁ぁ兂䅁䅈䅁䕁䄴兙穂䝁䅑兙硂䕁䅍兔㙁䕁䅍睔偂䙁䅁䅁ㅄ睃䅁䅈䅁䕁䄴兙穂䝁䅑兙硂䕁䅍兔㙁䕁䅍睔卂䙁䅑䅁ㅁ睄䅁䅈䅁䕁䄴兙穂䝁䅑兙硂䕁䅍兔㙁䕁䅍䅕卂䙁䅧䅁㍃睃䅁䅈䅁䕁䄴兙穂䝁䅑兙硂䕁䅍兔㙁䕁䅕睒䍂䕁䄴䅁歁睄䅁䅈䅁䕁䄴兙穂䝁䅑兙硂䕁䅍兔㙁䕁䅣䅒婂䕁䄴䅁煃兄䅁䅈䅁䕁䄴兙穂䝁䅑兙硂䕁䅍兔㙁䕁䄰兑卂䕁䅅䅁⭁睄䅁杇䅁䕁䄴兙穂䝁䅑兙硂䕁䅍兔㙁䕁䄴兒偂䅁䅁眲䄸䉁䅷䅁佂䝁䅅督歂䝁䅅兣䑂䕁䄰杏呂䕁䄰䅕䵂䅁䅁睹䅳䉁䅷䅁佂䝁䅅督歂䝁䅅兣䑂䕁䄰杏啂䕁䅣䅖奂䅁䅁䄷䅷䉁䅷䅁佂䝁䅅督歂䝁䅅兣䑂䕁䄰杏啂䕁䅧杕婂䅁䅁充䅳䉁䅷䅁佂䝁䅅督歂䝁䅅兣䑂䕁䄰杏噂䕁䅙䅕啂䅁䅁杔䅳䉁䅷䅁佂䝁䅅督歂䝁䅅兣䑂䕁䄰杏坂䙁䅉杕乂䅁䅁杳䄰䉁䅷䅁佂䝁䅅督歂䝁䅅兣䑂䕁䄰杏奂䙁䅁兒䵂䅁䅁䅑䅷䉁䅷䅁佂䝁䅅督歂䝁䅅兣䡂䕁䄰杏䉂䕁䅑兔䉂䅁䅁䅔䄸䉁䅷䅁佂䝁䅅督歂䝁䅅兣䡂䕁䄰杏䉂䕁䄴兓兂䅁䅁睪䄴䉁䅷䅁佂䝁䅅督歂䝁䅅兣䡂䕁䄰杏䉂䙁䅁䅕䝂䅁䅁眲䅑䉁䅷䅁佂䝁䅅督歂䝁䅅兣䡂䕁䄰杏䙂䕁䄴䅕䥂䅁䅁杢䅅䉁䅷䅁佂䝁䅅督歂䝁䅅兣䡂䕁䄰杏䙂䙁䅧䅕䩂䅁䅁朷䅳䉁䅷䅁佂䝁䅅督歂䝁䅅兣䡂䕁䄰杏䝂䕁䅷睒啂䅁䅁児䅷䉁䅷䅁佂䝁䅅督歂䝁䅅兣䡂䕁䄰杏䡂䕁䅑兒佂䅁䅁兪䅳䉁䅷䅁佂䝁䅅督歂䝁䅅兣䡂䕁䄰杏䥂䙁䅉兔婂䅁䅁睡䄰䉁䅷䅁佂䝁䅅督歂䝁䅅兣䡂䕁䄰杏䵂䕁䅣杔䕂䅁䅁眴䅳䉁䅷䅁佂䝁䅅督歂䝁䅅兣䡂䕁䄰杏䵂䕁䄰兑啂䅁䅁䅗䅳䉁䅷䅁佂䝁䅅督歂䝁䅅兣䡂䕁䄰杏䵂䕁䄴䅖䥂䅁䅁眴䅕䉁䅷䅁佂䝁䅅督歂䝁䅅兣䡂䕁䄰杏佂䕁䄰兓䥂䅁䅁䄷䅳䉁䅷䅁佂䝁䅅督歂䝁䅅兣䡂䕁䄰杏偂䕁䅷䅔䩂䅁䅁睄䅙䉁䅷䅁佂䝁䅅督歂䝁䅅兣䡂䕁䄰杏兂䕁䅅䅓䑂䅁䅁兊䅳䉁䅷䅁佂䝁䅅督歂䝁䅅兣䡂䕁䄰杏兂䕁䅅兗偂䅁䅁兙䄰䉁䅷䅁佂䝁䅅督歂䝁䅅兣䡂䕁䄰杏兂䙁䅑睒奂䅁䅁睙䄴䉁䅷䅁佂䝁䅅督歂䝁䅅兣䡂䕁䄰杏卂䕁䅑杔啂䅁䅁兆䄴䉁䅷䅁佂䝁䅅督歂䝁䅅兣䡂䕁䄰杏呂䕁䅫䅖乂䅁䅁睐䅳䉁䅷䅁佂䝁䅅督歂䝁䅅兣䡂䕁䄰杏呂䙁䅑兑䉂䅁䅁杺䅷䉁䅷䅁佂䝁䅅督歂䝁䅅兣䡂䕁䄰杏呂䙁䅕䅕佂䅁䅁䄷䄰䉁䅷䅁佂䝁䅅督歂䝁䅅兣䡂䕁䄰杏啂䕁䄰䅒奂䅁䅁兙䄸䉁䅷䅁佂䝁䅅督歂䝁䅅兣䡂䕁䄰杏啂䕁䄴䅒乂䅁䅁儸䅯䉁䅷䅁佂䝁䅅督歂䝁䅅兣䡂䕁䄰杏啂䙁䅉兖兂䅁䅁䅃䅳䉁䅷䅁佂䝁䅅督歂䝁䅅兣䡂䕁䄰杏坂䕁䅉䅖奂䅁䅁杪䅷䉁䅷䅁佂䝁䅅督歂䝁䅅兣䡂䕁䄰杏坂䕁䅍兒䵂䅁䅁睕䅳䉁䅷䅁佂䝁䅅督歂䝁䅅兣䡂䕁䄰杏奂䕁䄴睑卂䅁䅁杖䄰䉁䅯䅁佂䝁䅅督歂䝁䅅兣䡂䙁䅍杏䉂䕁䅅䅔䅁䭁䕧䅁捁䅁䅁杔桂䡁䅍䅚桂䡁䅅睒呂䑁䅯兑䉂䕁䄸杔䅁䥁䕷䅁捁䅁䅁杔桂䡁䅍䅚桂䡁䅅睒呂䑁䅯兑䉂䙁䅁䅔䅁乁䅕䅁捁䅁䅁杔桂䡁䅍䅚桂䡁䅅睒呂䑁䅯兑䍂䕁䄴村䅁䍁䅳䅁捁䅁䅁杔桂䡁䅍䅚桂䡁䅅睒呂䑁䅯兑䑂䕁䅅䅒䅁䵁佁䅁捁䅁䅁杔桂䡁䅍䅚桂䡁䅅睒呂䑁䅯兑䑂䕁䅣䅔䅁乁䄸䅁捁䅁䅁杔桂䡁䅍䅚桂䡁䅅睒呂䑁䅯兑䑂䕁䅧睑䅁䭁䔸䅁捁䅁䅁杔桂䡁䅍䅚桂䡁䅅睒呂䑁䅯兑䑂䕁䅫睖䅁䑁偍䅁捁䅁䅁杔桂䡁䅍䅚桂䡁䅅睒呂䑁䅯兑䑂䕁䅷睕䅁䥁䵉䅁捁䅁䅁杔桂䡁䅍䅚桂䡁䅅睒呂䑁䅯兑䕂䕁䅉兒䅁䙁䅳䅁捁䅁䅁杔桂䡁䅍䅚桂䡁䅅睒呂䑁䅯兑䕂䕁䅕兑䅁䕁倰䅁慁䅁䅁杔桂䡁䅍䅚桂䡁䅅睒呂䑁䅯兑䕂䕁䅫䅁䍄䅁䅁杇䅁䕁䄴兙穂䝁䅑兙硂䕁䅣睕㙁䕁䅅䅒兂䅁䅁睷䅁䉁䅷䅁佂䝁䅅督歂䝁䅅兣䡂䙁䅍杏䉂䕁䅑睕䱂䅁䅁眸䅁䉁䅷䅁佂䝁䅅督歂䝁䅅兣䡂䙁䅍杏䉂䕁䅑兖呂䅁䅁䅕䅳䉁䅷䅁佂䝁䅅督歂䝁䅅兣䡂䙁䅍杏䉂䕁䅕兓呂䅁䅁杢䅷䉁䅯䅁佂䝁䅅督歂䝁䅅兣䡂䙁䅍杏䉂䕁䅕䅕䅁䩁䅉䅁捁䅁䅁杔桂䡁䅍䅚桂䡁䅅睒呂䑁䅯兑䡂䙁䅫睕䅁偁䱁䅁捁䅁䅁杔桂䡁䅍䅚桂䡁䅅睒呂䑁䅯兑䱂䕁䅅兔䅁䝁䅑䅁捁䅁䅁杔桂䡁䅍䅚桂䡁䅅睒呂䑁䅯兑䵂䕁䅣兔䅁䵁䕙䅁捁䅁䅁杔桂䡁䅍䅚桂䡁䅅睒呂䑁䅯兑䵂䕁䅣杔䅁䙁䅣䅁捁䅁䅁杔桂䡁䅍䅚桂䡁䅅睒呂䑁䅯兑䵂䕁䅣䅖䅁䑁䴴䅁捁䅁䅁杔桂䡁䅍䅚桂䡁䅅睒呂䑁䅯兑䵂䕁䅳睕䅁䩁䱧䅁捁䅁䅁杔桂䡁䅍䅚桂䡁䅅睒呂䑁䅯兑䵂䙁䅉兔䅁䩁䱁䅁捁䅁䅁杔桂䡁䅍䅚桂䡁䅅睒呂䑁䅯兑䵂䙁䅑杕䅁乁䔸䅁捁䅁䅁杔桂䡁䅍䅚桂䡁䅅睒呂䑁䅯兑乂䕁䅅䅖䅁䭁䅅䅁慁䅁䅁杔桂䡁䅍䅚桂䡁䅅睒呂䑁䅯兑乂䕁䅑䅁楂䅁䅁䅈䅁䕁䄴兙穂䝁䅑兙硂䕁䅣睕㙁䕁䅅兔䙂䕁䅑䅁㉁兂䅁䅈䅁䕁䄴兙穂䝁䅑兙硂䕁䅣睕㙁䕁䅅兔䡂䕁䄴䅁䑂䅁䅁䅈䅁䕁䄴兙穂䝁䅑兙硂䕁䅣睕㙁䕁䅅兔䱂䙁䅉䅁剁兂䅁䅈䅁䕁䄴兙穂䝁䅑兙硂䕁䅣睕㙁䕁䅅兔兂䕁䅧䅁瑄睃䅁䅈䅁䕁䄴兙穂䝁䅑兙硂䕁䅣睕㙁䕁䅅兔呂䕁䅙䅁慄睃䅁䅈䅁䕁䄴兙穂䝁䅑兙硂䕁䅣睕㙁䕁䅅兔塂䕁䅑䅁䭁睃䅁䅈䅁䕁䄴兙穂䝁䅑兙硂䕁䅣睕㙁䕁䅅兔慂䕁䄴䅁䕂䅁䅁䅈䅁䕁䄴兙穂䝁䅑兙硂䕁䅣睕㙁䕁䅅杔䕂䕁䅕䅁歄兄䅁䅈䅁䕁䄴兙穂䝁䅑兙硂䕁䅣睕㙁䕁䅅杔呂䙁䅍䅁㕂䅁䅁䅈䅁䕁䄴兙穂䝁䅑兙硂䕁䅣睕㙁䕁䅅睔呂䕁䅷䅁㥂睃䅁杇䅁䕁䄴兙穂䝁䅑兙硂䕁䅣睕㙁䕁䅅䅕䉂䅁䅁䅦䅁䉁䅷䅁佂䝁䅅督歂䝁䅅兣䡂䙁䅍杏䉂䙁䅁睔䡂䅁䅁睙䅷䉁䅷䅁佂䝁䅅督歂䝁䅅兣䡂䙁䅍杏䉂䙁䅉睑䍂䅁䅁杈䅳䉁䅷䅁佂䝁䅅督歂䝁䅅兣䡂䙁䅍杏䉂䙁䅉睖卂䅁䅁睧䅳䉁䅯䅁佂䝁䅅督歂䝁䅅兣䡂䙁䅍杏䉂䙁䅍睔䅁䅁䴰䅁捁䅁䅁杔桂䡁䅍䅚桂䡁䅅睒呂䑁䅯兑呂䙁䅑兒䅁䡁䱧䅁捁䅁䅁杔桂䡁䅍䅚桂䡁䅅睒呂䑁䅯兑坂䕁䅅杖䅁䵁䵣䅁捁䅁䅁杔桂䡁䅍䅚桂䡁䅅睒呂䑁䅯兑坂䕁䅣睔䅁䩁䅫䅁慁䅁䅁杔桂䡁䅍䅚桂䡁䅅睒呂䑁䅯兑坂䙁䅑䅁塃兂䅁䅈䅁䕁䄴兙穂䝁䅑兙硂䕁䅣睕㙁䕁䅅䅗偂䕁䄴䅁䩁允䅁䅈䅁䕁䄴兙穂䝁䅑兙硂䕁䅣睕㙁䕁䅅杗兂䕁䄴䅁湄䅂䅁䅈䅁䕁䄴兙穂䝁䅑兙硂䕁䅣睕㙁䕁䅅杗啂䕁䅅䅁㍂䅅䅁䅈䅁䕁䄴兙穂䝁䅑兙硂䕁䅣睕㙁䕁䅉兑佂䕁䅙䅁牂杄䅁䅈䅁䕁䄴兙穂䝁䅑兙硂䕁䅣睕㙁䕁䅉兑佂䙁䅉䅁敄䅄䅁䅈䅁䕁䄴兙穂䝁䅑兙硂䕁䅣睕㙁䕁䅉睑兂䕁䅍䅁㉁兄䅁杇䅁䕁䄴兙穂䝁䅑兙硂䕁䅣睕㙁䕁䅉睒䑂䅁䅁儷䅷䉁䅯䅁佂䝁䅅督歂䝁䅅兣䡂䙁䅍杏䍂䕁䅧杒䅁䱁䙷䅁捁䅁䅁杔桂䡁䅍䅚桂䡁䅅睒呂䑁䅯村䩂䕁䅫村䅁䉁䉑䅁捁䅁䅁杔桂䡁䅍䅚桂䡁䅅睒呂䑁䅯村䭂䙁䅉兓䅁佁佫䅁捁䅁䅁杔桂䡁䅍䅚桂䡁䅅睒呂䑁䅯村䱂䕁䄴睒䅁佁䄴䅁慁䅁䅁杔桂䡁䅍䅚桂䡁䅅睒呂䑁䅯村䱂䙁䅉䅁卂䅁䅁䅇䅁䕁䄴兙穂䝁䅑兙硂䕁䅣睕㙁䕁䅉䅔䅁䉁䴰䅁捁䅁䅁杔桂䡁䅍䅚桂䡁䅅睒呂䑁䅯村䵂䕁䅳村䅁䥁䕯䅁捁䅁䅁杔桂䡁䅍䅚桂䡁䅅睒呂䑁䅯村䵂䕁䄰杔䅁䕁䵧䅁捁䅁䅁杔桂䡁䅍䅚桂䡁䅅睒呂䑁䅯村乂䙁䅉杔䅁䱁䙅䅁捁䅁䅁杔桂䡁䅍䅚桂䡁䅅睒呂䑁䅯村卂䕁䅳䅔䅁䱁䱍䅁捁䅁䅁杔桂䡁䅍䅚桂䡁䅅睒呂䑁䅯村卂䕁䅳杕䅁偁䙫䅁捁䅁䅁杔桂䡁䅍䅚桂䡁䅅睒呂䑁䅯睑䉂䕁䅳兒䅁䡁佑䅁捁䅁䅁杔桂䡁䅍䅚桂䡁䅅睒呂䑁䅯睑䉂䕁䅷兔䅁䥁䵷䅁慁䅁䅁杔桂䡁䅍䅚桂䡁䅅睒呂䑁䅯睑䉂䙁䅉䅁灃䅂䅁䅈䅁䕁䄴兙穂䝁䅑兙硂䕁䅣睕㙁䕁䅍兑卂䕁䅣䅁坁睃䅁䅈䅁䕁䄴兙穂䝁䅑兙硂䕁䅣睕㙁䕁䅍兑卂䙁䅑䅁䵄兂䅁䅈䅁䕁䄴兙穂䝁䅑兙硂䕁䅣睕㙁䕁䅍兑呂䕁䅧䅁㍁䅄䅁䅈䅁䕁䄴兙穂䝁䅑兙硂䕁䅣睕㙁䕁䅍兑呂䙁䅫䅁畃兂䅁䅈䅁䕁䄴兙穂䝁䅑兙硂䕁䅣睕㙁䕁䅍兑啂䙁䅫䅁穃䅄䅁䅈䅁䕁䄴兙穂䝁䅑兙硂䕁䅣睕㙁䕁䅍村卂䕁䅷䅁潃䅄䅁䅈䅁䕁䄴兙穂䝁䅑兙硂䕁䅣睕㙁䕁䅍村呂䕁䅧䅁浂兂䅁䅈䅁䕁䄴兙穂䝁䅑兙硂䕁䅣睕㙁䕁䅍睑偂䕁䅫䅁噁兄䅁䅈䅁䕁䄴兙穂䝁䅑兙硂䕁䅣睕㙁䕁䅍䅒佂䙁䅍䅁畁允䅁杇䅁䕁䄴兙穂䝁䅑兙硂䕁䅣睕㙁䕁䅍䅒塂䅁䅁䅸䅁䉁䅯䅁佂䝁䅅督歂䝁䅅兣䡂䙁䅍杏䑂䕁䅕睒䅁䩁䅍䅁捁䅁䅁杔桂䡁䅍䅚桂䡁䅅睒呂䑁䅯睑䙂䕁䄴䅖䅁䅁儸䅁杁䅁䅁杔桂䡁䅍䅚桂䡁䅅睒呂䑁䅯睑䙂䕁䄴䅖畁䕁䅅䅁湄杄䅁䅈䅁䕁䄴兙穂䝁䅑兙硂䕁䅣睕㙁䕁䅍兒佂䙁䅧䅁ぁ杄䅁䅈䅁䕁䄴兙穂䝁䅑兙硂䕁䅣睕㙁䕁䅍兒卂䙁䅑䅁允䅅䅁䅈䅁䕁䄴兙穂䝁䅑兙硂䕁䅣睕㙁䕁䅍兒坂䕁䅅䅁ぁ䅄䅁䅈䅁䕁䄴兙穂䝁䅑兙硂䕁䅣睕㙁䕁䅍杒䝂䕁䄴䅁扃睃䅁䅇䅁䕁䄴兙穂䝁䅑兙硂䕁䅣睕㙁䕁䅍睒䅁䭁䕑䅁捁䅁䅁杔桂䡁䅍䅚桂䡁䅅睒呂䑁䅯睑䡂䕁䄴䅗䅁䱁䕍䅁捁䅁䅁杔桂䡁䅍䅚桂䡁䅅睒呂䑁䅯睑䥂䕁䅍睔䅁佁偉䅁捁䅁䅁杔桂䡁䅍䅚桂䡁䅅睒呂䑁䅯睑䥂䕁䅑杔䅁䡁䙳䅁捁䅁䅁杔桂䡁䅍䅚桂䡁䅅睒呂䑁䅯睑䥂䕁䅕杒䅁䕁䴰䅁捁䅁䅁杔桂䡁䅍䅚桂䡁䅅睒呂䑁䅯睑䥂䙁䅉䅒䅁䕁䙑䅁捁䅁䅁杔桂䡁䅍䅚桂䡁䅅睒呂䑁䅯睑䥂䙁䅉睖䅁䑁䄴䅁捁䅁䅁杔桂䡁䅍䅚桂䡁䅅睒呂䑁䅯睑䥂䙁䅑杕䅁䍁䄴䅁慁䅁䅁杔桂䡁䅍䅚桂䡁䅅睒呂䑁䅯睑䥂䙁䅧䅁㥃兂䅁䅈䅁䕁䄴兙穂䝁䅑兙硂䕁䅣睕㙁䕁䅍兓佂䕁䅙䅁剃䅁䅁杈䅁䕁䄴兙穂䝁䅑兙硂䕁䅣睕㙁䕁䅍兔䑂䙁䅍兑䅁䝁䉙䅁慁䅁䅁杔桂䡁䅍䅚桂䡁䅅睒呂䑁䅯睑乂䕁䅕䅁橂䅁䅁䅈䅁䕁䄴兙穂䝁䅑兙硂䕁䅣睕㙁䕁䅍杔奂䕁䅍䅁兂兂䅁䅈䅁䕁䄴兙穂䝁䅑兙硂䕁䅣睕㙁䕁䅍杔奂䕁䄴䅁䑄兄䅁䅈䅁䕁䄴兙穂䝁䅑兙硂䕁䅣睕㙁䕁䅍睔䥂䙁䅕䅁㑂杄䅁䅈䅁䕁䄴兙穂䝁䅑兙硂䕁䅣睕㙁䕁䅍睔䱂䕁䅕䅁佃兂䅁䅈䅁䕁䄴兙穂䝁䅑兙硂䕁䅣睕㙁䕁䅍睔䵂䕁䅉䅁扁兂䅁䅈䅁䕁䄴兙穂䝁䅑兙硂䕁䅣睕㙁䕁䅍睔䵂䕁䅷䅁⭂睃䅁䅈䅁䕁䄴兙穂䝁䅑兙硂䕁䅣睕㙁䕁䅍睔䵂䕁䄰䅁乄䅂䅁杇䅁䕁䄴兙穂䝁䅑兙硂䕁䅣睕㙁䕁䅍睔偂䅁䅁杮䅅䉁䅷䅁佂䝁䅅督歂䝁䅅兣䡂䙁䅍杏䑂䕁䄸睕啂䅁䅁兔䅁䉁䅯䅁佂䝁䅅督歂䝁䅅兣䡂䙁䅍杏䑂䙁䅁村䅁䡁䄰䅁捁䅁䅁杔桂䡁䅍䅚桂䡁䅅睒呂䑁䅯睑兂䙁䅉䅖䅁䝁䈰䅁捁䅁䅁杔桂䡁䅍䅚桂䡁䅅睒呂䑁䅯睑卂䕁䄸䅗䅁佁䔴䅁捁䅁䅁杔桂䡁䅍䅚桂䡁䅅睒呂䑁䅯睑卂䙁䅍杕䅁䥁䱑䅁捁䅁䅁杔桂䡁䅍䅚桂䡁䅅睒呂䑁䅯睑卂䙁䅕睕䅁䱁䕣䅁捁䅁䅁杔桂䡁䅍䅚桂䡁䅅睒呂䑁䅯睑卂䙁䅙䅔䅁䱁䱑䅁捁䅁䅁杔桂䡁䅍䅚桂䡁䅅睒呂䑁䅯睑卂䙁䅣䅒䅁䭁䅕䅁捁䅁䅁杔桂䡁䅍䅚桂䡁䅅睒呂䑁䅯睑呂䕁䅍睔䅁䅁䉍䅁捁䅁䅁杔桂䡁䅍䅚桂䡁䅅睒呂䑁䅯睑呂䕁䅣䅕䅁䑁䉕䅁捁䅁䅁杔桂䡁䅍䅚桂䡁䅅睒呂䑁䅯睑呂䕁䅣睕䅁乁䵉䅁捁䅁䅁杔桂䡁䅍䅚桂䡁䅅睒呂䑁䅯睑呂䙁䅣兓䅁䥁佁䅁慁䅁䅁杔桂䡁䅍䅚桂䡁䅅睒呂䑁䅯睑呂䙁䅧䅁䅂䅁䅁䅈䅁䕁䄴兙穂䝁䅑兙硂䕁䅣睕㙁䕁䅍䅖䉂䙁䅍䅁⭄䅁䅁䅈䅁䕁䄴兙穂䝁䅑兙硂䕁䅣睕㙁䕁䅍䅖䱂䕁䅉䅁剁䅄䅁䅈䅁䕁䄴兙穂䝁䅑兙硂䕁䅣睕㙁䕁䅍䅖呂䕁䅧䅁敁䅁䅁䅈䅁䕁䄴兙穂䝁䅑兙硂䕁䅣睕㙁䕁䅍杖䍂䕁䅙䅁㑄兄䅁䅈䅁䕁䄴兙穂䝁䅑兙硂䕁䅣睕㙁䕁䅍杖䑂䕁䄸䅁呄睃䅁䅈䅁䕁䄴兙穂䝁䅑兙硂䕁䅣睕㙁䕁䅍杖䵂䙁䅑䅁牁兂䅁䅈䅁䕁䄴兙穂䝁䅑兙硂䕁䅣睕㙁䕁䅍兗啂䕁䅳䅁䕄䅂䅁杇䅁䕁䄴兙穂䝁䅑兙硂䕁䅣睕㙁䕁䅍杗卂䅁䅁儰䅁䉁䅯䅁佂䝁䅅督歂䝁䅅兣䡂䙁䅍杏䕂䕁䅉䅗䅁䙁䙕䅁捁䅁䅁杔桂䡁䅍䅚桂䡁䅅睒呂䑁䅯䅒䑂䕁䄸兔䅁䅁乕䅁捁䅁䅁杔桂䡁䅍䅚桂䡁䅅睒呂䑁䅯䅒䡂䕁䅫兓䅁偁䴰䅁捁䅁䅁杔桂䡁䅍䅚桂䡁䅅睒呂䑁䅯䅒䩂䕁䄸䅒䅁䍁䱁䅁捁䅁䅁杔桂䡁䅍䅚桂䡁䅅睒呂䑁䅯䅒䵂䙁䅑杕䅁䵁䅕䅁捁䅁䅁杔桂䡁䅍䅚桂䡁䅅睒呂䑁䅯䅒偂䕁䅍兖䅁䑁䙯䅁捁䅁䅁杔桂䡁䅍䅚桂䡁䅅睒呂䑁䅯䅒偂䙁䅉兔䅁䉁偫䅁慁䅁䅁杔桂䡁䅍䅚桂䡁䅅睒呂䑁䅯䅒兂䙁䅯䅁⭂䅁䅁䅈䅁䕁䄴兙穂䝁䅑兙硂䕁䅣睕㙁䕁䅑兖偂䕁䅷䅁ぃ兂䅁䅈䅁䕁䄴兙穂䝁䅑兙硂䕁䅣睕㙁䕁䅑杖䉂䙁䅧䅁卄兄䅁䅈䅁䕁䄴兙穂䝁䅑兙硂䕁䅣睕㙁䕁䅑䅗䑂䕁䄰䅁㉁允䅁䅈䅁䕁䄴兙穂䝁䅑兙硂䕁䅣睕㙁䕁䅑䅗兂䕁䅕䅁ㅂ兄䅁䅇䅁䕁䄴兙穂䝁䅑兙硂䕁䅣睕㙁䕁䅕兑䅁䉁䅑䅁捁䅁䅁杔桂䡁䅍䅚桂䡁䅅睒呂䑁䅯兒䍂䕁䅅兗䅁䑁䅧䅁捁䅁䅁杔桂䡁䅍䅚桂䡁䅅睒呂䑁䅯兒䑂䙁䅁睒䅁䵁䱣䅁捁䅁䅁杔桂䡁䅍䅚桂䡁䅅睒呂䑁䅯兒䙂䕁䅙䅖䅁䅁䙕䅁捁䅁䅁杔桂䡁䅍䅚桂䡁䅅睒呂䑁䅯兒乂䕁䅉睑䅁䱁临䅁捁䅁䅁杔桂䡁䅍䅚桂䡁䅅睒呂䑁䅯兒佂䙁䅍睒䅁䱁䔸䅁捁䅁䅁杔桂䡁䅍䅚桂䡁䅅睒呂䑁䅯兒剂䕁䅫䅗䅁䑁䅍䅁捁䅁䅁杔桂䡁䅍䅚桂䡁䅅睒呂䑁䅯兒卂䕁䅫兒䅁偁䄰䅁捁䅁䅁杔桂䡁䅍䅚桂䡁䅅睒呂䑁䅯兒啂䙁䅍兗䅁䕁䵯䅁捁䅁䅁杔桂䡁䅍䅚桂䡁䅅睒呂䑁䅯兒坂䙁䅉睒䅁䅁䅫䅁捁䅁䅁杔桂䡁䅍䅚桂䡁䅅睒呂䑁䅯兒塂䕁䅉睑䅁佁䙣䅁慁䅁䅁杔桂䡁䅍䅚桂䡁䅅睒呂䑁䅯兒奂䕁䅍䅁佁䅁䅁杇䅁䕁䄴兙穂䝁䅑兙硂䕁䅣睕㙁䕁䅕䅗䙂䅁䅁朱䅑䉁䅷䅁佂䝁䅅督歂䝁䅅兣䡂䙁䅍杏䙂䙁䅧兒䵂䅁䅁儰䅑䉁䅷䅁佂䝁䅅督歂䝁䅅兣䡂䙁䅍杏䙂䙁䅧䅔呂䅁䅁䄫䅕䉁䅷䅁佂䝁䅅督歂䝁䅅兣䡂䙁䅍杏䙂䙁䅧䅕䙂䅁䅁杣䅁䉁䅷䅁佂䝁䅅督歂䝁䅅兣䡂䙁䅍杏䙂䙁䅧䅕偂䅁䅁䅵䅑䉁䅷䅁佂䝁䅅督歂䝁䅅兣䡂䙁䅍杏䙂䙁䅧䅖卂䅁䅁睋䅳䉁䅯䅁佂䝁䅅督歂䝁䅅兣䡂䙁䅍杏䙂䙁䅫兒䅁佁䵧䅁捁䅁䅁杔桂䡁䅍䅚桂䡁䅅睒呂䑁䅯兒慂䙁䅁睖䅁䉁佑䅁捁䅁䅁杔桂䡁䅍䅚桂䡁䅅睒呂䑁䅯杒䉂䕁䄴睒䅁偁䅳䅁捁䅁䅁杔桂䡁䅍䅚桂䡁䅅睒呂䑁䅯杒䉂䙁䅍䅖䅁䩁䉙䅁捁䅁䅁杔桂䡁䅍䅚桂䡁䅅睒呂䑁䅯杒䍂䕁䄴睑䅁䝁义䅁捁䅁䅁杔桂䡁䅍䅚桂䡁䅅睒呂䑁䅯杒䑂䕁䅙睕䅁乁䕫䅁捁䅁䅁杔桂䡁䅍䅚桂䡁䅅睒呂䑁䅯杒䙂䕁䅷兒䅁䡁䱫䅁捁䅁䅁杔桂䡁䅍䅚桂䡁䅅睒呂䑁䅯杒䝂䕁䅉睑䅁䭁䴴䅁捁䅁䅁杔桂䡁䅍䅚桂䡁䅅睒呂䑁䅯杒䝂䕁䅫杔䅁䵁䙉䅁捁䅁䅁杔桂䡁䅍䅚桂䡁䅅睒呂䑁䅯杒䝂䕁䅫杖䅁䝁䅧䅁慁䅁䅁杔桂䡁䅍䅚桂䡁䅅睒呂䑁䅯杒䥂䕁䅉䅁桃睃䅁䅈䅁䕁䄴兙穂䝁䅑兙硂䕁䅣睕㙁䕁䅙兓啂䕁䅉䅁噁允䅁䅈䅁䕁䄴兙穂䝁䅑兙硂䕁䅣睕㙁䕁䅙兓坂䕁䅕䅁煄兂䅁䅈䅁䕁䄴兙穂䝁䅑兙硂䕁䅣睕㙁䕁䅙兓慂䙁䅯䅁浂䅄䅁䅈䅁䕁䄴兙穂䝁䅑兙硂䕁䅣睕㙁䕁䅙䅔䙂䙁䅧䅁瑃䅂䅁䅈䅁䕁䄴兙穂䝁䅑兙硂䕁䅣睕㙁䕁䅙睔卂䕁䄰䅁慁睄䅁杇䅁䕁䄴兙穂䝁䅑兙硂䕁䅣睕㙁䕁䅙睔奂䅁䅁睮䅅䉁䅷䅁佂䝁䅅督歂䝁䅅兣䡂䙁䅍杏䝂䕁䄸䅗䉂䅁䅁杯䅅䉁䅷䅁佂䝁䅅督歂䝁䅅兣䡂䙁䅍杏䝂䕁䄸䅗䝂䅁䅁睢䄰䉁䅷䅁佂䝁䅅督歂䝁䅅兣䡂䙁䅍杏䝂䙁䅍䅔卂䅁䅁杯䅁䉁䅷䅁佂䝁䅅督歂䝁䅅兣䡂䙁䅍杏䝂䙁䅑䅒卂䅁䅁睂䅷䉁䅷䅁佂䝁䅅督歂䝁䅅兣䡂䙁䅍杏䝂䙁䅑杔啂䅁䅁䅍䅁䉁䅷䅁佂䝁䅅督歂䝁䅅兣䡂䙁䅍杏䝂䙁䅑杕䙂䅁䅁允䄰䉁䅷䅁佂䝁䅅督歂䝁䅅兣䡂䙁䅍杏䝂䙁䅕䅔啂䅁䅁䅆䄰䉁䅷䅁佂䝁䅅督歂䝁䅅兣䡂䙁䅍杏䝂䙁䅣杕䕂䅁䅁䅰䅳䉁䅷䅁佂䝁䅅督歂䝁䅅兣䡂䙁䅍杏䝂䙁䅫村卂䅁䅁睫䅕䉁䅷䅁佂䝁䅅督歂䝁䅅兣䡂䙁䅍杏䡂䕁䅕䅓䑂䅁䅁䄸䅁䉁䅯䅁佂䝁䅅督歂䝁䅅兣䡂䙁䅍杏䡂䕁䅕杔䅁䩁䅑䅁捁䅁䅁杔桂䡁䅍䅚桂䡁䅅睒呂䑁䅯睒䩂䕁䅫兓䅁佁䵫䅁捁䅁䅁杔桂䡁䅍䅚桂䡁䅅睒呂䑁䅯睒䩂䕁䅷䅒䅁䵁䅳䅁捁䅁䅁杔桂䡁䅍䅚桂䡁䅅睒呂䑁䅯睒䵂䙁䅁兓䅁䉁䝁䅁捁䅁䅁杔桂䡁䅍䅚桂䡁䅅睒呂䑁䅯睒佂䙁䅑䅗䅁䵁䔴䅁奁䅁䅁杔桂䡁䅍䅚桂䡁䅅睒呂䑁䅯睒偂䅁䅁兢䅳䉁䅷䅁佂䝁䅅督歂䝁䅅兣䡂䙁䅍杏䡂䕁䄸睒偂䅁䅁䄳䅷䉁䅷䅁佂䝁䅅督歂䝁䅅兣䡂䙁䅍杏䡂䕁䄸睔䡂䅁䅁䅐䅁䉁䄴䅁佂䝁䅅督歂䝁䅅兣䡂䙁䅍杏䡂䕁䄸睔䡂䕁䅷䅁㥁䅁䅁䅈䅁䕁䄴兙穂䝁䅑兙硂䕁䅣睕㙁䕁䅣䅕卂䕁䅕䅁卂兄䅁䅈䅁䕁䄴兙穂䝁䅑兙硂䕁䅣睕㙁䕁䅣睕䥂䕁䅑䅁硂睃䅁䅇䅁䕁䄴兙穂䝁䅑兙硂䕁䅣睕㙁䕁䅣䅖䅁䡁䙉䅁捁䅁䅁杔桂䡁䅍䅚桂䡁䅅睒呂䑁䅯䅓䉂䕁䅙睑䅁䍁䱙䅁捁䅁䅁杔桂䡁䅍䅚桂䡁䅅睒呂䑁䅯䅓䉂䕁䅫杔䅁䥁䱁䅁捁䅁䅁杔桂䡁䅍䅚桂䡁䅅睒呂䑁䅯䅓䉂䕁䅷睔䅁䡁䙣䅁慁䅁䅁杔桂䡁䅍䅚桂䡁䅅睒呂䑁䅯䅓䉂䙁䅍䅁噁䅁䅁䅈䅁䕁䄴兙穂䝁䅑兙硂䕁䅣睕㙁䕁䅧村䉂䕁䄴䅁汃允䅁䅈䅁䕁䄴兙穂䝁䅑兙硂䕁䅣睕㙁䕁䅧睑呂䕁䅣䅁䥄睃䅁䅈䅁䕁䄴兙穂䝁䅑兙硂䕁䅣睕㙁䕁䅧兒䵂䕁䅕䅁㙂睃䅁䅈䅁䕁䄴兙穂䝁䅑兙硂䕁䅣睕㙁䕁䅧杒塂䕁䅅䅁癄兄䅁䅈䅁䕁䄴兙穂䝁䅑兙硂䕁䅣睕㙁䕁䅧䅔䩂䙁䅑䅁⽁䅄䅁䅈䅁䕁䄴兙穂䝁䅑兙硂䕁䅣睕㙁䕁䅧䅔佂䕁䅕䅁癁兂䅁䅈䅁䕁䄴兙穂䝁䅑兙硂䕁䅣睕㙁䕁䅧睔䵂䙁䅧䅁㑃允䅁杇䅁䕁䄴兙穂䝁䅑兙硂䕁䅣睕㙁䕁䅧睔佂䅁䅁䅯䅅䉁䅷䅁佂䝁䅅督歂䝁䅅兣䡂䙁䅍杏䥂䕁䄸䅕䙂䅁䅁末䅷䉁䅯䅁佂䝁䅅督歂䝁䅅兣䡂䙁䅍杏䥂䙁䅅兗䅁䅁䙷䅁捁䅁䅁杔桂䡁䅍䅚桂䡁䅅睒呂䑁䅯䅓呂䕁䅫睑䅁䥁䉣䅁捁䅁䅁杔桂䡁䅍䅚桂䡁䅅睒呂䑁䅯䅓呂䕁䅫兓䅁䥁佅䅁慁䅁䅁杔桂䡁䅍䅚桂䡁䅅睒呂䑁䅯䅓呂䙁䅑䅁䉂䅁䅁䅈䅁䕁䄴兙穂䝁䅑兙硂䕁䅣睕㙁䕁䅧睕啂䕁䄰䅁呃睃䅁䅈䅁䕁䄴兙穂䝁䅑兙硂䕁䅣睕㙁䕁䅧䅖䵂䕁䅑䅁䭁杄䅁杇䅁䕁䄴兙穂䝁䅑兙硂䕁䅣睕㙁䕁䅧䅖慂䅁䅁末䅯䉁䅷䅁佂䝁䅅督歂䝁䅅兣䡂䙁䅍杏䥂䙁䅕村䡂䅁䅁睌䅳䉁䅯䅁佂䝁䅅督歂䝁䅅兣䡂䙁䅍杏䥂䙁䅣睑䅁䩁䔰䅁捁䅁䅁杔桂䡁䅍䅚桂䡁䅅睒呂䑁䅯䅓塂䕁䅳杔䅁䕁丸䅁慁䅁䅁杔桂䡁䅍䅚桂䡁䅅睒呂䑁䅯兓䉂䕁䅍䅁䝂兄䅁䅈䅁䕁䄴兙穂䝁䅑兙硂䕁䅣睕㙁䕁䅫兑卂䙁䅑䅁奄睃䅁䅈䅁䕁䄴兙穂䝁䅑兙硂䕁䅣睕㙁䕁䅫村䱂䙁䅉䅁ぃ䅂䅁䅈䅁䕁䄴兙穂䝁䅑兙硂䕁䅣睕㙁䕁䅫村偂䕁䅍䅁慁兂䅁䅈䅁䕁䄴兙穂䝁䅑兙硂䕁䅣睕㙁䕁䅫睑䥂䙁䅉䅁摂睃䅁䅈䅁䕁䄴兙穂䝁䅑兙硂䕁䅣睕㙁䕁䅫睑噂䕁䅫䅁坁兄䅁䅈䅁䕁䄴兙穂䝁䅑兙硂䕁䅣睕㙁䕁䅫䅒䑂䕁䅍䅁穂䅅䅁䅈䅁䕁䄴兙穂䝁䅑兙硂䕁䅣睕㙁䕁䅫䅒奂䙁䅧䅁㝁䅁䅁䅈䅁䕁䄴兙穂䝁䅑兙硂䕁䅣睕㙁䕁䅫䅔乂䕁䄴䅁呄兂䅁䅈䅁䕁䄴兙穂䝁䅑兙硂䕁䅣睕㙁䕁䅫杔䑂䙁䅫䅁㥁允䅁䅈䅁䕁䄴兙穂䝁䅑兙硂䕁䅣睕㙁䕁䅫杔䕂䕁䅉䅁楄睃䅁䅈䅁䕁䄴兙穂䝁䅑兙硂䕁䅣睕㙁䕁䅫杔啂䕁䅍䅁䅄允䅁䅈䅁䕁䄴兙穂䝁䅑兙硂䕁䅣睕㙁䕁䅫杔啂䙁䅕䅁汁䅁䅁䅈䅁䕁䄴兙穂䝁䅑兙硂䕁䅣睕㙁䕁䅫杔坂䕁䅅䅁㑂兄䅁䅈䅁䕁䄴兙穂䝁䅑兙硂䕁䅣睕㙁䕁䅫睔呂䙁䅁䅁晁杄䅁䅈䅁䕁䄴兙穂䝁䅑兙硂䕁䅣睕㙁䕁䅫䅕䉂䙁䅉䅁䵂睃䅁䅈䅁䕁䄴兙穂䝁䅑兙硂䕁䅣睕㙁䕁䅫䅕䡂䙁䅁䅁浄䅂䅁䅈䅁䕁䄴兙穂䝁䅑兙硂䕁䅣睕㙁䕁䅫杕䕂䕁䄰䅁䝁杂䅁䅈䅁䕁䄴兙穂䝁䅑兙硂䕁䅣睕㙁䕁䅫睕卂䕁䅣䅁桂䅁䅁䅈䅁䕁䄴兙穂䝁䅑兙硂䕁䅣睕㙁䕁䅫䅖卂䕁䅫䅁呁䅄䅁䅈䅁䕁䄴兙穂䝁䅑兙硂䕁䅣睕㙁䕁䅯兑䑂䕁䅳䅁䵁杄䅁䅈䅁䕁䄴兙穂䝁䅑兙硂䕁䅣睕㙁䕁䅯兑慂䙁䅯䅁剃兂䅁䅈䅁䕁䄴兙穂䝁䅑兙硂䕁䅣睕㙁䕁䅯村䥂䙁䅑䅁䙄允䅁䅈䅁䕁䄴兙穂䝁䅑兙硂䕁䅣睕㙁䕁䅯村䵂䙁䅕䅁ㅁ䅄䅁䅈䅁䕁䄴兙穂䝁䅑兙硂䕁䅣睕㙁䕁䅯村呂䙁䅍䅁䕁睃䅁䅈䅁䕁䄴兙穂䝁䅑兙硂䕁䅣睕㙁䕁䅯杓呂䕁䅙䅁䕄䅄䅁䅈䅁䕁䄴兙穂䝁䅑兙硂䕁䅣睕㙁䕁䅯睓䥂䙁䅫䅁䩄允䅁䅈䅁䕁䄴兙穂䝁䅑兙硂䕁䅣睕㙁䕁䅳兑䵂䙁䅕䅁慂兄䅁杇䅁䕁䄴兙穂䝁䅑兙硂䕁䅣睕㙁䕁䅳䅒兂䅁䅁杸䅁䉁䅯䅁佂䝁䅅督歂䝁䅅兣䡂䙁䅍杏䱂䕁䅧睑䅁䥁䅙䅁捁䅁䅁杔桂䡁䅍䅚桂䡁䅅睒呂䑁䅯睓䵂䕁䅅睑䅁䡁䉑䅁捁䅁䅁杔桂䡁䅍䅚桂䡁䅅睒呂䑁䅯睓䵂䕁䅫睑䅁䩁䱕䅁捁䅁䅁杔桂䡁䅍䅚桂䡁䅅睒呂䑁䅯睓卂䙁䅫睕䅁偁䵑䅁捁䅁䅁杔桂䡁䅍䅚桂䡁䅅睒呂䑁䅯䅔䉂䕁䄰杕䅁偁䕣䅁捁䅁䅁杔桂䡁䅍䅚桂䡁䅅睒呂䑁䅯䅔䉂䕁䄴睑䅁䍁䘰䅁捁䅁䅁杔桂䡁䅍䅚桂䡁䅅睒呂䑁䅯䅔䙂䕁䅍睔䅁佁䕅䅁捁䅁䅁杔桂䡁䅍䅚桂䡁䅅睒呂䑁䅯䅔䙂䙁䅍䅔䅁䕁䱅䅁捁䅁䅁杔桂䡁䅍䅚桂䡁䅅睒呂䑁䅯䅔䝂䙁䅕睕䅁䵁䙧䅁捁䅁䅁杔桂䡁䅍䅚桂䡁䅅睒呂䑁䅯䅔䡂䕁䅫䅓䅁䝁䵷䅁慁䅁䅁杔桂䡁䅍䅚桂䡁䅅睒呂䑁䅯䅔䩂䕁䄴䅁䱃允䅁䅈䅁䕁䄴兙穂䝁䅑兙硂䕁䅣睕㙁䕁䅷兓啂䕁䅕䅁牄兂䅁䅈䅁䕁䄴兙穂䝁䅑兙硂䕁䅣睕㙁䕁䅷兓坂䕁䄴䅁療兂䅁䅈䅁䕁䄴兙穂䝁䅑兙硂䕁䅣睕㙁䕁䅷睓䝂䕁䄴䅁煂睃䅁杇䅁䕁䄴兙穂䝁䅑兙硂䕁䅣睕㙁䕁䅷睓剂䅁䅁睕䅁䉁䅯䅁佂䝁䅅督歂䝁䅅兣䡂䙁䅍杏䵂䕁䄴䅖䅁䑁䅅䅁慁䅁䅁杔桂䡁䅍䅚桂䡁䅅睒呂䑁䅯䅔佂䙁䅣䅁剁杂䅁䅈䅁䕁䄴兙穂䝁䅑兙硂䕁䅣睕㙁䕁䅷睔兂䕁䅕䅁偃兂䅁䅈䅁䕁䄴兙穂䝁䅑兙硂䕁䅣睕㙁䕁䅷兕䕂䙁䅑䅁䝃䅄䅁䅈䅁䕁䄴兙穂䝁䅑兙硂䕁䅣睕㙁䕁䅷杕䑂䙁䅧䅁潂允䅁䅈䅁䕁䄴兙穂䝁䅑兙硂䕁䅣睕㙁䕁䅷睕䑂䕁䅍䅁摃兂䅁䅈䅁䕁䄴兙穂䝁䅑兙硂䕁䅣睕㙁䕁䅷睕啂䙁䅉䅁杄兂䅁䅈䅁䕁䄴兙穂䝁䅑兙硂䕁䅣睕㙁䕁䅷兖䵂䙁䅕䅁啄允䅁䅈䅁䕁䄴兙穂䝁䅑兙硂䕁䅣睕㙁䕁䄰兑佂䕁䅧䅁煃兂䅁杇䅁䕁䄴兙穂䝁䅑兙硂䕁䅣睕㙁䕁䄰兑卂䅁䅁杆䅁䉁䅷䅁佂䝁䅅督歂䝁䅅兣䡂䙁䅍杏乂䕁䅅睕䩂䅁䅁䄲䅕䉁䅯䅁佂䝁䅅督歂䝁䅅兣䡂䙁䅍杏乂䕁䅅䅖䅁䭁䕯䅁捁䅁䅁杔桂䡁䅍䅚桂䡁䅅睒呂䑁䅯兔䉂䙁䅑睖䅁䉁䵉䅁捁䅁䅁杔桂䡁䅍䅚桂䡁䅅睒呂䑁䅯兔䑂䕁䅧䅕䅁䑁䉷䅁捁䅁䅁杔桂䡁䅍䅚桂䡁䅅睒呂䑁䅯兔䑂䙁䅉兓䅁䉁乣䅁慁䅁䅁杔桂䡁䅍䅚桂䡁䅅睒呂䑁䅯兔䑂䙁䅣䅁䙂睃䅁䅈䅁䕁䄴兙穂䝁䅑兙硂䕁䅣睕㙁䕁䄰䅒䵂䙁䅯䅁塃允䅁䅈䅁䕁䄴兙穂䝁䅑兙硂䕁䅣睕㙁䕁䄰兒䕂䙁䅁䅁啃兂䅁䅈䅁䕁䄴兙穂䝁䅑兙硂䕁䅣睕㙁䕁䄰兒啂䕁䅅䅁㍁䅁䅁䅈䅁䕁䄴兙穂䝁䅑兙硂䕁䅣睕㙁䕁䄰睒䙂䕁䅕䅁橁兄䅁䅈䅁䕁䄴兙穂䝁䅑兙硂䕁䅣睕㙁䕁䄰睒兂䕁䅫䅁⭄䅄䅁䅈䅁䕁䄴兙穂䝁䅑兙硂䕁䅣睕㙁䕁䄰兓䕂䕁䅑䅁啁杂䅁䅈䅁䕁䄴兙穂䝁䅑兙硂䕁䅣睕㙁䕁䄰睓呂䕁䅫䅁楄䅂䅁䅈䅁䕁䄴兙穂䝁䅑兙硂䕁䅣睕㙁䕁䄰睓啂䙁䅧䅁呃允䅁䅈䅁䕁䄴兙穂䝁䅑兙硂䕁䅣睕㙁䕁䄰䅔䉂䕁䅉䅁硁䅄䅁䅈䅁䕁䄴兙穂䝁䅑兙硂䕁䅣睕㙁䕁䄰䅔䱂䕁䄴䅁䩂䅄䅁䅈䅁䕁䄴兙穂䝁䅑兙硂䕁䅣睕㙁䕁䄰兔呂䕁䅫䅁䍃睃䅁䅈䅁䕁䄴兙穂䝁䅑兙硂䕁䅣睕㙁䕁䄰杔卂䕁䄸䅁呁杄䅁䅈䅁䕁䄴兙穂䝁䅑兙硂䕁䅣睕㙁䕁䄰杔呂䙁䅑䅁㥃䅁䅁䅈䅁䕁䄴兙穂䝁䅑兙硂䕁䅣睕㙁䕁䄰睔卂䕁䄴䅁兄兂䅁䅈䅁䕁䄴兙穂䝁䅑兙硂䕁䅣睕㙁䕁䄰䅕塂䙁䅉䅁元允䅁䅈䅁䕁䄴兙穂䝁䅑兙硂䕁䅣睕㙁䕁䄰杕䑂䙁䅫䅁獂兄䅁䅈䅁䕁䄴兙穂䝁䅑兙硂䕁䅣睕㙁䕁䄰杕佂䕁䅅䅁㕃允䅁䅈䅁䕁䄴兙穂䝁䅑兙硂䕁䅣睕㙁䕁䄰杕啂䕁䄴䅁㙄睃䅁䅈䅁䕁䄴兙穂䝁䅑兙硂䕁䅣睕㙁䕁䄰睕䙂䙁䅧䅁灂兄䅁䅈䅁䕁䄴兙穂䝁䅑兙硂䕁䅣睕㙁䕁䄰睕䝂䙁䅑䅁婄䅁䅁䅈䅁䕁䄴兙穂䝁䅑兙硂䕁䅣睕㙁䕁䄰䅖䑂䕁䅧䅁晁䅁䅁䅈䅁䕁䄴兙穂䝁䅑兙硂䕁䅣睕㙁䕁䄰䅖呂䕁䅫䅁あ兂䅁䅇䅁䕁䄴兙穂䝁䅑兙硂䕁䅣睕㙁䕁䄰兖䅁䕁䉫䅁慁䅁䅁杔桂䡁䅍䅚桂䡁䅅睒呂䑁䅯兔奂䕁䅷䅁㕁睃䅁䅈䅁䕁䄴兙穂䝁䅑兙硂䕁䅣睕㙁䕁䄰兗䡂䕁䄴䅁乁兄䅁䅈䅁䕁䄴兙穂䝁䅑兙硂䕁䅣睕㙁䕁䄰兗卂䕁䅣䅁慃兄䅁䅈䅁䕁䄴兙穂䝁䅑兙硂䕁䅣睕㙁䕁䄴兑卂䕁䅫䅁兄兄䅁䅈䅁䕁䄴兙穂䝁䅑兙硂䕁䅣睕㙁䕁䄴兑坂䕁䅫䅁剄兄䅁䅈䅁䕁䄴兙穂䝁䅑兙硂䕁䅣睕㙁䕁䄴村䩂䙁䅧䅁㡄兂䅁䅈䅁䕁䄴兙穂䝁䅑兙硂䕁䅣睕㙁䕁䄴村啂䕁䅉䅁橃睃䅁䅈䅁䕁䄴兙穂䝁䅑兙硂䕁䅣睕㙁䕁䄴䅒䉂䙁䅅䅁䅄䅁䅁䅈䅁䕁䄴兙穂䝁䅑兙硂䕁䅣睕㙁䕁䄴䅒呂䕁䄴䅁䅂允䅁䅈䅁䕁䄴兙穂䝁䅑兙硂䕁䅣睕㙁䕁䄴兒偂䕁䅣䅁㉃兂䅁䅈䅁䕁䄴兙穂䝁䅑兙硂䕁䅣睕㙁䕁䄴杒䵂䙁䅧䅁奄䅁䅁䅈䅁䕁䄴兙穂䝁䅑兙硂䕁䅣睕㙁䕁䄴睔坂䙁䅑䅁牃䅂䅁䅈䅁䕁䄴兙穂䝁䅑兙硂䕁䅣睕㙁䕁䄴睕䩂䙁䅑䅁㝃睃䅁䅈䅁䕁䄴兙穂䝁䅑兙硂䕁䅣睕㙁䕁䄴䅖䉂䙁䅁䅁佃䅁䅁䅈䅁䕁䄴兙穂䝁䅑兙硂䕁䅣睕㙁䕁䄴䅖䑂䙁䅑䅁㉂兄䅁䅈䅁䕁䄴兙穂䝁䅑兙硂䕁䅣睕㙁䕁䄴䅖卂䙁䅍䅁⽄䅁䅁䅈䅁䕁䄴兙穂䝁䅑兙硂䕁䅣睕㙁䕁䄴杖䕂䕁䅅䅁⭃䅁䅁䅈䅁䕁䄴兙穂䝁䅑兙硂䕁䅣睕㙁䕁䄴杖䙂䕁䅕䅁⽄权䅁䅈䅁䕁䄴兙穂䝁䅑兙硂䕁䅣睕㙁䕁䄴睖䍂䕁䅫䅁㝁杄䅁杇䅁䕁䄴兙穂䝁䅑兙硂䕁䅣睕㙁䕁䄴睖䙂䅁䅁杮䅑䉁䅯䅁佂䝁䅅督歂䝁䅅兣䡂䙁䅍杏佂䙁䅣䅔䅁佁䵕䅁慁䅁䅁杔桂䡁䅍䅚桂䡁䅅睒呂䑁䅯杔塂䙁䅍䅁婄允䅁䅈䅁䕁䄴兙穂䝁䅑兙硂䕁䅣睕㙁䕁䄴睖呂䕁䅅䅁慄允䅁䅈䅁䕁䄴兙穂䝁䅑兙硂䕁䅣睕㙁䕁䄴䅗兂䕁䅫䅁啂允䅁䅈䅁䕁䄴兙穂䝁䅑兙硂䕁䅣睕㙁䕁䄴䅗呂䙁䅑䅁扄兂䅁杇䅁䕁䄴兙穂䝁䅑兙硂䕁䅣睕㙁䕁䄴䅗啂䅁䅁眱䅑䉁䅷䅁佂䝁䅅督歂䝁䅅兣䡂䙁䅍杏佂䙁䅫兔啂䅁䅁睪䅷䉁䅷䅁佂䝁䅅督歂䝁䅅兣䡂䙁䅍杏偂䕁䅑杒䵂䅁䅁睔䅅䉁䅯䅁佂䝁䅅督歂䝁䅅兣䡂䙁䅍杏偂䕁䅑䅕䅁䭁䱣䅁捁䅁䅁杔桂䡁䅍䅚桂䡁䅅睒呂䑁䅯睔䵂䕁䅕䅒䅁䑁䘸䅁捁䅁䅁杔桂䡁䅍䅚桂䡁䅅睒呂䑁䅯睔乂䕁䅍䅔䅁䱁乍䅁奁䅁䅁杔桂䡁䅍䅚桂䡁䅅睒呂䑁䅯睔佂䅁䅁杍䅁䉁䅯䅁佂䝁䅅督歂䝁䅅兣䡂䙁䅍杏偂䕁䄴村䅁䉁䝉䅁捁䅁䅁杔桂䡁䅍䅚桂䡁䅅睒呂䑁䅯睔兂䕁䅍䅓䅁䉁䘰䅁捁䅁䅁杔桂䡁䅍䅚桂䡁䅅睒呂䑁䅯睔卂䕁䅷兗䅁佁䅷䅁捁䅁䅁杔桂䡁䅍䅚桂䡁䅅睒呂䑁䅯睔呂䕁䅫睕䅁乁䵍䅁捁䅁䅁杔桂䡁䅍䅚桂䡁䅅睒呂䑁䅯睔啂䙁䅑杕䅁䅁䵧䅁慁䅁䅁杔桂䡁䅍䅚桂䡁䅅睒呂䑁䅯睔慂䕁䅳䅁䩄䅂䅁䅈䅁䕁䄴兙穂䝁䅑兙硂䕁䅣睕㙁䙁䅁兑佂䙁䅣䅁汄䅁䅁䅈䅁䕁䄴兙穂䝁䅑兙硂䕁䅣睕㙁䙁䅁兑卂䕁䅅䅁桄䅁䅁䅈䅁䕁䄴兙穂䝁䅑兙硂䕁䅣睕㙁䙁䅁兑啂䕁䅳䅁乁杄䅁䅈䅁䕁䄴兙穂䝁䅑兙硂䕁䅣睕㙁䙁䅁兑婂䙁䅧䅁䍄允䅁䅈䅁䕁䄴兙穂䝁䅑兙硂䕁䅣睕㙁䙁䅁睑䉂䙁䅉䅁坂允䅁杇䅁䕁䄴兙穂䝁䅑兙硂䕁䅣睕㙁䙁䅁睑䥂䅁䅁眫䅑䉁䅷䅁佂䝁䅅督歂䝁䅅兣䡂䙁䅍杏兂䕁䅍杕奂䅁䅁先䄰䉁䅷䅁佂䝁䅅督歂䝁䅅兣䡂䙁䅍杏兂䕁䅍䅖婂䅁䅁䅭䅑䉁䅷䅁佂䝁䅅督歂䝁䅅兣䡂䙁䅍杏兂䕁䅑睑偂䅁䅁剺䅁䉁䅷䅁佂䝁䅅督歂䝁䅅兣䡂䙁䅍杏兂䕁䅑杒呂䅁䅁杕䅳䉁䅷䅁佂䝁䅅督歂䝁䅅兣䡂䙁䅍杏兂䕁䅕睑偂䅁䅁眫䅯䉁䅷䅁佂䝁䅅督歂䝁䅅兣䡂䙁䅍杏兂䕁䅕杔䡂䅁䅁睪䄰䉁䅷䅁佂䝁䅅督歂䝁䅅兣䡂䙁䅍杏兂䕁䅕杔佂䅁䅁兡䅷䉁䅯䅁佂䝁䅅督歂䝁䅅兣䡂䙁䅍杏兂䕁䅕䅕䅁䩁䅕䅁捁䅁䅁杔桂䡁䅍䅚桂䡁䅅睒呂䑁䅯䅕䝂䕁䅉睑䅁䭁䴸䅁慁䅁䅁杔桂䡁䅍䅚桂䡁䅅睒呂䑁䅯䅕䝂䕁䅣䅁祃允䅁䅈䅁䕁䄴兙穂䝁䅑兙硂䕁䅣睕㙁䙁䅁睒佂䙁䅫䅁䑁兄䅁䅇䅁䕁䄴兙穂䝁䅑兙硂䕁䅣睕㙁䙁䅁兓䅁乁䰰䅁捁䅁䅁杔桂䡁䅍䅚桂䡁䅅睒呂䑁䅯䅕䩂䕁䄴睑䅁佁佉䅁捁䅁䅁杔桂䡁䅍䅚桂䡁䅅睒呂䑁䅯䅕䵂䕁䅅村䅁䑁䵉䅁捁䅁䅁杔桂䡁䅍䅚桂䡁䅅睒呂䑁䅯䅕䵂䕁䅅兗䅁䭁䵑䅁捁䅁䅁杔桂䡁䅍䅚桂䡁䅅睒呂䑁䅯䅕䵂䕁䄰</t>
  </si>
  <si>
    <t>杕䅁䵁䱫䅁捁䅁䅁杔桂䡁䅍䅚桂䡁䅅睒呂䑁䅯䅕䵂䙁䅑杕䅁䵁䅣䅁捁䅁䅁杔桂䡁䅍䅚桂䡁䅅睒呂䑁䅯䅕䵂䙁䅕睕䅁䩁䱫䅁捁䅁䅁杔桂䡁䅍䅚桂䡁䅅睒呂䑁䅯䅕䵂䙁䅧睕䅁䩁䱯䅁捁䅁䅁杔桂䡁䅍䅚桂䡁䅅睒呂䑁䅯䅕佂䕁䅙䅕䅁䩁䙁䅁捁䅁䅁杔桂䡁䅍䅚桂䡁䅅睒呂䑁䅯䅕偂䕁䅑䅒䅁䱁䉷䅁捁䅁䅁杔桂䡁䅍䅚桂䡁䅅睒呂䑁䅯䅕偂䕁䄸䅔䅁䉁䉣䅁捁䅁䅁杔桂䡁䅍䅚桂䡁䅅睒呂䑁䅯䅕偂䙁䅣兓䅁䑁䙷䅁捁䅁䅁杔桂䡁䅍䅚桂䡁䅅睒呂䑁䅯䅕偂䙁䅣䅔䅁䡁䰸䅁捁䅁䅁杔桂䡁䅍䅚桂䡁䅅睒呂䑁䅯䅕兂䕁䅉兓䅁䍁偣䅁慁䅁䅁杔桂䡁䅍䅚桂䡁䅅睒呂䑁䅯䅕兂䕁䅍䅁穂兂䅁䅈䅁䕁䄴兙穂䝁䅑兙硂䕁䅣睕㙁䙁䅁杕䉂䕁䅅䅁㙃䅄䅁䅈䅁䕁䄴兙穂䝁䅑兙硂䕁䅣睕㙁䙁䅁杕䕂䕁䄸䅁噄兄䅁䅈䅁䕁䄴兙穂䝁䅑兙硂䕁䅣睕㙁䙁䅁杕䡂䙁䅍䅁ㅄ䅄䅁䅈䅁䕁䄴兙穂䝁䅑兙硂䕁䅣睕㙁䙁䅁杕坂䕁䅅䅁㝃䅄䅁䅈䅁䕁䄴兙穂䝁䅑兙硂䕁䅣睕㙁䙁䅁睕乂䙁䅑䅁㥃睃䅁杇䅁䕁䄴兙穂䝁䅑兙硂䕁䅣睕㙁䙁䅁䅖䑂䅁䅁䄴䅅䉁䅷䅁佂䝁䅅督歂䝁䅅兣䡂䙁䅍杏兂䙁䅑兒佂䅁䅁䅉䄴䉁䅷䅁佂䝁䅅督歂䝁䅅兣䡂䙁䅍杏兂䙁䅫䅕䵂䅁䅁兩䅅䉁䅷䅁佂䝁䅅督歂䝁䅅兣䡂䙁䅍杏兂䙁䅯杗䉂䅁䅁䉥䅁䉁䅷䅁佂䝁䅅督歂䝁䅅兣䡂䙁䅍杏剂䕁䅍睔乂䅁䅁東䅁䉁䅷䅁佂䝁䅅督歂䝁䅅兣䡂䙁䅍杏剂䕁䅑兒䵂䅁䅁䅨䅷䉁䅷䅁佂䝁䅅督歂䝁䅅兣䡂䙁䅍杏剂䕁䅷兗呂䅁䅁杯䅑䉁䅷䅁佂䝁䅅督歂䝁䅅兣䡂䙁䅍杏剂䕁䄴睕啂䅁䅁杶䅷䉁䅷䅁佂䝁䅅督歂䝁䅅兣䡂䙁䅍杏剂䙁䅉杖偂䅁䅁眱䄰䉁䅯䅁佂䝁䅅督歂䝁䅅兣䡂䙁䅍杏卂䕁䅕睒䅁䩁䅙䅁捁䅁䅁杔桂䡁䅍䅚桂䡁䅅睒呂䑁䅯杕䙂䕁䅣杔䅁䱁䅳䅁捁䅁䅁杔桂䡁䅍䅚桂䡁䅅睒呂䑁䅯杕䡂䕁䅕杔䅁䱁䙁䅁捁䅁䅁杔桂䡁䅍䅚桂䡁䅅睒呂䑁䅯杕䡂䕁䅷䅒䅁䭁䙳䅁捁䅁䅁杔桂䡁䅍䅚桂䡁䅅睒呂䑁䅯杕乂䕁䅉睕䅁䥁䙍䅁捁䅁䅁杔桂䡁䅍䅚桂䡁䅅睒呂䑁䅯杕偂䕁䅍睓䅁䑁䵳䅁捁䅁䅁杔桂䡁䅍䅚桂䡁䅅睒呂䑁䅯杕偂䕁䅫睑䅁䅁乣䅁捁䅁䅁杔桂䡁䅍䅚桂䡁䅅睒呂䑁䅯杕偂䕁䅫杖䅁䭁䙉䅁慁䅁䅁杔桂䡁䅍䅚桂䡁䅅睒呂䑁䅯杕偂䙁䅁䅁桃允䅁䅈䅁䕁䄴兙穂䝁䅑兙硂䕁䅣睕㙁䙁䅉睔呂䙁䅑䅁佂䅁䅁杇䅁䕁䄴兙穂䝁䅑兙硂䕁䅣睕㙁䙁䅉兖佂䅁䅁兩䅳䍁䅁䅁佂䝁䅅督歂䝁䅅兣䡂䙁䅍杏卂䙁䅕睕䥂䍁䄴兑䅁䭁乕䅁捁䅁䅁杔桂䡁䅍䅚桂䡁䅅睒呂䑁䅯睕䉂䕁䅉杕䅁乁䴸䅁捁䅁䅁杔桂䡁䅍䅚桂䡁䅅睒呂䑁䅯睕䉂䕁䅙䅖䅁乁䱫䅁捁䅁䅁杔桂䡁䅍䅚桂䡁䅅睒呂䑁䅯睕䉂䕁䅫兑䅁偁䕑䅁捁䅁䅁杔桂䡁䅍䅚桂䡁䅅睒呂䑁䅯睕䉂䕁䅫睑䅁䍁䘴䅁捁䅁䅁杔桂䡁䅍䅚桂䡁䅅睒呂䑁䅯睕䉂䕁䄴兔䅁䥁䴰䅁捁䅁䅁杔桂䡁䅍䅚桂䡁䅅睒呂䑁䅯睕䉂䙁䅑睕䅁䥁䵣䅁捁䅁䅁杔桂䡁䅍䅚桂䡁䅅睒呂䑁䅯睕䍂䕁䅅睑䅁䍁䄸䅁捁䅁䅁杔桂䡁䅍䅚桂䡁䅅睒呂䑁䅯睕䍂䕁䅍杒䅁䅁儰䅁捁䅁䅁杔桂䡁䅍䅚桂䡁䅅睒呂䑁䅯睕䍂䙁䅉兑䅁䅁䝯䅁捁䅁䅁杔桂䡁䅍䅚桂䡁䅅睒呂䑁䅯睕䍂䙁䅕䅗䅁佁䉳䅁捁䅁䅁杔桂䡁䅍䅚桂䡁䅅睒呂䑁䅯睕䑂䕁䅧䅔䅁䙁䱑䅁捁䅁䅁杔桂䡁䅍䅚桂䡁䅅睒呂䑁䅯睕䑂䙁䅍睑䅁䑁乣䅁捁䅁䅁杔桂䡁䅍䅚桂䡁䅅睒呂䑁䅯睕䑂䙁䅙䅔䅁䙁䱕䅁捁䅁䅁杔桂䡁䅍䅚桂䡁䅅睒呂䑁䅯睕䕂䕁䅣杕䅁䑁乕䅁捁䅁䅁杔桂䡁䅍䅚桂䡁䅅睒呂䑁䅯睕䙂䕁䅑睒䅁䩁乁䅁捁䅁䅁杔桂䡁䅍䅚桂䡁䅅睒呂䑁䅯睕䙂䕁䅫睑䅁䥁䙧䅁慁䅁䅁杔桂䡁䅍䅚桂䡁䅅睒呂䑁䅯睕䝂䕁䄰䅁㍄兂䅁䅈䅁䕁䄴兙穂䝁䅑兙硂䕁䅣睕㙁䙁䅍杒佂䕁䅍䅁睃䅄䅁杇䅁䕁䄴兙穂䝁䅑兙硂䕁䅣睕㙁䙁䅍䅓䑂䅁䅁杶䅕䉁䅷䅁佂䝁䅅督歂䝁䅅兣䡂䙁䅍杏呂䕁䅧兒佂䅁䅁兌䅷䉁䅷䅁佂䝁䅅督歂䝁䅅兣䡂䙁䅍杏呂䕁䅧睔偂䅁䅁眴䄸䉁䅷䅁佂䝁䅅督歂䝁䅅兣䡂䙁䅍杏呂䕁䅫睒䩂䅁䅁睫䅑䉁䅯䅁佂䝁䅅督歂䝁䅅兣䡂䙁䅍杏呂䕁䅯睖䅁䅁偫䅁捁䅁䅁杔桂䡁䅍䅚桂䡁䅅睒呂䑁䅯睕䱂䙁䅫睖䅁佁倴䅁捁䅁䅁杔桂䡁䅍䅚桂䡁䅅睒呂䑁䅯睕䵂䕁䅅村䅁䥁䕳䅁慁䅁䅁杔桂䡁䅍䅚桂䡁䅅睒呂䑁䅯睕䵂䕁䄰䅁汄兂䅁杇䅁䕁䄴兙穂䝁䅑兙硂䕁䅣睕㙁䙁䅍䅔兂䅁䅁睈䅷䉁䅷䅁佂䝁䅅督歂䝁䅅兣䡂䙁䅍杏呂䕁䄰睑䩂䅁䅁睃䅁䉁䅷䅁佂䝁䅅督歂䝁䅅兣䡂䙁䅍杏呂䕁䄰䅖䑂䅁䅁睶䄰䉁䅷䅁佂䝁䅅督歂䝁䅅兣䡂䙁䅍杏呂䕁䄴睑婂䅁䅁䅉䄰䉁䅷䅁佂䝁䅅督歂䝁䅅兣䡂䙁䅍杏呂䕁䄴兒奂䅁䅁睫䅷䉁䅷䅁佂䝁䅅督歂䝁䅅兣䡂䙁䅍杏呂䕁䄴䅕呂䅁䅁来䅁䉁䅷䅁佂䝁䅅督歂䝁䅅兣䡂䙁䅍杏呂䕁䄸杔偂䅁䅁儳䅷䉁䅷䅁佂䝁䅅督歂䝁䅅兣䡂䙁䅍杏呂䙁䅁睕䑂䅁䅁兦䅷䉁䅷䅁佂䝁䅅督歂䝁䅅兣䡂䙁䅍杏呂䙁䅁䅖佂䅁䅁兴䄴䉁䅷䅁佂䝁䅅督歂䝁䅅兣䡂䙁䅍杏呂䙁䅉䅕啂䅁䅁䄶䅕䉁䅷䅁佂䝁䅅督歂䝁䅅兣䡂䙁䅍杏呂䙁䅑村䉂䅁䅁睺䅷䉁䅷䅁佂䝁䅅督歂䝁䅅兣䡂䙁䅍杏呂䙁䅑兒兂䅁䅁杮䅷䉁䅷䅁佂䝁䅅督歂䝁䅅兣䡂䙁䅍杏呂䙁䅑䅔䕂䅁䅁睰䅁䉁䅷䅁佂䝁䅅督歂䝁䅅兣䡂䙁䅍杏呂䙁䅑杕䉂䅁䅁䄰䅷䉁䅯䅁佂䝁䅅督歂䝁䅅兣䡂䙁䅍杏呂䙁䅑䅗䅁佁䉅䅁捁䅁䅁杔桂䡁䅍䅚桂䡁䅅睒呂䑁䅯睕塂䕁䅳睕䅁佁䉯䅁捁䅁䅁杔桂䡁䅍䅚桂䡁䅅睒呂䑁䅯睕婂䕁䄴兑䅁䩁䘸䅁捁䅁䅁杔桂䡁䅍䅚桂䡁䅅睒呂䑁䅯䅖䍂䕁䅉睓䅁䉁偷䅁捁䅁䅁杔桂䡁䅍䅚桂䡁䅅睒呂䑁䅯䅖䑂䕁䅉兓䅁䙁䙍䅁捁䅁䅁杔桂䡁䅍䅚桂䡁䅅睒呂䑁䅯䅖䙂䕁䅍䅓䅁䝁䅕䅁慁䅁䅁杔桂䡁䅍䅚桂䡁䅅睒呂䑁䅯䅖䙂䙁䅉䅁塃䅁䅁䅈䅁䕁䄴兙穂䝁䅑兙硂䕁䅣睕㙁䙁䅑杒䩂䕁䄴䅁捃睃䅁䅈䅁䕁䄴兙穂䝁䅑兙硂䕁䅣睕㙁䙁䅑䅓卂䕁䄰䅁剂䅄䅁䅈䅁䕁䄴兙穂䝁䅑兙硂䕁䅣睕㙁䙁䅑兓䵂䕁䅕䅁⽁睄䅁䅈䅁䕁䄴兙穂䝁䅑兙硂䕁䅣睕㙁䙁䅑兔噂䙁䅍䅁湂允䅁䅈䅁䕁䄴兙穂䝁䅑兙硂䕁䅣睕㙁䙁䅑杕䩂䙁䅁䅁䩁睃䅁䅈䅁䕁䄴兙穂䝁䅑兙硂䕁䅣睕㙁䙁䅑杕乂䕁䅉䅁ㅄ允䅁䅈䅁䕁䄴兙穂䝁䅑兙硂䕁䅣睕㙁䙁䅑杕乂䕁䅳䅁睄权䅁䅈䅁䕁䄴兙穂䝁䅑兙硂䕁䅣睕㙁䙁䅑杕偂䙁䅣䅁癄允䅁䅈䅁䕁䄴兙穂䝁䅑兙硂䕁䅣睕㙁䙁䅑杕呂䙁䅑䅁权兄䅁䅈䅁䕁䄴兙穂䝁䅑兙硂䕁䅣睕㙁䙁䅑睕䑂䕁䄸䅁䕁允䅁䅈䅁䕁䄴兙穂䝁䅑兙硂䕁䅣睕㙁䙁䅑睕䵂䕁䅅䅁䑄允䅁䅈䅁䕁䄴兙穂䝁䅑兙硂䕁䅣睕㙁䙁䅑䅖䙂䕁䅳䅁䝃兂䅁䅈䅁䕁䄴兙穂䝁䅑兙硂䕁䅣睕㙁䙁䅑䅖䡂䙁䅑䅁㍂兄䅁䅈䅁䕁䄴兙穂䝁䅑兙硂䕁䅣睕㙁䙁䅑䅖乂䕁䅫䅁啁䅄䅁䅈䅁䕁䄴兙穂䝁䅑兙硂䕁䅣睕㙁䙁䅑䅖塂䕁䄸䅁噂䅁䅁杇䅁䕁䄴兙穂䝁䅑兙硂䕁䅣睕㙁䙁䅑䅗佂䅁䅁睄䅁䉁䅷䅁佂䝁䅅督歂䝁䅅兣䡂䙁䅍杏啂䙁䅧杕䥂䅁䅁杪䅑䉁䅯䅁佂䝁䅅督歂䝁䅅兣䡂䙁䅍杏噂䕁䅅䅔䅁䉁䅣䅁捁䅁䅁杔桂䡁䅍䅚桂䡁䅅睒呂䑁䅯兖䍂䙁䅍兓䅁䝁䙯䅁捁䅁䅁杔桂䡁䅍䅚桂䡁䅅睒呂䑁䅯兖䑂䙁䅑䅖䅁佁䱙䅁捁䅁䅁杔桂䡁䅍䅚桂䡁䅅睒呂䑁䅯兖䝂䕁䅍睕䅁䕁䰸䅁捁䅁䅁杔桂䡁䅍䅚桂䡁䅅睒呂䑁䅯兖䝂䙁䅁兓䅁䅁䝫䅁捁䅁䅁杔桂䡁䅍䅚桂䡁䅅睒呂䑁䅯兖䵂䙁䅑兑䅁䥁䅅䅁捁䅁䅁杔桂䡁䅍䅚桂䡁䅅睒呂䑁䅯兖乂䕁䅉杒䅁䙁䙳䅁捁䅁䅁杔桂䡁䅍䅚桂䡁䅅睒呂䑁䅯兖佂䕁䅫䅖䅁䱁䴸䅁捁䅁䅁杔桂䡁䅍䅚桂䡁䅅睒呂䑁䅯兖兂䕁䅉䅒䅁䡁䵍䅁捁䅁䅁杔桂䡁䅍䅚桂䡁䅅睒呂䑁䅯兖卂䕁䅉杔䅁偁䱳䅁捁䅁䅁杔桂䡁䅍䅚桂䡁䅅睒呂䑁䅯兖啂䕁䅧杕䅁佁䙉䅁奁䅁䅁杔桂䡁䅍䅚桂䡁䅅睒呂䑁䅯杖䑂䅁䅁䄯䅑䉁䅷䅁佂䝁䅅督歂䝁䅅兣䡂䙁䅍杏坂䕁䅕睑偂䅁䅁䄯䅯䉁䅷䅁佂䝁䅅督歂䝁䅅兣䡂䙁䅍杏坂䕁䅫兑坂䅁䅁䄲䅷䉁䅷䅁佂䝁䅅督歂䝁䅅兣䡂䙁䅍杏坂䕁䅫睑卂䅁䅁杮䅳䉁䅯䅁佂䝁䅅督歂䝁䅅兣䡂䙁䅍杏坂䕁䅫杕䅁乁䰴䅁捁䅁䅁杔桂䡁䅍䅚桂䡁䅅睒呂䑁䅯杖䩂䙁䅉䅖䅁䱁䱙䅁慁䅁䅁杔桂䡁䅍䅚桂䡁䅅睒呂䑁䅯杖䵂䙁䅫䅁浄兂䅁䅈䅁䕁䄴兙穂䝁䅑兙硂䕁䅣睕㙁䙁䅙杔偂䕁䄰䅁ㅂ兂䅁䅈䅁䕁䄴兙穂䝁䅑兙硂䕁䅣睕㙁䙁䅙杕呂䕁䅳䅁㕄允䅁䅈䅁䕁䄴兙穂䝁䅑兙硂䕁䅣睕㙁䙁䅙杕呂䕁䄴䅁摂允䅁䅈䅁䕁䄴兙穂䝁䅑兙硂䕁䅣睕㙁䙁䅙杕啂䙁䅧䅁灂允䅁䅈䅁䕁䄴兙穂䝁䅑兙硂䕁䅣睕㙁䙁䅙睕䉂䙁䅑䅁⭃睃䅁䅈䅁䕁䄴兙穂䝁䅑兙硂䕁䅣睕㙁䙁䅙䅖卂䙁䅍䅁䅁允䅁䅈䅁䕁䄴兙穂䝁䅑兙硂䕁䅣睕㙁䙁䅣兑䍂䕁䅍䅁湁睃䅁䅈䅁䕁䄴兙穂䝁䅑兙硂䕁䅣睕㙁䙁䅣兑䝂䕁䅑䅁䱄䅄䅁杇䅁䕁䄴兙穂䝁䅑兙硂䕁䅣睕㙁䙁䅣村䉂䅁䅁朴䅁䉁䅯䅁佂䝁䅅督歂䝁䅅兣䡂䙁䅍杏塂䕁䅉䅒䅁佁䅍䅁捁䅁䅁杔桂䡁䅍䅚桂䡁䅅睒呂䑁䅯睖䕂䕁䅅兗䅁偁䈰䅁慁䅁䅁杔桂䡁䅍䅚桂䡁䅅睒呂䑁䅯睖䕂䕁䅍䅁䥄䅁䅁䅈䅁䕁䄴兙穂䝁䅑兙硂䕁䅣睕㙁䙁䅣䅒䝂䕁䅍䅁あ䅅䅁杇䅁䕁䄴兙穂䝁䅑兙硂䕁䅣睕㙁䙁䅣兒佂䅁䅁兵䅕䉁䅷䅁佂䝁䅅督歂䝁䅅兣䡂䙁䅍杏塂䕁䅕杕佂䅁䅁条䅷䉁䅷䅁佂䝁䅅督歂䝁䅅兣䡂䙁䅍杏塂䕁䅙杕䕂䅁䅁儷䅑䉁䅷䅁佂䝁䅅督歂䝁䅅兣䡂䙁䅍杏塂䕁䅫杔䡂䅁䅁䅁䅙䉁䅯䅁佂䝁䅅督歂䝁䅅兣䡂䙁䅍杏塂䕁䄰睒䅁䙁䙅䅁捁䅁䅁杔桂䡁䅍䅚桂䡁䅅睒呂䑁䅯睖卂䕁䅷䅒䅁䉁䱫䅁捁䅁䅁杔桂䡁䅍䅚桂䡁䅅睒呂䑁䅯睖呂䕁䅙睕䅁乁䵑䅁捁䅁䅁杔桂䡁䅍䅚桂䡁䅅睒呂䑁䅯睖啂䕁䅙睑䅁䭁䙍䅁慁䅁䅁杔桂䡁䅍䅚桂䡁䅅睒呂䑁䅯睖啂䙁䅣䅁楄允䅁杇䅁䕁䄴兙穂䝁䅑兙硂䕁䅣睕㙁䙁䅣睖䕂䅁䅁睮䅑䉁䅷䅁佂䝁䅅督歂䝁䅅兣䡂䙁䅍杏塂䙁䅫杔佂䅁䅁眫䅅䉁䅯䅁佂䝁䅅督歂䝁䅅兣䡂䙁䅍杏奂䕁䅕䅔䅁䩁䅧䅁捁䅁䅁杔桂䡁䅍䅚桂䡁䅅睒呂䑁䅯䅗卂䕁䅅兗䅁偁䘰䅁慁䅁䅁杔桂䡁䅍䅚桂䡁䅅睒呂䑁䅯䅗卂䙁䅧䅁晃兄䅁䅈䅁䕁䄴兙穂䝁䅑兙硂䕁䅣睕㙁䙁䅯村卂䕁䅅䅁⭄允䅁䅇䅁䕁䄴兙穂䝁䅑兙硂䕁䅣睕㙁䙁䅯䅒䅁䭁䱫䅁奁䅁䅁杔桂䡁䅍䅚桂䡁䅅睒呂䑁䅯杗䩂䅁䅁儶䅑䉁䅷䅁佂䝁䅅督歂䝁䅅兣䡂䙁䅍杏慂䕁䅫睔佂䅁䅁䅣䅕䡁䅑䅁佂䝁䅅䅤ㅂ䡁䅉兙獂䍁䅁䅔桂䝁䄴睚ㅂ䝁䅅睚求䍁䅁䅕祂䝁䄸睙求䡁䅍督灂䝁䄴睚㝁䍁䅁兒瑁䝁䅷党桂䡁䅉杢灂䝁䄴睚㝁䍁䅁睑療䝁䄴䅤求䝁䄴䅤杁䕁䅍杣求䝁䅅䅤灂䝁䄸杢䅁䙁䵕䅁十䅁䅁杔求䝁䅣兙あ䝁䅫杤求䅁䅁术䅯䍁䅯䅁佂䝁䅕䅤㍂䝁䄸杣牂䍁䅁村桂䝁䅍睡楂䝁䄸杢求䑁䅳䅉ㅁ䕁䅣䅁扁元䅁杴䅁䕁䄴党あ䡁䅣睢祂䝁䅳䅉䍂䝁䅅睙牂䝁䅉睢畂䝁䅕睏杁䕁䅅䅚杁䕁䄴党あ䡁䅣睢祂䝁䅳睏杁䙁䅙兡歂䝁䅕睢杁䙁䅍䅤祂䝁䅕兙瑂䝁䅫杢湂䑁䅳䅉坂䝁䄸兓兂䑁䅳䅉呂䡁䅑杣求䝁䅅兢灂䝁䄴睚杁䕁䄰党歂䝁䅫兙㝁䍁䅁杔求䡁䅑睤療䡁䅉睡杁䙁䅍党橂䡁䅕杣灂䡁䅑入㝁䍁䅁兎䡂䅁䅁睭䅫䕁䅯䅁佂䝁䅕䅤㍂䝁䄸杣牂䍁䅁村桂䝁䅍睡楂䝁䄸杢求䑁䅳䅉䙂䝁䅑睚求䍁䅁睑療䝁䄰䅣ㅂ䡁䅑兡畂䝁䅣睏杁䑁䅕睒䅁䱁䨴䅁畂䅁䅁杔求䡁䅑睤療䡁䅉睡杁䕁䅉兙橂䝁䅳杙療䝁䄴党㝁䍁䅁兒歂䝁䅣党杁䕁䅍睢瑂䡁䅁兤あ䝁䅫杢湂䑁䅳䅉佂䝁䅕䅤㍂䝁䄸杣牂䍁䅁睕求䝁䅍兤祂䝁䅫䅤㕂䑁䅳䅉ㅁ䕁䅣䅁桃䅅䅁䅂䅅䕁䄴党あ䡁䅣睢祂䝁䅳䅉䍂䝁䅅睙牂䝁䅉睢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䙂䝁䄴党祂䝁䅣入㝁䍁䅁䅒桂䡁䅑兙杁䕁䅍党畂䡁䅑党祂䍁䅁䅖求䝁䅍䅡畂䝁䄸䅢療䝁䅣入㝁䍁䅁兎䡂䅁䅁䅏䅫䵁䅉䅁佂䝁䅕䅤㍂䝁䄸杣牂䍁䅁村桂䝁䅍睡楂䝁䄸杢求䑁䅳䅉䵂䝁䄸睙桂䡁䅑兡療䝁䄴䅉䍂䝁䅅督求䝁䅑䅉呂䝁䅕杣㉂䝁䅫睙求䡁䅍睏杁䙁䅙睢䩂䙁䅁睏杁䙁䅣党桂䡁䅉兙楂䝁䅷党穂䑁䅳䅉䙂䝁䅑睚求䍁䅁睑療䝁䄰䅣ㅂ䡁䅑兡畂䝁䅣睏杁䕁䄴党あ䡁䅣睢祂䝁䅳䅉呂䝁䅕睙ㅂ䡁䅉兡あ䡁䅫睏杁䑁䅕睒䅁䥁䭍䅁歄䅁䅁杔求䡁䅑睤療䡁䅉睡杁䕁䅉兙橂䝁䅳杙療䝁䄴党㝁䍁䅁睔睂䡁䅑兡橂䝁䅅䅢杁䕁䅫杢浂䡁䅉兙穂䡁䅑杣ㅂ䝁䅍䅤ㅂ䡁䅉党㝁䍁䅁睑療䝁䄰䅣ㅂ䡁䅑党祂䍁䅁杖灂䡁䅍兡療䝁䄴睏杁䙁䅍党畂䡁䅍睢祂䡁䅍睏杁䕁䄰兙橂䝁䅧兡畂䝁䅕䅉䵂䝁䅕兙祂䝁䄴兡畂䝁䅣睏杁䕁䅅杣あ䝁䅫杚灂䝁䅍兡桂䝁䅷䅉䩂䝁䄴䅤求䝁䅷䅢灂䝁䅣党畂䝁䅍党㝁䍁䅁兎䡂䅁䅁䄹䅣䙁䉁䅁佂䝁䅕䅤㍂䝁䄸杣牂䍁䅁村桂䝁䅍睡楂䝁䄸杢求䑁䅳䅉偂䡁䅁䅤灂䝁䅍兙獂䍁䅁兓畂䝁䅙杣桂䡁䅍䅤祂䡁䅕睙あ䡁䅕杣求䑁䅳䅉䑂䡁䅕督あ䝁䄸兢求䡁䅉䅉卂䝁䅕䅢桂䡁䅑兡療䝁䄴督潂䝁䅫䅣杁䕁䄰兙畂䝁䅅睚求䝁䄰党畂䡁䅑睏杁䕁䅍䅢療䡁䅕䅚杁䕁䅫杢浂䡁䅉兙穂䡁䅑杣ㅂ䝁䅍䅤ㅂ䡁䅉党㝁䍁䅁杔求䡁䅑睤療䡁䅉睡杁䙁䅍党橂䡁䅕杣灂䡁䅑入㝁䍁䅁䅒桂䡁䅑兙杁䕁䅍党畂䡁䅑党祂䡁䅍䅉桂䝁䄴䅚杁䕁䅙兙橂䝁䅫䅢灂䡁䅑兡求䡁䅍睏杁䕁䅑兙あ䝁䅅䅉䑂䝁䅕杢あ䝁䅕杣杁䙁䅑党橂䝁䅧杢療䝁䅷睢湂䡁䅫䅁捂充䅁来䅁䕁䄴党あ䡁䅣睢祂䝁䅳䅉䍂䝁䅅睙牂䝁䅉睢畂䝁䅕睏杁䕁䄸䅣あ䝁䅫睙桂䝁䅷䅉䩂䝁䄴杚祂䝁䅅督あ䡁䅉兤橂䡁䅑兤祂䝁䅕睏杁䕁䅕䅚湂䝁䅕䅉䑂䝁䄸兢睂䡁䅕䅤灂䝁䄴睚㝁䍁䅁兎䡂䅁䅁桔䅁佁䄴䅁佂䝁䅕䅤㍂䝁䄸杣牂䍁䅁村桂䝁䅍睡楂䝁䄸杢求䑁䅳䅉偂䡁䅁䅤灂䝁䅍兙獂䍁䅁兓畂䝁䅙杣桂䡁䅍䅤祂䡁䅕睙あ䡁䅕杣求䑁䅳䅉䙂䝁䄴睙祂䡁䅫䅣あ䝁䅫睢畂䑁䅳䅉兂䡁䅉睢橂䝁䅕督穂䍁䅁兑ㅂ䡁䅑睢瑂䝁䅅䅤灂䝁䄸杢㝁䍁䅁杔求䡁䅑睤療䡁䅉睡杁䙁䅍党橂䡁䅕杣灂䡁䅑入㝁䍁䅁䅒桂䡁䅑兙杁䕁䅍党畂䡁䅑党祂䍁䅁䅖求䝁䅍䅡畂䝁䄸䅢療䝁䅣入㝁䍁䅁兎䡂䅁䅁睓䄴䕁䉙䅁佂䝁䅕䅤㍂䝁䄸杣牂䍁䅁村桂䝁䅍睡楂䝁䄸杢求䑁䅳䅉偂䡁䅁䅤灂䝁䅍兙獂䍁䅁兓畂䝁䅙杣桂䡁䅍䅤祂䡁䅕睙あ䡁䅕杣求䑁䅳䅉䙂䝁䄴䅤求䡁䅉䅣祂䝁䅫督求䍁䅁杖療䝁䅫䅣杁䝁䅅杢歂䍁䅁䅖求䝁䅷党睂䝁䅧睢畂䡁䅫睏杁䕁䅫兙桂䙁䅍䅉潁䕁䅫杢浂䡁䅉兙穂䡁䅑杣ㅂ䝁䅍䅤ㅂ䡁䅉党杁䝁䅅督杁䝁䅅䅉呂䝁䅕杣㉂䝁䅫睙求䍁䅫睏杁䕁䅍䅢療䡁䅕䅚杁䕁䅑兙あ䝁䅅䅉呂䝁䅕杣㉂䝁䅫睙求䡁䅍睏杁䕁䅍䅢療䡁䅕䅚杁䙁䅍党橂䡁䅕杣灂䡁䅑入㝁䍁䅁杔求䡁䅑睤療䡁䅉睡杁䙁䅍党橂䡁䅕杣灂䡁䅑入䅁䕁剷䅁楁允䅁杔求䡁䅑睤療䡁䅉睡杁䕁䅉兙橂䝁䅳杙療䝁䄴党㝁䍁䅁睔睂䡁䅑兡橂䝁䅅䅢杁䕁䅫杢浂䡁䅉兙穂䡁䅑杣ㅂ䝁䅍䅤ㅂ䡁䅉党㝁䍁䅁睕療䝁䅙䅤㍂䝁䅅杣求䍁䅁䅒求䡁䅙党獂䝁䄸䅣瑂䝁䅕杢あ䑁䅳䅉䕂䝁䅅䅤桂䍁䅁兓畂䡁䅑党湂䡁䅉兙あ䝁䅫睢畂䑁䅳䅉䑂䝁䅷睢ㅂ䝁䅑䅉䩂䝁䄴杚祂䝁䅅督あ䡁䅉兤橂䡁䅑兤祂䝁䅕睏杁䕁䄴党あ䡁䅣睢祂䝁䅳䅉呂䝁䅕睙ㅂ䡁䅉兡あ䡁䅫睏杁䕁䅑兙あ䝁䅅䅉䑂䝁䅕杢あ䝁䅕杣杁䙁䅑党橂䝁䅧杢療䝁䅷睢湂䡁䅫䅁噃睂䅁朷䅁䕁䄴党あ䡁䅣睢祂䝁䅳䅉䍂䝁䅅睙牂䝁䅉睢畂䝁䅕睏杁䙁䅉党瑂䝁䄸䅤求䍁䅁兑橂䝁䅍党穂䡁䅍䅉桂䝁䄴䅚杁䕁䅍睢畂䡁䅑杣療䝁䅷睏杁䕁䄴党あ䡁䅣睢祂䝁䅳䅉呂䝁䅕睙ㅂ䡁䅉兡あ䡁䅫睏杁䕁䅑兙あ䝁䅅䅉䑂䝁䅕杢あ䝁䅕杣穂䍁䅁兙畂䝁䅑䅉䝂䝁䅅睙灂䝁䅷兡あ䝁䅫党穂䑁䅳䅉䕂䝁䅅䅤桂䍁䅁睑求䝁䄴䅤求䡁䅉䅉啂䝁䅕睙潂䝁䄴睢獂䝁䄸睚㕂䑁䅳䅉ㅁ䕁䅣䅁䝁杅䅁杲䅁䕁䄴党あ䡁䅣睢祂䝁䅳䅉䍂䝁䅅睙牂䝁䅉睢畂䝁䅕睏杁䙁䅙睢䩂䙁䅁睏杁䕁䅕杢あ䝁䅕杣睂䡁䅉兡穂䝁䅕䅉坂䝁䄸兡睂䍁䅁兙畂䝁䅑䅉啂䝁䅕䅢求䡁䅁䅡療䝁䄴入㝁䍁䅁䅒桂䡁䅑兙杁䕁䅍党畂䡁䅑党祂䡁䅍䅉桂䝁䄴䅚杁䕁䅙兙橂䝁䅫䅢灂䡁䅑兡求䡁䅍睏杁䑁䅕睒䅁䱁允䅁㉄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䕁䄴党あ䡁䅣睢祂䝁䅳䅉呂䝁䅕睙ㅂ䡁䅉兡あ䡁䅫睏杁䙁䅍睕䵂䍁䅁杖兂䕁䄴督㝁䍁䅁兎䡂䑁䅳䅉噂䡁䅑兡獂䝁䅫䅤㕂䍁䅁睕橂䝁䅅䅢求䍁䅁睕療䝁䅷兙祂䅁䅁眰䅯乁䅯䅁佂䝁䅕䅤㍂䝁䄸杣牂䍁䅁村桂䝁䅍睡楂䝁䄸杢求䑁䅳䅉坂䝁䄸兓兂䑁䅳䅉䙂䝁䄴䅤求䡁䅉䅣祂䝁䅫督求䍁䅁杖療䝁䅫䅣杁䝁䅅杢歂䍁䅁䅖求䝁䅷党睂䝁䅧睢畂䡁䅫睏杁䕁䅕䅚湂䝁䅕䅉䑂䝁䄸兢睂䡁䅕䅤灂䝁䄴睚㝁䍁䅁睕あ䡁䅉党桂䝁䄰兡畂䝁䅣䅉乂䝁䅕䅚灂䝁䅅睏杁䕁䄴党あ䡁䅣睢祂䝁䅳䅉呂䝁䅕睙ㅂ䡁䅉兡あ䡁䅫睏杁䑁䅕睒䅁乁䜰䅁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睑獂䝁䄸兤歂䍁䅁䅒桂䡁䅑兙杁䙁䅍党祂䡁䅙兡橂䝁䅕督㝁䍁䅁杔求䡁䅑睤療䡁䅉睡杁䙁䅍党橂䡁䅕杣灂䡁䅑入㝁䍁䅁兎䡂䅁䅁杓䅫乁䅑䅁佂䝁䅕䅤㍂䝁䄸杣牂䍁䅁村桂䝁䅍睡楂䝁䄸杢求䑁䅳䅉坂䝁䄸兓兂䑁䅳䅉䙂䝁䄴䅤求䡁䅉䅣祂䝁䅫督求䍁䅁杖療䝁䅫䅣杁䝁䅅杢歂䍁䅁䅖求䝁䅷党睂䝁䅧睢畂䡁䅫睏杁䙁䅍兢桂䡁䅉䅤杁䕁䅍兡あ䝁䅫党穂䑁䅳䅉䙂䝁䅑睚求䍁䅁睑療䝁䄰䅣ㅂ䡁䅑兡畂䝁䅣睏杁䕁䄴党あ䡁䅣睢祂䝁䅳䅉呂䝁䅕睙ㅂ䡁䅉兡あ䡁䅫睏杁䑁䅕睒䅁䉁佉䅁あ䅁䅁杔求䡁䅕杣療䡁䅍睙灂䝁䅕杢橂䝁䅕睏杁䕁䅍兙祂䝁䅑兡療䡁䅙兙穂䝁䅍兤獂䝁䅅杣㝁䍁䅁睑潂䡁䅉睢畂䝁䅫睙杁䕁䅑兡穂䝁䅕兙穂䝁䅕督㝁䍁䅁杔求䡁䅕杣療䝁䅷睢湂䡁䅫䅁䡄睂䅁杵䅁䕁䄴党ㅂ䡁䅉睢穂䝁䅍兡求䝁䄴睙求䑁䅳䅉䑂䝁䅕杢あ䡁䅉兙獂䍁䅁杔求䡁䅉杤療䡁䅕督杁䙁䅍入穂䡁䅑党瑂䑁䅳䅉䑂䝁䅧杣療䝁䄴兡橂䍁䅁䅒灂䡁䅍党桂䡁䅍党穂䑁䅳䅉䡂䝁䅕杢求䡁䅑兡橂䍁䅁䅒灂䡁䅍睢祂䝁䅑党祂䑁䅳䅉佂䝁䅕兤祂䝁䄸䅢療䝁䅣入㝁䍁䅁睔楂䝁䅕督灂䡁䅑入䅁䱁倰䅁㙃䅁䅁杔求䡁䅕杣療䡁䅍睙灂䝁䅕杢橂䝁䅕睏杁䕁䅍党畂䡁䅑杣桂䝁䅷䅉佂䝁䅕杣㉂䝁䄸兤穂䍁䅁睕㕂䡁䅍䅤求䝁䄰睏杁䕁䅕杢歂䝁䄸睙祂䝁䅫杢療䝁䅷睢湂䡁䅫睏杁䕁䅣党畂䝁䅕䅤灂䝁䅍䅉䕂䝁䅫督療䡁䅉䅚求䡁䅉睏杁䕁䄴党ㅂ䡁䅉睢獂䝁䄸睚㕂䑁䅳䅉兂䡁䅍入橂䝁䅧兡桂䡁䅑杣㕂䅁䅁睚䅧䵁䅧䅁佂䝁䅕兤祂䝁䄸督橂䝁䅫党畂䝁䅍党㝁䍁䅁睑求䝁䄴䅤祂䝁䅅䅢杁䕁䄴党祂䡁䅙睢ㅂ䡁䅍䅉呂䡁䅫督あ䝁䅕兢㝁䍁䅁睒求䝁䄴党あ䝁䅫睙杁䕁䅑兡穂䝁䄸杣歂䝁䅕杣㝁䍁䅁兓瑂䝁䄰兤畂䝁䄸䅢療䝁䅣入㝁䍁䅁杔求䡁䅕杣療䝁䅷睢湂䡁䅫睏杁䕁䄸杢橂䝁䄸䅢療䝁䅣入㝁䍁䅁䅕穂䡁䅫睙潂䝁䅫兙あ䡁䅉入䅁䡁䩁䅁㑃䅁䅁杔求䡁䅕杣療䡁䅍睙灂䝁䅕杢橂䝁䅕睏杁䕁䅍党畂䡁䅑杣桂䝁䅷䅉佂䝁䅕杣㉂䝁䄸兤穂䍁䅁睕㕂䡁䅍䅤求䝁䄰睏杁䕁䅣党畂䝁䅕䅤灂䝁䅍䅉䕂䝁䅫督療䡁䅉䅚求䡁䅉睏杁䕁䅫杢浂䝁䅷兙瑂䝁䄰兙あ䝁䅫睢畂䑁䅳䅉佂䝁䅕兤祂䝁䄸䅢療䝁䅣入㝁䍁䅁䅕穂䡁䅫睙潂䝁䅫兙あ䡁䅉入䅁䡁刴䅁㑂䅁䅁杔求䡁䅕杣療䡁䅍睙灂䝁䅕杢橂䝁䅕睏杁䕁䅍党畂䡁䅑杣桂䝁䅷䅉佂䝁䅕杣㉂䝁䄸兤穂䍁䅁睕㕂䡁䅍䅤求䝁䄰睏杁䕁䄴党ㅂ䡁䅉睢獂䝁䄸睚㕂䑁䅳䅉兂䡁䅍入橂䝁䅧兡桂䡁䅑杣㕂䅁䅁䉨䅉䱁䅑䅁佂䝁䅕兤祂䝁䄸督橂䝁䅫党畂䝁䅍党㝁䍁䅁兒畂䝁䅑睢橂䡁䅉兡畂䝁䄸䅢療䝁䅣入㝁䍁䅁睒桂䡁䅍䅤祂䝁䄸党畂䡁䅑党祂䝁䄸䅢療䝁䅣入㝁䍁䅁兓畂䝁䅙䅢桂䝁䄰兢桂䡁䅑兡療䝁䄴睏杁䕁䄴党ㅂ䡁䅉睢獂䝁䄸睚㕂䑁䅳䅉偂䝁䄴睙療䝁䅷睢湂䡁䅫睏杁䙁䅕杣療䝁䅷睢湂䡁䅫䅁呄充䅁䅘䅁䕁䄴党㍂䍁䅁杕桂䡁䅑兡畂䝁䅣䅉㡂䍁䅁睑祂䝁䅕䅚灂䡁䅑睖桂䡁䅑睙潂䍁䄸睔ㅂ䡁䅑䅢療䝁䄸睡杁䍁䅧䅍硁䍁䄸䅍ぁ䍁䄸杍睁䑁䅉睍灁䅁䅁朲䄰䙁䅷䅁佂䝁䅕睤杁䙁䅉兙あ䝁䅫杢湂䍁䅁䅦杁䕁䅍杣求䝁䅑兡あ䙁䅣兙あ䝁䅍䅡癁䕁䄸兤あ䝁䅷睢療䝁䅳䅉潁䑁䅁免癁䑁䅅䅍癁䑁䅉䅍硁䑁䅫克䅁䅁倰䅁捂䅁䅁杔求䡁䅣䅉卂䝁䅅䅤灂䝁䄴睚杁䡁䅷䅉䑂䡁䅉党歂䝁䅫䅤塂䝁䅅䅤橂䝁䅧睌偂䡁䅕䅤獂䝁䄸睢牂䍁䅁䅋睁䑁䅅睌硁䑁䅅睌祁䑁䅁杍硁䍁䅫䅁瑂杄䅁䅘䅁䕁䄴党㍂䍁䅁杕桂䡁䅑兡畂䝁䅣䅉㡂䍁䅁睑祂䝁䅕䅚灂䡁䅑睖桂䡁䅑睙潂䍁䄸睔ㅂ䡁䅑䅢療䝁䄸睡杁䍁䅧䅍硁䍁䄸免ぁ䍁䄸杍睁䑁䅉杍灁䅁䅁刷䅅䙁䅷䅁佂䝁䅕睤杁䙁䅉兙あ䝁䅫杢湂䍁䅁䅦杁䕁䅍杣求䝁䅑兡あ䙁䅣兙あ䝁䅍䅡癁䕁䄸兤あ䝁䅷睢療䝁䅳䅉潁䑁䅁免癁䑁䅉䅍癁䑁䅉䅍祁䑁䅉克䅁䕁刴䅁捂䅁䅁杔求䡁䅣䅉卂䝁䅅䅤灂䝁䄴睚杁䡁䅷䅉䑂䡁䅉党歂䝁䅫䅤塂䝁䅅䅤橂䝁䅧睌偂䡁䅕䅤獂䝁䄸睢牂䍁䅁䅋睁䑁䅅睌祁䑁䅑睌祁䑁䅁杍睁䍁䅫䅁歁杄䅁䅘䅁䕁䄴党㍂䍁䅁杕桂䡁䅑兡畂䝁䅣䅉㡂䍁䅁睑祂䝁䅕䅚灂䡁䅑睖桂䡁䅑睙潂䍁䄸睔ㅂ䡁䅑䅢療䝁䄸睡杁䍁䅧䅍硁䍁䄸杍㉁䍁䄸杍睁䑁䅅兎灁䅁䅁杫䄸䙁䅷䅁佂䝁䅕睤杁䙁䅉兙あ䝁䅫杢湂䍁䅁䅦杁䕁䅍杣求䝁䅑兡あ䙁䅣兙あ䝁䅍䅡癁䕁䄸兤あ䝁䅷睢療䝁䅳䅉潁䑁䅁杍癁䑁䅁杍癁䑁䅉䅍祁䑁䅅克䅁䙁卧䅁捂䅁䅁杔求䡁䅣䅉卂䝁䅅䅤灂䝁䄴睚杁䡁䅷䅉䑂䡁䅉党歂䝁䅫䅤塂䝁䅅䅤橂䝁䅧睌偂䡁䅕䅤獂䝁䄸睢牂䍁䅁䅋睁䑁䅉睌睁䑁䅣睌祁䑁䅁杍穁䍁䅫䅁歂睄䅁䅘䅁䕁䄴党㍂䍁䅁杕桂䡁䅑兡畂䝁䅣䅉㡂䍁䅁睑祂䝁䅕䅚灂䡁䅑睖桂䡁䅑睙潂䍁䄸睔ㅂ䡁䅑䅢療䝁䄸睡杁䍁䅧䅍祁䍁䄸免睁䍁䄸杍睁䑁䅉睍灁䅁䅁睋䄸䙁䅷䅁佂䝁䅕睤杁䙁䅉兙あ䝁䅫杢湂䍁䅁䅦杁䕁䅍杣求䝁䅑兡あ䙁䅣兙あ䝁䅍䅡癁䕁䄸兤あ䝁䅷睢療䝁䅳䅉潁䑁䅁杍癁䑁䅉䅍癁䑁䅉䅍祁䑁䅑克䅁䭁乳䅁捂䅁䅁杔求䡁䅣䅉卂䝁䅅䅤灂䝁䄴睚杁䡁䅷䅉䑂䡁䅉党歂䝁䅫䅤塂䝁䅅䅤橂䝁䅧睌偂䡁䅕䅤獂䝁䄸睢牂䍁䅁䅋睁䑁䅉睌祁䑁䅉睌祁䑁䅁杍硁䍁䅫䅁䥁睄䅁䅘䅁䕁䄴党㍂䍁䅁杕桂䡁䅑兡畂䝁䅣䅉㡂䍁䅁睑祂䝁䅕䅚灂䡁䅑睖桂䡁䅑睙潂䍁䄸睔ㅂ䡁䅑䅢療䝁䄸睡杁䍁䅧䅍祁䍁䄸杍祁䍁䄸杍睁䑁䅉杍灁䅁䅁硩䅁䙁䅷䅁佂䝁䅕睤杁䙁䅉兙あ䝁䅫杢湂䍁䅁䅦杁䕁䅍杣求䝁䅑兡あ䙁䅣兙あ䝁䅍䅡癁䕁䄸兤あ䝁䅷睢療䝁䅳䅉潁䑁䅁杍癁䑁䅉李癁䑁䅉䅍祁䑁䅅克䅁䡁前䅁捂䅁䅁杔求䡁䅣䅉卂䝁䅅䅤灂䝁䄴睚杁䡁䅷䅉䑂䡁䅉党歂䝁䅫䅤塂䝁䅅䅤橂䝁䅧睌偂䡁䅕䅤獂䝁䄸睢牂䍁䅁䅋睁䑁䅍睌睁䑁䅑睌祁䑁䅁杍硁䍁䅫䅁偂睄䅁䅘䅁䕁䄴党㍂䍁䅁杕桂䡁䅑兡畂䝁䅣䅉㡂䍁䅁睑祂䝁䅕䅚灂䡁䅑睖桂䡁䅑睙潂䍁䄸睔ㅂ䡁䅑䅢療䝁䄸睡杁䍁䅧䅍穁䍁䄸䅍ㅁ䍁䄸杍睁䑁䅅兏灁䅁䅁睧䄸䙁䅷䅁佂䝁䅕睤杁䙁䅉兙あ䝁䅫杢湂䍁䅁䅦杁䕁䅍杣求䝁䅑兡あ䙁䅣兙あ䝁䅍䅡癁䕁䄸兤あ䝁䅷睢療䝁䅳䅉潁䑁䅁睍癁䑁䅁兎癁䑁䅉䅍祁䑁䅑克䅁䥁䱅䅁捂䅁䅁杔求䡁䅣䅉卂䝁䅅䅤灂䝁䄴睚杁䡁䅷䅉䑂䡁䅉党歂䝁䅫䅤塂䝁䅅䅤橂䝁䅧睌偂䡁䅕䅤獂䝁䄸睢牂䍁䅁䅋睁䑁䅍睌硁䑁䅕睌祁䑁䅁杍祁䍁䅫䅁敄䅅䅁䅘䅁䕁䄴党㍂䍁䅁杕桂䡁䅑兡畂䝁䅣䅉㡂䍁䅁睑祂䝁䅕䅚灂䡁䅑睖桂䡁䅑睙潂䍁䄸睔ㅂ䡁䅑䅢療䝁䄸睡杁䍁䅧䅍穁䍁䄸杍ㅁ䍁䄸杍睁䑁䅉䅎灁䅁䅁到䅁䙁䅷䅁佂䝁䅕睤杁䙁䅉兙あ䝁䅫杢湂䍁䅁䅦杁䕁䅍杣求䝁䅑兡あ䙁䅣兙あ䝁䅍䅡癁䕁䄸兤あ䝁䅷睢療䝁䅳䅉潁䑁䅁睍癁䑁䅉䅏癁䑁䅉䅍祁䑁䅉克䅁䡁䱙䅁捂䅁䅁杔求䡁䅣䅉卂䝁䅅䅤灂䝁䄴睚杁䡁䅷䅉䑂䡁䅉党歂䝁䅫䅤塂䝁䅅䅤橂䝁䅧睌偂䡁䅕䅤獂䝁䄸睢牂䍁䅁䅋睁䑁䅑睌睁䑁䅉睌祁䑁䅁杍ぁ䍁䅫䅁扁睄䅁䅘䅁䕁䄴党㍂䍁䅁杕桂䡁䅑兡畂䝁䅣䅉㡂䍁䅁睑祂䝁䅕䅚灂䡁䅑睖桂䡁䅑睙潂䍁䄸睔ㅂ䡁䅑䅢療䝁䄸睡杁䍁䅧䅍ぁ䍁䄸䅍穁䍁䄸杍睁䑁䅉睍灁䅁䅁杵䄸䙁䅷䅁佂䝁䅕睤杁䙁䅉兙あ䝁䅫杢湂䍁䅁䅦杁䕁䅍杣求䝁䅑兡あ䙁䅣兙あ䝁䅍䅡癁䕁䄸兤あ䝁䅷睢療䝁䅳䅉潁䑁䅁䅎癁䑁䅁睎癁䑁䅉䅍祁䑁䅅克䅁䡁偣䅁捂䅁䅁杔求䡁䅣䅉卂䝁䅅䅤灂䝁䄴睚杁䡁䅷䅉䑂䡁䅉党歂䝁䅫䅤塂䝁䅅䅤橂䝁䅧睌偂䡁䅕䅤獂䝁䄸睢牂䍁䅁䅋睁䑁䅑睌睁䑁䅣睌祁䑁䅁杍穁䍁䅫䅁睂睄䅁䅘䅁䕁䄴党㍂䍁䅁杕桂䡁䅑兡畂䝁䅣䅉㡂䍁䅁睑祂䝁䅕䅚灂䡁䅑睖桂䡁䅑睙潂䍁䄸睔ㅂ䡁䅑䅢療䝁䄸睡杁䍁䅧䅍ぁ䍁䄸免睁䍁䄸杍睁䑁䅉睍灁䅁䅁剃䅅䙁䅷䅁佂䝁䅕睤杁䙁䅉兙あ䝁䅫杢湂䍁䅁䅦杁䕁䅍杣求䝁䅑兡あ䙁䅣兙あ䝁䅍䅡癁䕁䄸兤あ䝁䅷睢療䝁䅳䅉潁䑁䅁䅎癁䑁䅉杍癁䑁䅉䅍祁䑁䅅克䅁偁䵧䅁捂䅁䅁杔求䡁䅣䅉卂䝁䅅䅤灂䝁䄴睚杁䡁䅷䅉䑂䡁䅉党歂䝁䅫䅤塂䝁䅅䅤橂䝁䅧睌偂䡁䅕䅤獂䝁䄸睢牂䍁䅁䅋睁䑁䅑睌祁䑁䅍睌祁䑁䅁免穁䍁䅫䅁睁兄䅁䅘䅁䕁䄴党㍂䍁䅁杕桂䡁䅑兡畂䝁䅣䅉㡂䍁䅁睑祂䝁䅕䅚灂䡁䅑睖桂䡁䅑睙潂䍁䄸睔ㅂ䡁䅑䅢療䝁䄸睡杁䍁䅧䅍ㅁ䍁䄸免祁䍁䄸杍睁䑁䅉免灁䅁䅁硇䅅䙁䅷䅁佂䝁䅕睤杁䙁䅉兙あ䝁䅫杢湂䍁䅁䅦杁䕁䅍杣求䝁䅑兡あ䙁䅣兙あ䝁䅍䅡癁䕁䄸兤あ䝁䅷睢療䝁䅳䅉潁䑁䅁兎癁䑁䅅兎癁䑁䅉䅍祁䑁䅑克䅁䱁䱷䅁捂䅁䅁杔求䡁䅣䅉卂䝁䅅䅤灂䝁䄴睚杁䡁䅷䅉䑂䡁䅉党歂䝁䅫䅤塂䝁䅅䅤橂䝁䅧睌偂䡁䅕䅤獂䝁䄸睢牂䍁䅁䅋睁䑁䅕睌硁䑁䅙睌祁䑁䅁免㉁䍁䅫䅁䩄睄䅁䅘䅁䕁䄴党㍂䍁䅁杕桂䡁䅑兡畂䝁䅣䅉㡂䍁䅁睑祂䝁䅕䅚灂䡁䅑睖桂䡁䅑睙潂䍁䄸睔ㅂ䡁䅑䅢療䝁䄸睡杁䍁䅧䅍ㅁ䍁䄸免㑁䍁䄸杍睁䑁䅅李灁䅁䅁䅈䄴䙁䅷䅁佂䝁䅕睤杁䙁䅉兙あ䝁䅫杢湂䍁䅁䅦杁䕁䅍杣求䝁䅑兡あ䙁䅣兙あ䝁䅍䅡癁䕁䄸兤あ䝁䅷睢療䝁䅳䅉潁䑁䅁兎癁䑁䅉杍癁䑁䅉䅍祁䑁䅍克䅁䡁剉䅁捂䅁䅁杔求䡁䅣䅉卂䝁䅅䅤灂䝁䄴睚杁䡁䅷䅉䑂䡁䅉党歂䝁䅫䅤塂䝁䅅䅤橂䝁䅧睌偂䡁䅕䅤獂䝁䄸睢牂䍁䅁䅋睁䑁䅕睌祁䑁䅕睌祁䑁䅁免硁䍁䅫䅁䡂充䅁䅘䅁䕁䄴党㍂䍁䅁杕桂䡁䅑兡畂䝁䅣䅉㡂䍁䅁睑祂䝁䅕䅚灂䡁䅑睖桂䡁䅑睙潂䍁䄸睔ㅂ䡁䅑䅢療䝁䄸睡杁䍁䅧䅍ㅁ䍁䄸杍㍁䍁䄸杍睁䑁䅉杍灁䅁䅁儸䄸䙁䅷䅁佂䝁䅕睤杁䙁䅉兙あ䝁䅫杢湂䍁䅁䅦杁䕁䅍杣求䝁䅑兡あ䙁䅣兙あ䝁䅍䅡癁䕁䄸兤あ䝁䅷睢療䝁䅳䅉潁䑁䅁兎癁䑁䅍䅍癁䑁䅉䅍硁䑁䅣克䅁䵁兯䅁捂䅁䅁杔求䡁䅣䅉卂䝁䅅䅤灂䝁䄴睚杁䡁䅷䅉䑂䡁䅉党歂䝁䅫䅤塂䝁䅅䅤橂䝁䅧睌偂䡁䅕䅤獂䝁䄸睢牂䍁䅁䅋睁䑁䅙睌睁䑁䅍睌祁䑁䅁免㕁䍁䅫䅁慂杄䅁䅘䅁䕁䄴党㍂䍁䅁杕桂䡁䅑兡畂䝁䅣䅉㡂䍁䅁睑祂䝁䅕䅚灂䡁䅑睖桂䡁䅑睙潂䍁䄸睔ㅂ䡁䅑䅢療䝁䄸睡杁䍁䅧䅍㉁䍁䄸免硁䍁䄸杍睁䑁䅅兏灁䅁䅁兴䅷䙁䅷䅁佂䝁䅕睤杁䙁䅉兙あ䝁䅫杢湂䍁䅁䅦杁䕁䅍杣求䝁䅑兡あ䙁䅣兙あ䝁䅍䅡癁䕁䄸兤あ䝁䅷睢療䝁䅳䅉潁䑁䅁李癁䑁䅅䅎癁䑁䅉䅍祁䑁䅍克䅁䩁偷䅁捂䅁䅁杔求䡁䅣䅉卂䝁䅅䅤灂䝁䄴睚杁䡁䅷䅉䑂䡁䅉党歂䝁䅫䅤塂䝁䅅䅤橂䝁䅧睌偂䡁䅕䅤獂䝁䄸睢牂䍁䅁䅋睁䑁䅙睌硁䑁䅣睌祁䑁䅁杍ぁ䍁䅫䅁偄充䅁䅘䅁䕁䄴党㍂䍁䅁杕桂䡁䅑兡畂䝁䅣䅉㡂䍁䅁睑祂䝁䅕䅚灂䡁䅑睖桂䡁䅑睙潂䍁䄸睔ㅂ䡁䅑䅢療䝁䄸睡杁䍁䅧䅍㉁䍁䄸免㑁䍁䄸杍睁䑁䅅䅎灁䅁䅁睅䄰䙁䅷䅁佂䝁䅕睤杁䙁䅉兙あ䝁䅫杢湂䍁䅁䅦杁䕁䅍杣求䝁䅑兡あ䙁䅣兙あ䝁䅍䅡癁䕁䄸兤あ䝁䅷睢療䝁䅳䅉潁䑁䅁李癁䑁䅉李癁䑁䅉䅍祁䑁䅑克䅁䵁具䅁捂䅁䅁杔求䡁䅣䅉卂䝁䅅䅤灂䝁䄴睚杁䡁䅷䅉䑂䡁䅉党歂䝁䅫䅤塂䝁䅅䅤橂䝁䅧睌偂䡁䅕䅤獂䝁䄸睢牂䍁䅁䅋睁䑁䅣睌睁䑁䅅睌祁䑁䅁免ㅁ䍁䅫䅁癄䅅䅁䅘䅁䕁䄴党㍂䍁䅁杕桂䡁䅑兡畂䝁䅣䅉㡂䍁䅁睑祂䝁䅕䅚灂䡁䅑睖桂䡁䅑睙潂䍁䄸睔ㅂ䡁䅑䅢療䝁䄸睡杁䍁䅧䅍㍁䍁䄸䅍ㅁ䍁䄸杍睁䑁䅉䅎灁䅁䅁睄䄸䙁䅷䅁佂䝁䅕睤杁䙁䅉兙あ䝁䅫杢湂䍁䅁䅦杁䕁䅍杣求䝁䅑兡あ䙁䅣兙あ䝁䅍䅡癁䕁䄸兤あ䝁䅷睢療䝁䅳䅉潁䑁䅁睎癁䑁䅅睎癁䑁䅉䅍祁䑁䅑克䅁䩁兯䅁捂䅁䅁杔求䡁䅣䅉卂䝁䅅䅤灂䝁䄴睚杁䡁䅷䅉䑂䡁䅉党歂䝁䅫䅤塂䝁䅅䅤橂䝁䅧睌偂䡁䅕䅤獂䝁䄸睢牂䍁䅁䅋睁䑁䅣睌硁䑁䅫睌祁䑁䅁杍硁䍁䅫䅁敃杄䅁䅘䅁䕁䄴党㍂䍁䅁杕桂䡁䅑兡畂䝁䅣䅉㡂䍁䅁睑祂䝁䅕䅚灂䡁䅑睖桂䡁䅑睙潂䍁䄸睔ㅂ䡁䅑䅢療䝁䄸睡杁䍁䅧䅍㑁䍁䄸䅍穁䍁䄸杍睁䑁䅉杍灁䅁䅁䅬䄸䙁䅷䅁佂䝁䅕睤杁䙁䅉兙あ䝁䅫杢湂䍁䅁䅦杁䕁䅍杣求䝁䅑兡あ䙁䅣兙あ䝁䅍䅡癁䕁䄸兤あ䝁䅷睢療䝁䅳䅉潁䑁䅁䅏癁䑁䅁兎癁䑁䅉䅍祁䑁䅁克䅁偁倴䅁捂䅁䅁杔求䡁䅣䅉卂䝁䅅䅤灂䝁䄴睚杁䡁䅷䅉䑂䡁䅉党歂䝁䅫䅤塂䝁䅅䅤橂䝁䅧睌偂䡁䅕䅤獂䝁䄸睢牂䍁䅁䅋睁䑁䅧睌睁䑁䅣睌祁䑁䅁杍穁䍁䅫䅁浄充䅁䅘䅁䕁䄴党㍂䍁䅁杕桂䡁䅑兡畂䝁䅣䅉㡂䍁䅁睑祂䝁䅕䅚灂䡁䅑睖桂䡁䅑睙潂䍁䄸睔ㅂ䡁䅑䅢療䝁䄸睡杁䍁䅧䅍㑁䍁䄸䅍㑁䍁䄸杍睁䑁䅉睍灁䅁䅁兏䅷䙁䅷䅁佂䝁䅕睤杁䙁䅉兙あ䝁䅫杢湂䍁䅁䅦杁䕁䅍杣求䝁䅑兡あ䙁䅣兙あ䝁䅍䅡癁䕁䄸兤あ䝁䅷睢療䝁䅳䅉潁䑁䅁䅏癁䑁䅁兏癁䑁䅉䅍祁䑁䅍克䅁䝁剅䅁捂䅁䅁杔求䡁䅣䅉卂䝁䅅䅤灂䝁䄴睚杁䡁䅷䅉䑂䡁䅉党歂䝁䅫䅤塂䝁䅅䅤橂䝁䅧睌偂䡁䅕䅤獂䝁䄸睢牂䍁䅁䅋睁䑁䅧睌祁䑁䅉睌祁䑁䅁杍穁䍁䅫䅁捃杄䅁䅘䅁䕁䄴党㍂䍁䅁杕桂䡁䅑兡畂䝁䅣䅉㡂䍁䅁睑祂䝁䅕䅚灂䡁䅑睖桂䡁䅑睙潂䍁䄸睔ㅂ䡁䅑䅢療䝁䄸睡杁䍁䅧䅍㕁䍁䄸䅍ㅁ䍁䄸杍睁䑁䅅䅏灁䅁䅁确䅉䙁䅷䅁佂䝁䅕睤杁䙁䅉兙あ䝁䅫杢湂䍁䅁䅦杁䕁䅍杣求䝁䅑兡あ䙁䅣兙あ䝁䅍䅡癁䕁䄸兤あ䝁䅷睢療䝁䅳䅉潁䑁䅁兏癁䑁䅁睎癁䑁䅉䅍祁䑁䅅克䅁乁允䅁捂䅁䅁杔求䡁䅣䅉卂䝁䅅䅤灂䝁䄴睚杁䡁䅷䅉䑂䡁䅉党歂䝁䅫䅤塂䝁䅅䅤橂䝁䅧睌偂䡁䅕䅤獂䝁䄸睢牂䍁䅁䅋睁䑁䅫睌硁䑁䅉睌祁䑁䅁杍穁䍁䅫䅁瑃䅄䅁䅘䅁䕁䄴党㍂䍁䅁杕桂䡁䅑兡畂䝁䅣䅉㡂䍁䅁睑祂䝁䅕䅚灂䡁䅑睖桂䡁䅑睙潂䍁䄸睔ㅂ䡁䅑䅢療䝁䄸睡杁䍁䅧䅍㕁䍁䄸免穁䍁䄸杍睁䑁䅉睍灁䅁䅁杲䄸䙁䅷䅁佂䝁䅕睤杁䙁䅉兙あ䝁䅫杢湂䍁䅁䅦杁䕁䅍杣求䝁䅑兡あ䙁䅣兙あ䝁䅍䅡癁䕁䄸兤あ䝁䅷睢療䝁䅳䅉潁䑁䅁兏癁䑁䅉杍癁䑁䅉䅍睁䑁䅧克䅁䱁䱯䅁捂䅁䅁杔求䡁䅣䅉卂䝁䅅䅤灂䝁䄴睚杁䡁䅷䅉䑂䡁䅉党歂䝁䅫䅤塂䝁䅅䅤橂䝁䅧睌偂䡁䅕䅤獂䝁䄸睢牂䍁䅁䅋睁䑁䅫睌祁䑁䅍睌祁䑁䅁䅍ㅁ䍁䅫䅁㉄杄䅁䅘䅁䕁䄴党㍂䍁䅁杕桂䡁䅑兡畂䝁䅣䅉㡂䍁䅁睑祂䝁䅕䅚灂䡁䅑睖桂䡁䅑睙潂䍁䄸睔ㅂ䡁䅑䅢療䝁䄸睡杁䍁䅧䅍㕁䍁䄸杍穁䍁䄸杍睁䑁䅉䅎灁䅁䅁硕䅉䙁䅷䅁佂䝁䅕睤杁䙁䅉兙あ䝁䅫杢湂䍁䅁䅦杁䕁䅍杣求䝁䅑兡あ䙁䅣兙あ䝁䅍䅡癁䕁䄸兤あ䝁䅷睢療䝁䅳䅉潁䑁䅁兏癁䑁䅉兎癁䑁䅉䅍祁䑁䅑克䅁䉁兣䅁捂䅁䅁杔求䡁䅣䅉卂䝁䅅䅤灂䝁䄴睚杁䡁䅷䅉䑂䡁䅉党歂䝁䅫䅤塂䝁䅅䅤橂䝁䅧睌偂䡁䅕䅤獂䝁䄸睢牂䍁䅁䅋睁䑁䅫睌祁䑁䅙睌祁䑁䅁杍穁䍁䅫䅁扂充䅁䅘䅁䕁䄴党㍂䍁䅁杕桂䡁䅑兡畂䝁䅣䅉㡂䍁䅁睑祂䝁䅕䅚灂䡁䅑睖桂䡁䅑睙潂䍁䄸睔ㅂ䡁䅑䅢療䝁䄸睡杁䍁䅧免睁䍁䄸䅍硁䍁䄸杍睁䑁䅉免灁䅁䅁桃䅅䙁䅷䅁佂䝁䅕睤杁䙁䅉兙あ䝁䅫杢湂䍁䅁䅦杁䕁䅍杣求䝁䅑兡あ䙁䅣兙あ䝁䅍䅡癁䕁䄸兤あ䝁䅷睢療䝁䅳䅉潁䑁䅅䅍癁䑁䅁睎癁䑁䅉䅍祁䑁䅅克䅁䅁余䅁捂䅁䅁杔求䡁䅣䅉卂䝁䅅䅤灂䝁䄴睚杁䡁䅷䅉䑂䡁䅉党歂䝁䅫䅤塂䝁䅅䅤橂䝁䅧睌偂䡁䅕䅤獂䝁䄸睢牂䍁䅁䅋硁䑁䅁睌祁䑁䅁睌祁䑁䅁杍硁䍁䅫䅁㝄䅅䅁䅘䅁䕁䄴党㍂䍁䅁杕桂䡁䅑兡畂䝁䅣䅉㡂䍁䅁睑祂䝁䅕䅚灂䡁䅑睖桂䡁䅑睙潂䍁䄸睔ㅂ䡁䅑䅢療䝁䄸睡杁䍁䅧免睁䍁䄸杍硁䍁䄸杍睁䑁䅉䅍灁䅁䅁杏䄴䙁䅷䅁佂䝁䅕睤杁䙁䅉兙あ䝁䅫杢湂䍁䅁䅦杁䕁䅍杣求䝁䅑兡あ䙁䅣兙あ䝁䅍䅡癁䕁䄸兤あ䝁䅷睢療䝁䅳䅉潁䑁䅅䅍癁䑁䅉睍癁䑁䅉䅍祁䑁䅁克䅁䍁偕䅁捂䅁䅁杔求䡁䅣䅉卂䝁䅅䅤灂䝁䄴睚杁䡁䅷䅉䑂䡁䅉党歂䝁䅫䅤塂䝁䅅䅤橂䝁䅧睌偂䡁䅕䅤獂䝁䄸睢牂䍁䅁䅋硁䑁䅁睌祁䑁䅕睌祁䑁䅁免穁䍁䅫䅁㝂杄䅁䅘䅁䕁䄴党㍂䍁䅁杕桂䡁䅑兡畂䝁䅣䅉㡂䍁䅁睑祂䝁䅕䅚灂䡁䅑睖桂䡁䅑睙潂䍁䄸睔ㅂ䡁䅑䅢療䝁䄸睡杁䍁䅧免睁䍁䄸睍睁䍁䄸杍睁䑁䅅䅎灁䅁䅁杷䅷䙁䅷䅁佂䝁䅕睤杁䙁䅉兙あ䝁䅫杢湂䍁䅁䅦杁䕁䅍杣求䝁䅑兡あ䙁䅣兙あ䝁䅍䅡癁䕁䄸兤あ䝁䅷睢療䝁䅳䅉潁䑁䅅䅍癁䑁䅍䅍癁䑁䅉䅍祁䑁䅁克䅁䭁剧䅁捂䅁䅁杔求䡁䅣䅉卂䝁䅅䅤灂䝁䄴睚杁䡁䅷䅉䑂䡁䅉党歂䝁䅫䅤塂䝁䅅䅤橂䝁䅧睌偂䡁䅕䅤獂䝁䄸睢牂䍁䅁䅋硁䑁䅁睌穁䑁䅁睌祁䑁䅁杍ぁ䍁䅫䅁㑄䅅䅁䅘䅁䕁䄴党㍂䍁䅁杕桂䡁䅑兡畂䝁䅣䅉㡂䍁䅁睑祂䝁䅕䅚灂䡁䅑睖桂䡁䅑睙潂䍁䄸睔ㅂ䡁䅑䅢療䝁䄸睡杁䍁䅧免硁䍁䄸䅍穁䍁䄸杍睁䑁䅉杍灁䅁䅁允䅷䙁䅷䅁佂䝁䅕睤杁䙁䅉兙あ䝁䅫杢湂䍁䅁䅦杁䕁䅍杣求䝁䅑兡あ䙁䅣兙あ䝁䅍䅡癁䕁䄸兤あ䝁䅷睢療䝁䅳䅉潁䑁䅅免癁䑁䅁睎癁䑁䅉䅍祁䑁䅑克䅁䡁允䅁捂䅁䅁杔求䡁䅣䅉卂䝁䅅䅤灂䝁䄴睚杁䡁䅷䅉䑂䡁䅉党歂䝁䅫䅤塂䝁䅅䅤橂䝁䅧睌偂䡁䅕䅤獂䝁䄸睢牂䍁䅁䅋硁䑁䅅睌睁䑁䅧睌祁䑁䅁杍硁䍁䅫䅁婁䅅䅁䅘䅁䕁䄴党㍂䍁䅁杕桂䡁䅑兡畂䝁䅣䅉㡂䍁䅁睑祂䝁䅕䅚灂䡁䅑睖桂䡁䅑睙潂䍁䄸睔ㅂ䡁䅑䅢療䝁䄸睡杁䍁䅧免硁䍁䄸䅍㕁䍁䄸杍睁䑁䅉䅍灁䅁䅁破䅁䙁䅷䅁佂䝁䅕睤杁䙁䅉兙あ䝁䅫杢湂䍁䅁䅦杁䕁䅍杣求䝁䅑兡あ䙁䅣兙あ䝁䅍䅡癁䕁䄸兤あ䝁䅷睢療䝁䅳䅉潁䑁䅅免癁䑁䅅兎癁䑁䅉䅍祁䑁䅍克䅁䉁卫䅁捂䅁䅁杔求䡁䅣䅉卂䝁䅅䅤灂䝁䄴睚杁䡁䅷䅉䑂䡁䅉党歂䝁䅫䅤塂䝁䅅䅤橂䝁䅧睌偂䡁䅕䅤獂䝁䄸睢牂䍁䅁䅋硁䑁䅅睌祁䑁䅣睌祁䑁䅁杍穁䍁䅫䅁䭃充䅁䅘䅁䕁䄴党㍂䍁䅁杕桂䡁䅑兡畂䝁䅣䅉㡂䍁䅁睑祂䝁䅕䅚灂䡁䅑睖桂䡁䅑睙潂䍁䄸睔ㅂ䡁䅑䅢療䝁䄸睡杁䍁䅧免祁䍁䄸䅍穁䍁䄸杍睁䑁䅉䅎灁䅁䅁䅋䄰䙁䅷䅁佂䝁䅕睤杁䙁䅉兙あ䝁䅫杢湂䍁䅁䅦杁䕁䅍杣求䝁䅑兡あ䙁䅣兙あ䝁䅍䅡癁䕁䄸兤あ䝁䅷睢療䝁䅳䅉潁䑁䅅杍癁䑁䅁䅎癁䑁䅉䅍硁䑁䅉克䅁䑁偁䅁捂䅁䅁杔求䡁䅣䅉卂䝁䅅䅤灂䝁䄴睚杁䡁䅷䅉䑂䡁䅉党歂䝁䅫䅤塂䝁䅅䅤橂䝁䅧睌偂䡁䅕䅤獂䝁䄸睢牂䍁䅁䅋硁䑁䅉睌睁䑁䅕睌祁䑁䅁免㕁䍁䅫䅁婄䅅䅁䅘䅁䕁䄴党㍂䍁䅁杕桂䡁䅑兡畂䝁䅣䅉㡂䍁䅁睑祂䝁䅕䅚灂䡁䅑睖桂䡁䅑睙潂䍁䄸睔ㅂ䡁䅑䅢療䝁䄸睡杁䍁䅧免祁䍁䄸䅍㕁䍁䄸杍睁䑁䅅兏灁䅁䅁桑䅅䙁䅷䅁佂䝁䅕睤杁䙁䅉兙あ䝁䅫杢湂䍁䅁䅦杁䕁䅍杣求䝁䅑兡あ䙁䅣兙あ䝁䅍䅡癁䕁䄸兤あ䝁䅷睢療䝁䅳䅉潁䑁䅅杍癁䑁䅅兏癁䑁䅉䅍祁䑁䅍克䅁佁䵑䅁捂䅁䅁杔求䡁䅣䅉卂䝁䅅䅤灂䝁䄴睚杁䡁䅷䅉䑂䡁䅉党歂䝁䅫䅤塂䝁䅅䅤橂䝁䅧睌偂䡁䅕䅤獂䝁䄸睢牂䍁䅁䅋硁䑁䅉睌祁䑁䅍睌祁䑁䅁杍ぁ䍁䅫䅁䑄䅄䅁杌䅁䕁䄴睢あ䍁䅁杕桂䡁䅑党歂䍁䅁䅋硁䑁䅅睌穁䑁䅁睌祁䑁䅁免睁䍁䅫䅁癃睄䅁杗䅁䕁䄴睢あ䍁䅁杕桂䡁䅑党歂䍁䅁䅦杁䕁䅍杣求䝁䅑兡あ䙁䅣兙あ䝁䅍䅡癁䕁䄸兤あ䝁䅷睢療䝁䅳䅉潁䑁䅁免癁䑁䅁睍癁䑁䅉䅍睁䑁䅣克䅁䥁剫䅁慂䅁䅁杔療䡁䅑䅉卂䝁䅅䅤求䝁䅑䅉㡂䍁䅁睑祂䝁䅕䅚灂䡁䅑睖桂䡁䅑睙潂䍁䄸睔ㅂ䡁䅑䅢療䝁䄸睡杁䍁䅧䅍硁䍁䄸䅍ぁ䍁䄸杍睁䑁䅅免灁䅁䅁硌䅅䙁䅯䅁佂䝁䄸䅤杁䙁䅉兙あ䝁䅕䅚杁䡁䅷䅉䑂䡁䅉党歂䝁䅫䅤塂䝁䅅䅤橂䝁䅧睌偂䡁䅕䅤獂䝁䄸睢牂䍁䅁䅋睁䑁䅅睌睁䑁䅧睌祁䑁䅁免㕁䍁䅫䅁䵁睄䅁杗䅁䕁䄴睢あ䍁䅁杕桂䡁䅑党歂䍁䅁䅦杁䕁䅍杣求䝁䅑兡あ䙁䅣兙あ䝁䅍䅡癁䕁䄸兤あ䝁䅷睢療䝁䅳䅉潁䑁䅁免癁䑁䅁䅏癁䑁䅉䅍祁䑁䅅克䅁䭁前䅁慂䅁䅁杔療䡁䅑䅉卂䝁䅅䅤求䝁䅑䅉㡂䍁䅁睑祂䝁䅕䅚灂䡁䅑睖桂䡁䅑睙潂䍁䄸睔ㅂ䡁䅑䅢療䝁䄸睡杁䍁䅧䅍硁䍁䄸免硁䍁䄸杍睁䑁䅅䅍灁䅁䅁睃䅷䙁䅯䅁佂䝁䄸䅤杁䙁䅉兙あ䝁䅕䅚杁䡁䅷䅉䑂䡁䅉党歂䝁䅫䅤塂䝁䅅䅤橂䝁䅧睌偂䡁䅕䅤獂䝁䄸睢牂䍁䅁䅋睁䑁䅅睌硁䑁䅣睌祁䑁䅁免㕁䍁䅫䅁浄䅅䅁杗䅁䕁䄴睢あ䍁䅁杕桂䡁䅑党歂䍁䅁䅦杁䕁䅍杣求䝁䅑兡あ䙁䅣兙あ䝁䅍䅡癁䕁䄸兤あ䝁䅷睢療䝁䅳䅉潁䑁䅁免癁䑁䅅兏癁䑁䅉䅍硁䑁䅣克䅁䍁剑䅁慂䅁䅁杔療䡁䅑䅉卂䝁䅅䅤求䝁䅑䅉㡂䍁䅁睑祂䝁䅕䅚灂䡁䅑睖桂䡁䅑睙潂䍁䄸睔ㅂ䡁䅑䅢療䝁䄸睡杁䍁䅧䅍硁䍁䄸杍ぁ䍁䄸杍睁䑁䅉䅎灁䅁䅁䉯䅅䙁䅯䅁佂䝁䄸䅤杁䙁䅉兙あ䝁䅕䅚杁䡁䅷䅉䑂䡁䅉党歂䝁䅫䅤塂䝁䅅䅤橂䝁䅧睌偂䡁䅕䅤獂䝁䄸睢牂䍁䅁䅋睁䑁䅉睌睁䑁䅑睌祁䑁䅁杍硁䍁䅫䅁ぁ䅅䅁杗䅁䕁䄴睢あ䍁䅁杕桂䡁䅑党歂䍁䅁䅦杁䕁䅍杣求䝁䅑兡あ䙁䅣兙あ䝁䅍䅡癁䕁䄸兤あ䝁䅷睢療䝁䅳䅉潁䑁䅁杍癁䑁䅁李癁䑁䅉䅍祁䑁䅕克䅁䝁十䅁慂䅁䅁杔療䡁䅑䅉卂䝁䅅䅤求䝁䅑䅉㡂䍁䅁睑祂䝁䅕䅚灂䡁䅑睖桂䡁䅑睙潂䍁䄸睔ㅂ䡁䅑䅢療䝁䄸睡杁䍁䅧䅍祁䍁䄸䅍㍁䍁䄸杍睁䑁䅉兎灁䅁䅁党䄸䙁䅯䅁佂䝁䄸䅤杁䙁䅉兙あ䝁䅕䅚杁䡁䅷䅉䑂䡁䅉党歂䝁䅫䅤塂䝁䅅䅤橂䝁䅧睌偂䡁䅕䅤獂䝁䄸睢牂䍁䅁䅋睁䑁䅉睌硁䑁䅑睌祁䑁䅁杍穁䍁䅫䅁歄䅅䅁杗䅁䕁䄴睢あ䍁䅁杕桂䡁䅑党歂䍁䅁䅦杁䕁䅍杣求䝁䅑兡あ䙁䅣兙あ䝁䅍䅡癁䕁䄸兤あ䝁䅷睢療䝁䅳䅉潁䑁䅁杍癁䑁䅅兎癁䑁䅉䅍祁䑁䅑克䅁䝁倴䅁慂䅁䅁杔療䡁䅑䅉卂䝁䅅䅤求䝁䅑䅉㡂䍁䅁睑祂䝁䅕䅚灂䡁䅑睖桂䡁䅑睙潂䍁䄸睔ㅂ䡁䅑䅢療䝁䄸睡杁䍁䅧䅍祁䍁䄸免㍁䍁䄸杍睁䑁䅅李灁䅁䅁桫䅁䙁䅯䅁佂䝁䄸䅤杁䙁䅉兙あ䝁䅕䅚杁䡁䅷䅉䑂䡁䅉党歂䝁䅫䅤塂䝁䅅䅤橂䝁䅧睌偂䡁䅕䅤獂䝁䄸睢牂䍁䅁䅋睁䑁䅉睌祁䑁䅑睌祁䑁䅁杍睁䍁䅫䅁杁杅䅁杗䅁䕁䄴睢あ䍁䅁杕桂䡁䅑党歂䍁䅁䅦杁䕁䅍杣求䝁䅑兡あ䙁䅣兙あ䝁䅍䅡癁䕁䄸兤あ䝁䅷睢療䝁䅳䅉潁䑁䅁睍癁䑁䅅免癁䑁䅉䅍硁䑁䅙克䅁䱁兙䅁慂䅁䅁杔療䡁䅑䅉卂䝁䅅䅤求䝁䅑䅉㡂䍁䅁睑祂䝁䅕䅚灂䡁䅑睖桂䡁䅑睙潂䍁䄸睔ㅂ䡁䅑䅢療䝁䄸睡杁䍁䅧䅍穁䍁䄸杍穁䍁䄸杍睁䑁䅅兎灁䅁䅁剉䅅䙁䅯䅁佂䝁䄸䅤杁䙁䅉兙あ䝁䅕䅚杁䡁䅷䅉䑂䡁䅉党歂䝁䅫䅤塂䝁䅅䅤橂䝁䅧睌偂䡁䅕䅤獂䝁䄸睢牂䍁䅁䅋睁䑁䅍睌祁䑁䅑睌祁䑁䅁䅍ㅁ䍁䅫䅁歂睃䅁杗䅁䕁䄴睢あ䍁䅁杕桂䡁䅑党歂䍁䅁䅦杁䕁䅍杣求䝁䅑兡あ䙁䅣兙あ䝁䅍䅡癁䕁䄸兤あ䝁䅷睢療䝁䅳䅉潁䑁䅁睍癁䑁䅉兎癁䑁䅉䅍祁䑁䅉克䅁佁剑䅁慂䅁䅁杔療䡁䅑䅉卂䝁䅅䅤求䝁䅑䅉㡂䍁䅁睑祂䝁䅕䅚灂䡁䅑睖桂䡁䅑睙潂䍁䄸睔ㅂ䡁䅑䅢療䝁䄸睡杁䍁䅧䅍穁䍁䄸睍睁䍁䄸杍睁䑁䅁兏灁䅁䅁睍䄴䙁䅯䅁佂䝁䄸䅤杁䙁䅉兙あ䝁䅕䅚杁䡁䅷䅉䑂䡁䅉党歂䝁䅫䅤塂䝁䅅䅤橂䝁䅧睌偂䡁䅕䅤獂䝁䄸睢牂䍁䅁䅋睁䑁䅑睌睁䑁䅣睌祁䑁䅁䅍㕁䍁䅫䅁獂杅䅁杗䅁䕁䄴睢あ䍁䅁杕桂䡁䅑党歂䍁䅁䅦杁䕁䅍杣求䝁䅑兡あ䙁䅣兙あ䝁䅍䅡癁䕁䄸兤あ䝁䅷睢療䝁䅳䅉潁䑁䅁䅎癁䑁䅁睎癁䑁䅉䅍祁䑁䅉克䅁䵁儸䅁慂䅁䅁杔療䡁䅑䅉卂䝁䅅䅤求䝁䅑䅉㡂䍁䅁睑祂䝁䅕䅚灂䡁䅑睖桂䡁䅑睙潂䍁䄸睔ㅂ䡁䅑䅢療䝁䄸睡杁䍁䅧䅍ぁ䍁䄸䅍㑁䍁䄸杍睁䑁䅅李灁䅁䅁兓䄸䙁䅯䅁佂䝁䄸䅤杁䙁䅉兙あ䝁䅕䅚杁䡁䅷䅉䑂䡁䅉党歂䝁䅫䅤塂䝁䅅䅤橂䝁䅧睌偂䡁䅕䅤獂䝁䄸睢牂䍁䅁䅋睁䑁䅑睌睁䑁䅧睌祁䑁䅁杍ぁ䍁䅫䅁䵃杅䅁杗䅁䕁䄴睢あ䍁䅁杕桂䡁䅑党歂䍁䅁䅦杁䕁䅍杣求䝁䅑兡あ䙁䅣兙あ䝁䅍䅡癁䕁䄸兤あ䝁䅷睢療䝁䅳䅉潁䑁䅁䅎癁䑁䅉杍癁䑁䅉䅍硁䑁䅁克䅁䡁䵧䅁慂䅁䅁杔療䡁䅑䅉卂䝁䅅䅤求䝁䅑䅉㡂䍁䅁睑祂䝁䅕䅚灂䡁䅑睖桂䡁䅑睙潂䍁䄸睔ㅂ䡁䅑䅢療䝁䄸睡杁䍁䅧䅍ぁ䍁䄸杍祁䍁䄸杍睁䑁䅉䅍灁䅁䅁睊䅷䙁䅯䅁佂䝁䄸䅤杁䙁䅉兙あ䝁䅕䅚杁䡁䅷䅉䑂䡁䅉党歂䝁䅫䅤塂䝁䅅䅤橂䝁䅧睌偂䡁䅕䅤獂䝁䄸睢牂䍁䅁䅋睁䑁䅑睌祁䑁䅙睌祁䑁䅁免穁䍁䅫䅁㝁兄䅁杗䅁䕁䄴睢あ䍁䅁杕桂䡁䅑党歂䍁䅁䅦杁䕁䅍杣求䝁䅑兡あ䙁䅣兙あ䝁䅍䅡癁䕁䄸兤あ䝁䅷睢療䝁䅳䅉潁䑁䅁兎癁䑁䅁睍癁䑁䅉䅍睁䑁䅁克䅁䕁卉䅁慂䅁䅁杔療䡁䅑䅉卂䝁䅅䅤求䝁䅑䅉㡂䍁䅁睑祂䝁䅕䅚灂䡁䅑睖桂䡁䅑睙潂䍁䄸睔ㅂ䡁䅑䅢療䝁䄸睡杁䍁䅧䅍ㅁ䍁䄸䅍ㅁ䍁䄸杍睁䑁䅉免灁䅁䅁杆䅷䙁䅯䅁佂䝁䄸䅤杁䙁䅉兙あ䝁䅕䅚杁䡁䅷䅉䑂䡁䅉党歂䝁䅫䅤塂䝁䅅䅤橂䝁䅧睌偂䡁䅕䅤獂䝁䄸睢牂䍁䅁䅋睁䑁䅕睌睁䑁䅕睌祁䑁䅁杍穁䍁䅫䅁晄䅅䅁杗䅁䕁䄴睢あ䍁䅁杕桂䡁䅑党歂䍁䅁䅦杁䕁䅍杣求䝁䅑兡あ䙁䅣兙あ䝁䅍䅡癁䕁䄸兤あ䝁䅷睢療䝁䅳䅉潁䑁䅁兎癁䑁䅁李癁䑁䅉䅍祁䑁䅅克䅁佁儰䅁慂䅁䅁杔療䡁䅑䅉卂䝁䅅䅤求䝁䅑䅉㡂䍁䅁睑祂䝁䅕䅚灂䡁䅑睖桂䡁䅑睙潂䍁䄸睔ㅂ䡁䅑䅢療䝁䄸睡杁䍁䅧䅍ㅁ䍁䄸䅍㑁䍁䄸杍睁䑁䅁䅏灁䅁䅁其䄰䙁䅯䅁佂䝁䄸䅤杁䙁䅉兙あ䝁䅕䅚杁䡁䅷䅉䑂䡁䅉党歂䝁䅫䅤塂䝁䅅䅤橂䝁䅧睌偂䡁䅕䅤獂䝁䄸睢牂䍁䅁䅋睁䑁䅕睌硁䑁䅁睌祁䑁䅁免祁䍁䅫䅁㉁杅䅁杗䅁䕁䄴睢あ䍁䅁杕桂䡁䅑党歂䍁䅁䅦杁䕁䅍杣求䝁䅑兡あ䙁䅣兙あ䝁䅍䅡癁䕁䄸兤あ䝁䅷睢療䝁䅳䅉潁䑁䅁兎癁䑁䅅兎癁䑁䅉䅍祁䑁䅍克䅁䵁关䅁慂䅁䅁杔療䡁䅑䅉卂䝁䅅䅤求䝁䅑䅉㡂䍁䅁睑祂䝁䅕䅚灂䡁䅑睖桂䡁䅑睙潂䍁䄸睔ㅂ䡁䅑䅢療䝁䄸睡杁䍁䅧䅍ㅁ䍁䄸免㕁䍁䄸杍睁䑁䅅兎灁䅁䅁儷䄸䙁䅯䅁佂䝁䄸䅤杁䙁䅉兙あ䝁䅕䅚杁䡁䅷䅉䑂䡁䅉党歂䝁䅫䅤塂䝁䅅䅤橂䝁䅧睌偂䡁䅕䅤獂䝁䄸睢牂䍁䅁䅋睁䑁䅕睌祁䑁䅕睌祁䑁䅁䅍㍁䍁䅫䅁畃䅅䅁杗䅁䕁䄴睢あ䍁䅁杕桂䡁䅑党歂䍁䅁䅦杁䕁䅍杣求䝁䅑兡あ䙁䅣兙あ䝁䅍䅡癁䕁䄸兤あ䝁䅷睢療䝁䅳䅉潁䑁䅁兎癁䑁䅉睎癁䑁䅉䅍祁䑁䅅克䅁䉁剉䅁慂䅁䅁杔療䡁䅑䅉卂䝁䅅䅤求䝁䅑䅉㡂䍁䅁睑祂䝁䅕䅚灂䡁䅑睖桂䡁䅑睙潂䍁䄸睔ㅂ䡁䅑䅢療䝁䄸睡杁䍁䅧䅍㉁䍁䄸䅍㉁䍁䄸免㕁䑁䅫睎灁䅁䅁剳䅁䙁䅯䅁佂䝁䄸䅤杁䙁䅉兙あ䝁䅕䅚杁䡁䅷䅉䑂䡁䅉党歂䝁䅫䅤塂䝁䅅䅤橂䝁䅧睌偂䡁䅕䅤獂䝁䄸睢牂䍁䅁䅋睁䑁䅙睌硁䑁䅉睌祁䑁䅁䅍㑁䍁䅫䅁䍁杅䅁杗䅁䕁䄴睢あ䍁䅁杕桂䡁䅑党歂䍁䅁䅦杁䕁䅍杣求䝁䅑兡あ䙁䅣兙あ䝁䅍䅡癁䕁䄸兤あ䝁䅷睢療䝁䅳䅉潁䑁䅁李癁䑁䅅兎癁䑁䅉䅍硁䑁䅕克䅁䅁剙䅁慂䅁䅁杔療䡁䅑䅉卂䝁䅅䅤求䝁䅑䅉㡂䍁䅁睑祂䝁䅕䅚灂䡁䅑睖桂䡁䅑睙潂䍁䄸睔ㅂ䡁䅑䅢療䝁䄸睡杁䍁䅧䅍㉁䍁䄸免㉁䍁䄸杍睁䑁䅅免灁䅁䅁栰䅅䙁䅯䅁佂䝁䄸䅤杁䙁䅉兙あ䝁䅕䅚杁䡁䅷䅉䑂䡁䅉党歂䝁䅫䅤塂䝁䅅䅤橂䝁䅧睌偂䡁䅕䅤獂䝁䄸睢牂䍁䅁䅋睁䑁䅙睌硁䑁䅧睌祁䑁䅁䅍㕁䍁䅫䅁橄杄䅁杗䅁䕁䄴睢あ䍁䅁杕桂䡁䅑党歂䍁䅁䅦杁䕁䅍杣求䝁䅑兡あ䙁䅣兙あ䝁䅍䅡癁䕁䄸兤あ䝁䅷睢療䝁䅳䅉潁䑁䅁李癁䑁䅅兏癁䑁䅉䅍睁䑁䅫克䅁䡁匰䅁慂䅁䅁杔療䡁䅑䅉卂䝁䅅䅤求䝁䅑䅉㡂䍁䅁睑祂䝁䅕䅚灂䡁䅑睖桂䡁䅑睙潂䍁䄸睔ㅂ䡁䅑䅢療䝁䄸睡杁䍁䅧䅍㉁䍁䄸杍睁䍁䄸杍睁䑁䅁䅍灁䅁䅁兓䄴䙁䅯䅁佂䝁䄸䅤杁䙁䅉兙あ䝁䅕䅚杁䡁䅷䅉䑂䡁䅉党歂䝁䅫䅤塂䝁䅅䅤橂䝁䅧睌偂䡁䅕䅤獂䝁䄸睢牂䍁䅁䅋睁䑁䅙睌祁䑁䅁睌祁䑁䅁䅍㉁䍁䅫䅁䍁䅅䅁杗䅁䕁䄴睢あ䍁䅁杕桂䡁䅑党歂䍁䅁䅦杁䕁䅍杣求䝁䅑兡あ䙁䅣兙あ䝁䅍䅡癁䕁䄸兤あ䝁䅷睢療䝁䅳䅉潁䑁䅁李癁䑁䅉免癁䑁䅉䅍祁䑁䅉克䅁偁剙䅁慂䅁䅁杔療䡁䅑䅉卂䝁䅅䅤求䝁䅑䅉㡂䍁䅁睑祂䝁䅕䅚灂䡁䅑睖桂䡁䅑睙潂䍁䄸睔ㅂ䡁䅑䅢療䝁䄸睡杁䍁䅧䅍㉁䍁䄸杍祁䍁䄸杍睁䑁䅁兏灁䅁䅁朳䄸䙁䅯䅁佂䝁䄸䅤杁䙁䅉兙あ䝁䅕䅚杁䡁䅷䅉䑂䡁䅉党歂䝁䅫䅤塂䝁䅅䅤橂䝁䅧睌偂䡁䅕䅤獂䝁䄸睢牂䍁䅁䅋睁䑁䅙睌祁䑁䅍睌祁䑁䅁杍硁䍁䅫䅁潃杅䅁杗䅁䕁䄴睢あ䍁䅁杕桂䡁䅑党歂䍁䅁䅦杁䕁䅍杣求䝁䅑兡あ䙁䅣兙あ䝁䅍䅡癁䕁䄸兤あ䝁䅷睢療䝁䅳䅉潁䑁䅁睎癁䑁䅅䅍癁䑁䅉䅍睁䑁䅉克䅁䱁倸䅁慂䅁䅁杔療䡁䅑䅉卂䝁䅅䅤求䝁䅑䅉㡂䍁䅁睑祂䝁䅕䅚灂䡁䅑睖桂䡁䅑睙潂䍁䄸睔ㅂ䡁䅑䅢療䝁䄸睡杁䍁䅧䅍㍁䍁䄸免祁䍁䄸杍睁䑁䅉睍灁䅁䅁桕䅉䙁䅯䅁佂䝁䄸䅤杁䙁䅉兙あ䝁䅕䅚杁䡁䅷䅉䑂䡁䅉党歂䝁䅫䅤塂䝁䅅䅤橂䝁䅧睌偂䡁䅕䅤獂䝁䄸睢牂䍁䅁䅋睁䑁䅣睌硁䑁䅕睌祁䑁䅁杍睁䍁䅫䅁睄充䅁杗䅁䕁䄴睢あ䍁䅁杕桂䡁䅑党歂䍁䅁䅦杁䕁䅍杣求䝁䅑兡あ䙁䅣兙あ䝁䅍䅡癁䕁䄸兤あ䝁䅷睢療䝁䅳䅉潁䑁䅁睎癁䑁䅅睎癁䑁䅉䅍睁䑁䅙克䅁䕁偉䅁慂䅁䅁杔療䡁䅑䅉卂䝁䅅䅤求䝁䅑䅉㡂䍁䅁睑祂䝁䅕䅚灂䡁䅑睖桂䡁䅑睙潂䍁䄸睔ㅂ䡁䅑䅢療䝁䄸睡杁䍁䅧䅍㍁䍁䄸免㕁䍁䄸杍睁䑁䅅杍灁䅁䅁桔䅉䙁䅯䅁佂䝁䄸䅤杁䙁䅉兙あ䝁䅕䅚杁䡁䅷䅉䑂䡁䅉党歂䝁䅫䅤塂䝁䅅䅤橂䝁䅧睌偂䡁䅕䅤獂䝁䄸睢牂䍁䅁䅋睁䑁䅣睌祁䑁䅫睌祁䑁䅁杍祁䍁䅫䅁啂充䅁杗䅁䕁䄴睢あ䍁䅁杕桂䡁䅑党歂䍁䅁䅦杁䕁䅍杣求䝁䅑兡あ䙁䅣兙あ䝁䅍䅡癁䕁䄸兤あ䝁䅷睢療䝁䅳䅉潁䑁䅁䅏癁䑁䅁䅎癁䑁䅉䅍硁䑁䅅克䅁䑁偯䅁慂䅁䅁杔療䡁䅑䅉卂䝁䅅䅤求䝁䅑䅉㡂䍁䅁睑祂䝁䅕䅚灂䡁䅑睖桂䡁䅑睙潂䍁䄸睔ㅂ䡁䅑䅢療䝁䄸睡杁䍁䅧䅍㑁䍁䄸䅍ぁ䍁䄸杍睁䑁䅅睎灁䅁䅁硃䅅䙁䅯䅁佂䝁䄸䅤杁䙁䅉兙あ䝁䅕䅚杁䡁䅷䅉䑂䡁䅉党歂䝁䅫䅤塂䝁䅅䅤橂䝁䅧睌偂䡁䅕䅤獂䝁䄸睢牂䍁䅁䅋睁䑁䅧睌睁䑁䅧睌祁䑁䅁免㉁䍁䅫䅁桂杅䅁杗䅁䕁䄴睢あ䍁䅁杕桂䡁䅑党歂䍁䅁䅦杁䕁䅍杣求䝁䅑兡あ䙁䅣兙あ䝁䅍䅡癁䕁䄸兤あ䝁䅷睢療䝁䅳䅉潁䑁䅁䅏癁䑁䅉杍癁䑁䅉䅍硁䑁䅅克䅁䥁兣䅁慂䅁䅁杔療䡁䅑䅉卂䝁䅅䅤求䝁䅑䅉㡂䍁䅁睑祂䝁䅕䅚灂䡁䅑睖桂䡁䅑睙潂䍁䄸睔ㅂ䡁䅑䅢療䝁䄸睡杁䍁䅧䅍㑁䍁䄸杍穁䍁䄸杍睁䑁䅉䅎灁䅁䅁砲䅁䙁䅯䅁佂䝁䄸䅤杁䙁䅉兙あ䝁䅕䅚杁䡁䅷䅉䑂䡁䅉党歂䝁䅫䅤塂䝁䅅䅤橂䝁䅧睌偂䡁䅕䅤獂䝁䄸睢牂䍁䅁䅋睁䑁䅧睌祁䑁䅙睌祁䑁䅁䅍ㅁ䍁䅫䅁䕁兄䅁杗䅁䕁䄴睢あ䍁䅁杕桂䡁䅑党歂䍁䅁䅦杁䕁䅍杣求䝁䅑兡あ䙁䅣兙あ䝁䅍䅡癁䕁䄸兤あ䝁䅷睢療䝁䅳䅉潁䑁䅁䅏癁䑁䅉李癁䑁䅉䅍祁䑁䅁克䅁䡁偧䅁慂䅁䅁杔療䡁䅑䅉卂䝁䅅䅤求䝁䅑䅉㡂䍁䅁睑祂䝁䅕䅚灂䡁䅑睖桂䡁䅑睙潂䍁䄸睔ㅂ䡁䅑䅢療䝁䄸睡杁䍁䅧䅍㑁䍁䄸杍㑁䍁䄸杍睁䑁䅉睍灁䅁䅁硅䅅䙁䅯䅁佂䝁䄸䅤杁䙁䅉兙あ䝁䅕䅚杁䡁䅷䅉䑂䡁䅉党歂䝁䅫䅤塂䝁䅅䅤橂䝁䅧睌偂䡁䅕䅤獂䝁䄸睢牂䍁䅁䅋睁䑁䅧睌穁䑁䅁睌祁䑁䅁免祁䍁䅫䅁䉁杅䅁杗䅁䕁䄴睢あ䍁䅁杕桂䡁䅑党歂䍁䅁䅦杁䕁䅍杣求䝁䅑兡あ䙁䅣兙あ䝁䅍䅡癁䕁䄸兤あ䝁䅷睢療䝁䅳䅉潁䑁䅁兏癁䑁䅁杍癁䑁䅉䅍祁䑁䅉克䅁䙁允䅁慂䅁䅁杔療䡁䅑䅉卂䝁䅅䅤求䝁䅑䅉㡂䍁䅁睑祂䝁䅕䅚灂䡁䅑睖桂䡁䅑睙潂䍁䄸睔ㅂ䡁䅑䅢療䝁䄸睡杁䍁䅧䅍㕁䍁䄸䅍ㅁ䍁䄸杍睁䑁䅉䅎灁䅁䅁充䄸䙁䅯䅁佂䝁䄸䅤杁䙁䅉兙あ䝁䅕䅚杁䡁䅷䅉䑂䡁䅉党歂䝁䅫䅤塂䝁䅅䅤橂䝁䅧睌偂䡁䅕䅤獂䝁䄸睢牂䍁䅁䅋睁䑁䅫睌硁䑁䅅睌祁䑁䅁䅍睁䍁䅫䅁䑃杅䅁杗䅁䕁䄴睢あ䍁䅁杕桂䡁䅑党歂䍁䅁䅦杁䕁䅍杣求䝁䅑兡あ䙁䅣兙あ䝁䅍䅡癁䕁䄸兤あ䝁䅷睢療䝁䅳䅉潁䑁䅁兏癁䑁䅅䅎癁䑁䅉䅍硁䑁䅉克䅁䭁䵣䅁慂䅁䅁杔療䡁䅑䅉卂䝁䅅䅤求䝁䅑䅉㡂䍁䅁睑祂䝁䅕䅚灂䡁䅑睖桂䡁䅑睙潂䍁䄸睔ㅂ䡁䅑䅢療䝁䄸睡杁䍁䅧䅍㕁䍁䄸免㍁䍁䄸杍睁䑁䅅杍灁䅁䅁䅒䄴䙁䅯䅁佂䝁䄸䅤杁䙁䅉兙あ䝁䅕䅚杁䡁䅷䅉䑂䡁䅉党歂䝁䅫䅤塂䝁䅅䅤橂䝁䅧睌偂䡁䅕䅤獂䝁䄸睢牂䍁䅁䅋睁䑁䅫睌祁䑁䅧睌祁䑁䅁䅍㍁䍁䅫䅁允杅䅁杗䅁䕁䄴睢あ䍁䅁杕桂䡁䅑党歂䍁䅁䅦杁䕁䅍杣求䝁䅑兡あ䙁䅣兙あ䝁䅍䅡癁䕁䄸兤あ䝁䅷睢療䝁䅳䅉潁䑁䅅䅍癁䑁䅅免癁䑁䅉䅍硁䑁䅫克䅁䩁刴䅁慂䅁䅁杔療䡁䅑䅉卂䝁䅅䅤求䝁䅑䅉㡂䍁䅁睑祂䝁䅕䅚灂䡁䅑睖桂䡁䅑睙潂䍁䄸睔ㅂ䡁䅑䅢療䝁䄸睡杁䍁䅧免睁䍁䄸免ぁ䍁䄸杍睁䑁䅅睍灁䅁䅁前䅉䙁䅯䅁佂䝁䄸䅤杁䙁䅉兙あ䝁䅕䅚杁䡁䅷䅉䑂䡁䅉党歂䝁䅫䅤塂䝁䅅䅤橂䝁䅧睌偂䡁䅕䅤獂䝁䄸睢牂䍁䅁䅋硁䑁䅁睌祁䑁䅍睌祁䑁䅁杍睁䍁䅫䅁硁睄䅁杗䅁䕁䄴睢あ䍁䅁杕桂䡁䅑党歂䍁䅁䅦杁䕁䅍杣求䝁䅑兡あ䙁䅣兙あ䝁䅍䅡癁䕁䄸兤あ䝁䅷睢療䝁䅳䅉潁䑁䅅䅍癁䑁䅉李癁䑁䅉䅍祁䑁䅉克䅁䥁偕䅁慂䅁䅁杔療䡁䅑䅉卂䝁䅅䅤求䝁䅑䅉㡂䍁䅁睑祂䝁䅕䅚灂䡁䅑睖桂䡁䅑睙潂䍁䄸睔ㅂ䡁䅑䅢療䝁䄸睡杁䍁䅧免睁䍁䄸睍睁䍁䄸杍睁䑁䅁䅍灁䅁䅁剎䅁䙁䅯䅁佂䝁䄸䅤杁䙁䅉兙あ䝁䅕䅚杁䡁䅷䅉䑂䡁䅉党歂䝁䅫䅤塂䝁䅅䅤橂䝁䅧睌偂䡁䅕䅤獂䝁䄸睢牂䍁䅁䅋硁䑁䅅睌祁䑁䅑睌硁䑁䅫兏㑁䍁䅫䅁牃䅅䅁杗䅁䕁䄴睢あ䍁䅁杕桂䡁䅑党歂䍁䅁䅦杁䕁䅍杣求䝁䅑兡あ䙁䅣兙あ䝁䅍䅡癁䕁䄸兤あ䝁䅷睢療䝁䅳䅉潁䑁䅅免癁䑁䅉睎癁䑁䅉䅍硁䑁䅍克䅁佁刴䅁慂䅁䅁杔療䡁䅑䅉卂䝁䅅䅤求䝁䅑䅉㡂䍁䅁睑祂䝁䅕䅚灂䡁䅑睖桂䡁䅑睙潂䍁䄸睔ㅂ䡁䅑䅢療䝁䄸睡杁䍁䅧免硁䍁䄸睍睁䍁䄸杍睁䑁䅅䅏灁䅁䅁桃䅉䙁䅯䅁佂䝁䄸䅤杁䙁䅉兙あ䝁䅕䅚杁䡁䅷䅉䑂䡁䅉党歂䝁䅫䅤塂䝁䅅䅤橂䝁䅧睌偂䡁䅕䅤獂䝁䄸睢牂䍁䅁䅋硁䑁䅉睌睁䑁䅕睌祁䑁䅁杍ぁ䍁䅫䅁浃䅅䅁杗䅁䕁䄴睢あ䍁䅁杕桂䡁䅑党歂䍁䅁䅦杁䕁䅍杣求䝁䅑兡あ䙁䅣兙あ䝁䅍䅡癁䕁䄸兤あ䝁䅷睢療䝁䅳䅉潁䑁䅅杍癁䑁䅁李癁䑁䅉䅍祁䑁䅉克䅁䱁佉䅁慂䅁䅁杔療䡁䅑䅉卂䝁䅅䅤求䝁䅑䅉㡂䍁䅁睑祂䝁䅕䅚灂䡁䅑睖桂䡁䅑睙潂䍁䄸睔ㅂ䡁䅑䅢療䝁䄸睡杁䍁䅧免祁䍁䄸䅍㑁䍁䄸杍睁䑁䅉睍灁䅁䅁䉘䅉䙁䅯䅁佂䝁䄸䅤杁䙁䅉兙あ䝁䅕䅚杁䡁䅷䅉䑂䡁䅉党歂䝁䅫䅤塂䝁䅅䅤橂䝁䅧睌偂䡁䅕䅤獂䝁䄸睢牂䍁䅁䅋硁䑁䅉睌硁䑁䅙睌祁䑁䅁免㉁䍁䅫䅁捁充䅁杗䅁䕁䄴睢あ䍁䅁杕桂䡁䅑党歂䍁䅁䅦杁䕁䅍杣求䝁䅑兡あ䙁䅣兙あ䝁䅍䅡癁䕁䄸兤あ䝁䅷睢療䝁䅳䅉潁䑁䅅杍癁䑁䅅睎癁䑁䅉䅍硁䑁䅫克䅁䭁剳䅁慂䅁䅁杔療䡁䅑䅉卂䝁䅅䅤求䝁䅑䅉㡂䍁䅁睑祂䝁䅕䅚灂䡁䅑睖桂䡁䅑睙潂䍁䄸睔ㅂ䡁䅑䅢療䝁䄸睡杁䍁䅧免祁䍁䄸睍睁䍁䄸杍睁䑁䅁杍灁䅁䅁兒䄸䉁䅷䅁佂䡁䅕䅤祂䝁䅅睙求䡁䅕䅤灂䝁䅍兙獂䅁䅁材䅯䕁䅙䅁佂䡁䅕䅤祂䝁䅅睙求䡁䅕䅤灂䝁䅍兙獂䑁䅳䅉䉂䝁䅷䅤求䡁䅉杢桂䡁䅑兡㉂䝁䅕䅉兂䡁䅉睢あ䝁䅕兡畂䅁䅁硈䅁䅁䅑䅁偂䅁䅁䅈䅍䅁䅯䅁偂䕁䅑杒䵂䅁䅁䅴䅍䅁䅧䅁偂䕁䅣杔䅁䅁䕧䅁䥁䅁䅁睔䱂䕁䅕䅁䭁睁䅁䅃䅁䕁䄸兔䑂䅁䅁儸䅍䅁䅙䅁偂䕁䄴䅁敄睁䅁权䅁䕁䄸杕䑂䕁䅷䅁慃睁䅁权䅁䕁䄸杕䵂䙁䅫䅁⭂睁䅁权䅁䕁䄸䅖䩂䙁䅍䅁䭃杁䅁䅃䅁䕁䄸䅗婂䅁䅁䄳䅉䉁䅯䅁偂䝁䅙杚灂䝁䅍党杁䙁䅉兒䩂䙁䅑督䅁䍁䡫䅁㙁䅁䅁睔浂䝁䅙兡橂䝁䅕䅉呂䝁䅕杣㉂䝁䅫睙求䡁䅍䅉桂䝁䄴䅚杁䙁䅍兤睂䡁䅁䅢灂䝁䅕督䅁䝁䥁䅁煁䅁䅁睔灂䝁䅷䅉桂䝁䄴䅚杁䕁䅣兙穂䍁䅁䅒祂䝁䅫䅢獂䝁䅫杢湂䅁䅁睭䅣䕁䅙䅁偂䝁䅫䅢杁䝁䅅杢歂䍁䅁睒桂䡁䅍䅉䙂䡁䅅兤灂䡁䅁兢求䝁䄴䅤杁䝁䅅杢歂䍁䅁睕求䡁䅉杤灂䝁䅍党穂䅁䅁条䅣䕁䄴䅁偂䝁䅫䅢杁䝁䅅杢歂䍁䅁睒桂䡁䅍䅉䙂䡁䅧䅣獂䝁䄸杣桂䡁䅑兡療䝁䄴䅉桂䝁䄴䅚杁䙁䅁杣療䝁䅑兤橂䡁䅑兡療䝁䄴䅁祂杂䅁杒䅁䕁䄸兡獂䍁䅁兙畂䝁䅑䅉䡂䝁䅅督杁䙁䅉党浂䝁䅫杢灂䝁䄴睚杁䝁䅅杢歂䍁䅁兔桂䡁䅉睡求䡁䅑兡畂䝁䅣䅁呃睂䅁杔䅁䕁䄸兡獂䍁䅁兙畂䝁䅑䅉䡂䝁䅅督杁䙁䅍䅤療䡁䅉兙湂䝁䅕䅉桂䝁䄴䅚杁䙁䅑杣桂䝁䄴督睂䝁䄸杣あ䝁䅅䅤灂䝁䄸杢䅁䵁䝫䅁㡁䅁䅁睔灂䝁䅷䅌杁䕁䅣兙穂䍁䅁兙畂䝁䅑䅉䑂䝁䄸杢穂䡁䅕兢桂䝁䅉䅢求䍁䅁杒ㅂ䝁䅕䅢穂䅁䅁䄷䅙佁䅑䅁偂䝁䄴䅢灂䝁䄴党杁䕁䅅杢桂䝁䅷入穂䝁䅫督杁䝁䅅杢歂䍁䅁杕求䝁䅙党祂䝁䅕杢橂䝁䅕睏杁䕁䅍䅢療䡁䅕䅚杁䕁䄰兙畂䝁䅅睚求䝁䄰党畂䡁䅑睏杁䕁䅑兙あ䝁䅅䅉䩂䝁䄴䅤求䝁䅣杣桂䡁䅑兡療䝁䄴睏杁䕁䅙兡畂䡁䅑党橂䝁䅧睏杁䕁䅑兙あ䝁䅅䅉兂䡁䅉睢あ䝁䅕睙あ䝁䅫睢畂䑁䅳䅉䑂䝁䅷睢ㅂ䝁䅑䅉䩂䝁䄴杚祂䝁䅅督あ䡁䅉兤橂䡁䅑兤祂䝁䅕䅁㍄䅃䅁朸䅁䕁䄸杢獂䝁䅫杢求䍁䅁兑畂䝁䅅䅢㕂䡁䅍兡穂䍁䅁兙畂䝁䅑䅉卂䝁䅕杚求䡁䅉党畂䝁䅍党㝁䍁䅁䅒桂䡁䅑兙杁䕁䅫杢あ䝁䅕睚祂䝁䅅䅤灂䝁䄸杢㝁䍁䅁杒灂䝁䄴䅤求䝁䅍䅡㝁䍁䅁䅕祂䝁䅕䅚灂䝁䅍䅤灂䡁䅙党杁䕁䅅杢桂䝁䅷入あ䝁䅫睙穂䑁䅳䅉䕂䝁䅫睚灂䡁䅑兙獂䍁䅁兑穂䡁䅍党あ䍁䅁兔桂䝁䄴兙湂䝁䅕兢求䝁䄴䅤㝁䍁䅁䅖求䡁䅧䅤杁䕁䅅杢桂䝁䅷入あ䝁䅫睙穂䅁䅁充䅧佁䅁䅁偂䝁䄴䅢灂䝁䄴党杁䕁䅅杢桂䝁䅷入穂䝁䅫督杁䝁䅅杢歂䍁䅁杕求䝁䅙党祂䝁䅕杢橂䝁䅕睏杁䕁䅑兙あ䝁䅅䅉䩂䝁䄴䅤求䝁䅣杣桂䡁䅑兡療䝁䄴睏杁䙁䅁杣求䝁䅑兡橂䡁䅑兡㉂䝁䅕䅉䉂䝁䄴兙獂䡁䅫䅤灂䝁䅍督㝁䍁䅁睑ㅂ䡁䅍䅤療䝁䄰党祂䍁䅁兑畂䝁䅅䅢㕂䡁䅑兡橂䡁䅍睏杁䙁䅑党㑂䡁䅑䅉䉂䝁䄴兙獂䡁䅫䅤灂䝁䅍督㝁䍁䅁䅒桂䝁䅅睕䅁佁䩳䅁杁允䅁睔畂䝁䅷兡畂䝁䅕䅉䉂䝁䄴兙獂䡁䅫督灂䡁䅍䅉桂䝁䄴䅚杁䙁䅉党浂䝁䅕杣求䝁䄴睙求䑁䅳䅉䕂䝁䅅䅤桂䍁䅁兓畂䡁䅑党湂䡁䅉兙あ䝁䅫睢畂䑁䅳䅉兂䡁䅉党歂䝁䅫睙あ䝁䅫杤求䍁䅁兑畂䝁䅅䅢㕂䡁䅑兡橂䡁䅍睏杁䕁䅍兤穂䡁䅑睢瑂䝁䅕杣杁䕁䅅杢桂䝁䅷入あ䝁䅫睙穂䑁䅳䅉啂䝁䅕䅥あ䍁䅁兑畂䝁䅅䅢㕂䡁䅑兡橂䡁䅍睏杁䕁䅑兙あ䝁䅅䅉兂䡁䅉睢あ䝁䅕睙あ䝁䅫睢畂䑁䅳䅉䑂䝁䅷睢ㅂ䝁䅑䅉䕂䝁䅅䅤桂䍁䅁睕求䡁䅉杤灂䝁䅍党穂䅁䅁兕䅯䭁䅙䅁偂䝁䄴䅢灂䝁䄴党杁䕁䅅杢桂䝁䅷入穂䝁䅫督杁䝁䅅杢歂䍁䅁杕求䝁䅙党祂䝁䅕杢橂䝁䅕睏杁䕁䅙兡畂䡁䅑党橂䝁䅧睏杁䙁䅁杣求䝁䅑兡橂䡁䅑兡㉂䝁䅕䅉䉂䝁䄴兙獂䡁䅫䅤灂䝁䅍督㝁䍁䅁䅖求䡁䅧䅤杁䕁䅅杢桂䝁䅷入あ䝁䅫睙穂䑁䅳䅉䕂䝁䅅兙呂䅁䅁䅨䅫䅁䉯䅁偂䝁䄴䅢灂䝁䄴党杁䕁䅅杢桂䝁䅷入穂䝁䅫督杁䝁䅅杢歂䍁䅁杕求䝁䅙党祂䝁䅕杢橂䝁䅕睏杁䙁䅍睢浂䡁䅑睤桂䡁䅉党杁䕁䅑党㉂䝁䅕䅢療䡁䅁兢求䝁䄴䅤㝁䍁䅁䅒桂䡁䅑兙杁䕁䅫杢あ䝁䅕睚祂䝁䅅䅤灂䝁䄸杢㝁䍁䅁杒灂䝁䄴䅤求䝁䅍䅡㝁䍁䅁䅖求䡁䅧䅤杁䕁䅅杢桂䝁䅷入あ䝁䅫睙穂䑁䅳䅉䕂䝁䅅䅤桂䍁䅁䅕祂䝁䄸䅤求䝁䅍䅤灂䝁䄸杢㝁䍁䅁睑獂䝁䄸兤歂䍁䅁䅒桂䡁䅑兙杁䙁䅍党祂䡁䅙兡橂䝁䅕督䅁䙁䩑䅁敁䅁䅁睔畂䝁䅷兡畂䝁䅕䅉䡂䡁䅉睢橂䝁䅕杣㕂䅁䅁杖䅧䝁䅁䅁偂䝁䄴䅢灂䝁䄴党杁䕁䅣杣療䝁䅍党祂䡁䅫睏杁䙁䅁党あ䍁䅁睑桂䡁䅉党㝁䍁䅁䅕求䡁䅑䅉䝂䝁䄸睢歂䍁䅁兙畂䝁䅑䅉呂䡁䅕䅣睂䝁䅷兡求䡁䅍䅁偃睂䅁䅎䅁䕁䄸杢穂䝁䅧睢祂䝁䅕䅉桂䝁䄴䅚杁䕁䄸杚浂䡁䅍䅡療䡁䅉党杁䙁䅣兡畂䝁䅑䅁畃睂䅁䅂䅅䕁䄸䅣あ䝁䅫睙桂䝁䅷䅉䩂䝁䄴杚祂䝁䅅督あ䡁䅉兤橂䡁䅑兤祂䝁䅕睏杁䕁䅍睢瑂䡁䅁兤あ䝁䅕杣杁䙁䅙兡穂䝁䅫睢畂䑁䅳䅉䩂䝁䄴䅚ㅂ䡁䅍䅤祂䝁䅫兙獂䍁䅁兑ㅂ䡁䅑睢瑂䝁䅅䅤灂䝁䄸杢㝁䍁䅁睕求䝁䄴督療䡁䅉督㝁䍁䅁䅕祂䝁䄸睙求䡁䅍督杁䕁䅅兤あ䝁䄸兢桂䡁䅑兡療䝁䄴睏杁䑁䅍䅒杁䙁䅁杣灂䝁䄴䅤灂䝁䄴睚㝁䍁䅁兑祂䡁䅑兡浂䝁䅫睙灂䝁䅅䅢杁䕁䅫杢あ䝁䅕䅢獂䝁䅫睚求䝁䄴睙求䅁䅁杙䅣佁䅙䅁偂䡁䅁䅤灂䝁䅍兙獂䍁䅁兓畂䝁䅙杣桂䡁䅍䅤祂䡁䅕睙あ䡁䅕杣求䑁䅳䅉䙂䝁䄴杤灂䡁䅉睢畂䝁䄰党畂䡁䅑兙獂䍁䅁兒畂䝁䅣兡畂䝁䅕党祂䝁䅫杢湂䑁䅳䅉呂䝁䅕杢穂䝁䄸杣穂䑁䅳䅉䙂䝁䅑睚求䍁䅁睑療䝁䄰䅣ㅂ䡁䅑兡畂䝁䅣睏杁䑁䅍䅒杁䙁䅁杣灂䝁䄴䅤灂䝁䄴睚㝁䍁䅁睔畂䡁䅍䅡療䡁䅉党杁䝁䅅杢歂䍁䅁睔浂䝁䅙督潂䝁䄸杣求䍁䅁睖灂䝁䄴䅚䅁乁䥑䅁䝃䅁䅁睔睂䡁䅑兡橂䝁䅅䅢杁䕁䅫杢浂䡁䅉兙穂䡁䅑杣ㅂ䝁䅍䅤ㅂ䡁䅉党㝁䍁䅁杒灂䝁䄴䅤求䝁䅍䅡㝁䍁䅁杔求䝁䄸杙桂䝁䄴睡㝁䍁䅁睕あ䝁䄸杣桂䝁䅣党杁䕁䄰兙畂䝁䅅睚求䝁䄰党畂䡁䅑睏杁䙁䅣党楂䑁䅍䅁䑂杅䅁䅈䅅䕁䄸䅣あ䝁䅫睙桂䝁䅷䅉䩂䝁䄴杚祂䝁䅅督あ䡁䅉兤橂䡁䅑兤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兂䡁䅉睢橂䝁䅕督穂䍁䅁兑ㅂ䡁䅑睢瑂䝁䅅䅤灂䝁䄸杢㝁䍁䅁䅒桂䡁䅑兙杁䕁䅍党畂䡁䅑党祂䍁䅁䅖求䝁䅍䅡畂䝁䄸䅢療䝁䅣入㝁䍁䅁兎䡂䅁䅁䈷䅅䱁䅯䅁偂䡁䅁䅤灂䝁䅍兙獂䍁䅁兓畂䝁䅙杣桂䡁䅍䅤祂䡁䅕睙あ䡁䅕杣求䑁䅳䅉䩂䝁䄴䅚ㅂ䡁䅍䅤祂䝁䅫兙獂䍁䅁兑ㅂ䡁䅑睢瑂䝁䅅䅤灂䝁䄸杢㝁䍁䅁睕求䝁䄴督療䡁䅉督㝁䍁䅁睍䕂䍁䅁䅕祂䝁䅫杢あ䝁䅫杢湂䑁䅳䅉䉂䡁䅉䅤灂䝁䅙兡橂䝁䅫兙獂䍁䅁兓畂䡁䅑党獂䝁䅷兡湂䝁䅕杢橂䝁䅕䅁獃睂䅁朹䅁䕁䄸䅣あ䝁䅫睙桂䝁䅷䅉䩂䝁䄴杚祂䝁䅅督あ䡁䅉兤橂䡁䅑兤祂䝁䅕睏杁䕁䅫杢歂䡁䅕督あ䡁䅉兡桂䝁䅷䅉䉂䡁䅕䅤療䝁䄰兙あ䝁䅫睢畂䑁䅳䅉呂䝁䅕杢穂䝁䄸杣穂䑁䅳䅉䙂䝁䄴䅤求䡁䅉䅣祂䝁䅫督求䍁䅁杖療䝁䅫䅣杁䝁䅅杢歂䍁䅁䅖求䝁䅷党睂䝁䅧睢畂䡁䅫睏杁䙁䅁杣療䝁䅍党穂䡁䅍䅉䉂䡁䅕䅤療䝁䄰兙あ䝁䅫睢畂䑁䅳䅉穁䕁䅑䅉兂䡁䅉兡畂䡁䅑兡畂䝁䅣睏杁䑁䅕睒䅁佁䠰䅁䭁允䅁睔睂䡁䅑兡橂䝁䅅䅢杁䕁䅫杢浂䡁䅉兙穂䡁䅑杣ㅂ䝁䅍䅤ㅂ䡁䅉党㝁䍁䅁杕䝂䕁䅫䅒杁䍁䅧杕桂䝁䅑兡療䍁䅁杒祂䝁䅕兣ㅂ䝁䅕杢橂䡁䅫䅉䩂䝁䅑党畂䡁䅑兡浂䝁䅫睙桂䡁䅑兡療䝁䄴克㝁䍁䅁睕求䝁䄴督療䡁䅉督㝁䍁䅁兒歂䝁䅣党杁䕁䅍睢瑂䡁䅁兤あ䝁䅫杢湂䑁䅳䅉佂䝁䅕䅤㍂䝁䄸杣牂䍁䅁睕求䝁䅍兤祂䝁䅫䅤㕂䑁䅳䅉䕂䝁䅅䅤桂䍁䅁睑求䝁䄴䅤求䡁䅉䅉啂䝁䅕睙潂䝁䄴睢獂䝁䄸睚㕂䑁䅳䅉ㅁ䕁䅣䅁硄睂䅁杏䅁䕁䄸杣湂䝁䅅杢灂䝁䅍睏杁䕁䅅䅢あ䝁䅕杣畂䝁䅅䅤灂䡁䅙党杁䙁䅁杣療䡁䅑党灂䝁䄴䅁橃元䅁杗䅁䕁䄸杣湂䝁䅅杢灂䝁䅍睏杁䕁䅅䅢あ䝁䅕杣畂䝁䅅䅤灂䡁䅙党杁䙁䅁杣療䡁䅑党灂䝁䄴睏杁䕁䄸杢獂䝁䅫杢求䍁䅁睒祂䝁䄸睙求䡁䅉入䅁䅁偯䅁权䅁䅁睔祂䝁䅣兙畂䝁䅫睙㝁䍁䅁村灂䝁䄸杚ㅂ䝁䅕䅢㝁䍁䅁杔ㅂ䡁䅑杣桂䝁䅍党ㅂ䡁䅑兡橂䝁䅅䅢㝁䍁䅁兑獂䡁䅑党祂䝁䄴兙あ䝁䅫杤求䍁䅁䅕祂䝁䄸䅤求䝁䅫杢㝁䍁䅁睔畂䡁䅍䅡療䡁䅉党杁䝁䅅杢歂䍁䅁睔浂䝁䅙督潂䝁䄸杣求䍁䅁睖灂䝁䄴䅚䅁䍁䭳䅁佂䅁䅁睔祂䡁䅑䅡療䡁䅁兙求䝁䅑兡橂䡁䅍睏杁䙁䅁兙灂䝁䄴䅉乂䝁䅅杢桂䝁䅣党瑂䝁䅕杢あ䑁䅳䅉呂䡁䅕杣湂䝁䅕杣㕂䅁䅁刹䅅䱁䅷䅁偂䡁䅍䅤求䝁䄸䅣療䡁䅉睢穂䝁䅫督㝁䍁䅁睑桂䡁䅉䅚灂䝁䄸杤桂䡁䅍睙ㅂ䝁䅷兙祂䑁䅳䅉䕂䝁䅕杣瑂䝁䅅䅤療䝁䅷睢湂䡁䅫睏杁䕁䅣兙穂䡁䅑杣療䝁䅕杢あ䝁䅕杣療䝁䅷睢湂䡁䅫睏杁䕁䅧党瑂䝁䅅䅤療䝁䅷睢湂䡁䅫睏杁䕁䄴党睂䝁䅧杣療䝁䅷睢湂䡁䅫睏杁䕁䄸杢橂䝁䄸䅢療䝁䅣入䅁䅁䩁䅁慃䅁䅁睔穂䡁䅑党療䡁䅁睢祂䝁䄸督灂䡁䅍睏杁䕁䅧党瑂䝁䅅䅤療䝁䅷睢湂䡁䅫睏杁䕁䅫杢浂䝁䅕睙あ䝁䅫睢ㅂ䡁䅍䅉䕂䝁䅫督求䝁䅅督求䡁䅍睏杁䕁䄴党ㅂ䡁䅉睢獂䝁䄸睚㕂䑁䅳䅉偂䝁䄴睙療䝁䅷睢湂䡁䅫睏杁䙁䅙兙橂䝁䅍兡畂䝁䅕督䅁䭁儰䅁睁䅁䅁睔あ䝁䅧党祂䍁䅁睕睂䝁䅕睙灂䝁䅅䅢灂䡁䅯党歂䍁䅁杕䙂䕁䅫䅖穂䅁䅁兺䅣䍁䄴䅁偂䡁䅑䅡求䡁䅉䅉呂䡁䅁党橂䝁䅫兙獂䡁䅑入杁䙁䅉党あ䝁䅅兡獂䅁䅁儰䅙䥁䄴䅁偂䡁䅕䅤睂䝁䅅䅤灂䝁䅕杢あ䍁䅁睑桂䡁䅉党㝁䍁䅁兒瑂䡁䅁䅢療䡁䅫党求䍁䅁村求䝁䄴党浂䝁䅫䅤穂䑁䅳䅉䑂䝁䅧杣療䝁䄴兡橂䍁䅁䅒灂䡁䅍党桂䡁䅍党穂䑁䅳䅉䕂䝁䅫睚灂䡁䅑兙獂䍁䅁睖求䝁䅷䅢畂䝁䅕督穂䅁䅁䅵䅫䅁䅑䅁兂䅁䅁杄䅑䅁䅯䅁兂䕁䅅杔塂䅁䅁杮䅍䅁䅯䅁兂䕁䅅杕䉂䅁䅁睷䅍䅁䅯䅁兂䕁䅅兗䑂䅁䅁䄹䅍䅁䅯䅁兂䕁䅅兗奂䅁䅁睄䅉䅁䅯䅁兂䕁䅍兑卂䅁䅁充䅍䅁䅧䅁兂䕁䅍睒䅁䉁䍕䅁䥁䅁䅁䅕䙂䕁䅣䅁㉄睁䅁䅃䅁䙁䅁兒兂䅁䅁䅐䅍䅁䅧䅁兂䕁䅙兒䅁䝁䍅䅁䥁䅁䅁䅕䝂䕁䅣䅁十睁䅁杂䅁䙁䅁睒䅁䕁䍅䅁䥁䅁䅁䅕䡂䙁䅉䅁㕃睁䅁杂䅁䙁䅁䅓䅁䡁䍣䅁䥁䅁䅁䅕䥂䕁䄰䅁㍄睁䅁䅃䅁䙁䅁睓䡂䅁䅁朸䅍䅁䅧䅁兂䕁䅷䅒䅁乁䑁䅁䭁䅁䅁䅕䵂䙁䅑杕䅁䍁䕑䅁䝁䅁䅁䅕乂䅁䅁䅫䅉䅁䅧䅁兂䕁䄴睑䅁䕁䍣䅁䥁䅁䅁䅕佂䙁䅉䅁牄睁䅁䅃䅁䙁䅁杔塂䅁䅁李䅉䅁䅯䅁兂䕁䄸䅒䕂䅁䅁杌䅉䅁䅯䅁兂䕁䄸睔䵂䅁䅁杹䅉䅁䅧䅁兂䙁䅁睒䅁乁䑕䅁䥁䅁䅁䅕兂䕁䅷䅁ㅂ杁䅁䅃䅁䙁䅁杕噂䅁䅁杆䅉䅁䅧䅁兂䙁䅍兑䅁䱁䑷䅁䥁䅁䅁䅕呂䙁䅧䅁㉁睁䅁䅃䅁䙁䅁䅖䑂䅁䅁眵䅍䅁䅧䅁兂䙁䅣杕䅁䉁䑯䅁䥁䅁䅁䅕奂䕁䅑䅁癃睁䅁权䅁䙁䅁兗兂䕁䅷䅁䙁睁䅁杍䅁䙁䅁兙橂䝁䅳兙湂䝁䅕䅚杁䕁䅙睢療䝁䅑督杁䝁䅅杢歂䍁䅁兔求䝁䅅䅤穂䅁䅁睒䅣䍁䅙䅁兂䝁䅅睙牂䝁䅅睚灂䝁䄴睚杁䙁䅍党祂䡁䅙兡橂䝁䅕督䅁䱁䡑䅁䝂䅁䅁䅕桂䝁䅍睡桂䝁䅣兡畂䝁䅣䅉呂䝁䅕杣㉂䝁䅫睙求䡁䅍睏杁䕁䅉兡療䝁䄰兙穂䡁䅍䅉䙂䝁䄴党祂䝁䅣入䅁䝁䭍䅁睂䅁䅁䅕桂䝁䅍睡桂䝁䅣兡畂䝁䅣䅉呂䝁䅕杣㉂䝁䅫睙求䡁䅍睏杁䕁䅉兡療䝁䄰兙穂䡁䅍䅉䙂䝁䄴党祂䝁䅣入㝁䍁䅁兖あ䝁䅫䅢灂䡁䅑入杁䙁䅍睙桂䝁䅷党杁䙁䅍睢獂䝁䅅杣䅁偁䥧䅁奂䅁䅁䅕桂䝁䅍睡桂䝁䅣兡畂䝁䅣䅉呂䝁䅕杣㉂䝁䅫睙求䡁䅍睏杁䕁䅍睢瑂䝁䄰党祂䝁䅍兡桂䝁䅷䅉呂䡁䅁兙橂䝁䅕䅉䵂䝁䅅兤畂䝁䅍䅡䅁䝁䩉䅁㑃䅁䅁䅕桂䝁䅍睡桂䝁䅣兡畂䝁䅣䅉呂䝁䅕杣㉂䝁䅫睙求䡁䅍睏杁䙁䅣兙あ䝁䅕杣杁䙁䅁兤祂䝁䅫杚灂䝁䅍兙あ䝁䅫睢畂䑁䅳䅉䑂䝁䅷党桂䝁䄴䅖求䝁䅍䅡㝁䍁䅁䅒灂䝁䅣兡あ䝁䅅䅢杁䕁䅅督穂䝁䅕䅤杁䕁䄰兙畂䝁䅅睚求䝁䄰党畂䡁䅑睏杁䕁䅍杣㕂䡁䅁䅤療䝁䅍兤祂䡁䅉党畂䝁䅍入䅁䩁䬴䅁敁䅁䅁䅕桂䡁䅁党祂䍁䅁䅕祂䝁䄸䅚ㅂ䝁䅍䅤穂䅁䅁剨䅉䑁䅑䅁兂䝁䅅䅣求䡁䅉䅉桂䝁䄴䅚杁䕁䅙睢祂䝁䅕督あ䍁䅁䅕祂䝁䄸䅚ㅂ䝁䅍䅤穂䅁䅁末䅙䝁䅙䅁兂䝁䅅䅣求䡁䅉䅉桂䝁䄴䅚杁䙁䅁䅢桂䡁䅍䅤灂䝁䅍䅉兂䝁䅅睙牂䝁䅅睚灂䝁䄴睚杁䙁䅁杣療䝁䅑兤橂䡁䅑督杁䝁䅅杢歂䍁䅁兔桂䡁䅑党祂䝁䅫兙獂䡁䅍䅁十䅃䅁村䅁䙁䅁兙穂䡁䅍党畂䝁䅣党祂䍁䅁兑灂䡁䅉睙祂䝁䅅杚あ䍁䅁兔桂䝁䄴兤浂䝁䅅睙あ䡁䅕杣灂䝁䄴睚䅁䝁䭷䅁流䅁䅁䅕桂䡁䅍督求䝁䄴睚求䡁䅉䅉䉂䝁䅫杣獂䝁䅫杢求䡁䅍䅁兂杂䅁䅑䅁䙁䅁兙穂䡁䅍党畂䝁䅣党祂䍁䅁睒祂䝁䄸兤畂䝁䅑䅉啂䡁䅉兙畂䡁䅍䅣療䡁䅉䅤桂䡁䅑兡療䝁䄴䅁剂杂䅁杌䅁䙁䅁党祂䡁䅍睢畂䝁䅅䅢杁䕁䅍兙祂䝁䅕䅉兂䡁䅉睢歂䡁䅕睙あ䡁䅍䅁呂杂䅁䅑䅁䙁䅁党あ䍁䅁睑桂䡁䅉党㝁䍁䅁䅕求䡁䅑䅉䝂䝁䄸睢歂䍁䅁兙畂䝁䅑䅉呂䡁䅕䅣睂䝁䅷兡求䡁䅍䅁扃杅䅁䅉䅁䙁䅁䅡桂䡁䅉兢桂䝁䅍党ㅂ䡁䅑兡橂䝁䅅䅢穂䅁䅁睪䅙䝁䅉䅁兂䝁䅧兙祂䝁䄰兙橂䝁䅕兤あ䝁䅫睙桂䝁䅷督獁䍁䅁村灂䝁䄸䅤求䝁䅍䅡畂䝁䄸䅢療䝁䅣入杁䝁䅅杢歂䍁䅁䅔灂䝁䅙党杁䙁䅍睙灂䝁䅕杢橂䝁䅕督䅁䑁䝷䅁歁䅁䅁䅕潂䡁䅫督灂䝁䅍兙獂䍁䅁睕求䝁䅍兤祂䝁䅫䅤㕂䅁䅁䉥䅅䥁䄴䅁兂䝁䅧入穂䝁䅫睙桂䝁䅷䅉呂䝁䅕睙ㅂ䡁䅉兡あ䡁䅫睏杁䕁䅫䅚求䝁䄴䅤灂䡁䅑入杁䝁䅅杢歂䍁䅁兑橂䝁䅍党穂䡁䅍䅉乂䝁䅅杢桂䝁䅣党瑂䝁䅕杢あ䑁䅳䅉呂䝁䅕睙ㅂ䡁䅉兡あ䡁䅫䅉乂䝁䅅杢桂䝁䅣党瑂䝁䅕杢あ䅁䅁剫䅉䑁䈴䅁兂䝁䅧入穂䝁䅫睙桂䝁䅷䅉呂䝁䅕睙ㅂ䡁䅉兡あ䡁䅫睏杁䙁䅍兢桂䡁䅉䅤杁䕁䅉兤灂䝁䅷䅚灂䝁䄴睚㝁䍁䅁兓歂䝁䅕杢あ䝁䅫䅤㕂䍁䅁兙畂䝁䅑䅉䉂䝁䅍睙求䡁䅍督杁䕁䄰兙畂䝁䅅睚求䝁䄰党畂䡁䅑睏杁䕁䅅兤あ䝁䅧睢祂䝁䅫来桂䡁䅑兡療䝁䄴䅉桂䝁䄴䅚杁䕁䅅睙橂䝁䅕督穂䍁䅁睑療䝁䄴䅤祂䝁䄸䅢㝁䍁䅁䅕祂䝁䄸睙求䡁䅍督杁䕁䅅兤あ䝁䄸兢桂䡁䅑兡療䝁䄴睏杁䕁䄴党あ䡁䅣睢祂䝁䅳䅉呂䝁䅕睙ㅂ䡁䅉兡あ䡁䅫睏杁䙁䅍党橂䡁䅕杣灂䡁䅑入杁䕁䄰兙畂䝁䅅睚求䝁䄰党畂䡁䅑䅁慄䅃䅁杸䅁䙁䅁䅡㕂䡁䅍兡橂䝁䅅䅢杁䙁䅍党橂䡁䅕杣灂䡁䅑入㝁䍁䅁杖灂䝁䅑党療䍁䅁睕あ䡁䅉党桂䝁䄰兡畂䝁䅣睏杁䕁䅅兤あ䝁䅧睢祂䝁䅫来桂䡁䅑兡療䝁䄴䅉桂䝁䄴䅚杁䕁䅅睙橂䝁䅕督穂䍁䅁睑療䝁䄴䅤祂䝁䄸䅢㝁䍁䅁杖灂䝁䅑党療䍁䅁睑潂䝁䅅䅤㝁䍁䅁杔求䡁䅑睤療䡁䅉睡杁䙁䅍党橂䡁䅕杣灂䡁䅑入䅁䅁䬸䅁歁䅁䅁䅕療䝁䅷䅢ㅂ䡁䅑兡療䝁䄴䅉䑂䝁䄸杢あ䡁䅉睢獂䅁䅁杲䅙䉁䅉䅁兂䝁䄸督灂䡁䅑兡㉂䝁䅕䅁剂睃䅁䅅䅁䙁䅁杣灂䝁䄰兙祂䡁䅫䅁杁杂䅁䅑䅁䙁䅁杣療䝁䅍党穂䡁䅍䅉䉂䡁䅕䅤療䝁䄰兙あ䝁䅫睢畂䑁䅳䅉穁䕁䅑䅉兂䡁䅉兡畂䡁䅑兡畂䝁䅣䅁坃䅃䅁䅌䅁䙁䅁杣療䝁䅙党穂䡁䅍兡療䝁䄴兙獂䍁䅁睕求䡁䅉杤灂䝁䅍党穂䅁䅁朲䅙䕁䅁䅁兂䡁䅉睢睂䝁䅕杣あ䡁䅫䅉桂䝁䄴䅚杁䕁䅍兙穂䡁䅕兙獂䡁䅑入杁䕁䅫杢穂䡁䅕杣桂䝁䄴睙求䅁䅁杭䅙䉁䅙䅁兂䡁䅕杙獂䝁䅫督潂䝁䅫杢湂䅁䅁允䅧䅁䅯䅁剂䕁䅍睔乂䅁䅁兇䅉䅁䅯䅁剂䙁䅉杖偂䅁䅁兖䅉䅁䅧䅁卂䕁䅍䅔䅁乁䍯䅁㙁䅁䅁杕䕂䙁䄸睑卂䕁䅕䅒䩂䙁䅑睘卂䕁䅅䅖䩂䕁䄴睒時䕁䅑兑啂䕁䅕睘䡂䕁䅷睔䍂䕁䅅䅔䅁佁䭷䅁睁䅁䅁杕䕂䙁䄸睑卂䕁䅕䅒䩂䙁䅑睘卂䕁䅅䅖䩂䕁䄴睒時䕁䅣䅔偂䕁䅉兑䵂䅁䅁儵䅯䕁䅧䅁卂䕁䅑睘䑂䙁䅉兒䕂䕁䅫䅖時䙁䅣兑啂䕁䅍䅓時䕁䄸兖啂䕁䅷睔偂䕁䅳睘䕂䕁䅅䅖䙂䙁䄸睒䵂䕁䄸村䉂䕁䅷䅁瑄权䅁杈䅁䙁䅉䅒時䕁䅍睖偂䕁䅷睘䡂䕁䅷睔䍂䕁䅅䅔䅁佁䭧䅁㉁䅁䅁杕䕂䙁䄸䅔䉂䙁䅍䅖時䙁䅉兒坂䕁䅫兒塂䙁䄸䅒䉂䙁䅑兒時䕁䅣䅔偂䕁䅉兑䵂䅁䅁朶䅯䑁䅁䅁卂䕁䅑睘卂䕁䅅䅖䩂䕁䄴睒時䕁䅅睑啂䕁䅫睔佂䙁䄸睒䵂䕁䄸村䉂䕁䅷䅁灄权䅁䅃䅁䙁䅉兒䡂䅁䅁末䅍䅁䅯䅁卂䕁䅕睒佂䅁䅁来䅉䅁䅙䅁卂䕁䅙䅁㝄睁䅁䄷䅁䙁䅉杒䩂䕁䅑䅉潁䙁䅉兙歂䝁䅫睢杁䕁䅙杣求䡁䅅兤求䝁䄴睙㕂䍁䅁兓歂䝁䅕杢あ䝁䅫杚灂䝁䅍兙あ䝁䅫睢畂䍁䅫睏杁䕁䅍兤穂䡁䅑睢瑂䝁䅕杣杁䙁䅉党獂䝁䅅䅤灂䝁䄸杢穂䝁䅧兡睂䍁䅁兔桂䝁䄴兙湂䝁䅕兢求䝁䄴䅤㝁䍁䅁兑ㅂ䡁䅑䅡療䡁䅉兡㙂䝁䅅䅤灂䝁䄸杢杁䝁䅅杢歂䍁䅁兑橂䝁䅍党穂䡁䅍䅉䑂䝁䄸杢あ䡁䅉睢獂䑁䅳䅉䍂䝁䅫睢瑂䝁䅕䅤祂䝁䅫睙穂䅁䅁剳䅅䙁䄴䅁卂䕁䅙兓䕂䍁䅁䅋卂䝁䅅䅚灂䝁䄸䅉䝂䡁䅉党硂䡁䅕党畂䝁䅍入杁䕁䅫䅚求䝁䄴䅤灂䝁䅙兡橂䝁䅅䅤灂䝁䄸杢灁䑁䅳䅉呂䝁䅕杢穂䝁䄸杣穂䅁䅁眷䅯䍁䉉䅁卂䕁䅙兓䕂䍁䅁䅋卂䝁䅅䅚灂䝁䄸䅉䝂䡁䅉党硂䡁䅕党畂䝁䅍入杁䕁䅫䅚求䝁䄴䅤灂䝁䅙兡橂䝁䅅䅤灂䝁䄸杢灁䑁䅳䅉呂䝁䅕杢穂䝁䄸杣穂䑁䅳䅉䉂䡁䅕䅤潂䝁䅕杢あ䝁䅫睙桂䡁䅑兡療䝁䄴睏杁䕁䅑兙あ䝁䅅䅉兂䡁䅉睢あ䝁䅕睙あ䝁䅫睢畂䑁䅳䅉兂䡁䅉睢橂䝁䅕督穂䍁䅁兑ㅂ䡁䅑睢瑂䝁䅅䅤灂䝁䄸杢㝁䍁䅁杕求䝁䄰睢あ䝁䅕䅉䉂䝁䅍睙求䡁䅍督杁䝁䅅杢歂䍁䅁睑療䝁䄴䅤祂䝁䄸䅢㝁䍁䅁杔求䡁䅑睤療䡁䅉睡杁䙁䅍党橂䡁䅕杣灂䡁䅑入䅁佁剅䅁卄䅁䅁杕䝂䕁䅫䅒杁䍁䅧杕桂䝁䅑兡療䍁䅁杒祂䝁䅕兣ㅂ䝁䅕杢橂䡁䅫䅉䩂䝁䅑党畂䡁䅑兡浂䝁䅫睙桂䡁䅑兡療䝁䄴克㝁䍁䅁睕求䝁䄴督療䡁䅉督㝁䍁䅁兒歂䝁䅣党杁䕁䅍睢瑂䡁䅁兤あ䝁䅫杢湂䑁䅳䅉佂䝁䅕䅤㍂䝁䄸杣牂䍁䅁睕求䝁䅍兤祂䝁䅫䅤㕂䑁䅳䅉䕂䝁䅅䅤桂䍁䅁睑求䝁䄴䅤求䡁䅉䅉啂䝁䅕睙潂䝁䄴睢獂䝁䄸睚㕂䅁䅁杦䅯䡁䅧䅁卂䕁䅙兓䕂䍁䅁䅋卂䝁䅅䅚灂䝁䄸䅉䝂䡁䅉党硂䡁䅕党畂䝁䅍入杁䕁䅫䅚求䝁䄴䅤灂䝁䅙兡橂䝁䅅䅤灂䝁䄸杢灁䑁䅳䅉呂䝁䅕杢穂䝁䄸杣穂䑁䅳䅉呂䝁䄰兙祂䡁䅑䅉䑂䝁䅅杣歂䡁䅍䅁䱄䅃䅁朴䅁䙁䅉杒䩂䕁䅑䅉潁䙁䅉兙歂䝁䅫睢杁䕁䅙杣求䡁䅅兤求䝁䄴睙㕂䍁䅁兓歂䝁䅕杢あ䝁䅫杚灂䝁䅍兙あ䝁䅫睢畂䍁䅫睏杁䙁䅍兢桂䡁䅉䅤杁䕁䅉兤灂䝁䅷䅚灂䝁䄴睚㝁䍁䅁睕瑂䝁䅅杣あ䍁䅁兒畂䝁䅕杣湂䡁䅫睏杁䕁䅕䅚湂䝁䅕䅉䑂䝁䄸兢睂䡁䅕䅤灂䝁䄴睚㝁䍁䅁兑祂䡁䅑兡浂䝁䅫睙灂䝁䅅䅢杁䕁䅫杢あ䝁䅕䅢獂䝁䅫睚求䝁䄴睙求䑁䅳䅉ㅁ䕁䅣䅁乄元䅁䅯䅁䙁䅉杒䩂䕁䅑䅉潁䙁䅉兙歂䝁䅫睢杁䕁䅙杣求䡁䅅兤求䝁䄴睙㕂䍁䅁兓歂䝁䅕杢あ䝁䅫杚灂䝁䅍兙あ䝁䅫睢畂䍁䅫睏杁䙁䅍䅣求䝁䅕睙潂䍁䅁杕求䝁䅍睢湂䝁䄴兡あ䝁䅫睢畂䑁䅳䅉䉂䡁䅍督灂䡁䅍䅤灂䡁䅙党杁䙁䅑党橂䝁䅧杢療䝁䅷睢湂䡁䅫䅁偂充䅁䅃䅁䙁䅉䅓䩂䅁䅁䅣䅉䅁䅧䅁卂䕁䅯杒䅁佁䌰䅁䝁䅁䅁杕䵂䅁䅁朶䅉䅁䅧䅁卂䕁䄰䅒䅁偁䑷䅁䥁䅁䅁杕偂䕁䅳䅁ぁ睁䅁䅃䅁䙁䅉睔䵂䅁䅁朴䅍䅁䅧䅁卂䕁䄸䅕䅁䙁䌴䅁䭁䅁䅁杕偂䙁䅍䅖䅁䝁䑑䅁䥁䅁䅁杕呂䕁䅣䅁㍂睁䅁䅃䅁䙁䅉䅖奂䅁䅁儫䅍䅁䅯䅁卂䙁䅙䅖婂䅁䅁兺䅍䍁䅧䅁卂䝁䅅兡獂䍁䅁䅖祂䝁䅅杢穂䡁䅁睢祂䡁䅑兙あ䝁䅫睢畂䅁䅁眫䅧䉁䅧䅁卂䝁䅕兙獂䍁䅁兒穂䡁䅑兙あ䝁䅕䅁灁杂䅁杔䅁䙁䅉党桂䝁䅷䅉䙂䡁䅍䅤桂䡁䅑党杁䕁䄰兙畂䝁䅅睚求䝁䄰党畂䡁䅑䅉桂䝁䄴䅚杁䕁䅑党㉂䝁䅕䅢療䡁䅁兢求䝁䄴䅤䅁䑁䥷䅁䅂䅁䅁杕求䝁䅅䅢杁䕁䅕督あ䝁䅅䅤求䍁䅁睔睂䝁䅕杣桂䡁䅑兡畂䝁䅣䅉䑂䝁䄸兢睂䝁䅅杢灂䝁䅕督䅁䩁何䅁煁䅁䅁杕求䝁䅅䅢杁䕁䅕督あ䝁䅅䅤求䍁䅁睕求䡁䅉杤灂䝁䅍党穂䅁䅁児䅧䍁䄴䅁卂䝁䅕兙獂䍁䅁兒穂䡁䅑兙あ䝁䅕䅉啂䝁䅕睙潂䝁䄴睢獂䝁䄸睚㕂䅁䅁八䅫䉁䅁䅁卂䝁䅕睚啂䝁䅕睙潂䅁䅁䄸䅣䉁䄴䅁卂䝁䅕睚灂䝁䄸杢桂䝁䅷䅉䍂䝁䅅杢牂䡁䅍䅁ぁ杂䅁䅇䅁䙁䅉党灂䝁䄴督ㅂ䡁䅉兙畂䝁䅍党䅁䩁䡯䅁獁䅁䅁杕求䝁䄴党㍂䝁䅅杙獂䝁䅕䅉䙂䝁䅷党橂䡁䅑杣灂䝁䅍兡あ䡁䅫䅁㡄杂䅁村䅁䙁䅉党穂䝁䅕兙祂䝁䅍䅡杁䝁䅅杢歂䍁䅁睑療䝁䄴督ㅂ䝁䅷䅤灂䝁䄴睚杁䙁䅍党祂䡁䅙兡橂䝁䅕督䅁䩁䝕䅁歁䅁䅁杕求䡁䅍兡歂䝁䅕杢あ䝁䅫兙獂䍁䅁杕䙂䕁䅫䅖穂䅁䅁睊䅙䉁䅧䅁卂䝁䅕督あ䝁䅅兤祂䝁䅅杢あ䡁䅍䅁啁睂䅁杇䅁䙁䅉党あ䝁䅅兡獂䍁䅁杕䙂䕁䅫䅖穂䅁䅁睐䅙䉁䅷䅁卂䝁䄸杙療䍁䄰兑歂䡁䅙兡穂䝁䄸杣穂䅁䅁䉷䅁䅁䅯䅁呂䕁䅉兑䑂䅁䅁䄸䅍䅁䅯䅁呂䕁䅉杔婂䅁䅁允䅑䅁䅯䅁呂䕁䅉兖奂䅁䅁䄲䅍䅁䅯䅁呂䕁䅍䅓塂䅁䅁眷䅉䅁䅯䅁呂䕁䅕䅒䡂䅁䅁睴䅍䅁䅧䅁呂䕁䅕兒䅁䑁䐴䅁䥁䅁䅁睕䥂䙁䅣䅁⭄睁䅁权䅁䙁䅍兓坂䕁䅉䅁煄睁䅁䅃䅁䙁䅍杓乂䅁䅁杶䅍䅁䅧䅁呂䕁䅷村䅁䵁䐸䅁䭁䅁䅁睕乂䕁䅍兓䅁䍁䕧䅁䥁䅁䅁睕佂䕁䅅䅁浄睁䅁权䅁䙁䅍杔兂䙁䅍䅁䑂睁䅁杂䅁䙁䅍睔䅁佁䑕䅁䭁䅁䅁睕偂䕁䅷杖䅁䍁䕅䅁䥁䅁䅁睕兂䕁䅣䅁呄睁䅁权䅁䙁䅍䅕䡂䕁䅫䅁婃杁䅁䅅䅁䙁䅍䅕奂䑁䅯兓佂䕁䅑䅁䵁䅂䅁杊䅁䙁䅍䅕時䕁䅫杔呂䙁䅑杔時䕁䅍睔坂䙁䄸䅔䙂䙁䅙兒䵂䅁䅁杉䅙䍁䅉䅁呂䙁䅁睘䩂䕁䄴杖䙂䙁䅍䅖偂䙁䅉睘啂䙁䅫䅕䙂䅁䅁睉䅙䉁䅧䅁呂䙁䅁睘䩂䙁䅁睔時䕁䅑兑啂䕁䅕䅁偄杅䅁杇䅁䙁䅍䅕時䕁䄰兑卂䕁䅳兒啂䕁䅍兑兂䅁䅁允䅉䕁䅯䅁呂䙁䅁睘兂䕁䅍䅖時䙁䅍䅓䉂䙁䅉兒呂䙁䄸睔塂䕁䄴兒䕂䙁䄸兑䵂䕁䅷睘䩂䕁䄴睕啂䕁䅫䅖噂䙁䅑兓偂䕁䄴睕䅁䍁䝙䅁奁䅁䅁睕兂䙁䄸䅖偂䙁䅁兓䑂䙁䅑兑䡂䅁䅁䅊䅙䉁䅯䅁呂䙁䅁睘啂䕁䄸䅖䉂䕁䅷睘卂䕁䅕杖䅁䅁䅑䅁啁䅁䅁睕兂䙁䄸杖偂䕁䅷兖乂䕁䅕䅁䵄杅䅁䅋䅁䙁䅍䅕時䙁䅙睔䵂䙁䅕兔䙂䙁䄸兑坂䕁䅣睘䕂䕁䅅兓䵂䙁䅫䅁乄杅䅁杓䅁䙁䅍䅕時䙁䅙睔䵂䙁䅕兔䙂䙁䄸兑坂䕁䅣睘䕂䕁䅅兓䵂䙁䅫睘啂䕁䄸睘硁䙁䅫杕時䕁䅅杖䡂䙁䄸䅒䉂䕁䅫䅔婂䅁䅁硹䅉䕁䅙䅁呂䙁䅁睘坂䕁䄸䅔噂䕁䄰兒時䕁䅅杖䡂䙁䄸睖䙂䕁䅕睓䵂䙁䅫睘啂䕁䄸睘呂䕁䅧兑卂䕁䅕睕時䕁䄸兖啂䅁䅁剸䅉䅁䅧䅁呂䙁䅉兒䅁䥁䐴䅁ぁ䅁䅁睕啂䕁䅅杕啂䙁䄸杕䉂䕁䄴睓㥁䑁䅅䅦䙂䕁䄴䅒時䙁䅉兑佂䕁䅳児ㅁ䑁䅁䅍䅁䉁䕉䅁䥁䅁䅁睕啂䕁䅕䅁䉄睁䅁权䅁䙁䅍䅖䵂䕁䅑䅁㡁杁䅁䅃䅁䙁䅍䅖啂䅁䅁睈䅍䅁䅧䅁呂䙁䅑䅗䅁偁䐰䅁䥁䅁䅁睕啂䙁䅯䅁呃杁䅁杂䅁䙁䅍睖䅁䉁䕙䅁䥁䅁䅁睕塂䕁䅳䅁⽄睁䅁权䅁䙁䅍睖䱂䙁䅍䅁敄杁䅁䅃䅁䙁䅍兗䝂䅁䅁䅦䅍䅁䅧䅁呂䙁䅫睓䅁䅁䕁䅁䥁䅁䅁睕婂䙁䅫䅁奃杁䅁䅏䅁䙁䅍党橂䡁䅕杣灂䡁䅑入杁䝁䅅杢歂䍁䅁兑獂䝁䅅杣瑂䍁䅁睕求䡁䅉杤灂䝁䅍党穂䅁䅁䅰䅧䍁䅙䅁呂䝁䅕䅢浂䍁䄰睕あ䝁䄸杣桂䝁䅣党杁䙁䅉兒䩂䙁䅑督䅁䵁䡕䅁䵂䅁䅁睕求䝁䄰兡橂䝁䄸杢歂䡁䅕睙あ䝁䄸杣杁䕁䄰兙あ䝁䅕杣灂䝁䅅䅢穂䍁䅁兙畂䝁䅑䅉䙂䡁䅅兤灂䡁䅁兢求䝁䄴䅤䅁佁䝙䅁敁䅁䅁睕求䝁䄰兡橂䝁䄸杢歂䡁䅕睙あ䝁䄸杣穂䅁䅁䅰䅙䙁䅙䅁呂䝁䅕兢灂䝁䅍睢畂䝁䅑兤橂䡁䅑睢祂䡁䅍䅉桂䝁䄴䅚杁䙁䅍党瑂䝁䅫睙療䝁䄴䅚ㅂ䝁䅍䅤療䡁䅉䅉䙂䡁䅅兤灂䡁䅁兢求䝁䄴䅤䅁䡁䝳䅁允䅁䅁睕求䝁䄴督療䡁䅉督䅁䕁䬸䅁捂䅁䅁睕求䝁䄴督療䡁䅉督㝁䍁䅁睍䕂䍁䅁䅕祂䝁䅫杢あ䝁䅫杢湂䑁䅳䅉䉂䡁䅉䅤灂䝁䅙兡橂䝁䅫兙獂䍁䅁兓畂䡁䅑党獂䝁䅷兡湂䝁䅕杢橂䝁䅕䅁㕁权䅁䅑䅁䙁䅍党畂䡁䅍睢祂䡁䅍睏杁䕁䅑兙あ䝁䅅䅉䑂䝁䅕杢あ䝁䅕杣杁䙁䅑党橂䝁䅧杢療䝁䅷睢湂䡁䅫䅁摃兄䅁䅏䅁䙁䅍党畂䡁䅍睢祂䡁䅍睏杁䙁䅁杣療䝁䅍党穂䡁䅍䅉䉂䡁䅕䅤療䝁䄰兙あ䝁䅫睢畂䅁䅁桢䅉佁䅙䅁呂䝁䅕杢穂䝁䄸杣穂䑁䅳䅉呂䝁䄰兙祂䡁䅑䅉䍂䡁䅕兡獂䝁䅑兡畂䝁䅣睏杁䕁䄰兙橂䝁䅧兡畂䝁䅕䅉䵂䝁䅕兙祂䝁䄴兡畂䝁䅣睏杁䙁䅉党瑂䝁䄸䅤求䍁䅁兑橂䝁䅍党穂䡁䅍䅉桂䝁䄴䅚杁䕁䅍睢畂䡁䅑杣療䝁䅷睏杁䙁䅍党橂䡁䅕杣灂䡁䅑入杁䕁䄰兙畂䝁䅅睚求䝁䄰党畂䡁䅑睏杁䕁䅅杣あ䝁䅫杚灂䝁䅍兡桂䝁䅷䅉䩂䝁䄴䅤求䝁䅷䅢灂䝁䅣党畂䝁䅍党䅁䩁剷䅁獁䅁䅁睕求䝁䄴督療䡁䅉督㝁䍁䅁睕瑂䝁䅅杣あ䍁䅁兒畂䝁䅕杣湂䡁䅫䅁塄杄䅁䅑䅁䙁䅍兡畂䝁䅣䅢求䍁䄰杒桂䝁䄰兡獂䡁䅫䅉卂䝁䅕督灂䝁䅑党畂䡁䅑兡桂䝁䅷䅉卂䕁䅕兓啂䡁䅍䅁杄杂䅁杒䅁䙁䅍兢桂䡁䅉䅤杁䕁䅉兤灂䝁䅷䅚灂䝁䄴睚㝁䍁䅁䅕祂䝁䄸睙求䡁䅍督杁䕁䅅兤あ䝁䄸兢桂䡁䅑兡療䝁䄴䅁桁元䅁䄸䅁䙁䅍兢桂䡁䅉䅤杁䕁䅉兤灂䝁䅷䅚灂䝁䄴睚㝁䍁䅁杖灂䝁䅑党療䍁䅁睕あ䡁䅉党桂䝁䄰兡畂䝁䅣睏杁䕁䅍䅢療䡁䅕䅚杁䕁䅫杢浂䡁䅉兙穂䡁䅑杣ㅂ䝁䅍䅤ㅂ䡁䅉党㝁䍁䅁䅕祂䝁䄸睙求䡁䅍督杁䕁䅅兤あ䝁䄸兢桂䡁䅑兡療䝁䄴睏杁䙁䅍党橂䡁䅕杣灂䡁䅑入杁䕁䄰兙畂䝁䅅睚求䝁䄰党畂䡁䅑睏杁䕁䅅杣あ䝁䅫杚灂䝁䅍兡桂䝁䅷䅉䩂䝁䄴䅤求䝁䅷䅢灂䝁䅣党畂䝁䅍党䅁䥁光䅁奃䅁䅁睕療䝁䅍兡桂䝁䅷䅉乂䝁䅕䅚灂䝁䅅䅉乂䝁䅅杣牂䝁䅕䅤灂䝁䄴睚㝁䍁䅁兑歂䍁䅁䅖桂䡁䅉睚求䡁䅑兡畂䝁䅣睏杁䕁䅍睢畂䡁䅙党畂䡁䅑兡療䝁䄴兙獂䍁䅁杔ㅂ䝁䅍䅢求䝁䅅杣㝁䍁䅁村祂䝁䅅杢歂䍁䅁兔桂䡁䅉睡求䡁䅑兡畂䝁䅣䅁楂䅅䅁䅕䅁䙁䅍睢橂䝁䅫兙獂䍁䅁兔求䝁䅑兡桂䍁䅁兔桂䡁䅉睡求䡁䅑兡畂䝁䅣睏杁䕁䅉杣桂䝁䄴䅚杁䕁䄰兙祂䝁䅳党あ䝁䅫杢湂䅁䅁兂䄸乁䄴䅁呂䝁䄸睙灂䝁䅅䅢杁䕁䄰党歂䝁䅫兙杁䕁䄰兙祂䝁䅳党あ䝁䅫杢湂䑁䅳䅉䕂䝁䅅䅤桂䍁䅁䅕祂䝁䄸䅤求䝁䅍䅤灂䝁䄸杢㝁䍁䅁村祂䝁䅅杢歂䍁䅁兔桂䡁䅉睡求䡁䅑兡畂䝁䅣睏杁䕁䄴兤あ䡁䅉兙橂䝁䅕兤あ䝁䅫睙桂䝁䅷睏杁䕁䅍睢畂䡁䅑党畂䡁䅑䅉䑂䡁䅉党桂䡁䅑兡療䝁䄴睏杁䕁䅅䅢あ䝁䅕杣畂䝁䅅䅤灂䡁䅙党杁䙁䅁杣療䡁䅑党灂䝁䄴䅁卂睂䅁杸䅁䙁䅍睢橂䝁䅫兙獂䍁䅁杔求䡁䅑睤療䡁䅉睡灂䝁䄴睚杁䝁䅅杢歂䍁䅁睑療䝁䅷䅢桂䝁䅉睢祂䝁䅅䅤灂䝁䄸杢㝁䍁䅁睑獂䝁䄸兤歂䍁䅁兓畂䝁䅙杣桂䡁䅍䅤祂䡁䅕睙あ䡁䅕杣求䑁䅳䅉䑂䝁䄸杢あ䝁䅕杢あ䍁䅁睑祂䝁䅕兙あ䝁䅫睢畂䑁䅳䅉坂䝁䅫䅚求䝁䄸䅉䡂䝁䅅兢求䡁䅍睏杁䕁䅕兌呂䡁䅁睢祂䡁䅑督䅁䩁䭯䅁祃䅁䅁睕療䝁䅍兡桂䝁䅷䅉佂䝁䅕䅤㍂䝁䄸杣牂䝁䅫杢湂䍁䅁兙畂䝁䅑䅉䑂䝁䄸䅢獂䝁䅅杙療䡁䅉兙あ䝁䅫睢畂䑁䅳䅉䙂䍁䄰䅢求䝁䅅杣畂䝁䅫杢湂䑁䅳䅉䑂䝁䄸杢あ䝁䅕杢あ䍁䅁睑祂䝁䅕兙あ䝁䅫睢畂䑁䅳䅉坂䝁䅫䅚求䝁䄸䅉䡂䝁䅅兢求䡁䅍睏杁䕁䅕兌呂䡁䅁睢祂䡁䅑督䅁佁䩁䅁奁允䅁睕療䝁䅍兡桂䝁䅷䅉佂䝁䅕䅤㍂䝁䄸杣牂䝁䅫杢湂䍁䅁兙畂䝁䅑䅉䑂䝁䄸䅢獂䝁䅅杙療䡁䅉兙あ䝁䅫睢畂䑁䅳䅉䙂䍁䄰䅢求䝁䅅杣畂䝁䅫杢湂䑁䅳䅉坂䝁䅫䅚求䝁䄸䅉䑂䝁䅧兙あ䑁䅳䅉塂䝁䅕兙祂䝁䅅杙獂䝁䅕督㝁䍁䅁兑ㅂ䝁䅣兢求䝁䄴䅤求䝁䅑䅉卂䝁䅕兙獂䝁䅫䅤㕂䑁䅳䅉䑂䝁䄸杢あ䝁䅕杢あ䍁䅁睑祂䝁䅕兙あ䝁䅫睢畂䑁䅳䅉䉂䡁䅉䅤灂䝁䅙兡橂䝁䅫兙獂䍁䅁兓畂䡁䅑党獂䝁䅷兡湂䝁䅕杢橂䝁䅕睏杁䕁䅣党畂䕁䅅兓䅁䕁䭫䅁祃䅁䅁睕療䝁䅍兡桂䝁䅷䅉佂䝁䅕䅤㍂䝁䄸杣牂䝁䅫杢湂䍁䅁兙畂䝁䅑䅉䑂䝁䄸䅢獂䝁䅅杙療䡁䅉兙あ䝁䅫睢畂䑁䅳䅉兂䝁䄸䅚橂䝁䅅督あ䑁䅳䅉啂䝁䅕兙瑂䍁䅁睑療䝁䅷䅢桂䝁䅉睢祂䝁䅅䅤灂䝁䄸杢㝁䍁䅁杕求䝁䅅䅢杁䕁䅕督あ䝁䅅䅤求䍁䅁䅖求䝁䅍䅡畂䝁䄸䅢療䝁䅣入䅁䱁偫䅁兂䅁䅁睕療䝁䅙䅤杁䕁䅑杣灂䝁䄴睡穂䍁䅁兙畂䝁䅑䅉佂䝁䄸杢瑁䝁䅅䅢橂䝁䄸䅡療䝁䅷兡橂䍁䅁村求䡁䅙党祂䝁䅅睚求䡁䅍䅁䭃睂䅁杅䅁䙁䅍睢浂䡁䅑睤桂䡁䅉党䅁䱁䜰䅁佄䅁䅁睕療䝁䅙䅤㍂䝁䅅杣求䍁䅁䅒求䡁䅙党獂䝁䄸䅣瑂䝁䅕杢あ䑁䅳䅉䑂䝁䅷睢ㅂ䝁䅑䅉䩂䝁䄴杚祂䝁䅅督あ䡁䅉兤橂䡁䅑兤祂䝁䅕睏杁䕁䅍䅢療䡁䅕䅚杁䙁䅍䅤療䡁䅉兙湂䝁䅕睏杁䙁䅁杣療䝁䅍党穂䡁䅍䅉䉂䡁䅕䅤療䝁䄰兙あ䝁䅫睢畂䑁䅳䅉䉂䡁䅉䅤灂䝁䅙兡橂䝁䅫兙獂䍁䅁兓畂䡁䅑党獂䝁䅷兡湂䝁䅕杢橂䝁䅕䅁㝃充䅁䅁䅅䙁䅍睢浂䡁䅑睤桂䡁䅉党杁䕁䅑党㉂䝁䅕䅢療䡁䅁兢求䝁䄴䅤㝁䍁䅁睑獂䝁䄸兤歂䍁䅁兔桂䝁䄴兙湂䝁䅕兢求䝁䄴䅤㝁䍁䅁兑ㅂ䡁䅑䅡求䝁䄴䅤灂䝁䅍兙あ䝁䅫睢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䅁䝁睂䅁杷䅁䙁䅍睢浂䡁䅑睤桂䡁䅉党杁䕁䅑党㉂䝁䅕䅢療䡁䅁兢求䝁䄴䅤㝁䍁䅁睑獂䝁䄸兤歂䍁䅁兔桂䝁䄴兙湂䝁䅕兢求䝁䄴䅤㝁䍁䅁睑獂䝁䄸兤歂䍁䅁兓畂䝁䅙杣桂䡁䅍䅤祂䡁䅕睙あ䡁䅕杣求䑁䅳䅉䑂䝁䅷睢ㅂ䝁䅑䅉呂䝁䅕睙ㅂ䡁䅉兡あ䡁䅫睏杁䙁䅁杣療䝁䅍党穂䡁䅍䅉䉂䡁䅕䅤療䝁䄰兙あ䝁䅫睢畂䅁䅁朷䅙偁䅯䅁呂䝁䄸杚あ䡁䅣兙祂䝁䅕䅉䕂䝁䅕杤求䝁䅷睢睂䝁䄰党畂䡁䅑睏杁䕁䅍䅢療䡁䅕䅚杁䕁䄰兙畂䝁䅅睚求䝁䄰党畂䡁䅑睏杁䕁䅍䅢療䡁䅕䅚杁䕁䅫杢浂䡁䅉兙穂䡁䅑杣ㅂ䝁䅍䅤ㅂ䡁䅉党㝁䍁䅁兒瑂䡁䅁䅢療䡁䅫党求䍁䅁村求䝁䄴党浂䝁䅫䅤穂䑁䅳䅉兂䡁䅉睢橂䝁䅕督穂䍁䅁兑ㅂ䡁䅑睢瑂䝁䅅䅤灂䝁䄸杢㝁䍁䅁兑祂䡁䅑兡浂䝁䅫睙灂䝁䅅䅢杁䕁䅫杢あ䝁䅕䅢獂䝁䅫睚求䝁䄴睙求䅁䅁䅐䅫䍁䉷䅁呂䝁䄸杚あ䡁䅣兙祂䝁䅕䅉䕂䝁䅕杤求䝁䅷睢睂䝁䄰党畂䡁䅑睏杁䕁䅍䅢療䡁䅕䅚杁䕁䄰兙畂䝁䅅睚求䝁䄰党畂䡁䅑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㝁䍁䅁䅖求䝁䅅兢杁䕁䅍睢獂䝁䅷兙楂䝁䄸杣桂䡁䅑兡療䝁䄴䅁䩄元䅁䅄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䝁䅕睙ㅂ䡁䅉兡あ䡁䅫睏杁䕁䅍䅢療䡁䅕䅚杁䙁䅍䅤療䡁䅉兙湂䝁䅕睏杁䕁䅑兙あ䝁䅅䅉䑂䝁䅕杢あ䝁䅕杣杁䙁䅑党橂䝁䅧杢療䝁䅷睢湂䡁䅫䅁扂䅃䅁䅇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䝁䅕睙ㅂ䡁䅉兡あ䡁䅫睏杁䙁䅁杣療䝁䅍党穂䡁䅍䅉䉂䡁䅕䅤療䝁䄰兙あ䝁䅫睢畂䑁䅳䅉䉂䡁䅉䅤灂䝁䅙兡橂䝁䅫兙獂䍁䅁兓畂䡁䅑党獂䝁䅷兡湂䝁䅕杢橂䝁䅕䅁䵁杅䅁朷䅁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䉂䡁䅉䅤灂䝁䅙兡橂䝁䅫兙獂䍁䅁兓畂䡁䅑党獂䝁䅷兡湂䝁䅕杢橂䝁䅕䅁䭂䅃䅁䅃䅅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䑂䝁䅷睢ㅂ䝁䅑䅉呂䡁䅑睢祂䝁䅅睚求䑁䅳䅉兂䡁䅉睢橂䝁䅕督穂䍁䅁兑ㅂ䡁䅑睢瑂䝁䅅䅤灂䝁䄸杢㝁䍁䅁杔求䡁䅑睤療䡁䅉睡杁䙁䅍党橂䡁䅕杣灂䡁䅑入䅁䑁余䅁㑄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浄元䅁䅋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䉂䡁䅁䅣杁䕁䄰兙祂䝁䅳党あ䝁䅫杢湂䑁䅳䅉䑂䝁䅷睢ㅂ䝁䅑䅉䩂䝁䄴杚祂䝁䅅督あ䡁䅉兤橂䡁䅑兤祂䝁䅕睏杁䙁䅁杣療䝁䅍党穂䡁䅍䅉䉂䡁䅕䅤療䝁䄰兙あ䝁䅫睢畂䅁䅁䄸䄴䑁䉯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杕求䝁䅅䅢杁䕁䅕督あ䝁䅅䅤求䍁䅁䅖求䝁䅍䅡畂䝁䄸䅢療䝁䅣入䅁偁䜰䅁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䅑兙あ䝁䅅䅉兂䡁䅉睢あ䝁䅕睙あ䝁䅫睢畂䑁䅳䅉䑂䝁䅷睢ㅂ䝁䅑䅉䩂䝁䄴杚祂䝁䅅督あ䡁䅉兤橂䡁䅑兤祂䝁䅕睏杁䙁䅁杣療䝁䅍党穂䡁䅍䅉䉂䡁䅕䅤療䝁䄰兙あ䝁䅫睢畂䅁䅁剕䅉偁䄴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䅁䥁䨰䅁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䅁䅁硃䅁䅁䉉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䕁䄴党あ䡁䅣睢祂䝁䅳䅉呂䝁䅕睙ㅂ䡁䅉兡あ䡁䅫䅁㥁元䅁杂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䅁ぁ充䅁末䅁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䙁䅍党橂䡁䅕杣灂䡁䅑入㝁䍁䅁睑獂䝁䄸兤歂䍁䅁睕あ䝁䄸杣桂䝁䅣党㝁䍁䅁䅖求䝁䅅兢杁䕁䅍睢獂䝁䅷兙楂䝁䄸杣桂䡁䅑兡療䝁䄴䅁睃充䅁杈䅅䙁䅍睢浂䡁䅑睤桂䡁䅉党杁䕁䅑党㉂䝁䅕䅢療䡁䅁兢求䝁䄴䅤㝁䍁䅁睑獂䝁䄸兤歂䍁䅁兔桂䝁䄴兙湂䝁䅕兢求䝁䄴䅤㝁䍁䅁䅒桂䡁䅑兙杁䕁䅫杢あ䝁䅕睚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䄴党あ䡁䅣睢祂䝁䅳䅉呂䝁䅕睙ㅂ䡁䅉兡あ䡁䅫䅁㉂杅䅁䄲䅁䙁䅍睢浂䡁䅑睤桂䡁䅉党杁䕁䅑党㉂䝁䅕䅢療䡁䅁兢求䝁䄴䅤㝁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䅁䱁䩁䅁允允䅁睕療䝁䅙䅤㍂䝁䅅杣求䍁䅁䅒求䡁䅙党獂䝁䄸䅣瑂䝁䅕杢あ䑁䅳䅉䑂䝁䅷睢ㅂ䝁䅑䅉乂䝁䅅杢桂䝁䅣党瑂䝁䅕杢あ䑁䅳䅉䕂䝁䅅䅤桂䍁䅁兓畂䡁䅑党湂䡁䅉兙あ䝁䅫睢畂䑁䅳䅉䩂䝁䅅兙呂䍁䅁䅋䩂䝁䄴杚祂䝁䅅督あ䡁䅉兤橂䡁䅑兤祂䝁䅕䅉桂䡁䅍䅉桂䍁䅁睕求䡁䅉杤灂䝁䅍党灁䑁䅳䅉䑂䝁䅷睢ㅂ䝁䅑䅉䩂䝁䄴杚祂䝁䅅督あ䡁䅉兤橂䡁䅑兤祂䝁䅕睏杁䕁䅍䅢療䡁䅕䅚杁䙁䅍䅤療䡁䅉兙湂䝁䅕睏杁䙁䅁兙桂䙁䅍䅁煄杄䅁䅆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睑獂䝁䄸兤歂䍁䅁兓畂䝁䅙杣桂䡁䅍䅤祂䡁䅕睙あ䡁䅕杣求䑁䅳䅉䑂䝁䅷睢ㅂ䝁䅑䅉呂䝁䅕睙ㅂ䡁䅉兡あ䡁䅫睏杁䕁䅅杣あ䝁䅫杚灂䝁䅍兡桂䝁䅷䅉䩂䝁䄴䅤求䝁䅷䅢灂䝁䅣党畂䝁䅍党䅁䕁䥕䅁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䙁䅁杣療䝁䅍党穂䡁䅍䅉䉂䡁䅕䅤療䝁䄰兙あ䝁䅫睢畂䑁䅳䅉䉂䡁䅉䅤灂䝁䅙兡橂䝁䅫兙獂䍁䅁兓畂䡁䅑党獂䝁䅷兡湂䝁䅕杢橂䝁䅕䅁楄䅃䅁杆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兑祂䡁䅑兡浂䝁䅫睙灂䝁䅅䅢杁䕁䅫杢あ䝁䅕䅢獂䝁䅫睚求䝁䄴睙求䅁䅁眰䅫䉁䈴䅁呂䝁䄸杚あ䡁䅣兙祂䝁䅕䅉䕂䝁䅕杤求䝁䅷睢睂䝁䄰党畂䡁䅑睏杁䕁䅍䅢療䡁䅕䅚杁䕁䄰兙畂䝁䅅睚求䝁䄰党畂䡁䅑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䅁䅁硏䅉䉁䉙䅁呂䝁䄸杚あ䡁䅣兙祂䝁䅕䅉䕂䝁䅕杤求䝁䅷睢睂䝁䄰党畂䡁䅑睏杁䕁䅍䅢療䡁䅕䅚杁䕁䄰兙畂䝁䅅睚求䝁䄰党畂䡁䅑睏杁䕁䄰兙橂䝁䅧兡畂䝁䅕䅉䵂䝁䅕兙祂䝁䄴兡畂䝁䅣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䝁䬸䅁祂允䅁睕療䝁䅙䅤㍂䝁䅅杣求䍁䅁䅒求䡁䅙党獂䝁䄸䅣瑂䝁䅕杢あ䑁䅳䅉䑂䝁䅷睢ㅂ䝁䅑䅉乂䝁䅅杢桂䝁䅣党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睑獂䝁䄸兤歂䍁䅁睕求䝁䅍兤祂䝁䅫䅤㕂䑁䅳䅉䑂䝁䅷睢ㅂ䝁䅑䅉呂䡁䅑睢祂䝁䅅睚求䑁䅳䅉䑂䝁䅧兙あ䝁䅉睢あ䑁䅳䅉䉂䡁䅉䅤灂䝁䅙兡橂䝁䅫兙獂䍁䅁兓畂䡁䅑党獂䝁䅷兡湂䝁䅕杢橂䝁䅕睏杁䕁䅣党畂䕁䅅兓䅁䅁䭫䅁㑁允䅁睕療䝁䅙䅤㍂䝁䅅杣求䍁䅁䅒求䡁䅙党獂䝁䄸䅣瑂䝁䅕杢あ䑁䅳䅉䑂䝁䅷睢ㅂ䝁䅑䅉乂䝁䅅杢桂䝁䅣党瑂䝁䅕杢あ䑁䅳䅉乂䝁䅅睙潂䝁䅫杢求䍁䅁䅔求䝁䅅杣畂䝁䅫杢湂䑁䅳䅉䩂䝁䅅兙呂䍁䅁䅋䩂䝁䄴杚祂䝁䅅督あ䡁䅉兤橂䡁䅑兤祂䝁䅕䅉桂䡁䅍䅉桂䍁䅁睕求䡁䅉杤灂䝁䅍党灁䑁䅳䅉䑂䝁䅷睢ㅂ䝁䅑䅉䩂䝁䄴杚祂䝁䅅督あ䡁䅉兤橂䡁䅑兤祂䝁䅕睏杁䕁䅍䅢療䡁䅕䅚杁</t>
  </si>
  <si>
    <t>䙁䅍党橂䡁䅕杣灂䡁䅑入㝁䍁䅁兑祂䡁䅑兡浂䝁䅫睙灂䝁䅅䅢杁䕁䅫杢あ䝁䅕䅢獂䝁䅫睚求䝁䄴睙求䅁䅁睡䅫䉁䈴䅁呂䝁䄸杚あ䡁䅣兙祂䝁䅕䅉䕂䝁䅕杤求䝁䅷睢睂䝁䄰党畂䡁䅑睏杁䕁䅍睢瑂䡁䅁兤あ䝁䅕杣杁䙁䅙兡穂䝁䅫睢畂䑁䅳䅉䕂䝁䅅䅤桂䍁䅁兓畂䡁䅑党湂䡁䅉兙あ䝁䅫睢畂䑁䅳䅉䥂䝁䄸兢求䝁䅷兙畂䝁䅑䅉呂䝁䅕睙ㅂ䡁䅉兡あ䡁䅫睏杁䕁䅫杢歂䡁䅕督あ䡁䅉兡桂䝁䅷䅉䉂䡁䅕䅤療䝁䄰兙あ䝁䅫睢畂䑁䅳䅉兂䡁䅉睢橂䝁䅕督穂䍁䅁兑ㅂ䡁䅑睢瑂䝁䅅䅤灂䝁䄸杢㝁䍁䅁兑祂䡁䅑兡浂䝁䅫睙灂䝁䅅䅢杁䕁䅫杢あ䝁䅕䅢獂䝁䅫睚求䝁䄴睙求䅁䅁杵䅣䑁䉁䅁呂䝁䄸杚あ䡁䅣兙祂䝁䅕䅉䕂䝁䅕杤求䝁䅷睢睂䝁䄰党畂䡁䅑睏杁䕁䅍睢瑂䡁䅁兤あ䝁䅕杣杁䙁䅙兡穂䝁䅫睢畂䑁䅳䅉䕂䝁䅅䅤桂䍁䅁兓畂䡁䅑党湂䡁䅉兙あ䝁䅫睢畂䑁䅳䅉䥂䝁䄸兢求䝁䅷兙畂䝁䅑䅉呂䝁䅕睙ㅂ䡁䅉兡あ䡁䅫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杅䄸乁䅧䅁呂䝁䄸杚あ䡁䅣兙祂䝁䅕䅉䕂䝁䅕杤求䝁䅷睢睂䝁䄰党畂䡁䅑睏杁䕁䅍睢瑂䡁䅁兤あ䝁䅕杣杁䙁䅙兡穂䝁䅫睢畂䑁䅳䅉䩂䝁䄴䅚ㅂ䡁䅍䅤祂䝁䅫兙獂䍁䅁兑ㅂ䡁䅑睢瑂䝁䅅䅤灂䝁䄸杢㝁䍁䅁睕求䝁䄴督療䡁䅉督㝁䍁䅁睍䕂䍁䅁䅕祂䝁䅫杢あ䝁䅫杢湂䑁䅳䅉䉂䡁䅉䅤灂䝁䅙兡橂䝁䅫兙獂䍁䅁兓畂䡁䅑党獂䝁䅷兡湂䝁䅕杢橂䝁䅕䅁㝁权䅁朵䅁䙁䅍睢浂䡁䅑睤桂䡁䅉党杁䕁䅑党㉂䝁䅕䅢療䡁䅁兢求䝁䄴䅤㝁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睢䅣偁䅧䅁呂䝁䄸杚あ䡁䅣兙祂䝁䅕䅉䕂䝁䅕杤求䝁䅷睢睂䝁䄰党畂䡁䅑睏杁䕁䅍睢瑂䡁䅁兤あ䝁䅕杣杁䙁䅙兡穂䝁䅫睢畂䑁䅳䅉坂䝁䅫䅚求䝁䄸䅉呂䡁䅑杣求䝁䅅兢灂䝁䄴睚㝁䍁䅁睍䕂䍁䅁䅕祂䝁䅫杢あ䝁䅫杢湂䑁䅳䅉䑂䝁䄸杢あ䝁䅕杢あ䍁䅁睑祂䝁䅕兙あ䝁䅫睢畂䑁䅳䅉䉂䡁䅉䅤灂䝁䅙兡橂䝁䅫兙獂䍁䅁兓畂䡁䅑党獂䝁䅷兡湂䝁䅕杢橂䝁䅕睏杁䙁䅙兡歂䝁䅕睢杁䕁䅣兙瑂䝁䅕督䅁䵁䡷䅁䵁允䅁睕療䝁䅙䅤㍂䝁䅅杣求䍁䅁䅒求䡁䅙党獂䝁䄸䅣瑂䝁䅕杢あ䑁䅳䅉䑂䡁䅕督あ䝁䄸兢求䡁䅉䅉卂䝁䅕䅢桂䡁䅑兡療䝁䄴督潂䝁䅫䅣杁䕁䄰兙畂䝁䅅睚求䝁䄰党畂䡁䅑睏杁䕁䅉杣桂䝁䄴䅚杁䕁䄰兙祂䝁䅳党あ䝁䅫杢湂䑁䅳䅉䑂䝁䄸兤祂䝁䅫党祂䍁䅁睕求䡁䅉杤灂䝁䅍党㝁䍁䅁䅕祂䝁䄸睙求䡁䅍督杁䕁䅅兤あ䝁䄸兢桂䡁䅑兡療䝁䄴睏杁䕁䅅杣あ䝁䅫杚灂䝁䅍兡桂䝁䅷䅉䩂䝁䄴䅤求䝁䅷䅢灂䝁䅣党畂䝁䅍党䅁䅁丸䅁允允䅁睕療䝁䅙䅤㍂䝁䅅杣求䍁䅁䅒求䡁䅙党獂䝁䄸䅣瑂䝁䅕杢あ䑁䅳䅉䑂䡁䅕督あ䝁䄸兢求䡁䅉䅉卂䝁䅕䅢桂䡁䅑兡療䝁䄴督潂䝁䅫䅣杁䕁䄰兙畂䝁䅅睚求䝁䄰党畂䡁䅑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求元䅁䅋䅅䙁䅍睢浂䡁䅑睤桂䡁䅉党杁䕁䅑党㉂䝁䅕䅢療䡁䅁兢求䝁䄴䅤㝁䍁䅁睑ㅂ䡁䅍䅤療䝁䄰党祂䍁䅁杕求䝁䅷兙あ䝁䅫睢畂䡁䅍䅡灂䡁䅁䅉乂䝁䅅杢桂䝁䅣党瑂䝁䅕杢あ䑁䅳䅉䙂䍁䄰䅢求䝁䅅杣畂䝁䅫杢湂䑁䅳䅉䑂䝁䅷睢ㅂ䝁䅑䅉䩂䝁䄴杚祂䝁䅅督あ䡁䅉兤橂䡁䅑兤祂䝁䅕睏杁䕁䅕兢睂䝁䅷睢㕂䝁䅕党杁䕁䅉党畂䝁䅕杚灂䡁䅑督㝁䍁䅁䅕祂䝁䄸睙求䡁䅍督杁䕁䅅兤あ䝁䄸兢桂䡁䅑兡療䝁䄴睏杁䙁䅑党桂䝁䄰䅉䑂䝁䄸䅢獂䝁䅅杙療䡁䅉兙あ䝁䅫睢畂䅁䅁杤䅧䑁䉁䅁呂䝁䄸杚あ䡁䅣兙祂䝁䅕䅉䕂䝁䅕杤求䝁䅷睢睂䝁䄰党畂䡁䅑睏杁䕁䅍兤穂䡁䅑睢瑂䝁䅕杣杁䙁䅉党獂䝁䅅䅤灂䝁䄸杢穂䝁䅧兡睂䍁䅁兔桂䝁䄴兙湂䝁䅕兢求䝁䄴䅤㝁䍁䅁䅖求䡁䅧䅤杁䕁䅅杢桂䝁䅷入あ䝁䅫睙穂䑁䅳䅉䕂䝁䅅䅤桂䍁䅁䅕祂䝁䄸䅤求䝁䅍䅤灂䝁䄸杢㝁䍁䅁兒瑂䡁䅁䅢療䡁䅫党求䍁䅁村求䝁䄴党浂䝁䅫䅤穂䑁䅳䅉兂䡁䅉睢橂䝁䅕督穂䍁䅁兑ㅂ䡁䅑睢瑂䝁䅅䅤灂䝁䄸杢㝁䍁䅁兑祂䡁䅑兡浂䝁䅫睙灂䝁䅅䅢杁䕁䅫杢あ䝁䅕䅢獂䝁䅫睚求䝁䄴睙求䅁䅁䅡䅯䵁䅁䅁呂䝁䄸杚あ䡁䅣兙祂䝁䅕䅉䕂䝁䅕杤求䝁䅷睢睂䝁䄰党畂䡁䅑睏杁䕁䅑兙あ䝁䅅䅉䩂䝁䄴䅤求䝁䅣杣桂䡁䅑兡療䝁䄴睏杁䕁䅍兤穂䡁䅑睢瑂䝁䅕杣杁䕁䅅杢桂䝁䅷入あ䝁䅫睙穂䑁䅳䅉䕂䝁䅅䅤桂䍁䅁䅕祂䝁䄸䅤求䝁䅍䅤灂䝁䄸杢㝁䍁䅁䅕祂䝁䄸睙求䡁䅍督杁䕁䅅兤あ䝁䄸兢桂䡁䅑兡療䝁䄴䅁晄睄䅁朸䅁䙁䅍睢浂䡁䅑睤桂䡁䅉党杁䕁䅑党㉂䝁䅕䅢療䡁䅁兢求䝁䄴䅤㝁䍁䅁䅒桂䡁䅑兙杁䕁䅫杢あ䝁䅕睚祂䝁䅅䅤灂䝁䄸杢㝁䍁䅁睑ㅂ䡁䅍䅤療䝁䄰党祂䍁䅁兑畂䝁䅅䅢㕂䡁䅑兡橂䡁䅍睏杁䕁䅑兙あ䝁䅅䅉兂䡁䅉睢あ䝁䅕睙あ䝁䅫睢畂䑁䅳䅉兂䡁䅉睢橂䝁䅕督穂䍁䅁兑ㅂ䡁䅑睢瑂䝁䅅䅤灂䝁䄸杢㝁䍁䅁兑祂䡁䅑兡浂䝁䅫睙灂䝁䅅䅢杁䕁䅫杢あ䝁䅕䅢獂䝁䅫睚求䝁䄴睙求䅁䅁杁䅣䅁䉑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䉁䡕䅁慁允䅁睕療䝁䅙䅤㍂䝁䅅杣求䍁䅁䅒求䡁䅙党獂䝁䄸䅣瑂䝁䅕杢あ䑁䅳䅉䕂䝁䅅䅤桂䍁䅁兓畂䡁䅑党湂䡁䅉兙あ䝁䅫睢畂䑁䅳䅉䑂䡁䅕督あ䝁䄸兢求䡁䅉䅉卂䝁䅕䅢桂䡁䅑兡療䝁䄴督潂䝁䅫䅣杁䕁䄰兙畂䝁䅅睚求䝁䄰党畂䡁䅑睏杁䕁䅣睢㉂䙁䅑党橂䝁䅧睏杁䕁䅑兙あ䝁䅅䅉兂䡁䅉睢あ䝁䅕睙あ䝁䅫睢畂䑁䅳䅉䑂䝁䅷睢ㅂ䝁䅑䅉䩂䝁䄴杚祂䝁䅅督あ䡁䅉兤橂䡁䅑兤祂䝁䅕睏杁䙁䅁杣療䝁䅍党穂䡁䅍䅉䉂䡁䅕䅤療䝁䄰兙あ䝁䅫睢畂䅁䅁睳䅯佁䅑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䅃䅁䅆䅅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䵁卅䅁䵄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卂䝁䅕睚啂䝁䅕睙潂䅁䅁硬䅅佁䅁䅁呂䝁䄸杚あ䡁䅣兙祂䝁䅕䅉䕂䝁䅕杤求䝁䅷睢睂䝁䄰党畂䡁䅑睏杁䕁䅑兙あ䝁䅅䅉䩂䝁䄴䅤求䝁䅣杣桂䡁䅑兡療䝁䄴睏杁䕁䅑兡湂䝁䅫䅤桂䝁䅷䅉乂䝁䅕䅚灂䝁䅅睏杁䙁䅍党畂䡁䅍睢祂䡁䅍睏杁䕁䅑兙あ䝁䅅䅉兂䡁䅉睢あ䝁䅕睙あ䝁䅫睢畂䑁䅳䅉䑂䝁䅷睢ㅂ䝁䅑䅉呂䡁䅑睢祂䝁䅅睚求䑁䅳䅉呂䡁䅑杣求䝁䅅兢灂䝁䄴睚杁䕁䄰党歂䝁䅫兙䅁䥁剕䅁䕃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䑁䅳䅉噂䡁䅑兡獂䝁䅫䅤㕂䍁䅁睕橂䝁䅅䅢求䍁䅁睕療䝁䅷兙祂䑁䅳䅉䍂䝁䅅䅤あ䝁䅕杣㕂䍁䅁兒畂䝁䅕杣湂䡁䅫䅉呂䡁䅑睢祂䝁䅅睚求䍁䅁睕㕂䡁䅍䅤求䝁䄰䅉潁䕁䅉兒呂䙁䅍克䅁䅁䭍䅁啁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䅫兢ㅂ䝁䅷兙あ䝁䅫睢畂䑁䅳䅉兂䡁䅉睢橂䝁䅕督穂䍁䅁兑ㅂ䡁䅑睢瑂䝁䅅䅤灂䝁䄸杢㝁䍁䅁兑祂䡁䅑兡浂䝁䅫睙灂䝁䅅䅢杁䕁䅫杢あ䝁䅕䅢獂䝁䅫睚求䝁䄴睙求䅁䅁䅍䅣偁䅯䅁呂䝁䄸杚あ䡁䅣兙祂䝁䅕䅉䕂䝁䅕杤求䝁䅷睢睂䝁䄰党畂䡁䅑睏杁䕁䅑兙あ䝁䅅䅉䩂䝁䄴䅤求䝁䅣杣桂䡁䅑兡療䝁䄴睏杁䕁䅕杢㉂䝁䅫杣療䝁䄴兢求䝁䄴䅤桂䝁䅷䅉䙂䝁䄴睚灂䝁䄴党求䡁䅉兡畂䝁䅣睏杁䕁䅑兙あ䝁䅅䅉兂䡁䅉睢あ䝁䅕睙あ䝁䅫睢畂䑁䅳䅉䑂䝁䅷睢ㅂ䝁䅑䅉䩂䝁䄴杚祂䝁䅅督あ䡁䅉兤橂䡁䅑兤祂䝁䅕睏杁䙁䅁杣療䝁䅍党穂䡁䅍䅉䉂䡁䅕䅤療䝁䄰兙あ䝁䅫睢畂䅁䅁朳䅫偁䅧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偁䱑䅁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䅑兡湂䝁䅫䅤桂䝁䅷䅉䍂䡁䅉睢牂䝁䅕杣桂䝁䅣党䅁偁䥑䅁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䅑兙あ䝁䅅䅉兂䡁䅉睢あ䝁䅕睙あ䝁䅫睢畂䑁䅳䅉兂䡁䅉睢橂䝁䅕督穂䍁䅁兑ㅂ䡁䅑睢瑂䝁䅅䅤灂䝁䄸杢㝁䍁䅁睔畂䝁䅷兡畂䝁䅕䅉兂䝁䅅入瑂䝁䅕杢あ䡁䅍䅁㕂充䅁䅂䅅䙁䅍睢浂䡁䅑睤桂䡁䅉党杁䕁䅑党㉂䝁䅕䅢療䡁䅁兢求䝁䄴䅤㝁䍁䅁䅒桂䡁䅑兙杁䕁䅫杢あ䝁䅕睚祂䝁䅅䅤灂䝁䄸杢㝁䍁䅁杒灂䝁䄴䅤求䝁䅍䅡㝁䍁䅁䅕祂䝁䅕䅚灂䝁䅍䅤灂䡁䅙党杁䕁䅅杢桂䝁䅷入あ䝁䅫睙穂䑁䅳䅉乂䝁䅅睙潂䝁䅫杢求䍁䅁䅔求䝁䅅杣畂䝁䅫杢湂䑁䅳䅉䕂䝁䅅䅤桂䍁䅁䅕祂䝁䄸䅤求䝁䅍䅤灂䝁䄸杢㝁䍁䅁兑祂䡁䅑兡浂䝁䅫睙灂䝁䅅䅢杁䕁䅫杢あ䝁䅕䅢獂䝁䅫睚求䝁䄴睙求䅁䅁杘䅫佁䅉䅁呂䝁䄸杚あ䡁䅣兙祂䝁䅕䅉䕂䝁䅕杤求䝁䅷睢睂䝁䄰党畂䡁䅑睏杁䕁䅑兙あ䝁䅅䅉䩂䝁䄴䅤求䝁䅣杣桂䡁䅑兡療䝁䄴睏杁䕁䅙䅢求䝁䅕䅤杁䕁䄰兙畂䝁䅅睚求䝁䄰党畂䡁䅑睏杁䕁䅣䅕呂䑁䅳䅉呂䝁䄰兙祂䡁䅑䅉䑂䝁䅫䅤灂䝁䅕督㝁䍁䅁䅒桂䡁䅑兙杁䙁䅁杣療䡁䅑党橂䡁䅑兡療䝁䄴睏杁䙁䅁杣療䝁䅍党穂䡁䅍䅉䉂䡁䅕䅤療䝁䄰兙あ䝁䅫睢畂䅁䅁桱䅉偁䅉䅁呂䝁䄸杚あ䡁䅣兙祂䝁䅕䅉䕂䝁䅕杤求䝁䅷睢睂䝁䄰党畂䡁䅑睏杁䕁䅑兙あ䝁䅅䅉䩂䝁䄴䅤求䝁䅣杣桂䡁䅑兡療䝁䄴睏杁䕁䅧党桂䝁䅷䅤潂䍁䅁䅒灂䝁䅅睚畂䝁䄸督あ䝁䅫睙穂䑁䅳䅉䕂䝁䅅䅤桂䍁䅁䅕祂䝁䄸䅤求䝁䅍䅤灂䝁䄸杢㝁䍁䅁䅕祂䝁䄸睙求䡁䅍督杁䕁䅅兤あ䝁䄸兢桂䡁䅑兡療䝁䄴睏杁䕁䅅杣あ䝁䅫杚灂䝁䅍兡桂䝁䅷䅉䩂䝁䄴䅤求䝁䅷䅢灂䝁䅣党畂䝁䅍党䅁䕁卧䅁佄䅁䅁睕療䝁䅙䅤㍂䝁䅅杣求䍁䅁䅒求䡁䅙党獂䝁䄸䅣瑂䝁䅕杢あ䑁䅳䅉䕂䝁䅅䅤桂䍁䅁兓畂䡁䅑党湂䡁䅉兙あ䝁䅫睢畂䑁䅳䅉䥂䝁䅕兙獂䡁䅑䅡杁䕁䅑兡桂䝁䅣杢療䡁䅍䅤灂䝁䅍督㝁䍁䅁兔䥂䝁䅕兙獂䡁䅑䅡㝁䍁䅁䅒灂䝁䅅杙求䡁䅑党穂䑁䅳䅉䉂䡁䅉䅤灂䝁䅙兡橂䝁䅫兙獂䍁䅁兓畂䡁䅑党獂䝁䅷兡湂䝁䅕杢橂䝁䅕䅁䱂充䅁杄䅅䙁䅍睢浂䡁䅑睤桂䡁䅉党杁䕁䅑党㉂䝁䅕䅢療䡁䅁兢求䝁䄴䅤㝁䍁䅁䅒桂䡁䅑兙杁䕁䅫杢あ䝁䅕睚祂䝁䅅䅤灂䝁䄸杢㝁䍁䅁兓畂䝁䅑兤穂䡁䅑杣灂䝁䅅䅢杁䕁䅅兤あ䝁䄸兢桂䡁䅑兡療䝁䄴睏杁䕁䅫兙桂䙁䅍䅉潁䕁䅫杢浂䡁䅉兙穂䡁䅑杣ㅂ䝁䅍䅤ㅂ䡁䅉党杁䝁䅅督杁䝁䅅䅉呂䝁䅕杣㉂䝁䅫睙求䍁䅫睏杁䕁䅑兙あ䝁䅅䅉兂䡁䅉睢あ䝁䅕睙あ䝁䅫睢畂䑁䅳䅉兂䡁䅉睢橂䝁䅕督穂䍁䅁兑ㅂ䡁䅑睢瑂䝁䅅䅤灂䝁䄸杢䅁䥁丰䅁睄䅁䅁睕療䝁䅙䅤㍂䝁䅅杣求䍁䅁䅒求䡁䅙党獂䝁䄸䅣瑂䝁䅕杢あ䑁䅳䅉䕂䝁䅅䅤桂䍁䅁兓畂䡁䅑党湂䡁䅉兙あ䝁䅫睢畂䑁䅳䅉䩂䝁䄴䅚ㅂ䡁䅍䅤祂䝁䅫兙獂䍁䅁兑ㅂ䡁䅑睢瑂䝁䅅䅤灂䝁䄸杢㝁䍁䅁䅕祂䝁䄸睙求䡁䅍督杁䕁䅅兤あ䝁䄸兢桂䡁䅑兡療䝁䄴睏杁䑁䅍䅒杁䙁䅁杣灂䝁䄴䅤灂䝁䄴睚㝁䍁䅁兑祂䡁䅑兡浂䝁䅫睙灂䝁䅅䅢杁䕁䅫杢あ䝁䅕䅢獂䝁䅫睚求䝁䄴睙求䅁䅁桱䅅乁䅁䅁呂䝁䄸杚あ䡁䅣兙祂䝁䅕䅉䕂䝁䅕杤求䝁䅷睢睂䝁䄰党畂䡁䅑睏杁䕁䅑兙あ䝁䅅䅉䩂䝁䄴䅤求䝁䅣杣桂䡁䅑兡療䝁䄴睏杁䕁䅫杢歂䡁䅕督あ䡁䅉兡桂䝁䅷䅉䉂䡁䅕䅤療䝁䄰兙あ䝁䅫睢畂䑁䅳䅉呂䝁䅕杢穂䝁䄸杣穂䑁䅳䅉䙂䍁䄰䅒灂䡁䅍睙療䡁䅙党祂䡁䅫睏杁䙁䅁杣療䝁䅍党穂䡁䅍䅉䉂䡁䅕䅤療䝁䄰兙あ䝁䅫睢畂䅁䅁杅䅣佁䅧䅁呂䝁䄸杚あ䡁䅣兙祂䝁䅕䅉䕂䝁䅕杤求䝁䅷睢睂䝁䄰党畂䡁䅑睏杁䕁䅑兙あ䝁䅅䅉䩂䝁䄴䅤求䝁䅣杣桂䡁䅑兡療䝁䄴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䅐䅯䙁䈴䅁呂䝁䄸杚あ䡁䅣兙祂䝁䅕䅉䕂䝁䅕杤求䝁䅷睢睂䝁䄰党畂䡁䅑睏杁䕁䅑兙あ䝁䅅䅉䩂䝁䄴䅤求䝁䅣杣桂䡁䅑兡療䝁䄴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䑁䅳䅉噂䡁䅑兡獂䝁䅫䅤㕂䍁䅁睕橂䝁䅅䅢求䍁䅁睕療䝁䅷兙祂䑁䅳䅉䍂䝁䅅䅤あ䝁䅕杣㕂䍁䅁兒畂䝁䅕杣湂䡁䅫䅉呂䡁䅑睢祂䝁䅅睚求䍁䅁睕㕂䡁䅍䅤求䝁䄰䅉潁䕁䅉兒呂䙁䅍克䅁䅁偳䅁㑄䅁䅁睕療䝁䅙䅤㍂䝁䅅杣求䍁䅁䅒求䡁䅙党獂䝁䄸䅣瑂䝁䅕杢あ䑁䅳䅉䕂䝁䅅䅤桂䍁䅁兓畂䡁䅑党湂䡁䅉兙あ䝁䅫睢畂䑁䅳䅉乂䝁䅅睙潂䝁䅫杢求䍁䅁䅔求䝁䅅杣畂䝁䅫杢湂䑁䅳䅉䑂䝁䅷睢ㅂ䝁䅑䅉䩂䝁䄴杚祂䝁䅅督あ䡁䅉兤橂䡁䅑兤祂䝁䅕睏杁䙁䅁杣療䝁䅍党穂䡁䅍䅉䉂䡁䅕䅤療䝁䄰兙あ䝁䅫睢畂䑁䅳䅉䉂䡁䅉䅤灂䝁䅙兡橂䝁䅫兙獂䍁䅁兓畂䡁䅑党獂䝁䅷兡湂䝁䅕杢橂䝁䅕䅁湃元䅁杇䅅䙁䅍睢浂䡁䅑睤桂䡁䅉党杁䕁䅑党㉂䝁䅕䅢療䡁䅁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䩁䭉䅁佁允䅁睕療䝁䅙䅤㍂䝁䅅杣求䍁䅁䅒求䡁䅙党獂䝁䄸䅣瑂䝁䅕杢あ䑁䅳䅉䕂䝁䅅䅤桂䍁䅁兓畂䡁䅑党湂䡁䅉兙あ䝁䅫睢畂䑁䅳䅉乂䝁䅅睙潂䝁䅫杢求䍁䅁䅔求䝁䅅杣畂䝁䅫杢湂䑁䅳䅉䕂䝁䅅䅤桂䍁䅁䅕祂䝁䄸䅤求䝁䅍䅤灂䝁䄸杢㝁䍁䅁睑獂䝁䄸兤歂䍁䅁睕求䝁䅍兤祂䝁䅫䅤㕂䑁䅳䅉兂䡁䅉睢橂䝁䅕督穂䍁䅁兑ㅂ䡁䅑睢瑂䝁䅅䅤灂䝁䄸杢㝁䍁䅁兑祂䡁䅑兡浂䝁䅫睙灂䝁䅅䅢杁䕁䅫杢あ䝁䅕䅢獂䝁䅫睚求䝁䄴睙求䅁䅁䉴䅁佁䅷䅁呂䝁䄸杚あ䡁䅣兙祂䝁䅕䅉䕂䝁䅕杤求䝁䅷睢睂䝁䄰党畂䡁䅑睏杁䕁䅑兙あ䝁䅅䅉䩂䝁䄴䅤求䝁䅣杣桂䡁䅑兡療䝁䄴睏杁䕁䄸兤あ䡁䅁兙あ䝁䅫党畂䡁䅑䅉䑂䝁䅅杣求䑁䅳䅉䕂䝁䅅䅤桂䍁䅁䅕祂䝁䄸䅤求䝁䅍䅤灂䝁䄸杢㝁䍁䅁䅕祂䝁䄸睙求䡁䅍督杁䕁䅅兤あ䝁䄸兢桂䡁䅑兡療䝁䄴睏杁䕁䅅杣あ䝁䅫杚灂䝁䅍兡桂䝁䅷䅉䩂䝁䄴䅤求䝁䅷䅢灂䝁䅣党畂䝁䅍党䅁䵁光䅁㑄䅁䅁睕療䝁䅙䅤㍂䝁䅅杣求䍁䅁䅒求䡁䅙党獂䝁䄸䅣瑂䝁䅕杢あ䑁䅳䅉䕂䝁䅅䅤桂䍁䅁兓畂䡁䅑党湂䡁䅉兙あ䝁䅫睢畂䑁䅳䅉卂䕁䅙兓䕂䍁䅁䅋卂䝁䅅䅚灂䝁䄸䅉䝂䡁䅉党硂䡁䅕党畂䝁䅍入杁䕁䅫䅚求䝁䄴䅤灂䝁䅙兡橂䝁䅅䅤灂䝁䄸杢灁䑁䅳䅉呂䝁䅕杢穂䝁䄸杣穂䑁䅳䅉䑂䝁䅷睢ㅂ䝁䅑䅉䩂䝁䄴杚祂䝁䅅督あ䡁䅉兤橂䡁䅑兤祂䝁䅕睏杁䕁䅍䅢療䡁䅕䅚杁䙁䅍䅤療䡁䅉兙湂䝁䅕䅁䕁权䅁朱䅁䙁䅍睢浂䡁䅑睤桂䡁䅉党杁䕁䅑党㉂䝁䅕䅢療䡁䅁兢求䝁䄴䅤㝁䍁䅁䅒桂䡁䅑兙杁䕁䅫杢あ䝁䅕睚祂䝁䅅䅤灂䝁䄸杢㝁䍁䅁睕求䝁䄴督療䡁䅉督㝁䍁䅁䅒桂䡁䅑兙杁䙁䅁杣療䡁䅑党橂䡁䅑兡療䝁䄴睏杁䕁䅍䅢療䡁䅕䅚杁䕁䅫杢浂䡁䅉兙穂䡁䅑杣ㅂ䝁䅍䅤ㅂ䡁䅉党㝁䍁䅁䅕祂䝁䄸睙求䡁䅍督杁䕁䅅兤あ䝁䄸兢桂䡁䅑兡療䝁䄴䅁㑂元䅁䄷䅁䙁䅍睢浂䡁䅑睤桂䡁䅉党杁䕁䅑党㉂䝁䅕䅢療䡁䅁兢求䝁䄴䅤㝁䍁䅁䅒桂䡁䅑兙杁䕁䅫杢あ䝁䅕睚祂䝁䅅䅤灂䝁䄸杢㝁䍁䅁睕灂䝁䄰兤獂䝁䅅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兑䅫䅁䉙䅁呂䝁䄸杚あ䡁䅣兙祂䝁䅕䅉䕂䝁䅕杤求䝁䅷睢睂䝁䄰党畂䡁䅑睏杁䕁䅑兙あ䝁䅅䅉䩂䝁䄴䅤求䝁䅣杣桂䡁䅑兡療䝁䄴睏杁䙁䅍兡瑂䡁䅕䅢桂䡁䅑兡療䝁䄴睏杁䕁䄰兙橂䝁䅧兡畂䝁䅕䅉䵂䝁䅕兙祂䝁䄴兡畂䝁䅣睏杁䕁䅍䅢療䡁䅕䅚杁䕁䅫杢浂䡁䅉兙穂䡁䅑杣ㅂ䝁䅍䅤ㅂ䡁䅉党㝁䍁䅁睑獂䝁䄸兤歂䍁䅁睕あ䝁䄸杣桂䝁䅣党㝁䍁䅁兑祂䡁䅑兡浂䝁䅫睙灂䝁䅅䅢杁䕁䅫杢あ䝁䅕䅢獂䝁䅫睚求䝁䄴睙求䅁䅁䅸䅙䅁䉯䅁呂䝁䄸杚あ䡁䅣兙祂䝁䅕䅉䕂䝁䅕杤求䝁䅷睢睂䝁䄰党畂䡁䅑睏杁䕁䅑兙あ䝁䅅䅉䩂䝁䄴䅤求䝁䅣杣桂䡁䅑兡療䝁䄴睏杁䙁䅍兡瑂䡁䅕䅢桂䡁䅑兡療䝁䄴睏杁䕁䄰兙橂䝁䅧兡畂䝁䅕䅉䵂䝁䅕兙祂䝁䄴兡畂䝁䅣睏杁䕁䅑兙あ䝁䅅䅉兂䡁䅉睢あ䝁䅕睙あ䝁䅫睢畂䑁䅳䅉䑂䝁䅷睢ㅂ䝁䅑䅉䩂䝁䄴杚祂䝁䅅督あ䡁䅉兤橂䡁䅑兤祂䝁䅕睏杁䕁䅅杣あ䝁䅫杚灂䝁䅍兡桂䝁䅷䅉䩂䝁䄴䅤求䝁䅷䅢灂䝁䅣党畂䝁䅍党䅁䡁䨸䅁㑃䅁䅁睕療䝁䅙䅤㍂䝁䅅杣求䍁䅁䅒求䡁䅙党獂䝁䄸䅣瑂䝁䅕杢あ䑁䅳䅉䕂䝁䅅䅤桂䍁䅁兓畂䡁䅑党湂䡁䅉兙あ䝁䅫睢畂䑁䅳䅉呂䡁䅕䅣求䡁䅉睙療䝁䄰䅣ㅂ䡁䅑党祂䡁䅍睏杁䙁䅁杣療䝁䅍党穂䡁䅍䅉䉂䡁䅕䅤療䝁䄰兙あ䝁䅫睢畂䑁䅳䅉偂䝁䄴䅢灂䝁䄴党杁䙁䅁兙㕂䝁䄰党畂䡁䅑督䅁䭁䭙䅁佁允䅁睕療䝁䅙䅤㍂䝁䅅杣求䍁䅁䅒求䡁䅙党獂䝁䄸䅣瑂䝁䅕杢あ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睏杁䙁䅍䅤療䡁䅉兙湂䝁䅕䅉乂䝁䅅杢桂䝁䅣党瑂䝁䅕杢あ䑁䅳䅉䕂䝁䅅䅤桂䍁䅁睑求䝁䄴䅤求䡁䅉䅉啂䝁䅕睙潂䝁䄴睢獂䝁䄸睚㕂䅁䅁杚䅫䉁䉁䅁呂䝁䄸杚あ䡁䅣兙祂䝁䅕䅉䕂䝁䅕杤求䝁䅷睢睂䝁䄰党畂䡁䅑睏杁䕁䅕兌獂䝁䅕兙祂䝁䄴兡畂䝁䅣睏杁䕁䅫兙桂䙁䅍䅉潁䕁䅫杢浂䡁䅉兙穂䡁䅑杣ㅂ䝁䅍䅤ㅂ䡁䅉党杁䝁䅅督杁䝁䅅䅉呂䝁䅕杣㉂䝁䅫睙求䍁䅫睏杁䕁䅍䅢療䡁䅕䅚杁䕁䅫杢浂䡁䅉兙穂䡁䅑杣ㅂ䝁䅍䅤ㅂ䡁䅉党㝁䍁䅁䅕祂䝁䄸睙求䡁䅍督杁䕁䅅兤あ䝁䄸兢桂䡁䅑兡療䝁䄴睏杁䕁䅅杣あ䝁䅫杚灂䝁䅍兡桂䝁䅷䅉䩂䝁䄴䅤求䝁䅷䅢灂䝁䅣党畂䝁䅍党䅁䩁䱑䅁捃䅁䅁睕療䝁䅙䅤㍂䝁䅅杣求䍁䅁䅒求䡁䅙党獂䝁䄸䅣瑂䝁䅕杢あ䑁䅳䅉䙂䍁䄰䅢求䝁䅅杣畂䝁䅫杢湂䑁䅳䅉啂䝁䅕兙瑂䍁䅁睑療䝁䅷䅢桂䝁䅉睢祂䝁䅅䅤灂䝁䄸杢㝁䍁䅁兑祂䡁䅑兡浂䝁䅫睙灂䝁䅅䅢杁䕁䅫杢あ䝁䅕䅢獂䝁䅫睚求䝁䄴睙求䅁䅁䅋䅣偁䅷䅁呂䝁䄸杚あ䡁䅣兙祂䝁䅕䅉䕂䝁䅕杤求䝁䅷睢睂䝁䄰党畂䡁䅑睏杁䕁䅕杢橂䡁䅉入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䅁㡂充䅁䄹䅁䙁䅍睢浂䡁䅑睤桂䡁䅉党杁䕁䅑党㉂䝁䅕䅢療䡁䅁兢求䝁䄴䅤㝁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䑁䅳䅉䉂䡁䅉䅤灂䝁䅙兡橂䝁䅫兙獂䍁䅁兓畂䡁䅑党獂䝁䅷兡湂䝁䅕杢橂䝁䅕䅁晄权䅁杲䅁䙁䅍睢浂䡁䅑睤桂䡁䅉党杁䕁䅑党㉂䝁䅕䅢療䡁䅁兢求䝁䄴䅤㝁䍁䅁杒灂䝁䅷党杁䙁䅍䅡桂䡁䅉兡畂䝁䅣睏杁䕁䅑兙あ䝁䅅䅉兂䡁䅉睢あ䝁䅕睙あ䝁䅫睢畂䑁䅳䅉䑂䝁䅷睢ㅂ䝁䅑䅉呂䡁䅑睢祂䝁䅅睚求䑁䅳䅉啂䝁䅕兙瑂䍁䅁睑療䝁䅷䅢桂䝁䅉睢祂䝁䅅䅤灂䝁䄸杢䅁䕁䡁䅁㡄䅁䅁睕療䝁䅙䅤㍂䝁䅅杣求䍁䅁䅒求䡁䅙党獂䝁䄸䅣瑂䝁䅕杢あ䑁䅳䅉䝂䝁䅫杢あ䝁䅕睙潂䑁䅳䅉䉂䡁䅕䅤潂䝁䅕杢あ䝁䅫睙桂䡁䅑兡療䝁䄴睏杁䕁䅑兙あ䝁䅅䅉兂䡁䅉睢あ䝁䅕睙あ䝁䅫睢畂䑁䅳䅉䑂䝁䅷睢ㅂ䝁䅑䅉呂䝁䅕睙ㅂ䡁䅉兡あ䡁䅫睏杁䙁䅁兙㕂䝁䄰党畂䡁䅑䅉䝂䝁䅅睙灂䝁䅷兡あ䝁䅅䅤療䡁䅉䅉䙂䝁䄴兙楂䝁䅷党祂䡁䅍睏杁䕁䄸杢獂䝁䅫杢求䍁䅁䅕桂䡁䅫兢求䝁䄴䅤穂䅁䅁䅬䅧䅁䉑䅁呂䝁䄸杚あ䡁䅣兙祂䝁䅕䅉䕂䝁䅕杤求䝁䅷睢睂䝁䄰党畂䡁䅑睏杁䕁䅙兡畂䡁䅑党橂䝁䅧睏杁䕁䅑兙あ䝁䅅䅉兂䡁䅉睢あ䝁䅕睙あ䝁䅫睢畂䑁䅳䅉䑂䝁䅷睢ㅂ䝁䅑䅉呂䝁䅕睙ㅂ䡁䅉兡あ䡁䅫睏杁䙁䅁杣療䝁䅍党穂䡁䅍䅉䉂䡁䅕䅤療䝁䄰兙あ䝁䅫睢畂䑁䅳䅉兂䝁䅅入瑂䝁䅕杢あ䍁䅁杒桂䝁䅍兡獂䝁䅫䅤桂䡁䅑睢祂䍁䅁兒畂䝁䅅杙獂䝁䅕杣穂䑁䅳䅉偂䝁䄴䅢灂䝁䄴党杁䙁䅁兙㕂䝁䄰党畂䡁䅑督䅁䉁䭅䅁㉄䅁䅁睕療䝁䅙䅤㍂䝁䅅杣求䍁䅁䅒求䡁䅙党獂䝁䄸䅣瑂䝁䅕杢あ䑁䅳䅉䝂䝁䅫杢あ䝁䅕睙潂䑁䅳䅉乂䝁䅅杣牂䝁䅕䅤灂䝁䄴睚杁䕁䅅兤あ䝁䄸兢桂䡁䅑兡療䝁䄴睏杁䕁䅍兤穂䡁䅑睢瑂䝁䅕杣杁䙁䅉党獂䝁䅅䅤灂䝁䄸杢穂䝁䅧兡睂䍁䅁兔桂䝁䄴兙湂䝁䅕兢求䝁䄴䅤㝁䍁䅁䅕祂䝁䄸睙求䡁䅍督杁䕁䅅兤あ䝁䄸兢桂䡁䅑兡療䝁䄴睏杁䕁䄸杢獂䝁䅫杢求䍁䅁䅕桂䡁䅫兢求䝁䄴䅤穂䅁䅁䅌䅯䭁䅯䅁呂䝁䄸杚あ䡁䅣兙祂䝁䅕䅉䕂䝁䅕杤求䝁䅷睢睂䝁䄰党畂䡁䅑睏杁䕁䅙兡あ䝁䄴党穂䡁䅍睏杁䕁䅣䅕呂䑁䅳䅉乂䝁䅅䅣睂䝁䅫杢湂䍁䅁睕求䡁䅉杤灂䝁䅍党穂䑁䅳䅉佂䝁䅅杤灂䝁䅣兙あ䝁䅫睢畂䑁䅳䅉呂䝁䅕杢穂䝁䄸杣穂䑁䅳䅉塂䝁䅕兙祂䝁䅅杙獂䝁䅕督䅁䅁䭣䅁㙂允䅁睕療䝁䅙䅤㍂䝁䅅杣求䍁䅁䅒求䡁䅙党獂䝁䄸䅣瑂䝁䅕杢あ䑁䅳䅉䝂䝁䅫䅤畂䝁䅕督穂䑁䅳䅉塂䝁䅕兙祂䝁䅅杙獂䝁䅕督㝁䍁䅁䅒桂䡁䅑兙杁䙁䅁杣療䡁䅑党橂䡁䅑兡療䝁䄴睏杁䕁䅉兡療䝁䅙兤求䝁䅷睏杁䕁䅍䅢療䡁䅕䅚杁䕁䅫杢浂䡁䅉兙穂䡁䅑杣ㅂ䝁䅍䅤ㅂ䡁䅉党㝁䍁䅁睑獂䝁䄸兤歂䍁䅁睕あ䝁䄸杣桂䝁䅣党㝁䍁䅁睕あ䝁䄸杣桂䝁䅣党杁䕁䄰兙畂䝁䅅睚求䝁䄰党畂䡁䅑睏杁䕁䄸杢獂䝁䅫杢求䍁䅁䅕桂䡁䅫兢求䝁䄴䅤穂䑁䅳䅉噂䡁䅑兡獂䝁䅫䅤㕂䍁䅁睕橂䝁䅅䅢求䍁䅁睕療䝁䅷兙祂䑁䅳䅉偂䝁䄴督潂䝁䄸杣求䍁䅁兙畂䝁䅑䅉偂䝁䅙杚穂䝁䅧睢祂䝁䅕䅉塂䝁䅫杢歂䅁䅁兄䅫䍁䉉䅁呂䝁䄸杚あ䡁䅣兙祂䝁䅕䅉䕂䝁䅕杤求䝁䅷睢睂䝁䄰党畂䡁䅑睏杁䕁䅧党桂䝁䅷䅤潂䍁䅁䅒灂䝁䅅睚畂䝁䄸督あ䝁䅫睙穂䑁䅳䅉佂䝁䅅䅤ㅂ䡁䅉兙獂䍁䅁䅔桂䝁䄴睚ㅂ䝁䅅睚求䍁䅁䅕祂䝁䄸睙求䡁䅍督灂䝁䄴睚㝁䍁䅁䅕祂䝁䅕䅚灂䝁䅍䅤灂䡁䅙党杁䕁䅅杢桂䝁䅷入あ䝁䅫睙穂䑁䅳䅉乂䝁䅅睙潂䝁䅫杢求䍁䅁䅔求䝁䅅杣畂䝁䅫杢湂䑁䅳䅉䉂䡁䅉䅤灂䝁䅙兡橂䝁䅫兙獂䍁䅁兓畂䡁䅑党獂䝁䅷兡湂䝁䅕杢橂䝁䅕睏杁䕁䄸杢橂䝁䄸䅢療䝁䅣入䅁乁兕䅁兂允䅁睕療䝁䅙䅤㍂䝁䅅杣求䍁䅁䅒求䡁䅙党獂䝁䄸䅣瑂䝁䅕杢あ䑁䅳䅉䩂䝁䄴䅚ㅂ䡁䅍䅤祂䝁䅫兙獂䍁䅁兑ㅂ䡁䅑睢瑂䝁䅅䅤灂䝁䄸杢㝁䍁䅁杕䝂䕁䅫䅒杁䍁䅧杕桂䝁䅑兡療䍁䅁杒祂䝁䅕兣ㅂ䝁䅕杢橂䡁䅫䅉䩂䝁䅑党畂䡁䅑兡浂䝁䅫睙桂䡁䅑兡療䝁䄴克㝁䍁䅁䅕祂䝁䄸睙求䡁䅍督杁䕁䅅兤あ䝁䄸兢桂䡁䅑兡療䝁䄴睏杁䑁䅍䅒杁䙁䅁杣灂䝁䄴䅤灂䝁䄴睚㝁䍁䅁兑祂䡁䅑兡浂䝁䅫睙灂䝁䅅䅢杁䕁䅫杢あ䝁䅕䅢獂䝁䅫睚求䝁䄴睙求䑁䅳䅉偂䝁䄴督潂䝁䄸杣求䍁䅁兙畂䝁䅑䅉偂䝁䅙杚穂䝁䅧睢祂䝁䅕䅉塂䝁䅫杢歂䅁䅁䅋䅫偁䅉䅁呂䝁䄸杚あ䡁䅣兙祂䝁䅕䅉䕂䝁䅕杤求䝁䅷睢睂䝁䄰党畂䡁䅑睏杁䕁䅫杢歂䡁䅕督あ䡁䅉兡桂䝁䅷䅉䉂䡁䅕䅤療䝁䄰兙あ䝁䅫睢畂䑁䅳䅉呂䝁䄰兙祂䡁䅑䅉䙂䝁䄴党祂䝁䅣入㝁䍁䅁兒獂䝁䅕睙あ䡁䅉兡橂䍁䅁杖求䝁䅧兡橂䝁䅷党㝁䍁䅁䅕祂䝁䄸睙求䡁䅍督杁䕁䅅兤あ䝁䄸兢桂䡁䅑兡療䝁䄴睏杁䕁䅅杣あ䝁䅫杚灂䝁䅍兡桂䝁䅷䅉䩂䝁䄴䅤求䝁䅷䅢灂䝁䅣党畂䝁䅍党䅁䉁䠸䅁畄䅁䅁睕療䝁䅙䅤㍂䝁䅅杣求䍁䅁䅒求䡁䅙党獂䝁䄸䅣瑂䝁䅕杢あ䑁䅳䅉乂䝁䅅睙潂䝁䅫杢求䍁䅁䅔求䝁䅅杣畂䝁䅫杢湂䑁䅳䅉䑂䝁䅷睢ㅂ䝁䅑䅉䩂䝁䄴杚祂䝁䅅督あ䡁䅉兤橂䡁䅑兤祂䝁䅕睏杁䑁䅍䅒杁䙁䅁杣灂䝁䄴䅤灂䝁䄴睚㝁䍁䅁䅖求䝁䅅兢杁䕁䅍睢獂䝁䅷兙楂䝁䄸杣桂䡁䅑兡療䝁䄴睏杁䕁䅅杣あ䝁䅫杚灂䝁䅍兡桂䝁䅷䅉䩂䝁䄴䅤求䝁䅷䅢灂䝁䅣党畂䝁䅍党䅁䙁䩣䅁流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㝁䍁䅁睒求䝁䄴兑䩂䅁䅁条䄸䑁䉷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啂䝁䅕兙瑂䍁䅁睑療䝁䅷䅢桂䝁䅉睢祂䝁䅅䅤灂䝁䄸杢㝁䍁䅁睑療䝁䄴䅤求䝁䄴䅤杁䕁䅍杣求䝁䅅䅤灂䝁䄸杢㝁䍁䅁兑祂䡁䅑兡浂䝁䅫睙灂䝁䅅䅢杁䕁䅫杢あ䝁䅕䅢獂䝁䅫睚求䝁䄴睙求䅁䅁䄲䅧䕁䈴䅁呂䝁䄸杚あ䡁䅣兙祂䝁䅕䅉䕂䝁䅕杤求䝁䅷睢睂䝁䄰党畂䡁䅑睏杁䕁䄰兙祂䝁䅳党あ䝁䅫杢湂䍁䅁兑ㅂ䡁䅑睢瑂䝁䅅䅤灂䝁䄸杢㝁䍁䅁睕桂䝁䅷党穂䝁䅙睢祂䝁䅍党杁䕁䅅兤あ䝁䄸兢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䅁䅁睢䅫䑁䈴䅁呂䝁䄸杚あ䡁䅣兙祂䝁䅕䅉䕂䝁䅕杤求䝁䅷睢睂䝁䄰党畂䡁䅑睏杁䕁䄰兙祂䝁䅳党あ䝁䅫杢湂䍁䅁兑ㅂ䡁䅑睢瑂䝁䅅䅤灂䝁䄸杢㝁䍁䅁睕桂䝁䅷党穂䝁䅙睢祂䝁䅍党杁䕁䅅兤あ䝁䄸兢桂䡁䅑兡療䝁䄴睏杁䕁䄰兙橂䝁䅧兡畂䝁䅕䅉䵂䝁䅕兙祂䝁䄴兡畂䝁䅣睏杁䕁䅍兤穂䡁䅑睢瑂䝁䅕杣杁䙁䅉党獂䝁䅅䅤灂䝁䄸杢穂䝁䅧兡睂䍁䅁兔桂䝁䄴兙湂䝁䅕兢求䝁䄴䅤㝁䍁䅁䅖求䡁䅧䅤杁䕁䅅杢桂䝁䅷入あ䝁䅫睙穂䑁䅳䅉䉂䡁䅉䅤灂䝁䅙兡橂䝁䅫兙獂䍁䅁兓畂䡁䅑党獂䝁䅷兡湂䝁䅕杢橂䝁䅕䅁坁充䅁杅䅅䙁䅍睢浂䡁䅑睤桂䡁䅉党杁䕁䅑党㉂䝁䅕䅢療䡁䅁兢求䝁䄴䅤㝁䍁䅁䅕潂䡁䅫督灂䝁䅍兙獂䍁䅁睕求䝁䅍兤祂䝁䅫䅤㕂䑁䅳䅉䩂䝁䅑党畂䡁䅑兡あ䡁䅫䅉桂䝁䄴䅚杁䕁䅅睙橂䝁䅕督穂䍁䅁兔桂䝁䄴兙湂䝁䅕兢求䝁䄴䅤㝁䍁䅁兑ㅂ䡁䅑䅡求䝁䄴䅤灂䝁䅍兙あ䝁䅫睢畂䑁䅳䅉䕂䝁䅅䅤桂䍁䅁䅕祂䝁䄸䅤求䝁䅍䅤灂䝁䄸杢㝁䍁䅁䅕祂䝁䄸睙求䡁䅍督杁䕁䅅兤あ䝁䄸兢桂䡁䅑兡療䝁䄴睏杁䕁䅉兡療䝁䄰党あ䡁䅉兡橂䡁䅍䅁㕁兄䅁杕䅅䙁䅍睢浂䡁䅑睤桂䡁䅉党杁䕁䅑党㉂䝁䅕䅢療䡁䅁兢求䝁䄴䅤㝁䍁䅁睕桂䝁䅷党穂䝁䅙睢祂䝁䅍党杁䕁䅅兤あ䝁䄸兢桂䡁䅑兡療䝁䄴睏杁䕁䅍兤穂䡁䅑睢瑂䝁䅕杣杁䙁䅉党獂䝁䅅䅤灂䝁䄸杢穂䝁䅧兡睂䍁䅁兔桂䝁䄴兙湂䝁䅕兢求䝁䄴䅤㝁䍁䅁兑ㅂ䡁䅑䅡求䝁䄴䅤灂䝁䅍兙あ䝁䅫睢畂䑁䅳䅉䑂䝁䄸杢あ䡁䅉兙橂䡁䅑䅉乂䝁䅅杢桂䝁䅣党瑂䝁䅕杢あ䍁䅁睕療䝁䅙䅤㍂䝁䅅杣求䑁䅳䅉兂䡁䅉睢橂䝁䅕督穂䍁䅁兑ㅂ䡁䅑睢瑂䝁䅅䅤灂䝁䄸杢㝁䍁䅁兑祂䡁䅑兡浂䝁䅫睙灂䝁䅅䅢杁䕁䅫杢あ䝁䅕䅢獂䝁䅫睚求䝁䄴睙求䅁䅁杹䅣乁䅧䅁呂䝁䄸杚あ䡁䅣兙祂䝁䅕䅉䕂䝁䅕杤求䝁䅷睢睂䝁䄰党畂䡁䅑睏杁䙁䅍兡瑂䡁䅕䅢桂䡁䅑兡療䝁䄴睏杁䕁䅕杢橂䡁䅉入睂䡁䅑兡療䝁䄴睏杁䙁䅁杣療䝁䅍党穂䡁䅍䅉䉂䡁䅕䅤療䝁䄰兙あ䝁䅫睢畂䑁䅳䅉佂䝁䅕䅤㍂䝁䄸杣牂䍁䅁睕求䝁䅍兤祂䝁䅫䅤㕂䑁䅳䅉䉂䡁䅉䅤灂䝁䅙兡橂䝁䅫兙獂䍁䅁兓畂䡁䅑党獂䝁䅷兡湂䝁䅕杢橂䝁䅕䅁ㅁ权䅁䅂䅅䙁䅍睢浂䡁䅑睤桂䡁䅉党杁䕁䅑党㉂䝁䅕䅢療䡁䅁兢求䝁䄴䅤㝁䍁䅁杖灂䝁䅑党療䍁䅁睑潂䝁䅅䅤㝁䍁䅁睑獂䝁䄸兤歂䍁䅁睕あ䝁䄸杣桂䝁䅣党㝁䍁䅁睍䕂䍁䅁䅕祂䝁䅫杢あ䝁䅫杢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先䅯偁䅙䅁呂䝁䄸杚あ䡁䅣兙祂䝁䅕䅉䕂䝁䅕杤求䝁䅷睢睂䝁䄰党畂䡁䅑睏杁䙁䅙兡歂䝁䅕睢杁䙁䅍䅤祂䝁䅕兙瑂䝁䅫杢湂䑁䅳䅉䙂䍁䄰䅢求䝁䅅杣畂䝁䅫杢湂䑁䅳䅉呂䡁䅑杣求䝁䅅兢灂䝁䄴睚杁䕁䄰党歂䝁䅫兙㝁䍁䅁睑療䝁䄴䅤求䝁䄴䅤杁䕁䅍杣求䝁䅅䅤灂䝁䄸杢㝁䍁䅁兑祂䡁䅑兡浂䝁䅫睙灂䝁䅅䅢杁䕁䅫杢あ䝁䅕䅢獂䝁䅫睚求䝁䄴睙求䑁䅳䅉坂䝁䅫䅚求䝁䄸䅉䡂䝁䅅兢求䡁䅍䅁歃䅅䅁䅃䅅䙁䅍睢浂䡁䅑睤桂䡁䅉党杁䕁䅑党㉂䝁䅕䅢療䡁䅁兢求䝁䄴䅤㝁䍁䅁杖灂䝁䅑党療䍁䅁睕あ䡁䅉党桂䝁䄰兡畂䝁䅣睏杁䕁䄰兙橂䝁䅧兡畂䝁䅕䅉䵂䝁䅕兙祂䝁䄴兡畂䝁䅣睏杁䕁䅍䅢療䡁䅕䅚杁䕁䅫杢浂䡁䅉兙穂䡁䅑杣ㅂ䝁䅍䅤ㅂ䡁䅉党㝁䍁䅁杖灂䝁䅑党療䍁䄰睢畂䍁䄰䅒求䝁䄰兙畂䝁䅑䅉呂䝁䅕杣㉂䝁䅕杣穂䑁䅳䅉䉂䡁䅉䅤灂䝁䅙兡橂䝁䅫兙獂䍁䅁兓畂䡁䅑党獂䝁䅷兡湂䝁䅕杢橂䝁䅕睏杁䑁䅕睒䅁䭁剉䅁獁䅁䅁睕療䝁䅙䅤㍂䝁䅅杣求䍁䅁兙畂䝁䅑䅉呂䝁䅕杣㉂䝁䅫睙求䡁䅍䅁⭁杂䅁䅐䅁䙁䅍䅣求䝁䅍兡桂䝁䅷兡㙂䝁䅕䅚杁䕁䅍睢畂䡁䅍兤瑂䝁䅕杣杁䙁䅍党祂䡁䅙兡橂䝁䅕督䅁䉁䥧䅁潁䅁䅁睕睂䝁䅕睙灂䝁䅅䅢灂䡁䅯党歂䍁䅁杒灂䝁䄴兙畂䝁䅍党䅁䉁卉䅁歁䅁䅁睕睂䝁䅕睙灂䝁䅅䅢灂䡁䅯党歂䍁䅁杕䙂䕁䅫䅖穂䅁䅁杍䅣䍁䅧䅁呂䡁䅁党橂䝁䅫兙獂䡁䅑入杁䕁䅍䅡求䝁䄰兡橂䝁䅅䅢穂䅁䅁眴䅙䍁䅉䅁呂䡁䅁党橂䝁䅫兙獂䡁䅑入杁䙁䅉党あ䝁䅅兡獂䅁䅁杋䅙䅁䄴䅁呂䡁䅑兙楂䝁䅷党䅁䅁䱙䅁杁䅁䅁睕あ䝁䅅杙獂䝁䅕䅌佂䝁䅕睚桂䡁䅑兡㉂䝁䅕䅁剂䅅䅁䅄䅁䙁䅍䅤求䝁䅕䅢䅁䥁䝁䅁杁䅁䅁睕あ䡁䅉党桂䝁䄰兡畂䝁䅣䅉乂䝁䅕䅚灂䝁䅅䅁呂权䅁杉䅁䙁䅍入穂䡁䅑党瑂䡁䅍䅉呂䝁䄸杚あ䡁䅣兙祂䝁䅕䅁䝂杂䅁䅂䅁䙁䅑䅁⭁杁䅁䅃䅁䙁䅑兑兂䅁䅁睗䅍䅁䅧䅁啂䕁䅑睒䅁䝁䑣䅁䥁䅁䅁䅖䕂䙁䅫䅁䍂杁䅁权䅁䙁䅑兒䑂䕁䅧䅁癁睁䅁䅃䅁䙁䅑兒䵂䅁䅁兂䅑䅁䅧䅁啂䕁䅕杕䅁䍁䑁䅁䥁䅁䅁䅖䝂䕁䅍䅁橃杁䅁䅃䅁䙁䅑杒奂䅁䅁兙䅍䅁䅧䅁啂䕁䅣䅖䅁䅁䕑䅁䥁䅁䅁䅖䭂䙁䅧䅁䥄杁䅁䅃䅁䙁䅑兔偂䅁䅁党䅍䅁䅯䅁啂䕁䄰兖呂䅁䅁杺䅉䅁䅧䅁啂䙁䅁䅔䅁䍁䕣䅁䥁䅁䅁䅖兂䙁䅉䅁䍁䅂䅁权䅁䙁䅑杕䡂䙁䅁䅁䑁䅂䅁权䅁䙁䅑杕乂䕁䅉䅁牁杁䅁权䅁䙁䅑杕偂䙁䅣䅁晃睁䅁䅃䅁䙁䅑杕坂䅁䅁兰䅍䅁䅯䅁啂䙁䅍睑偂䅁䅁䅲䅍䅁䅯䅁啂䙁䅍䅔䉂䅁䅁䅧䅉䅁䅧䅁啂䙁䅍杔䅁䑁䍅䅁䝁䅁䅁䅖啂䅁䅁䅨䅉䅁䅯䅁啂䙁䅑睖偂䅁䅁杇䅉䅁䅧䅁啂䙁䅧杔䅁䍁䑉䅁䥁䅁䅁䅖奂䙁䅑䅁㉃杁䅁䅃䅁䙁䅑兗䵂䅁䅁睖䅍䑁䅁䅁啂䝁䅕睙潂䝁䄴睢獂䝁䄸睚㕂䍁䅁䅒灂䡁䅍䅤祂䝁䅫杙ㅂ䡁䅑睢祂䡁䅍䅁杁睂䅁䅒䅁䙁䅑党橂䝁䅧杢療䝁䅷睢湂䡁䅫䅉䥂䝁䅅杣歂䡁䅣兙祂䝁䅕䅉桂䝁䄴䅚杁䕁䅕兣ㅂ䝁䅫䅣瑂䝁䅕杢あ䅁䅁杷䅙䙁䅯䅁啂䝁䅕睙潂䝁䄴睢獂䝁䄸睚㕂䍁䅁䅓桂䡁䅉䅚㍂䝁䅅杣求䍁䅷䅉呂䡁䅑睢祂䝁䅅睚求䍁䅁兙畂䝁䅑䅉兂䝁䅕杣灂䡁䅁䅡求䡁䅉兙獂䡁䅍䅁䵃杂䅁䅋䅁䙁䅑党獂䝁䅕睙療䝁䄰䅉啂䝁䄸睤求䡁䅉䅉卂䕁䅕兓啂䡁䅍䅁硁元䅁李䅁䙁䅑党獂䝁䅕睙療䝁䄰兢ㅂ䝁䄴兡橂䝁䅅䅤灂䝁䄸杢杁䙁䅍党祂䡁䅙兡橂䝁䅕督䅁䅁䥉䅁煂䅁䅁䅖求䡁䅧䅤杁䕁䅅杢桂䝁䅷入あ䝁䅫睙穂䑁䅳䅉䙂䝁䄰䅣獂䝁䄸入求䝁䅕䅉䍂䝁䅕杢求䝁䅙兡あ䡁䅍睏杁䕁䅑兡湂䝁䅫䅤桂䝁䅷䅉䍂䡁䅉睢牂䝁䅕杣桂䝁䅣党䅁䝁䬰䅁䝂䅁䅁䅖求䡁䅧䅤灂䝁䅷党穂䍁䅷䅉䉂䡁䅁䅣桂䡁䅉党獂䍁䅁兙畂䝁䅑䅉䵂䡁䅕䅥ㅂ䡁䅉入杁䕁䅣睢療䝁䅑督䅁䍁䡯䅁慁䅁䅁䅖灂䝁䄰杙求䡁䅉䅉卂䕁䅕兓啂䡁䅍䅁元杂䅁杉䅁䙁䅑兡祂䝁䅕督杁䝁䅅杢歂䍁䅁杕ㅂ䝁䅉杙求䡁䅉䅁楂䅃䅁䅅䅁䙁䅑睢楂䝁䅅睙橂䝁䄸䅁啁元䅁杕䅁䙁䅑睢ㅂ䡁䅉兡穂䝁䄰睏杁䙁䅙兡歂䝁䅕睢杁䙁䅍䅤祂䝁䅕兙瑂䝁䅫杢湂䑁䅳䅉䉂䝁䄰兙あ䝁䅕兤祂䍁䅁睕睂䝁䄸杣あ䡁䅍䅁㡃元䅁杒䅁䙁䅑杣桂䝁䅑兡畂䝁䅣䅉䑂䝁䄸兢睂䝁䅅杢灂䝁䅕督杁䝁䅅杢歂䍁䅁䅒灂䡁䅍䅤祂䝁䅫杙ㅂ䡁䅑睢祂䡁䅍䅁䩂杂䅁䅗䅁䙁䅑杣桂䝁䄴督桂䝁䅍䅤灂䝁䄸杢杁䝁䅅杢歂䍁䅁䅕桂䡁䅫兢求䝁䄴䅤杁䙁䅁杣療䝁䅍党穂䡁䅍兡畂䝁䅣䅉呂䝁䅕杣㉂䝁䅫睙求䡁䅍䅁慁睂䅁杈䅁䙁䅑杣桂䝁䄴督睂䝁䄸杣あ䝁䅅䅤灂䝁䄸杢䅁䱁䝙䅁獁䅁䅁䅖祂䝁䅅杤求䝁䅷䅉䉂䝁䅍睙療䝁䄰兢療䝁䅑兙あ䝁䅫睢畂䡁䅍䅁䝄䅃䅁䅃䅁䙁䅕兑䵂䅁䅁眳䅍䅁䅯䅁噂䕁䅉兒卂䅁䅁先䅑䅁䅧䅁噂䕁䅑杕䅁佁䐴䅁䥁䅁䅁兖䥂䙁䅍䅁䕂睁䅁权䅁䙁䅕䅔啂䕁䅅䅁祃睁䅁䅃䅁䙁䅕杔䥂䅁䅁朰䅍䅁䅧䅁噂䕁䄴䅕䅁䱁䍣䅁䥁䅁䅁兖兂䙁䅍䅁潂睁䅁䅃䅁䙁䅕杕䩂䅁䅁䄫䅍䅁䅧䅁噂䙁䅍村䅁䩁䑷䅁坂䅁䅁兖睂䝁䅣杣桂䝁䅑党杁䡁䅷䅉䑂䡁䅉党歂䝁䅫䅤塂䝁䅅䅤橂䝁䅧睌偂䡁䅕䅤獂䝁䄸睢牂䍁䅁䅋睁䑁䅅睌睁䑁䅣睌祁䑁䅁免㕁䍁䅫䅁㕂睄䅁杖䅁䙁䅕䅣湂䡁䅉兙歂䝁䅕䅉㡂䍁䅁睑祂䝁䅕䅚灂䡁䅑睖桂䡁䅑睙潂䍁䄸睔ㅂ䡁䅑䅢療䝁䄸睡杁䍁䅧䅍硁䍁䄸䅍㑁䍁䄸杍睁䑁䅉䅎灁䅁䅁剈䅅䙁䅙䅁噂䡁䅁睚祂䝁䅅䅚求䍁䅁䅦杁䕁䅍杣求䝁䅑兡あ䙁䅣兙あ䝁䅍䅡癁䕁䄸兤あ䝁䅷睢療䝁䅳䅉潁䑁䅁免癁䑁䅁䅏癁䑁䅉䅍祁䑁䅕克䅁佁䵣䅁坂䅁䅁兖睂䝁䅣杣桂䝁䅑党杁䡁䅷䅉䑂䡁䅉党歂䝁䅫䅤塂䝁䅅䅤橂䝁䅧睌偂䡁䅕䅤獂䝁䄸睢牂䍁䅁䅋睁䑁䅅睌睁䑁䅫睌祁䑁䅁杍ㅁ䍁䅫䅁癃睃䅁杖䅁䙁䅕䅣湂䡁䅉兙歂䝁䅕䅉㡂䍁䅁睑祂䝁䅕䅚灂䡁䅑睖桂䡁䅑睙潂䍁䄸睔ㅂ䡁䅑䅢療䝁䄸睡杁䍁䅧䅍硁䍁䄸免穁䍁䄸杍睁䑁䅉兎灁䅁䅁杷䄰䙁䅙䅁噂䡁䅁睚祂䝁䅅䅚求䍁䅁䅦杁䕁䅍杣求䝁䅑兡あ䙁䅣兙あ䝁䅍䅡癁䕁䄸兤あ䝁䅷睢療䝁䅳䅉潁䑁䅁免癁䑁䅉䅍癁䑁䅉䅍祁䑁䅍克䅁䡁剕䅁坂䅁䅁兖睂䝁䅣杣桂䝁䅑党杁䡁䅷䅉䑂䡁䅉党歂䝁䅫䅤塂䝁䅅䅤橂䝁䅧睌偂䡁䅕䅤獂䝁䄸睢牂䍁䅁䅋睁䑁䅅睌祁䑁䅅睌祁䑁䅁杍ㅁ䍁䅫䅁歂杄䅁杖䅁䙁䅕䅣湂䡁䅉兙歂䝁䅕䅉㡂䍁䅁睑祂䝁䅕䅚灂䡁䅑睖桂䡁䅑睙潂䍁䄸睔ㅂ䡁䅑䅢療䝁䄸睡杁䍁䅧䅍硁䍁䄸杍祁䍁䄸杍睁䑁䅉兎灁䅁䅁剧䅅䙁䅙䅁噂䡁䅁睚祂䝁䅅䅚求䍁䅁䅦杁䕁䅍杣求䝁䅑兡あ䙁䅣兙あ䝁䅍䅡癁䕁䄸兤あ䝁䅷睢療䝁䅳䅉潁䑁䅁免癁䑁䅉兎癁䑁䅉䅍祁䑁䅉克䅁䵁偅䅁坂䅁䅁兖睂䝁䅣杣桂䝁䅑党杁䡁䅷䅉䑂䡁䅉党歂䝁䅫䅤塂䝁䅅䅤橂䝁䅧睌偂䡁䅕䅤獂䝁䄸睢牂䍁䅁䅋睁䑁䅅睌祁䑁䅙睌祁䑁䅁杍祁䍁䅫䅁歃杄䅁杖䅁䙁䅕䅣湂䡁䅉兙歂䝁䅕䅉㡂䍁䅁睑祂䝁䅕䅚灂䡁䅑睖桂䡁䅑睙潂䍁䄸睔ㅂ䡁䅑䅢療䝁䄸睡杁䍁䅧䅍硁䍁䄸睍睁䍁䄸杍睁䑁䅅兏灁䅁䅁䉘䅁䙁䅙䅁噂䡁䅁睚祂䝁䅅䅚求䍁䅁䅦杁䕁䅍杣求䝁䅑兡あ䙁䅣兙あ䝁䅍䅡癁䕁䄸兤あ䝁䅷睢療䝁䅳䅉潁䑁䅁免癁䑁䅍䅍癁䑁䅉䅍祁䑁䅍克䅁䡁八䅁坂䅁䅁兖睂䝁䅣杣桂䝁䅑党杁䡁䅷䅉䑂䡁䅉党歂䝁䅫䅤塂䝁䅅䅤橂䝁䅧睌偂䡁䅕䅤獂䝁䄸睢牂䍁䅁䅋睁䑁䅉睌睁䑁䅑睌祁䑁䅁免㕁䍁䅫䅁䝃睃䅁杖䅁䙁䅕䅣湂䡁䅉兙歂䝁䅕䅉㡂䍁䅁睑祂䝁䅕䅚灂䡁䅑睖桂䡁䅑睙潂䍁䄸睔ㅂ䡁䅑䅢療䝁䄸睡杁䍁䅧䅍祁䍁䄸䅍ぁ䍁䄸杍睁䑁䅉兎灁䅁䅁桂䅁䙁䅙䅁噂䡁䅁睚祂䝁䅅䅚求䍁䅁䅦杁䕁䅍杣求䝁䅑兡あ䙁䅣兙あ䝁䅍䅡癁䕁䄸兤あ䝁䅷睢療䝁䅳䅉潁䑁䅁杍癁䑁䅁兎癁䑁䅉䅍祁䑁䅑克䅁䕁兕䅁坂䅁䅁兖睂䝁䅣杣桂䝁䅑党杁䡁䅷䅉䑂䡁䅉党歂䝁䅫䅤塂䝁䅅䅤橂䝁䅧睌偂䡁䅕䅤獂䝁䄸睢牂䍁䅁䅋睁䑁䅉睌睁䑁䅣睌祁䑁䅁杍ㅁ䍁䅫䅁乄杄䅁杖䅁䙁䅕䅣湂䡁䅉兙歂䝁䅕䅉㡂䍁䅁睑祂䝁䅕䅚灂䡁䅑睖桂䡁䅑睙潂䍁䄸睔ㅂ䡁䅑䅢療䝁䄸睡杁䍁䅧䅍祁䍁䄸䅍㑁䍁䄸杍睁䑁䅅睎灁䅁䅁桧䅉䙁䅙䅁噂䡁䅁睚祂䝁䅅䅚求䍁䅁䅦杁䕁䅍杣求䝁䅑兡あ䙁䅣兙あ䝁䅍䅡癁䕁䄸兤あ䝁䅷睢療䝁䅳䅉潁䑁䅁杍癁䑁䅁䅏癁䑁䅉䅍祁䑁䅅克䅁䱁剑䅁坂䅁䅁兖睂䝁䅣杣桂䝁䅑党杁䡁䅷䅉䑂䡁䅉党歂䝁䅫䅤塂䝁䅅䅤橂䝁䅧睌偂䡁䅕䅤獂䝁䄸睢牂䍁䅁䅋睁䑁䅉睌睁䑁䅧睌祁䑁䅁杍ぁ䍁䅫䅁㑁充䅁杖䅁䙁䅕䅣湂䡁䅉兙歂䝁䅕䅉㡂䍁䅁睑祂䝁䅕䅚灂䡁䅑睖桂䡁䅑睙潂䍁䄸睔ㅂ䡁䅑䅢療䝁䄸睡杁䍁䅧䅍祁䍁䄸免睁䍁䄸杍睁䑁䅉兎灁䅁䅁䅂䅷䙁䅙䅁噂䡁䅁睚祂䝁䅅䅚求䍁䅁䅦杁䕁䅍杣求䝁䅑兡あ䙁䅣兙あ䝁䅍䅡癁䕁䄸兤あ䝁䅷睢療䝁䅳䅉潁䑁䅁杍癁䑁䅅杍癁䑁䅉䅍祁䑁䅑克䅁䭁佫䅁坂䅁䅁兖睂䝁䅣杣桂䝁䅑党杁䡁䅷䅉䑂䡁䅉党歂䝁䅫䅤塂䝁䅅䅤橂䝁䅧睌偂䡁䅕䅤獂䝁䄸睢牂䍁䅁䅋睁䑁䅉睌硁䑁䅍睌祁䑁䅁杍穁䍁䅫䅁塂杄䅁杖䅁䙁䅕䅣湂䡁䅉兙歂䝁䅕䅉㡂䍁䅁睑祂䝁䅕䅚灂䡁䅑睖桂䡁䅑睙潂䍁䄸睔ㅂ䡁䅑䅢療䝁䄸睡杁䍁䅧䅍祁䍁䄸免ぁ䍁䄸杍睁䑁䅉杍灁䅁䅁桵䅁䙁䅙䅁噂䡁䅁睚祂䝁䅅䅚求䍁䅁䅦杁䕁䅍杣求䝁䅑兡あ䙁䅣兙あ䝁䅍䅡癁䕁䄸兤あ䝁䅷睢療䝁䅳䅉潁䑁䅁杍癁䑁䅅兎癁䑁䅉䅍祁䑁䅑克䅁䑁充䅁坂䅁䅁兖睂䝁䅣杣桂䝁䅑党杁䡁䅷䅉䑂䡁䅉党歂䝁䅫䅤塂䝁䅅䅤橂䝁䅧睌偂䡁䅕䅤獂䝁䄸睢牂䍁䅁䅋睁䑁䅉睌硁䑁䅙睌祁䑁䅁杍穁䍁䅫䅁獁睄䅁杖䅁䙁䅕䅣湂䡁䅉兙歂䝁䅕䅉㡂䍁䅁睑祂䝁䅕䅚灂䡁䅑睖桂䡁䅑睙潂䍁䄸睔ㅂ䡁䅑䅢療䝁䄸睡杁䍁䅧䅍祁䍁䄸免㉁䍁䄸杍睁䑁䅉䅎灁䅁䅁兖䄴䙁䅙䅁噂䡁䅁睚祂䝁䅅䅚求䍁䅁䅦杁䕁䅍杣求䝁䅑兡あ䙁䅣兙あ䝁䅍䅡癁䕁䄸兤あ䝁䅷睢療䝁䅳䅉潁䑁䅁杍癁䑁䅅睎癁䑁䅉䅍祁䑁䅍克䅁䕁偯䅁坂䅁䅁兖睂䝁䅣杣桂䝁䅑党杁䡁䅷䅉䑂䡁䅉党歂䝁䅫䅤塂䝁䅅䅤橂䝁䅧睌偂䡁䅕䅤獂䝁䄸睢牂䍁䅁䅋睁䑁䅉睌祁䑁䅁睌祁䑁䅁杍ぁ䍁䅫䅁䝂睃䅁杖䅁䙁䅕䅣湂䡁䅉兙歂䝁䅕䅉㡂䍁䅁睑祂䝁䅕䅚灂䡁䅑睖桂䡁䅑睙潂䍁䄸睔ㅂ䡁䅑䅢療䝁䄸睡杁䍁䅧䅍祁䍁䄸杍硁䍁䄸杍睁䑁䅅䅏灁䅁䅁杄䄸䙁䅙䅁噂䡁䅁睚祂䝁䅅䅚求䍁䅁䅦杁䕁䅍杣求䝁䅑兡あ䙁䅣兙あ䝁䅍䅡癁䕁䄸兤あ䝁䅷睢療䝁䅳䅉潁䑁䅁杍癁䑁䅉免癁䑁䅉䅍祁䑁䅍克䅁偁偙䅁坂䅁䅁兖睂䝁䅣杣桂䝁䅑党杁䡁䅷䅉䑂䡁䅉党歂䝁䅫䅤塂䝁䅅䅤橂䝁䅧睌偂䡁䅕䅤獂䝁䄸睢牂䍁䅁䅋睁䑁䅉睌祁䑁䅉睌祁䑁䅁免㍁䍁䅫䅁䭃䅄䅁杖䅁䙁䅕䅣湂䡁䅉兙歂䝁䅕䅉㡂䍁䅁睑祂䝁䅕䅚灂䡁䅑睖桂䡁䅑睙潂䍁䄸睔ㅂ䡁䅑䅢療䝁䄸睡杁䍁䅧䅍祁䍁䄸杍穁䍁䄸杍睁䑁䅉睍灁䅁䅁光䄸䙁䅙䅁噂䡁䅁睚祂䝁䅅䅚求䍁䅁䅦杁䕁䅍杣求䝁䅑兡あ䙁䅣兙あ䝁䅍䅡癁䕁䄸兤あ䝁䅷睢療䝁䅳䅉潁䑁䅁杍癁䑁䅉䅎癁䑁䅉䅍祁䑁䅅克䅁䩁剉䅁坂䅁䅁兖睂䝁䅣杣桂䝁䅑党杁䡁䅷䅉䑂䡁䅉党歂䝁䅫䅤塂䝁䅅䅤橂䝁䅧睌偂䡁䅕䅤獂䝁䄸睢牂䍁䅁䅋睁䑁䅉睌祁䑁䅕睌祁䑁䅁杍祁䍁䅫䅁時充䅁杖䅁䙁䅕䅣湂䡁䅉兙歂䝁䅕䅉㡂䍁䅁睑祂䝁䅕䅚灂䡁䅑睖桂䡁䅑睙潂䍁䄸睔ㅂ䡁䅑䅢療䝁䄸睡杁䍁䅧䅍祁䍁䄸杍㉁䍁䄸杍睁䑁䅉䅎灁䅁䅁杌䄸䙁䅙䅁噂䡁䅁睚祂䝁䅅䅚求䍁䅁䅦杁䕁䅍杣求䝁䅑兡あ䙁䅣兙あ䝁䅍䅡癁䕁䄸兤あ䝁䅷睢療䝁䅳䅉潁䑁䅁杍癁䑁䅉䅏癁䑁䅉䅍硁䑁䅧克䅁佁允䅁坂䅁䅁兖睂䝁䅣杣桂䝁䅑党杁䡁䅷䅉䑂䡁䅉党歂䝁䅫䅤塂䝁䅅䅤橂䝁䅧睌偂䡁䅕䅤獂䝁䄸睢牂䍁䅁䅋睁䑁䅉睌祁䑁䅧睌祁䑁䅁杍睁䍁䅫䅁元䅄䅁杖䅁䙁䅕䅣湂䡁䅉兙歂䝁䅕䅉㡂䍁䅁睑祂䝁䅕䅚灂䡁䅑睖桂䡁䅑睙潂䍁䄸睔ㅂ䡁䅑䅢療䝁䄸睡杁䍁䅧䅍祁䍁䄸杍㕁䍁䄸杍睁䑁䅉䅎灁䅁䅁剒䅅䙁䅙䅁噂䡁䅁睚祂䝁䅅䅚求䍁䅁䅦杁䕁䅍杣求䝁䅑兡あ䙁䅣兙あ䝁䅍䅡癁䕁䄸兤あ䝁䅷睢療䝁䅳䅉潁䑁䅁睍癁䑁䅁兎癁䑁䅉䅍祁䑁䅅克䅁䝁佯䅁坂䅁䅁兖睂䝁䅣杣桂䝁䅑党杁䡁䅷䅉䑂䡁䅉党歂䝁䅫䅤塂䝁䅅䅤橂䝁䅧睌偂䡁䅕䅤獂䝁䄸睢牂䍁䅁䅋睁䑁䅍睌睁䑁䅕睌祁䑁䅁杍ぁ䍁䅫䅁塂睄䅁杖䅁䙁䅕䅣湂䡁䅉兙歂䝁䅕䅉㡂䍁䅁睑祂䝁䅕䅚灂䡁䅑睖桂䡁䅑睙潂䍁䄸睔ㅂ䡁䅑䅢療䝁䄸睡杁䍁䅧䅍穁䍁䄸䅍㑁䍁䄸杍睁䑁䅉杍灁䅁䅁硤䅅䙁䅙䅁噂䡁䅁睚祂䝁䅅䅚求䍁䅁䅦杁䕁䅍杣求䝁䅑兡あ䙁䅣兙あ䝁䅍䅡癁䕁䄸兤あ䝁䅷睢療䝁䅳䅉潁䑁䅁睍癁䑁䅁兏癁䑁䅉䅍祁䑁䅉克䅁䡁䱣䅁坂䅁䅁兖睂䝁䅣杣桂䝁䅑党杁䡁䅷䅉䑂䡁䅉党歂䝁䅫䅤塂䝁䅅䅤橂䝁䅧睌偂䡁䅕䅤獂䝁䄸睢牂䍁䅁䅋睁䑁䅍睌硁䑁䅁睌祁䑁䅁杍硁䍁䅫䅁䩂充䅁杖䅁䙁䅕䅣湂䡁䅉兙歂䝁䅕䅉㡂䍁䅁睑祂䝁䅕䅚灂䡁䅑睖桂䡁䅑睙潂䍁䄸睔ㅂ䡁䅑䅢療䝁䄸睡杁䍁䅧䅍穁䍁䄸免硁䍁䄸杍睁䑁䅉䅎灁䅁䅁䉲䅁䙁䅙䅁噂䡁䅁睚祂䝁䅅䅚求䍁䅁䅦杁䕁䅍杣求䝁䅑兡あ䙁䅣兙あ䝁䅍䅡癁䕁䄸兤あ䝁䅷睢療䝁䅳䅉潁䑁䅁睍癁䑁䅅杍癁䑁䅉䅍硁䑁䅑克䅁䑁䵍䅁坂䅁䅁兖睂䝁䅣杣桂䝁䅑党杁䡁䅷䅉䑂䡁䅉党歂䝁䅫䅤塂䝁䅅䅤橂䝁䅧睌偂䡁䅕䅤獂䝁䄸睢牂䍁䅁䅋睁䑁䅍睌硁䑁䅉睌祁䑁䅁杍睁䍁䅫䅁坂杄䅁杖䅁䙁䅕䅣湂䡁䅉兙歂䝁䅕䅉㡂䍁䅁睑祂䝁䅕䅚灂䡁䅑睖桂䡁䅑睙潂䍁䄸睔ㅂ䡁䅑䅢療䝁䄸睡杁䍁䅧䅍穁䍁䄸免祁䍁䄸杍睁䑁䅉免灁䅁䅁硓䅁䙁䅙䅁噂䡁䅁睚祂䝁䅅䅚求䍁䅁䅦杁䕁䅍杣求䝁䅑兡あ䙁䅣兙あ䝁䅍䅡癁䕁䄸兤あ䝁䅷睢療䝁䅳䅉潁䑁䅁睍癁䑁䅅䅎癁䑁䅉䅍硁䑁䅣克䅁䱁剷䅁坂䅁䅁兖睂䝁䅣杣桂䝁䅑党杁䡁䅷䅉䑂䡁䅉党歂䝁䅫䅤塂䝁䅅䅤橂䝁䅧睌偂䡁䅕䅤獂䝁䄸睢牂䍁䅁䅋睁䑁䅍睌硁䑁䅑睌祁䑁䅁杍祁䍁䅫䅁楂充䅁杖䅁䙁䅕䅣湂䡁䅉兙歂䝁䅕䅉㡂䍁䅁睑祂䝁䅕䅚灂䡁䅑睖桂䡁䅑睙潂䍁䄸睔ㅂ䡁䅑䅢療䝁䄸睡杁䍁䅧䅍穁䍁䄸免ぁ䍁䄸杍睁䑁䅉睍灁䅁䅁栯䅁䙁䅙䅁噂䡁䅁睚祂䝁䅅䅚求䍁䅁䅦杁䕁䅍杣求䝁䅑兡あ䙁䅣兙あ䝁䅍䅡癁䕁䄸兤あ䝁䅷睢療䝁䅳䅉潁䑁䅁睍癁䑁䅅䅎癁䑁䅉䅍祁䑁䅑克䅁䅁剑䅁坂䅁䅁兖睂䝁䅣杣桂䝁䅑党杁䡁䅷䅉䑂䡁䅉党歂䝁䅫䅤塂䝁䅅䅤橂䝁䅧睌偂䡁䅕䅤獂䝁䄸睢牂䍁䅁䅋睁䑁䅍睌硁䑁䅙睌祁䑁䅁杍穁䍁䅫䅁噄杄䅁杖䅁䙁䅕䅣湂䡁䅉兙歂䝁䅕䅉㡂䍁䅁睑祂䝁䅕䅚灂䡁䅑睖桂䡁䅑睙潂䍁䄸睔ㅂ䡁䅑䅢療䝁䄸睡杁䍁䅧䅍穁䍁䄸免㍁䍁䄸杍睁䑁䅉杍灁䅁䅁䅨䄸䙁䅙䅁噂䡁䅁睚祂䝁䅅䅚求䍁䅁䅦杁䕁䅍杣求䝁䅑兡あ䙁䅣兙あ䝁䅍䅡癁䕁䄸兤あ䝁䅷睢療䝁䅳䅉潁䑁䅁睍癁䑁䅅䅏癁䑁䅉䅍硁䑁䅑克䅁䱁內䅁坂䅁䅁兖睂䝁䅣杣桂䝁䅑党杁䡁䅷䅉䑂䡁䅉党歂䝁䅫䅤塂䝁䅅䅤橂䝁䅧睌偂䡁䅕䅤獂䝁䄸睢牂䍁䅁䅋睁䑁䅍睌硁䑁䅧睌祁䑁䅁杍硁䍁䅫䅁硃睄䅁杖䅁䙁䅕䅣湂䡁䅉兙歂䝁䅕䅉㡂䍁䅁睑祂䝁䅕䅚灂䡁䅑睖桂䡁䅑睙潂䍁䄸睔ㅂ䡁䅑䅢療䝁䄸睡杁䍁䅧䅍穁䍁䄸杍睁䍁䄸杍睁䑁䅅䅏灁䅁䅁兰䄴䙁䅙䅁噂䡁䅁睚祂䝁䅅䅚求䍁䅁䅦杁䕁䅍杣求䝁䅑兡あ䙁䅣兙あ䝁䅍䅡癁䕁䄸兤あ䝁䅷睢療䝁䅳䅉潁䑁䅁睍癁䑁䅉兎癁䑁䅉䅍硁䑁䅑克䅁偁佳䅁坂䅁䅁兖睂䝁䅣杣桂䝁䅑党杁䡁䅷䅉䑂䡁䅉党歂䝁䅫䅤塂䝁䅅䅤橂䝁䅧睌偂䡁䅕䅤獂䝁䄸睢牂䍁䅁䅋睁䑁䅍睌祁䑁䅕睌祁䑁䅁免ㅁ䍁䅫䅁坂䅅䅁杖䅁䙁䅕䅣湂䡁䅉兙歂䝁䅕䅉㡂䍁䅁睑祂䝁䅕䅚灂䡁䅑睖桂䡁䅑睙潂䍁䄸睔ㅂ䡁䅑䅢療䝁䄸睡杁䍁䅧䅍穁䍁䄸杍ㅁ䍁䄸杍睁䑁䅉䅎灁䅁䅁杷䄸䙁䅙䅁噂䡁䅁睚祂䝁䅅䅚求䍁䅁䅦杁䕁䅍杣求䝁䅑兡あ䙁䅣兙あ䝁䅍䅡癁䕁䄸兤あ䝁䅷睢療䝁䅳䅉潁䑁䅁睍癁䑁䅉睎癁䑁䅉䅍睁䑁䅍克䅁䙁佧䅁坂䅁䅁兖睂䝁䅣杣桂䝁䅑党杁䡁䅷䅉䑂䡁䅉党歂䝁䅫䅤塂䝁䅅䅤橂䝁䅧睌偂䡁䅕䅤獂䝁䄸睢牂䍁䅁䅋睁䑁䅍睌祁䑁䅧睌祁䑁䅁杍ぁ䍁䅫䅁牁䅅䅁杖䅁䙁䅕䅣湂䡁䅉兙歂䝁䅕䅉㡂䍁䅁睑祂䝁䅕䅚灂䡁䅑睖桂䡁䅑睙潂䍁䄸睔ㅂ䡁䅑䅢療䝁䄸睡杁䍁䅧䅍穁䍁䄸杍㕁䍁䄸杍睁䑁䅉杍灁䅁䅁䅶䄴䙁䅙䅁噂䡁䅁睚祂䝁䅅䅚求䍁䅁䅦杁䕁䅍杣求䝁䅑兡あ䙁䅣兙あ䝁䅍䅡癁䕁䄸兤あ䝁䅷睢療䝁䅳䅉潁䑁䅁睍癁䑁䅍䅍癁䑁䅉䅍硁䑁䅣克䅁䍁偍䅁坂䅁䅁兖睂䝁䅣杣桂䝁䅑党杁䡁䅷䅉䑂䡁䅉党歂䝁䅫䅤塂䝁䅅䅤橂䝁䅧睌偂䡁䅕䅤獂䝁䄸睢牂䍁䅁䅋睁䑁䅑睌睁䑁䅅睌祁䑁䅁杍硁䍁䅫䅁㙃杅䅁杖䅁䙁䅕䅣湂䡁䅉兙歂䝁䅕䅉㡂䍁䅁睑祂䝁䅕䅚灂䡁䅑睖桂䡁䅑睙潂䍁䄸睔ㅂ䡁䅑䅢療䝁䄸睡杁䍁䅧䅍ぁ䍁䄸䅍祁䍁䄸杍睁䑁䅉免灁䅁䅁䅂䄴䙁䅙䅁噂䡁䅁睚祂䝁䅅䅚求䍁䅁䅦杁䕁䅍杣求䝁䅑兡あ䙁䅣兙あ䝁䅍䅡癁䕁䄸兤あ䝁䅷睢療䝁䅳䅉潁䑁䅁䅎癁䑁䅁睍癁䑁䅉䅍祁䑁䅍克䅁䅁剕䅁坂䅁䅁兖睂䝁䅣杣桂䝁䅑党杁䡁䅷䅉䑂䡁䅉党歂䝁䅫䅤塂䝁䅅䅤橂䝁䅧睌偂䡁䅕䅤獂䝁䄸睢牂䍁䅁䅋睁䑁䅑睌睁䑁䅑睌祁䑁䅁杍祁䍁䅫䅁㍂䅄䅁杖䅁䙁䅕䅣湂䡁䅉兙歂䝁䅕䅉㡂䍁䅁睑祂䝁䅕䅚灂䡁䅑睖桂䡁䅑睙潂䍁䄸睔ㅂ䡁䅑䅢療䝁䄸睡杁䍁䅧䅍ぁ䍁䄸䅍ㅁ䍁䄸杍睁䑁䅉睍灁䅁䅁末䄰䙁䅙䅁噂䡁䅁睚祂䝁䅅䅚求䍁䅁䅦杁䕁䅍杣求䝁䅑兡あ䙁䅣兙あ䝁䅍䅡癁䕁䄸兤あ䝁䅷睢療䝁䅳䅉潁䑁䅁䅎癁䑁䅁李癁䑁䅉䅍祁䑁䅍克䅁䱁偷䅁坂䅁䅁兖睂䝁䅣杣桂䝁䅑党杁䡁䅷䅉䑂䡁䅉党歂䝁䅫䅤塂䝁䅅䅤橂䝁䅧睌偂䡁䅕䅤獂䝁䄸睢牂䍁䅁䅋睁䑁䅑睌睁䑁䅧睌祁䑁䅁杍硁䍁䅫䅁䥃睄䅁杖䅁䙁䅕䅣湂䡁䅉兙歂䝁䅕䅉㡂䍁䅁睑祂䝁䅕䅚灂䡁䅑睖桂䡁䅑睙潂䍁䄸睔ㅂ䡁䅑䅢療䝁䄸睡杁䍁䅧䅍ぁ䍁䄸免㉁䍁䄸杍睁䑁䅉免灁䅁䅁硗䅁䙁䅙䅁噂䡁䅁睚祂䝁䅅䅚求䍁䅁䅦杁䕁䅍杣求䝁䅑兡あ䙁䅣兙あ䝁䅍䅡癁䕁䄸兤あ䝁䅷睢療䝁䅳䅉潁䑁䅁䅎癁䑁䅅睎癁䑁䅉䅍祁䑁䅑克䅁䥁位䅁坂䅁䅁兖睂䝁䅣杣桂䝁䅑党杁䡁䅷䅉䑂䡁䅉党歂䝁䅫䅤塂䝁䅅䅤橂䝁䅧睌偂䡁䅕䅤獂䝁䄸睢牂䍁䅁䅋睁䑁䅑睌硁䑁䅧睌祁䑁䅁杍祁䍁䅫䅁䥃兄䅁杖䅁䙁䅕䅣湂䡁䅉兙歂䝁䅕䅉㡂䍁䅁睑祂䝁䅕䅚灂䡁䅑睖桂䡁䅑睙潂䍁䄸睔ㅂ䡁䅑䅢療䝁䄸睡杁䍁䅧䅍ぁ䍁䄸免㑁䍁䄸杍睁䑁䅉䅎灁䅁䅁硶䅅䙁䅙䅁噂䡁䅁睚祂䝁䅅䅚求䍁䅁䅦杁䕁䅍杣求䝁䅑兡あ䙁䅣兙あ䝁䅍䅡癁䕁䄸兤あ䝁䅷睢療䝁䅳䅉潁䑁䅁䅎癁䑁䅉䅍癁䑁䅉䅍祁䑁䅉克䅁䥁佑䅁坂䅁䅁兖睂䝁䅣杣桂䝁䅑党杁䡁䅷䅉䑂䡁䅉党歂䝁䅫䅤塂䝁䅅䅤橂䝁䅧睌偂䡁䅕䅤獂䝁䄸睢牂䍁䅁䅋睁䑁䅑睌祁䑁䅉睌祁䑁䅁杍硁䍁䅫䅁坂杅䅁杖䅁䙁䅕䅣湂䡁䅉兙歂䝁䅕䅉㡂䍁䅁睑祂䝁䅕䅚灂䡁䅑睖桂䡁䅑睙潂䍁䄸睔ㅂ䡁䅑䅢療䝁䄸睡杁䍁䅧䅍ぁ䍁䄸杍穁䍁䄸杍睁䑁䅉䅎灁䅁䅁末䄴䙁䅙䅁噂䡁䅁睚祂䝁䅅䅚求䍁䅁䅦杁䕁䅍杣求䝁䅑兡あ䙁䅣兙あ䝁䅍䅡癁䕁䄸兤あ䝁䅷睢療䝁䅳䅉潁䑁䅁䅎癁䑁䅉䅎癁䑁䅉䅍硁䑁䅑克䅁䝁䵳䅁坂䅁䅁兖睂䝁䅣杣桂䝁䅑党杁䡁䅷䅉䑂䡁䅉党歂䝁䅫䅤塂䝁䅅䅤橂䝁䅧睌偂䡁䅕䅤獂䝁䄸睢牂䍁䅁䅋睁䑁䅑睌祁䑁䅕睌祁䑁䅁杍ぁ䍁䅫䅁塁睄䅁杖䅁䙁䅕䅣湂䡁䅉兙歂䝁䅕䅉㡂䍁䅁睑祂䝁䅕䅚灂䡁䅑睖桂䡁䅑睙潂䍁䄸睔ㅂ䡁䅑䅢療䝁䄸睡杁䍁䅧䅍ぁ䍁䄸杍㉁䍁䄸杍睁䑁䅅睎灁䅁䅁杙䅳䙁䅙䅁噂䡁䅁睚祂䝁䅅䅚求䍁䅁䅦杁䕁䅍杣求䝁䅑兡あ䙁䅣兙あ䝁䅍䅡癁䕁䄸兤あ䝁䅷睢療䝁䅳䅉潁䑁䅁䅎癁䑁䅉睎癁䑁䅉䅍祁䑁䅉克䅁䉁剫䅁坂䅁䅁兖睂䝁䅣杣桂䝁䅑党杁䡁䅷䅉䑂䡁䅉党歂䝁䅫䅤塂䝁䅅䅤橂䝁䅧睌偂䡁䅕䅤獂䝁䄸睢牂䍁䅁䅋睁䑁䅑睌祁䑁䅧睌祁䑁䅁杍硁䍁䅫䅁⽃杄䅁杖䅁䙁䅕䅣湂䡁䅉兙歂䝁䅕䅉㡂䍁䅁睑祂䝁䅕䅚灂䡁䅑睖桂䡁䅑睙潂䍁䄸睔ㅂ䡁䅑䅢療䝁䄸睡杁䍁䅧䅍ぁ䍁䄸睍睁䍁䄸杍睁䑁䅅䅍灁䅁䅁䉮䅁䙁䅙䅁噂䡁䅁睚祂䝁䅅䅚求䍁䅁䅦杁䕁䅍杣求䝁䅑兡あ䙁䅣兙あ䝁䅍䅡癁䕁䄸兤あ䝁䅷睢療䝁䅳䅉潁䑁䅁䅎癁䑁䅍䅍癁䑁䅉䅍硁䑁䅉克䅁䱁佅䅁坂䅁䅁兖睂䝁䅣杣桂䝁䅑党杁䡁䅷䅉䑂䡁䅉党歂䝁䅫䅤塂䝁䅅䅤橂䝁䅧睌偂䡁䅕䅤獂䝁䄸睢牂䍁䅁䅋睁䑁䅑睌穁䑁䅁睌祁䑁䅁免ㅁ䍁䅫䅁あ睃䅁杖䅁䙁䅕䅣湂䡁䅉兙歂䝁䅕䅉㡂䍁䅁睑祂䝁䅕䅚灂䡁䅑睖桂䡁䅑睙潂䍁䄸睔ㅂ䡁䅑䅢療䝁䄸睡杁䍁䅧䅍ぁ䍁䄸睍睁䍁䄸杍睁䑁䅉䅎灁䅁䅁䅭䄴䙁䅙䅁噂䡁䅁睚祂䝁䅅䅚求䍁䅁䅦杁䕁䅍杣求䝁䅑兡あ䙁䅣兙あ䝁䅍䅡癁䕁䄸兤あ䝁䅷睢療䝁䅳䅉潁䑁䅁兎癁䑁䅁杍癁䑁䅉䅍硁䑁䅫克䅁䱁乁䅁坂䅁䅁兖睂䝁䅣杣桂䝁䅑党杁䡁䅷䅉䑂䡁䅉党歂䝁䅫䅤塂䝁䅅䅤橂䝁䅧睌偂䡁䅕䅤獂䝁䄸睢牂䍁䅁䅋睁䑁䅕睌睁䑁䅉睌祁䑁䅁杍ぁ䍁䅫䅁兄睃䅁杖䅁䙁䅕䅣湂䡁䅉兙歂䝁䅕䅉㡂䍁䅁睑祂䝁䅕䅚灂䡁䅑睖桂䡁䅑睙潂䍁䄸睔ㅂ䡁䅑䅢療䝁䄸睡杁䍁䅧䅍ㅁ䍁䄸䅍ぁ䍁䄸杍睁䑁䅉睍灁䅁䅁杙䄴䙁䅙䅁噂䡁䅁睚祂䝁䅅䅚求䍁䅁䅦杁䕁䅍杣求䝁䅑兡あ䙁䅣兙あ䝁䅍䅡癁䕁䄸兤あ䝁䅷睢療䝁䅳䅉潁䑁䅁兎癁䑁䅁李癁䑁䅉䅍祁䑁䅑克䅁䵁䰸䅁坂䅁䅁兖睂䝁䅣杣桂䝁䅑党杁䡁䅷䅉䑂䡁䅉党歂䝁䅫䅤塂䝁䅅䅤橂䝁䅧睌偂䡁䅕䅤獂䝁䄸睢牂䍁䅁䅋睁䑁䅕睌睁䑁䅣睌祁䑁䅁免ㅁ䍁䅫䅁桃䅄䅁杖䅁䙁䅕䅣湂䡁䅉兙歂䝁䅕䅉㡂䍁䅁睑祂䝁䅕䅚灂䡁䅑睖桂䡁䅑睙潂䍁䄸睔ㅂ䡁䅑䅢療䝁䄸睡杁䍁䅧䅍ㅁ䍁䄸䅍㍁䍁䄸杍睁䑁䅉免灁䅁䅁䅣䄰䙁䅙䅁噂䡁䅁睚祂䝁䅅䅚求䍁䅁䅦杁䕁䅍杣求䝁䅑兡あ䙁䅣兙あ䝁䅍䅡癁䕁䄸兤あ䝁䅷睢療䝁䅳䅉潁䑁䅁兎癁䑁䅁兏癁䑁䅉䅍祁䑁䅉克䅁乁佷䅁坂䅁䅁兖睂䝁䅣杣桂䝁䅑党杁䡁䅷䅉䑂䡁䅉党歂䝁䅫䅤塂䝁䅅䅤橂䝁䅧睌偂䡁䅕䅤獂䝁䄸睢牂䍁䅁䅋睁䑁䅕睌硁䑁䅁睌祁䑁䅁杍硁䍁䅫䅁睂睃䅁杖䅁䙁䅕䅣湂䡁䅉兙歂䝁䅕䅉㡂䍁䅁睑祂䝁䅕䅚灂䡁䅑睖桂䡁䅑睙潂䍁䄸睔ㅂ䡁䅑䅢療䝁䄸睡杁䍁䅧䅍ㅁ䍁䄸免睁䍁䄸杍睁䑁䅉睍灁䅁䅁睵䄸䙁䅙䅁噂䡁䅁睚祂䝁䅅䅚求䍁䅁䅦杁䕁䅍杣求䝁䅑兡あ䙁䅣兙あ䝁䅍䅡癁䕁䄸兤あ䝁䅷睢療䝁䅳䅉潁䑁䅁兎癁䑁䅅免癁䑁䅉䅍祁䑁䅍克䅁䭁卷䅁坂䅁䅁兖睂䝁䅣杣桂䝁䅑党杁䡁䅷䅉䑂䡁䅉党歂䝁䅫䅤塂䝁䅅䅤橂䝁䅧睌偂䡁䅕䅤獂䝁䄸睢牂䍁䅁䅋睁䑁䅕睌硁䑁䅉睌祁䑁䅁免ㅁ䍁䅫䅁㝁睄䅁杖䅁䙁䅕䅣湂䡁䅉兙歂䝁䅕䅉㡂䍁䅁睑祂䝁䅕䅚灂䡁䅑睖桂䡁䅑睙潂䍁䄸睔ㅂ䡁䅑䅢療䝁䄸睡杁䍁䅧䅍ㅁ䍁䄸免祁䍁䄸杍睁䑁䅉杍灁䅁䅁䅱䄴䙁䅙䅁噂䡁䅁睚祂䝁䅅䅚求䍁䅁䅦杁䕁䅍杣求䝁䅑兡あ䙁䅣兙あ䝁䅍䅡癁䕁䄸兤あ䝁䅷睢療䝁䅳䅉潁䑁䅁兎癁䑁䅅睍癁䑁䅉䅍硁䑁䅙克䅁䡁剙䅁坂䅁䅁兖睂䝁䅣杣桂䝁䅑党杁䡁䅷䅉䑂䡁䅉党歂䝁䅫䅤塂䝁䅅䅤橂䝁䅧睌偂䡁䅕䅤獂䝁䄸睢牂䍁䅁䅋睁䑁䅕睌硁䑁䅍睌祁䑁䅁杍ぁ䍁䅫䅁呁睄䅁杖䅁䙁䅕䅣湂䡁䅉兙歂䝁䅕䅉㡂䍁䅁睑祂䝁䅕䅚灂䡁䅑睖桂䡁䅑睙潂䍁䄸睔ㅂ䡁䅑䅢療䝁䄸睡杁䍁䅧䅍ㅁ䍁䄸免ㅁ䍁䄸杍睁䑁䅅䅎灁䅁䅁䈹䅁䙁䅙䅁噂䡁䅁睚祂䝁䅅䅚求䍁䅁䅦杁䕁䅍杣求䝁䅑兡あ䙁䅣兙あ䝁䅍䅡癁䕁䄸兤あ䝁䅷睢療䝁䅳䅉潁䑁䅁兎癁䑁䅅兎癁䑁䅉䅍祁䑁䅑克䅁䥁兯䅁坂䅁䅁兖睂䝁䅣杣桂䝁䅑党杁䡁䅷䅉䑂䡁䅉党歂䝁䅫䅤塂䝁䅅䅤橂䝁䅧睌偂䡁䅕䅤獂䝁䄸睢牂䍁䅁䅋睁䑁䅕睌硁䑁䅣睌祁䑁䅁杍祁䍁䅫䅁䅂兄䅁杖䅁䙁䅕䅣湂䡁䅉兙歂䝁䅕䅉㡂䍁䅁睑祂䝁䅕䅚灂䡁䅑睖桂䡁䅑睙潂䍁䄸睔ㅂ䡁䅑䅢療䝁䄸睡杁䍁䅧䅍ㅁ䍁䄸免㑁䍁䄸杍睁䑁䅉杍灁䅁䅁䈯䅅䙁䅙䅁噂䡁䅁睚祂䝁䅅䅚求䍁䅁䅦杁䕁䅍杣求䝁䅑兡あ䙁䅣兙あ䝁䅍䅡癁䕁䄸兤あ䝁䅷睢療䝁䅳䅉潁䑁䅁兎癁䑁䅅䅏癁䑁䅉䅍祁䑁䅍克䅁䥁估䅁坂䅁䅁兖睂䝁䅣杣桂䝁䅑党杁䡁䅷䅉䑂䡁䅉党歂䝁䅫䅤塂䝁䅅䅤橂䝁䅧睌偂䡁䅕䅤獂䝁䄸睢牂䍁䅁䅋睁䑁䅕睌硁䑁䅫睌祁䑁䅁杍穁䍁䅫䅁䝂杄䅁杖䅁䙁䅕䅣湂䡁䅉兙歂䝁䅕䅉㡂䍁䅁睑祂䝁䅕䅚灂䡁䅑睖桂䡁䅑睙潂䍁䄸睔ㅂ䡁䅑䅢療䝁䄸睡杁䍁䅧䅍ㅁ䍁䄸杍睁䍁䄸杍睁䑁䅅兎灁䅁䅁刵䅁䙁䅙䅁噂䡁䅁睚祂䝁䅅䅚求䍁䅁䅦杁䕁䅍杣求䝁䅑兡あ䙁䅣兙あ䝁䅍䅡癁䕁䄸兤あ䝁䅷睢療䝁䅳䅉潁䑁䅁兎癁䑁䅉䅍癁䑁䅉䅍祁䑁䅅克䅁䍁乣䅁坂䅁䅁兖睂䝁䅣杣桂䝁䅑党杁䡁䅷䅉䑂䡁䅉党歂䝁䅫䅤塂䝁䅅䅤橂䝁䅧睌偂䡁䅕䅤獂䝁䄸睢牂䍁䅁䅋睁䑁䅕睌祁䑁䅍睌祁䑁䅁杍穁䍁䅫䅁ㅂ杅䅁杖䅁䙁䅕䅣湂䡁䅉兙歂䝁䅕䅉㡂䍁䅁睑祂䝁䅕䅚灂䡁䅑睖桂䡁䅑睙潂䍁䄸睔ㅂ䡁䅑䅢療䝁䄸睡杁䍁䅧䅍ㅁ䍁䄸杍ぁ䍁䄸杍睁䑁䅉免灁䅁䅁杅䄰䙁䅙䅁噂䡁䅁睚祂䝁䅅䅚求䍁䅁䅦杁䕁䅍杣求䝁䅑兡あ䙁䅣兙あ䝁䅍䅡癁䕁䄸兤あ䝁䅷睢療䝁䅳䅉潁䑁䅁兎癁䑁䅉兎癁䑁䅉䅍祁䑁䅉克䅁䍁偯䅁坂䅁䅁兖睂䝁䅣杣桂䝁䅑党杁䡁䅷䅉䑂䡁䅉党歂䝁䅫䅤塂䝁䅅䅤橂䝁䅧睌偂䡁䅕䅤獂䝁䄸睢牂䍁䅁䅋睁䑁䅕睌祁䑁䅙睌祁䑁䅁杍硁䍁䅫䅁求睃䅁杖䅁䙁䅕䅣湂䡁䅉兙歂䝁䅕䅉㡂䍁䅁睑祂䝁䅕䅚灂䡁䅑睖桂䡁䅑睙潂䍁䄸睔ㅂ䡁䅑䅢療䝁䄸睡杁䍁䅧䅍ㅁ䍁䄸睍硁䍁䄸杍睁䑁䅉睍灁䅁䅁兤䄸䙁䅙䅁噂䡁䅁睚祂䝁䅅䅚求䍁䅁䅦杁䕁䅍杣求䝁䅑兡あ䙁䅣兙あ䝁䅍䅡癁䕁䄸兤あ䝁䅷睢療䝁䅳䅉潁䑁䅁李癁䑁䅁免癁䑁䅉䅍硁䑁䅕克䅁佁偳䅁坂䅁䅁兖睂䝁䅣杣桂䝁䅑党杁䡁䅷䅉䑂䡁䅉党歂䝁䅫䅤塂䝁䅅䅤橂䝁䅧睌偂䡁䅕䅤獂䝁䄸睢牂䍁䅁䅋睁䑁䅙睌睁䑁䅅睌祁䑁䅁杍穁䍁䅫䅁瑃睄䅁杖䅁䙁䅕䅣湂䡁䅉兙歂䝁䅕䅉㡂䍁䅁睑祂䝁䅕䅚灂䡁䅑睖桂䡁䅑睙潂䍁䄸睔ㅂ䡁䅑䅢療䝁䄸睡杁䍁䅧䅍㉁䍁䄸䅍穁䍁䄸杍睁䑁䅅兎灁䅁䅁杯䄰䙁䅙䅁噂䡁䅁睚祂䝁䅅䅚求䍁䅁䅦杁䕁䅍杣求䝁䅑兡あ䙁䅣兙あ䝁䅍䅡癁䕁䄸兤あ䝁䅷睢療䝁䅳䅉潁䑁䅁李癁䑁䅁睍癁䑁䅉䅍祁䑁䅅克䅁佁伸䅁坂䅁䅁兖睂䝁䅣杣桂䝁䅑党杁䡁䅷䅉䑂䡁䅉党歂䝁䅫䅤塂䝁䅅䅤橂䝁䅧睌偂䡁䅕䅤獂䝁䄸睢牂䍁䅁䅋睁䑁䅙睌睁䑁䅑睌祁䑁䅁杍ぁ䍁䅫䅁䭃睃䅁杖䅁䙁䅕䅣湂䡁䅉兙歂䝁䅕䅉㡂䍁䅁睑祂䝁䅕䅚灂䡁䅑睖桂䡁䅑睙潂䍁䄸睔ㅂ䡁䅑䅢療䝁䄸睡杁䍁䅧䅍㉁䍁䄸䅍㉁䍁䄸杍睁䑁䅉睍灁䅁䅁䉪䅁䙁䅙䅁噂䡁䅁睚祂䝁䅅䅚求䍁䅁䅦杁䕁䅍杣求䝁䅑兡あ䙁䅣兙あ䝁䅍䅡癁䕁䄸兤あ䝁䅷睢療䝁䅳䅉潁䑁䅁李癁䑁䅁李癁䑁䅉䅍祁䑁䅑克䅁䩁匰䅁坂䅁䅁兖睂䝁䅣杣桂䝁䅑党杁䡁䅷䅉䑂䡁䅉党歂䝁䅫䅤塂䝁䅅䅤橂䝁䅧睌偂䡁䅕䅤獂䝁䄸睢牂䍁䅁䅋睁䑁䅙睌睁䑁䅫睌祁䑁䅁杍硁䍁䅫䅁㥂睄䅁杖䅁䙁䅕䅣湂䡁䅉兙歂䝁䅕䅉㡂䍁䅁睑祂䝁䅕䅚灂䡁䅑睖桂䡁䅑睙潂䍁䄸睔ㅂ䡁䅑䅢療䝁䄸睡杁䍁䅧䅍㉁䍁䄸免睁䍁䄸杍睁䑁䅉免灁䅁䅁杰䅷䙁䅙䅁噂䡁䅁睚祂䝁䅅䅚求䍁䅁䅦杁䕁䅍杣求䝁䅑兡あ䙁䅣兙あ䝁䅍䅡癁䕁䄸兤あ䝁䅷睢療䝁䅳䅉潁䑁䅁李癁䑁䅅免癁䑁䅉䅍硁䑁䅫克䅁䡁剑䅁坂䅁䅁兖睂䝁䅣杣桂䝁䅑党杁䡁䅷䅉䑂䡁䅉党歂䝁䅫䅤塂䝁䅅䅤橂䝁䅧睌偂䡁䅕䅤獂䝁䄸睢牂䍁䅁䅋睁䑁䅙睌硁䑁䅍睌祁䑁䅁杍祁䍁䅫䅁䥃䅅䅁杖䅁䙁䅕䅣湂䡁䅉兙歂䝁䅕䅉㡂䍁䅁睑祂䝁䅕䅚灂䡁䅑睖桂䡁䅑睙潂䍁䄸睔ㅂ䡁䅑䅢療䝁䄸睡杁䍁䅧䅍㉁䍁䄸免ぁ䍁䄸杍睁䑁䅉杍灁䅁䅁䅴䅷䙁䅙䅁噂䡁䅁睚祂䝁䅅䅚求䍁䅁䅦杁䕁䅍杣求䝁䅑兡あ䙁䅣兙あ䝁䅍䅡癁䕁䄸兤あ䝁䅷睢療䝁䅳䅉潁䑁䅁李癁䑁䅅兎癁䑁䅉䅍祁䑁䅍克䅁䑁偉䅁坂䅁䅁兖睂䝁䅣杣桂䝁䅑党杁䡁䅷䅉䑂䡁䅉党歂䝁䅫䅤塂䝁䅅䅤橂䝁䅧睌偂䡁䅕䅤獂䝁䄸睢牂䍁䅁䅋睁䑁䅙睌硁䑁䅣睌祁䑁䅁免㉁䍁䅫䅁畁充䅁杖䅁䙁䅕䅣湂䡁䅉兙歂䝁䅕䅉㡂䍁䅁睑祂䝁䅕䅚灂䡁䅑睖桂䡁䅑睙潂䍁䄸睔ㅂ䡁䅑䅢療䝁䄸睡杁䍁䅧䅍㉁䍁䄸免㑁䍁䄸杍睁䑁䅉䅍灁䅁䅁䉹䅅䙁䅙䅁噂䡁䅁睚祂䝁䅅䅚求䍁䅁䅦杁䕁䅍杣求䝁䅑兡あ䙁䅣兙あ䝁䅍䅡癁䕁䄸兤あ䝁䅷睢療䝁䅳䅉潁䑁䅁李癁䑁䅅兏癁䑁䅉䅍硁䑁䅕克䅁䙁䵷䅁坂䅁䅁兖睂䝁䅣杣桂䝁䅑党杁䡁䅷䅉䑂䡁䅉党歂䝁䅫䅤塂䝁䅅䅤橂䝁䅧睌偂䡁䅕䅤獂䝁䄸睢牂䍁䅁䅋睁䑁䅙睌祁䑁䅅睌祁䑁䅁免㕁䍁䅫䅁㕃䅅䅁杖䅁䙁䅕䅣湂䡁䅉兙歂䝁䅕䅉㡂䍁䅁睑祂䝁䅕䅚灂䡁䅑睖桂䡁䅑睙潂䍁䄸睔ㅂ䡁䅑䅢療䝁䄸睡杁䍁䅧䅍㉁䍁䄸杍硁䍁䄸杍睁䑁䅉杍灁䅁䅁杍䄴䙁䅙䅁噂䡁䅁睚祂䝁䅅䅚求䍁䅁䅦杁䕁䅍杣求䝁䅑兡あ䙁䅣兙あ䝁䅍䅡癁䕁䄸兤あ䝁䅷睢療䝁䅳䅉潁䑁䅁李癁䑁䅉杍癁䑁䅉䅍祁䑁䅍克䅁䉁余䅁坂䅁䅁兖睂䝁䅣杣桂䝁䅑党杁䡁䅷䅉䑂䡁䅉党歂䝁䅫䅤塂䝁䅅䅤橂䝁䅧睌偂䡁䅕䅤獂䝁䄸睢牂䍁䅁䅋睁䑁䅙睌祁䑁䅍睌祁䑁䅁免㉁䍁䅫䅁㑁杅䅁杖䅁䙁䅕䅣湂䡁䅉兙歂䝁䅕䅉㡂䍁䅁睑祂䝁䅕䅚灂䡁䅑睖桂䡁䅑睙潂䍁䄸睔ㅂ䡁䅑䅢療䝁䄸睡杁䍁䅧䅍㉁䍁䄸杍㍁䍁䄸杍睁䑁䅉䅎灁䅁䅁䉑䅅䙁䅙䅁噂䡁䅁睚祂䝁䅅䅚求䍁䅁䅦杁䕁䅍杣求䝁䅑兡あ䙁䅣兙あ䝁䅍䅡癁䕁䄸兤あ䝁䅷睢療䝁䅳䅉潁䑁䅁李癁䑁䅉䅏癁䑁䅉䅍硁䑁䅍克䅁䍁何䅁坂䅁䅁兖睂䝁䅣杣桂䝁䅑党杁䡁䅷䅉䑂䡁䅉党歂䝁䅫䅤塂䝁䅅䅤橂䝁䅧睌偂䡁䅕䅤獂䝁䄸睢牂䍁䅁䅋睁䑁䅙睌祁䑁䅧睌祁䑁䅁免㍁䍁䅫䅁㑃睃䅁杖䅁䙁䅕䅣湂䡁䅉兙歂䝁䅕䅉㡂䍁䅁睑祂䝁䅕䅚灂䡁䅑睖桂䡁䅑睙潂䍁䄸睔ㅂ䡁䅑䅢療䝁䄸睡杁䍁䅧䅍㉁䍁䄸杍㑁䍁䄸杍睁䑁䅉䅎灁䅁䅁硂䅅䙁䅙䅁噂䡁䅁睚祂䝁䅅䅚求䍁䅁䅦杁䕁䅍杣求䝁䅑兡あ䙁䅣兙あ䝁䅍䅡癁䕁䄸兤あ䝁䅷睢療䝁䅳䅉潁䑁䅁李癁䑁䅉兏癁䑁䅉䅍祁䑁䅅克䅁䭁久䅁坂䅁䅁兖睂䝁䅣杣桂䝁䅑党杁䡁䅷䅉䑂䡁䅉党歂䝁䅫䅤塂䝁䅅䅤橂䝁䅧睌偂䡁䅕䅤獂䝁䄸睢牂䍁䅁䅋睁䑁䅙睌穁䑁䅁睌祁䑁䅁免ㅁ䍁䅫䅁瑁杄䅁杖䅁䙁䅕䅣湂䡁䅉兙歂䝁䅕䅉㡂䍁䅁睑祂䝁䅕䅚灂䡁䅑睖桂䡁䅑睙潂䍁䄸睔ㅂ䡁䅑䅢療䝁䄸睡杁䍁䅧䅍㉁䍁䄸睍睁䍁䄸杍睁䑁䅅睎灁䅁䅁睹䄸䙁䅙䅁噂䡁䅁睚祂䝁䅅䅚求䍁䅁䅦杁䕁䅍杣求䝁䅑兡あ䙁䅣兙あ䝁䅍䅡癁䕁䄸兤あ䝁䅷睢療䝁䅳䅉潁䑁䅁睎癁䑁䅁免癁䑁䅉䅍硁䑁䅕克䅁䍁剁䅁坂䅁䅁兖睂䝁䅣杣桂䝁䅑党杁䡁䅷䅉䑂䡁䅉党歂䝁䅫䅤塂䝁䅅䅤橂䝁䅧睌偂䡁䅕䅤獂䝁䄸睢牂䍁䅁䅋睁䑁䅣睌睁䑁䅅睌祁䑁䅁杍ぁ䍁䅫䅁睂杅䅁杖䅁䙁䅕䅣湂䡁䅉兙歂䝁䅕䅉㡂䍁䅁睑祂䝁䅕䅚灂䡁䅑睖桂䡁䅑睙潂䍁䄸睔ㅂ䡁䅑䅢療䝁䄸睡杁䍁䅧䅍㍁䍁䄸䅍祁䍁䄸杍睁䑁䅉䅎灁䅁䅁䉓䅅䙁䅙䅁噂䡁䅁睚祂䝁䅅䅚求䍁䅁䅦杁䕁䅍杣求䝁䅑兡あ䙁䅣兙あ䝁䅍䅡癁䕁䄸兤あ䝁䅷睢療䝁䅳䅉潁䑁䅁睎癁䑁䅁䅏癁䑁䅉䅍祁䑁䅅克䅁䝁丰䅁坂䅁䅁兖睂䝁䅣杣桂䝁䅑党杁䡁䅷䅉䑂䡁䅉党歂䝁䅫䅤塂䝁䅅䅤橂䝁䅧睌偂䡁䅕䅤獂䝁䄸睢牂䍁䅁䅋睁䑁䅣睌硁䑁䅉睌祁䑁䅁杍祁䍁䅫䅁塄睄䅁杖䅁䙁䅕䅣湂䡁䅉兙歂䝁䅕䅉㡂䍁䅁睑祂䝁䅕䅚灂䡁䅑睖桂䡁䅑睙潂䍁䄸睔ㅂ䡁䅑䅢療䝁䄸睡杁䍁䅧䅍㍁䍁䄸免ぁ䍁䄸杍睁䑁䅉杍灁䅁䅁桫䅉䙁䅙䅁噂䡁䅁睚祂䝁䅅䅚求䍁䅁䅦杁䕁䅍杣求䝁䅑兡あ䙁䅣兙あ䝁䅍䅡癁䕁䄸兤あ䝁䅷睢療䝁䅳䅉潁䑁䅁睎癁䑁䅅李癁䑁䅉䅍祁䑁䅅克䅁䥁䰸䅁坂䅁䅁兖睂䝁䅣杣桂䝁䅑党杁䡁䅷䅉䑂䡁䅉党歂䝁䅫䅤塂䝁䅅䅤橂䝁䅧睌偂䡁䅕䅤獂䝁䄸睢牂䍁䅁䅋睁䑁䅣睌硁䑁䅙睌祁䑁䅁杍ぁ䍁䅫䅁敁睄䅁杖䅁䙁䅕䅣湂䡁䅉兙歂䝁䅕䅉㡂䍁䅁睑祂䝁䅕䅚灂䡁䅑睖桂䡁䅑睙潂䍁䄸睔ㅂ䡁䅑䅢療䝁䄸睡杁䍁䅧䅍㍁䍁䄸免㍁䍁䄸杍睁䑁䅅䅎灁䅁䅁剋䅅䙁䅙䅁噂䡁䅁睚祂䝁䅅䅚求䍁䅁䅦杁䕁䅍杣求䝁䅑兡あ䙁䅣兙あ䝁䅍䅡癁䕁䄸兤あ䝁䅷睢療䝁䅳䅉潁䑁䅁睎癁䑁䅅睎癁䑁䅉䅍硁䑁䅫克䅁䭁卑䅁坂䅁䅁兖睂䝁䅣杣桂䝁䅑党杁䡁䅷䅉䑂䡁䅉党歂䝁䅫䅤塂䝁䅅䅤橂䝁䅧睌偂䡁䅕䅤獂䝁䄸睢牂䍁䅁䅋睁䑁䅣睌硁䑁䅧睌祁䑁䅁䅍ㅁ䍁䅫䅁硂睄䅁杖䅁䙁䅕䅣湂䡁䅉兙歂䝁䅕䅉㡂䍁䅁睑祂䝁䅕䅚灂䡁䅑睖桂䡁䅑睙潂䍁䄸睔ㅂ䡁䅑䅢療䝁䄸睡杁䍁䅧䅍㍁䍁䄸免㑁䍁䄸杍睁䑁䅉睍灁䅁䅁杆䄸䙁䅙䅁噂䡁䅁睚祂䝁䅅䅚求䍁䅁䅦杁䕁䅍杣求䝁䅑兡あ䙁䅣兙あ䝁䅍䅡癁䕁䄸兤あ䝁䅷睢療䝁䅳䅉潁䑁䅁睎癁䑁䅉䅍癁䑁䅉䅍祁䑁䅅克䅁䝁八䅁坂䅁䅁兖睂䝁䅣杣桂䝁䅑党杁䡁䅷䅉䑂䡁䅉党歂䝁䅫䅤塂䝁䅅䅤橂䝁䅧睌偂䡁䅕䅤獂䝁䄸睢牂䍁䅁䅋睁䑁䅣睌祁䑁䅅睌祁䑁䅁杍穁䍁䅫䅁汃䅅䅁杖䅁䙁䅕䅣湂䡁䅉兙歂䝁䅕䅉㡂䍁䅁睑祂䝁䅕䅚灂䡁䅑睖桂䡁䅑睙潂䍁䄸睔ㅂ䡁䅑䅢療䝁䄸睡杁䍁䅧䅍㍁䍁䄸杍祁䍁䄸杍睁䑁䅉免灁䅁䅁六䄴䙁䅙䅁噂䡁䅁睚祂䝁䅅䅚求䍁䅁䅦杁䕁䅍杣求䝁䅑兡あ䙁䅣兙あ䝁䅍䅡癁䕁䄸兤あ䝁䅷睢療䝁䅳䅉潁䑁䅁睎癁䑁䅉杍癁䑁䅉䅍祁䑁䅑克䅁䭁偅䅁坂䅁䅁兖睂䝁䅣杣桂䝁䅑党杁䡁䅷䅉䑂䡁䅉党歂䝁䅫䅤塂䝁䅅䅤橂䝁䅧睌偂䡁䅕䅤獂䝁䄸睢牂䍁䅁䅋睁䑁䅣睌祁䑁䅍睌祁䑁䅁杍ぁ䍁䅫䅁牃睄䅁杖䅁䙁䅕䅣湂䡁䅉兙歂䝁䅕䅉㡂䍁䅁睑祂䝁䅕䅚灂䡁䅑睖桂䡁䅑睙潂䍁䄸睔ㅂ䡁䅑䅢療䝁䄸睡杁䍁䅧䅍㍁䍁䄸杍ㅁ䍁䄸杍睁䑁䅉睍灁䅁䅁朲䄴䙁䅙䅁噂䡁䅁睚祂䝁䅅䅚求䍁䅁䅦杁䕁䅍杣求䝁䅑兡あ䙁䅣兙あ䝁䅍䅡癁䕁䄸兤あ䝁䅷睢療䝁䅳䅉潁䑁䅁睎癁䑁䅉兎癁䑁䅉䅍祁䑁䅑克䅁䙁乧䅁坂䅁䅁兖睂䝁䅣杣桂䝁䅑党杁䡁䅷䅉䑂䡁䅉党歂䝁䅫䅤塂䝁䅅䅤橂䝁䅧睌偂䡁䅕䅤獂䝁䄸睢牂䍁䅁䅋睁䑁䅣睌祁䑁䅙睌祁䑁䅁杍穁䍁䅫䅁⽂睄䅁杖䅁䙁䅕䅣湂䡁䅉兙歂䝁䅕䅉㡂䍁䅁睑祂䝁䅕䅚灂䡁䅑睖桂䡁䅑睙潂䍁䄸睔ㅂ䡁䅑䅢療䝁䄸睡杁䍁䅧䅍㍁䍁䄸杍㍁䍁䄸杍睁䑁䅉睍灁䅁䅁䅡䄴䙁䅙䅁噂䡁䅁睚祂䝁䅅䅚求䍁䅁䅦杁䕁䅍杣求䝁䅑兡あ䙁䅣兙あ䝁䅍䅡癁䕁䄸兤あ䝁䅷睢療䝁䅳䅉潁䑁䅁睎癁䑁䅉䅏癁䑁䅉䅍硁䑁䅅克䅁䵁佑䅁坂䅁䅁兖睂䝁䅣杣桂䝁䅑党杁䡁䅷䅉䑂䡁䅉党歂䝁䅫䅤塂䝁䅅䅤橂䝁䅧睌偂䡁䅕䅤獂䝁䄸睢牂䍁䅁䅋睁䑁䅣睌祁䑁䅫睌祁䑁䅁杍ぁ䍁䅫䅁橁䅅䅁杖䅁䙁䅕䅣湂䡁䅉兙歂䝁䅕䅉㡂䍁䅁睑祂䝁䅕䅚灂䡁䅑睖桂䡁䅑睙潂䍁䄸睔ㅂ䡁䅑䅢療䝁䄸睡杁䍁䅧䅍㍁䍁䄸睍睁䍁䄸杍睁䑁䅉䅎灁䅁䅁硴䅉䙁䅙䅁噂䡁䅁睚祂䝁䅅䅚求䍁䅁䅦杁䕁䅍杣求䝁䅑兡あ䙁䅣兙あ䝁䅍䅡癁䕁䄸兤あ䝁䅷睢療䝁䅳䅉潁䑁䅁睎癁䑁䅍免癁䑁䅉䅍祁䑁䅍克䅁䭁位䅁坂䅁䅁兖睂䝁䅣杣桂䝁䅑党杁䡁䅷䅉䑂䡁䅉党歂䝁䅫䅤塂䝁䅅䅤橂䝁䅧睌偂䡁䅕䅤獂䝁䄸睢牂䍁䅁䅋睁䑁䅣睌穁䑁䅅睌祁䑁䅁杍ぁ䍁䅫䅁乃睄䅁杖䅁䙁䅕䅣湂䡁䅉兙歂䝁䅕䅉㡂䍁䅁睑祂䝁䅕䅚灂䡁䅑睖桂䡁䅑睙潂䍁䄸睔ㅂ䡁䅑䅢療䝁䄸睡杁䍁䅧䅍㑁䍁䄸䅍硁䍁䄸杍睁䑁䅉杍灁䅁䅁䄯䄴䙁䅙䅁噂䡁䅁睚祂䝁䅅䅚求䍁䅁䅦杁䕁䅍杣求䝁䅑兡あ䙁䅣兙あ䝁䅍䅡癁䕁䄸兤あ䝁䅷睢療䝁䅳䅉潁䑁䅁䅏癁䑁䅁杍癁䑁䅉䅍祁䑁䅉克䅁佁倸䅁坂䅁䅁兖睂䝁䅣杣桂䝁䅑党杁䡁䅷䅉䑂䡁䅉党歂䝁䅫䅤塂䝁䅅䅤橂䝁䅧睌偂䡁䅕䅤獂䝁䄸睢牂䍁䅁䅋睁䑁䅧睌睁䑁䅍睌祁䑁䅁免㉁䍁䅫䅁㍁充䅁杖䅁䙁䅕䅣湂䡁䅉兙歂䝁䅕䅉㡂䍁䅁睑祂䝁䅕䅚灂䡁䅑睖桂䡁䅑睙潂䍁䄸睔ㅂ䡁䅑䅢療䝁䄸睡杁䍁䅧䅍㑁䍁䄸䅍穁䍁䄸杍睁䑁䅅䅏灁䅁䅁䉊䅁䙁䅙䅁噂䡁䅁睚祂䝁䅅䅚求䍁䅁䅦杁䕁䅍杣求䝁䅑兡あ䙁䅣兙あ䝁䅍䅡癁䕁䄸兤あ䝁䅷睢療䝁䅳䅉潁䑁䅁䅏癁䑁䅁兎癁䑁䅉䅍硁䑁䅫克䅁䡁光䅁坂䅁䅁兖睂䝁䅣杣桂䝁䅑党杁䡁䅷䅉䑂䡁䅉党歂䝁䅫䅤塂䝁䅅䅤橂䝁䅧睌偂䡁䅕䅤獂䝁䄸睢牂䍁䅁䅋睁䑁䅧睌睁䑁䅕睌祁䑁䅁杍硁䍁䅫䅁婁杄䅁杖䅁䙁䅕䅣湂䡁䅉兙歂䝁䅕䅉㡂䍁䅁睑祂䝁䅕䅚灂䡁䅑睖桂䡁䅑睙潂䍁䄸睔ㅂ䡁䅑䅢療䝁䄸睡杁䍁䅧䅍㑁䍁䄸䅍㉁䍁䄸杍睁䑁䅅䅏灁䅁䅁桴䅉䙁䅙䅁噂䡁䅁睚祂䝁䅅䅚求䍁䅁䅦杁䕁䅍杣求䝁䅑兡あ䙁䅣兙あ䝁䅍䅡癁䕁䄸兤あ䝁䅷睢療䝁䅳䅉潁䑁䅁䅏癁䑁䅁睎癁䑁䅉䅍硁䑁䅫克䅁䥁䵫䅁坂䅁䅁兖睂䝁䅣杣桂䝁䅑党杁䡁䅷䅉䑂䡁䅉党歂䝁䅫䅤塂䝁䅅䅤橂䝁䅧睌偂䡁䅕䅤獂䝁䄸睢牂䍁䅁䅋睁䑁䅧睌睁䑁䅧睌祁䑁䅁杍ぁ䍁䅫䅁㉁䅅䅁杖䅁䙁䅕䅣湂䡁䅉兙歂䝁䅕䅉㡂䍁䅁睑祂䝁䅕䅚灂䡁䅑睖桂䡁䅑睙潂䍁䄸睔ㅂ䡁䅑䅢療䝁䄸睡杁䍁䅧䅍㑁䍁䄸䅍㕁䍁䄸杍睁䑁䅅䅏灁䅁䅁确䅁䙁䅙䅁噂䡁䅁睚祂䝁䅅䅚求䍁䅁䅦杁䕁䅍杣求䝁䅑兡あ䙁䅣兙あ䝁䅍䅡癁䕁䄸兤あ䝁䅷睢療䝁䅳䅉潁䑁䅁䅏癁䑁䅁兏癁䑁䅉䅍硁䑁䅫克䅁䱁位䅁坂䅁䅁兖睂䝁䅣杣桂䝁䅑党杁䡁䅷䅉䑂䡁䅉党歂䝁䅫䅤塂䝁䅅䅤橂䝁䅧睌偂䡁䅕䅤獂䝁䄸睢牂䍁䅁䅋睁䑁䅧睌睁䑁䅫睌祁䑁䅁杍硁䍁䅫䅁ぁ兄䅁杖䅁䙁䅕䅣湂䡁䅉兙歂䝁䅕䅉㡂䍁䅁睑祂䝁䅕䅚灂䡁䅑睖桂䡁䅑睙潂䍁䄸睔ㅂ䡁䅑䅢療䝁䄸睡杁䍁䅧䅍㑁䍁䄸免硁䍁䄸杍睁䑁䅉睍灁䅁䅁朶䄸䙁䅙䅁噂䡁䅁睚祂䝁䅅䅚求䍁䅁䅦杁䕁䅍杣求䝁䅑兡あ䙁䅣兙あ䝁䅍䅡癁䕁䄸兤あ䝁䅷睢療䝁䅳䅉潁䑁䅁䅏癁䑁䅅杍癁䑁䅉䅍祁䑁䅅克䅁䍁卑䅁坂䅁䅁兖睂䝁䅣杣桂䝁䅑党杁䡁䅷䅉䑂䡁䅉党歂䝁䅫䅤塂䝁䅅䅤橂䝁䅧睌偂䡁䅕䅤獂䝁䄸睢牂䍁䅁䅋睁䑁䅧睌硁䑁䅉睌祁䑁䅁杍ぁ䍁䅫䅁十䅅䅁杖䅁䙁䅕䅣湂䡁䅉兙歂䝁䅕䅉㡂䍁䅁睑祂䝁䅕䅚灂䡁䅑睖桂䡁䅑睙潂䍁䄸睔ㅂ䡁䅑䅢療䝁䄸睡杁䍁䅧䅍㑁䍁䄸免穁䍁䄸杍睁䑁䅉免灁䅁䅁剓䅁䙁䅙䅁噂䡁䅁睚祂䝁䅅䅚求䍁䅁䅦杁䕁䅍杣求䝁䅑兡あ䙁䅣兙あ䝁䅍䅡癁䕁䄸兤あ䝁䅷睢療䝁䅳䅉潁䑁䅁䅏癁䑁䅅睍癁䑁䅉䅍祁䑁䅑克䅁䱁䱅䅁坂䅁䅁兖睂䝁䅣杣桂䝁䅑党杁䡁䅷䅉䑂䡁䅉党歂䝁䅫䅤塂䝁䅅䅤橂䝁䅧睌偂䡁䅕䅤獂䝁䄸睢牂䍁䅁䅋睁䑁䅧睌硁䑁䅕睌祁䑁䅁杍穁䍁䅫䅁䅄杅䅁杖䅁䙁䅕䅣湂䡁䅉兙歂䝁䅕䅉㡂䍁䅁睑祂䝁䅕䅚灂䡁䅑睖桂䡁䅑睙潂䍁䄸睔ㅂ䡁䅑䅢療䝁䄸睡杁䍁䅧䅍㑁䍁䄸免㉁䍁䄸杍睁䑁䅅䅏灁䅁䅁睓䅳䙁䅙䅁噂䡁䅁睚祂䝁䅅䅚求䍁䅁䅦杁䕁䅍杣求䝁䅑兡あ䙁䅣兙あ䝁䅍䅡癁䕁䄸兤あ䝁䅷睢療䝁䅳䅉潁䑁䅁䅏癁䑁䅅李癁䑁䅉䅍祁䑁䅑克䅁䙁偧䅁坂䅁䅁兖睂䝁䅣杣桂䝁䅑党杁䡁䅷䅉䑂䡁䅉党歂䝁䅫䅤塂䝁䅅䅤橂䝁䅧睌偂䡁䅕䅤獂䝁䄸睢牂䍁䅁䅋睁䑁䅧睌硁䑁䅣睌祁䑁䅁免㍁䍁䅫䅁硂䅅䅁杖䅁䙁䅕䅣湂䡁䅉兙歂䝁䅕䅉㡂䍁䅁睑祂䝁䅕䅚灂䡁䅑睖桂䡁䅑睙潂䍁䄸睔ㅂ䡁䅑䅢療䝁䄸睡杁䍁䅧䅍㑁䍁䄸免㕁䍁䄸杍睁䑁䅅䅎灁䅁䅁䅵䄰䙁䅙䅁噂䡁䅁睚祂䝁䅅䅚求䍁䅁䅦杁䕁䅍杣求䝁䅑兡あ䙁䅣兙あ䝁䅍䅡癁䕁䄸兤あ䝁䅷睢療䝁䅳䅉潁䑁䅁䅏癁䑁䅉䅎癁䑁䅉䅍祁䑁䅉克䅁䉁偕䅁坂䅁䅁兖睂䝁䅣杣桂䝁䅑党杁䡁䅷䅉䑂䡁䅉党歂䝁䅫䅤塂䝁䅅䅤橂䝁䅧睌偂䡁䅕䅤獂䝁䄸睢牂䍁䅁䅋睁䑁䅧睌祁䑁䅕睌祁䑁䅁杍祁䍁䅫䅁穂睃䅁杖䅁䙁䅕䅣湂䡁䅉兙歂䝁䅕䅉㡂䍁䅁睑祂䝁䅕䅚灂䡁䅑睖桂䡁䅑睙潂䍁䄸睔ㅂ䡁䅑䅢療䝁䄸睡杁䍁䅧䅍㕁䍁䄸䅍硁䍁䄸杍睁䑁䅉睍灁䅁䅁光䄴䙁䅙䅁噂䡁䅁睚祂䝁䅅䅚求䍁䅁䅦杁䕁䅍杣求䝁䅑兡あ䙁䅣兙あ䝁䅍䅡癁䕁䄸兤あ䝁䅷睢療䝁䅳䅉潁䑁䅁兏癁䑁䅁睍癁䑁䅉䅍祁䑁䅑克䅁偁䵉䅁坂䅁䅁兖睂䝁䅣杣桂䝁䅑党杁䡁䅷䅉䑂䡁䅉党歂䝁䅫䅤塂䝁䅅䅤橂䝁䅧睌偂䡁䅕䅤獂䝁䄸睢牂䍁䅁䅋睁䑁䅫睌睁䑁䅣睌祁䑁䅁杍穁䍁䅫䅁慃睄䅁杖䅁䙁䅕䅣湂䡁䅉兙歂䝁䅕䅉㡂䍁䅁睑祂䝁䅕䅚灂䡁䅑睖桂䡁䅑睙潂䍁䄸睔ㅂ䡁䅑䅢療䝁䄸睡杁䍁䅧䅍㕁䍁䄸䅍㑁䍁䄸杍睁䑁䅉免灁䅁䅁桳䅉䙁䅙䅁噂䡁䅁睚祂䝁䅅䅚求䍁䅁䅦杁䕁䅍杣求䝁䅑兡あ䙁䅣兙あ䝁䅍䅡癁䕁䄸兤あ䝁䅷睢療䝁䅳䅉潁䑁䅁兏癁䑁䅁兏癁䑁䅉䅍祁䑁䅅克䅁䭁八䅁坂䅁䅁兖睂䝁䅣杣桂䝁䅑党杁䡁䅷䅉䑂䡁䅉党歂䝁䅫䅤塂䝁䅅䅤橂䝁䅧睌偂䡁䅕䅤獂䝁䄸睢牂䍁䅁䅋睁䑁䅫睌硁䑁䅁睌祁䑁䅁杍硁䍁䅫䅁煁䅅䅁杖䅁䙁䅕䅣湂䡁䅉兙歂䝁䅕䅉㡂䍁䅁睑祂䝁䅕䅚灂䡁䅑睖桂䡁䅑睙潂䍁䄸睔ㅂ䡁䅑䅢療䝁䄸睡杁䍁䅧䅍㕁䍁䄸免睁䍁䄸杍睁䑁䅉䅎灁䅁䅁桥䅁䙁䅙䅁噂䡁䅁睚祂䝁䅅䅚求䍁䅁䅦杁䕁䅍杣求䝁䅑兡あ䙁䅣兙あ䝁䅍䅡癁䕁䄸兤あ䝁䅷睢療䝁䅳䅉潁䑁䅁兏癁䑁䅅免癁䑁䅉䅍硁䑁䅧克䅁乁兙䅁坂䅁䅁兖睂䝁䅣杣桂䝁䅑党杁䡁䅷䅉䑂䡁䅉党歂䝁䅫䅤塂䝁䅅䅤橂䝁䅧睌偂䡁䅕䅤獂䝁䄸睢牂䍁䅁䅋睁䑁䅫睌硁䑁䅕睌祁䑁䅁杍祁䍁䅫䅁湄䅅䅁杖䅁䙁䅕䅣湂䡁䅉兙歂䝁䅕䅉㡂䍁䅁睑祂䝁䅕䅚灂䡁䅑睖桂䡁䅑睙潂䍁䄸睔ㅂ䡁䅑䅢療䝁䄸睡杁䍁䅧䅍㕁䍁䄸免㉁䍁䄸杍睁䑁䅅兏灁䅁䅁杋䅷䙁䅙䅁噂䡁䅁睚祂䝁䅅䅚求䍁䅁䅦杁䕁䅍杣求䝁䅑兡あ䙁䅣兙あ䝁䅍䅡癁䕁䄸兤あ䝁䅷睢療䝁䅳䅉潁䑁䅁兏癁䑁䅅睎癁䑁䅉䅍硁䑁䅫克䅁䅁䰴䅁坂䅁䅁兖睂䝁䅣杣桂䝁䅑党杁䡁䅷䅉䑂䡁䅉党歂䝁䅫䅤塂䝁䅅䅤橂䝁䅧睌偂䡁䅕䅤獂䝁䄸睢牂䍁䅁䅋睁䑁䅫睌硁䑁䅣睌祁䑁䅁杍ぁ䍁䅫䅁癁䅅䅁杖䅁䙁䅕䅣湂䡁䅉兙歂䝁䅕䅉㡂䍁䅁睑祂䝁䅕䅚灂䡁䅑睖桂䡁䅑睙潂䍁䄸睔ㅂ䡁䅑䅢療䝁䄸睡杁䍁䅧䅍㕁䍁䄸免㑁䍁䄸杍睁䑁䅅兏灁䅁䅁眸䅳䙁䅙䅁噂䡁䅁睚祂䝁䅅䅚求䍁䅁䅦杁䕁䅍杣求䝁䅑兡あ䙁䅣兙あ䝁䅍䅡癁䕁䄸兤あ䝁䅷睢療䝁䅳䅉潁䑁䅁兏癁䑁䅅䅏癁䑁䅉䅍祁䑁䅑克䅁䵁充䅁坂䅁䅁兖睂䝁䅣杣桂䝁䅑党杁䡁䅷䅉䑂䡁䅉党歂䝁䅫䅤塂䝁䅅䅤橂䝁䅧睌偂䡁䅕䅤獂䝁䄸睢牂䍁䅁䅋睁䑁䅫睌硁䑁䅫睌祁䑁䅁杍祁䍁䅫䅁硃䅄䅁杖䅁䙁䅕䅣湂䡁䅉兙歂䝁䅕䅉㡂䍁䅁睑祂䝁䅕䅚灂䡁䅑睖桂䡁䅑睙潂䍁䄸睔ㅂ䡁䅑䅢療䝁䄸睡杁䍁䅧䅍㕁䍁䄸免㕁䍁䄸杍睁䑁䅉䅎灁䅁䅁睚䄴䙁䅙䅁噂䡁䅁睚祂䝁䅅䅚求䍁䅁䅦杁䕁䅍杣求䝁䅑兡あ䙁䅣兙あ䝁䅍䅡癁䕁䄸兤あ䝁䅷睢療䝁䅳䅉潁䑁䅁兏癁䑁䅉䅍癁䑁䅉䅍硁䑁䅧克䅁䵁乯䅁坂䅁䅁兖睂䝁䅣杣桂䝁䅑党杁䡁䅷䅉䑂䡁䅉党歂䝁䅫䅤塂䝁䅅䅤橂䝁䅧睌偂䡁䅕䅤獂䝁䄸睢牂䍁䅁䅋睁䑁䅫睌祁䑁䅁睌祁䑁䅁杍穁䍁䅫䅁䭄充䅁杖䅁䙁䅕䅣湂䡁䅉兙歂䝁䅕䅉㡂䍁䅁睑祂䝁䅕䅚灂䡁䅑睖桂䡁䅑睙潂䍁䄸睔ㅂ䡁䅑䅢療䝁䄸睡杁䍁䅧䅍㕁䍁䄸杍祁䍁䄸杍睁䑁䅅兎灁䅁䅁睗䄴䙁䅙䅁噂䡁䅁睚祂䝁䅅䅚求䍁䅁䅦杁䕁䅍杣求䝁䅑兡あ䙁䅣兙あ䝁䅍䅡癁䕁䄸兤あ䝁䅷睢療䝁䅳䅉潁䑁䅁兏癁䑁䅉睍癁䑁䅉䅍硁䑁䅁克䅁乁佁䅁坂䅁䅁兖睂䝁䅣杣桂䝁䅑党杁䡁䅷䅉䑂䡁䅉党歂䝁䅫䅤塂䝁䅅䅤橂䝁䅧睌偂䡁䅕䅤獂䝁䄸睢牂䍁䅁䅋睁䑁䅫睌祁䑁䅍睌祁䑁䅁杍ぁ䍁䅫䅁偃䅅䅁杖䅁䙁䅕䅣湂䡁䅉兙歂䝁䅕䅉㡂䍁䅁睑祂䝁䅕䅚灂䡁䅑睖桂䡁䅑睙潂䍁䄸睔ㅂ䡁䅑䅢療䝁䄸睡杁䍁䅧䅍㕁䍁䄸杍ㅁ䍁䄸杍睁䑁䅅睍灁䅁䅁共䄰䙁䅙䅁噂䡁䅁睚祂䝁䅅䅚求䍁䅁䅦杁䕁䅍杣求䝁䅑兡あ䙁䅣兙あ䝁䅍䅡癁䕁䄸兤あ䝁䅷睢療䝁䅳䅉潁䑁䅁兏癁䑁䅉兎癁䑁䅉䅍祁䑁䅑克䅁䥁剉䅁坂䅁䅁兖睂䝁䅣杣桂䝁䅑党杁䡁䅷䅉䑂䡁䅉党歂䝁䅫䅤塂䝁䅅䅤橂䝁䅧睌偂䡁䅕䅤獂䝁䄸睢牂䍁䅁䅋睁䑁䅫睌祁䑁䅙睌祁䑁䅁免㍁䍁䅫䅁煂杅䅁杖䅁䙁䅕䅣湂䡁䅉兙歂䝁䅕䅉㡂䍁䅁睑祂䝁䅕䅚灂䡁䅑睖桂䡁䅑睙潂䍁䄸睔ㅂ䡁䅑䅢療䝁䄸睡杁䍁䅧䅍㕁䍁䄸杍㕁䍁䄸杍睁䑁䅉免灁䅁䅁睯䄰䙁䅙䅁噂䡁䅁睚祂䝁䅅䅚求䍁䅁䅦杁䕁䅍杣求䝁䅑兡あ䙁䅣兙あ䝁䅍䅡癁䕁䄸兤あ䝁䅷睢療䝁䅳䅉潁䑁䅁兏癁䑁䅉兏癁䑁䅉䅍祁䑁䅍克䅁䙁剧䅁坂䅁䅁兖睂䝁䅣杣桂䝁䅑党杁䡁䅷䅉䑂䡁䅉党歂䝁䅫䅤塂䝁䅅䅤橂䝁䅧睌偂䡁䅕䅤獂䝁䄸睢牂䍁䅁䅋睁䑁䅫睌穁䑁䅁睌祁䑁䅁杍祁䍁䅫䅁敃䅅䅁杖䅁䙁䅕䅣湂䡁䅉兙歂䝁䅕䅉㡂䍁䅁睑祂䝁䅕䅚灂䡁䅑睖桂䡁䅑睙潂䍁䄸睔ㅂ䡁䅑䅢療䝁䄸睡杁䍁䅧免睁䍁䄸䅍硁䍁䄸杍睁䑁䅉䅎灁䅁䅁杺䄴䙁䅙䅁噂䡁䅁睚祂䝁䅅䅚求䍁䅁䅦杁䕁䅍杣求䝁䅑兡あ䙁䅣兙あ䝁䅍䅡癁䕁䄸兤あ䝁䅷睢療䝁䅳䅉潁䑁䅅䅍癁䑁䅁杍癁䑁䅉䅍祁䑁䅑克䅁䝁佁䅁坂䅁䅁兖睂䝁䅣杣桂䝁䅑党杁䡁䅷䅉䑂䡁䅉党歂䝁䅫䅤塂䝁䅅䅤橂䝁䅧睌偂䡁䅕䅤獂䝁䄸睢牂䍁䅁䅋硁䑁䅁睌睁䑁䅑睌祁䑁䅁杍祁䍁䅫䅁塁杄䅁杖䅁䙁䅕䅣湂䡁䅉兙歂䝁䅕䅉㡂䍁䅁睑祂䝁䅕䅚灂䡁䅑睖桂䡁䅑睙潂䍁䄸睔ㅂ䡁䅑䅢療䝁䄸睡杁䍁䅧免睁䍁䄸䅍ぁ䍁䄸杍睁䑁䅉䅎灁䅁䅁眶䄴䙁䅙䅁噂䡁䅁睚祂䝁䅅䅚求䍁䅁䅦杁䕁䅍杣求䝁䅑兡あ䙁䅣兙あ䝁䅍䅡癁䕁䄸兤あ䝁䅷睢療䝁䅳䅉潁䑁䅅䅍癁䑁䅁兎癁䑁䅉䅍硁䑁䅁克䅁䥁兙䅁坂䅁䅁兖睂䝁䅣杣桂䝁䅑党杁䡁䅷䅉䑂䡁䅉党歂䝁䅫䅤塂䝁䅅䅤橂䝁䅧睌偂䡁䅕䅤獂䝁䄸睢牂䍁䅁䅋硁䑁䅁睌睁䑁䅕睌祁䑁䅁杍穁䍁䅫䅁獃兄䅁杖䅁䙁䅕䅣湂䡁䅉兙歂䝁䅕䅉㡂䍁䅁睑祂䝁䅕䅚灂䡁䅑睖桂䡁䅑睙潂䍁䄸睔ㅂ䡁䅑䅢療䝁䄸睡杁䍁䅧免睁䍁䄸䅍㉁䍁䄸杍睁䑁䅉杍灁䅁䅁剏䅁䙁䅙䅁噂䡁䅁睚祂䝁䅅䅚求䍁䅁䅦杁䕁䅍杣求䝁䅑兡あ䙁䅣兙あ䝁䅍䅡癁䕁䄸兤あ䝁䅷睢療䝁䅳䅉潁䑁䅅䅍癁䑁䅁睎癁䑁䅉䅍祁䑁䅁克䅁䩁偍䅁坂䅁䅁兖睂䝁䅣杣桂䝁䅑党杁䡁䅷䅉䑂䡁䅉党歂䝁䅫䅤塂䝁䅅䅤橂䝁䅧睌偂䡁䅕䅤獂䝁䄸睢牂䍁䅁䅋硁䑁䅁睌睁䑁䅫睌祁䑁䅁免祁䍁䅫䅁允䅄䅁杖䅁䙁䅕䅣湂䡁䅉兙歂䝁䅕䅉㡂䍁䅁睑祂䝁䅕䅚灂䡁䅑睖桂䡁䅑睙潂䍁䄸睔ㅂ䡁䅑䅢療䝁䄸睡杁䍁䅧免睁䍁䄸免祁䍁䄸杍睁䑁䅉免灁䅁䅁督䄴䙁䅙䅁噂䡁䅁睚祂䝁䅅䅚求䍁䅁䅦杁䕁䅍杣求䝁䅑兡あ䙁䅣兙あ䝁䅍䅡癁䕁䄸兤あ䝁䅷睢療䝁䅳䅉潁䑁䅅䅍癁䑁䅅睍癁䑁䅉䅍祁䑁䅅克䅁䡁卣䅁坂䅁䅁兖睂䝁䅣杣桂䝁䅑党杁䡁䅷䅉䑂䡁䅉党歂䝁䅫䅤塂䝁䅅䅤橂䝁䅧睌偂䡁䅕䅤獂䝁䄸睢牂䍁䅁䅋硁䑁䅁睌硁䑁䅕睌祁䑁䅁免穁䍁䅫䅁䑂䅅䅁杖䅁䙁䅕䅣湂䡁䅉兙歂䝁䅕䅉㡂䍁䅁睑祂䝁䅕䅚灂䡁䅑睖桂䡁䅑睙潂䍁䄸睔ㅂ䡁䅑䅢療䝁䄸睡杁䍁䅧免睁䍁䄸免㍁䍁䄸杍睁䑁䅉杍灁䅁䅁䉦䅁䙁䅙䅁噂䡁䅁睚祂䝁䅅䅚求䍁䅁䅦杁䕁䅍杣求䝁䅑兡あ䙁䅣兙あ䝁䅍䅡癁䕁䄸兤あ䝁䅷睢療䝁䅳䅉潁䑁䅅䅍癁䑁䅅䅏癁䑁䅉䅍祁䑁䅉克䅁䩁佑䅁坂䅁䅁兖睂䝁䅣杣桂䝁䅑党杁䡁䅷䅉䑂䡁䅉党歂䝁䅫䅤塂䝁䅅䅤橂䝁䅧睌偂䡁䅕䅤獂䝁䄸睢牂䍁䅁䅋硁䑁䅁睌硁䑁䅫睌祁䑁䅁免㉁䍁䅫䅁䙄杄䅁杖䅁䙁䅕䅣湂䡁䅉兙歂䝁䅕䅉㡂䍁䅁睑祂䝁䅕䅚灂䡁䅑睖桂䡁䅑睙潂䍁䄸睔ㅂ䡁䅑䅢療䝁䄸睡杁䍁䅧免睁䍁䄸杍睁䍁䄸杍睁䑁䅉免灁䅁䅁內䅷䙁䅙䅁噂䡁䅁睚祂䝁䅅䅚求䍁䅁䅦杁䕁䅍杣求䝁䅑兡あ䙁䅣兙あ䝁䅍䅡癁䕁䄸兤あ䝁䅷睢療䝁䅳䅉潁䑁䅅䅍癁䑁䅉䅍癁䑁䅉䅍祁䑁䅍克䅁䙁即䅁坂䅁䅁兖睂䝁䅣杣桂䝁䅑党杁䡁䅷䅉䑂䡁䅉党歂䝁䅫䅤塂䝁䅅䅤橂䝁䅧睌偂䡁䅕䅤獂䝁䄸睢牂䍁䅁䅋硁䑁䅁睌祁䑁䅕睌祁䑁䅁免㉁䍁䅫䅁㑃杄䅁杖䅁䙁䅕䅣湂䡁䅉兙歂䝁䅕䅉㡂䍁䅁睑祂䝁䅕䅚灂䡁䅑睖桂䡁䅑睙潂䍁䄸睔ㅂ䡁䅑䅢療䝁䄸睡杁䍁䅧免睁䍁䄸杍ㅁ䍁䄸杍睁䑁䅉杍灁䅁䅁杚䄸䙁䅙䅁噂䡁䅁睚祂䝁䅅䅚求䍁䅁䅦杁䕁䅍杣求䝁䅑兡あ䙁䅣兙あ䝁䅍䅡癁䕁䄸兤あ䝁䅷睢療䝁䅳䅉潁䑁䅅䅍癁䑁䅉䅏癁䑁䅉䅍祁䑁䅑克䅁䉁具䅁坂䅁䅁兖睂䝁䅣杣桂䝁䅑党杁䡁䅷䅉䑂䡁䅉党歂䝁䅫䅤塂䝁䅅䅤橂䝁䅧睌偂䡁䅕䅤獂䝁䄸睢牂䍁䅁䅋硁䑁䅁睌穁䑁䅁睌祁䑁䅁免ぁ䍁䅫䅁䉁䅅䅁杖䅁䙁䅕䅣湂䡁䅉兙歂䝁䅕䅉㡂䍁䅁睑祂䝁䅕䅚灂䡁䅑睖桂䡁䅑睙潂䍁䄸睔ㅂ䡁䅑䅢療䝁䄸睡杁䍁䅧免睁䍁䄸睍睁䍁䄸杍睁䑁䅉睍灁䅁䅁杉䄸䙁䅙䅁噂䡁䅁睚祂䝁䅅䅚求䍁䅁䅦杁䕁䅍杣求䝁䅑兡あ䙁䅣兙あ䝁䅍䅡癁䕁䄸兤あ䝁䅷睢療䝁䅳䅉潁䑁䅅䅍癁䑁䅍免癁䑁䅉䅍硁䑁䅍克䅁䝁佅䅁坂䅁䅁兖睂䝁䅣杣桂䝁䅑党杁䡁䅷䅉䑂䡁䅉党歂䝁䅫䅤塂䝁䅅䅤橂䝁䅧睌偂䡁䅕䅤獂䝁䄸睢牂䍁䅁䅋硁䑁䅁睌穁䑁䅅睌祁䑁䅁免ぁ䍁䅫䅁䙄䅅䅁杖䅁䙁䅕䅣湂䡁䅉兙歂䝁䅕䅉㡂䍁䅁睑祂䝁䅕䅚灂䡁䅑睖桂䡁䅑睙潂䍁䄸睔ㅂ䡁䅑䅢療䝁䄸睡杁䍁䅧免硁䍁䄸䅍祁䍁䄸杍睁䑁䅉䅍灁䅁䅁䉐䅁䙁䅙䅁噂䡁䅁睚祂䝁䅅䅚求䍁䅁䅦杁䕁䅍杣求䝁䅑兡あ䙁䅣兙あ䝁䅍䅡癁䕁䄸兤あ䝁䅷睢療䝁䅳䅉潁䑁䅅免癁䑁䅁杍癁䑁䅉䅍祁䑁䅍克䅁䍁䱷䅁坂䅁䅁兖睂䝁䅣杣桂䝁䅑党杁䡁䅷䅉䑂䡁䅉党歂䝁䅫䅤塂䝁䅅䅤橂䝁䅧睌偂䡁䅕䅤獂䝁䄸睢牂䍁䅁䅋硁䑁䅅睌睁䑁䅍睌祁䑁䅁杍穁䍁䅫䅁敂兄䅁杖䅁䙁䅕䅣湂䡁䅉兙歂䝁䅕䅉㡂䍁䅁睑祂䝁䅕䅚灂䡁䅑睖桂䡁䅑睙潂䍁䄸睔ㅂ䡁䅑䅢療䝁䄸睡杁䍁䅧免硁䍁䄸䅍ㅁ䍁䄸杍睁䑁䅉免灁䅁䅁剌䅉䙁䅙䅁噂䡁䅁睚祂䝁䅅䅚求䍁䅁䅦杁䕁䅍杣求䝁䅑兡あ䙁䅣兙あ䝁䅍䅡癁䕁䄸兤あ䝁䅷睢療䝁䅳䅉潁䑁䅅免癁䑁䅁睎癁䑁䅉䅍祁䑁䅍克䅁䡁䵉䅁坂䅁䅁兖睂䝁䅣杣桂䝁䅑党杁䡁䅷䅉䑂䡁䅉党歂䝁䅫䅤塂䝁䅅䅤橂䝁䅧睌偂䡁䅕䅤獂䝁䄸睢牂䍁䅁䅋硁䑁䅅睌睁䑁䅣睌祁䑁䅁杍ぁ䍁䅫䅁佄䅅䅁杖䅁䙁䅕䅣湂䡁䅉兙歂䝁䅕䅉㡂䍁䅁睑祂䝁䅕䅚灂䡁䅑睖桂䡁䅑睙潂䍁䄸睔ㅂ䡁䅑䅢療䝁䄸睡杁䍁䅧免硁䍁䄸䅍㕁䍁䄸杍睁䑁䅉免灁䅁䅁睅䅳䙁䅙䅁噂䡁䅁睚祂䝁䅅䅚求䍁䅁䅦杁䕁䅍杣求䝁䅑兡あ䙁䅣兙あ䝁䅍䅡癁䕁䄸兤あ䝁䅷睢療䝁䅳䅉潁䑁䅅免癁䑁䅅免癁䑁䅉䅍硁䑁䅑克䅁䙁剅䅁坂䅁䅁兖睂䝁䅣杣桂䝁䅑党杁䡁䅷䅉䑂䡁䅉党歂䝁䅫䅤塂䝁䅅䅤橂䝁䅧睌偂䡁䅕䅤獂䝁䄸睢牂䍁䅁䅋硁䑁䅅睌硁䑁䅍睌祁䑁䅁免㍁䍁䅫䅁⽄睄䅁杖䅁䙁䅕䅣湂䡁䅉兙歂䝁䅕䅉㡂䍁䅁睑祂䝁䅕䅚灂䡁䅑睖桂䡁䅑睙潂䍁䄸睔ㅂ䡁䅑䅢療䝁䄸睡杁䍁䅧免硁䍁䄸免ぁ䍁䄸杍睁䑁䅉䅎灁䅁䅁制䅅䙁䅙䅁噂䡁䅁睚祂䝁䅅䅚求䍁䅁䅦杁䕁䅍杣求䝁䅑兡あ䙁䅣兙あ䝁䅍䅡癁䕁䄸兤あ䝁䅷睢療䝁䅳䅉潁䑁䅅免癁䑁䅅兎癁䑁䅉䅍祁䑁䅍克䅁䝁儰䅁坂䅁䅁兖睂䝁䅣杣桂䝁䅑党杁䡁䅷䅉䑂䡁䅉党歂䝁䅫䅤塂䝁䅅䅤橂䝁䅧睌偂䡁䅕䅤獂䝁䄸睢牂䍁䅁䅋硁䑁䅅睌硁䑁䅕睌祁䑁䅁杍ぁ䍁䅫䅁䱂䅄䅁杖䅁䙁䅕䅣湂䡁䅉兙歂䝁䅕䅉㡂䍁䅁睑祂䝁䅕䅚灂䡁䅑睖桂䡁䅑睙潂䍁䄸睔ㅂ䡁䅑䅢療䝁䄸睡杁䍁䅧免硁䍁䄸免㍁䍁䄸杍睁䑁䅉杍灁䅁䅁剚䅁䙁䅙䅁噂䡁䅁睚祂䝁䅅䅚求䍁䅁䅦杁䕁䅍杣求䝁䅑兡あ䙁䅣兙あ䝁䅍䅡癁䕁䄸兤あ䝁䅷睢療䝁䅳䅉潁䑁䅅免癁䑁䅅睎癁䑁䅉䅍祁䑁䅍克䅁偁前䅁坂䅁䅁兖睂䝁䅣杣桂䝁䅑党杁䡁䅷䅉䑂䡁䅉党歂䝁䅫䅤塂䝁䅅䅤橂䝁䅧睌偂䡁䅕䅤獂䝁䄸睢牂䍁䅁䅋硁䑁䅅睌硁䑁䅧睌祁䑁䅁杍ぁ䍁䅫䅁汃充䅁杖䅁䙁䅕䅣湂䡁䅉兙歂䝁䅕䅉㡂䍁䅁睑祂䝁䅕䅚灂䡁䅑睖桂䡁䅑睙潂䍁䄸睔ㅂ䡁䅑䅢療䝁䄸睡杁䍁䅧免硁䍁䄸免㕁䍁䄸杍睁䑁䅉䅎灁䅁䅁睓䄸䙁䅙䅁噂䡁䅁睚祂䝁䅅䅚求䍁䅁䅦杁䕁䅍杣求䝁䅑兡あ䙁䅣兙あ䝁䅍䅡癁䕁䄸兤あ䝁䅷睢療䝁䅳䅉潁䑁䅅免癁䑁䅉䅍癁䑁䅉䅍硁䑁䅧克䅁䥁倴䅁坂䅁䅁兖睂䝁䅣杣桂䝁䅑党杁䡁䅷䅉䑂䡁䅉党歂䝁䅫䅤塂䝁䅅䅤橂䝁䅧睌偂䡁䅕䅤獂䝁䄸睢牂䍁䅁䅋硁䑁䅅睌祁䑁䅅睌祁䑁䅁杍祁䍁䅫䅁療杄䅁杖䅁䙁䅕䅣湂䡁䅉兙歂䝁䅕䅉㡂䍁䅁睑祂䝁䅕䅚灂䡁䅑睖桂䡁䅑睙潂䍁䄸睔ㅂ䡁䅑䅢療䝁䄸睡杁䍁䅧免硁䍁䄸杍ㅁ䍁䄸杍睁䑁䅉䅎灁䅁䅁䅧䄸䙁䅙䅁噂䡁䅁睚祂䝁䅅䅚求䍁䅁䅦杁䕁䅍杣求䝁䅑兡あ䙁䅣兙あ䝁䅍䅡癁䕁䄸兤あ䝁䅷睢療䝁䅳䅉潁䑁䅅免癁䑁䅉李癁䑁䅉䅍祁䑁䅑克䅁偁䱷䅁坂䅁䅁兖睂䝁䅣杣桂䝁䅑党杁䡁䅷䅉䑂䡁䅉党歂䝁䅫䅤塂䝁䅅䅤橂䝁䅧睌偂䡁䅕䅤獂䝁䄸睢牂䍁䅁䅋硁䑁䅅睌祁䑁䅫睌祁䑁䅁杍硁䍁䅫䅁卂睄䅁杖䅁䙁䅕䅣湂䡁䅉兙歂䝁䅕䅉㡂䍁䅁睑祂䝁䅕䅚灂䡁䅑睖桂䡁䅑睙潂䍁䄸睔ㅂ䡁䅑䅢療䝁䄸睡杁䍁䅧免硁䍁䄸睍睁䍁䄸杍睁䑁䅉杍灁䅁䅁東䄸䙁䅙䅁噂䡁䅁睚祂䝁䅅䅚求䍁䅁䅦杁䕁䅍杣求䝁䅑兡あ䙁䅣兙あ䝁䅍䅡癁䕁䄸兤あ䝁䅷睢療䝁䅳䅉潁䑁䅅免癁䑁䅍䅍癁䑁䅉䅍祁䑁䅍克䅁乁偷䅁坂䅁䅁兖睂䝁䅣杣桂䝁䅑党杁䡁䅷䅉䑂䡁䅉党歂䝁䅫䅤塂䝁䅅䅤橂䝁䅧睌偂䡁䅕䅤獂䝁䄸睢牂䍁䅁䅋硁䑁䅉睌睁䑁䅉睌祁䑁䅁杍祁䍁䅫䅁瑃杄䅁杖䅁䙁䅕䅣湂䡁䅉兙歂䝁䅕䅉㡂䍁䅁睑祂䝁䅕䅚灂䡁䅑睖桂䡁䅑睙潂䍁䄸睔ㅂ䡁䅑䅢療䝁䄸睡杁䍁䅧免祁䍁䄸䅍祁䍁䄸杍睁䑁䅉䅎灁䅁䅁䉔䅁䙁䅙䅁噂䡁䅁睚祂䝁䅅䅚求䍁䅁䅦杁䕁䅍杣求䝁䅑兡あ䙁䅣兙あ䝁䅍䅡癁䕁䄸兤あ䝁䅷睢療䝁䅳䅉潁䑁䅅杍癁䑁䅁睍癁䑁䅉䅍硁䑁䅑克䅁䑁䵷䅁坂䅁䅁兖睂䝁䅣杣桂䝁䅑党杁䡁䅷䅉䑂䡁䅉党歂䝁䅫䅤塂䝁䅅䅤橂䝁䅧睌偂䡁䅕䅤獂䝁䄸睢牂䍁䅁䅋硁䑁䅉睌睁䑁䅍睌祁䑁䅁杍睁䍁䅫䅁煂䅅䅁杖䅁䙁䅕䅣湂䡁䅉兙歂䝁䅕䅉㡂䍁䅁睑祂䝁䅕䅚灂䡁䅑睖桂䡁䅑睙潂䍁䄸睔ㅂ䡁䅑䅢療䝁䄸睡杁䍁䅧免祁䍁䄸䅍穁䍁䄸杍睁䑁䅉䅎灁䅁䅁睦䄴䙁䅙䅁噂䡁䅁睚祂䝁䅅䅚求䍁䅁䅦杁䕁䅍杣求䝁䅑兡あ䙁䅣兙あ䝁䅍䅡癁䕁䄸兤あ䝁䅷睢療䝁䅳䅉潁䑁䅅杍癁䑁䅁䅎癁䑁䅉䅍祁䑁䅁克䅁偁偑䅁坂䅁䅁兖睂䝁䅣杣桂䝁䅑党杁䡁䅷䅉䑂䡁䅉党歂䝁䅫䅤塂䝁䅅䅤橂䝁䅧睌偂䡁䅕䅤獂䝁䄸睢牂䍁䅁䅋硁䑁䅉睌睁䑁䅑睌祁䑁䅁杍穁䍁䅫䅁扃睄䅁杖䅁䙁䅕䅣湂䡁䅉兙歂䝁䅕䅉㡂䍁䅁睑祂䝁䅕䅚灂䡁䅑睖桂䡁䅑睙潂䍁䄸睔ㅂ䡁䅑䅢療䝁䄸睡杁䍁䅧免祁䍁䄸䅍ㅁ䍁䄸杍睁䑁䅅睍灁䅁䅁兺䄸䙁䅙䅁噂䡁䅁睚祂䝁䅅䅚求䍁䅁䅦杁䕁䅍杣求䝁䅑兡あ䙁䅣兙あ䝁䅍䅡癁䕁䄸兤あ䝁䅷睢療䝁䅳䅉潁䑁䅅杍癁䑁䅁兎癁䑁䅉䅍祁䑁䅑克䅁䩁剁䅁坂䅁䅁兖睂䝁䅣杣桂䝁䅑党杁䡁䅷䅉䑂䡁䅉党歂䝁䅫䅤塂䝁䅅䅤橂䝁䅧睌偂䡁䅕䅤獂䝁䄸睢牂䍁䅁䅋硁䑁䅉睌睁䑁䅙睌祁䑁䅁免穁䍁䅫䅁敂睄䅁杖䅁䙁䅕䅣湂䡁䅉兙歂䝁䅕䅉㡂䍁䅁睑祂䝁䅕䅚灂䡁䅑睖桂䡁䅑睙潂䍁䄸睔ㅂ䡁䅑䅢療䝁䄸睡杁䍁䅧免祁䍁䄸䅍㉁䍁䄸杍睁䑁䅉睍灁䅁䅁剭䅉䙁䅙䅁噂䡁䅁睚祂䝁䅅䅚求䍁䅁䅦杁䕁䅍杣求䝁䅑兡あ䙁䅣兙あ䝁䅍䅡癁䕁䄸兤あ䝁䅷睢療䝁䅳䅉潁䑁䅅杍癁䑁䅁睎癁䑁䅉䅍祁䑁䅉克䅁䙁乷䅁坂䅁䅁兖睂䝁䅣杣桂䝁䅑党杁䡁䅷䅉䑂䡁䅉党歂䝁䅫䅤塂䝁䅅䅤橂䝁䅧睌偂䡁䅕䅤獂䝁䄸睢牂䍁䅁䅋硁䑁䅉睌睁䑁䅣睌祁䑁䅁杍穁䍁䅫䅁䝃充䅁杖䅁䙁䅕䅣湂䡁䅉兙歂䝁䅕䅉㡂䍁䅁睑祂䝁䅕䅚灂䡁䅑睖桂䡁䅑睙潂䍁䄸睔ㅂ䡁䅑䅢療䝁䄸睡杁䍁䅧免祁䍁䄸䅍㕁䍁䄸杍睁䑁䅉免灁䅁䅁儫䄸䙁䅙䅁噂䡁䅁睚祂䝁䅅䅚求䍁䅁䅦杁䕁䅍杣求䝁䅑兡あ䙁䅣兙あ䝁䅍䅡癁䕁䄸兤あ䝁䅷睢療䝁䅳䅉潁䑁䅅杍癁䑁䅁兏癁䑁䅉䅍祁䑁䅉克䅁䩁卑䅁坂䅁䅁兖睂䝁䅣杣桂䝁䅑党杁䡁䅷䅉䑂䡁䅉党歂䝁䅫䅤塂䝁䅅䅤橂䝁䅧睌偂䡁䅕䅤獂䝁䄸睢牂䍁䅁䅋硁䑁䅉睌硁䑁䅁睌祁䑁䅁免睁䍁䅫䅁㑄睄䅁杖䅁䙁䅕䅣湂䡁䅉兙歂䝁䅕䅉㡂䍁䅁睑祂䝁䅕䅚灂䡁䅑睖桂䡁䅑睙潂䍁䄸睔ㅂ䡁䅑䅢療䝁䄸睡杁䍁䅧免祁䍁䄸免睁䍁䄸杍睁䑁䅅杍灁䅁䅁䅭䄰䙁䅙䅁噂䡁䅁睚祂䝁䅅䅚求䍁䅁䅦杁䕁䅍杣求䝁䅑兡あ䙁䅣兙あ䝁䅍䅡癁䕁䄸兤あ䝁䅷睢療䝁䅳䅉潁䑁䅅杍癁䑁䅅䅍癁䑁䅉䅍硁䑁䅍克䅁乁剙䅁坂䅁䅁兖睂䝁䅣杣桂䝁䅑党杁䡁䅷䅉䑂䡁䅉党歂䝁䅫䅤塂䝁䅅䅤橂䝁䅧睌偂䡁䅕䅤獂䝁䄸睢牂䍁䅁䅋硁䑁䅉睌硁䑁䅁睌祁䑁䅁杍睁䍁䅫䅁䡁杄䅁杖䅁䙁䅕䅣湂䡁䅉兙歂䝁䅕䅉㡂䍁䅁睑祂䝁䅕䅚灂䡁䅑睖桂䡁䅑睙潂䍁䄸睔ㅂ䡁䅑䅢療䝁䄸睡杁䍁䅧免祁䍁䄸免祁䍁䄸杍睁䑁䅅睍灁䅁䅁䉁䅁䙁䅙䅁噂䡁䅁睚祂䝁䅅䅚求䍁䅁䅦杁䕁䅍杣求䝁䅑兡あ䙁䅣兙あ䝁䅍䅡癁䕁䄸兤あ䝁䅷睢療䝁䅳䅉潁䑁䅅杍癁䑁䅅杍癁䑁䅉䅍祁䑁䅑克䅁䝁关䅁坂䅁䅁兖睂䝁䅣杣桂䝁䅑党杁䡁䅷䅉䑂䡁䅉党歂䝁䅫䅤塂䝁䅅䅤橂䝁䅧睌偂䡁䅕䅤獂䝁䄸睢牂䍁䅁䅋硁䑁䅉睌硁䑁䅍睌祁䑁䅁杍ぁ䍁䅫䅁⽄䅅䅁杖䅁䙁䅕䅣湂䡁䅉兙歂䝁䅕䅉㡂䍁䅁睑祂䝁䅕䅚灂䡁䅑睖桂䡁䅑睙潂䍁䄸睔ㅂ䡁䅑䅢療䝁䄸睡杁䍁䅧免祁䍁䄸免ぁ䍁䄸杍睁䑁䅁李灁䅁䅁睭䅷䙁䅙䅁噂䡁䅁睚祂䝁䅅䅚求䍁䅁䅦杁䕁䅍杣求䝁䅑兡あ䙁䅣兙あ䝁䅍䅡癁䕁䄸兤あ䝁䅷睢療䝁䅳䅉潁䑁䅅杍癁䑁䅅李癁䑁䅉䅍硁䑁䅍克䅁䑁佫䅁坂䅁䅁兖睂䝁䅣杣桂䝁䅑党杁䡁䅷䅉䑂䡁䅉党歂䝁䅫䅤塂䝁䅅䅤橂䝁䅧睌偂䡁䅕䅤獂䝁䄸睢牂䍁䅁䅋硁䑁䅉睌硁䑁䅫睌祁䑁䅁免穁䍁䅫䅁塃睄䅁杖䅁䙁䅕䅣湂䡁䅉兙歂䝁䅕䅉㡂䍁䅁睑祂䝁䅕䅚灂䡁䅑睖桂䡁䅑睙潂䍁䄸睔ㅂ䡁䅑䅢療䝁䄸睡杁䍁䅧免祁䍁䄸免㕁䍁䄸杍睁䑁䅅䅎灁䅁䅁䅔䄰䙁䅙䅁噂䡁䅁睚祂䝁䅅䅚求䍁䅁䅦杁䕁䅍杣求䝁䅑兡あ䙁䅣兙あ䝁䅍䅡癁䕁䄸兤あ䝁䅷睢療䝁䅳䅉潁䑁䅅杍癁䑁䅅兏癁䑁䅉䅍祁䑁䅉克䅁偁䰸䅁坂䅁䅁兖睂䝁䅣杣桂䝁䅑党杁䡁䅷䅉䑂䡁䅉党歂䝁䅫䅤塂䝁䅅䅤橂䝁䅧睌偂䡁䅕䅤獂䝁䄸睢牂䍁䅁䅋硁䑁䅉睌祁䑁䅅睌祁䑁䅁杍穁䍁䅫䅁煃睃䅁杖䅁䙁䅕䅣湂䡁䅉兙歂䝁䅕䅉㡂䍁䅁睑祂䝁䅕䅚灂䡁䅑睖桂䡁䅑睙潂䍁䄸睔ㅂ䡁䅑䅢療䝁䄸睡杁䍁䅧免祁䍁䄸杍穁䍁䄸杍睁䑁䅅李灁䅁䅁案䅁䉁䅑䅁噂䡁䅑兡獂䝁䅫䅤灂䝁䅕督䅁䍁䜰䅁潁䅁䅁兖あ䝁䅫䅢灂䡁䅑入杁䙁䅍睙桂䝁䅷党杁䙁䅍睢獂䝁䅅杣䅁䩁䥳䅁䕁䅁䅁杖䅁䅁䑉䅁䥁䅁䅁杖䝂䕁䅍䅁敃杁䅁权䅁䙁䅙兓䑂䕁䅫䅁癄睁䅁䅃䅁䙁䅙䅔偂䅁䅁睖䅉䅁䅯䅁坂䕁䅷䅖偂䅁䅁睘䅉䅁䅧䅁坂䕁䄰睑䅁䱁䍅䅁䥁䅁䅁杖佂䕁䄸䅁ㅄ睁䅁权䅁䙁䅙杕呂䕁䅳䅁坃睁䅁权䅁䙁䅙杕呂䕁䄴䅁獄睁䅁权䅁䙁䅙杕啂䙁䅧䅁扄睁䅁䅃䅁䙁䅙睕啂䅁䅁杈䅑䅁䅧䅁坂䙁䅑杕䅁䍁䑫䅁䭁䅁䅁杖啂䙁䅉睕䅁䑁䑳䅁䝁䅁䅁杖慂䅁䅁䅅䅉䍁䅁䅁坂䝁䅅睙桂䡁䅑兡療䝁䄴䅉卂䝁䅕杢あ䝁䅅䅢䅁䩁兕䅁奁䅁䅁杖灂䝁䅑党療䍁䅁睒桂䝁䄰党穂䅁䅁睳䅧䅁䉙䅁坂䝁䅫䅚求䝁䄸䅉呂䡁䅑杣求䝁䅅兢灂䝁䄴睚㝁䍁䅁睑獂䝁䄸兤歂䍁䅁兓畂䝁䅙杣桂䡁䅍䅤祂䡁䅕睙あ䡁䅕杣求䑁䅳䅉䑂䝁䅷睢ㅂ䝁䅑䅉呂䡁䅑睢祂䝁䅅睚求䑁䅳䅉呂䡁䅑杣求䝁䅅兢灂䝁䄴睚杁䕁䄰党歂䝁䅫兙㝁䍁䅁杖灂䝁䅑党療䍁䄰睢畂䍁䄰䅒求䝁䄰兙畂䝁䅑䅉呂䝁䅕杣㉂䝁䅕杣穂䑁䅳䅉佂䝁䅕䅤㍂䝁䄸杣牂䍁䅁睕求䝁䅍兤祂䝁䅫䅤㕂䑁䅳䅉䑂䝁䄸杢あ䝁䅕杢あ䍁䅁睑祂䝁䅕兙あ䝁䅫睢畂䅁䅁桪䅅䱁䅧䅁坂䝁䅫䅚求䝁䄸䅉呂䡁䅑杣求䝁䅅兢灂䝁䄴睚㝁䍁䅁兒畂䡁䅑党祂䡁䅁杣灂䡁䅍党杁䙁䅙睢灂䡁䅁䅉桂䝁䄴䅚杁䙁䅑党獂䝁䅕䅣潂䝁䄸杢㕂䑁䅳䅉呂䡁䅑杣求䝁䅅兢灂䝁䄴睚杁䕁䄰党歂䝁䅫兙㝁䍁䅁杔求䡁䅑睤療䡁䅉睡杁䙁䅍党橂䡁䅕杣灂䡁䅑入㝁䍁䅁䅒桂䝁䅅睕㝁䍁䅁兎䡂䅁䅁桴䅅䡁䅁䅁坂䝁䅫杣あ䡁䅕兙獂䍁䅁睖療䡁䅉睡浂䝁䄸杣橂䝁䅕睏杁䕁䅕兢睂䝁䅷睢㕂䝁䅕党杁䕁䅉党畂䝁䅕杚灂䡁䅑督㝁䍁䅁睕療䝁䅍兡桂䝁䅷䅉卂䝁䅕睙祂䡁䅕兡あ䝁䅫杢湂䅁䅁刲䅅䱁䅙䅁坂䝁䅫杣あ䡁䅕兙獂䍁䅁睖療䡁䅉睡浂䝁䄸杣橂䝁䅕睏杁䕁䅕兢睂䝁䅷睢㕂䝁䅕党杁䕁䅉党畂䝁䅕杚灂䡁䅑督㝁䍁䅁睕療䝁䅍兡桂䝁䅷䅉卂䝁䅕睙祂䡁䅕兡あ䝁䅫杢湂䑁䅳䅉䙂䝁䄰䅣獂䝁䄸入求䝁䅕䅉䉂䡁䅍督灂䡁䅍䅤桂䝁䄴睙求䍁䅁䅕祂䝁䄸睚祂䝁䅅兢杁䍁䅧兒䉂䙁䅁克䅁䙁䥑䅁䥁䅁䅁睖䉂䕁䅉䅁㑃杁䅁䅃䅁䙁䅣兑啂䅁䅁督䅉䅁䅧䅁塂䕁䅉兑䅁䝁䐰䅁䥁䅁䅁睖䍂䕁䅑䅁奄杁䅁权䅁䙁䅣䅒䉂䙁䅫䅁汁䅂䅁䅃䅁䙁䅣䅒䑂䅁䅁眸䅍䅁䅧䅁塂䕁䅕睑䅁䵁䑳䅁䭁䅁䅁睖䙂䕁䅷䅔䅁䍁䑍䅁䥁䅁䅁睖䝂䕁䅍䅁䕄睁䅁䅃䅁䙁䅣䅓卂䅁䅁睪䅍䅁䅙䅁塂䕁䄰䅁畂睁䅁䅃䅁䙁䅣兔䍂䅁䅁睥䅍䅁䅧䅁塂䕁䄰䅖䅁䝁䍑䅁䥁䅁䅁睖卂䕁䅉䅁䱄杁䅁䅃䅁䙁䅣杕䱂䅁䅁杔䅍䅁䅧䅁塂䙁䅍䅖䅁䥁䑫䅁䥁䅁䅁睖啂䙁䅣䅁楄杁䅁杂䅁䙁䅣兗䅁䉁䌴䅁䭁䅁䅁睖婂䕁䄴杔䅁乁䍙䅁啁䅁䅁睖桂䡁䅑睙潂䍁䅁䅒求䡁䅙䅁杂睄䅁䅆䅁䙁䅣兙あ䝁䅍䅡杁䕁䄴党湂䅁䅁杢䅳䉁䅑䅁塂䝁䅅䅤橂䝁䅧䅉兂䝁䄸督䅁䑁䵙䅁流䅁䅁睖桂䡁䅑党祂䍁䅁䅕ㅂ䡁䅉兡浂䝁䅫</t>
  </si>
  <si>
    <t>睙桂䡁䅑兡療䝁䄴䅁䅁䅃䅁䅉䅁䙁䅣兙あ䝁䅕杣杁䙁䅕䅤灂䝁䅷兡あ䝁䅫党穂䅁䅁兘䅙䕁䅧䅁塂䝁䅫杣求䝁䅷党穂䡁䅍䅉啂䝁䅕䅢求䝁䅍睢瑂䝁䄰兤畂䝁䅫睙桂䡁䅑兡療䝁䄴䅉呂䝁䅕杣㉂䝁䅫睙求䡁䅍䅁啃权䅁䅃䅁䙁䅧兒䵂䅁䅁睘䅍䅁䅧䅁奂䕁䄸兔䅁佁䍍䅁䭁䅁䅁䅗卂䕁䅅兗䅁䱁䑳䅁䥁䅁䅁䅗奂䙁䅧䅁呁䅂䅁䅃䅁䙁䅧兗䵂䅁䅁眴䅍䅁䅧䅁婂䙁䅕兔䅁䉁䑳䅁䥁䅁䅁杗䍂䕁䅧䅁䕂杁䅁权䅁䙁䅯村卂䕁䅅䅁䡃睁䅁权䅁䙁䅯兓偂䕁䄴䅁㍁杁䅁䅃䅁䙁䅯䅖呂䅁䅁兲䅍䅁䅯䅁敂䕁䄰兓䕂䅁䅁杨䅑䅁䅯䅁敂䙁䅍兔䵂䅁䅁朷䅯䅁䅯䅁敂䙁䅍䅕奂䅁䅁䅁䅁䅁䅯䅁㍂䝁䄸䅢浂䅁䅁桹䅉䩁䝰䅁䵁䅉䅅䅁䙁䅁䅁睁䵁䅁䅁权㝄䅂䅁权汄权䅁权浄权䅁权湄权䅁允䅁䅁䅅䅁䭁偁䭫䅁䵁䅉䅅䅁䑁䅁䅁睁䵁䅁䅁权獃兂䅁权敁杂䅁允䅁䅁䅅䅁䭁䝁䝕䅁䵁䅉䅅䅁䙁䅁䅁睁䵁䅁䅁权穂䅅䅁权瑄权䅁权浄权䅁权湄权䅁允䅁䅁䅅䅁䭁䉁䕁䅁䵁䅉䅅䅁䑁䅁䅁睁䵁䅁䅁权い兂䅁权慁杂䅁允䅁䅁䅅䅁䭁䙁䜸䅁䵁䅉䅅䅁䑁䅁䅁睁䵁䅁䅁权灃䅂䅁权捁杂䅁允䅁䅁䅅䅁䭁乁䝁䅁䵁䅉䅅䅁䑁䅁䅁睁䵁䅁䅁权剁杄䅁权歁杂䅁允䅁䅁䅅䅁䭁䉁䕁䅁䵁䅉䅅䅁䙁䅁䅁睁䵁䅁䅁权噄兂䅁权䱄杅䅁权䕁䅁䅋权䥄杅䅁允䅁䅁䅅䅁䙁䥁牘払敧嘹䅴䍄䉁䅁䅁兂䅁䅁䅍䅄䅁䅁䅯䅵䅕䅁䅯剸䅉䅁䅯䅂䍁䅧䅯剹䅉䅁䅅䅁䉁䅁䅁兂千䙭潂癪䱫䅑杷允䅁䅁䅕䅁䑁䅁䅷䅁䭁䕁䵅䅁䭁佁䭯䅁䭁佁䭙䅁䭁佁䭳䅁䉁䅁䅁允䅁䅁䅣䅁䅁䕁乂欵䵁䅉䅅䅁䙁䅁䅁睁䵁䅁䅁权偃䅂䅁权䱄杅䅁权䕁䅁䅋权䩄杅䅁允䅁䅁䅅䅁䙁䙁㑋潈牘嘸䅬䍄䉁䅁䅁兂䅁䅁䅍䅄䅁䅁䅯杖䅕䅁䅯儵䅯䅁䅯朵䅯䅁䅯眵䅯䅁䅅䅁䉁䅁䅁权㕄权䅁䍄䉁䅁䅁睁䅁䅁䅍䅄䅁䅁䅯李䅕䅁䅯䅈䅙䅁䅅䅁䉁䅁䅁权乂杂䅁䍄䉁䅁䅁兂䅁䅁䅍䅄䅁䅁䅯䅍䅕䅁䅯儵䅯䅁䅯朵䅯䅁䅯眵䅯䅁䅅䅁䉁䅁䅁权㍁睃䅁䍄䉁䅁䅁睁䅁䅁䅍䅄䅁䅁䅯睙䅕䅁䅯䅊䅙䅁䅅䅁䉁䅁䅁权橂杂䅁䍄䉁䅁䅁兂䅁䅁䅍䅄䅁䅁䅯䅷䅑䅁䅯剸䅉䅁䅯䅂䍁䅧䅯䉹䅉䅁䅅䅁䉁䅁䅁兂⭄戵癕㙁乯䅑杷允䅁䅁䅕䅁䑁䅁䅷䅁䭁䉁䙳䅁䭁佁䭧䅁䭁佁䭙䅁䭁佁䭣䅁䉁䅁䅁允䅁䅁䅯术䅯䅁杷允䅁䅁䅕䅁䑁䅁䅷䅁䭁佁䰰䅁䭁佁䬰䅁䭁佁䭙䅁䭁佁䭣䅁䉁䅁䅁允䅁䅁䅯䅅䅑䅁杷允䅁䅁䅕䅁䑁䅁䅷䅁䭁䑁䘰䅁䭁佁䭕䅁䭁佁䭙䅁䭁佁䭣䅁䉁䅁䅁允䅁䅁䅯䅏䅳䅁杷允䅁䅁䅍䅁䑁䅁䅷䅁䭁䍁佷䅁䭁䍁䝑䅁䉁䅁䅁允䅁䅁䅯桙䅉䅁杷允䅁䅁䅕䅁䑁䅁䅷䅁䭁佁䔴䅁䭁䵁单䅁䭁䅁䅑潁䭁䵁卧䅁䉁䅁䅁允䅁䅁䅕其坖䵺㐶䕋䵁䅉䅅䅁䙁䅁䅁睁䵁䅁䅁权⽂睃䅁权潄权䅁权浄权䅁权湄权䅁允䅁䅁䅅䅁䭁䉁䕁䅁䵁䅉䅅䅁䑁䅁䅁睁䵁䅁䅁权元䅂䅁权捁杂䅁允䅁䅁䅅䅁䭁䙁䝯䅁䵁䅉䅅䅁䑁䅁䅁睁䵁䅁䅁权呂睃䅁权敁杂䅁允䅁䅁䅅䅁䭁䵁䝳䅁䵁䅉䅅䅁䙁䅁䅁睁䵁䅁䅁权穂兂䅁权汄权䅁权浄权䅁权湄权䅁允䅁䅁䅅䅁䭁偁䭫䅁䵁䅉䅅䅁䑁䅁䅁睁䵁䅁䅁权啃䅄䅁权偄杅䅁允䅁䅁䅅䅁䭁䉁䕁䅁䵁䅉䅅䅁䙁䅁䅁睁䵁䅁䅁权噁䅄䅁权獄权䅁权浄权䅁权湄权䅁允䅁䅁䅅䅁䡁䅁䅁䅁权敫䅎䍄䉁䅁䅁睁䅁䅁䅍䅄䅁䅁䅯兕䅕䅁䅯䅇䅙䅁䅅䅁䉁䅁䅁权䩂睂䅁䍄䉁䅁䅁兂䅁䅁䅍䅄䅁䅁䅯剚䅅䅁䅯硹䅉䅁䅯䅂䍁䅧䅯䉹䅉䅁䅅䅁䉁䅁䅁兂晁敨剴䙵匵䅑杷允䅁䅁䅍䅁䑁䅁䅷䅁䭁乁䙳䅁䭁䍁䝙䅁䉁䅁䅁允䅁䅁䅕䡰㥁瑃橥䕗䵁䅉䅅䅁䙁䅁䅁睁䵁䅁䅁权㝂兂䅁权瑄权䅁权浄权䅁权湄权䅁允䅁䅁䅅䅁䡁䅁䅁䅁䅂敺䅖䍄䉁䅁䅁兂䅁䅁䅍䅄䅁䅁䅯䅅䅳䅁䅯剸䅉䅁䅯䅂䍁䅧䅯䉹䅉䅁䅅䅁䉁䅁䅁兂潂婲䙭愴偍䅑杷允䅁䅁䅕䅁䑁䅁䅷䅁䭁䕁䙫䅁䭁佁䭫䅁䭁佁䭙䅁䭁佁䭣䅁䉁䅁䅁允䅁䅁䅯䅂䄰䅁杷允䅁䅁䅕䅁䑁䅁䅷䅁䭁佁䙯䅁䭁佁䭧䅁䭁佁䭙䅁䭁佁䭣䅁䉁䅁䅁允䅁䅁䅯䅅䅑䅁杷允䅁䅁䅕䅁䑁䅁䅷䅁䭁佁䱕䅁䭁佁䭯䅁䭁佁䭙䅁䭁佁䭳䅁䉁䅁䅁允䅁䅁䅣䅁䅁䍁㕁欵䵁䅉䅅䅁䙁䅁䅁睁䵁䅁䅁权㝂兂䅁权灄权䅁权浄权䅁权湄权䅁允䅁䅁䅅䅁䭁䱁光䅁䵁䅉䅅䅁䙁䅁䅁睁䵁䅁䅁权䑄兂䅁权瑄权䅁权浄权䅁权湄权䅁允䅁䅁䅅䅁䡁䅁䅁䅁䅁佋䅚䍄䉁䅁䅁兂䅁䅁䅍䅄䅁䅁䅯睁䅷䅁䅯儶䅯䅁䅯朵䅯䅁䅯眵䅯䅁䅅䅁䉁䅁䅁权允䅂䅁䍄䉁䅁䅁睁䅁䅁䅍䅄䅁䅁䅯䅬䅑䅁䅯䅈䅙䅁䅅䅁䉁䅁䅁权偂杂䅁䍄䉁䅁䅁睁䅁䅁䅍䅄䅁䅁䅯睉䅕䅁䅯杈䅙䅁䅅䅁䉁䅁䅁权杄杂䅁䍄䉁䅁䅁睁䅁䅁䅍䅄䅁䅁䅯杭䅕䅁䅯硺䅉䅁䅅䅁䉁䅁䅁睂䅁䅁䅁䱷椯䅑杷允䅁䅁䅕䅁䑁䅁䅷䅁䭁乁䵣䅁䭁佁䭕䅁䭁佁䭙䅁䭁佁䭣䅁䉁䅁䅁允䅁䅁䅯李䅳䅁杷允䅁䅁䅕䅁䑁䅁䅷䅁䭁䑁佳䅁䭁佁䬰䅁䭁佁䭙䅁䭁佁䭣䅁䉁䅁䅁允䅁䅁䅯䅅䅑䅁杷允䅁䅁䅕䅁䑁䅁䅷䅁䭁䕁偅䅁䭁佁䭫䅁䭁佁䭙䅁䭁佁䭣䅁䉁䅁䅁允䅁䅁䅯䅅䅑䅁杷允䅁䅁䅕䅁䑁䅁䅷䅁䭁乁偕䅁䭁䵁即䅁䭁䅁䅑潁䭁䵁卧䅁䉁䅁䅁允䅁䅁䅕捺䵺䵺䵸啗䵁䅉䅅䅁䙁䅁䅁睁䵁䅁䅁权敄䅂䅁权潄权䅁权浄权䅁权湄权䅁允䅁䅁䅅䅁䭁䑁䵙䅁䵁䅉䅅䅁䙁䅁䅁睁䵁䅁䅁权穄兂䅁权灄权䅁权浄权䅁权湄权䅁允䅁䅁䅅䅁䭁䉁䕁䅁䵁䅉䅅䅁䑁䅁䅁睁䵁䅁䅁权獃兂䅁权偄杅䅁允䅁䅁䅅䅁䭁䉁䕁䅁䵁䅉䅅䅁䑁䅁䅁睁䵁䅁䅁权㑃䅂䅁权奁杂䅁允䅁䅁䅅䅁䭁䉁䝫䅁䵁䅉䅅䅁䑁䅁䅁睁䵁䅁䅁权ㅄ睃䅁权流杂䅁允䅁䅁䅅䅁䙁䱁敧敨剴䙗䅚䍄䉁䅁䅁兂䅁䅁䅍䅄䅁䅁䅯䅅䄴䅁䅯儶䅯䅁䅯朵䅯䅁䅯眵䅯䅁䅅䅁䉁䅁䅁权允䅂䅁䍄䉁䅁䅁睁䅁䅁䅍䅄䅁䅁䅯兹䅕䅁䅯䅇䅙䅁䅅䅁䉁䅁䅁权灁杂䅁䍄䉁䅁䅁睁䅁䅁䅍䅄䅁䅁䅯眹䅳䅁䅯硺䅉䅁䅅䅁䉁䅁䅁权允䅂䅁䍄䉁䅁䅁兂䅁䅁䅍䅄䅁䅁䅯睊䅕䅁䅯儷䅯䅁䅯朵䅯䅁䅯眵䅯䅁䅅䅁䉁䅁䅁权允䅂䅁䍄䉁䅁䅁睁䅁䅁䅍䅄䅁䅁䅯睪䄴䅁䅯硺䅉䅁䅅䅁䉁䅁䅁权允䅂䅁䍄䉁䅁䅁兂䅁䅁䅍䅄䅁䅁䅯睯䅑䅁䅯剸䅉䅁䅯䅂䍁䅧䅯剹䅉䅁䅅䅁䉁䅁䅁兂灂㑯救㠴兣䅑杷允䅁䅁䅍䅁䑁䅁䅷䅁䭁佁䙍䅁䭁䍁䝑䅁䉁䅁䅁允䅁䅁䅯睦䅣䅁杷允䅁䅁䅕䅁䑁䅁䅷䅁䭁䱁䔸䅁䭁䵁单䅁䭁䅁䅑潁䭁䵁卫䅁䉁䅁䅁允䅁䅁䅕橧杆⭸漶歃䵁䅉䅅䅁䑁䅁䅁睁䵁䅁䅁权瑄兂䅁权歁杂䅁允䅁䅁䅅䅁䭁䉁䕁䅁䵁䅉䅅䅁䑁䅁䅁睁䵁䅁䅁权䙂睃䅁权偄杅䅁允䅁䅁䅅䅁䡁䅁䅁䅁杂畱䅖䍄䉁䅁䅁兂䅁䅁䅍䅄䅁䅁䅯公䅕䅁䅯䄶䅯䅁䅯朵䅯䅁䅯眵䅯䅁䅅䅁䉁䅁䅁权允䅂䅁䍄䉁䅁䅁兂䅁䅁䅍䅄䅁䅁䅯睲䅷䅁䅯儶䅯䅁䅯朵䅯䅁䅯眵䅯䅁䅅䅁䉁䅁䅁权允䅂䅁䍄䉁䅁䅁兂䅁䅁䅍䅄䅁䅁䅯睓䅕䅁䅯硹䅉䅁䅯䅂䍁䅧䅯䉹䅉䅁䅅䅁䉁䅁䅁兂㥁瑃橥䕣戱䅑杷允䅁䅁䅍䅁䑁䅁䅷䅁䭁乁䕳䅁䭁䍁䝙䅁䉁䅁䅁允䅁䅁䅕䉵䘶ㄶ奇歓䵁䅉䅅䅁䑁䅁䅁睁䵁䅁䅁权療䅄䅁权流杂䅁允䅁䅁䅅䅁䙁䑁䬰㘱睎嘳䅬䍄䉁䅁䅁睁䅁䅁䅍䅄䅁䅁䅯䅳䅑䅁䅯䅊䅙䅁䅅䅁䉁䅁䅁权䕃杂䅁䍄䉁䅁䅁睁䅁䅁䅍䅄䅁䅁䅯䅈䅕䅁䅯硺䅉䅁䅅䅁䉁䅁䅁睂䅁䅁䅁䙉杢䅑杷允䅁䅁䅍䅁䑁䅁䅷䅁䭁䡁偑䅁䭁䉁䜴䅁䉁䅁䅁允䅁䅁䅯眱䅣䅁杷允䅁䅁䅍䅁䑁䅁䅷䅁䭁䅁儰䅁䭁䍁䝙䅁䉁䅁䅁允䅁䅁䅕捺䵺䵺獺さ䵁䅉䅅䅁䑁䅁䅁睁䵁䅁䅁权灃䅂䅁权歁杂䅁允䅁䅁䅅䅁䭁䱁䝧䅁䵁䅉䅅䅁䙁䅁䅁睁䵁䅁䅁权佁兄䅁权瑄权䅁权浄权䅁权湄权䅁允䅁䅁䅅䅁䭁䉁䕁䅁䵁䅉䅅䅁䕁䅁䅁睁䵁䅁䅁权婁兂䅁权晁杂䅁权杁杂䅁允䅁䅁䅅䅁䭁䍁䥷䅁䵁䅉䅅䅁䑁䅁䅁睁䵁䅁䅁权求兄䅁权流杂䅁允䅁䅁䅅䅁䙁䑁䬰㘱睎啈䅴䍄䉁䅁䅁兂䅁䅁䅍䅄䅁䅁䅯睨䅳䅁䅯䄷䅯䅁䅯朵䅯䅁䅯眵䅯䅁䅅䅁䉁䅁䅁权允䅂䅁䍄䉁䅁䅁兂䅁䅁䅍䅄䅁䅁䅯兹䅑䅁䅯朶䅯䅁䅯朵䅯䅁䅯眶䅯䅁䅅䅁䉁䅁䅁权允䅂䅁䍄䉁䅁䅁兂䅁䅁䅍䅄䅁䅁䅯儶䅑䅁䅯剸䅉䅁䅯䅂䍁䅧䅯䉹䅉䅁䅅䅁䉁䅁䅁兂㡁灏氯猳桕䅑杷允䅁䅁䅍䅁䑁䅁䅷䅁䭁䝁䵫䅁䭁䉁䝧䅁䉁䅁䅁允䅁䅁䅯䅒䅙䅁杷允䅁䅁䅕䅁䑁䅁䅷䅁䭁佁䕣䅁䭁䵁即䅁䭁䅁䅑潁䭁䵁卧䅁䉁䅁䅁允䅁䅁䅕硥畓⭒卆啢䵁䅉䅅䅁䙁䅁䅁睁䵁䅁䅁权䭄睃䅁权潄权䅁权浄权䅁权湄权䅁允䅁䅁䅅䅁䭁䉁䕁䅁䵁䅉䅅䅁䙁䅁䅁睁䵁䅁䅁权⭁兄䅁权䙄杅䅁权䕁䅁䅋权䩄杅䅁允䅁䅁䅅䅁䙁䝁浹瑕㥖砸䅒䍄䉁䅁䅁睁䅁䅁䅍䅄䅁䅁䅯杇䄴䅁䅯䅇䅙䅁䅅䅁䉁䅁䅁权㡂杂䅁䍄䉁䅁䅁兂䅁䅁䅍䅄䅁䅁䅯䅧䅷䅁䅯剸䅉䅁䅯䅂䍁䅧䅯剹䅉䅁䅅䅁䉁䅁䅁兂䙄湏漶⽹丸䅑杷允䅁䅁䅍䅁䑁䅁䅷䅁䭁䕁䱁䅁䭁䉁䜴䅁䉁䅁䅁允䅁䅁䅯杣䅙䅁杷允䅁䅁䅍䅁䑁䅁䅷䅁䭁䉁䕁䅁䭁䉁䝷䅁䉁䅁䅁允䅁䅁䅯睚䅉䅁杷允䅁䅁䅍䅁䑁䅁䅷䅁䭁乁䕁䅁䭁䍁䝑䅁䉁䅁䅁允䅁䅁䅯䅆䅧䅁杷允䅁䅁䅕䅁䑁䅁䅷䅁䭁䙁丸䅁䭁䵁即䅁䭁䅁䅑潁䭁䵁卫䅁䉁䅁䅁允䅁䅁䅕噋偹癷䥗啘䵁䅉䅅䅁䑁䅁䅁睁䵁䅁䅁权啄䅂䅁权偄杅䅁允䅁䅁䅅䅁䭁䉁䕁䅁䵁䅉䅅䅁䑁䅁䅁睁䵁䅁䅁权敂兂䅁权流杂䅁允䅁䅁䅅䅁䙁䥁牘払敧噴䅨䍄䉁䅁䅁兂䅁䅁䅍䅄䅁䅁䅯光䄰䅁䅯硹䅉䅁䅯䅂䍁䅧䅯䉹䅉䅁䅅䅁䉁䅁䅁兂䥂場啯畲婤䅑杷允䅁䅁䅕䅁䑁䅁䅷䅁䭁䡁乣䅁䭁佁䭕䅁䭁佁䭙䅁䭁佁䭣䅁䉁䅁䅁允䅁䅁䅯䅅䅑䅁杷允䅁䅁䅕䅁䑁䅁䅷䅁䭁䡁䘴䅁䭁佁䭕䅁䭁佁䭙䅁䭁佁䭣䅁䉁䅁䅁允䅁䅁䅯儫䅯䅁杷允䅁䅁䅍䅁䑁䅁䅷䅁䭁䑁䵯䅁䭁䵁匸䅁䉁䅁䅁允䅁䅁䅣䅁䅁䵁慁唵䵁䅉䅅䅁䕁䅁䅁睁䵁䅁䅁权卂杄䅁权晁杂䅁权杁杂䅁允䅁䅁䅅䅁䭁䩁䝷䅁䵁䅉䅅䅁䙁䅁䅁睁䵁䅁䅁权扁兄䅁权汄权䅁权浄权䅁权湄权䅁允䅁䅁䅅䅁䭁䉁䱧䅁䵁䅉䅅䅁䑁䅁䅁睁䵁䅁䅁权楃䅂䅁权捁杂䅁允䅁䅁䅅䅁䭁䱁䜰䅁䵁䅉䅅䅁䙁䅁䅁睁䵁䅁䅁权汁兂䅁权煄权䅁权浄权䅁权牄权䅁允䅁䅁䅅䅁䭁䉁䕁䅁䵁䅉䅅䅁䙁䅁䅁睁䵁䅁䅁权㡂兂䅁权煄权䅁权浄权䅁权牄权䅁允䅁䅁䅅䅁䡁䅁䅁䅁䅄畋䅚䍄䉁䅁䅁兂䅁䅁䅍䅄䅁䅁䅯睳䅑䅁䅯朶䅯䅁䅯朵䅯䅁䅯眶䅯䅁䅅䅁䉁䅁䅁权允䅂䅁䍄䉁䅁䅁兂䅁䅁䅍䅄䅁䅁䅯䅩䅷䅁䅯䄶䅯䅁䅯朵䅯䅁䅯眵䅯䅁䅅䅁䉁䅁䅁权䝁睃䅁䍄䉁䅁䅁兂䅁䅁䅍䅄䅁䅁䅯杊䅳䅁䅯儷䅯䅁䅯朵䅯䅁䅯眵䅯䅁䅅䅁䉁䅁䅁权允䅂䅁䍄䉁䅁䅁睁䅁䅁䅍䅄䅁䅁䅯䅷䅕䅁䅯䅊䅙䅁䅅䅁䉁䅁䅁权允䅂䅁䍄䉁䅁䅁兂䅁䅁䅍䅄䅁䅁䅯李䄸䅁䅯儵䅯䅁䅯朵䅯䅁䅯眵䅯䅁䅅䅁䉁䅁䅁权允䅂䅁䍄䉁䅁䅁兂䅁䅁䅍䅄䅁䅁䅯儯䄴䅁䅯剸䅉䅁䅯䅂䍁䅧䅯䉹䅉䅁䅅䅁䉁䅁䅁兂敂慬敊䍙䩧䅑杷允䅁䅁䅍䅁䑁䅁䅷䅁䭁偁䵫䅁䭁䉁䜴䅁䉁䅁䅁允䅁䅁䅯䅎䅙䅁杷允䅁䅁䅕䅁䑁䅁䅷䅁䭁䱁佫䅁䭁佁䭯䅁䭁佁䭙䅁䭁佁䭳䅁䉁䅁䅁允䅁䅁䅣䅁䅁䝁䙂欵䵁䅉䅅䅁䙁䅁䅁睁䵁䅁䅁权䡄兂䅁权䱄杅䅁权䕁䅁䅋权䩄杅䅁允䅁䅁䅅䅁䙁䙁偹癷潕䙌䅴䍄䉁䅁䅁睁䅁䅁䅍䅄䅁䅁䅯眷䅕䅁䅯䅊䅙䅁䅅䅁䉁䅁䅁权塃睂䅁䍄䉁䅁䅁兂䅁䅁䅍䅄䅁䅁䅯朹䅕䅁䅯剸䅉䅁䅯䅂䍁䅧䅯䉹䅉䅁䅅䅁䉁䅁䅁兂穃䌴浚桶捕䅑杷允䅁䅁䅍䅁䑁䅁䅷䅁䭁䱁䘸䅁䭁䵁匸䅁䉁䅁䅁允䅁䅁䅯䅅䅑䅁杷允䅁䅁䅕䅁䑁䅁䅷䅁䭁䉁䝙䅁䭁佁䭫䅁䭁佁䭙䅁䭁佁䭣䅁䉁䅁䅁允䅁䅁䅯眷䄸䅁杷允䅁䅁䅍䅁䑁䅁䅷䅁䭁䩁䔰䅁䭁䍁䝙䅁䉁䅁䅁允䅁䅁䅕牕敧敨硳啖䵁䅉䅅䅁䙁䅁䅁睁䵁䅁䅁权䩁兂䅁权瑄权䅁权浄权䅁权湄权䅁允䅁䅁䅅䅁䡁䅁䅁䅁杄佄䅚䍄䉁䅁䅁兂䅁䅁䅍䅄䅁䅁䅯具䅕䅁䅯硹䅉䅁䅯䅂䍁䅧䅯䉹䅉䅁䅅䅁䉁䅁䅁兂㥁瑃橥䵣愱䅑杷允䅁䅁䅍䅁䑁䅁䅷䅁䭁偁䙧䅁䭁䉁䝧䅁䉁䅁䅁允䅁䅁䅯兇䅙䅁杷允䅁䅁䅕䅁䑁䅁䅷䅁䭁䥁䙧䅁䭁佁䭧䅁䭁佁䭙䅁䭁佁䭣䅁䉁䅁䅁允䅁䅁䅯䅅䅑䅁杷允䅁䅁䅕䅁䑁䅁䅷䅁䭁䕁䵍䅁䭁佁䭫䅁䭁佁䭙䅁䭁佁䭣䅁䉁䅁䅁允䅁䅁䅯剉䅅䅁杷允䅁䅁䅍䅁䑁䅁䅷䅁䭁䅁䵫䅁䭁䉁䝧䅁䉁䅁䅁允䅁䅁䅯睢䅙䅁杷允䅁䅁䅍䅁䑁䅁䅷䅁䭁䍁䴸䅁䭁䉁䜴䅁䉁䅁䅁允䅁䅁䅯䅖䅙䅁杷允䅁䅁䅕䅁䑁䅁䅷䅁䭁佁䕳䅁䭁佁䬰䅁䭁佁䭙䅁䭁佁䭣䅁䉁䅁䅁允䅁䅁䅣䅁䅁䵁㉃唵䵁䅉䅅䅁䙁䅁䅁睁䵁䅁䅁权ㅂ兄䅁权汄权䅁权浄权䅁权湄权䅁允䅁䅁䅅䅁䭁䭁䱕䅁䵁䅉䅅䅁䕁䅁䅁睁䵁䅁䅁权⽄䅂䅁权晁杂䅁权杁杂䅁允䅁䅁䅅䅁䭁䥁䠰䅁䵁䅉䅅䅁䙁䅁䅁睁䵁䅁䅁权穄权䅁权䱄杅䅁权䕁䅁䅋权䩄杅䅁允䅁䅁䅅䅁䙁䥁䌯匹捨ㅔ䅎䍄䉁䅁䅁睁䅁䅁䅍䅄䅁䅁䅯杮䅕䅁䅯䅊䅙䅁䅅䅁䉁䅁䅁权䥄睄䅁䍄䉁䅁䅁兂䅁䅁䅍䅄䅁䅁䅯杒䅷䅁䅯䄶䅯䅁䅯朵䅯䅁䅯眵䅯䅁䅅䅁䉁䅁䅁权允䅂䅁䍄䉁䅁䅁睁䅁䅁䅍䅄䅁䅁䅯兑䅳䅁䅯杇䅙䅁䅅䅁䉁䅁䅁权䱂杂䅁䍄䉁䅁䅁兂䅁䅁䅍䅄䅁䅁䅯睹䅕䅁䅯儷䅯䅁䅯朵䅯䅁䅯眵䅯䅁䅅䅁䉁䅁䅁睂䅁䅁䅁䩑歮䅑杷允䅁䅁䅕䅁䑁䅁䅷䅁䭁䅁䙙䅁䭁䵁单䅁䭁䅁䅑潁䭁䵁卧䅁䉁䅁䅁允䅁䅁䅕汩䙍䰹桇䕊䵁䅉䅅䅁䑁䅁䅁睁䵁䅁䅁权穃䅂䅁权敁杂䅁允䅁䅁䅅䅁䭁䑁䠰䅁䵁䅉䅅䅁䑁䅁䅁睁䵁䅁䅁权䵁兂䅁权偄杅䅁允䅁䅁䅅䅁䡁䅁䅁䅁䅂⭢䅒䍄䉁䅁䅁䅂䅁䅁䅍䅄䅁䅁䅯䅯䅑䅁䅯睈䅙䅁䅯䅉䅙䅁䅅䅁䉁䅁䅁权歃睂䅁䍄䉁䅁䅁睁䅁䅁䅍䅄䅁䅁䅯䅁䅕䅁䅯杊䅙䅁䅅䅁䉁䅁䅁兂畃⭒㙆䩆圵䅑杷允䅁䅁䅍䅁䑁䅁䅷䅁䭁䑁义䅁䭁䉁䝷䅁䉁䅁䅁允䅁䅁䅯兹䅧䅁杷允䅁䅁䅍䅁䑁䅁䅷䅁䭁䍁䙉䅁䭁䉁䜴䅁䉁䅁䅁允䅁䅁䅯杖䅙䅁杷允䅁䅁䅕䅁䑁䅁䅷䅁䭁䵁临䅁䭁䵁单䅁䭁䅁䅑潁䭁䵁卧䅁䉁䅁䅁允䅁䅁䅕儰㍈框睌䕅䵁䅉䅅䅁䑁䅁䅁睁䵁䅁䅁权㑄䅂䅁权捁杂䅁允䅁䅁䅅䅁䭁䕁䝅䅁䵁䅉䅅䅁䑁䅁䅁睁䵁䅁䅁权乂睄䅁权敁杂䅁允䅁䅁䅅䅁䭁䕁䝙䅁䵁䅉䅅䅁䙁䅁䅁睁䵁䅁䅁权䭂兂䅁权獄权䅁权浄权䅁权湄权䅁允䅁䅁䅅䅁䡁䅁䅁䅁䅂伴䅒䍄䉁䅁䅁睁䅁䅁䅍䅄䅁䅁䅯眫䅕䅁䅯杇䅙䅁䅅䅁䉁䅁䅁权䅄杂䅁䍄䉁䅁䅁䅂䅁䅁䅍䅄䅁䅁䅯朵䅳䅁䅯睈䅙䅁䅯䅉䅙䅁䅅䅁䉁䅁䅁权䝃杂䅁䍄䉁䅁䅁兂䅁䅁䅍䅄䅁䅁䅯䄱䅷䅁䅯剸䅉䅁䅯䅂䍁䅧䅯剹䅉䅁䅅䅁䉁䅁䅁兂呄䉹牬偯䑳䅑杷允䅁䅁䅕䅁䑁䅁䅷䅁䭁䥁何䅁䭁䵁单䅁䭁䅁䅑潁䭁䵁卫䅁䉁䅁䅁允䅁䅁䅕䘲卅佡䝈歄䵁䅉䅅䅁䙁䅁䅁睁䵁䅁䅁权獄兂䅁权獄权䅁权浄权䅁权湄权䅁允䅁䅁䅅䅁䭁䉁䕁䅁䵁䅉䅅䅁䙁䅁䅁睁䵁䅁䅁权䡂睃䅁权䙄杅䅁权䕁䅁䅋权䩄杅䅁允䅁䅁䅅䅁䙁䉁䑭睭乭剖䅎䍄䉁䅁䅁睁䅁䅁䅍䅄䅁䅁䅯杙䄰䅁䅯杈䅙䅁䅅䅁䉁䅁䅁权ぁ杂䅁䍄䉁䅁䅁睁䅁䅁䅍䅄䅁䅁䅯元䅳䅁䅯杇䅙䅁䅅䅁䉁䅁䅁权獂杂䅁䍄䉁䅁䅁睁䅁䅁䅍䅄䅁䅁䅯儫䅑䅁䅯杊䅙䅁䅅䅁䉁䅁䅁兂獄払敧捨坴䅑杷允䅁䅁䅍䅁䑁䅁䅷䅁䭁䝁䙕䅁䭁䉁䝧䅁䉁䅁䅁允䅁䅁䅯䅒䅙䅁杷允䅁䅁䅑䅁䑁䅁䅷䅁䭁䅁䙉䅁䭁䉁䜸䅁䭁䍁䝁䅁䉁䅁䅁允䅁䅁䅯杓䅣䅁杷允䅁䅁䅕䅁䑁䅁䅷䅁䭁䑁䱉䅁䭁佁䭕䅁䭁佁䭙䅁䭁佁䭣䅁䉁䅁䅁允䅁䅁䅯䅅䅑䅁杷允䅁䅁䅕䅁䑁䅁䅷䅁䭁䑁䱳䅁䭁䵁单䅁䭁䅁䅑潁䭁䵁卧䅁䉁䅁䅁允䅁䅁䅕晣ㅄ呖歖䕃䵁䅉䅅䅁䑁䅁䅁睁䵁䅁䅁权⭂睃䅁权奁杂䅁允䅁䅁䅅䅁䭁䕁䝯䅁䵁䅉䅅䅁䙁䅁䅁睁䵁䅁䅁权䥄兂䅁权汄权䅁权浄权䅁权湄权䅁允䅁䅁䅅䅁䭁䉁䕁䅁䵁䅉䅅䅁䙁䅁䅁睁䵁䅁䅁权㍄䅂䅁权䱄杅䅁权䕁䅁䅋权䥄杅䅁允䅁䅁䅅䅁䙁䵁䴳䵺䵺䙪䅤䍄䉁䅁䅁兂䅁䅁䅍䅄䅁䅁䅯儶䅕䅁䅯硹䅉䅁䅯䅂䍁䅧䅯䉹䅉䅁䅅䅁䉁䅁䅁兂灁䥘䌯匹婨䅑杷允䅁䅁䅕䅁䑁䅁䅷䅁䭁䵁䱯䅁䭁佁䭯䅁䭁佁䭙䅁䭁佁䭳䅁䉁䅁䅁允䅁䅁䅯䅅䅑䅁杷允䅁䅁䅍䅁䑁䅁䅷䅁䭁䕁䰴䅁䭁䍁䝙䅁䉁䅁䅁允䅁䅁䅕䉵䘶ㄶ䥅䕗䵁䅉䅅䅁䑁䅁䅁睁䵁䅁䅁权桁兂䅁权奁杂䅁允䅁䅁䅅䅁䭁䕁䝑䅁䵁䅉䅅䅁䙁䅁䅁睁䵁䅁䅁权睄兂䅁权獄权䅁权浄权䅁权湄权䅁允䅁䅁䅅䅁䡁䅁䅁䅁䅃畓䅚䍄䉁䅁䅁兂䅁䅁䅍䅄䅁䅁䅯睫䅕䅁䅯儷䅯䅁䅯朵䅯䅁䅯眵䅯䅁䅅䅁䉁䅁䅁睂䅁䅁䅁䭑汔䅑杷允䅁䅁䅕䅁䑁䅁䅷䅁䭁䍁䙉䅁䭁佁䭧䅁䭁佁䭙䅁䭁佁䭣䅁䉁䅁䅁允䅁䅁䅯杂䅳䅁杷允䅁䅁䅕䅁䑁䅁䅷䅁䭁䭁䘴䅁䭁佁䭯䅁䭁佁䭙䅁䭁佁䭳䅁䉁䅁䅁允䅁䅁䅯䅅䅑䅁杷允䅁䅁䅍䅁䑁䅁䅷䅁䭁䉁䝑䅁䭁䍁䝑䅁䉁䅁䅁允䅁䅁䅯睱䅧䅁杷允䅁䅁䅍䅁䑁䅁䅷䅁䭁䅁䵧䅁䭁䉁䝷䅁䉁䅁䅁允䅁䅁䅯睲䅙䅁杷允䅁䅁䅕䅁䑁䅁䅷䅁䭁䉁䕁䅁䭁佁䭫䅁䭁佁䭙䅁䭁佁䭣䅁䉁䅁䅁允䅁䅁䅯睚䅉䅁杷允䅁䅁䅕䅁䑁䅁䅷䅁䭁佁䙧䅁䭁䵁单䅁䭁䅁䅑潁䭁䵁卫䅁䉁䅁䅁允䅁䅁䅕漳⭨朸睚ぅ䵁䅉䅅䅁䙁䅁䅁睁䵁䅁䅁权桂兄䅁权䱄杅䅁权䕁䅁䅋权䥄杅䅁允䅁䅁䅅䅁䙁䭁睒児塲ㅫ䅨䍄䉁䅁䅁兂䅁䅁䅍䅄䅁䅁䅯眴䅕䅁䅯朶䅯䅁䅯朵䅯䅁䅯眶䅯䅁䅅䅁䉁䅁䅁睂䅁䅁䅁佯決䅑杷允䅁䅁䅕䅁䑁䅁䅷䅁䭁佁佷䅁䭁䵁即䅁䭁䅁䅑潁䭁䵁卫䅁䉁䅁䅁允䅁䅁䅕浚浚浚浚啕䵁䅉䅅䅁䑁䅁䅁睁䵁䅁䅁权祂兂䅁权慁杂䅁允䅁䅁䅅䅁䭁䝁䝁䅁䵁䅉䅅䅁䕁䅁䅁睁䵁䅁䅁权佄兄䅁权晁杂䅁权杁杂䅁允䅁䅁䅅䅁䭁䱁䡅䅁䵁䅉䅅䅁䑁䅁䅁睁䵁䅁䅁权䱄兂䅁权流杂䅁允䅁䅁䅅䅁䙁偁潙䥘䌯噂䅖䍄䉁䅁䅁睁䅁䅁䅍䅄䅁䅁䅯儲䅳䅁䅯杊䅙䅁䅅䅁䉁䅁䅁兂桄桥畓㡒商䅑杷允䅁䅁䅕䅁䑁䅁䅷䅁䭁偁䕑䅁䭁䵁即䅁䭁䅁䅑潁䭁䵁卫䅁䉁䅁䅁允䅁䅁䅕牕敧敨硶歖䵁䅉䅅䅁䙁䅁䅁睁䵁䅁䅁权剄䅂䅁权潄权䅁权浄权䅁权湄权䅁允䅁䅁䅅䅁䭁䉁䕁䅁䵁䅉䅅䅁䑁䅁䅁睁䵁䅁䅁权塄兂䅁权流杂䅁允䅁䅁䅅䅁䙁䝁浚浚浚汨䅬䍄䉁䅁䅁兂䅁䅁䅍䅄䅁䅁䅯条䅳䅁䅯剸䅉䅁䅯䅂䍁䅧䅯剹䅉䅁䅅䅁䉁䅁䅁兂瑂潏兮⭮䑑䅑杷允䅁䅁䅍䅁䑁䅁䅷䅁䭁䙁䱫䅁䭁䍁䝑䅁䉁䅁䅁允䅁䅁䅯䅃䅣䅁杷允䅁䅁䅍䅁䑁䅁䅷䅁䭁䡁䰴䅁䭁䵁匸䅁䉁䅁䅁允䅁䅁䅣䅁䅁䕁千䔵䵁䅉䅅䅁䑁䅁䅁睁䵁䅁䅁权㡄权䅁权奁杂䅁允䅁䅁䅅䅁䭁䑁䝫䅁䵁䅉䅅䅁䙁䅁䅁睁䵁䅁䅁权汁兂䅁权䱄杅䅁权䕁䅁䅋权䥄杅䅁允䅁䅁䅅䅁䙁䱁敧敨剴䙱䅊䍄䉁䅁䅁睁䅁䅁䅍䅄䅁䅁䅯杵䅑䅁䅯杊䅙䅁䅅䅁䉁䅁䅁兂浂浚浚楚奚䅑杷允䅁䅁䅍䅁䑁䅁䅷䅁䭁䡁䘸䅁䭁䉁䝧䅁䉁䅁䅁允䅁䅁䅯兏䅙䅁杷允䅁䅁䅕䅁䑁䅁䅷䅁䭁䥁偳䅁䭁佁䭷䅁䭁佁䭙䅁䭁佁䭣䅁䉁䅁䅁允䅁䅁䅣䅁䅁䅁橁欵䵁䅉䅅䅁䑁䅁䅁睁䵁䅁䅁权瑃兄䅁权慁杂䅁允䅁䅁䅅䅁䭁䍁䝳䅁䵁䅉䅅䅁䑁䅁䅁睁䵁䅁䅁权佄兄䅁权奁杂䅁允䅁䅁䅅䅁䭁䕁䝯䅁䵁䅉䅅䅁䙁䅁䅁睁䵁䅁䅁权摄䅂䅁权灄权䅁权浄权䅁权湄权䅁允䅁䅁䅅䅁䭁䩁充䅁䵁䅉䅅䅁䙁䅁䅁睁䵁䅁䅁权卂兄䅁权灄权䅁权浄权䅁权湄权䅁允䅁䅁䅅䅁䭁䅁卯䅁䵁䅉䅅䅁䑁䅁䅁睁䵁䅁䅁权ㅂ兂䅁权慁杂䅁允䅁䅁䅅䅁䭁䑁䜰䅁䵁䅉䅅䅁䑁䅁䅁睁䵁䅁䅁权啃䅄䅁权歁杂䅁允䅁䅁䅅䅁䭁䑁卷䅁䵁䅉䅅䅁䙁䅁䅁睁䵁䅁䅁权⽄䅂䅁权䱄杅䅁权䕁䅁䅋权䥄杅䅁允䅁䅁䅅䅁䙁䥁牘払敧噸䅤䍄䉁䅁䅁兂䅁䅁䅍䅄䅁䅁䅯䅱䅑䅁䅯儵䅯䅁䅯朵䅯䅁䅯眵䅯䅁䅅䅁䉁䅁䅁权偁睃䅁䍄䉁䅁䅁睁䅁䅁䅍䅄䅁䅁䅯眴䅳䅁䅯䅇䅙䅁䅅䅁䉁䅁䅁权䭂杂䅁䍄䉁䅁䅁兂䅁䅁䅍䅄䅁䅁䅯䅁䅷䅁䅯朶䅯䅁䅯朵䅯䅁䅯眶䅯䅁䅅䅁䉁䅁䅁权允䅂䅁䍄䉁䅁䅁睁䅁䅁䅍䅄䅁䅁䅯杅䅙䅁䅯杊䅙䅁䅅䅁䉁䅁䅁兂卂䉵䘶砶噆䅑杷允䅁䅁䅕䅁䑁䅁䅷䅁䭁䥁䙁䅁䭁佁䭯䅁䭁佁䭙䅁䭁佁䭳䅁䉁䅁䅁允䅁䅁䅣䅁䅁䕁㍁欵䵁䅉䅅䅁䙁䅁䅁睁䵁䅁䅁权⭃睃䅁权潄权䅁权浄权䅁权湄权䅁允䅁䅁䅅䅁䭁偁䬴䅁䵁䅉䅅䅁䙁䅁䅁睁䵁䅁䅁权捁䅄䅁权煄权䅁权浄权䅁权牄权䅁允䅁䅁䅅䅁䡁䅁䅁䅁杄⭔䅚䍄䉁䅁䅁睁䅁䅁䅍䅄䅁䅁䅯䅹䅑䅁䅯䅊䅙䅁䅅䅁䉁䅁䅁权汃杂䅁䍄䉁䅁䅁睁䅁䅁䅍䅄䅁䅁䅯儷䄰䅁䅯䅈䅙䅁䅅䅁䉁䅁䅁权䡄杂䅁䍄䉁䅁䅁兂䅁䅁䅍䅄䅁䅁䅯睘䅷䅁䅯剸䅉䅁䅯䅂䍁䅧䅯剹䅉䅁䅅䅁䉁䅁䅁兂歂晴䭅汖䭉䅑杷允䅁䅁䅕䅁䑁䅁䅷䅁䭁䙁䱙䅁䭁䵁单䅁䭁䅁䅑潁䭁䵁卫䅁䉁䅁䅁允䅁䅁䅕㔹稴㑍乣启䴸䅉䅅䅁䙁䅁䅁睁䵁䅁䅁权灂兄䅁权䱄杅䅁权䕁䅁䅋权䥄杅䅁允䅁䅁䅅䅁䙁䵁ㅐ䙋偹水䅎䍄䉁䅁䅁兂䅁䅁䅍䅄䅁䅁䅯䉤䅁䅁䅯剸䅉䅁䅯䅂䍁䅧䅯䉹䅉䅁䅅䅁䉁䅁䅁兂塄瀰㕢䑭关䅑杷允䅁䅁䅍䅁䑁䅁䅷䅁䭁䅁偫䅁䭁䍁䝑䅁䉁䅁䅁允䅁䅁䅯剣䅉䅁杷允䅁䅁䅯䅁䑁䝁䄸䅁䭁䥁䕙䅁䭁䅁䅅䅁䙁䅁䅁䅁䅁偁⽁兂䅁䅁䅁佁䙃䅑䅯䅂䍁䅧䅯䅂䍁䅧䅯䅂䍁䅧䅯䅂䍁䅧䅯杁䅁䅁䅅䅁䉁䅁䅁䅁䍁䅁䅁䅁䵁䅉䅅䅁䑁䅁䅁睁䵁䅁䅁权㉄䅂䅁权慁杂䅁允䅁䅁䅅䅁䭁䉁䝳䅁䵁䅉䅅䅁䕁䅁䅁睁䵁䅁䅁权䕃睃䅁权晁杂䅁权杁杂䅁允䅁䅁䅅䅁䭁䕁䩁䅁䵁䅉䅅䅁䙁䅁䅁睁䵁䅁䅁权䕁杂䅁权䙄杅䅁权䕁䅁䅋权䥄杅䅁允䅁䅁䅅䅁䙁䕁塗䩇楢材䄵䍄䉁䅁䅁兂䅁䅁䅍䅄䅁䅁䅯杴䅳䅁䅯硹䅉䅁䅯䅂䍁䅧䅯䉹䅉䅁䅅䅁䉁䅁䅁兂㑃潈牘婕周䅑杷允䅁䅁䅕䅁䑁䅁䅷䅁䭁䉁䵑䅁䭁䵁单䅁䭁䅁䅑潁䭁䵁卫䅁䉁䅁䅁允䅁䅁䅕全桶坧㕂啃䵁䅉䅅䅁䙁䅁䅁睁䵁䅁䅁权噄睄䅁权獄权䅁权浄权䅁权湄权䅁允䅁䅁䅅䅁䡁䅁䅁䅁杁攵䅖䍄䉁䅁䅁睁䅁䅁䅍䅄䅁䅁䅯䅓䅷䅁䅯杈䅙䅁䅅䅁䉁䅁䅁权啁睂䅁䍄䉁䅁䅁兂䅁䅁䅍䅄䅁䅁䅯眵䄰䅁䅯䄷䅯䅁䅯朵䅯䅁䅯眵䅯䅁䅅䅁䉁䅁䅁权允䅂䅁䍄䉁䅁䅁兂䅁䅁䅍䅄䅁䅁䅯䅏䅕䅁䅯硹䅉䅁䅯䅂䍁䅧䅯䉹䅉䅁䅅䅁䉁䅁䅁兂塄㍯㥁湃坤䅑杷允䅁䅁䅕䅁䑁䅁䅷䅁䭁䑁偑䅁䭁佁䭯䅁䭁佁䭙䅁䭁佁䭳䅁䉁䅁䅁允䅁䅁䅯䅅䅑䅁杷允䅁䅁䅍䅁䑁䅁䅷䅁䭁佁䙧䅁䭁䉁䝯䅁䉁䅁䅁允䅁䅁䅯䅐䅙䅁杷允䅁䅁䅕䅁䑁䅁䅷䅁䭁䡁佫䅁䭁佁䭕䅁䭁佁䭙䅁䭁佁䭣䅁䉁䅁䅁允䅁䅁䅯䅅䅑䅁杷允䅁䅁䅍䅁䑁䅁䅷䅁䭁䅁偣䅁䭁䍁䝙䅁䉁䅁䅁允䅁䅁䅕呣䬰㘱睐ざ䵁䅉䅅䅁䙁䅁䅁睁䵁䅁䅁权い䅂䅁权䙄杅䅁权䕁䅁䅋权䥄杅䅁允䅁䅁䅅䅁䙁偁奔堫爫剄䄵䍄䉁䅁䅁兂䅁䅁䅍䅄䅁䅁䅯党䅕䅁䅯朶䅯䅁䅯朵䅯䅁䅯眶䅯䅁䅅䅁䉁䅁䅁睂䅁䅁䅁䕉洳䅑杷允䅁䅁䅍䅁䑁䅁䅷䅁䭁䉁䙕䅁䭁䉁䝧䅁䉁䅁䅁允䅁䅁䅯兏䅙䅁杷允䅁䅁䅍䅁䑁䅁䅷䅁䭁䕁䘸䅁䭁䉁䝯䅁䉁䅁䅁允䅁䅁䅯䅳䅙䅁杷允䅁䅁䅕䅁䑁䅁䅷䅁䭁䝁乍䅁䭁佁䭫䅁䭁佁䭙䅁䭁佁䭣䅁䉁䅁䅁允䅁䅁䅯䅅䅑䅁杷允䅁䅁䅕䅁䑁䅁䅷䅁䭁䙁䙉䅁䭁佁䭷䅁䭁佁䭙䅁䭁佁䭣䅁䉁䅁䅁允䅁䅁䅣䅁䅁䅁坁欵䵁䅉䅅䅁䙁䅁䅁睁䵁䅁䅁权䡃䅂䅁权汄权䅁权浄权䅁权湄权䅁允䅁䅁䅅䅁䭁䉁䕁䅁䵁䅉䅅䅁䙁䅁䅁睁䵁䅁䅁权穄兂䅁权䱄杅䅁权䕁䅁䅋权䥄杅䅁允䅁䅁䅅䅁䙁䉁畓⭒㙆䙨䅬䍄䉁䅁䅁兂䅁䅁䅍䅄䅁䅁䅯䅩䅑䅁䅯䄷䅯䅁䅯朵䅯䅁䅯眵䅯䅁䅅䅁䉁䅁䅁睂䅁䅁䅁䍙橦䅑杷允䅁䅁䅍䅁䑁䅁䅷䅁䭁䱁䕍䅁䭁䍁䝑䅁䉁䅁䅁允䅁䅁䅯東䅣䅁杷允䅁䅁䅕䅁䑁䅁䅷䅁䭁䝁䵍䅁䭁䵁即䅁䭁䅁䅑潁䭁䵁卫䅁䉁䅁䅁允䅁䅁䅕㘱睎児癲䕙䵁䅉䅅䅁䙁䅁䅁睁䵁䅁䅁权婁兂䅁权獄权䅁权浄权䅁权湄权䅁允䅁䅁䅅䅁䡁䅁䅁䅁权⭂䅚䍄䉁䅁䅁兂䅁䅁䅍䅄䅁䅁䅯睇䅳䅁䅯儶䅯䅁䅯朵䅯䅁䅯眵䅯䅁䅅䅁䉁䅁䅁权允䅂䅁䍄䉁䅁䅁睁䅁䅁䅍䅄䅁䅁䅯兂䄴䅁䅯硺䅉䅁䅅䅁䉁䅁䅁权允䅂䅁䍄䉁䅁䅁兂䅁䅁䅍䅄䅁䅁䅯䅪䅑䅁䅯剸䅉䅁䅯䅂䍁䅧䅯䉹䅉䅁䅅䅁䉁䅁䅁兂扁ㅅ灧㑘吰䅑杷允䅁䅁䅍䅁䑁䅁䅷䅁䭁䥁䔰䅁䭁䍁䝑䅁䉁䅁䅁允䅁䅁䅯兦䅙䅁杷允䅁䅁䅍䅁䑁䅁䅷䅁䭁䭁䱍䅁䭁䍁䝙䅁䉁䅁䅁允䅁䅁䅕䥘䌯匹㡧䕕䵁䅉䅅䅁䙁䅁䅁睁䵁䅁䅁权捁䅄䅁权灄权䅁权浄权䅁权湄权䅁允䅁䅁䅅䅁䭁偁余䅁䵁䅉䅅䅁䑁䅁䅁睁䵁䅁䅁权ㅃ杄䅁权流杂䅁允䅁䅁䅅䅁䙁䩁婱婭婭噱䅒䍄䉁䅁䅁䅂䅁䅁䅍䅄䅁䅁䅯睴䅳䅁䅯睈䅙䅁䅯䅉䅙䅁䅅䅁䉁䅁䅁权㝁杂䅁䍄䉁䅁䅁兂䅁䅁䅍䅄䅁䅁䅯䅍䅕䅁䅯儶䅯䅁䅯朵䅯䅁䅯眵䅯䅁䅅䅁䉁䅁䅁权扃睄䅁䍄䉁䅁䅁睁䅁䅁䅍䅄䅁䅁䅯杇䄴䅁䅯杈䅙䅁䅅䅁䉁䅁䅁权穃杂䅁䍄䉁䅁䅁兂䅁䅁䅍䅄䅁䅁䅯杕䅳䅁䅯朶䅯䅁䅯朵䅯䅁䅯眶䅯䅁䅅䅁䉁䅁䅁权允䅂䅁䍄䉁䅁䅁兂䅁䅁䅍䅄䅁䅁䅯䅄䅕䅁䅯儷䅯䅁䅯朵䅯䅁䅯眵䅯䅁䅅䅁䉁䅁䅁睂䅁䅁䅁䉯浘䅑杷允䅁䅁䅍䅁䑁䅁䅷䅁䭁䩁䙁䅁䭁䉁䝷䅁䉁䅁䅁允䅁䅁䅯杙䅙䅁杷允䅁䅁䅕䅁䑁䅁䅷䅁䭁䕁䙧䅁䭁䵁单䅁䭁䅁䅑潁䭁䵁卫䅁䉁䅁䅁允䅁䅁䅕由⽲兮桦啈䵁䅉䅅䅁䙁䅁䅁睁䵁䅁䅁权䅃兄䅁权灄权䅁权浄权䅁权湄权䅁允䅁䅁䅅䅁䭁䉁䕁䅁䵁䅉䅅䅁䑁䅁䅁睁䵁䅁䅁权䙁兂䅁权慁杂䅁允䅁䅁䅅䅁䭁䙁䝫䅁䵁䅉䅅䅁䙁䅁䅁睁䵁䅁䅁权㙃䅂䅁权潄权䅁权浄权䅁权湄权䅁允䅁䅁䅅䅁䭁䅁䱙䅁䵁䅉䅅䅁䙁䅁䅁睁䵁䅁䅁权婄睃䅁权煄权䅁权浄权䅁权牄权䅁允䅁䅁䅅䅁䭁䉁䕁䅁䵁䅉䅅䅁䙁䅁䅁睁䵁䅁䅁权㑁兄䅁权䱄杅䅁权䕁䅁䅋权䥄杅䅁允䅁䅁䅅䅁䙁䉁䘫ㄶ㑇汮䅚䍄䉁䅁䅁睁䅁䅁䅍䅄䅁䅁䅯先䅳䅁䅯䅊䅙䅁䅅䅁䉁䅁䅁权䝄䅃䅁䍄䉁䅁䅁睁䅁䅁䅍䅄䅁䅁䅯允䅕䅁䅯䅊䅙䅁䅅䅁䉁䅁䅁权㥂睂䅁䍄䉁䅁䅁兂䅁䅁䅍䅄䅁䅁䅯眱䅕䅁䅯硹䅉䅁䅯䅂䍁䅧䅯䉹䅉䅁䅅䅁䉁䅁䅁兂乄䵺䵺䡺橒䅑杷允䅁䅁䅕䅁䑁䅁䅷䅁䭁䉁䝑䅁䭁佁䭧䅁䭁佁䭙䅁䭁佁䭣䅁䉁䅁䅁允䅁䅁䅯䅅䅑䅁杷允䅁䅁䅍䅁䑁䅁䅷䅁䭁䍁䙳䅁䭁䵁匸䅁䉁䅁䅁允䅁䅁䅣䅁䅁䭁䥁〴䵁䅉䅅䅁䑁䅁䅁睁䵁䅁䅁权䉁杄䅁权歁杂䅁允䅁䅁䅅䅁䭁䑁卍䅁䵁䅉䅅䅁䙁䅁䅁睁䵁䅁䅁权噁杄䅁权煄权䅁权浄权䅁权牄权䅁允䅁䅁䅅䅁䡁䅁䅁䅁杄畋䅚䍄䉁䅁䅁兂䅁䅁䅍䅄䅁䅁䅯䅯䄸䅁䅯硹䅉䅁䅯䅂䍁䅧䅯䉹䅉䅁䅅䅁䉁䅁䅁兂啁歲桦湥乒䅑杷允䅁䅁䅍䅁䑁䅁䅷䅁䭁䱁䕧䅁䭁䉁䝷䅁䉁䅁䅁允䅁䅁䅯朲䅙䅁杷允䅁䅁䅍䅁䑁䅁䅷䅁䭁䍁䙧䅁䭁䉁䝧䅁䉁䅁䅁允䅁䅁䅯兇䅙䅁杷允䅁䅁䅕䅁䑁䅁䅷䅁䭁䩁䕣䅁䭁佁䭫䅁䭁佁䭙䅁䭁佁䭣䅁䉁䅁䅁允䅁䅁䅯桱䅁䅁杷允䅁䅁䅕䅁䑁䅁䅷䅁䭁䭁䕣䅁䭁佁䭕䅁䭁佁䭙䅁䭁佁䭣䅁䉁䅁䅁允䅁䅁䅯儫䅯䅁杷允䅁䅁䅍䅁䑁䅁䅷䅁䭁䑁䙅䅁䭁䉁䝯䅁䉁䅁䅁允䅁䅁䅯材䅙䅁杷允䅁䅁䅍䅁䑁䅁䅷䅁䭁䙁䙅䅁䭁䍁䝙䅁䉁䅁䅁允䅁䅁䅕場啯歲桦䕐䵁䅉䅅䅁䑁䅁䅁睁䵁䅁䅁权䵁兂䅁权流杂䅁允䅁䅁䅅䅁䙁乁橥䑣䬰ㅴ䅬䍄䉁䅁䅁睁䅁䅁䅍䅄䅁䅁䅯睙䄰䅁䅯杈䅙䅁䅅䅁䉁䅁䅁权慃杂䅁䍄䉁䅁䅁兂䅁䅁䅍䅄䅁䅁䅯兂䅙䅁䅯朶䅯䅁䅯朵䅯䅁䅯眶䅯䅁䅅䅁䉁䅁䅁睂䅁䅁䅁䍑洯䅑杷允䅁䅁䅍䅁䑁䅁䅷䅁䭁䕁䙁䅁䭁䵁匸䅁䉁䅁䅁允䅁䅁䅣䅁䅁䕁㡂䔵䵁䅉䅅䅁䑁䅁䅁睁䵁䅁䅁权潄兂䅁权歁杂䅁允䅁䅁䅅䅁䭁䍁䥙䅁䵁䅉䅅䅁䙁䅁䅁睁䵁䅁䅁权桃睃䅁权䱄杅䅁权䕁䅁䅋权䩄杅䅁允䅁䅁䅅䅁䙁䅁塲㍯㥁汇䄱䍄䉁䅁䅁睁䅁䅁䅍䅄䅁䅁䅯兩䅑䅁䅯䅈䅙䅁䅅䅁䉁䅁䅁权䵁睂䅁䍄䉁䅁䅁兂䅁䅁䅍䅄䅁䅁䅯睔䅕䅁䅯䄷䅯䅁䅯朵䅯䅁䅯眵䅯䅁䅅䅁䉁䅁䅁权允䅂䅁䍄䉁䅁䅁睁䅁䅁䅍䅄䅁䅁䅯框䅁䅁䅯硺䅉䅁䅅䅁䉁䅁䅁权允䅂䅁䍄䉁䅁䅁睁䅁䅁䅍䅄䅁䅁䅯睷䅑䅁䅯杊䅙䅁䅅䅁䉁䅁䅁兂捂㡪ㅌ䡋塸䅑杷允䅁䅁䅕䅁䑁䅁䅷䅁䭁䉁䙙䅁䭁佁䭯䅁䭁佁䭙䅁䭁佁䭳䅁䉁䅁䅁允䅁䅁䅯䅅䅑䅁杷允䅁䅁䅕䅁䑁䅁䅷䅁䭁䡁䙧䅁䭁佁䭧䅁䭁佁䭙䅁䭁佁䭣䅁䉁䅁䅁允䅁䅁䅯杂䅳䅁杷允䅁䅁䅍䅁䑁䅁䅷䅁䭁佁乙䅁䭁䵁匸䅁䉁䅁䅁允䅁䅁䅯䅅䅑䅁杷允䅁䅁䅍䅁䑁䅁䅷䅁䭁佁丸䅁䭁䵁匸䅁䉁䅁䅁允䅁䅁䅣䅁䅁䭁䡄䔴䵁䅉䅅䅁䑁䅁䅁睁䵁䅁䅁权㍁兄䅁权流杂䅁允䅁䅁䅅䅁䙁䱁敧敨剴䙇䅬䍄䉁䅁䅁䅂䅁䅁䅍䅄䅁䅁䅯儰䅕䅁䅯睈䅙䅁䅯䅉䅙䅁䅅䅁䉁䅁䅁权㙂杂䅁䍄䉁䅁䅁兂䅁䅁䅍䅄䅁䅁䅯䅮䅑䅁䅯剸䅉䅁䅯䅂䍁䅧䅯剹䅉䅁䅅䅁䉁䅁䅁兂浂睋畃獶坕䅑杷允䅁䅁䅍䅁䑁䅁䅷䅁䭁䩁义䅁䭁䉁䝧䅁䉁䅁䅁允䅁䅁䅯兇䅙䅁杷允䅁䅁䅕䅁䑁䅁䅷䅁䭁䱁䕧䅁䭁䵁单䅁䭁䅁䅑潁䭁䵁卧䅁䉁䅁䅁允䅁䅁䅕⭖慰㤫倴歁䵁䅉䅅䅁䙁䅁䅁睁䵁䅁䅁权噁兂䅁权獄权䅁权浄权䅁权湄权䅁允䅁䅁䅅䅁䡁䅁䅁䅁杂佖䅊䍄䉁䅁䅁兂䅁䅁䅍䅄䅁䅁䅯睷䅑䅁䅯儵䅯䅁䅯朵䅯䅁䅯眵䅯䅁䅅䅁䉁䅁䅁权㕄权䅁䍄䉁䅁䅁兂䅁䅁䅍䅄䅁䅁䅯䄹䅯䅁䅯硹䅉䅁䅯䅂䍁䅧䅯䉹䅉䅁䅅䅁䉁䅁䅁兂䅁䅁䅁䑁坂䅑杷允䅁䅁䅕䅁䑁䅁䅷䅁䭁䍁䙣䅁䭁䵁单䅁䭁䅁䅑潁䭁䵁卧䅁䉁䅁䅁允䅁䅁䅕婮教㙴癅䕂䵁䅉䅅䅁䙁䅁䅁睁䵁䅁䅁权噄兄䅁权汄权䅁权浄权䅁权湄权䅁允䅁䅁䅅䅁䭁䉁䕁䅁䵁䅉䅅䅁䙁䅁䅁睁䵁䅁䅁权坂兂䅁权潄权䅁权浄权䅁权湄权䅁允䅁䅁䅅䅁䭁䙁䱅䅁䵁䅉䅅䅁䙁䅁䅁睁䵁䅁䅁权求兄䅁权䙄杅䅁权䕁䅁䅋权䩄杅䅁允䅁䅁䅅䅁䙁䱁畂癒佹兙䄱䍄䉁䅁䅁兂䅁䅁䅍䅄䅁䅁䅯䅥䄰䅁䅯硹䅉䅁䅯䅂䍁䅧䅯䉹䅉䅁䅅䅁䉁䅁䅁兂㥁瑃橥䑣失䅑杷允䅁䅁䅍䅁䑁䅁䅷䅁䭁䩁䕣䅁䭁䉁䝧䅁䉁䅁䅁允䅁䅁䅯兇䅙䅁杷允䅁䅁䅍䅁䑁䅁䅷䅁䭁乁䴸䅁䭁䵁匸䅁䉁䅁䅁允䅁䅁䅣䅁䅁䍁楂䔵䵁䅉䅅䅁䑁䅁䅁睁䵁䅁䅁权煃䅂䅁权敁杂䅁允䅁䅁䅅䅁䭁䙁䝉䅁䵁䅉䅅䅁䑁䅁䅁睁䵁䅁䅁权獁杄䅁权慁杂䅁允䅁䅁䅅䅁䭁䙁䝫䅁䵁䅉䅅䅁䕁䅁䅁睁䵁䅁䅁权乂睄䅁权晁杂䅁权杁杂䅁允䅁䅁䅅䅁䭁䑁䝧䅁䵁䅉䅅䅁䑁䅁䅁睁䵁䅁䅁权ㅁ兂䅁权歁杂䅁允䅁䅁䅅䅁䭁䉁䕁䅁䵁䅉䅅䅁䕁䅁䅁睁䵁䅁䅁权穁睄䅁权晁杂䅁权杁杂䅁允䅁䅁䅅䅁䭁䑁䝧䅁䵁䅉䅅䅁䙁䅁䅁睁䵁䅁䅁权㑃䅂䅁权灄权䅁权浄权䅁权湄权䅁允䅁䅁䅅䅁䭁䉁䕁䅁䵁䅉䅅䅁䙁䅁䅁睁䵁䅁䅁权穄权䅁权瑄权䅁权浄权䅁权湄权䅁允䅁䅁䅅䅁䭁䉁䕁䅁䵁䅉䅅䅁䑁䅁䅁睁䵁䅁䅁权敃䅂䅁权捁杂䅁允䅁䅁䅅䅁䭁䩁䜰䅁䵁䅉䅅䅁䑁䅁䅁睁䵁䅁䅁权浄睃䅁权慁杂䅁允䅁䅁䅅䅁䭁䡁䝳䅁䵁䅉䅅䅁䙁䅁䅁睁䵁䅁䅁权摃杄䅁权䱄杅䅁权䕁䅁䅋权䥄杅䅁允䅁䅁䅅䅁䙁䥁牘払敧坪䅚䍄䉁䅁䅁䅂䅁䅁䅍䅄䅁䅁䅯睁䅷䅁䅯睈䅙䅁䅯䅉䅙䅁䅅䅁䉁䅁䅁权敁权䅁䍄䉁䅁䅁睁䅁䅁䅍䅄䅁䅁䅯儵䅑䅁䅯硺䅉䅁䅅䅁䉁䅁䅁权允䅂䅁䍄䉁䅁䅁兂䅁䅁䅍䅄䅁䅁䅯具䅷䅁䅯儶䅯䅁䅯朵䅯䅁䅯眵䅯䅁䅅䅁䉁䅁䅁权䭃充䅁䍄䉁䅁䅁兂䅁䅁䅍䅄䅁䅁䅯杌䅕䅁䅯剸䅉䅁䅯䅂䍁䅧䅯剹䅉䅁䅅䅁䉁䅁䅁兂䅂䈱䝭⼴填䅑杷允䅁䅁䅍䅁䑁䅁䅷䅁䭁䭁乁䅁䭁䉁䝷䅁䉁䅁䅁允䅁䅁䅯杙䅙䅁杷允䅁䅁䅕䅁䑁䅁䅷䅁䭁䭁乯䅁䭁佁䭷䅁䭁佁䭙䅁䭁佁䭣䅁䉁䅁䅁允䅁䅁䅯䅅䅑䅁杷允䅁䅁䅕䅁䑁䅁䅷䅁䭁乁䕑䅁䭁佁䭫䅁䭁佁䭙䅁䭁佁䭣䅁䉁䅁䅁允䅁䅁䅯䅅䅑䅁杷允䅁䅁䅕䅁䑁䅁䅷䅁䭁䥁佁䅁䭁䵁单䅁䭁䅁䅑潁䭁䵁卫䅁䉁䅁䅁允䅁䅁䅕䑩䤲䭹礷䕃䵁䅉䅅䅁䑁䅁䅁睁䵁䅁䅁权㝄䅂䅁权捁杂䅁允䅁䅁䅅䅁䭁䑁䡉䅁䵁䅉䅅䅁䑁䅁䅁睁䵁䅁䅁权杁兂䅁权流杂䅁允䅁䅁䅅䅁䙁䭁䠵場啯汄䅤䍄䉁䅁䅁睁䅁䅁䅍䅄䅁䅁䅯䅪䅑䅁䅯杈䅙䅁䅅䅁䉁䅁䅁权祁杂䅁䍄䉁䅁䅁兂䅁䅁䅍䅄䅁䅁䅯睋䅳䅁䅯儵䅯䅁䅯朵䅯䅁䅯眵䅯䅁䅅䅁䉁䅁䅁权㉁睃䅁䍄䉁䅁䅁兂䅁䅁䅍䅄䅁䅁䅯兘䅳䅁䅯剸䅉䅁䅯䅂䍁䅧䅯䉹䅉䅁䅅䅁䉁䅁䅁兂扄杌㙫敒即䅑杷允䅁䅁䅍䅁䑁䅁䅷䅁䭁䥁何䅁䭁䉁䜴䅁䉁䅁䅁允䅁䅁䅯剨䅉䅁杷允䅁䅁䅕䅁䑁䅁䅷䅁䭁䱁䕷䅁䭁䵁即䅁䭁䅁䅑潁䭁䵁卧䅁䉁䅁䅁允䅁䅁䅕䡰㥁瑃䑣䕘䵁䅉䅅䅁䑁䅁䅁睁䵁䅁䅁权ㅃ睄䅁权慁杂䅁允䅁䅁䅅䅁䭁䵁䝁䅁䵁䅉䅅䅁䙁䅁䅁睁䵁䅁䅁权䝂兄䅁权䱄杅䅁权䕁䅁䅋权䥄杅䅁允䅁䅁䅅䅁䙁䥁牘払敧嘱䅤䍄䉁䅁䅁兂䅁䅁䅍䅄䅁䅁䅯睴䅑䅁䅯䄶䅯䅁䅯朵䅯䅁䅯眵䅯䅁䅅䅁䉁䅁䅁权㉁睃䅁䍄䉁䅁䅁睁䅁䅁䅍䅄䅁䅁䅯典䅑䅁䅯杊䅙䅁䅅䅁䉁䅁䅁兂乄䵺䵺佺塸䅑杷允䅁䅁䅍䅁䑁䅁䅷䅁䭁䕁䱅䅁䭁䉁䝷䅁䉁䅁䅁允䅁䅁䅯杋䅙䅁杷允䅁䅁䅑䅁䑁䅁䅷䅁䭁䅁䙅䅁䭁䉁䜸䅁䭁䍁䝁䅁䉁䅁䅁允䅁䅁䅯䅦䅣䅁杷允䅁䅁䅍䅁䑁䅁䅷䅁䭁䩁䱯䅁䭁䵁匸䅁䉁䅁䅁允䅁䅁䅯䅅䅑䅁杷允䅁䅁䅍䅁䑁䅁䅷䅁䭁䉁䱳䅁䭁䵁匸䅁䉁䅁䅁允䅁䅁䅯䅅䅑䅁杷允䅁䅁䅕䅁䑁䅁䅷䅁䭁䙁䙫䅁䭁佁䬰䅁䭁佁䭙䅁䭁佁䭣䅁䉁䅁䅁允䅁䅁䅣䅁䅁䍁十欵䵁䅉䅅䅁䙁䅁䅁睁䵁䅁䅁权祄兂䅁权煄权䅁权浄权䅁权牄权䅁允䅁䅁䅅䅁䭁䉁䕁䅁䵁䅉䅅䅁䙁䅁䅁睁䵁䅁䅁权卄䅄䅁权灄权䅁权浄权䅁权湄权䅁允䅁䅁䅅䅁䭁乁剙䅁䵁䅉䅅䅁䑁䅁䅁睁䵁䅁䅁权㥄兂䅁权慁杂䅁允䅁䅁䅅䅁䭁䙁䜴䅁䵁䅉䅅䅁䙁䅁䅁睁䵁䅁䅁权穃䅂䅁权灄权䅁权浄权䅁权湄权䅁允䅁䅁䅅䅁䭁䉁䕁䅁䵁䅉䅅䅁䑁䅁䅁睁䵁䅁䅁权睁兂䅁权奁杂䅁允䅁䅁䅅䅁䭁䉁䝫䅁䵁䅉䅅䅁䙁䅁䅁睁䵁䅁䅁权䡂兂䅁权汄权䅁权浄权䅁权湄权䅁允䅁䅁䅅䅁䭁䉁䱷䅁䵁䅉䅅䅁䕁䅁䅁睁䵁䅁䅁权䡂兂䅁权晁杂䅁权杁杂䅁允䅁䅁䅅䅁䭁䥁䠰䅁䵁䅉䅅䅁䙁䅁䅁睁䵁䅁䅁权㍄兂䅁权䙄杅䅁权䕁䅁䅋权䩄杅䅁允䅁䅁䅅䅁䙁䑁穱汨䝉硹䅬䍄䉁䅁䅁兂䅁䅁䅍䅄䅁䅁䅯兴䅕䅁䅯剸䅉䅁䅯䅂䍁䅧䅯䉹䅉䅁䅅䅁䉁䅁䅁兂塁礸塡㡑䭣䅑杷允䅁䅁䅍䅁䑁䅁䅷䅁䭁䑁䙉䅁䭁䍁䝑䅁䉁䅁䅁允䅁䅁䅯䅅䅑䅁杷允䅁䅁䅕䅁䑁䅁䅷䅁䭁䙁䵅䅁䭁䵁即䅁䭁䅁䅑潁䭁䵁卧䅁䉁䅁䅁允䅁䅁䅕児塲㍯㥄歖䵁䅉䅅䅁䙁䅁䅁睁䵁䅁䅁权㍂䅅䅁权潄权䅁权浄权䅁权湄权䅁允䅁䅁䅅䅁䭁䑁䱙䅁䵁䅉䅅䅁䑁䅁䅁睁䵁䅁䅁权祂兂䅁权歁杂䅁允䅁䅁䅅䅁䭁䱁䡉䅁䵁䅉䅅䅁䑁䅁䅁睁䵁䅁䅁权楄睃䅁权流杂䅁允䅁䅁䅅䅁䙁䙁㑋潈牘噧䅒䍄䉁䅁䅁䅂䅁䅁䅍䅄䅁䅁䅯眫䅯䅁䅯睈䅙䅁䅯䅉䅙䅁䅅䅁䉁䅁䅁权佂杂䅁䍄䉁䅁䅁兂䅁䅁䅍䅄䅁䅁䅯東䅑䅁䅯朶䅯䅁䅯朵䅯䅁䅯眶䅯䅁䅅䅁䉁䅁䅁睂䅁䅁䅁䍉浐䅑杷允䅁䅁䅑䅁䑁䅁䅷䅁䭁偁䵁䅁䭁䉁䜸䅁䭁䍁䝁䅁䉁䅁䅁允䅁䅁䅯杺䅧䅁杷允䅁䅁䅕䅁䑁䅁䅷䅁䭁佁䱣䅁䭁䵁即䅁䭁䅁䅑潁䭁䵁卧䅁䉁䅁䅁允䅁䅁䅕浚浚浚䝡さ䵁䅉䅅䅁䑁䅁䅁睁䵁䅁䅁权穃䅄䅁权流杂䅁允䅁䅁䅅䅁䙁䵁ㅐ䙋偹汕䅊䍄䉁䅁䅁睁䅁䅁䅍䅄䅁䅁䅯䅴䅕䅁䅯䅇䅙䅁䅅䅁䉁䅁䅁权䕂杂䅁䍄䉁䅁䅁睁䅁䅁䅍䅄䅁䅁䅯兢䅷䅁䅯䅇䅙䅁䅅䅁䉁䅁䅁权䭂杂䅁䍄䉁䅁䅁睁䅁䅁䅍䅄䅁䅁䅯眸䅷䅁䅯杈䅙䅁䅅䅁䉁䅁䅁权千杂䅁䍄䉁䅁䅁䅂䅁䅁䅍䅄䅁䅁䅯儹䅷䅁䅯睈䅙䅁䅯䅉䅙䅁䅅䅁䉁䅁䅁权㑁杂䅁䍄䉁䅁䅁兂䅁䅁䅍䅄䅁䅁䅯权䅕䅁䅯剸䅉䅁䅯䅂䍁䅧䅯䉹䅉䅁䅅䅁䉁䅁䅁兂㕁䍮兖㡶即䅑杷允䅁䅁䅕䅁䑁䅁䅷䅁䭁䭁䴴䅁䭁䵁单䅁䭁䅁䅑潁䭁䵁卫䅁䉁䅁䅁允䅁䅁䅕䡘䍭䉗奺啁䵁䅉䅅䅁䑁䅁䅁睁䵁䅁䅁权䩄睃䅁权奁杂䅁允䅁䅁䅅䅁䭁䡁䝷䅁䵁䅉䅅䅁䕁䅁䅁睁䵁䅁䅁权塃䅂䅁权晁杂䅁权杁杂䅁允䅁䅁䅅䅁䭁䥁䡁䅁䵁䅉䅅䅁䑁䅁䅁睁䵁䅁䅁权婃睃䅁权流杂䅁允䅁䅁䅅䅁䙁䅁塲㍯㥁氫䅨䍄䉁䅁䅁兂䅁䅁䅍䅄䅁䅁䅯朲䅑䅁䅯儶䅯䅁䅯朵䅯䅁䅯眵䅯䅁䅅䅁䉁䅁䅁权允䅂䅁䍄䉁䅁䅁兂䅁䅁䅍䅄䅁䅁䅯䄶䅕䅁䅯儷䅯䅁䅯朵䅯䅁䅯眵䅯䅁䅅䅁䉁䅁䅁权允䅂䅁䍄䉁䅁䅁睁䅁䅁䅍䅄䅁䅁䅯睯䅕䅁䅯䅇䅙䅁䅅䅁䉁䅁䅁权㡂杂䅁䍄䉁䅁䅁兂䅁䅁䅍䅄䅁䅁䅯村䅕䅁䅯儵䅯䅁䅯朵䅯䅁䅯眵䅯䅁䅅䅁䉁䅁䅁权允䅂䅁䍄䉁䅁䅁兂䅁䅁䅍䅄䅁䅁䅯睩䄸䅁䅯硹䅉䅁䅯䅂䍁䅧䅯剹䅉䅁䅅䅁䉁䅁䅁兂獄払敧奨啴䅑杷允䅁䅁䅍䅁䑁䅁䅷䅁䭁䍁䙯䅁䭁䉁䝯䅁䉁䅁䅁允䅁䅁䅯睇䅙䅁杷允䅁䅁䅍䅁䑁䅁䅷䅁䭁乁䙉䅁䭁䍁䝙䅁䉁䅁䅁允䅁䅁䅕灭婭婭䩬歗䵁䅉䅅䅁䑁䅁䅁睁䵁䅁䅁权桄兂䅁权偄杅䅁允䅁䅁䅅䅁䡁䅁䅁䅁䅃敓䅒䍄䉁䅁䅁䅂䅁䅁䅍䅄䅁䅁䅯睵䅑䅁䅯睈䅙䅁䅯䅉䅙䅁䅅䅁䉁䅁䅁权佂杂䅁䍄䉁䅁䅁睁䅁䅁䅍䅄䅁䅁䅯兗䅕䅁䅯杇䅙䅁䅅䅁䉁䅁䅁权䍄杂䅁䍄䉁䅁䅁兂䅁䅁䅍䅄䅁䅁䅯睢䅷䅁䅯儶䅯䅁䅯朵䅯䅁䅯眵䅯䅁䅅䅁䉁䅁䅁权睄充䅁䍄䉁䅁䅁睁䅁䅁䅍䅄䅁䅁䅯朴䄴䅁䅯杇䅙䅁䅅䅁䉁䅁䅁权敂杂䅁䍄䉁䅁䅁兂䅁䅁䅍䅄䅁䅁䅯睪䅕䅁䅯硹䅉䅁䅯䅂䍁䅧䅯䉹䅉䅁䅅䅁䉁䅁䅁兂桄桥畓㥒卆䅑杷允䅁䅁䅕䅁䑁䅁䅷䅁䭁䥁䱷䅁䭁䵁单䅁䭁䅁䅑潁䭁䵁卫䅁䉁䅁䅁允䅁䅁䅕乷砳䨫乖䕁䵁䅉䅅䅁䙁䅁䅁睁䵁䅁䅁权奃䅂䅁权䱄杅䅁权䕁䅁䅋权䥄杅䅁允䅁䅁䅅䅁䙁䩁婱婭婭噵䄱䍄䉁䅁䅁兂䅁䅁䅍䅄䅁䅁䅯全䅕䅁䅯朶䅯䅁䅯朵䅯䅁䅯眶䅯䅁䅅䅁䉁䅁䅁睂䅁䅁䅁䑯浈䅑杷允䅁䅁䅑䅁䑁䅁䅷䅁䭁䡁䙕䅁䭁䉁䜸䅁䭁䍁䝁䅁䉁䅁䅁允䅁䅁䅯来䅙䅁杷允䅁䅁䅍䅁䑁䅁䅷䅁䭁䉁乳䅁䭁䵁匸䅁䉁䅁䅁允䅁䅁䅣噖噖奖祆唴䵁䅉䅅䅁䑁䅁䅁睁䵁䅁䅁权橄睃䅁权流杂䅁允䅁䅁䅅䅁䙁䵁ㅐ䙋偹汕䅨䍄䉁䅁䅁睁䅁䅁䅍䅄䅁䅁䅯兣䅕䅁䅯䅈䅙䅁䅅䅁䉁䅁䅁权㝂杂䅁䍄䉁䅁䅁睁䅁䅁䅍䅄䅁䅁䅯杭䅷䅁䅯杈䅙䅁䅅䅁䉁䅁䅁权噂杂䅁䍄䉁䅁䅁兂䅁䅁䅍䅄䅁䅁䅯睨䅑䅁䅯䄷䅯䅁䅯朵䅯䅁䅯眵䅯䅁䅅䅁䉁䅁䅁权允䅂䅁䍄䉁䅁䅁兂䅁䅁䅍䅄䅁䅁䅯朱䅷䅁䅯儵䅯䅁䅯朵䅯䅁䅯眵䅯䅁䅅䅁䉁䅁䅁权汃睃䅁䍄䉁䅁䅁兂䅁䅁䅍䅄䅁䅁䅯東䅷䅁䅯儷䅯䅁䅯朵䅯䅁䅯眵䅯䅁䅅䅁䉁䅁䅁睂䅁䅁䅁䙧欷䅑杷允䅁䅁䅕䅁䑁䅁䅷䅁䭁䉁䱳䅁䭁佁䭯䅁䭁佁䭙䅁䭁佁䭳䅁䉁䅁䅁允䅁䅁䅯䅅䅑䅁杷允䅁䅁䅍䅁䑁䅁䅷䅁䭁䱁䕣䅁䭁䉁䝯䅁䉁䅁䅁允䅁䅁䅯睥䅙䅁杷允䅁䅁䅕䅁䑁䅁䅷䅁䭁䕁䙕䅁䭁佁䭧䅁䭁佁䭙䅁䭁佁䭣䅁䉁䅁䅁允䅁䅁䅯杂䅳䅁杷允䅁䅁䅍䅁䑁䅁䅷䅁䭁䭁䕕䅁䭁䵁匸䅁䉁䅁䅁允䅁䅁䅯䅅䅑䅁杷允䅁䅁䅍䅁䑁䅁䅷䅁䭁䙁乯䅁䭁䍁䝙䅁䉁䅁䅁允䅁䅁䅕䅁䅁䅁兂啗䵁䅉䅅䅁䑁䅁䅁睁䵁䅁䅁权瑂䅄䅁权偄杅䅁允䅁䅁䅅䅁䭁䉁䕁䅁䵁䅉䅅䅁䙁䅁䅁睁䵁䅁䅁权⭄兂䅁权潄权䅁权浄权䅁权湄权䅁允䅁䅁䅅䅁䭁䅁䱙䅁䵁䅉䅅䅁䙁䅁䅁睁䵁䅁䅁权啃䅂䅁权潄权䅁权浄权䅁权湄权䅁允䅁䅁䅅䅁䭁䅁䱙䅁䵁䅉䅅䅁䙁䅁䅁睁䵁䅁䅁权䑃䅄䅁权汄权䅁权浄权䅁权湄权䅁允䅁䅁䅅䅁䭁䉁䕁䅁䵁䅉䅅䅁䑁䅁䅁睁䵁䅁䅁权䱃兂䅁权偄杅䅁允䅁䅁䅅䅁䡁䅁䅁䅁䅂⭃䅆䍄䉁䅁䅁睁䅁䅁䅍䅄䅁䅁䅯睯䅷䅁䅯硺䅉䅁䅅䅁䉁䅁䅁权允䅂䅁䍄䉁䅁䅁兂䅁䅁䅍䅄䅁䅁䅯䅏䅕䅁䅯朶䅯䅁䅯朵䅯䅁䅯眶䅯䅁䅅䅁䉁䅁䅁睂䅁䅁䅁䌴浌䅑杷允䅁䅁䅕䅁䑁䅁䅷䅁䭁佁乣䅁䭁䵁即䅁䭁䅁䅑潁䭁䵁卧䅁䉁䅁䅁允䅁䅁䅕⽷潕䥘礹啗䵁䅉䅅䅁䑁䅁䅁睁䵁䅁䅁权㍃兄䅁权歁杂䅁允䅁䅁䅅䅁䭁䝁䡣䅁䵁䅉䅅䅁䙁䅁䅁睁䵁䅁䅁权䱃䅂䅁权灄权䅁权浄权䅁权湄权䅁允䅁䅁䅅䅁䭁䉁䕁䅁䵁䅉䅅䅁䑁䅁䅁睁䵁䅁䅁权䝄䅂䅁权偄杅䅁允䅁䅁䅅䅁䡁䅁䅁䅁䅃佪䅖䍄䉁䅁䅁睁䅁䅁䅍䅄䅁䅁䅯睳䅳䅁䅯䅈䅙䅁䅅䅁䉁䅁䅁权楂杂䅁䍄䉁䅁䅁睁䅁䅁䅍䅄䅁䅁䅯䄶䅷䅁䅯硺䅉䅁䅅䅁䉁䅁䅁睂䅁䅁䅁䅉汐䅑杷允䅁䅁䅑䅁䑁䅁䅷䅁䭁佁䕙䅁䭁䉁䜸䅁䭁䍁䝁䅁䉁䅁䅁允䅁䅁䅯睖䅣䅁杷允䅁䅁䅕䅁䑁䅁䅷䅁䭁䕁乳䅁䭁佁䭷䅁䭁佁䭙䅁䭁佁䭣䅁䉁䅁䅁允䅁䅁䅯䅅䅑䅁杷允䅁䅁䅍䅁䑁䅁䅷䅁䭁䵁乍䅁䭁䵁匸䅁䉁䅁䅁允䅁䅁䅣䅁䅁䍁䍃唴䵁䅉䅅䅁䙁䅁䅁睁䵁䅁䅁权㡂睃䅁权獄权䅁权浄权䅁权湄权䅁允䅁䅁䅅䅁䭁䉁䕁䅁䵁䅉䅅䅁䑁䅁䅁睁䵁䅁䅁权⭁睄䅁权敁杂䅁允䅁䅁䅅䅁䭁䭁䝯䅁䵁䅉䅅䅁䑁䅁䅁睁䵁䅁䅁权䭄䅂䅁权捁杂䅁允䅁䅁䅅䅁䭁䕁䝫䅁䵁䅉䅅䅁䙁䅁䅁睁䵁䅁䅁权剁兂䅁权瑄权䅁权浄权䅁权湄权䅁允䅁䅁䅅䅁䡁䅁䅁䅁䅁敐䅚䍄䉁䅁䅁睁䅁䅁䅍䅄䅁䅁䅯睹䅑䅁䅯䅇䅙䅁䅅䅁䉁䅁䅁权婁杂䅁䍄䉁䅁䅁兂䅁䅁䅍䅄䅁䅁䅯睨䅷䅁䅯朶䅯䅁䅯朵䅯䅁䅯眶䅯䅁䅅䅁䉁䅁䅁睂䅁䅁䅁䕑浘䅑杷允䅁䅁䅕䅁䑁䅁䅷䅁䭁䝁乣䅁䭁佁䭫䅁䭁佁䭙䅁䭁佁䭣䅁䉁䅁䅁允䅁䅁䅯䅅䅑䅁杷允䅁䅁䅍䅁䑁䅁䅷䅁䭁䥁䙑䅁䭁䉁䝷䅁䉁䅁䅁允䅁䅁䅯睔䅙䅁杷允䅁䅁䅕䅁䑁䅁䅷䅁䭁䡁䙍䅁䭁佁䭫䅁䭁佁䭙䅁䭁佁䭣䅁䉁䅁䅁允䅁䅁䅯杋䄰䅁杷允䅁䅁䅍䅁䑁䅁䅷䅁䭁䍁䙧䅁䭁䍁䝙䅁䉁䅁䅁允䅁䅁䅕䅁䅁䅁䅂䕓䵁䅉䅅䅁䑁䅁䅁睁䵁䅁䅁权⭄兂䅁权偄杅䅁允䅁䅁䅅䅁䭁䉁䕁䅁䵁䅉䅅䅁䙁䅁䅁睁䵁䅁䅁权穃睃䅁权䙄杅䅁权䕁䅁䅋权䩄杅䅁允䅁䅁䅅䅁䙁䅁湱䵯煏兦䄵䍄䉁䅁䅁兂䅁䅁䅍䅄䅁䅁䅯䅢䄴䅁䅯剸䅉䅁䅯䅂䍁䅧䅯䉹䅉䅁䅅䅁䉁䅁䅁兂呃⽨摃㥧刴䅑杷允䅁䅁䅕䅁䑁䅁䅷䅁䭁䡁䙧䅁䭁䵁单䅁䭁䅁䅑潁䭁䵁卧䅁䉁䅁䅁允䅁䅁䅕稴兘睵䱣稹䴸䅉䅅䅁䑁䅁䅁睁䵁䅁䅁权䉃杄䅁权捁杂䅁允䅁䅁䅅䅁䭁乁䝯䅁䵁䅉䅅䅁䕁䅁䅁睁䵁䅁䅁权癃䅂䅁权晁杂䅁权杁杂䅁允䅁䅁䅅䅁䭁䝁䝣䅁䵁䅉䅅䅁䙁䅁䅁睁䵁䅁䅁权㡂䅄䅁权潄权䅁权浄权䅁权湄权䅁允䅁䅁䅅䅁䭁䅁䱙䅁䵁䅉䅅䅁䙁䅁䅁睁䵁䅁䅁权橁兂䅁权灄权䅁权浄权䅁权湄权䅁允䅁䅁䅅䅁䭁䥁內䅁䵁䅉䅅䅁䙁䅁䅁睁䵁䅁䅁权㙁睃䅁权潄权䅁权浄权䅁权湄权䅁允䅁䅁䅅䅁䭁䉁䕁䅁䵁䅉䅅䅁䑁䅁䅁睁䵁䅁䅁权畄䅂䅁权歁杂䅁允䅁䅁䅅䅁䭁䑁䡍䅁䵁䅉䅅䅁䙁䅁䅁睁䵁䅁䅁权䉂兂䅁权䱄杅䅁权䕁䅁䅋权䥄杅䅁允䅁䅁䅅䅁䙁䥁牘払敧噖䄱䍄䉁䅁䅁兂䅁䅁䅍䅄䅁䅁䅯䅄䄴䅁䅯硹䅉䅁䅯䅂䍁䅧䅯剹䅉䅁䅅䅁䉁䅁䅁兂乄䵺䵺佺扸䅑杷允䅁䅁䅕䅁䑁䅁䅷䅁䭁䍁佁䅁䭁佁䭕䅁䭁佁䭙䅁䭁佁䭣䅁䉁䅁䅁允䅁䅁䅯儫䅯䅁杷允䅁䅁䅍䅁䑁䅁䅷䅁䭁䅁䙉䅁䭁䍁䝙䅁䉁䅁䅁允䅁䅁䅕㑈牘払佩啗䵁䅉䅅䅁䑁䅁䅁睁䵁䅁䅁权敃睄䅁权偄杅䅁允䅁䅁䅅䅁䡁䅁䅁䅁权甶䅒䍄䉁䅁䅁睁䅁䅁䅍䅄䅁䅁䅯睴䅑䅁䅯杈䅙䅁䅅䅁䉁䅁䅁权歃杂䅁䍄䉁䅁䅁兂䅁䅁䅍䅄䅁䅁䅯儵䅳䅁䅯儵䅯䅁䅯朵䅯䅁䅯眵䅯䅁䅅䅁䉁䅁䅁权捁睃䅁䍄䉁䅁䅁兂䅁䅁䅍䅄䅁䅁䅯朵䅕䅁䅯剸䅉䅁䅯䅂䍁䅧䅯䉹䅉䅁䅅䅁䉁䅁䅁兂杄搹䩹硒桍䅑杷允䅁䅁䅍䅁䑁䅁䅷䅁䭁䭁䵷䅁䭁䉁䝯䅁䉁䅁䅁允䅁䅁䅯兗䅙䅁杷允䅁䅁䅑䅁䑁䅁䅷䅁䭁䵁䘸䅁䭁䉁䜸䅁䭁䍁䝁䅁䉁䅁䅁允䅁䅁䅯䅫䅣䅁杷允䅁䅁䅕䅁䑁䅁䅷䅁䭁䅁䙯䅁䭁佁䭷䅁䭁佁䭙䅁䭁佁䭣䅁䉁䅁䅁允䅁䅁䅣䅁䅁䥁浃唵䵁䅉䅅䅁䑁䅁䅁睁䵁䅁䅁权䥂兂䅁权歁杂䅁允䅁䅁䅅䅁䭁䙁䥑䅁䵁䅉䅅䅁䑁䅁䅁睁䵁䅁䅁权䩄睃䅁权流杂䅁允䅁䅁䅅䅁䙁䥁牘払敧噴䅚䍄䉁䅁䅁睁䅁䅁䅍䅄䅁䅁䅯杖䄰䅁䅯杇䅙䅁䅅䅁䉁䅁䅁权㡁杂䅁䍄䉁䅁䅁兂䅁䅁䅍䅄䅁䅁䅯䅧䅷䅁䅯儵䅯䅁䅯朵䅯䅁䅯眵䅯䅁䅅䅁䉁䅁䅁权偁睃䅁䍄䉁䅁䅁兂䅁䅁䅍䅄䅁䅁䅯眲䅑䅁䅯䄷䅯䅁䅯朵䅯䅁䅯眵䅯䅁䅅䅁䉁䅁䅁权允䅂䅁䍄䉁䅁䅁兂䅁䅁䅍䅄䅁䅁䅯杚䅕䅁䅯剸䅉䅁䅯䅂䍁䅧䅯䉹䅉䅁䅅䅁䉁䅁䅁兂㉂䕲㠳䩢䄰䅑杷允䅁䅁䅕䅁䑁䅁䅷䅁䭁偁位䅁䭁佁䭧䅁䭁佁䭙䅁䭁佁䭣䅁䉁䅁䅁允䅁䅁䅯杂䅳䅁杷允䅁䅁䅑䅁䑁䅁䅷䅁䭁偁䙕䅁䭁䉁䜸䅁䭁䍁䝁䅁䉁䅁䅁允䅁䅁䅯儳䅣䅁杷允䅁䅁䅑䅁䑁䅁䅷䅁䭁䥁䱍䅁䭁䉁䜸䅁䭁䍁䝁䅁䉁䅁䅁允䅁䅁䅯䄹䅙䅁杷允䅁䅁䅕䅁䑁䅁䅷䅁䭁䩁䙣䅁䭁䵁单䅁䭁䅁䅑潁䭁䵁卧䅁䉁䅁䅁允䅁䅁䅕啇畊䰫杉啅䵁䅉䅅䅁䑁䅁䅁睁䵁䅁䅁权桂兄䅁权慁杂䅁允䅁䅁䅅䅁䭁䙁䝫䅁䵁䅉䅅䅁䙁䅁䅁睁䵁䅁䅁权療兂䅁权獄权䅁权浄权䅁权湄权䅁允䅁䅁䅅䅁䭁䉁䕁䅁䵁䅉䅅䅁䙁䅁䅁睁䵁䅁䅁权歄兄䅁权灄权䅁权浄权䅁权湄权䅁允䅁䅁䅅䅁䭁䉁䕁䅁䵁䅉䅅䅁䙁䅁䅁睁䵁䅁䅁权乄䅅䅁权䙄杅䅁权䕁䅁䅋权䩄杅䅁允䅁䅁䅅䅁䙁䩁兴奪獧祂䅆䍄䉁䅁䅁兂䅁䅁䅍䅄䅁䅁䅯睡䅕䅁䅯儵䅯䅁䅯朵䅯䅁䅯眵䅯䅁䅅䅁䉁䅁䅁权允䅂䅁䍄䉁䅁䅁睁䅁䅁䅍䅄䅁䅁䅯典䅳䅁䅯杊䅙䅁䅅䅁䉁䅁䅁兂䙃ㄶ㑇橈慖䅑杷允䅁䅁䅍䅁䑁䅁䅷䅁䭁䱁䴰䅁䭁䉁䝷䅁䉁䅁䅁允䅁䅁䅯兔䅙䅁杷允䅁䅁䅍䅁䑁䅁䅷䅁䭁䱁䙣䅁䭁䉁䝧䅁䉁䅁䅁允䅁䅁䅯兇䅙䅁杷允䅁䅁䅑䅁䑁䅁䅷䅁䭁䉁偫䅁䭁䉁䜸䅁䭁䍁䝁䅁䉁䅁䅁允䅁䅁䅯䅭䅣䅁杷允䅁䅁䅕䅁䑁䅁䅷䅁䭁䭁偍䅁䭁佁䭯䅁䭁佁䭙䅁䭁佁䭳䅁䉁䅁䅁允䅁䅁䅯䅅䅑䅁杷允䅁䅁䅍䅁䑁䅁䅷䅁䭁乁䱳䅁䭁䉁䝯䅁䉁䅁䅁允䅁䅁䅯睇䅙䅁杷允䅁䅁䅕䅁䑁䅁䅷䅁䭁䱁䕁䅁䭁䵁即䅁䭁䅁䅑潁䭁䵁卫䅁䉁䅁䅁允䅁䅁䅕呣䬰㘱䅎䕙䵁䅉䅅䅁䑁䅁䅁睁䵁䅁䅁权䝁杂䅁权流杂䅁允䅁䅁䅅䅁䙁䝁浚浚浚汖䅚䍄䉁䅁䅁兂䅁䅁䅍䅄䅁䅁䅯关䅑䅁䅯剸䅉䅁䅯䅂䍁䅧䅯䉹䅉䅁䅅䅁䉁䅁䅁兂䅁湓癰硴汅䅑杷允䅁䅁䅕䅁䑁䅁䅷䅁䭁䅁儸䅁䭁䵁单䅁䭁䅁䅑潁䭁䵁卫䅁䉁䅁䅁允䅁䅁䅕㙹灳佉奂歆䵁䅉䅅䅁䙁䅁䅁睁䵁䅁䅁权䥁兄䅁权煄权䅁权浄权䅁权牄权䅁允䅁䅁䅅䅁䭁䉁䕁䅁䵁䅉䅅䅁䙁䅁䅁睁䵁䅁䅁权煁兂䅁权䙄杅䅁权䕁䅁䅋权䩄杅䅁允䅁䅁䅅䅁䙁䅁来牦呧杶䅤䍄䉁䅁䅁兂䅁䅁䅍䅄䅁䅁䅯睧䅕䅁䅯硹䅉䅁䅯䅂䍁䅧䅯剹䅉䅁䅅䅁䉁䅁䅁兂穁積積㝍兎䅑杷允䅁䅁䅕䅁䑁䅁䅷䅁䭁䩁䱍䅁䭁䵁即䅁䭁䅁䅑潁䭁䵁卧䅁䉁䅁䅁允䅁䅁䅕灭婭婭䩭ざ䵁䅉䅅䅁䙁䅁䅁睁䵁䅁䅁权䵄兂䅁权汄权䅁权浄权䅁权湄权䅁允䅁䅁䅅䅁䭁䉁䕁䅁䵁䅉䅅䅁䙁䅁䅁睁䵁䅁䅁权坁睃䅁权煄权䅁权浄权䅁权牄权䅁允䅁䅁䅅䅁䭁䉁䕁䅁䵁䅉䅅䅁䙁䅁䅁睁䵁䅁䅁权敃䅄䅁权䱄杅䅁权䕁䅁䅋权䩄杅䅁允䅁䅁䅅䅁䙁䅁塲㍯㥁汇䅨䍄䉁䅁䅁䅂䅁䅁䅍䅄䅁䅁䅯兪䅳䅁䅯睈䅙䅁䅯䅉䅙䅁䅅䅁䉁䅁䅁权㝂睂䅁䍄䉁䅁䅁兂䅁䅁䅍䅄䅁䅁䅯䅸䅑䅁䅯剸䅉䅁䅯䅂䍁䅧䅯䉹䅉䅁䅅䅁䉁䅁䅁兂灁氷剩瑗婙䅑杷允䅁䅁䅕䅁䑁䅁䅷䅁䭁䍁佷䅁䭁佁䭯䅁䭁佁䭙䅁䭁佁䭳䅁䉁䅁䅁允䅁䅁䅣䅁䅁䍁䅂欵䵁䅉䅅䅁䕁䅁䅁睁䵁䅁䅁权牄䅂䅁权晁杂䅁权杁杂䅁允䅁䅁䅅䅁䭁偁䝧䅁䵁䅉䅅䅁䙁䅁䅁睁䵁䅁䅁权䅃睃䅁权䱄杅䅁权䕁䅁䅋权䩄杅䅁允䅁䅁䅅䅁䙁䙁偹癷潕䙶䄱䍄䉁䅁䅁兂䅁䅁䅍䅄䅁䅁䅯䅪䅕䅁䅯儵䅯䅁䅯朵䅯䅁䅯眵䅯䅁䅅䅁䉁䅁䅁权㍁睃䅁䍄䉁䅁䅁兂䅁䅁䅍䅄䅁䅁䅯䅰䅕䅁䅯儵䅯䅁䅯朵䅯䅁䅯眵䅯䅁䅅䅁䉁䅁䅁权㕄权䅁䍄䉁䅁䅁兂䅁䅁䅍䅄䅁䅁䅯睳䅑䅁䅯剸䅉䅁䅯䅂䍁䅧䅯剹䅉䅁䅅䅁䉁䅁䅁兂䝃橵䉙杊䩅䅑杷允䅁䅁䅕䅁䑁䅁䅷䅁䭁䵁䱯䅁䭁佁䭫䅁䭁佁䭙䅁䭁佁䭣䅁䉁䅁䅁允䅁䅁䅯䅅䅑䅁杷允䅁䅁䅕䅁䑁䅁䅷䅁䭁䱁䙍䅁䭁佁䭧䅁䭁佁䭙䅁䭁佁䭣䅁䉁䅁䅁允䅁䅁䅯杂䅳䅁杷允䅁䅁䅕䅁䑁䅁䅷䅁䭁䵁䕯䅁䭁䵁单䅁䭁䅁䅑潁䭁䵁卫䅁䉁䅁䅁允䅁䅁䅕䅲䱒硂畚い䵁䅉䅅䅁䙁䅁䅁睁䵁䅁䅁权祄䅂䅁权䙄杅䅁权䕁䅁䅋权䥄杅䅁允䅁䅁䅅䅁䙁䝁稹瑶灋兄䅚䍄䉁䅁䅁兂䅁䅁䅍䅄䅁䅁䅯杓䅕䅁䅯硹䅉䅁䅯䅂䍁䅧䅯剹䅉䅁䅅䅁䉁䅁䅁兂捂㡪ㅌ䑋杸䅑杷允䅁䅁䅕䅁䑁䅁䅷䅁䭁䱁䙍䅁䭁佁䬰䅁䭁佁䭙䅁䭁佁䭣䅁䉁䅁䅁允䅁䅁䅣䅁䅁䕁坃唵䵁䅉䅅䅁䑁䅁䅁睁䵁䅁䅁权晄䅄䅁权奁杂䅁允䅁䅁䅅䅁䭁䕁䝑䅁䵁䅉䅅䅁䙁䅁䅁睁䵁䅁䅁权湂睃䅁权潄权䅁权浄权䅁权湄权䅁允䅁䅁䅅䅁䭁偁䬴䅁䵁䅉䅅䅁䑁䅁䅁睁䵁䅁䅁权䕃兂䅁权偄杅䅁允䅁䅁䅅䅁䡁䅁䅁䅁䅁⭙䅆䍄䉁䅁䅁兂䅁䅁䅍䅄䅁䅁䅯睸䅷䅁䅯䄶䅯䅁䅯朵䅯䅁䅯眵䅯䅁䅅䅁䉁䅁䅁权允䅂䅁䍄䉁䅁䅁睁䅁䅁䅍䅄䅁䅁䅯具䅕䅁䅯䅈䅙䅁䅅䅁䉁䅁䅁权捁睂䅁䍄䉁䅁䅁睁䅁䅁䅍䅄䅁䅁䅯眫䅳䅁䅯䅇䅙䅁䅅䅁䉁䅁䅁权䕂杂䅁䍄䉁䅁䅁睁䅁䅁䅍䅄䅁䅁䅯兵䅑䅁䅯䅈䅙䅁䅅䅁䉁䅁䅁权癃杂䅁䍄䉁䅁䅁䅂䅁䅁䅍䅄䅁䅁䅯兙䅷䅁䅯睈䅙䅁䅯䅉䅙䅁䅅䅁䉁䅁䅁权塂杂䅁䍄䉁䅁䅁睁䅁䅁䅍䅄䅁䅁䅯儸䅑䅁䅯杊䅙䅁䅅䅁䉁䅁䅁兂啁歲桦獥啒䅑杷允䅁䅁䅍䅁䑁䅁䅷䅁䭁䩁䙍䅁䭁䉁䝧䅁䉁䅁䅁允䅁䅁䅯兓䅣䅁杷允䅁䅁䅍䅁䑁䅁䅷䅁䭁䕁䵫䅁䭁䉁䜴䅁䉁䅁䅁允䅁䅁䅯䅙䅧䅁杷允䅁䅁䅍䅁䑁䅁䅷䅁䭁䩁䵍䅁䭁䉁䝧䅁䉁䅁䅁允䅁䅁䅯䅦䅙䅁杷允䅁䅁䅍䅁䑁䅁䅷䅁䭁䩁䕁䅁䭁䉁䜴䅁䉁䅁䅁允䅁䅁䅯党䅙䅁杷允䅁䅁䅕䅁䑁䅁䅷䅁䭁䅁何䅁䭁佁䭧䅁䭁佁䭙䅁䭁佁䭣䅁䉁䅁䅁允䅁䅁䅯䅅䅑䅁杷允䅁䅁䅍䅁䑁䅁䅷䅁䭁䥁䕷䅁䭁䍁䝑䅁䉁䅁䅁允䅁䅁䅯村䅙䅁杷允䅁䅁䅕䅁䑁䅁䅷䅁䭁䅁䵙䅁䭁䵁单䅁䭁䅁䅑潁䭁䵁卧䅁䉁䅁䅁允䅁䅁䅕㉲协橧ㅁぅ䵁䅉䅅䅁䙁䅁䅁睁䵁䅁䅁权㉃兄䅁权䙄杅䅁权䕁䅁䅋权䩄杅䅁允䅁䅁䅅䅁䙁䡁浢㥅歮䍯䅖䍄䉁䅁䅁睁䅁䅁䅍䅄䅁䅁䅯䅃䄴䅁䅯䅇䅙䅁䅅䅁䉁䅁䅁权灁杂䅁䍄䉁䅁䅁䅂䅁䅁䅍䅄䅁䅁䅯杸䅕䅁䅯睈䅙䅁䅯䅉䅙䅁䅅䅁䉁䅁䅁权噄睂䅁䍄䉁䅁䅁兂䅁䅁䅍䅄䅁䅁䅯䅲䄴䅁䅯剸䅉䅁䅯䅂䍁䅧䅯䉹䅉䅁䅅䅁䉁䅁䅁兂㍂伴⽶坓䵕䅑杷允䅁䅁䅍䅁䑁䅁䅷䅁䭁䙁䵫䅁䭁䉁䜴䅁䉁䅁䅁允䅁䅁䅯児䅣䅁杷允䅁䅁䅕䅁䑁䅁䅷䅁䭁䥁䵕䅁䭁佁䭕䅁䭁佁䭙䅁䭁佁䭣䅁䉁䅁䅁允䅁䅁䅯兰䅳䅁杷允䅁䅁䅕䅁䑁䅁䅷䅁䭁䩁䕑䅁䭁䵁单䅁䭁䅁䅑潁䭁䵁卫䅁䉁䅁䅁允䅁䅁䅕䕢⽹瑑㡘ぃ䵁䅉䅅䅁䙁䅁䅁睁䵁䅁䅁权佂䅄䅁权瑄权䅁权浄权䅁权湄权䅁允䅁䅁䅅䅁䡁䅁䅁䅁杄⭳䅖䍄䉁䅁䅁兂䅁䅁䅍䅄䅁䅁䅯䅦䅕䅁䅯䄶䅯䅁䅯朵䅯䅁䅯眵䅯䅁䅅䅁䉁䅁䅁权㉁䅄䅁䍄䉁䅁䅁兂䅁䅁䅍䅄䅁䅁䅯䅇䅕䅁䅯硹䅉䅁䅯䅂䍁䅧䅯䉹䅉䅁䅅䅁䉁䅁䅁兂卂䉵䘶⼶塆䅑杷允䅁䅁䅍䅁䑁䅁䅷䅁䭁䱁䕍䅁䭁䵁匸䅁䉁䅁䅁允䅁䅁䅯䅅䅑䅁杷允䅁䅁䅍䅁䑁䅁䅷䅁䭁䅁䜸䅁䭁䍁䝑䅁䉁䅁䅁允䅁䅁䅯权䅧䅁杷允䅁䅁䅕䅁䑁䅁䅷䅁䭁䭁䕫䅁䭁佁䭯䅁䭁佁䭙䅁䭁佁䭳䅁䉁䅁䅁允䅁䅁䅣䅁䅁䅁穁欵䵁䅉䅅䅁䙁䅁䅁睁䵁䅁䅁权㕃䅂䅁权煄权䅁权浄权䅁权牄权䅁允䅁䅁䅅䅁䡁䅁䅁䅁杂敌䅚䍄䉁䅁䅁兂䅁䅁䅍䅄䅁䅁䅯杵䅕䅁䅯儵䅯䅁䅯朵䅯䅁䅯眵䅯䅁䅅䅁䉁䅁䅁权奁睃䅁䍄䉁䅁䅁兂䅁䅁䅍䅄䅁䅁䅯睹䅕䅁䅯儶䅯䅁䅯朵䅯䅁䅯眵䅯䅁䅅䅁䉁䅁䅁权杁充䅁䍄䉁䅁䅁睁䅁䅁䅍䅄䅁䅁䅯睯䅑䅁䅯杈䅙䅁䅅䅁䉁䅁䅁权穃杂䅁䍄䉁䅁䅁兂䅁䅁䅍䅄䅁䅁䅯剄䅁䅁䅯儷䅯䅁䅯朵䅯䅁䅯眵䅯䅁䅅䅁䉁䅁䅁权允䅂䅁䍄䉁䅁䅁兂䅁䅁䅍䅄䅁䅁䅯睆䅳䅁䅯剸䅉䅁䅯䅂䍁䅧䅯剹䅉䅁䅅䅁䉁䅁䅁兂啃䙨硶捴光䅑杷允䅁䅁䅕䅁䑁䅁䅷䅁䭁䵁䙳䅁䭁䵁单䅁䭁䅁䅑潁䭁䵁卧䅁䉁䅁䅁允䅁䅁䅕浸慉伫䍴歆䵁䅉䅅䅁䑁䅁䅁睁䵁䅁䅁权畄兂䅁权慁杂䅁允䅁䅁䅅䅁䭁䑁䜰䅁䵁䅉䅅䅁䙁䅁䅁睁䵁䅁䅁权䩃睃䅁权潄权䅁权浄权䅁权湄权䅁允䅁䅁䅅䅁䭁䉁䕁䅁䵁䅉䅅䅁䑁䅁䅁睁䵁䅁䅁权畄睃䅁权歁杂䅁允䅁䅁䅅䅁䭁䱁偫䅁䵁䅉䅅䅁䑁䅁䅁睁䵁䅁䅁权呄䅂䅁权歁杂䅁允䅁䅁䅅䅁䭁䉁䕁䅁䵁䅉䅅䅁䙁䅁䅁睁䵁䅁䅁权灂䅄䅁权煄权䅁权浄权䅁权牄权䅁允䅁䅁䅅䅁䡁䅁䅁䅁权界䅚䍄䉁䅁䅁兂䅁䅁䅍䅄䅁䅁䅯杫䅷䅁䅯儷䅯䅁䅯朵䅯䅁䅯眵䅯䅁䅅䅁䉁䅁䅁睂䅁䅁䅁䍷浺䅑杷允䅁䅁䅍䅁䑁䅁䅷䅁䭁䱁䙍䅁䭁䉁䝧䅁䉁䅁䅁允䅁䅁䅯兌䅙䅁杷允䅁䅁䅕䅁䑁䅁䅷䅁䭁䕁䰸䅁䭁䵁即䅁䭁䅁䅑潁䭁䵁卫䅁䉁䅁䅁允䅁䅁䅕浚浚浚㉡啘䵁䅉䅅䅁䕁䅁䅁睁䵁䅁䅁权瑁兂䅁权晁杂䅁权杁杂䅁允䅁䅁䅅䅁䭁䵁䡁䅁䵁䅉䅅䅁䙁䅁䅁睁䵁䅁䅁权䩁兂䅁权䱄杅䅁权䕁䅁䅋权䩄杅䅁允䅁䅁䅅䅁䙁䵁䴳䵺䵺䙢䄹䍄䉁䅁䅁兂䅁䅁䅍䅄䅁䅁䅯眷䅳䅁䅯儵䅯䅁䅯朵䅯䅁䅯眵䅯䅁䅅䅁䉁䅁䅁权㑁睃䅁䍄䉁䅁䅁睁䅁䅁䅍䅄䅁䅁䅯睵䅕䅁䅯杊䅙䅁䅅䅁䉁䅁䅁兂䙃ㄶ㑇汈坖䅑杷允䅁䅁䅕䅁䑁䅁䅷䅁䭁䙁䙫䅁䭁䵁单䅁䭁䅁䅑潁䭁䵁卫䅁䉁䅁䅁允䅁䅁䅕剢祁䉎搯ぉ䵁䅉䅅䅁䙁䅁䅁睁䵁䅁䅁权療睃䅁权灄权䅁权浄权䅁权湄权䅁允䅁䅁䅅䅁䭁䥁兣䅁䵁䅉䅅䅁䑁䅁䅁睁䵁䅁䅁权灄兂䅁权奁杂䅁允䅁䅁䅅䅁䭁䕁䝑䅁䵁䅉䅅䅁䙁䅁䅁睁䵁䅁䅁权啁兂䅁权瑄权䅁权浄权䅁权湄权䅁允䅁䅁䅅䅁䡁䅁䅁䅁䅄估䅖䍄䉁䅁䅁睁䅁䅁䅍䅄䅁䅁䅯眸䅯䅁䅯杈䅙䅁䅅䅁䉁䅁䅁权㙂睂䅁䍄䉁䅁䅁睁䅁䅁䅍䅄䅁䅁䅯䅎䄸䅁䅯杈䅙䅁䅅䅁䉁䅁䅁权煃杂䅁䍄䉁䅁䅁兂䅁䅁䅍䅄䅁䅁䅯睴䅑䅁䅯硹䅉䅁䅯䅂䍁䅧䅯䉹䅉䅁䅅䅁䉁䅁䅁兂灁䥘䌯娹楂䅑杷允䅁䅁䅍䅁䑁䅁䅷䅁䭁䅁䝳䅁䭁䉁䝯䅁䉁䅁䅁允䅁䅁䅯杙䅙䅁杷允䅁䅁䅕䅁䑁䅁䅷䅁䭁䝁䙉䅁䭁佁䭯䅁䭁佁䭙䅁䭁佁䭳䅁䉁䅁䅁允䅁䅁䅣䅁䅁䅁㉁欵䵁䅉䅅䅁䕁䅁䅁睁䵁䅁䅁权㝁兂䅁权晁杂䅁权杁杂䅁允䅁䅁䅅䅁䭁䕁䝷䅁䵁䅉䅅䅁䙁䅁䅁睁䵁䅁䅁权㉃兂䅁权䙄杅䅁权䕁䅁䅋权䩄杅䅁允䅁䅁䅅䅁䙁佁㑳浲㕹䉩䅖䍄䉁䅁䅁睁䅁䅁䅍䅄䅁䅁䅯䅺䅕䅁䅯杈䅙䅁䅅䅁䉁䅁䅁权䝃睂䅁䍄䉁䅁䅁睁䅁䅁䅍䅄䅁䅁䅯眰䅕䅁䅯杈䅙䅁䅅䅁䉁䅁䅁权㍂杂䅁䍄䉁䅁䅁睁䅁䅁䅍䅄䅁䅁䅯䅪䄴䅁䅯䅊䅙䅁䅅䅁䉁䅁䅁权允䅂䅁䍄䉁䅁䅁兂䅁䅁䅍䅄䅁䅁䅯杚䅕䅁䅯朶䅯䅁䅯朵䅯䅁䅯眶䅯䅁䅅䅁䉁䅁䅁睂䅁䅁䅁䑯浺䅑杷允䅁䅁䅕䅁䑁䅁䅷䅁䭁䥁䙉䅁䭁佁䭫䅁䭁佁䭙䅁䭁佁䭣䅁䉁䅁䅁允䅁䅁䅯杳䅳䅁杷允䅁䅁䅕䅁䑁䅁䅷䅁䭁䱁䙧䅁䭁䵁即䅁䭁䅁䅑潁䭁䵁卫䅁䉁䅁䅁允䅁䅁䅕㡪ㅌ䙋癹さ䵁䅉䅅䅁䑁䅁䅁睁䵁䅁䅁权䑃䅄䅁权歁杂䅁允䅁䅁䅅䅁䭁䉁䕁䅁䵁䅉䅅䅁䙁䅁䅁睁䵁䅁䅁权䍁䅄䅁权䱄杅䅁权䕁䅁䅋权䥄杅䅁允䅁䅁䅅䅁䙁偁潙䥘䌯噰䅎䍄䉁䅁䅁兂䅁䅁䅍䅄䅁䅁䅯剧䅁䅁䅯儶䅯䅁䅯朵䅯䅁䅯眵䅯䅁䅅䅁䉁䅁䅁权允䅂䅁䍄䉁䅁䅁睁䅁䅁䅍䅄䅁䅁䅯䅁䅕䅁䅯䅊䅙䅁䅅䅁䉁䅁䅁权允䅂䅁䍄䉁䅁䅁兂䅁䅁䅍䅄䅁䅁䅯八䅑䅁䅯儷䅯䅁䅯朵䅯䅁䅯眵䅯䅁䅅䅁䉁䅁䅁权允䅂䅁䍄䉁䅁䅁兂䅁䅁䅍䅄䅁䅁䅯睸䅳䅁䅯䄷䅯䅁䅯朵䅯䅁䅯眵䅯䅁䅅䅁䉁䅁䅁权允䅂䅁䍄䉁䅁䅁兂䅁䅁䅍䅄䅁䅁䅯杲䄰䅁䅯儶䅯䅁䅯朵䅯䅁䅯眵䅯䅁䅅䅁䉁䅁䅁权允䅂䅁䍄䉁䅁䅁兂䅁䅁䅍䅄䅁䅁䅯兊䅳䅁䅯䄶䅯䅁䅯朵䅯䅁䅯眵䅯䅁䅅䅁䉁䅁䅁权㉁睃䅁䍄䉁䅁䅁兂䅁䅁䅍䅄䅁䅁䅯儶䄴䅁䅯剸䅉䅁䅯䅂䍁䅧䅯剹䅉䅁䅅䅁䉁䅁䅁兂元湅䵪橭噍䅑杷允䅁䅁䅕䅁䑁䅁䅷䅁䭁䱁䙷䅁䭁䵁即䅁䭁䅁䅑潁䭁䵁卫䅁䉁䅁䅁允䅁䅁䅕䡰㥁瑃呤し䵁䅉䅅䅁䙁䅁䅁睁䵁䅁䅁权畂䅄䅁权煄权䅁权浄权䅁权牄权䅁允䅁䅁䅅䅁䭁䉁䕁䅁䵁䅉䅅䅁䑁䅁䅁睁䵁䅁䅁权䡃兂䅁权奁杂䅁允䅁䅁䅅䅁䭁䉁䝫䅁䵁䅉䅅䅁䙁䅁䅁睁䵁䅁䅁权祂睃䅁权䙄杅䅁权䕁䅁䅋权䥄杅䅁允䅁䅁䅅䅁䙁䉁浦⬳浧睯䅸䍄䉁䅁䅁睁䅁䅁䅍䅄䅁䅁䅯杮䅑䅁䅯杈䅙䅁䅅䅁䉁䅁䅁权摃杂䅁䍄䉁䅁䅁兂䅁䅁䅍䅄䅁䅁䅯兄䄴䅁䅯儵䅯䅁䅯朵䅯䅁䅯眵䅯䅁䅅䅁䉁䅁䅁权捁睃䅁䍄䉁䅁䅁兂䅁䅁䅍䅄䅁䅁䅯睱䅳䅁䅯硹䅉䅁䅯䅂䍁䅧䅯䉹䅉䅁䅅䅁䉁䅁䅁兂塄㍯㥁畃奤䅑杷允䅁䅁䅕䅁䑁䅁䅷䅁䭁䵁䵣䅁䭁佁䭕䅁䭁佁䭙䅁䭁佁䭣䅁䉁䅁䅁允䅁䅁䅯䅅䅑䅁杷允䅁䅁䅍䅁䑁䅁䅷䅁䭁䉁䵑䅁䭁䉁䝯䅁䉁䅁䅁允䅁䅁䅯杷䅙䅁杷允䅁䅁䅕䅁䑁䅁䅷䅁䭁䭁䕫䅁䭁佁䭧䅁䭁佁䭙䅁䭁佁䭣䅁䉁䅁䅁允䅁䅁䅯杂䅳䅁杷允䅁䅁䅕䅁䑁䅁䅷䅁䭁䕁乙䅁䭁䵁即䅁䭁䅁䅑潁䭁䵁卫䅁䉁䅁䅁允䅁䅁䅕㘱睎児㍯歗䵁䅉䅅䅁䕁䅁䅁睁䵁䅁䅁权䕄䅂䅁权晁杂䅁权杁杂䅁允䅁䅁䅅䅁䭁䑁䝳䅁䵁䅉䅅䅁䑁䅁䅁睁䵁䅁䅁权㍄䅄䅁权偄杅䅁允䅁䅁䅅䅁䭁䉁䕁䅁䵁䅉䅅䅁䙁䅁䅁睁䵁䅁䅁权䱁兂䅁权灄权䅁权浄权䅁权湄权䅁允䅁䅁䅅䅁䭁佁兣䅁䵁䅉䅅䅁䑁䅁䅁睁䵁䅁䅁权呁杄䅁权偄杅䅁允䅁䅁䅅䅁䭁䉁䕁䅁䵁䅉䅅䅁䙁䅁䅁睁䵁䅁䅁权慂兂䅁权䱄杅䅁权䕁䅁䅋权䥄杅䅁允䅁䅁䅅䅁䙁䑁䬰㘱睎坊䅂䍄䉁䅁䅁睁䅁䅁䅍䅄䅁䅁䅯䄸䅑䅁䅯杇䅙䅁䅅䅁䉁䅁䅁权䍄杂䅁䍄䉁䅁䅁兂䅁䅁䅍䅄䅁䅁䅯其䅑䅁䅯儵䅯䅁䅯朵䅯䅁䅯眵䅯䅁䅅䅁䉁䅁䅁权奁睃䅁䍄䉁䅁䅁兂䅁䅁䅍䅄䅁䅁䅯䅃䅙䅁䅯儷䅯䅁䅯朵䅯䅁䅯眵䅯䅁䅅䅁䉁䅁䅁睂䅁䅁䅁䉑洯䅑杷允䅁䅁䅕䅁䑁䅁䅷䅁䭁䩁䵉䅁䭁佁䭫䅁䭁佁䭙䅁䭁佁䭣䅁䉁䅁䅁允䅁䅁䅯䄰䅳䅁杷允䅁䅁䅍䅁䑁䅁䅷䅁䭁䑁䱁䅁䭁䉁䜴䅁䉁䅁䅁允䅁䅁䅯来䅣䅁杷允䅁䅁䅍䅁䑁䅁䅷䅁䭁䙁䵅䅁䭁䵁匸䅁䉁䅁䅁允䅁䅁䅯䅅䅑䅁杷允䅁䅁䅕䅁䑁䅁䅷䅁䭁䥁䙕䅁䭁䵁单䅁䭁䅁䅑潁䭁䵁卫䅁䉁䅁䅁允䅁䅁䅕䘹刲䰷充歇䵁䅉䅅䅁䑁䅁䅁睁䵁䅁䅁权祄䅂䅁权偄杅䅁允䅁䅁䅅䅁䡁䅁䅁䅁䅁摐䄵䍄䉁䅁䅁睁䅁䅁䅍䅄䅁䅁䅯杲䄰䅁䅯䅊䅙䅁䅅䅁䉁䅁䅁权剃睄䅁䍄䉁䅁䅁兂䅁䅁䅍䅄䅁䅁䅯眴䅕䅁䅯儵䅯䅁䅯朵䅯䅁䅯眵䅯䅁䅅䅁䉁䅁䅁权㉁睃䅁䍄䉁䅁䅁睁䅁䅁䅍䅄䅁䅁䅯儶䅑䅁䅯䅇䅙䅁䅅䅁䉁䅁䅁权䩂睂䅁䍄䉁䅁䅁兂䅁䅁䅍䅄䅁䅁䅯元䅙䅁䅯䄶䅯䅁䅯朵䅯䅁䅯眵䅯䅁䅅䅁䉁䅁䅁权允䅂䅁䍄䉁䅁䅁睁䅁䅁䅍䅄䅁䅁䅯睁䅕䅁䅯䅈䅙䅁䅅䅁䉁䅁䅁权䡂杂䅁䍄䉁䅁䅁睁䅁䅁䅍䅄䅁䅁䅯睧䄰䅁䅯杈䅙䅁䅅䅁䉁䅁䅁权十䅃䅁䍄䉁䅁䅁睁䅁䅁䅍䅄䅁䅁䅯睆䄰䅁䅯杊䅙䅁䅅䅁䉁䅁䅁兂穁積積⽍偎䅑杷允䅁䅁䅕䅁䑁䅁䅷䅁䭁䕁䙕䅁䭁佁䭕䅁䭁佁䭙䅁䭁佁䭣䅁䉁䅁䅁允䅁䅁䅯儫䅯䅁杷允䅁䅁䅕䅁䑁䅁䅷䅁䭁䭁佷䅁䭁佁䭯䅁䭁佁䭙䅁䭁佁䭳䅁䉁䅁䅁允䅁䅁䅯䅅䅑䅁杷允䅁䅁䅕䅁䑁䅁䅷䅁䭁䭁䙕䅁䭁佁䭕䅁䭁佁䭙䅁䭁佁䭣䅁䉁䅁䅁允䅁䅁䅯䅅䅑䅁杷允䅁䅁䅕䅁䑁䅁䅷䅁䭁䕁䵕䅁䭁佁䭧䅁䭁佁䭙䅁䭁佁䭣䅁䉁䅁䅁允䅁䅁䅯杂䅳䅁杷允䅁䅁䅍䅁䑁䅁䅷䅁䭁䵁䕙䅁䭁䉁䝯䅁䉁䅁䅁允䅁䅁䅯睥䅙䅁杷允䅁䅁䅍䅁䑁䅁䅷䅁䭁䵁䕫䅁䭁䍁䝙䅁䉁䅁䅁允䅁䅁䅕㡪ㅌ䙋偸ざ䵁䅉䅅䅁䑁䅁䅁睁䵁䅁䅁权佄䅄䅁权偄杅䅁允䅁䅁䅅䅁䭁䉁䕁䅁䵁䅉䅅䅁䙁䅁䅁睁䵁䅁䅁权㥃睃䅁权䙄杅䅁权䕁䅁䅋权䥄杅䅁允䅁䅁䅅䅁䙁䩁䭹湸㑊䅙䄹䍄䉁䅁䅁兂䅁䅁䅍䅄䅁䅁䅯杌䄰䅁䅯儶䅯䅁䅯朵䅯䅁䅯眵䅯䅁䅅䅁䉁䅁䅁权允䅂䅁䍄䉁䅁䅁睁䅁䅁䅍䅄䅁䅁䅯睂䅷䅁䅯䅇䅙䅁䅅䅁䉁䅁䅁权䕂杂䅁䍄䉁䅁䅁兂䅁䅁䅍䅄䅁䅁䅯眱䅑䅁䅯䄷䅯䅁䅯朵䅯䅁䅯眵䅯䅁䅅䅁䉁䅁䅁权允䅂䅁䍄䉁䅁䅁兂䅁䅁䅍䅄䅁䅁䅯眲䅳䅁䅯硹䅉䅁䅯䅂䍁䅧䅯剹䅉䅁䅅䅁䉁䅁䅁兂啁歲桦牥慒䅑杷允䅁䅁䅍䅁䑁䅁䅷䅁䭁䝁䴸䅁䭁䉁䝷䅁䉁䅁䅁允䅁䅁䅯杗䅙䅁杷允䅁䅁䅕䅁䑁䅁䅷䅁䭁䡁䘴䅁䭁佁䭧䅁䭁佁䭙䅁䭁佁䭣䅁䉁䅁䅁允䅁䅁䅯杂䅳䅁杷允䅁䅁䅕䅁䑁䅁䅷䅁䭁䉁䵧䅁䭁佁䭯䅁䭁佁䭙䅁䭁佁䭳䅁䉁䅁䅁允䅁䅁䅯䅅䅑䅁杷允䅁䅁䅕䅁䑁䅁䅷䅁䭁䅁䙧䅁䭁䵁单䅁䭁䅁䅑潁䭁䵁卧䅁䉁䅁䅁允䅁䅁䅕數娰䵴䅳歄䵁䅉䅅䅁䙁䅁䅁睁䵁䅁䅁权歄䅂䅁权潄权䅁权浄权䅁权湄权䅁允䅁䅁䅅䅁䭁䅁䱙䅁䵁䅉䅅䅁䑁䅁䅁睁䵁䅁䅁权佁兂䅁权慁杂䅁允䅁䅁䅅䅁䭁䑁䜰䅁䵁䅉䅅䅁䙁䅁䅁睁䵁䅁䅁权㑄䅂䅁权灄权䅁权浄权䅁权湄权䅁允䅁䅁䅅䅁䭁佁偧䅁䵁䅉䅅䅁䕁䅁䅁睁䵁䅁䅁权扁杄䅁权晁杂䅁权杁杂䅁允䅁䅁䅅䅁䭁䱁䝯䅁䵁䅉䅅䅁䑁䅁䅁睁䵁䅁䅁权ぁ杄䅁权奁杂䅁允䅁䅁䅅䅁䭁䕁䝁䅁䵁䅉䅅䅁䑁䅁䅁睁䵁䅁䅁权灃䅂䅁权慁杂䅁允䅁䅁䅅䅁䭁䱁䝙䅁䵁䅉䅅䅁䙁䅁䅁睁䵁䅁䅁权佁兂䅁权䱄杅䅁权䕁䅁䅋权䥄杅䅁允䅁䅁䅅䅁䙁䭁睒児塲ㅅ䅆䍄䉁䅁䅁兂䅁䅁䅍䅄䅁䅁䅯睐䅳䅁䅯䄶䅯䅁䅯朵䅯䅁䅯眵䅯䅁䅅䅁䉁䅁䅁权允䅂䅁䍄䉁䅁䅁睁䅁䅁䅍䅄䅁䅁䅯兑䅳䅁䅯䅇䅙䅁䅅䅁䉁䅁䅁权䕂杂䅁䍄䉁䅁䅁兂䅁䅁䅍䅄䅁䅁䅯睧䅕䅁䅯䄷䅯䅁䅯朵䅯䅁䅯眵䅯䅁䅅䅁䉁䅁䅁权允䅂䅁䍄䉁䅁䅁兂䅁䅁䅍䅄䅁䅁䅯允䅙䅁䅯儵䅯䅁䅯朵䅯䅁䅯眵䅯䅁䅅䅁䉁䅁䅁权乁睃䅁䍄䉁䅁䅁睁䅁䅁䅍䅄䅁䅁䅯朲䅑䅁䅯杇䅙䅁䅅䅁䉁䅁䅁权⭁杂䅁䍄䉁䅁䅁睁䅁䅁䅍䅄䅁䅁䅯眫䅑䅁䅯杈䅙䅁䅅䅁䉁䅁䅁权元杂䅁䍄䉁䅁䅁睁䅁䅁䅍䅄䅁䅁䅯䄳䅳䅁䅯硺䅉䅁䅅䅁䉁䅁䅁权允䅂䅁䍄䉁䅁䅁兂䅁䅁䅍䅄䅁䅁䅯其䅳䅁䅯硹䅉䅁䅯䅂䍁䅧䅯剹䅉䅁䅅䅁䉁䅁䅁兂晁敨剴䍵攵䅑杷允䅁䅁䅕䅁䑁䅁䅷䅁䭁䉁䴸䅁䭁佁䭷䅁䭁佁䭙䅁䭁佁䭣䅁䉁䅁䅁允䅁䅁䅯䅅䅑䅁杷允䅁䅁䅕䅁䑁䅁䅷䅁䭁佁䱯䅁䭁佁䭫䅁䭁佁䭙䅁䭁佁䭣䅁䉁䅁䅁允䅁䅁䅯䅅䅑䅁杷允䅁䅁䅕䅁䑁䅁䅷䅁䭁偁䕫䅁䭁佁䭯䅁䭁佁䭙䅁䭁佁䭳䅁䉁䅁䅁允䅁䅁䅣䅁䅁䍁㉁欵䵁䅉䅅䅁䙁䅁䅁睁䵁䅁䅁权浄兂䅁权䱄杅䅁权䕁䅁䅋权䥄杅䅁允䅁䅁䅅䅁䙁䙁偹癷潕䝘䅊䍄䉁䅁䅁兂䅁䅁䅍䅄䅁䅁䅯眯䅕䅁䅯儵䅯䅁䅯朵䅯䅁䅯眵䅯䅁䅅䅁䉁䅁䅁权㑁睃䅁䍄䉁䅁䅁兂䅁䅁䅍䅄䅁䅁䅯睭䅳䅁䅯剸䅉䅁䅯䅂䍁䅧䅯䉹䅉䅁䅅䅁䉁䅁䅁兂求慏礲摇䠸䅑杷允䅁䅁䅍䅁䑁䅁䅷䅁䭁乁䙣䅁䭁䉁䜴䅁䉁䅁䅁允䅁䅁䅯杤䅙䅁杷允䅁䅁䅕䅁䑁䅁䅷䅁䭁䉁䵳䅁䭁佁䬰䅁䭁佁䭙䅁䭁佁䭣䅁䉁䅁䅁允䅁䅁䅯䅅䅑䅁杷允䅁䅁䅕䅁䑁䅁䅷䅁䭁䩁倴䅁䭁䵁即䅁䭁䅁䅑潁䭁䵁卫䅁䉁䅁䅁允䅁䅁䅕䥘䌯匹䵩啖䵁䅉䅅䅁䑁䅁䅁睁䵁䅁䅁权橂䅄䅁权偄杅䅁允䅁䅁䅅䅁䭁䉁䕁䅁䵁䅉䅅䅁䙁䅁䅁睁䵁䅁䅁权橃䅂䅁权潄权䅁权浄权䅁权湄权䅁允䅁䅁䅅䅁䭁䅁䱙䅁䵁䅉䅅䅁䙁䅁䅁睁䵁䅁䅁权㉄睃䅁权灄权䅁权浄权䅁权湄权䅁允䅁䅁䅅䅁䭁䉁䕁䅁䵁䅉䅅䅁䙁䅁䅁睁䵁䅁䅁权橂睄䅁权䱄杅䅁权䕁䅁䅋权䩄杅䅁允䅁䅁䅅䅁䙁䭁䠵場啯浌䅆䍄䉁䅁䅁兂䅁䅁䅍䅄䅁䅁䅯䅍䅳䅁䅯剸䅉䅁䅯䅂䍁䅧䅯䉹䅉䅁䅅䅁䉁䅁䅁兂婃㉊先䱋坳䅑杷允䅁䅁䅕䅁䑁䅁䅷䅁䭁䥁䕷䅁䭁䵁单䅁䭁䅁䅑潁䭁䵁卫䅁䉁䅁䅁允䅁䅁䅕晫捃愹⭉䕄䵁䅉䅅䅁䙁䅁䅁睁䵁䅁䅁权㕂兂䅁权䙄杅䅁权䕁䅁䅋权䥄杅䅁允䅁䅁䅅䅁䙁䕁吴䙌灵刴䅎䍄䉁䅁䅁兂䅁䅁䅍䅄䅁䅁䅯睂䄸䅁䅯硹䅉䅁䅯䅂䍁䅧䅯剹䅉䅁䅅䅁䉁䅁䅁兂䅁䅁䅁䙁塂䅑杷允䅁䅁䅍䅁䑁䅁䅷䅁䭁䅁䙳䅁䭁䉁䝯䅁䉁䅁䅁允䅁䅁䅯睓䅙䅁杷允䅁䅁䅕䅁䑁䅁䅷䅁䭁偁䙁䅁䭁䵁即䅁䭁䅁䅑潁䭁䵁卧䅁䉁䅁䅁允䅁䅁䅕体㙆䭆䠴歕䵁䅉䅅䅁䑁䅁䅁睁䵁䅁䅁权䱃兂䅁权慁杂䅁允䅁䅁䅅䅁䭁䍁䝳䅁䵁䅉䅅䅁䙁䅁䅁睁䵁䅁䅁权䥃䅄䅁权汄权䅁权浄权䅁权湄权䅁允䅁䅁䅅䅁䭁偁䭫䅁䵁䅉䅅䅁䑁䅁䅁睁䵁䅁䅁权癃兂䅁权流杂䅁允䅁䅁䅅䅁䙁䑁䬰㘱睎嘯䅨䍄䉁䅁䅁睁䅁䅁䅍䅄䅁䅁䅯杏䅳䅁䅯䅊䅙䅁䅅䅁䉁䅁䅁权允䅂䅁䍄䉁䅁䅁睁䅁䅁䅍䅄䅁䅁䅯䄫䅳䅁䅯䅊䅙䅁䅅䅁䉁䅁䅁权䝂充䅁䍄䉁䅁䅁兂䅁䅁䅍䅄䅁䅁䅯䅅䅑䅁䅯硹䅉䅁䅯䅂䍁䅧䅯䉹䅉䅁䅅䅁䉁䅁䅁权湂杁䅁䍄䉁䅁䅁兂䅁䅁䅍䅄䅁䅁䅯六䅕䅁䅯剸䅉䅁䅯䅂䍁䅧䅯剹䅉䅁䅅䅁䉁䅁䅁兂婃啸呋䥙煍䅑杷允䅁䅁䅕䅁䑁䅁䅷䅁䭁䙁乕䅁䭁佁䭯䅁䭁佁䭙䅁䭁佁䭳䅁䉁䅁䅁允䅁䅁䅯䅅䅑䅁杷允䅁䅁䅕䅁䑁䅁䅷䅁䭁䑁䴸䅁䭁䵁即䅁䭁䅁䅑潁䭁䵁卧䅁䉁䅁䅁允䅁䅁䅕䘷㑇潈䱗䕖䵁䅉䅅䅁䑁䅁䅁睁䵁䅁䅁权偄䅂䅁权捁杂䅁允䅁䅁䅅䅁䭁䑁䝉䅁䵁䅉䅅䅁䑁䅁䅁睁䵁䅁䅁权啂兂䅁权歁杂䅁允䅁䅁䅅䅁䭁䭁䝫䅁䵁䅉䅅䅁䑁䅁䅁睁䵁䅁䅁权療睃䅁权偄杅䅁允䅁䅁䅅䅁䭁䉁䕁䅁䵁䅉䅅䅁䑁䅁䅁睁䵁䅁䅁权呃睃䅁权流杂䅁允䅁䅁䅅䅁䙁䵁䴳䵺䵺䘳䅊䍄䉁䅁䅁睁䅁䅁䅍䅄䅁䅁䅯条䅷䅁䅯硺䅉䅁䅅䅁䉁䅁䅁权允䅂䅁䍄䉁䅁䅁兂䅁䅁䅍䅄䅁䅁䅯眲䄸䅁䅯朶䅯䅁䅯朵䅯䅁䅯眶䅯䅁䅅䅁䉁䅁䅁权允䅂䅁䍄䉁䅁䅁兂䅁䅁䅍䅄䅁䅁䅯朴䄸䅁䅯剸䅉䅁䅯䅂䍁䅧䅯䉹䅉䅁䅅䅁䉁䅁䅁兂坃扳ㅍ堸⭺睐杷允䅁䅁䅕䅁䑁䅁䅷䅁䭁䭁䕷䅁䭁䵁即䅁䭁䅁䅑潁䭁䵁卫䅁䉁䅁䅁允䅁䅁䅕灭婭婭火歖䵁䅉䅅䅁䑁䅁䅁睁䵁䅁䅁权䥄䅂䅁权奁杂䅁允䅁䅁䅅䅁䭁䡁䝷䅁䵁䅉䅅䅁䑁䅁䅁睁䵁䅁䅁权浄䅂䅁权奁杂䅁允䅁䅁䅅䅁䭁䑁䝫䅁䵁䅉䅅䅁䙁䅁䅁睁䵁䅁䅁权噂兂䅁权䙄杅䅁权䕁䅁䅋权䩄杅䅁允䅁䅁䅅䅁䙁䉁㝑䈴娫桍䅬䍄䉁䅁䅁睁䅁䅁䅍䅄䅁䅁䅯兩䅕䅁䅯硺䅉䅁䅅䅁䉁䅁䅁睂䅁䅁䅁䙑氳䅑杷允䅁䅁䅕䅁䑁䅁䅷䅁䭁䅁䝙䅁䭁䵁即䅁䭁䅁䅑潁䭁䵁卧䅁䉁䅁䅁允䅁䅁䅕積積積橎ざ䵁䅉䅅䅁䑁䅁䅁睁䵁䅁䅁权橄睃䅁权敁杂䅁允䅁䅁䅅䅁䭁䥁䜸䅁䵁䅉䅅䅁䑁䅁䅁睁䵁䅁䅁权敂䅄䅁权捁杂䅁允䅁䅁䅅䅁䭁䍁䝳䅁䵁䅉䅅䅁䙁䅁䅁睁䵁䅁䅁权㡄兂䅁权䙄杅䅁权䕁䅁䅋权䥄杅䅁允䅁䅁䅅䅁䙁佁慱楮呴确䅰䍄䉁䅁䅁兂䅁䅁䅍䅄䅁䅁䅯兺䅳䅁䅯硹䅉䅁䅯䅂䍁䅧䅯剹䅉䅁䅅䅁䉁䅁䅁兂㉄䙋偹煷扖䅑杷允䅁䅁䅕䅁䑁䅁䅷䅁䭁䡁䙕䅁䭁佁䬰䅁䭁佁䭙䅁䭁佁䭣䅁䉁䅁䅁允䅁䅁䅣䅁䅁䕁⭁欵䵁䅉䅅䅁䑁䅁䅁睁䵁䅁䅁权䑂䅄䅁权敁杂䅁允䅁䅁䅅䅁䭁䕁䝧䅁䵁䅉䅅䅁䙁䅁䅁睁䵁䅁䅁权桁睃䅁权潄权䅁权浄权䅁权湄权䅁允䅁䅁䅅䅁䭁䅁䱙䅁䵁䅉䅅䅁䙁䅁䅁睁䵁䅁䅁权㑃兂䅁权䙄杅䅁权䕁䅁䅋权䥄杅䅁允䅁䅁䅅䅁䙁䑁慅敬䕤克䅤䍄䉁䅁䅁睁䅁䅁䅍䅄䅁䅁䅯朱䅕䅁䅯杈䅙䅁䅅䅁䉁䅁䅁权䍄睂䅁䍄䉁䅁䅁兂䅁䅁䅍䅄䅁䅁䅯䄳䅕䅁䅯儷䅯䅁䅯朵䅯䅁䅯眵䅯䅁䅅䅁䉁䅁䅁睂䅁䅁䅁䌴浐䅑杷允䅁䅁䅍䅁䑁䅁䅷䅁䭁䵁䙳䅁䭁䉁䝧䅁䉁䅁䅁允䅁䅁䅯䅒䅙䅁杷允䅁䅁䅍䅁䑁䅁䅷䅁䭁䙁䘰䅁䭁䉁䝯䅁䉁䅁䅁允䅁䅁䅯䅕䅣䅁杷允䅁䅁䅍䅁䑁䅁䅷䅁䭁䵁乕䅁䭁䵁匸䅁䉁䅁䅁允䅁䅁䅯䅅䅑䅁杷允䅁䅁䅕䅁䑁䅁䅷䅁䭁䕁䙯䅁䭁佁䬰䅁䭁佁䭙䅁䭁佁䭣䅁䉁䅁䅁允䅁䅁䅣䅁䅁䕁杄䔵䵁䅉䅅䅁䙁䅁䅁睁䵁䅁䅁权塃睃䅁权䱄杅䅁权䕁䅁䅋权䩄杅䅁允䅁䅁䅅䅁䙁䭁䠵場啯氯䅨䍄䉁䅁䅁睁䅁䅁䅍䅄䅁䅁䅯杤䅕䅁䅯杇䅙䅁䅅䅁䉁䅁䅁权時杂䅁䍄䉁䅁䅁兂䅁䅁䅍䅄䅁䅁䅯儹䅑䅁䅯儷䅯䅁䅯朵䅯䅁䅯眵䅯䅁䅅䅁䉁䅁䅁睂䅁䅁䅁䉧浦䅑杷允䅁䅁䅍䅁䑁䅁䅷䅁䭁䑁䱳䅁䭁䍁䝑䅁䉁䅁䅁允䅁䅁䅯䅃䅣䅁杷允䅁䅁䅕䅁䑁䅁䅷䅁䭁乁䔴䅁䭁䵁即䅁䭁䅁䅑潁䭁䵁卧䅁䉁䅁䅁允䅁䉁䅑䅦䅁䅁䅁䅁䵁䅉䅅䅁䙁䅁䅁睁䵁䅁䅁权㙁睃䅁权䙄杅䅁权䕁䅁䅋权䩄杅䅁允䅁䅁䅅䅁䙁乁呒䱷㔷䅁䅎䍄䉁䅁䅁兂䅁䅁䅍䅄䅁䅁䅯睆䅕䅁䅯儶䅯䅁䅯朵䅯䅁䅯眵䅯䅁䅅䅁䉁䅁䅁权䝃䅅䅁䍄䉁䅁䅁兂䅁䅁䅍䅄䅁䅁䅯兙䅕䅁䅯剸䅉䅁䅯䅂䍁䅧䅯剹䅉䅁䅅䅁䉁䅁䅁兂呂㠷䭎砯穮睐杷允䅁䅁䅕䅁䑁䅁䅷䅁䭁䥁䱉䅁䭁佁䭯䅁䭁佁䭙䅁䭁佁䭳䅁䉁䅁䅁允䅁䅁䅯䅅䅑䅁杷允䅁䅁䅑䅁䑁䅁䅷䅁䭁䩁䵣䅁䭁䉁䜸䅁䭁䍁䝁䅁䉁䅁䅁允䅁䅁䅯䅎䅣䅁杷允䅁䅁䅕䅁䑁䅁䅷䅁䭁偁䕷䅁䭁佁䭯䅁䭁佁䭙䅁䭁佁䭳䅁䉁䅁䅁允䅁䅁䅣䅁䅁䍁湁欵䵁䅉䅅䅁䑁䅁䅁睁䵁䅁䅁权䥄兂䅁权捁杂䅁允䅁䅁䅅䅁䭁䥁䝳䅁䵁䅉䅅䅁䑁䅁䅁睁䵁䅁䅁权䭄睃䅁权奁杂䅁允䅁䅁䅅䅁䭁䑁䝫䅁䵁䅉䅅䅁䑁䅁䅁睁䵁䅁䅁权塃兂䅁权流杂䅁允䅁䅁䅅䅁䙁䭁䠵場啯氳䅬䍄䉁䅁䅁睁䅁䅁䅍䅄䅁䅁䅯六䅳䅁䅯杈䅙䅁䅅䅁䉁䅁䅁权杁睂䅁䍄䉁䅁䅁兂䅁䅁䅍䅄䅁䅁䅯杁䅕䅁䅯硹䅉䅁䅯䅂䍁䅧䅯剹䅉䅁䅅䅁䉁䅁䅁兂㝂䭆䠵头坰䅑杷允䅁䅁䅑䅁䑁䅁䅷䅁䭁偁䕧䅁䭁䉁䜸䅁䭁䍁䝁䅁䉁䅁䅁允䅁䅁䅯䅚䅙䅁杷允䅁䅁䅕䅁䑁䅁䅷䅁䭁乁䕑䅁䭁佁䬰䅁䭁佁䭙䅁䭁佁䭣䅁䉁䅁䅁允䅁䅁䅯䅅䅑䅁杷允䅁䅁䅕䅁䑁䅁䅷䅁䭁䅁䵫䅁䭁佁䭷䅁䭁佁䭙䅁䭁佁䭣䅁䉁䅁䅁允䅁䅁䅣䅁䅁佁敄唵䵁䅉䅅䅁䑁䅁䅁睁䵁䅁䅁权歃䅂䅁权慁杂䅁允䅁䅁䅅䅁䭁䙁䝫䅁䵁䅉䅅䅁䑁䅁䅁睁䵁䅁䅁权敃兂䅁权偄杅䅁允䅁䅁䅅䅁䡁䅁䅁䅁䅄⭈䅒䍄䉁䅁䅁睁䅁䅁䅍䅄䅁䅁䅯光䅳䅁䅯杈䅙䅁䅅䅁䉁䅁䅁权浄䅃䅁䍄䉁䅁䅁兂䅁䅁䅍䅄䅁䅁䅯䅁䅙䅁䅯剸䅉䅁䅯䅂䍁䅧䅯剹䅉䅁䅅䅁䉁䅁䅁兂剃䩅㡢㑄栰䅑杷允䅁䅁䅕䅁䑁䅁䅷䅁䭁䉁䝅䅁䭁佁䭫䅁䭁佁䭙䅁䭁佁䭣䅁䉁䅁䅁允䅁䅁䅯睤䅷䅁杷允䅁䅁䅍䅁䑁䅁䅷䅁䭁乁䕙䅁䭁䍁䝙䅁䉁䅁䅁允䅁䅁䅕児塲㍯乁歕䵁䅉䅅䅁䙁䅁䅁睁䵁䅁䅁权い兄䅁权灄权䅁权浄权䅁权湄权䅁允䅁䅁䅅䅁䭁䑁卙䅁䵁䅉䅅䅁䙁䅁䅁睁䵁䅁䅁权敄䅄䅁权䱄杅䅁权䕁䅁䅋权䥄杅䅁允䅁䅁䅅䅁䙁䭁睒児塲㄰䅴䍄䉁䅁䅁睁䅁䅁䅍䅄䅁䅁䅯䅆䅕䅁䅯䅈䅙䅁䅅䅁䉁䅁䅁权煄杂䅁䍄䉁䅁䅁睁䅁䅁䅍䅄䅁䅁䅯眱䅕䅁䅯䅈䅙䅁䅅䅁䉁䅁䅁权慄杂䅁䍄䉁䅁䅁兂䅁䅁䅍䅄䅁䅁䅯其䅕䅁䅯剸䅉䅁䅯䅂䍁䅧䅯䉹䅉䅁䅅䅁䉁䅁䅁兂ぁ䥦㠰歪桕䅑杷允䅁䅁䅍䅁䑁䅁䅷䅁䭁䅁䙧䅁䭁䍁䝑䅁䉁䅁䅁允䅁䅁䅯䅅䅑䅁杷允䅁䅁䅍䅁䑁䅁䅷䅁䭁䥁䙙䅁䭁䉁䝷䅁䉁䅁䅁允䅁䅁䅯䅌䅣䅁杷允䅁䅁䅕䅁䑁䅁䅷䅁䭁佁䕣䅁䭁佁䭷䅁䭁佁䭙䅁䭁佁䭣䅁䉁䅁䅁允䅁䅁䅯䅅䅑䅁杷允䅁䅁䅑䅁䑁䅁䅷䅁䭁䱁䔰䅁䭁䉁䜸䅁䭁䍁䝁䅁䉁䅁䅁允䅁䅁䅯睏䅧䅁杷允䅁䅁䅕䅁䑁䅁䅷䅁䭁䑁佳䅁䭁佁䭧䅁䭁佁䭙䅁䭁佁䭣䅁䉁䅁䅁允䅁䅁䅯䅅䅑䅁杷允䅁䅁䅕䅁䑁䅁䅷䅁䭁乁䙯䅁䭁佁䭯䅁䭁佁䭙䅁䭁佁䭳䅁䉁䅁䅁允䅁䅁䅣䅁䅁䕁兂欵䵁䅉䅅䅁䑁䅁䅁睁䵁䅁䅁权㝃䅅䅁权慁杂䅁允䅁䅁䅅䅁䭁䝁䝷䅁䵁䅉䅅䅁䙁䅁䅁睁䵁䅁䅁权偄兄䅁权䙄杅䅁权䕁䅁䅋权䥄杅䅁允䅁䅁䅅䅁䙁偁䵣䱐䙺卮䅬䍄䉁䅁䅁兂䅁䅁䅍䅄䅁䅁䅯杒䅕䅁䅯剸䅉䅁䅯䅂䍁䅧䅯剹䅉䅁䅅䅁䉁䅁䅁兂睂㑊䱩䕑㍙䅑杷允䅁䅁䅕䅁䑁䅁䅷䅁䭁䭁䘴䅁䭁䵁单䅁䭁䅁䅑潁䭁䵁卧䅁䉁䅁䅁允䅁䅁䅕噳東湄䙢啄䵁䅉䅅䅁䙁䅁䅁睁䵁䅁䅁权敃䅂䅁权潄权䅁权浄权䅁权湄权䅁允䅁䅁䅅䅁䭁䅁䱙䅁䵁䅉䅅䅁䙁䅁䅁睁䵁䅁䅁权癁兄䅁权潄权䅁权浄权䅁权湄权䅁允䅁䅁䅅䅁䭁䅁䱙䅁䵁䅉䅅䅁䙁䅁䅁睁䵁䅁䅁权䥄兄䅁权瑄权䅁权浄权䅁权湄权䅁允䅁䅁䅅䅁䡁䅁䅁䅁䅂改䅖䍄䉁䅁䅁兂䅁䅁䅍䅄䅁䅁䅯䅣䅕䅁䅯硹䅉䅁䅯䅂䍁䅧䅯剹䅉䅁䅅䅁䉁䅁䅁兂卂䉵䘶礶剆䅑杷允䅁䅁䅕䅁䑁䅁䅷䅁䭁䭁䱉䅁䭁䵁单䅁䭁䅁䅑潁䭁䵁卫䅁䉁䅁䅁允䅁䅁䅕焰坕䠹䴸䕇䵁䅉䅅䅁䙁䅁䅁睁䵁䅁䅁权楄杄䅁权煄权䅁权浄权䅁权牄权䅁允䅁䅁䅅䅁䭁䉁䕁䅁䵁䅉䅅䅁䙁䅁䅁睁䵁䅁䅁权楃䅂䅁权䱄杅䅁权䕁䅁䅋权䩄杅䅁允䅁䅁䅅䅁䙁䡁㥅瑃橥䘸䅖䍄䉁䅁䅁兂䅁䅁䅍䅄䅁䅁䅯充䅳䅁䅯朶䅯䅁䅯朵䅯䅁䅯眶䅯䅁䅅䅁䉁䅁䅁睂䅁䅁䅁䍉浦䅑杷允䅁䅁䅕䅁䑁䅁䅷䅁䭁䅁佳䅁䭁䵁单䅁䭁䅁䅑潁䭁䵁卫䅁䉁䅁䅁允䅁䅁䅕儫奔㥦婌䕅䵁䅉䅅䅁䑁䅁䅁睁䵁䅁䅁权䡄兄䅁权偄杅䅁允䅁䅁䅅䅁䭁䉁䕁䅁䵁䅉䅅䅁䙁䅁䅁睁䵁䅁䅁权䙄䅂䅁权汄权䅁权浄权䅁权湄权䅁允䅁䅁䅅䅁䭁偁䭫䅁䵁䅉䅅䅁䙁䅁䅁睁䵁䅁䅁权偁䅄䅁权汄权䅁权浄权䅁权湄权䅁允䅁䅁䅅䅁䭁䉁䱧䅁䵁䅉䅅䅁䙁䅁䅁睁䵁䅁䅁权湄䅂䅁权䱄杅䅁权䕁䅁䅋权䩄杅䅁允䅁䅁䅅䅁䙁䝁浚浚浚浶䅚䍄䉁䅁䅁睁䅁䅁䅍䅄䅁䅁䅯杩䅑䅁䅯杊䅙䅁䅅䅁䉁䅁䅁兂浂浚浚灚呚䅑杷允䅁䅁䅕䅁䑁䅁䅷䅁䭁䥁䙷䅁䭁䵁单䅁䭁䅁䅑潁䭁䵁卧䅁䉁䅁䅁允䅁䅁䅕㍹堯ㄵ歰歃䵁䅉䅅䅁䙁䅁䅁睁䵁䅁䅁权杂兂䅁权灄权䅁权浄权䅁权湄权䅁允䅁䅁䅅䅁䭁䵁偉䅁䵁䅉䅅䅁䑁䅁䅁睁䵁䅁䅁权坁睃䅁权流杂䅁允䅁䅁䅅䅁䙁䕁桪桥畓ㅒ䅒䍄䉁䅁䅁兂䅁䅁䅍䅄䅁䅁䅯李䅕䅁䅯剸䅉䅁䅯䅂䍁䅧䅯剹䅉䅁䅅䅁䉁䅁䅁兂婁獗晈祱杅䅑杷允䅁䅁䅕䅁䑁䅁䅷䅁䭁䥁䕣䅁䭁佁䭯䅁䭁佁䭙䅁䭁佁䭳䅁䉁䅁䅁允䅁䅁䅯䅅䅑䅁杷允䅁䅁䅍䅁䑁䅁䅷䅁䭁䩁䕳䅁䭁䍁䝑䅁䉁䅁䅁允䅁䅁䅯杲䅙䅁杷允䅁䅁䅍䅁䑁䅁䅷䅁䭁䱁䘰䅁䭁䉁䝯䅁䉁䅁䅁允䅁䅁䅯児䅙䅁杷允䅁䅁䅍䅁䑁䅁䅷䅁䭁䭁䱑䅁䭁䍁䝑䅁䉁䅁䅁允䅁䅁䅯硈䅅䅁杷允䅁䅁䅍䅁䑁䅁䅷䅁䭁䵁乧䅁䭁䉁䜴䅁䉁䅁䅁允䅁䅁䅯杣䅙䅁杷允䅁䅁䅕䅁䑁䅁䅷䅁䭁偁䭙䅁䭁䵁单䅁䭁䅁䅑潁䭁䵁卧䅁䉁䅁䅁允䅁䅁䅕㝋坰畍ㅃぉ䵁䅉䅅䅁䙁䅁䅁睁䵁䅁䅁权杁兄䅁权潄权䅁权浄权䅁权湄权䅁允䅁䅁䅅䅁䭁䉁䕁䅁䵁䅉䅅䅁䙁䅁䅁睁䵁䅁䅁权湃䅂䅁权䱄杅䅁权䕁䅁䅋权䩄杅䅁允䅁䅁䅅䅁䙁䕁桪桥畓ㅊ䄵䍄䉁䅁䅁兂䅁䅁䅍䅄䅁䅁䅯其䅑䅁䅯剸䅉䅁䅯䅂䍁䅧䅯䉹䅉䅁䅅䅁䉁䅁䅁兂ㅃ桂块㝍到䅑杷允䅁䅁䅍䅁䑁䅁䅷䅁䭁乁䘴䅁䭁䉁䝷䅁䉁䅁䅁允䅁䅁䅯杗䅙䅁杷允䅁䅁䅑䅁䑁䅁䅷䅁䭁䡁䱯䅁䭁䉁䜸䅁䭁䍁䝁䅁䉁䅁䅁允䅁䅁䅯睷䅧䅁杷允䅁䅁䅕䅁䑁䅁䅷䅁䭁䭁䙷䅁䭁佁䭕䅁䭁佁䭙䅁䭁佁䭣䅁䉁䅁䅁允䅁䅁䅯儫䅯䅁杷允䅁䅁䅑䅁䑁䅁䅷䅁䭁䅁䵣䅁䭁䉁䜸䅁䭁䍁䝁䅁䉁䅁䅁允䅁䅁䅯硡䅅䅁杷允䅁䅁䅕䅁䑁䅁䅷䅁䭁佁䕍䅁䭁佁䭕䅁䭁佁䭙䅁䭁佁䭣䅁䉁䅁䅁允䅁䅁䅯李䅳䅁杷允䅁䅁䅕䅁䑁䅁䅷䅁䭁䡁䘸䅁䭁䵁单䅁䭁䅁䅑潁䭁䵁卧䅁䉁䅁䅁允䅁䅁䅕扤煂歄䕰歅䵁䅉䅅䅁䙁䅁䅁睁䵁䅁䅁权⽁睄䅁权潄权䅁权浄权䅁权湄权䅁允䅁䅁䅅䅁䭁䅁䱙䅁䵁䅉䅅䅁䑁䅁䅁睁䵁䅁䅁权䡄兂䅁权流杂䅁允䅁䅁䅅䅁䙁䅁塲㍯㥁汱䅨䍄䉁䅁䅁睁䅁䅁䅍䅄䅁䅁䅯兘䅕䅁䅯䅈䅙䅁䅅䅁䉁䅁䅁权呂杂䅁䍄䉁䅁䅁睁䅁䅁䅍䅄䅁䅁䅯杰䅑䅁䅯硺䅉䅁䅅䅁䉁䅁䅁睂䅁䅁䅁䬴案䅑杷允䅁䅁䅕䅁䑁䅁䅷䅁䭁佁乑䅁䭁佁䭷䅁䭁佁䭙䅁䭁佁䭣䅁䉁䅁䅁允䅁䅁䅯䅅䅑䅁杷允䅁䅁䅕䅁䑁䅁䅷䅁䭁䱁䙯䅁䭁佁䭧䅁䭁佁䭙䅁䭁佁䭣䅁䉁䅁䅁允䅁䅁䅯术䅯䅁杷允䅁䅁䅕䅁䑁䅁䅷䅁䭁䕁䙙䅁䭁佁䭷䅁䭁佁䭙䅁䭁佁䭣䅁䉁䅁䅁允䅁䅁䅯䅅䅑䅁杷允䅁䅁䅍䅁䑁䅁䅷䅁䭁䭁䴴䅁䭁䉁䝷䅁䉁䅁䅁允䅁䅁䅯杙䅙䅁杷允䅁䅁䅑䅁䑁䅁䅷䅁䭁䱁䕧䅁䭁䉁䜸䅁䭁䍁䝁䅁䉁䅁䅁允䅁䅁䅯睙䅣䅁杷允䅁䅁䅕䅁䑁䅁䅷䅁䭁䱁䕷䅁䭁佁䭫䅁䭁佁䭙䅁䭁佁䭣䅁䉁䅁䅁允䅁䅁䅯剚䅁䅁杷允䅁䅁䅑䅁䑁䅁䅷䅁䭁乁䙯䅁䭁䉁䜸䅁䭁䍁䝁䅁䉁䅁䅁允䅁䅁䅯杨䅧䅁杷允䅁䅁䅑䅁䑁䅁䅷䅁䭁䙁久䅁䭁䉁䜸䅁䭁䍁䝁䅁䉁䅁䅁允䅁䅁䅯杔䅙䅁杷允䅁䅁䅕䅁䑁䅁䅷䅁䭁偁䙅䅁䭁佁䭯䅁䭁佁䭙䅁䭁佁䭳䅁䉁䅁䅁允䅁䅁䅣䅁䅁佁㍁欵䵁䅉䅅䅁䑁䅁䅁睁䵁䅁䅁权灃䅂䅁权敁杂䅁允䅁䅁䅅䅁䭁䙁䝅䅁䵁䅉䅅䅁䙁䅁䅁睁䵁䅁䅁权塁杂䅁权瑄权䅁权浄权䅁权湄权䅁允䅁䅁䅅䅁䡁䅁䅁䅁䅄位䅚䍄䉁䅁䅁睁䅁䅁䅍䅄䅁䅁䅯眶䅑䅁䅯硺䅉䅁䅅䅁䉁䅁䅁权允䅂䅁䍄䉁䅁䅁睁䅁䅁䅍䅄䅁䅁䅯睎䄴䅁䅯䅈䅙䅁䅅䅁䉁䅁䅁权㍄杂䅁䍄䉁䅁䅁兂䅁䅁䅍䅄䅁䅁䅯朰䄸䅁䅯儵䅯䅁䅯朵䅯䅁䅯眵䅯䅁䅅䅁䉁䅁䅁权允䅂䅁䍄䉁䅁䅁兂䅁䅁䅍䅄䅁䅁䅯兯䅑䅁䅯儷䅯䅁䅯朵䅯䅁䅯眵䅯䅁䅅䅁䉁䅁䅁睂䅁䅁䅁䍙浪䅑杷允䅁䅁䅍䅁䑁䅁䅷䅁䭁佁䱧䅁䭁䉁䜴䅁䉁䅁䅁允䅁䅁䅯䅘䅙䅁杷允䅁䅁䅍䅁䑁䅁䅷䅁䭁䵁䕫䅁䭁䍁䝑䅁䉁䅁䅁允䅁䅁䅯兒䅣䅁杷允䅁䅁䅍䅁䑁䅁䅷䅁䭁䡁免䅁䭁䉁䜴䅁䉁䅁䅁允䅁䅁䅯東䅙䅁杷允䅁䅁䅕䅁䑁䅁䅷䅁䭁䩁䕍䅁䭁佁䭧䅁䭁佁䭙䅁䭁佁䭣䅁䉁䅁䅁允䅁䅁䅯杂䅳䅁杷允䅁䅁䅕䅁䑁䅁䅷䅁䭁䵁䕫䅁䭁䵁即䅁䭁䅁䅑潁䭁䵁卧䅁䉁䅁䅁允䅁䅁䅕呣䬰㘱睏啘䵁䅉䅅䅁䙁䅁䅁睁䵁䅁䅁权捄䅂䅁权瑄权䅁权浄权䅁权湄权䅁允䅁䅁䅅䅁䡁䅁䅁䅁杂佪䅖䍄䉁䅁䅁睁䅁䅁䅍䅄䅁䅁䅯䄫䅑䅁䅯杈䅙䅁䅅䅁䉁䅁䅁权千杂䅁䍄䉁䅁䅁兂䅁䅁䅍䅄䅁䅁䅯兤䅳䅁䅯朶䅯䅁䅯朵䅯䅁䅯眶䅯䅁䅅䅁䉁䅁䅁睂䅁䅁䅁䕙浘䅑杷允䅁䅁䅕䅁䑁䅁䅷䅁䭁䅁乍䅁䭁佁䭷䅁䭁佁䭙䅁䭁佁䭣䅁䉁䅁䅁允䅁䅁䅯䅅䅑䅁杷允䅁䅁䅍䅁䑁䅁䅷䅁䭁䥁䙑䅁䭁䍁䝙䅁䉁䅁䅁允䅁䅁䅕䘷㑇潈払ざ䵁䅉䅅䅁䙁䅁䅁睁䵁䅁䅁权䑃䅄䅁权䱄杅䅁权䕁䅁䅋权䩄杅䅁允䅁䅁䅅䅁䙁䱁敧敨剴䝏䅆䍄䉁䅁䅁睁䅁䅁䅍䅄䅁䅁䅯䅱䅕䅁䅯杇䅙䅁䅅䅁䉁䅁䅁权時杂䅁䍄䉁䅁䅁睁䅁䅁䅍䅄䅁䅁䅯睡䄴䅁䅯䅇䅙䅁䅅䅁䉁䅁䅁权㡂杂䅁䍄䉁䅁䅁兂䅁䅁䅍䅄䅁䅁䅯眱䅑䅁䅯硹䅉䅁䅯䅂䍁䅧䅯䉹䅉䅁䅅䅁䉁䅁䅁兂䑄匹捨祪扊䅑杷允䅁䅁䅍䅁䑁䅁䅷䅁䭁䅁乧䅁䭁䉁䝧䅁䉁䅁䅁允䅁䅁䅯䅑䅙䅁杷允䅁䅁䅕䅁䑁䅁䅷䅁䭁䱁䕯䅁䭁䵁即䅁䭁䅁䅑潁䭁䵁卫䅁䉁䅁䅁允䅁䅁䅕牕敧敨剶し䵁䅉䅅䅁䑁䅁䅁睁䵁䅁䅁权䍃兄䅁权流杂䅁允䅁䅁䅅䅁䙁䩁婱婭婭噱䅚䍄䉁䅁䅁兂䅁䅁䅍䅄䅁䅁䅯兴䅳䅁䅯儵䅯䅁䅯朵䅯䅁䅯眵䅯䅁䅅䅁䉁䅁䅁权㍁睃䅁䍄䉁䅁䅁兂䅁䅁䅍䅄䅁䅁䅯关䅑䅁䅯儶䅯䅁䅯朵䅯䅁䅯眵䅯䅁䅅䅁䉁䅁䅁权杂睃䅁䍄䉁䅁䅁睁䅁䅁䅍䅄䅁䅁䅯睏䅕䅁䅯䅊䅙䅁䅅䅁䉁䅁䅁权䥁睂䅁䍄䉁䅁䅁睁䅁䅁䅍䅄䅁䅁䅯䅺䅕䅁䅯杊䅙䅁䅅䅁䉁䅁䅁兂晁敨剴乵䨵䅑杷允䅁䅁䅕䅁䑁䅁䅷䅁䭁乁䱧䅁䭁佁䬰䅁䭁佁䭙䅁䭁佁䭣䅁䉁䅁䅁允䅁䅁䅯䅅䅑䅁杷允䅁䅁䅍䅁䑁䅁䅷䅁䭁䝁䴴䅁䭁䉁䝯䅁䉁䅁䅁允䅁䅁䅯杷䅙䅁杷允䅁䅁䅑䅁䑁䅁䅷䅁䭁䑁䙯䅁䭁䉁䜸䅁䭁䍁䝁䅁䉁䅁䅁允䅁䅁䅯䅏䅙䅁杷允䅁䅁䅍䅁䑁䅁䅷䅁䭁乁䔴䅁䭁䍁䝙䅁䉁䅁䅁允䅁䅁䅕⽷潕䥘匸啗䵁䅉䅅䅁䑁䅁䅁睁䵁䅁䅁权允䅅䅁权敁杂䅁允䅁䅁䅅䅁䭁䕁䡉䅁䵁䅉䅅䅁䑁䅁䅁睁䵁䅁䅁权畁兂䅁权敁杂䅁允䅁䅁䅅䅁䭁䩁䝕䅁䵁䅉䅅䅁䑁䅁䅁睁䵁䅁䅁权奄兂䅁权流杂䅁允䅁䅁䅅䅁䙁乁橥䑣䬰ㄹ䅊䍄䉁䅁䅁睁䅁䅁䅍䅄䅁䅁䅯杕䅳䅁䅯杈䅙䅁䅅䅁䉁䅁䅁权浄杂䅁䍄䉁䅁䅁䅂䅁䅁䅍䅄䅁䅁䅯杨䅕䅁䅯睈䅙䅁䅯䅉䅙䅁䅅䅁䉁䅁䅁权䑂杂䅁䍄䉁䅁䅁兂䅁䅁䅍䅄䅁䅁䅯睙䄴䅁䅯剸䅉䅁䅯䅂䍁䅧䅯剹䅉䅁䅅䅁䉁䅁䅁兂敄敉呦昱圴䅑杷允䅁䅁䅍䅁䑁䅁䅷䅁䭁偁䱁䅁䭁䉁䝧䅁䉁䅁䅁允䅁䅁䅯兏䅙䅁杷允䅁䅁䅕䅁䑁䅁䅷䅁䭁䥁䙁䅁䭁䵁单䅁䭁䅁䅑潁䭁䵁卫䅁䉁䅁䅁允䅁䅁䅕㝃㥬允䅲ぁ䵁䅉䅅䅁䑁䅁䅁睁䵁䅁䅁权晁兂䅁权流杂䅁允䅁䅁䅅䅁䙁䑁䬰㘱睎噺䅚䍄䉁䅁䅁兂䅁䅁䅍䅄䅁䅁䅯䄴䅑䅁䅯剸䅉䅁䅯䅂䍁䅧䅯剹䅉䅁䅅䅁䉁䅁䅁兂佂杸㤳偉坑䅑杷允䅁䅁䅕䅁䑁䅁䅷䅁䭁䅁䙷䅁䭁佁䭫䅁䭁佁䭙䅁䭁佁䭣䅁䉁䅁䅁允䅁䅁䅯杉䄸䅁杷允䅁䅁䅍䅁䑁䅁䅷䅁䭁䕁䵯䅁䭁䍁䝑䅁䉁䅁䅁允䅁䅁䅯刯䅅䅁杷允䅁䅁䅍䅁䑁䅁䅷䅁䭁䑁乧䅁䭁䉁䝯䅁䉁䅁䅁允䅁䅁䅯材䅙䅁杷允䅁䅁䅍䅁䑁䅁䅷䅁䭁偁乧䅁䭁䉁䜴䅁䉁䅁䅁允䅁䅁䅯䅎䅙䅁杷允䅁䅁䅍䅁䑁䅁䅷䅁䭁偁䙧䅁䭁䉁䝷䅁䉁䅁䅁允䅁䅁䅯朲䅙䅁杷允䅁䅁䅑䅁䑁䅁䅷䅁䭁䝁䘸䅁䭁䉁䜸䅁䭁䍁䝁䅁䉁䅁䅁允䅁䅁䅯关䅣䅁杷允䅁䅁䅕䅁䑁䅁䅷䅁䭁䥁䕷䅁䭁䵁即䅁䭁䅁䅑潁䭁䵁卧䅁䉁䅁䅁允䅁䅁䅕積積積橐じ䵁䅉䅅䅁䕁䅁䅁睁䵁䅁䅁权㉄䅄䅁权晁杂䅁权杁杂䅁允䅁䅁䅅䅁䭁䡁䝯䅁䵁䅉䅅䅁䙁䅁䅁睁䵁䅁䅁权䕂兂䅁权灄权䅁权浄权䅁权湄权䅁允䅁䅁䅅䅁䭁䙁內䅁䵁䅉䅅䅁䑁䅁䅁睁䵁䅁䅁权䩁兂䅁权捁杂䅁允䅁䅁䅅䅁䭁䝁䝉䅁䵁䅉䅅䅁䙁䅁䅁睁䵁䅁䅁权剂䅄䅁权瑄权䅁权浄权䅁权湄权䅁允䅁䅁䅅䅁䭁䉁䕁䅁䵁䅉䅅䅁䑁䅁䅁睁䵁䅁䅁权睁睃䅁权慁杂䅁允䅁䅁䅅䅁䭁䵁䜰䅁䵁䅉䅅䅁䙁䅁䅁睁䵁䅁䅁权䱃兂䅁权煄权䅁权浄权䅁权牄权䅁允䅁䅁䅅䅁䡁䅁䅁䅁杂佋䅚䍄䉁䅁䅁兂䅁䅁䅍䅄䅁䅁䅯睇䄴䅁䅯儶䅯䅁䅯朵䅯䅁䅯眵䅯䅁䅅䅁䉁䅁䅁权扂睄䅁䍄䉁䅁䅁睁䅁䅁䅍䅄䅁䅁䅯兄䅕䅁䅯硺䅉䅁䅅䅁䉁䅁䅁睂䅁䅁䅁乧楄䅑杷允䅁䅁䅍䅁䑁䅁䅷䅁䭁䭁䱑䅁䭁䉁䝯䅁䉁䅁䅁允䅁䅁䅯杴䅙䅁杷允䅁䅁䅍䅁䑁䅁䅷䅁䭁佁䱣䅁䭁䵁匸䅁䉁䅁䅁允䅁䅁䅣䅁䅁䭁楂䔴䵁䅉䅅䅁䙁䅁䅁睁䵁䅁䅁权睃䅂䅁权灄权䅁权浄权䅁权湄权䅁允䅁䅁䅅䅁䭁䡁具䅁䵁䅉䅅䅁䙁䅁䅁睁䵁䅁䅁权塃兂䅁权䙄杅䅁权䕁䅁䅋权䩄杅䅁允䅁䅁䅅䅁䙁佁牆⬯瀱桺䅆䍄䉁䅁䅁兂䅁䅁䅍䅄䅁䅁䅯典䅑䅁䅯朶䅯䅁䅯朵䅯䅁䅯眶䅯䅁䅅䅁䉁䅁䅁睂䅁䅁䅁䑯浈䅑杷允䅁䅁䅕䅁䑁䅁䅷䅁䭁䙁䙧䅁䭁佁䭧䅁䭁佁䭙䅁䭁佁䭣䅁䉁䅁䅁允䅁䅁䅯杂䅳䅁杷允䅁䅁䅍䅁䑁䅁䅷䅁䭁䵁䕫䅁䭁䵁匸䅁䉁䅁䅁允䅁䅁䅣䅁䅁䥁求唴䵁䅉䅅䅁䙁䅁䅁睁䵁䅁䅁权睄兂䅁权潄权䅁权浄权䅁权湄权䅁允䅁䅁䅅䅁䭁䅁䱙䅁䵁䅉䅅䅁䙁䅁䅁睁䵁䅁䅁权摁睃䅁权瑄权䅁权浄权䅁权湄权䅁允䅁䅁䅅䅁䡁䅁䅁䅁䅄敓䅚䍄䉁䅁䅁兂䅁䅁䅍䅄䅁䅁䅯杧䅕䅁䅯硹䅉䅁䅯䅂䍁䅧䅯䉹䅉䅁䅅䅁䉁䅁䅁兂畃⭒㙆䵆愵䅑杷允䅁䅁䅕䅁䑁䅁䅷䅁䭁䱁䕫䅁䭁佁䭕䅁䭁佁䭙䅁䭁佁䭣䅁䉁䅁䅁允䅁䅁䅯䅏䅳䅁杷允䅁䅁䅕䅁䑁䅁䅷䅁䭁䉁伴䅁䭁䵁即䅁䭁䅁䅑潁䭁䵁卧䅁䉁䅁䅁允䅁䅁䅕㡪ㅌ䙋癸ざ䵁䅉䅅䅁䑁䅁䅁睁䵁䅁䅁权㕃兄䅁权捁杂䅁允䅁䅁䅅䅁䭁乁䝯䅁䵁䅉䅅䅁䙁䅁䅁睁䵁䅁䅁权㑂睃䅁权潄权䅁权浄权䅁权湄权䅁允䅁䅁䅅䅁䭁䉁䕁䅁䵁䅉䅅䅁䑁䅁䅁睁䵁䅁䅁权癄䅄䅁权歁杂䅁允䅁䅁䅅䅁䭁乁䡁䅁䵁䅉䅅䅁䙁䅁䅁睁䵁䅁䅁权䵃杄䅁权獄权䅁权浄权䅁权湄权䅁允䅁䅁䅅䅁䡁䅁䅁䅁䅂併䅖䍄䉁䅁䅁兂䅁䅁䅍䅄䅁䅁䅯督䅷䅁䅯儷䅯䅁䅯朵䅯䅁䅯眵䅯䅁䅅䅁䉁䅁䅁睂䅁䅁䅁䘴汈䅑杷允䅁䅁䅕䅁䑁䅁䅷䅁䭁䭁䙫䅁䭁䵁单䅁䭁䅁䅑潁䭁䵁卧䅁䉁䅁䅁允䅁䅁䅕灬捘楏歳樯䴸䅉䅅䅁䙁䅁䅁睁䵁䅁䅁权䡂兂䅁权灄权䅁权浄权䅁权湄权䅁允䅁䅁䅅䅁䭁䉁剧䅁䵁䅉䅅䅁䕁䅁䅁睁䵁䅁䅁权坁兄䅁权晁杂䅁权杁杂䅁允䅁䅁䅅䅁䭁偁䝫䅁䵁䅉䅅䅁䑁䅁䅁睁䵁䅁䅁权㝃䅂䅁权捁杂䅁允䅁䅁䅅䅁䭁䑁䡉䅁䵁䅉䅅䅁䑁䅁䅁睁䵁䅁䅁权歂䅄䅁权奁杂䅁允䅁䅁䅅䅁䭁䍁䝫䅁䵁䅉䅅䅁䑁䅁䅁睁䵁䅁䅁权佂兂䅁权歁杂䅁允䅁䅁䅅䅁䭁䅁䤸䅁䵁䅉䅅䅁䙁䅁䅁睁䵁䅁䅁权佁兄䅁权䙄杅䅁权䕁䅁䅋权䥄杅䅁允䅁䅁䅅䅁䙁䱁湮䙦浫杺䅆䍄䉁䅁䅁兂䅁䅁䅍䅄䅁䅁䅯兇䄸䅁䅯儶䅯䅁䅯朵䅯䅁䅯眵䅯䅁䅅䅁䉁䅁䅁权允䅂䅁䍄䉁䅁䅁兂䅁䅁䅍䅄䅁䅁䅯儱䄸䅁䅯䄶䅯䅁䅯朵䅯䅁䅯眵䅯䅁䅅䅁䉁䅁䅁权䝁睃䅁䍄䉁䅁䅁兂䅁䅁䅍䅄䅁䅁䅯睪䅕䅁䅯儷䅯䅁䅯朵䅯䅁䅯眵䅯䅁䅅䅁䉁䅁䅁权允䅂䅁䍄䉁䅁䅁兂䅁䅁䅍䅄䅁䅁䅯䄲䅕䅁䅯硹䅉䅁䅯䅂䍁䅧䅯䉹䅉䅁䅅䅁䉁䅁䅁兂卂䉵䘶㌶卆䅑杷允䅁䅁䅕䅁䑁䅁䅷䅁䭁䕁䙣䅁䭁䵁单䅁䭁䅁䅑潁䭁䵁卫䅁䉁䅁䅁允䅁䅁䅕穬桍琹橤啅䵁䅉䅅䅁䙁䅁䅁睁䵁䅁䅁权㕁兂䅁权獄权䅁权浄权䅁权湄权䅁允䅁䅁䅅䅁䡁䅁䅁䅁杂⭕䅒䍄䉁䅁䅁兂䅁䅁䅍䅄䅁䅁䅯兌䅕䅁䅯儵䅯䅁䅯朵䅯䅁䅯眵䅯䅁䅅䅁䉁䅁䅁权允䅂䅁䍄䉁䅁䅁兂䅁䅁䅍䅄䅁䅁䅯儴䅳䅁䅯剸䅉䅁䅯䅂䍁䅧䅯䉹䅉䅁䅅䅁䉁䅁䅁兂敄搳搳儳呁䅑杷允䅁䅁䅍䅁䑁䅁䅷䅁䭁䱁䰴䅁䭁䉁䝧䅁䉁䅁䅁允䅁䅁䅯兏䅙䅁杷允䅁䅁䅕䅁䑁䅁䅷䅁䭁佁䕍䅁䭁佁䭷䅁䭁佁䭙䅁䭁佁䭣䅁䉁䅁䅁允䅁䅁䅣䅁䅁䭁䅁欵䵁䅉䅅䅁䙁䅁䅁睁䵁䅁䅁权坄䅄䅁权䙄杅䅁权䕁䅁䅋权䩄杅䅁允䅁䅁䅅䅁䙁乁㍰㡷佚兢䅂䍄䉁䅁䅁睁䅁䅁䅍䅄䅁䅁䅯睍䅕䅁䅯杊䅙䅁䅅䅁䉁䅁䅁兂䅁䅁䅁䱁坂䅑杷允䅁䅁䅍䅁䑁䅁䅷䅁䭁䩁䱉䅁䭁䍁䝙䅁䉁䅁䅁允䅁䅁䅕児塲㍯瑁ざ䵁䅉䅅䅁䑁䅁䅁睁䵁䅁䅁权婄䅂䅁权偄杅䅁允䅁䅁䅅䅁䡁䅁䅁䅁䅂⭒䅂䍄䉁䅁䅁䅂䅁䅁䅍䅄䅁䅁䅯䅓䅷䅁䅯睈䅙䅁䅯䅉䅙䅁䅅䅁䉁䅁䅁权䕄元䅁䍄䉁䅁䅁睁䅁䅁䅍䅄䅁䅁䅯朳䅑䅁䅯䅇䅙䅁䅅䅁䉁䅁䅁权䅂杂䅁䍄䉁䅁䅁兂䅁䅁䅍䅄䅁䅁䅯杮䅳䅁䅯硹䅉䅁䅯䅂䍁䅧䅯剹䅉䅁䅅䅁䉁䅁䅁兂䅁䅁䅁䡁婂䅑杷允䅁䅁䅕䅁䑁䅁䅷䅁䭁䑁䙣䅁䭁佁䭧䅁䭁佁䭙䅁䭁佁䭣䅁䉁䅁䅁允䅁䅁䅯兕䅳䅁杷允䅁䅁䅕䅁䑁䅁䅷䅁䭁䅁䵍䅁䭁䵁单䅁䭁䅁䅑潁䭁䵁卫䅁䉁䅁䅁允䅁䅁䅕湵煙䉑牔䕇䵁䅉䅅䅁䙁䅁䅁睁䵁䅁䅁权奁兂䅁权䙄杅䅁权䕁䅁䅋权䥄杅䅁允䅁䅁䅅䅁䙁䭁兌䍳潔剣䅆䍄䉁䅁䅁睁䅁䅁䅍䅄䅁䅁䅯杹䅑䅁䅯䅊䅙䅁䅅䅁䉁䅁䅁权䡁睂䅁䍄䉁䅁䅁兂䅁䅁䅍䅄䅁䅁䅯䄳䅷䅁䅯儶䅯䅁䅯朵䅯䅁䅯眵䅯䅁䅅䅁䉁䅁䅁权䥁杅䅁䍄䉁䅁䅁兂䅁䅁䅍䅄䅁䅁䅯䅳䅕䅁䅯儵䅯䅁䅯朵䅯䅁䅯眵䅯䅁䅅䅁䉁䅁䅁权允䅂䅁䍄䉁䅁䅁兂䅁䅁䅍䅄䅁䅁䅯儫䄰䅁䅯儵䅯䅁䅯朵䅯䅁䅯眵䅯䅁䅅䅁䉁䅁䅁权偁睃䅁䍄䉁䅁䅁兂䅁䅁䅍䅄䅁䅁䅯兑䄸䅁䅯硹䅉䅁䅯䅂䍁䅧䅯剹䅉䅁䅅䅁䉁䅁䅁兂卂䉵䘶㠶捆䅑杷允䅁䅁䅕䅁䑁䅁䅷䅁䭁佁䙷䅁䭁䵁即䅁䭁䅁䅑潁䭁䵁卧䅁䉁䅁䅁允䅁䅁䅕呣䬰㘱睍䕚䵁䅉䅅䅁䑁䅁䅁睁䵁䅁䅁权⭃兂䅁权捁杂䅁允䅁䅁䅅䅁䭁䡁䝣䅁䵁䅉䅅䅁䑁䅁䅁睁䵁䅁䅁权⭃兂䅁权奁杂䅁允䅁䅁䅅䅁䭁䕁䝯䅁䵁䅉䅅䅁䙁䅁䅁睁䵁䅁䅁权捄䅂䅁权䙄杅䅁权䕁䅁䅋权䩄杅䅁允䅁䅁䅅䅁䙁䵁扤牙䝎䉵䅚䍄䉁䅁䅁兂䅁䅁䅍䅄䅁䅁䅯材䄸䅁䅯剸䅉䅁䅯䅂䍁䅧䅯剹䅉䅁䅅䅁䉁䅁䅁兂㕂㝭敦杴嘵䅑杷允䅁䅁䅕䅁䑁䅁䅷䅁䭁䭁䕷䅁䭁佁䭫䅁䭁佁䭙䅁䭁佁䭣䅁䉁䅁䅁允䅁䅁䅯硉䅁䅁杷允䅁䅁䅑䅁䑁䅁䅷䅁䭁佁䙕䅁䭁䉁䜸䅁䭁䍁䝁䅁䉁䅁䅁允䅁䅁䅯䅭䅧䅁杷允䅁䅁䅕䅁䑁䅁䅷䅁䭁偁䙙䅁䭁佁䭯䅁䭁佁䭙䅁䭁佁䭳䅁䉁䅁䅁允䅁䅁䅣䅁䅁䥁畁欵䵁䅉䅅䅁䙁䅁䅁睁䵁䅁䅁权敄䅄䅁权瑄权䅁权浄权䅁权湄权䅁允䅁䅁䅅䅁䭁䉁䕁䅁䵁䅉䅅䅁䙁䅁䅁睁䵁䅁䅁权硄䅂䅁权潄权䅁权浄权䅁权湄权䅁允䅁䅁䅅䅁䭁䅁䱙䅁䵁䅉䅅䅁䙁䅁䅁睁䵁䅁䅁权畃䅂䅁权䱄杅䅁权䕁䅁䅋权䩄杅䅁允䅁䅁䅅䅁䙁䕁桪桥畓ㅎ䅨䍄䉁䅁䅁兂䅁䅁䅍䅄䅁䅁䅯䅤䅷䅁䅯儵䅯䅁䅯朵䅯䅁䅯眵䅯䅁䅅䅁䉁䅁䅁权㍁睃䅁䍄䉁䅁䅁睁䅁䅁䅍䅄䅁䅁䅯䅓䅕䅁䅯杈䅙䅁䅅䅁䉁䅁䅁权塃杂䅁䍄䉁䅁䅁兂䅁䅁䅍䅄䅁䅁䅯睩䅷䅁䅯儶䅯䅁䅯朵䅯䅁䅯眵䅯䅁䅅䅁䉁䅁䅁权⽃䅅䅁䍄䉁䅁䅁兂䅁䅁䅍䅄䅁䅁䅯杹䄸䅁䅯剸䅉䅁䅯䅂䍁䅧䅯剹䅉䅁䅅䅁䉁䅁䅁兂ㅂ䑃獈潭䡅䅑杷允䅁䅁䅍䅁䑁䅁䅷䅁䭁䙁䙷䅁䭁䉁䝯䅁䉁䅁䅁允䅁䅁䅯睇䅙䅁杷允䅁䅁䅑䅁䑁䅁䅷䅁䭁䡁䵅䅁䭁䉁䜸䅁䭁䍁䝁䅁䉁䅁䅁允䅁䅁䅯来䅙䅁杷允䅁䅁䅍䅁䑁䅁䅷䅁䭁偁䙑䅁䭁䉁䝧䅁䉁䅁䅁允䅁䅁䅯克䅙䅁杷允䅁䅁䅑䅁䑁䅁䅷䅁䭁偁䬰䅁䭁䉁䜸䅁䭁䍁䝁䅁䉁䅁䅁允䅁䅁䅯睌䅧䅁杷允䅁䅁䅕䅁䑁䅁䅷䅁䭁䥁䱕䅁䭁䵁即䅁䭁䅁䅑潁䭁䵁卧䅁䉁䅁䅁允䅁䉁䅑杤䅁䅁䅁䅁䵁䅉䅅䅁䙁䅁䅁睁䵁䅁䅁权杄睃䅁权䙄杅䅁权䕁䅁䅋权䥄杅䅁允䅁䅁䅅䅁䙁䕁慭䅐㝍祖䅂䍄䉁䅁䅁睁䅁䅁䅍䅄䅁䅁䅯儰䅑䅁䅯硺䅉䅁䅅䅁䉁䅁䅁睂䅁䅁䅁佑桌䅑杷允䅁䅁䅍䅁䑁䅁䅷䅁䭁䡁兣䅁䭁䉁䝯䅁䉁䅁䅁允䅁䅁䅯䅐䅙䅁杷允䅁䅁䅍䅁䑁䅁䅷䅁䭁䙁䙍䅁䭁䵁匸䅁䉁䅁䅁允䅁䅁䅣䅁䅁䵁㙂欴䵁䅉䅅䅁䙁䅁䅁睁䵁䅁䅁权剄睃䅁权灄权䅁权浄权䅁权湄权䅁允䅁䅁䅅䅁䭁䑁倰䅁䵁䅉䅅䅁䙁䅁䅁睁䵁䅁䅁权⭂杄䅁权瑄权䅁权浄权䅁权湄权䅁允䅁䅁䅅䅁䭁䉁䕁䅁䵁䅉䅅䅁䑁䅁䅁睁䵁䅁䅁权ㅃ兂䅁权慁杂䅁允䅁䅁䅅䅁䭁䉁䝳䅁䵁䅉䅅䅁䑁䅁䅁睁䵁䅁䅁权㑃兂䅁权流杂䅁允䅁䅁䅅䅁䙁䙁㑋潈牘噙䅚䍄䉁䅁䅁兂䅁䅁䅍䅄䅁䅁䅯䅶䅑䅁䅯剸䅉䅁䅯䅂䍁䅧䅯剹䅉䅁䅅䅁䉁䅁䅁兂祄汑穦灃灳䅑杷允䅁䅁䅕䅁䑁䅁䅷䅁䭁佁䕑䅁䭁佁䭕䅁䭁佁䭙䅁䭁佁䭣䅁䉁䅁䅁允䅁䅁䅯睄䅳䅁杷允䅁䅁䅕䅁䑁䅁䅷䅁䭁䑁䙣䅁䭁䵁即䅁䭁䅁䅑潁䭁䵁卫䅁䉁䅁䅁允䅁䅁䅕噋偹癷奘䕙䵁䅉䅅䅁䙁䅁䅁睁䵁䅁䅁权㡁兂䅁权䙄杅䅁权䕁䅁䅋权䩄杅䅁允䅁䅁䅅䅁䙁䡁汦橮灷䄶䅸䍄䉁䅁䅁兂䅁䅁䅍䅄䅁䅁䅯䅹䅕䅁䅯剸䅉䅁䅯䅂䍁䅧䅯剹䅉䅁䅅䅁䉁䅁䅁兂杄歘獅䬵䕧䅑杷允䅁䅁䅕䅁䑁䅁䅷䅁䭁䅁䝁䅁䭁䵁单䅁䭁䅁䅑潁䭁䵁卧䅁䉁䅁䅁允䅁䅁䅕䔫祬晤䜯歉䵁䅉䅅䅁䑁䅁䅁睁䵁䅁䅁权摃䅂䅁权敁杂䅁允䅁䅁䅅䅁䭁䑁䝑䅁䵁䅉䅅䅁䙁䅁䅁睁䵁䅁䅁权扄䅂䅁权汄权䅁权浄权䅁权湄权䅁允䅁䅁䅅䅁䭁䉁䕁䅁䵁䅉䅅䅁䑁䅁䅁睁䵁䅁䅁权獄䅄䅁权敁杂䅁允䅁䅁䅅䅁䭁䵁䝳䅁䵁䅉䅅䅁䙁䅁䅁睁䵁䅁䅁权獃䅂䅁权䙄杅䅁权䕁䅁䅋权䥄杅䅁允䅁䅁䅅䅁䙁偁晣捌䝒睷䅸䍄䉁䅁䅁兂䅁䅁䅍䅄䅁䅁䅯朷䅑䅁䅯儵䅯䅁䅯朵䅯䅁䅯眵䅯䅁䅅䅁䉁䅁䅁权㍁睃䅁䍄䉁䅁䅁兂䅁䅁䅍䅄䅁䅁䅯权䅙䅁䅯儷䅯䅁䅯朵䅯䅁䅯眵䅯䅁䅅䅁䉁䅁䅁睂䅁䅁䅁偧歲䅑杷允䅁䅁䅕䅁䑁䅁䅷䅁䭁䑁䙑䅁䭁䵁即䅁䭁䅁䅑潁䭁䵁卧䅁䉁䅁䅁允䅁䅁䅕瑃橥䑣㘳し䵁䅉䅅䅁䑁䅁䅁睁䵁䅁䅁权卄䅄䅁权敁杂䅁允䅁䅁䅅䅁䭁䡁䝙䅁䵁䅉䅅䅁䙁䅁䅁睁䵁䅁䅁权㥄兂䅁权獄权䅁权浄权䅁权湄权䅁允䅁䅁䅅䅁䡁䅁䅁䅁䅂界䅚䍄䉁䅁䅁䅂䅁䅁䅍䅄䅁䅁䅯䄫䅳䅁䅯睈䅙䅁䅯䅉䅙䅁䅅䅁䉁䅁䅁权畂杂䅁䍄䉁䅁䅁睁䅁䅁䅍䅄䅁䅁䅯睭䅑䅁䅯硺䅉䅁䅅䅁䉁䅁䅁权允䅂䅁䍄䉁䅁䅁睁䅁䅁䅍䅄䅁䅁䅯眵䅑䅁䅯杇䅙䅁䅅䅁䉁䅁䅁权⭁杂䅁䍄䉁䅁䅁睁䅁䅁䅍䅄䅁䅁䅯儵䅑䅁䅯杊䅙䅁䅅䅁䉁䅁䅁兂穁積積祍噎䅑杷允䅁䅁䅍䅁䑁䅁䅷䅁䭁佁䘸䅁䭁䉁䜴䅁䉁䅁䅁允䅁䅁䅯儴䅙䅁杷允䅁䅁䅕䅁䑁䅁䅷䅁䭁䱁䱍䅁䭁䵁即䅁䭁䅁䅑潁䭁䵁卧䅁䉁䅁䅁允䅁䅁䅕䅁䅁䅁权䕗䵁䅉䅅䅁䙁䅁䅁睁䵁䅁䅁权楁兂䅁权䱄杅䅁权䕁䅁䅋权䥄杅䅁允䅁䅁䅅䅁䙁䱁敧敨剴䘲䄱䍄䉁䅁䅁睁䅁䅁䅍䅄䅁䅁䅯䅬䅕䅁䅯杇䅙䅁䅅䅁䉁䅁䅁权㡁杂䅁䍄䉁䅁䅁兂䅁䅁䅍䅄䅁䅁䅯朲䅷䅁䅯朶䅯䅁䅯朵䅯䅁䅯眶䅯䅁䅅䅁䉁䅁䅁权允䅂䅁䍄䉁䅁䅁睁䅁䅁䅍䅄䅁䅁䅯兑䅷䅁䅯杇䅙䅁䅅䅁䉁䅁䅁权䅄杂䅁䍄䉁䅁䅁兂䅁䅁䅍䅄䅁䅁䅯免䅕䅁䅯儷䅯䅁䅯朵䅯䅁䅯眵䅯䅁䅅䅁䉁䅁䅁权允䅂䅁䍄䉁䅁䅁兂䅁䅁䅍䅄䅁䅁䅯睇䅳䅁䅯䄶䅯䅁䅯朵䅯䅁䅯眵䅯䅁䅅䅁䉁䅁䅁权允䅂䅁䍄䉁䅁䅁兂䅁䅁䅍䅄䅁䅁䅯䄯䅑䅁䅯儷䅯䅁䅯朵䅯䅁䅯眵䅯䅁䅅䅁䉁䅁䅁睂䅁䅁䅁䌴浔䅑杷允䅁䅁䅕䅁䑁䅁䅷䅁䭁䥁䕫䅁䭁䵁即䅁䭁䅁䅑潁䭁䵁卧䅁䉁䅁䅁允䅁䅁䅕䘷㑇潈㝕啖䵁䅉䅅䅁䙁䅁䅁睁䵁䅁䅁权䵄杄䅁权灄权䅁权浄权䅁权湄权䅁允䅁䅁䅅䅁䭁䉁䕁䅁䵁䅉䅅䅁䙁䅁䅁睁䵁䅁䅁权剃䅂䅁权汄权䅁权浄权䅁权湄权䅁允䅁䅁䅅䅁䭁䉁䕁䅁䵁䅉䅅䅁䙁䅁䅁睁䵁䅁䅁权㝄䅂䅁权䙄杅䅁权䕁䅁䅋权䥄杅䅁允䅁䅁䅅䅁䙁䍁杶䕁㥫䅶䅚䍄䉁䅁䅁兂䅁䅁䅍䅄䅁䅁䅯杮䅕䅁䅯硹䅉䅁䅯䅂䍁䅧䅯剹䅉䅁䅅䅁䉁䅁䅁兂䙃ㄶ㑇汈噖䅑杷允䅁䅁䅕䅁䑁䅁䅷䅁䭁䉁䙍䅁䭁佁䬰䅁䭁佁䭙䅁䭁佁䭣䅁䉁䅁䅁允䅁䅁䅣䅁䅁䝁湄唵䵁䅉䅅䅁䕁䅁䅁睁䵁䅁䅁权桂兄䅁权晁杂䅁权杁杂䅁允䅁䅁䅅䅁䭁䩁䝳䅁䵁䅉䅅䅁䑁䅁䅁睁䵁䅁䅁权畃䅂䅁权偄杅䅁允䅁䅁䅅䅁䭁䉁䕁䅁䵁䅉䅅䅁䙁䅁䅁睁䵁䅁䅁权療兂䅁权䙄杅䅁权䕁䅁䅋权䥄杅䅁允䅁䅁䅅䅁䙁䩁畋乭瑧栱䅆䍄䉁䅁䅁兂䅁䅁䅍䅄䅁䅁䅯杌䄴䅁䅯朶䅯䅁䅯朵䅯䅁䅯眶䅯䅁䅅䅁䉁䅁䅁睂䅁䅁䅁䑯浌䅑杷允䅁䅁䅕䅁䑁䅁䅷䅁䭁偁伸䅁䭁佁䭕䅁䭁佁䭙䅁䭁佁䭣䅁䉁䅁䅁允䅁䅁䅯䅅䅑䅁杷允䅁䅁䅍䅁䑁䅁䅷䅁䭁䕁偙䅁䭁䍁䝑䅁䉁䅁䅁允䅁䅁䅯䅅䅑䅁杷允䅁䅁䅕䅁䑁䅁䅷䅁䭁䭁䕣䅁䭁佁䭷䅁䭁佁䭙䅁䭁佁䭣䅁䉁䅁䅁允䅁䅁䅣䅁䅁䥁ぁ䔵䵁䅉䅅䅁䙁䅁䅁睁䵁䅁䅁权穃兄䅁权灄权䅁权浄权䅁权湄权䅁允䅁䅁䅅䅁䭁䉁䕁䅁䵁䅉䅅䅁䑁䅁䅁睁䵁䅁䅁权卄兄䅁权偄杅䅁允䅁䅁䅅䅁䡁䅁䅁䅁䅃畫䅊䍄䉁䅁䅁睁䅁䅁䅍䅄䅁䅁䅯杦䅳䅁䅯杊䅙䅁䅅䅁䉁䅁䅁兂灁䥘䌯圹捨䅑杷允䅁䅁䅕䅁䑁䅁䅷䅁䭁䉁乧䅁䭁佁䭫䅁䭁佁䭙䅁䭁佁䭣䅁䉁䅁䅁允䅁䅁䅯䅅䅑䅁杷允䅁䅁䅍䅁䑁䅁䅷䅁䭁偁䭳䅁䭁䍁䝙䅁䉁䅁䅁允䅁䅁䅕浚浚浚浚䕖䵁䅉䅅䅁䑁䅁䅁睁䵁䅁䅁权杂兂䅁权奁杂䅁允䅁䅁䅅䅁䭁䕁䝑䅁䵁䅉䅅䅁䑁䅁䅁睁䵁䅁䅁权㡄权䅁权偄杅䅁允䅁䅁䅅䅁䭁䉁䕁䅁䵁䅉䅅䅁䙁䅁䅁睁䵁䅁䅁权䱃䅂䅁权獄权䅁权浄权䅁权湄权䅁允䅁䅁䅅䅁䭁䉁䕁䅁䵁䅉䅅䅁䙁䅁䅁睁䵁䅁䅁权湂䅄䅁权䱄杅䅁权䕁䅁䅋权䩄杅䅁允䅁䅁䅅䅁䙁䵁䴳䵺䵺䘷䅰䍄䉁䅁䅁睁䅁䅁䅍䅄䅁䅁䅯睦䅷䅁䅯硺䅉䅁䅅䅁䉁䅁䅁权允䅂䅁䍄䉁䅁䅁睁䅁䅁䅍䅄䅁䅁䅯眶䅑䅁䅯杈䅙䅁䅅䅁䉁䅁䅁权䅁睂䅁䍄䉁䅁䅁睁䅁䅁䅍䅄䅁䅁䅯杇䄸䅁䅯杇䅙䅁䅅䅁䉁䅁䅁权㝂杂䅁䍄䉁䅁䅁兂䅁䅁䅍䅄䅁䅁䅯杌䅕䅁䅯䄶䅯䅁䅯朵䅯䅁䅯眵䅯䅁䅅䅁䉁䅁䅁权䝁睃䅁䍄䉁䅁䅁兂䅁䅁䅍䅄䅁䅁䅯睄䅕䅁䅯䄶䅯䅁䅯朵䅯䅁䅯眵䅯䅁䅅䅁䉁䅁䅁权允䅂䅁䍄䉁䅁䅁兂䅁䅁䅍䅄䅁䅁䅯杒䅕䅁䅯儵䅯䅁䅯朵䅯䅁䅯眵䅯䅁䅅䅁䉁䅁䅁权允䅂䅁䍄䉁䅁䅁兂䅁䅁䅍䅄䅁䅁䅯先䅕䅁䅯硹䅉䅁䅯䅂䍁䅧䅯䉹䅉䅁䅅䅁䉁䅁䅁兂晁敨剴乵搵䅑杷允䅁䅁䅕䅁䑁䅁䅷䅁䭁䍁䙉䅁䭁䵁即䅁䭁䅁䅑潁䭁䵁卫䅁䉁䅁䅁允䅁䅁䅕噋偹癷奕啘䵁䅉䅅䅁䑁䅁䅁睁䵁䅁䅁权汄兄䅁权敁杂䅁允䅁䅁䅅䅁䭁䅁䥕䅁䵁䅉䅅䅁䙁䅁䅁睁䵁䅁䅁权十兂䅁权䱄杅䅁权䕁䅁䅋权䩄杅䅁允䅁䅁䅅䅁䙁偁潙䥘䌯嘱䄹䍄䉁䅁䅁睁䅁䅁䅍䅄䅁䅁䅯䅶䅑䅁䅯杈䅙䅁䅅䅁䉁䅁䅁权歄杂䅁䍄䉁䅁䅁睁䅁䅁䅍䅄䅁䅁䅯睳䅷䅁䅯䅇䅙䅁䅅䅁䉁䅁䅁权㡂杂䅁䍄䉁䅁䅁兂䅁䅁䅍䅄䅁䅁䅯杺䅷䅁䅯儵䅯䅁䅯朵䅯䅁䅯眵䅯䅁䅅䅁䉁䅁䅁权允䅂䅁䍄䉁䅁䅁睁䅁䅁䅍䅄䅁䅁䅯儴䅳䅁䅯硺䅉䅁䅅䅁䉁䅁䅁权允䅂䅁䍄䉁䅁䅁兂䅁䅁䅍䅄䅁䅁䅯儳䅷䅁䅯硹䅉䅁䅯䅂䍁䅧䅯剹䅉䅁䅅䅁䉁䅁䅁兂㉄䙋偹杷扖䅑杷允䅁䅁䅕䅁䑁䅁䅷䅁䭁䭁䕯䅁䭁䵁即䅁䭁䅁䅑潁䭁䵁卫䅁䉁䅁䅁允䅁䅁䅕䉵䘶ㄶ㑈歗䵁䅉䅅䅁䙁䅁䅁睁䵁䅁䅁权偄兄䅁权獄权䅁权浄权䅁权湄权䅁允䅁䅁䅅䅁䡁䅁䅁䅁䅄故䅚䍄䉁䅁䅁睁䅁䅁䅍䅄䅁䅁䅯杫䅕䅁䅯䅇䅙䅁䅅䅁䉁䅁䅁权䅂杂䅁䍄䉁䅁䅁兂䅁䅁䅍䅄䅁䅁䅯杭䅑䅁䅯儵䅯䅁䅯朵䅯䅁䅯眵䅯䅁䅅䅁䉁䅁䅁权奁睃䅁䍄䉁䅁䅁睁䅁䅁䅍䅄䅁䅁䅯杯䅑䅁䅯硺䅉䅁䅅䅁䉁䅁䅁睂䅁䅁䅁䉙歶䅑杷允䅁䅁䅕䅁䑁䅁䅷䅁䭁乁乣䅁䭁佁䭯䅁䭁佁䭙䅁䭁佁䭳䅁䉁䅁䅁允䅁䅁䅣䅁䅁䕁煁欵䵁䅉䅅䅁䑁䅁䅁睁䵁䅁䅁权摄兄䅁权歁杂䅁允䅁䅁䅅䅁䭁䉁䕁䅁䵁䅉䅅䅁䕁䅁䅁睁䵁䅁䅁权湂兂䅁权晁杂䅁权杁杂䅁允䅁䅁䅅䅁䭁䕁䜴䅁䵁䅉䅅䅁䙁䅁䅁睁䵁䅁䅁权十杂䅁权䱄杅䅁权䕁䅁䅋权䩄杅䅁允䅁䅁䅅䅁䙁䡁啳歲桦浫䅂䍄䉁䅁䅁睁䅁䅁䅍䅄䅁䅁䅯眱䅕䅁䅯䅊䅙䅁䅅䅁䉁䅁䅁权慂䅃䅁䍄䉁䅁䅁睁䅁䅁䅍䅄䅁䅁䅯睲䅷䅁䅯䅊䅙䅁䅅䅁䉁䅁䅁权䥁睂䅁䍄䉁䅁䅁兂䅁䅁䅍䅄䅁䅁䅯杪䅳䅁䅯儶䅯䅁䅯朵䅯䅁䅯眵䅯䅁䅅䅁䉁䅁䅁权歁杅䅁䍄䉁䅁䅁睁䅁䅁䅍䅄䅁䅁䅯先䄸䅁䅯䅊䅙䅁䅅䅁䉁䅁䅁权塃充䅁䍄䉁䅁䅁兂䅁䅁䅍䅄䅁䅁䅯䅫䄰䅁䅯䄷䅯䅁䅯朵䅯䅁䅯眵䅯䅁䅅䅁䉁䅁䅁权允䅂䅁䍄䉁䅁䅁兂䅁䅁䅍䅄䅁</t>
  </si>
  <si>
    <t>䅁䅯睇䅕䅁䅯儶䅯䅁䅯朵䅯䅁䅯眵䅯䅁䅅䅁䉁䅁䅁权瑁兄䅁䍄䉁䅁䅁睁䅁䅁䅍䅄䅁䅁䅯杷䅑䅁䅯杊䅙䅁䅅䅁䉁䅁䅁兂卂䉵䘶㐶奆䅑杷允䅁䅁䅕䅁䑁䅁䅷䅁䭁䉁䙧䅁䭁䵁即䅁䭁䅁䅑潁䭁䵁卫䅁䉁䅁䅁允䅁䅁䅕䘷㑇潈㝕ざ䵁䅉䅅䅁䙁䅁䅁睁䵁䅁䅁权奄兂䅁权汄权䅁权浄权䅁权湄权䅁允䅁䅁䅅䅁䭁䉁䕁䅁䵁䅉䅅䅁䑁䅁䅁睁䵁䅁䅁权剁杂䅁权捁杂䅁允䅁䅁䅅䅁䭁䵁䜸䅁䵁䅉䅅䅁䙁䅁䅁睁䵁䅁䅁权汃䅂䅁权汄权䅁权浄权䅁权湄权䅁允䅁䅁䅅䅁䭁䅁䰰䅁䵁䅉䅅䅁䑁䅁䅁睁䵁䅁䅁权㡁兂䅁权歁杂䅁允䅁䅁䅅䅁䭁䵁內䅁䵁䅉䅅䅁䑁䅁䅁睁䵁䅁䅁权坂睃䅁权歁杂䅁允䅁䅁䅅䅁䭁䅁䡧䅁䵁䅉䅅䅁䙁䅁䅁睁䵁䅁䅁权剁睃䅁权灄权䅁权浄权䅁权湄权䅁允䅁䅁䅅䅁䭁䙁卧䅁䵁䅉䅅䅁䑁䅁䅁睁䵁䅁䅁权歄兂䅁权慁杂䅁允䅁䅁䅅䅁䭁䝁䝉䅁䵁䅉䅅䅁䕁䅁䅁睁䵁䅁䅁权噂兂䅁权晁杂䅁权杁杂䅁允䅁䅁䅅䅁䭁䵁䠸䅁䵁䅉䅅䅁䑁䅁䅁睁䵁䅁䅁权歄杄䅁权歁杂䅁允䅁䅁䅅䅁䭁䉁䕁䅁䵁䅉䅅䅁䙁䅁䅁睁䵁䅁䅁权剁睃䅁权潄权䅁权浄权䅁权湄权䅁允䅁䅁䅅䅁䭁䅁䱙䅁䵁䅉䅅䅁䙁䅁䅁睁䵁䅁䅁权湄兂䅁权䙄杅䅁权䕁䅁䅋权䥄杅䅁允䅁䅁䅅䅁䙁䑁瑧桊敹杄䅸䍄䉁䅁䅁兂䅁䅁䅍䅄䅁䅁䅯睁䅷䅁䅯剸䅉䅁䅯䅂䍁䅧䅯䉹䅉䅁䅅䅁䉁䅁䅁兂㕄䝥乊桯啷䅑杷允䅁䅁䅕䅁䑁䅁䅷䅁䭁䑁䱁䅁䭁佁䭯䅁䭁佁䭙䅁䭁佁䭳䅁䉁䅁䅁允䅁䅁䅯䅅䅑䅁杷允䅁䅁䅍䅁䑁䅁䅷䅁䭁䕁乧䅁䭁䍁䝙䅁䉁䅁䅁允䅁䅁䅕呣䬰㘱䅍䕖䵁䅉䅅䅁䙁䅁䅁睁䵁䅁䅁权摄䅂䅁权煄权䅁权浄权䅁权牄权䅁允䅁䅁䅅䅁䡁䅁䅁䅁䅂畑䅚䍄䉁䅁䅁兂䅁䅁䅍䅄䅁䅁䅯児䅳䅁䅯硹䅉䅁䅯䅂䍁䅧䅯剹䅉䅁䅅䅁䉁䅁䅁兂塄㍯㥁畃桤䅑杷允䅁䅁䅕䅁䑁䅁䅷䅁䭁佁䔰䅁䭁佁䭧䅁䭁佁䭙䅁䭁佁䭣䅁䉁䅁䅁允䅁䅁䅯兕䅳䅁杷允䅁䅁䅕䅁䑁䅁䅷䅁䭁䅁䝣䅁䭁佁䭷䅁䭁佁䭙䅁䭁佁䭣䅁䉁䅁䅁允䅁䅁䅣䅁䅁䵁剁欵䵁䅉䅅䅁䙁䅁䅁睁䵁䅁䅁权ㅂ兄䅁权瑄权䅁权浄权䅁权湄权䅁允䅁䅁䅅䅁䡁䅁䅁䅁䅁⭥䅖䍄䉁䅁䅁兂䅁䅁䅍䅄䅁䅁䅯兪䅳䅁䅯剸䅉䅁䅯䅂䍁䅧䅯剹䅉䅁䅅䅁䉁䅁䅁兂祃㝩䱡⽢偉䅑杷允䅁䅁䅕䅁䑁䅁䅷䅁䭁䅁䝁䅁䭁䵁即䅁䭁䅁䅑潁䭁䵁卧䅁䉁䅁䅁允䅁䅁䅕体㙆䭆䠵䕘䵁䅉䅅䅁䙁䅁䅁睁䵁䅁䅁权⽄䅂䅁权䙄杅䅁权䕁䅁䅋权䩄杅䅁允䅁䅁䅅䅁䙁䕁奇硈䍐硎䅊䍄䉁䅁䅁兂䅁䅁䅍䅄䅁䅁䅯睡䄴䅁䅯朶䅯䅁䅯朵䅯䅁䅯眶䅯䅁䅅䅁䉁䅁䅁权允䅂䅁䍄䉁䅁䅁睁䅁䅁䅍䅄䅁䅁䅯具䅑䅁䅯䅈䅙䅁䅅䅁䉁䅁䅁权煁杂䅁䍄䉁䅁䅁兂䅁䅁䅍䅄䅁䅁䅯䅓䅷䅁䅯剸䅉䅁䅯䅂䍁䅧䅯剹䅉䅁䅅䅁䉁䅁䅁兂噂䡍䘹倲汙䅑杷允䅁䅁䅕䅁䑁䅁䅷䅁䭁偁䕣䅁䭁䵁单䅁䭁䅁䅑潁䭁䵁卫䅁䉁䅁䅁允䅁䅁䅕告㥑㡴杁啂䵁䅉䅅䅁䑁䅁䅁睁䵁䅁䅁权㙄睃䅁权捁杂䅁允䅁䅁䅅䅁䭁乁䝁䅁䵁䅉䅅䅁䙁䅁䅁睁䵁䅁䅁权㑂䅅䅁权䙄杅䅁权䕁䅁䅋权䩄杅䅁允䅁䅁䅅䅁䙁䵁漯楍䥒穥䅎䍄䉁䅁䅁兂䅁䅁䅍䅄䅁䅁䅯硖䅁䅁䅯儷䅯䅁䅯朵䅯䅁䅯眵䅯䅁䅅䅁䉁䅁䅁睂䅁䅁䅁䑷浪䅑杷允䅁䅁䅕䅁䑁䅁䅷䅁䭁偁䵯䅁䭁佁䭕䅁䭁佁䭙䅁䭁佁䭣䅁䉁䅁䅁允䅁䅁䅯䅅䅑䅁杷允䅁䅁䅍䅁䑁䅁䅷䅁䭁䝁䘴䅁䭁䵁匸䅁䉁䅁䅁允䅁䅁䅣䅁䅁䕁兂唴䵁䅉䅅䅁䑁䅁䅁睁䵁䅁䅁权慃兄䅁权歁杂䅁允䅁䅁䅅䅁䭁䑁卯䅁䵁䅉䅅䅁䑁䅁䅁睁䵁䅁䅁权啁兂䅁权歁杂䅁允䅁䅁䅅䅁䭁䉁䕁䅁䵁䅉䅅䅁䙁䅁䅁睁䵁䅁䅁权晁兂䅁权䱄杅䅁权䕁䅁䅋权䥄杅䅁允䅁䅁䅅䅁䙁佁剸䉵䘶ㅹ䅴䍄䉁䅁䅁睁䅁䅁䅍䅄䅁䅁䅯儯䅕䅁䅯硺䅉䅁䅅䅁䉁䅁䅁权允䅂䅁䍄䉁䅁䅁兂䅁䅁䅍䅄䅁䅁䅯儱䄸䅁䅯儷䅯䅁䅯朵䅯䅁䅯眵䅯䅁䅅䅁䉁䅁䅁睂䅁䅁䅁䍙浮䅑杷允䅁䅁䅍䅁䑁䅁䅷䅁䭁䑁乧䅁䭁䉁䝧䅁䉁䅁䅁允䅁䅁䅯兏䅙䅁杷允䅁䅁䅍䅁䑁䅁䅷䅁䭁䩁乣䅁䭁䉁䜴䅁䉁䅁䅁允䅁䅁䅯䅎䅙䅁杷允䅁䅁䅍䅁䑁䅁䅷䅁䭁乁乕䅁䭁䵁匸䅁䉁䅁䅁允䅁䅁䅣䅁䅁佁㥂唴䵁䅉䅅䅁䙁䅁䅁睁䵁䅁䅁权硃兂䅁权汄权䅁权浄权䅁权湄权䅁允䅁䅁䅅䅁䭁䑁䱙䅁䵁䅉䅅䅁䙁䅁䅁睁䵁䅁䅁权噂睃䅁权汄权䅁权浄权䅁权湄权䅁允䅁䅁䅅䅁䭁䉁䕁䅁䵁䅉䅅䅁䑁䅁䅁睁䵁䅁䅁权湂兄䅁权敁杂䅁允䅁䅁䅅䅁䭁䙁䝙䅁䵁䅉䅅䅁䕁䅁䅁睁䵁䅁䅁权㝃䅄䅁权晁杂䅁权杁杂䅁允䅁䅁䅅䅁䭁䍁䥣䅁䵁䅉䅅䅁䙁䅁䅁睁䵁䅁䅁权⭃兂䅁权䙄杅䅁权䕁䅁䅋权䥄杅䅁允䅁䅁䅅䅁䙁䵁汃刱䍏偦⽫䍄䉁䅁䅁兂䅁䅁䅍䅄䅁䅁䅯儲䅳䅁䅯䄷䅯䅁䅯朵䅯䅁䅯眵䅯䅁䅅䅁䉁䅁䅁权允䅂䅁䍄䉁䅁䅁兂䅁䅁䅍䅄䅁䅁䅯兖䄰䅁䅯儷䅯䅁䅯朵䅯䅁䅯眵䅯䅁䅅䅁䉁䅁䅁睂䅁䅁䅁䙁橐䅑杷允䅁䅁䅍䅁䑁䅁䅷䅁䭁䵁䙫䅁䭁䵁匸䅁䉁䅁䅁允䅁䅁䅣䅁䅁䥁求唴䵁䅉䅅䅁䙁䅁䅁睁䵁䅁䅁权捄䅂䅁权煄权䅁权浄权䅁权牄权䅁允䅁䅁䅅䅁䡁䅁䅁䅁䅂⭌䅚䍄䉁䅁䅁兂䅁䅁䅍䅄䅁䅁䅯䅵䅑䅁䅯剸䅉䅁䅯䅂䍁䅧䅯剹䅉䅁䅅䅁䉁䅁䅁兂癁癎噁坌䍙䅑杷允䅁䅁䅕䅁䑁䅁䅷䅁䭁偁䙳䅁䭁佁䭷䅁䭁佁䭙䅁䭁佁䭣䅁䉁䅁䅁允䅁䅁䅣䅁䅁佁睁欵䵁䅉䅅䅁䕁䅁䅁睁䵁䅁䅁权敄䅄䅁权晁杂䅁权杁杂䅁允䅁䅁䅅䅁䭁䕁䝷䅁䵁䅉䅅䅁䙁䅁䅁睁䵁䅁䅁权㕁睃䅁权䱄杅䅁权䕁䅁䅋权䩄杅䅁允䅁䅁䅅䅁䙁䉁畓⭒㙆䝆䅊䍄䉁䅁䅁兂䅁䅁䅍䅄䅁䅁䅯朶䅑䅁䅯儷䅯䅁䅯朵䅯䅁䅯眵䅯䅁䅅䅁䉁䅁䅁睂䅁䅁䅁䑁浮䅑杷允䅁䅁䅍䅁䑁䅁䅷䅁䭁䕁䱑䅁䭁䍁䝙䅁䉁䅁䅁允䅁䅁䅕㡪ㅌ䙋癹歗䵁䅉䅅䅁䙁䅁䅁睁䵁䅁䅁权杁兂䅁权灄权䅁权浄权䅁权湄权䅁允䅁䅁䅅䅁䭁䙁乧䅁䵁䅉䅅䅁䑁䅁䅁睁䵁䅁䅁权橃䅄䅁权捁杂䅁允䅁䅁䅅䅁䭁䝁䡧䅁䵁䅉䅅䅁䑁䅁䅁睁䵁䅁䅁权䑂睃䅁权偄杅䅁允䅁䅁䅅䅁䭁䉁䕁䅁䵁䅉䅅䅁䑁䅁䅁睁䵁䅁䅁权睄睃䅁权捁杂䅁允䅁䅁䅅䅁䭁䱁䜰䅁䵁䅉䅅䅁䑁䅁䅁睁䵁䅁䅁权䩂䅄䅁权歁杂䅁允䅁䅁䅅䅁䭁䙁䵧䅁䵁䅉䅅䅁䙁䅁䅁睁䵁䅁䅁权癄兂䅁权䱄杅䅁权䕁䅁䅋权䥄杅䅁允䅁䅁䅅䅁䙁䵁䴳䵺䵺䘯䅸䍄䉁䅁䅁兂䅁䅁䅍䅄䅁䅁䅯儱䅑䅁䅯儷䅯䅁䅯朵䅯䅁䅯眵䅯䅁䅅䅁䉁䅁䅁权允䅂䅁䍄䉁䅁䅁兂䅁䅁䅍䅄䅁䅁䅯䄸䅕䅁䅯儶䅯䅁䅯朵䅯䅁䅯眵䅯䅁䅅䅁䉁䅁䅁权煁充䅁䍄䉁䅁䅁睁䅁䅁䅍䅄䅁䅁䅯眲䅑䅁䅯硺䅉䅁䅅䅁䉁䅁䅁睂䅁䅁䅁䩧歪䅑杷允䅁䅁䅍䅁䑁䅁䅷䅁䭁䝁位䅁䭁䍁䝙䅁䉁䅁䅁允䅁䉁䅑杖䅁䅁䅁䅁䵁䅉䅅䅁䑁䅁䅁睁䵁䅁䅁权㝄䅂䅁权流杂䅁允䅁䅁䅅䅁䙁乁橥䑣䬰ㅨ䅒䍄䉁䅁䅁兂䅁䅁䅍䅄䅁䅁䅯睌䅷䅁䅯䄷䅯䅁䅯朵䅯䅁䅯眵䅯䅁䅅䅁䉁䅁䅁睂䅁䅁䅁䍷浔䅑杷允䅁䅁䅍䅁䑁䅁䅷䅁䭁䵁儰䅁䭁䉁䝯䅁䉁䅁䅁允䅁䅁䅯杘䅙䅁杷允䅁䅁䅍䅁䑁䅁䅷䅁䭁䵁佧䅁䭁䉁䝧䅁䉁䅁䅁允䅁䅁䅯䅒䅙䅁杷允䅁䅁䅕䅁䑁䅁䅷䅁䭁䵁䱣䅁䭁佁䭫䅁䭁佁䭙䅁䭁佁䭣䅁䉁䅁䅁允䅁䅁䅯䅅䅑䅁杷允䅁䅁䅕䅁䑁䅁䅷䅁䭁䩁䵅䅁䭁佁䭧䅁䭁佁䭙䅁䭁佁䭣䅁䉁䅁䅁允䅁䅁䅯杂䅳䅁杷允䅁䅁䅕䅁䑁䅁䅷䅁䭁䩁䕉䅁䭁佁䭷䅁䭁佁䭙䅁䭁佁䭣䅁䉁䅁䅁允䅁䅁䅣䅁䅁佁楃䔵䵁䅉䅅䅁䙁䅁䅁睁䵁䅁䅁权慂䅄䅁权䱄杅䅁权䕁䅁䅋权䥄杅䅁允䅁䅁䅅䅁䙁佁剸䉵䘶ㄲ䅤䍄䉁䅁䅁兂䅁䅁䅍䅄䅁䅁䅯兄䅕䅁䅯䄶䅯䅁䅯朵䅯䅁䅯眵䅯䅁䅅䅁䉁䅁䅁权允䅂䅁䍄䉁䅁䅁兂䅁䅁䅍䅄䅁䅁䅯杢䅕䅁䅯儷䅯䅁䅯朵䅯䅁䅯眵䅯䅁䅅䅁䉁䅁䅁权允䅂䅁䍄䉁䅁䅁兂䅁䅁䅍䅄䅁䅁䅯眹䅑䅁䅯䄷䅯䅁䅯朵䅯䅁䅯眵䅯䅁䅅䅁䉁䅁䅁睂䅁䅁䅁䭉決䅑杷允䅁䅁䅍䅁䑁䅁䅷䅁䭁䕁䰸䅁䭁䵁匸䅁䉁䅁䅁允䅁䅁䅯䅅䅑䅁杷允䅁䅁䅕䅁䑁䅁䅷䅁䭁䱁䙧䅁䭁佁䭯䅁䭁佁䭙䅁䭁佁䭳䅁䉁䅁䅁允䅁䅁䅯䅅䅑䅁杷允䅁䅁䅍䅁䑁䅁䅷䅁䭁䑁䵯䅁䭁䍁䝑䅁䉁䅁䅁允䅁䅁䅯硷䅅䅁杷允䅁䅁䅕䅁䑁䅁䅷䅁䭁䭁䕅䅁䭁佁䭷䅁䭁佁䭙䅁䭁佁䭣䅁䉁䅁䅁允䅁䅁䅣䅁䅁䝁潁欵䵁䅉䅅䅁䑁䅁䅁睁䵁䅁䅁权剂䅄䅁权捁杂䅁允䅁䅁䅅䅁䭁䍁䠴䅁䵁䅉䅅䅁䙁䅁䅁睁䵁䅁䅁权慄䅄䅁权灄权䅁权浄权䅁权湄权䅁允䅁䅁䅅䅁䭁䉁䕁䅁䵁䅉䅅䅁䙁䅁䅁睁䵁䅁䅁权啄䅄䅁权瑄权䅁权浄权䅁权湄权䅁允䅁䅁䅅䅁䭁䉁䕁䅁䵁䅉䅅䅁䙁䅁䅁睁䵁䅁䅁权楄兂䅁权汄权䅁权浄权䅁权湄权䅁允䅁䅁䅅䅁䭁䉁䕁䅁䵁䅉䅅䅁䑁䅁䅁睁䵁䅁䅁权䅄睃䅁权敁杂䅁允䅁䅁䅅䅁䭁䝁䤰䅁䵁䅉䅅䅁䙁䅁䅁睁䵁䅁䅁权䵂兂䅁权䱄杅䅁权䕁䅁䅋权䥄杅䅁允䅁䅁䅅䅁䙁䑁䬰㘱睎嘷䅴䍄䉁䅁䅁兂䅁䅁䅍䅄䅁䅁䅯兵䅑䅁䅯䄷䅯䅁䅯朵䅯䅁䅯眵䅯䅁䅅䅁䉁䅁䅁睂䅁䅁䅁䠴汔䅑杷允䅁䅁䅕䅁䑁䅁䅷䅁䭁䝁乣䅁䭁佁䭷䅁䭁佁䭙䅁䭁佁䭣䅁䉁䅁䅁允䅁䅁䅯䅅䅑䅁杷允䅁䅁䅕䅁䑁䅁䅷䅁䭁䅁佅䅁䭁䵁即䅁䭁䅁䅑潁䭁䵁卧䅁䉁䅁䅁允䅁䅁䅕䉵䘶ㄶ䥅啗䵁䅉䅅䅁䑁䅁䅁睁䵁䅁䅁权敃䅂䅁权流杂䅁允䅁䅁䅅䅁䙁䥁䌯匹捨ㅮ䅨䍄䉁䅁䅁兂䅁䅁䅍䅄䅁䅁䅯睎䅕䅁䅯儶䅯䅁䅯朵䅯䅁䅯眵䅯䅁䅅䅁䉁䅁䅁权⽁杄䅁䍄䉁䅁䅁睁䅁䅁䅍䅄䅁䅁䅯兴䅑䅁䅯硺䅉䅁䅅䅁䉁䅁䅁权允䅂䅁䍄䉁䅁䅁兂䅁䅁䅍䅄䅁䅁䅯具䅷䅁䅯儷䅯䅁䅯朵䅯䅁䅯眵䅯䅁䅅䅁䉁䅁䅁睂䅁䅁䅁䉉浮䅑杷允䅁䅁䅕䅁䑁䅁䅷䅁䭁䥁佣䅁䭁䵁单䅁䭁䅁䅑潁䭁䵁卫䅁䉁䅁䅁允䅁䅁䅕佩煣䵭潧啄䵁䅉䅅䅁䑁䅁䅁睁䵁䅁䅁权奄䅅䅁权慁杂䅁允䅁䅁䅅䅁䭁䑁䝷䅁䵁䅉䅅䅁䑁䅁䅁睁䵁䅁䅁权睃䅂䅁权奁杂䅁允䅁䅁䅅䅁䭁䉁䝫䅁䵁䅉䅅䅁䑁䅁䅁睁䵁䅁䅁权灂睄䅁权奁杂䅁允䅁䅁䅅䅁䭁䍁䝫䅁䵁䅉䅅䅁䑁䅁䅁睁䵁䅁䅁权㉁兂䅁权慁杂䅁允䅁䅁䅅䅁䭁䙁䜴䅁䵁䅉䅅䅁䙁䅁䅁睁䵁䅁䅁权㝂兂䅁权潄权䅁权浄权䅁权湄权䅁允䅁䅁䅅䅁䭁偁䬴䅁䵁䅉䅅䅁䙁䅁䅁睁䵁䅁䅁权ぁ䅄䅁权獄权䅁权浄权䅁权湄权䅁允䅁䅁䅅䅁䭁䉁䕁䅁䵁䅉䅅䅁䙁䅁䅁睁䵁䅁䅁权䭁兂䅁权瑄权䅁权浄权䅁权湄权䅁允䅁䅁䅅䅁䡁䅁䅁䅁䅃異䅖䍄䉁䅁䅁睁䅁䅁䅍䅄䅁䅁䅯睃䄴䅁䅯杇䅙䅁䅅䅁䉁䅁䅁权敂杂䅁䍄䉁䅁䅁兂䅁䅁䅍䅄䅁䅁䅯睯䅑䅁䅯儷䅯䅁䅯朵䅯䅁䅯眵䅯䅁䅅䅁䉁䅁䅁睂䅁䅁䅁䌴浈䅑杷允䅁䅁䅕䅁䑁䅁䅷䅁䭁䝁䙑䅁䭁佁䭫䅁䭁佁䭙䅁䭁佁䭣䅁䉁䅁䅁允䅁䅁䅯䉪䅁䅁杷允䅁䅁䅍䅁䑁䅁䅷䅁䭁䑁䙧䅁䭁䍁䝑䅁䉁䅁䅁允䅁䅁䅯关䅧䅁杷允䅁䅁䅍䅁䑁䅁䅷䅁䭁䑁䱑䅁䭁䍁䝑䅁䉁䅁䅁允䅁䅁䅯䅌䅙䅁杷允䅁䅁䅕䅁䑁䅁䅷䅁䭁䉁䙫䅁䭁佁䭕䅁䭁佁䭙䅁䭁佁䭣䅁䉁䅁䅁允䅁䅁䅯睎䅳䅁杷允䅁䅁䅍䅁䑁䅁䅷䅁䭁䅁䝅䅁䭁䉁䝧䅁䉁䅁䅁允䅁䅁䅯克䅙䅁杷允䅁䅁䅑䅁䑁䅁䅷䅁䭁偁䘰䅁䭁䉁䜸䅁䭁䍁䝁䅁䉁䅁䅁允䅁䅁䅯睧䅣䅁杷允䅁䅁䅍䅁䑁䅁䅷䅁䭁䍁佷䅁䭁䉁䜴䅁䉁䅁䅁允䅁䅁䅯兄䅣䅁杷允䅁䅁䅑䅁䑁䅁䅷䅁䭁䥁䵑䅁䭁䉁䜸䅁䭁䍁䝁䅁䉁䅁䅁允䅁䅁䅯儫䅙䅁杷允䅁䅁䅕䅁䑁䅁䅷䅁䭁䵁䱍䅁䭁佁䭷䅁䭁佁䭙䅁䭁佁䭣䅁䉁䅁䅁允䅁䅁䅣䅁䅁䥁祁欵䵁䅉䅅䅁䑁䅁䅁睁䵁䅁䅁权汄兄䅁权偄杅䅁允䅁䅁䅅䅁䭁䉁䕁䅁䵁䅉䅅䅁䑁䅁䅁睁䵁䅁䅁权穄权䅁权捁杂䅁允䅁䅁䅅䅁䭁偁䝣䅁䵁䅉䅅䅁䑁䅁䅁睁䵁䅁䅁权啄睃䅁权偄杅䅁允䅁䅁䅅䅁䡁䅁䅁䅁杂⭭䅎䍄䉁䅁䅁兂䅁䅁䅍䅄䅁䅁䅯杲䅕䅁䅯儵䅯䅁䅯朵䅯䅁䅯眵䅯䅁䅅䅁䉁䅁䅁权允䅂䅁䍄䉁䅁䅁兂䅁䅁䅍䅄䅁䅁䅯杧䅳䅁䅯儷䅯䅁䅯朵䅯䅁䅯眵䅯䅁䅅䅁䉁䅁䅁权允䅂䅁䍄䉁䅁䅁兂䅁䅁䅍䅄䅁䅁䅯兲䅕䅁䅯硹䅉䅁䅯䅂䍁䅧䅯䉹䅉䅁䅅䅁䉁䅁䅁兂㝂䭆䠵攴桊䅑杷允䅁䅁䅍䅁䑁䅁䅷䅁䭁䝁䙍䅁䭁䵁匸䅁䉁䅁䅁允䅁䅁䅣䅁䅁佁㉃唴䵁䅉䅅䅁䑁䅁䅁睁䵁䅁䅁权橂杄䅁权慁杂䅁允䅁䅁䅅䅁䭁䑁䝷䅁䵁䅉䅅䅁䙁䅁䅁睁䵁䅁䅁权桁兂䅁权䙄杅䅁权䕁䅁䅋权䥄杅䅁允䅁䅁䅅䅁䙁乁䉥祸别礲䅰䍄䉁䅁䅁兂䅁䅁䅍䅄䅁䅁䅯条䅳䅁䅯䄷䅯䅁䅯朵䅯䅁䅯眵䅯䅁䅅䅁䉁䅁䅁权允䅂䅁䍄䉁䅁䅁睁䅁䅁䅍䅄䅁䅁䅯児䅕䅁䅯杇䅙䅁䅅䅁䉁䅁䅁权䅂杂䅁䍄䉁䅁䅁兂䅁䅁䅍䅄䅁䅁䅯杹䅳䅁䅯䄷䅯䅁䅯朵䅯䅁䅯眵䅯䅁䅅䅁䉁䅁䅁权允䅂䅁䍄䉁䅁䅁兂䅁䅁䅍䅄䅁䅁䅯典䅕䅁䅯硹䅉䅁䅯䅂䍁䅧䅯䉹䅉䅁䅅䅁䉁䅁䅁兂䭁㘱睎婐晰䅑杷允䅁䅁䅍䅁䑁䅁䅷䅁䭁乁䰴䅁䭁䉁䝯䅁䉁䅁䅁允䅁䅁䅯䅐䅙䅁杷允䅁䅁䅑䅁䑁䅁䅷䅁䭁佁乙䅁䭁䉁䜸䅁䭁䍁䝁䅁䉁䅁䅁允䅁䅁䅯䅔䅙䅁杷允䅁䅁䅍䅁䑁䅁䅷䅁䭁䑁倴䅁䭁䍁䝙䅁䉁䅁䅁允䅁䅁䅕䡰㥁瑃橦啓䵁䅉䅅䅁䑁䅁䅁睁䵁䅁䅁权䑁䅅䅁权奁杂䅁允䅁䅁䅅䅁䭁䡁䝷䅁䵁䅉䅅䅁䙁䅁䅁睁䵁䅁䅁权汃䅂䅁权灄权䅁权浄权䅁权湄权䅁允䅁䅁䅅䅁䭁䩁儸䅁䵁䅉䅅䅁䙁䅁䅁睁䵁䅁䅁权䝃兄䅁权䙄杅䅁权䕁䅁䅋权䥄杅䅁允䅁䅁䅅䅁䙁䡁䭅䡍㍷桍䅸䍄䉁䅁䅁睁䅁䅁䅍䅄䅁䅁䅯䅌䄴䅁䅯硺䅉䅁䅅䅁䉁䅁䅁睂噂噖噖奙朷䅑杷允䅁䅁䅑䅁䑁䅁䅷䅁䭁乁䵷䅁䭁䉁䜸䅁䭁䍁䝁䅁䉁䅁䅁允䅁䅁䅯儱䅯䅁杷允䅁䅁䅕䅁䑁䅁䅷䅁䭁䥁䕷䅁䭁佁䭷䅁䭁佁䭙䅁䭁佁䭣䅁䉁䅁䅁允䅁䅁䅯䅅䅑䅁杷允䅁䅁䅕䅁䑁䅁䅷䅁䭁䙁䙯䅁䭁佁䭫䅁䭁佁䭙䅁䭁佁䭣䅁䉁䅁䅁允䅁䅁䅯睃䅳䅁杷允䅁䅁䅕䅁䑁䅁䅷䅁䭁䝁乷䅁䭁佁䭯䅁䭁佁䭙䅁䭁佁䭳䅁䉁䅁䅁允䅁䅁䅯䅅䅑䅁杷允䅁䅁䅕䅁䑁䅁䅷䅁䭁䍁䙳䅁䭁䵁即䅁䭁䅁䅑潁䭁䵁卧䅁䉁䅁䅁允䅁䅁䅕浚浚浚䝡歙䵁䅉䅅䅁䑁䅁䅁睁䵁䅁䅁权畂兂䅁权歁杂䅁允䅁䅁䅅䅁䭁䑁䡧䅁䵁䅉䅅䅁䙁䅁䅁睁䵁䅁䅁权癃䅄䅁权潄权䅁权浄权䅁权湄权䅁允䅁䅁䅅䅁䭁䉁䕁䅁䵁䅉䅅䅁䑁䅁䅁睁䵁䅁䅁权䡃䅄䅁权流杂䅁允䅁䅁䅅䅁䙁䙁㑋潈牘啳䅒䍄䉁䅁䅁兂䅁䅁䅍䅄䅁䅁䅯眹䅕䅁䅯䄶䅯䅁䅯朵䅯䅁䅯眵䅯䅁䅅䅁䉁䅁䅁权㉁睃䅁䍄䉁䅁䅁兂䅁䅁䅍䅄䅁䅁䅯儯䄴䅁䅯䄷䅯䅁䅯朵䅯䅁䅯眵䅯䅁䅅䅁䉁䅁䅁权允䅂䅁䍄䉁䅁䅁睁䅁䅁䅍䅄䅁䅁䅯杂䅕䅁䅯䅇䅙䅁䅅䅁䉁䅁䅁权婁杂䅁䍄䉁䅁䅁兂䅁䅁䅍䅄䅁䅁䅯兵䅑䅁䅯儷䅯䅁䅯朵䅯䅁䅯眵䅯䅁䅅䅁䉁䅁䅁睂䅁䅁䅁䍙洳䅑杷允䅁䅁䅕䅁䑁䅁䅷䅁䭁䱁䙳䅁䭁䵁即䅁䭁䅁䅑潁䭁䵁卫䅁䉁䅁䅁允䅁䅁䅕䭆䠵場啱じ䵁䅉䅅䅁䙁䅁䅁睁䵁䅁䅁权硁䅄䅁权瑄权䅁权浄权䅁权湄权䅁允䅁䅁䅅䅁䭁䉁䕁䅁䵁䅉䅅䅁䙁䅁䅁睁䵁䅁䅁权䕂兂䅁权䙄杅䅁权䕁䅁䅋权䥄杅䅁允䅁䅁䅅䅁䙁䡁⭌扨杊䉷䅨䍄䉁䅁䅁兂䅁䅁䅍䅄䅁䅁䅯睤䅕䅁䅯剸䅉䅁䅯䅂䍁䅧䅯䉹䅉䅁䅅䅁䉁䅁䅁兂奄穲噂眷呯䅑杷允䅁䅁䅍䅁䑁䅁䅷䅁䭁䉁䙉䅁䭁䍁䝙䅁䉁䅁䅁允䅁䅁䅕牕敧敨硶ざ䵁䅉䅅䅁䙁䅁䅁睁䵁䅁䅁权䕄䅄䅁权䱄杅䅁权䕁䅁䅋权䥄杅䅁允䅁䅁䅅䅁䙁䩁婱婭婭坕䅤䍄䉁䅁䅁睁䅁䅁䅍䅄䅁䅁䅯眰䅑䅁䅯䅇䅙䅁䅅䅁䉁䅁䅁权灁杂䅁䍄䉁䅁䅁兂䅁䅁䅍䅄䅁䅁䅯兡䅕䅁䅯儵䅯䅁䅯朵䅯䅁䅯眵䅯䅁䅅䅁䉁䅁䅁权㍁睃䅁䍄䉁䅁䅁兂䅁䅁䅍䅄䅁䅁䅯䄸䅳䅁䅯䄷䅯䅁䅯朵䅯䅁䅯眵䅯䅁䅅䅁䉁䅁䅁睂䅁䅁䅁䉯橘䅑杷允䅁䅁䅕䅁䑁䅁䅷䅁䭁䵁䵣䅁䭁佁䭯䅁䭁佁䭙䅁䭁佁䭳䅁䉁䅁䅁允䅁䅁䅯䅅䅑䅁杷允䅁䅁䅍䅁䑁䅁䅷䅁䭁䑁䙙䅁䭁䵁匸䅁䉁䅁䅁允䅁䅁䅯䅅䅑䅁杷允䅁䅁䅑䅁䑁䅁䅷䅁䭁佁䙳䅁䭁䉁䜸䅁䭁䍁䝁䅁䉁䅁䅁允䅁䅁䅯杚䅣䅁杷允䅁䅁䅕䅁䑁䅁䅷䅁䭁䱁䙉䅁䭁佁䭫䅁䭁佁䭙䅁䭁佁䭣䅁䉁䅁䅁允䅁䅁䅯兹䄰䅁杷允䅁䅁䅍䅁䑁䅁䅷䅁䭁䱁䙑䅁䭁䉁䝯䅁䉁䅁䅁允䅁䅁䅯睷䅙䅁杷允䅁䅁䅕䅁䑁䅁䅷䅁䭁䍁䙙䅁䭁佁䭧䅁䭁佁䭙䅁䭁佁䭣䅁䉁䅁䅁允䅁䅁䅯兕䅳䅁杷允䅁䅁䅕䅁䑁䅁䅷䅁䭁䩁䵍䅁䭁佁䬰䅁䭁佁䭙䅁䭁佁䭣䅁䉁䅁䅁允䅁䅁䅣䅁䅁䝁獁欵䵁䅉䅅䅁䙁䅁䅁睁䵁䅁䅁权䡂兂䅁权煄权䅁权浄权䅁权牄权䅁允䅁䅁䅅䅁䡁䅁䅁䅁杁敏䅚䍄䉁䅁䅁兂䅁䅁䅍䅄䅁䅁䅯杭䅷䅁䅯儷䅯䅁䅯朵䅯䅁䅯眵䅯䅁䅅䅁䉁䅁䅁权允䅂䅁䍄䉁䅁䅁兂䅁䅁䅍䅄䅁䅁䅯权䅳䅁䅯儶䅯䅁䅯朵䅯䅁䅯眵䅯䅁䅅䅁䉁䅁䅁权坁䅄䅁䍄䉁䅁䅁兂䅁䅁䅍䅄䅁䅁䅯兔䅕䅁䅯剸䅉䅁䅯䅂䍁䅧䅯剹䅉䅁䅅䅁䉁䅁䅁兂䙃杍獧摣䰸䅑杷允䅁䅁䅕䅁䑁䅁䅷䅁䭁䍁䙍䅁䭁䵁即䅁䭁䅁䅑潁䭁䵁卧䅁䉁䅁䅁允䅁䅁䅕䭆䠵場啯ざ䵁䅉䅅䅁䑁䅁䅁睁䵁䅁䅁权ㅃ䅂䅁权奁杂䅁允䅁䅁䅅䅁䭁䕁䝁䅁䵁䅉䅅䅁䑁䅁䅁睁䵁䅁䅁权䅄兄䅁权流杂䅁允䅁䅁䅅䅁䙁䑁積積積ㅕ䅊䍄䉁䅁䅁睁䅁䅁䅍䅄䅁䅁䅯朹䅕䅁䅯䅈䅙䅁䅅䅁䉁䅁䅁权獄杂䅁䍄䉁䅁䅁睁䅁䅁䅍䅄䅁䅁䅯村䅕䅁䅯䅇䅙䅁䅅䅁䉁䅁䅁权㡂杂䅁䍄䉁䅁䅁兂䅁䅁䅍䅄䅁䅁䅯兣䅷䅁䅯儷䅯䅁䅯朵䅯䅁䅯眵䅯䅁䅅䅁䉁䅁䅁睂䅁䅁䅁䉙浪䅑杷允䅁䅁䅕䅁䑁䅁䅷䅁䭁偁䙧䅁䭁佁䬰䅁䭁佁䭙䅁䭁佁䭣䅁䉁䅁䅁允䅁䅁䅯䅅䅑䅁杷允䅁䅁䅍䅁䑁䅁䅷䅁䭁䵁䔰䅁䭁䉁䜴䅁䉁䅁䅁允䅁䅁䅯儴䅙䅁杷允䅁䅁䅕䅁䑁䅁䅷䅁䭁䩁佳䅁䭁佁䬰䅁䭁佁䭙䅁䭁佁䭣䅁䉁䅁䅁允䅁䅁䅯䅅䅑䅁杷允䅁䅁䅕䅁䑁䅁䅷䅁䭁䱁䕅䅁䭁䵁即䅁䭁䅁䅑潁䭁䵁卫䅁䉁䅁䅁允䅁䅁䅕䉵䘶ㄶ奅啖䵁䅉䅅䅁䕁䅁䅁睁䵁䅁䅁权湁兂䅁权晁杂䅁权杁杂䅁允䅁䅁䅅䅁䭁䱁䠴䅁䵁䅉䅅䅁䙁䅁䅁睁䵁䅁䅁权杂兂䅁权潄权䅁权浄权䅁权湄权䅁允䅁䅁䅅䅁䭁䅁䱙䅁䵁䅉䅅䅁䙁䅁䅁睁䵁䅁䅁权敁杄䅁权䱄杅䅁权䕁䅁䅋权䩄杅䅁允䅁䅁䅅䅁䙁䕁桪桥畓ㅚ䅨䍄䉁䅁䅁兂䅁䅁䅍䅄䅁䅁䅯睱䅕䅁䅯硹䅉䅁䅯䅂䍁䅧䅯䉹䅉䅁䅅䅁䉁䅁䅁兂灁䥘䌯愹慨䅑杷允䅁䅁䅕䅁䑁䅁䅷䅁䭁䍁八䅁䭁佁䭧䅁䭁佁䭙䅁䭁佁䭣䅁䉁䅁䅁允䅁䅁䅯杂䅳䅁杷允䅁䅁䅑䅁䑁䅁䅷䅁䭁䭁䙣䅁䭁䉁䜸䅁䭁䍁䝁䅁䉁䅁䅁允䅁䅁䅯䅏䅙䅁杷允䅁䅁䅍䅁䑁䅁䅷䅁䭁䭁䵯䅁䭁䵁匸䅁䉁䅁䅁允䅁䅁䅣䅁䅁䝁慃欴䵁䅉䅅䅁䙁䅁䅁睁䵁䅁䅁权歁兂䅁权灄权䅁权浄权䅁权湄权䅁允䅁䅁䅅䅁䭁䉁䕁䅁䵁䅉䅅䅁䙁䅁䅁睁䵁䅁䅁权䕁兂䅁权瑄权䅁权浄权䅁权湄权䅁允䅁䅁䅅䅁䡁䅁䅁䅁䅄畒䅎䍄䉁䅁䅁兂䅁䅁䅍䅄䅁䅁䅯兓䅷䅁䅯硹䅉䅁䅯䅂䍁䅧䅯剹䅉䅁䅅䅁䉁䅁䅁兂䥂場啯汲扤䅑杷允䅁䅁䅕䅁䑁䅁䅷䅁䭁䉁䘴䅁䭁䵁单䅁䭁䅁䅑潁䭁䵁卧䅁䉁䅁䅁允䅁䅁䅕漳噮歚䕆䕉䵁䅉䅅䅁䑁䅁䅁睁䵁䅁䅁权煃兄䅁权捁杂䅁允䅁䅁䅅䅁䭁䍁䡍䅁䵁䅉䅅䅁䙁䅁䅁睁䵁䅁䅁权牃䅄䅁权煄权䅁权浄权䅁权牄权䅁允䅁䅁䅅䅁䭁䉁䕁䅁䵁䅉䅅䅁䑁䅁䅁睁䵁䅁䅁权睁䅄䅁权偄杅䅁允䅁䅁䅅䅁䭁䉁䕁䅁䵁䅉䅅䅁䙁䅁䅁睁䵁䅁䅁权㥂兄䅁权煄权䅁权浄权䅁权牄权䅁允䅁䅁䅅䅁䭁䉁䕁䅁䵁䅉䅅䅁䑁䅁䅁睁䵁䅁䅁权啂䅄䅁权敁杂䅁允䅁䅁䅅䅁䭁䡁䡯䅁䵁䅉䅅䅁䙁䅁䅁睁䵁䅁䅁权晄兂䅁权灄权䅁权浄权䅁权湄权䅁允䅁䅁䅅䅁䭁䵁兕䅁䵁䅉䅅䅁䙁䅁䅁睁䵁䅁䅁权捂睃䅁权獄权䅁权浄权䅁权湄权䅁允䅁䅁䅅䅁䭁䉁䕁䅁䵁䅉䅅䅁䙁䅁䅁睁䵁䅁䅁权硃䅂䅁权䙄杅䅁权䕁䅁䅋权䩄杅䅁允䅁䅁䅅䅁䙁䵁乢㐵桡楅䅊䍄䉁䅁䅁睁䅁䅁䅍䅄䅁䅁䅯兦䅷䅁䅯杇䅙䅁䅅䅁䉁䅁䅁权⭁杂䅁䍄䉁䅁䅁睁䅁䅁䅍䅄䅁䅁䅯睂䄸䅁䅯䅇䅙䅁䅅䅁䉁䅁䅁权婁杂䅁䍄䉁䅁䅁兂䅁䅁䅍䅄䅁䅁䅯睬䅕䅁䅯䄷䅯䅁䅯朵䅯䅁䅯眵䅯䅁䅅䅁䉁䅁䅁睂䅁䅁䅁䙙楔䅑杷允䅁䅁䅕䅁䑁䅁䅷䅁䭁䅁䜸䅁䭁佁䭯䅁䭁佁䭙䅁䭁佁䭳䅁䉁䅁䅁允䅁䅁䅯䅅䅑䅁杷允䅁䅁䅕䅁䑁䅁䅷䅁䭁䩁䙯䅁䭁䵁即䅁䭁䅁䅑潁䭁䵁卫䅁䉁䅁䅁允䅁䅁䅕歲桦桥佑䕘䵁䅉䅅䅁䙁䅁䅁睁䵁䅁䅁权坃兂䅁权瑄权䅁权浄权䅁权湄权䅁允䅁䅁䅅䅁䡁䅁䅁䅁䅃畆䅚䍄䉁䅁䅁睁䅁䅁䅍䅄䅁䅁䅯关䅑䅁䅯䅈䅙䅁䅅䅁䉁䅁䅁权敃杂䅁䍄䉁䅁䅁睁䅁䅁䅍䅄䅁䅁䅯睉䅕䅁䅯杊䅙䅁䅅䅁䉁䅁䅁兂䭁㘱睎呐啰䅑杷允䅁䅁䅕䅁䑁䅁䅷䅁䭁䙁䘸䅁䭁佁䭷䅁䭁佁䭙䅁䭁佁䭣䅁䉁䅁䅁允䅁䅁䅣䅁䅁䍁䱄䔵䵁䅉䅅䅁䑁䅁䅁睁䵁䅁䅁权⽃兂䅁权奁杂䅁允䅁䅁䅅䅁䭁䕁䝁䅁䵁䅉䅅䅁䙁䅁䅁睁䵁䅁䅁权㑄䅂䅁权瑄权䅁权浄权䅁权湄权䅁允䅁䅁䅅䅁䡁䅁䅁䅁䅁敢䅖䍄䉁䅁䅁兂䅁䅁䅍䅄䅁䅁䅯睍䅕䅁䅯剸䅉䅁䅯䅂䍁䅧䅯䉹䅉䅁䅅䅁䉁䅁䅁兂浃睢桷歒䠴䅑杷允䅁䅁䅕䅁䑁䅁䅷䅁䭁乁䕧䅁䭁佁䭫䅁䭁佁䭙䅁䭁佁䭣䅁䉁䅁䅁允䅁䅁䅯剔䅅䅁杷允䅁䅁䅕䅁䑁䅁䅷䅁䭁䩁乣䅁䭁䵁单䅁䭁䅁䅑潁䭁䵁卫䅁䉁䅁䅁允䅁䅁䅕䜫癹瑍䕑啂䵁䅉䅅䅁䑁䅁䅁睁䵁䅁䅁权畂兂䅁权敁杂䅁允䅁䅁䅅䅁䭁䩁䝣䅁䵁䅉䅅䅁䑁䅁䅁睁䵁䅁䅁权ㅁ兂䅁权偄杅䅁允䅁䅁䅅䅁䡁䅁䅁䅁杂⭑䅒䍄䉁䅁䅁兂䅁䅁䅍䅄䅁䅁䅯兇䄸䅁䅯儵䅯䅁䅯朵䅯䅁䅯眵䅯䅁䅅䅁䉁䅁䅁权允䅂䅁䍄䉁䅁䅁睁䅁䅁䅍䅄䅁䅁䅯末䅯䅁䅯硺䅉䅁䅅䅁䉁䅁䅁睂䅁䅁䅁䱧汶䅑杷允䅁䅁䅍䅁䑁䅁䅷䅁䭁䡁伴䅁䭁䉁䝧䅁䉁䅁䅁允䅁䅁䅯䅦䅙䅁杷允䅁䅁䅑䅁䑁䅁䅷䅁䭁䱁䕍䅁䭁䉁䜸䅁䭁䍁䝁䅁䉁䅁䅁允䅁䅁䅯杦䅙䅁杷允䅁䅁䅕䅁䑁䅁䅷䅁䭁䅁乕䅁䭁佁䭕䅁䭁佁䭙䅁䭁佁䭣䅁䉁䅁䅁允䅁䅁䅯䅅䅑䅁杷允䅁䅁䅕䅁䑁䅁䅷䅁䭁䍁位䅁䭁佁䭷䅁䭁佁䭙䅁䭁佁䭣䅁䉁䅁䅁允䅁䅁䅣䅁䅁䝁䱃䔵䵁䅉䅅䅁䕁䅁䅁睁䵁䅁䅁权橄睃䅁权晁杂䅁权杁杂䅁允䅁䅁䅅䅁䭁偁䝑䅁䵁䅉䅅䅁䙁䅁䅁睁䵁䅁䅁权晄䅄䅁权䙄杅䅁权䕁䅁䅋权䩄杅䅁允䅁䅁䅅䅁䙁䑁浩牃焴刱䅒䍄䉁䅁䅁睁䅁䅁䅍䅄䅁䅁䅯儫䅳䅁䅯杈䅙䅁䅅䅁䉁䅁䅁权慃杂䅁䍄䉁䅁䅁兂䅁䅁䅍䅄䅁䅁䅯睴䅳䅁䅯剸䅉䅁䅯䅂䍁䅧䅯剹䅉䅁䅅䅁䉁䅁䅁兂㍁䅦潓䵃即䅑杷允䅁䅁䅕䅁䑁䅁䅷䅁䭁䱁䙣䅁䭁佁䭷䅁䭁佁䭙䅁䭁佁䭣䅁䉁䅁䅁允䅁䅁䅣䅁䅁䝁㝄唵䵁䅉䅅䅁䙁䅁䅁睁䵁䅁䅁权杄䅂䅁权䱄杅䅁权䕁䅁䅋权䥄杅䅁允䅁䅁䅅䅁䙁䉁䘫ㄶ㑇氯䅚䍄䉁䅁䅁兂䅁䅁䅍䅄䅁䅁䅯睘䅳䅁䅯硹䅉䅁䅯䅂䍁䅧䅯剹䅉䅁䅅䅁䉁䅁䅁兂畃⭒㙆䕆戵䅑杷允䅁䅁䅍䅁䑁䅁䅷䅁䭁䕁偅䅁䭁䍁䝑䅁䉁䅁䅁允䅁䅁䅯䅅䅑䅁杷允䅁䅁䅍䅁䑁䅁䅷䅁䭁䉁剕䅁䭁䉁䝧䅁䉁䅁䅁允䅁䅁䅯克䅙䅁杷允䅁䅁䅕䅁䑁䅁䅷䅁䭁䍁䵳䅁䭁佁䭷䅁䭁佁䭙䅁䭁佁䭣䅁䉁䅁䅁允䅁䅁䅯䅅䅑䅁杷允䅁䅁䅍䅁䑁䅁䅷䅁䭁䵁儰䅁䭁䉁䜴䅁䉁䅁䅁允䅁䅁䅯兖䅫䅁杷允䅁䅁䅍䅁䑁䅁䅷䅁䭁䕁䘴䅁䭁䉁䝷䅁䉁䅁䅁允䅁䅁䅯兤䅣䅁杷允䅁䅁䅕䅁䑁䅁䅷䅁䭁䝁䰰䅁䭁䵁即䅁䭁䅁䅑潁䭁䵁卫䅁䉁䅁䅁允䅁䅁䅕浚浚浚䝙䕗䵁䅉䅅䅁䙁䅁䅁睁䵁䅁䅁权啂兂䅁权獄权䅁权浄权䅁权湄权䅁允䅁䅁䅅䅁䡁䅁䅁䅁权佂䅒䍄䉁䅁䅁兂䅁䅁䅍䅄䅁䅁䅯杖䄰䅁䅯儵䅯䅁䅯朵䅯䅁䅯眵䅯䅁䅅䅁䉁䅁䅁权允䅂䅁䍄䉁䅁䅁兂䅁䅁䅍䅄䅁䅁䅯兪䅑䅁䅯儵䅯䅁䅯朵䅯䅁䅯眵䅯䅁䅅䅁䉁䅁䅁权㑁睃䅁䍄䉁䅁䅁兂䅁䅁䅍䅄䅁䅁䅯朹䅕䅁䅯硹䅉䅁䅯䅂䍁䅧䅯䉹䅉䅁䅅䅁䉁䅁䅁兂啁歲桦桥晒䅑杷允䅁䅁䅕䅁䑁䅁䅷䅁䭁乁䱅䅁䭁䵁即䅁䭁䅁䅑潁䭁䵁卧䅁䉁䅁䅁允䅁䅁䅕㑈牘払⭩ざ䵁䅉䅅䅁䕁䅁䅁睁䵁䅁䅁权呄兂䅁权晁杂䅁权杁杂䅁允䅁䅁䅅䅁䭁䕁䡑䅁䵁䅉䅅䅁䙁䅁䅁睁䵁䅁䅁权癁兄䅁权瑄权䅁权浄权䅁权湄权䅁允䅁䅁䅅䅁䡁䅁䅁䅁杂伫䅖䍄䉁䅁䅁兂䅁䅁䅍䅄䅁䅁䅯儹䅑䅁䅯䄶䅯䅁䅯朵䅯䅁䅯眵䅯䅁䅅䅁䉁䅁䅁权剂睃䅁䍄䉁䅁䅁睁䅁䅁䅍䅄䅁䅁䅯䄰䅕䅁䅯杊䅙䅁䅅䅁䉁䅁䅁兂歃䑣䬰㘱偎䅑杷允䅁䅁䅍䅁䑁䅁䅷䅁䭁䕁䱍䅁䭁䍁䝙䅁䉁䅁䅁允䅁䅁䅕場啯歲剤歗䵁䅉䅅䅁䙁䅁䅁睁䵁䅁䅁权⽁䅄䅁权煄权䅁权浄权䅁权牄权䅁允䅁䅁䅅䅁䭁䉁䕁䅁䵁䅉䅅䅁䙁䅁䅁睁䵁䅁䅁权䡄兂䅁权瑄权䅁权浄权䅁权湄权䅁允䅁䅁䅅䅁䡁䅁䅁䅁杄⬸䅖䍄䉁䅁䅁兂䅁䅁䅍䅄䅁䅁䅯睚䅕䅁䅯儵䅯䅁䅯朵䅯䅁䅯眵䅯䅁䅅䅁䉁䅁䅁权允䅂䅁䍄䉁䅁䅁兂䅁䅁䅍䅄䅁䅁䅯杮䅑䅁䅯䄷䅯䅁䅯朵䅯䅁䅯眵䅯䅁䅅䅁䉁䅁䅁睂䅁䅁䅁䈴浶䅑杷允䅁䅁䅕䅁䑁䅁䅷䅁䭁偁䕫䅁䭁佁䬰䅁䭁佁䭙䅁䭁佁䭣䅁䉁䅁䅁允䅁䅁䅣䅁䅁䵁䥄唵䵁䅉䅅䅁䑁䅁䅁睁䵁䅁䅁权獄杄䅁权流杂䅁允䅁䅁䅅䅁䙁乁橥䑣䬰ㅎ䅬䍄䉁䅁䅁兂䅁䅁䅍䅄䅁䅁䅯典䅕䅁䅯儶䅯䅁䅯朵䅯䅁䅯眵䅯䅁䅅䅁䉁䅁䅁权䙁充䅁䍄䉁䅁䅁兂䅁䅁䅍䅄䅁䅁䅯睲䅑䅁䅯䄷䅯䅁䅯朵䅯䅁䅯眵䅯䅁䅅䅁䉁䅁䅁睂䅁䅁䅁偧汐䅑杷允䅁䅁䅕䅁䑁䅁䅷䅁䭁䅁䝯䅁䭁䵁单䅁䭁䅁䅑潁䭁䵁卫䅁䉁䅁䅁允䅁䅁䅕摡潫杋癸䕅䵁䅉䅅䅁䑁䅁䅁睁䵁䅁䅁权䙁兂䅁权奁杂䅁允䅁䅁䅅䅁䭁䡁䝷䅁䵁䅉䅅䅁䑁䅁䅁睁䵁䅁䅁权婃兂䅁权流杂䅁允䅁䅁䅅䅁䙁䑁積積積ㄴ䅨䍄䉁䅁䅁兂䅁䅁䅍䅄䅁䅁䅯睡䄰䅁䅯䄷䅯䅁䅯朵䅯䅁䅯眵䅯䅁䅅䅁䉁䅁䅁权允䅂䅁䍄䉁䅁䅁兂䅁䅁䅍䅄䅁䅁䅯䅄䅕䅁䅯儵䅯䅁䅯朵䅯䅁䅯眵䅯䅁䅅䅁䉁䅁䅁权㍁睃䅁䍄䉁䅁䅁兂䅁䅁䅍䅄䅁䅁䅯框䅁䅁䅯朶䅯䅁䅯朵䅯䅁䅯眶䅯䅁䅅䅁䉁䅁䅁睂䅁䅁䅁䑁洯䅑杷允䅁䅁䅕䅁䑁䅁䅷䅁䭁乁䙁䅁䭁佁䭷䅁䭁佁䭙䅁䭁佁䭣䅁䉁䅁䅁允䅁䅁䅯䅅䅑䅁杷允䅁䅁䅕䅁䑁䅁䅷䅁䭁乁䙣䅁䭁䵁单䅁䭁䅁䅑潁䭁䵁卧䅁䉁䅁䅁允䅁䅁䅕伲娳⭊䨫歇䵁䅉䅅䅁䑁䅁䅁睁䵁䅁䅁权ㅂ䅄䅁权流杂䅁允䅁䅁䅅䅁䙁䭁睒児塲ㅑ䅨䍄䉁䅁䅁兂䅁䅁䅍䅄䅁䅁䅯睧䅷䅁䅯剸䅉䅁䅯䅂䍁䅧䅯剹䅉䅁䅅䅁䉁䅁䅁兂桂奚敌歄女䅑杷允䅁䅁䅕䅁䑁䅁䅷䅁䭁䵁佁䅁䭁佁䭧䅁䭁佁䭙䅁䭁佁䭣䅁䉁䅁䅁允䅁䅁䅯䅅䅑䅁杷允䅁䅁䅍䅁䑁䅁䅷䅁䭁佁䙙䅁䭁䍁䝑䅁䉁䅁䅁允䅁䅁䅯兰䅙䅁杷允䅁䅁䅕䅁䑁䅁䅷䅁䭁偁䙫䅁䭁䵁即䅁䭁䅁䅑潁䭁䵁卫䅁䉁䅁䅁允䅁䅁䅕呣䬰㘱李歘䵁䅉䅅䅁䙁䅁䅁睁䵁䅁䅁权㥂兂䅁权煄权䅁权浄权䅁权牄权䅁允䅁䅁䅅䅁䡁䅁䅁䅁权畔䅚䍄䉁䅁䅁兂䅁䅁䅍䅄䅁䅁䅯䅆䄰䅁䅯䄶䅯䅁䅯朵䅯䅁䅯眵䅯䅁䅅䅁䉁䅁䅁权㉁睃䅁䍄䉁䅁䅁兂䅁䅁䅍䅄䅁䅁䅯児䅕䅁䅯硹䅉䅁䅯䅂䍁䅧䅯䉹䅉䅁䅅䅁䉁䅁䅁兂硂児塲㥯奂䅑杷允䅁䅁䅕䅁䑁䅁䅷䅁䭁䉁䱅䅁䭁䵁单䅁䭁䅁䅑潁䭁䵁卧䅁䉁䅁䅁允䅁䅁䅕煅污䵚祍ぅ䵁䅉䅅䅁䕁䅁䅁睁䵁䅁䅁权䱄兂䅁权晁杂䅁权杁杂䅁允䅁䅁䅅䅁䭁䅁䡯䅁䵁䅉䅅䅁䙁䅁䅁睁䵁䅁䅁权慄兂䅁权灄权䅁权浄权䅁权湄权䅁允䅁䅁䅅䅁䭁乁免䅁䵁䅉䅅䅁䙁䅁䅁睁䵁䅁䅁权噃睃䅁权潄权䅁权浄权䅁权湄权䅁允䅁䅁䅅䅁䭁䑁䱙䅁䵁䅉䅅䅁䑁䅁䅁睁䵁䅁䅁权獄䅂䅁权奁杂䅁允䅁䅁䅅䅁䭁䕁䝑䅁䵁䅉䅅䅁䕁䅁䅁睁䵁䅁䅁权㉁兂䅁权晁杂䅁权杁杂䅁允䅁䅁䅅䅁䭁䵁䝧䅁䵁䅉䅅䅁䑁䅁䅁睁䵁䅁䅁权⽁睃䅁权奁杂䅁允䅁䅁䅅䅁䭁䑁䝫䅁䵁䅉䅅䅁䙁䅁䅁睁䵁䅁䅁权敁睃䅁权獄权䅁权浄权䅁权湄权䅁允䅁䅁䅅䅁䡁䅁䅁䅁权⭮䅎䍄䉁䅁䅁兂䅁䅁䅍䅄䅁䅁䅯兹䅕䅁䅯䄶䅯䅁䅯朵䅯䅁䅯眵䅯䅁䅅䅁䉁䅁䅁权⭄权䅁䍄䉁䅁䅁兂䅁䅁䅍䅄䅁䅁䅯䄸䅷䅁䅯䄷䅯䅁䅯朵䅯䅁䅯眵䅯䅁䅅䅁䉁䅁䅁睂䅁䅁䅁佷橄䅑杷允䅁䅁䅕䅁䑁䅁䅷䅁䭁䍁䙫䅁䭁佁䭕䅁䭁佁䭙䅁䭁佁䭣䅁䉁䅁䅁允䅁䅁䅯䅇䅳䅁杷允䅁䅁䅕䅁䑁䅁䅷䅁䭁佁䙧䅁䭁䵁即䅁䭁䅁䅑潁䭁䵁卫䅁䉁䅁䅁允䅁䅁䅕㘱睎児湯䕖䵁䅉䅅䅁䑁䅁䅁睁䵁䅁䅁权灄䅄䅁权奁杂䅁允䅁䅁䅅䅁䭁䕁䝑䅁䵁䅉䅅䅁䙁䅁䅁睁䵁䅁䅁权捄兂䅁权煄权䅁权浄权䅁权牄权䅁允䅁䅁䅅䅁䡁䅁䅁䅁䅁畍䅚䍄䉁䅁䅁兂䅁䅁䅍䅄䅁䅁䅯儰䄰䅁䅯儷䅯䅁䅯朵䅯䅁䅯眵䅯䅁䅅䅁䉁䅁䅁睂䅁䅁䅁䑁洷䅑杷允䅁䅁䅍䅁䑁䅁䅷䅁䭁偁䵙䅁䭁䵁匸䅁䉁䅁䅁允䅁䅁䅯䅅䅑䅁杷允䅁䅁䅕䅁䑁䅁䅷䅁䭁䱁䴴䅁䭁佁䬰䅁䭁佁䭙䅁䭁佁䭣䅁䉁䅁䅁允䅁䅁䅯䅅䅑䅁杷允䅁䅁䅍䅁䑁䅁䅷䅁䭁䉁䱙䅁䭁䉁䝧䅁䉁䅁䅁允䅁䅁䅯兓䅣䅁杷允䅁䅁䅕䅁䑁䅁䅷䅁䭁䩁䕣䅁䭁䵁单䅁䭁䅁䅑潁䭁䵁卫䅁䉁䅁䅁允䅁䅁䅕䰴敧欲兦い䵁䅉䅅䅁䙁䅁䅁睁䵁䅁䅁权䉃兂䅁权汄权䅁权浄权䅁权湄权䅁允䅁䅁䅅䅁䭁䉁䕁䅁䵁䅉䅅䅁䙁䅁䅁睁䵁䅁䅁权穃䅂䅁权潄权䅁权浄权䅁权湄权䅁允䅁䅁䅅䅁䭁䉁䕁䅁䵁䅉䅅䅁䑁䅁䅁睁䵁䅁䅁权桄䅂䅁权奁杂䅁允䅁䅁䅅䅁䭁䉁䝫䅁䵁䅉䅅䅁䙁䅁䅁睁䵁䅁䅁权䩃䅂䅁权䙄杅䅁权䕁䅁䅋权䩄杅䅁允䅁䅁䅅䅁䙁䕁晹吳⽉杳䄱䍄䉁䅁䅁兂䅁䅁䅍䅄䅁䅁䅯䅹䅕䅁䅯儷䅯䅁䅯朵䅯䅁䅯眵䅯䅁䅅䅁䉁䅁䅁权允䅂䅁䍄䉁䅁䅁睁䅁䅁䅍䅄䅁䅁䅯李䄰䅁䅯硺䅉䅁䅅䅁䉁䅁䅁权允䅂䅁䍄䉁䅁䅁兂䅁䅁䅍䅄䅁䅁䅯儰䅕䅁䅯䄶䅯䅁䅯朵䅯䅁䅯眵䅯䅁䅅䅁䉁䅁䅁权剂睃䅁䍄䉁䅁䅁睁䅁䅁䅍䅄䅁䅁䅯眫䅑䅁䅯杇䅙䅁䅅䅁䉁䅁䅁权時杂䅁䍄䉁䅁䅁兂䅁䅁䅍䅄䅁䅁䅯光䅷䅁䅯剸䅉䅁䅯䅂䍁䅧䅯剹䅉䅁䅅䅁䉁䅁䅁兂坂ㄸ漹歘䵁䅑杷允䅁䅁䅕䅁䑁䅁䅷䅁䭁䑁䙷䅁䭁佁䭧䅁䭁佁䭙䅁䭁佁䭣䅁䉁䅁䅁允䅁䅁䅯䅅䅑䅁杷允䅁䅁䅕䅁䑁䅁䅷䅁䭁䡁䵑䅁䭁佁䭫䅁䭁佁䭙䅁䭁佁䭣䅁䉁䅁䅁允䅁䅁䅯眲䅷䅁杷允䅁䅁䅕䅁䑁䅁䅷䅁䭁佁䙁䅁䭁佁䭕䅁䭁佁䭙䅁䭁佁䭣䅁䉁䅁䅁允䅁䅁䅯䅅䅑䅁杷允䅁䅁䅕䅁䑁䅁䅷䅁䭁䙁䵁䅁䭁䵁即䅁䭁䅁䅑潁䭁䵁卫䅁䉁䅁䅁允䅁䅁䅕牕敧敨剴啖䵁䅉䅅䅁䙁䅁䅁睁䵁䅁䅁权敃䅂䅁权汄权䅁权浄权䅁权湄权䅁允䅁䅁䅅䅁䭁䑁䱧䅁䵁䅉䅅䅁䙁䅁䅁睁䵁䅁䅁权䅂兂䅁权汄权䅁权浄权䅁权湄权䅁允䅁䅁䅅䅁䭁䑁䱣䅁䵁䅉䅅䅁䑁䅁䅁睁䵁䅁䅁权䅃兂䅁权偄杅䅁允䅁䅁䅅䅁䭁䉁䕁䅁䵁䅉䅅䅁䙁䅁䅁睁䵁䅁䅁权睁睃䅁权䱄杅䅁权䕁䅁䅋权䩄杅䅁允䅁䅁䅅䅁䙁䝁浚浚浚浆䅚䍄䉁䅁䅁睁䅁䅁䅍䅄䅁䅁䅯兺䅕䅁䅯杇䅙䅁䅅䅁䉁䅁䅁权䅂杂䅁䍄䉁䅁䅁睁䅁䅁䅍䅄䅁䅁䅯杺䅕䅁䅯杊䅙䅁䅅䅁䉁䅁䅁兂䑄匹捨穪奊䅑杷允䅁䅁䅕䅁䑁䅁䅷䅁䭁䕁䱯䅁䭁佁䭷䅁䭁佁䭙䅁䭁佁䭣䅁䉁䅁䅁允䅁䅁䅯䅅䅑䅁杷允䅁䅁䅕䅁䑁䅁䅷䅁䭁䙁䙳䅁䭁佁䭷䅁䭁佁䭙䅁䭁佁䭣䅁䉁䅁䅁允䅁䅁䅣䅁䅁佁䵁欵䵁䅉䅅䅁䙁䅁䅁睁䵁䅁䅁权婂䅄䅁权潄权䅁权浄权䅁权湄权䅁允䅁䅁䅅䅁䭁䉁䕁䅁䵁䅉䅅䅁䙁䅁䅁睁䵁䅁䅁权呃睃䅁权䙄杅䅁权䕁䅁䅋权䥄杅䅁允䅁䅁䅅䅁䙁偁㙷䥩呎偔⼴䍄䉁䅁䅁兂䅁䅁䅍䅄䅁䅁䅯眰䅷䅁䅯剸䅉䅁䅯䅂䍁䅧䅯䉹䅉䅁䅅䅁䉁䅁䅁兂睂敭奱晔捁䅑杷允䅁䅁䅍䅁䑁䅁䅷䅁䭁䅁䙙䅁䭁䉁䝷䅁䉁䅁䅁允䅁䅁䅯朲䅙䅁杷允䅁䅁䅕䅁䑁䅁䅷䅁䭁䭁䔴䅁䭁佁䭯䅁䭁佁䭙䅁䭁佁䭳䅁䉁䅁䅁允䅁䅁䅣䅁䅁佁偂欵䵁䅉䅅䅁䙁䅁䅁睁䵁䅁䅁权偂兂䅁权䱄杅䅁权䕁䅁䅋权䩄杅䅁允䅁䅁䅅䅁䙁乁橥䑣䬰ㅆ䅬䍄䉁䅁䅁兂䅁䅁䅍䅄䅁䅁䅯兔䄸䅁䅯硹䅉䅁䅯䅂䍁䅧䅯䉹䅉䅁䅅䅁䉁䅁䅁兂偃癷潕䱘嘹䅑杷允䅁䅁䅍䅁䑁䅁䅷䅁䭁䅁䝙䅁䭁䉁䝯䅁䉁䅁䅁允䅁䅁䅯杁䅧䅁杷允䅁䅁䅕䅁䑁䅁䅷䅁䭁䭁乁䅁䭁佁䭫䅁䭁佁䭙䅁䭁佁䭣䅁䉁䅁䅁允䅁䅁䅯䅅䅑䅁杷允䅁䅁䅕䅁䑁䅁䅷䅁䭁䉁佯䅁䭁佁䭕䅁䭁佁䭙䅁䭁佁䭣䅁䉁䅁䅁允䅁䅁䅯䅏䅳䅁杷允䅁䅁䅕䅁䑁䅁䅷䅁䭁䕁䙕䅁䭁䵁即䅁䭁䅁䅑潁䭁䵁卧䅁䉁䅁䅁允䅁䅁䅕捺䵺䵺㡸歘䵁䅉䅅䅁䙁䅁䅁睁䵁䅁䅁权桂䅄䅁权汄权䅁权浄权䅁权湄权䅁允䅁䅁䅅䅁䭁䑁䱣䅁䵁䅉䅅䅁䑁䅁䅁睁䵁䅁䅁权㑄睃䅁权敁杂䅁允䅁䅁䅅䅁䭁䕁䝫䅁䵁䅉䅅䅁䕁䅁䅁睁䵁䅁䅁权䥄兂䅁权晁杂䅁权杁杂䅁允䅁䅁䅅䅁䭁䕁䤴䅁䵁䅉䅅䅁䑁䅁䅁睁䵁䅁䅁权㝃䅅䅁权捁杂䅁允䅁䅁䅅䅁䭁䵁䥫䅁䵁䅉䅅䅁䙁䅁䅁睁䵁䅁䅁权婁睃䅁权汄权䅁权浄权䅁权湄权䅁允䅁䅁䅅䅁䭁䉁䱯䅁䵁䅉䅅䅁䑁䅁䅁睁䵁䅁䅁权汁兂䅁权歁杂䅁允䅁䅁䅅䅁䭁䝁䥫䅁䵁䅉䅅䅁䙁䅁䅁睁䵁䅁䅁权敃兄䅁权汄权䅁权浄权䅁权湄权䅁允䅁䅁䅅䅁䭁䑁䱙䅁䵁䅉䅅䅁䑁䅁䅁睁䵁䅁䅁权楂兄䅁权偄杅䅁允䅁䅁䅅䅁䭁䉁䕁䅁䵁䅉䅅䅁䙁䅁䅁睁䵁䅁䅁权偄兂䅁权䙄杅䅁权䕁䅁䅋权䥄杅䅁允䅁䅁䅅䅁䙁佁兌睚䭵穈䅎䍄䉁䅁䅁兂䅁䅁䅍䅄䅁䅁䅯睭䅳䅁䅯硹䅉䅁䅯䅂䍁䅧䅯剹䅉䅁䅅䅁䉁䅁䅁兂灁䥘䌯搹坨䅑杷允䅁䅁䅕䅁䑁䅁䅷䅁䭁佁偉䅁䭁佁䭧䅁䭁佁䭙䅁䭁佁䭣䅁䉁䅁䅁允䅁䅁䅯䅅䅑䅁杷允䅁䅁䅑䅁䑁䅁䅷䅁䭁䍁偑䅁䭁䉁䜸䅁䭁䍁䝁䅁䉁䅁䅁允䅁䅁䅯䅷䅧䅁杷允䅁䅁䅍䅁䑁䅁䅷䅁䭁䵁䔸䅁䭁䉁䝯䅁䉁䅁䅁允䅁䅁䅯睇䅙䅁杷允䅁䅁䅍䅁䑁䅁䅷䅁䭁䙁义䅁䭁䍁䝙䅁䉁䅁䅁允䅁䅁䅕㘱睎児塲ざ䵁䅉䅅䅁䙁䅁䅁睁䵁䅁䅁权㕃兄䅁权䱄杅䅁权䕁䅁䅋权䥄杅䅁允䅁䅁䅅䅁䙁佁㙆䭆䠵噕䅬䍄䉁䅁䅁睁䅁䅁䅍䅄䅁䅁䅯杳䅑䅁䅯䅇䅙䅁䅅䅁䉁䅁䅁权㡂杂䅁䍄䉁䅁䅁睁䅁䅁䅍䅄䅁䅁䅯眵䄴䅁䅯杈䅙䅁䅅䅁䉁䅁䅁权浄䅃䅁䍄䉁䅁䅁兂䅁䅁䅍䅄䅁䅁䅯䄰䅑䅁䅯䄶䅯䅁䅯朵䅯䅁䅯眵䅯䅁䅅䅁䉁䅁䅁权允䅂䅁䍄䉁䅁䅁兂䅁䅁䅍䅄䅁䅁䅯兺䅑䅁䅯䄶䅯䅁䅯朵䅯䅁䅯眵䅯䅁䅅䅁䉁䅁䅁权允䅂䅁䍄䉁䅁䅁兂䅁䅁䅍䅄䅁䅁䅯睇䄴䅁䅯硹䅉䅁䅯䅂䍁䅧䅯䉹䅉䅁䅅䅁䉁䅁䅁兂捂㡪ㅌ䱋婸䅑杷允䅁䅁䅍䅁䑁䅁䅷䅁䭁乁䕉䅁䭁䵁匸䅁䉁䅁䅁允䅁䅁䅯䅅䅑䅁杷允䅁䅁䅕䅁䑁䅁䅷䅁䭁䅁䜴䅁䭁䵁单䅁䭁䅁䅑潁䭁䵁卫䅁䉁䅁䅁允䅁䅁䅕㑬㜲ㅱ晕啃䵁䅉䅅䅁䙁䅁䅁睁䵁䅁䅁权塃䅂䅁权汄权䅁权浄权䅁权湄权䅁允䅁䅁䅅䅁䭁䑁䱧䅁䵁䅉䅅䅁䑁䅁䅁睁䵁䅁䅁权十䅄䅁权歁杂䅁允䅁䅁䅅䅁䭁䭁偙䅁䵁䅉䅅䅁䙁䅁䅁睁䵁䅁䅁权摃䅂䅁权瑄权䅁权浄权䅁权湄权䅁允䅁䅁䅅䅁䡁䅁䅁䅁䅃異䅖䍄䉁䅁䅁兂䅁䅁䅍䅄䅁䅁䅯睁䅷䅁䅯䄶䅯䅁䅯朵䅯䅁䅯眵䅯䅁䅅䅁䉁䅁䅁权允䅂䅁䍄䉁䅁䅁兂䅁䅁䅍䅄䅁䅁䅯眸䅯䅁䅯儵䅯䅁䅯朵䅯䅁䅯眵䅯䅁䅅䅁䉁䅁䅁权允䅂䅁䍄䉁䅁䅁睁䅁䅁䅍䅄䅁䅁䅯睐䅳䅁䅯硺䅉䅁䅅䅁䉁䅁䅁睂䅁䅁䅁䝯汈䅑杷允䅁䅁䅕䅁䑁䅁䅷䅁䭁䥁䔸䅁䭁佁䬰䅁䭁佁䭙䅁䭁佁䭣䅁䉁䅁䅁允䅁䅁䅣䅁䅁䕁歄唵䵁䅉䅅䅁䙁䅁䅁睁䵁䅁䅁权歄兄䅁权潄权䅁权浄权䅁权湄权䅁允䅁䅁䅅䅁䭁䉁䕁䅁䵁䅉䅅䅁䙁䅁䅁睁䵁䅁䅁权呄睃䅁权潄权䅁权浄权䅁权湄权䅁允䅁䅁䅅䅁䭁䉁䕁䅁䵁䅉䅅䅁䙁䅁䅁睁䵁䅁䅁权穃兂䅁权煄权䅁权浄权䅁权牄权䅁允䅁䅁䅅䅁䡁䅁䅁䅁权⭍䅚䍄䉁䅁䅁睁䅁䅁䅍䅄䅁䅁䅯免䅕䅁䅯䅇䅙䅁䅅䅁䉁䅁䅁权㕁杂䅁䍄䉁䅁䅁兂䅁䅁䅍䅄䅁䅁䅯其䅷䅁䅯剸䅉䅁䅯䅂䍁䅧䅯䉹䅉䅁䅅䅁䉁䅁䅁兂塄䡐樷偤㥫䅑杷允䅁䅁䅍䅁䑁䅁䅷䅁䭁䩁䙣䅁䭁䉁䜴䅁䉁䅁䅁允䅁䅁䅯䅉䅣䅁杷允䅁䅁䅕䅁䑁䅁䅷䅁䭁䥁䱧䅁䭁佁䭷䅁䭁佁䭙䅁䭁佁䭣䅁䉁䅁䅁允䅁䅁䅯䅅䅑䅁杷允䅁䅁䅕䅁䑁䅁䅷䅁䭁䱁关䅁䭁䵁单䅁䭁䅁䅑潁䭁䵁卫䅁䉁䅁䅁允䅁䅁䅕煉瑪硏焰商䵁䅉䅅䅁䑁䅁䅁睁䵁䅁䅁权穄䅂䅁权奁杂䅁允䅁䅁䅅䅁䭁䡁䝷䅁䵁䅉䅅䅁䙁䅁䅁睁䵁䅁䅁权偃杄䅁权瑄权䅁权浄权䅁权湄权䅁允䅁䅁䅅䅁䡁䅁䅁䅁䅄⭍䅚䍄䉁䅁䅁兂䅁䅁䅍䅄䅁䅁䅯睩䄸䅁䅯硹䅉䅁䅯䅂䍁䅧䅯䉹䅉䅁䅅䅁䉁䅁䅁兂䙃ㄶ㑇癈卖䅑杷允䅁䅁䅕䅁䑁䅁䅷䅁䭁䙁䙁䅁䭁䵁单䅁䭁䅁䅑潁䭁䵁卫䅁䉁䅁䅁允䅁䅁䅕㥘獆渳㡸う䵁䅉䅅䅁䙁䅁䅁睁䵁䅁䅁权䑃兄䅁权煄权䅁权浄权䅁权牄权䅁允䅁䅁䅅䅁䡁䅁䅁䅁杄畍䅚䍄䉁䅁䅁兂䅁䅁䅍䅄䅁䅁䅯杲䄰䅁䅯儷䅯䅁䅯朵䅯䅁䅯眵䅯䅁䅅䅁䉁䅁䅁权允䅂䅁䍄䉁䅁䅁兂䅁䅁䅍䅄䅁䅁䅯䅁䅷䅁䅯硹䅉䅁䅯䅂䍁䅧䅯䉹䅉䅁䅅䅁䉁䅁䅁兂捂㡪ㅌ䍋剸䅑杷允䅁䅁䅕䅁䑁䅁䅷䅁䭁䵁䕷䅁䭁䵁即䅁䭁䅁䅑潁䭁䵁卧䅁䉁䅁䅁允䅁䅁䅕硥畓⭒慇䕘䵁䅉䅅䅁䑁䅁䅁睁䵁䅁䅁权奂兂䅁权敁杂䅁允䅁䅁䅅䅁䭁䙁䝷䅁䵁䅉䅅䅁䑁䅁䅁睁䵁䅁䅁权婁兂䅁权捁杂䅁允䅁䅁䅅䅁䭁䵁䜸䅁䵁䅉䅅䅁䕁䅁䅁睁䵁䅁䅁权潃兂䅁权晁杂䅁权杁杂䅁允䅁䅁䅅䅁䭁䕁䜴䅁䵁䅉䅅䅁䙁䅁䅁睁䵁䅁䅁权晁䅄䅁权煄权䅁权浄权䅁权牄权䅁允䅁䅁䅅䅁䭁䉁䕁䅁䵁䅉䅅䅁䑁䅁䅁睁䵁䅁䅁权坁兄䅁权流杂䅁允䅁䅁䅅䅁䙁䍁捬㡪ㅌ䙋䅬䍄䉁䅁䅁睁䅁䅁䅍䅄䅁䅁䅯兴䅳䅁䅯杇䅙䅁䅅䅁䉁䅁䅁权乄杂䅁䍄䉁䅁䅁兂䅁䅁䅍䅄䅁䅁䅯充䅕䅁䅯䄶䅯䅁䅯朵䅯䅁䅯眵䅯䅁䅅䅁䉁䅁䅁权剂睃䅁䍄䉁䅁䅁兂䅁䅁䅍䅄䅁䅁䅯睬䄰䅁䅯儶䅯䅁䅯朵䅯䅁䅯眵䅯䅁䅅䅁䉁䅁䅁权允䅂䅁䍄䉁䅁䅁睁䅁䅁䅍䅄䅁䅁䅯䅄䅕䅁䅯杇䅙䅁䅅䅁䉁䅁䅁权敂杂䅁䍄䉁䅁䅁兂䅁䅁䅍䅄䅁䅁䅯睆䅳䅁䅯剸䅉䅁䅯䅂䍁䅧䅯䉹䅉䅁䅅䅁䉁䅁䅁兂㡃畑偶爫䱅䅑杷允䅁䅁䅕䅁䑁䅁䅷䅁䭁佁䱉䅁䭁䵁即䅁䭁䅁䅑潁䭁䵁卧䅁䉁䅁䅁允䅁䅁䅕㑈牘払佩ざ䵁䅉䅅䅁䙁䅁䅁睁䵁䅁䅁权歄兂䅁权汄权䅁权浄权䅁权湄权䅁允䅁䅁䅅䅁䭁䉁䕁䅁䵁䅉䅅䅁䙁䅁䅁睁䵁䅁䅁权煁兂䅁权䱄杅䅁权䕁䅁䅋权䥄杅䅁允䅁䅁䅅䅁䙁䑁䬰㘱睎噲䅆䍄䉁䅁䅁兂䅁䅁䅍䅄䅁䅁䅯䅇䅕䅁䅯䄷䅯䅁䅯朵䅯䅁䅯眵䅯䅁䅅䅁䉁䅁䅁睂䅁䅁䅁䩙汮䅑杷允䅁䅁䅕䅁䑁䅁䅷䅁䭁佁䙯䅁䭁佁䭷䅁䭁佁䭙䅁䭁佁䭣䅁䉁䅁䅁允䅁䅁䅯䅅䅑䅁杷允䅁䅁䅍䅁䑁䅁䅷䅁䭁䭁䵧䅁䭁䉁䝷䅁䉁䅁䅁允䅁䅁䅯睺䅙䅁杷允䅁䅁䅕䅁䑁䅁䅷䅁䭁䕁䵫䅁䭁佁䭕䅁䭁佁䭙䅁䭁佁䭣䅁䉁䅁䅁允䅁䅁䅯睎䅳䅁杷允䅁䅁䅍䅁䑁䅁䅷䅁䭁䉁䝑䅁䭁䉁䝷䅁䉁䅁䅁允䅁䅁䅯杗䅙䅁杷允䅁䅁䅍䅁䑁䅁䅷䅁䭁偁䵁䅁䭁䍁䝙䅁䉁䅁䅁允䅁䅁䅕浚浚浚㉢し䵁䅉䅅䅁䑁䅁䅁睁䵁䅁䅁权㑂兂䅁权奁杂䅁允䅁䅁䅅䅁䭁䉁䝫䅁䵁䅉䅅䅁䙁䅁䅁睁䵁䅁䅁权䉂兂䅁权煄权䅁权浄权䅁权牄权䅁允䅁䅁䅅䅁䡁䅁䅁䅁权住䅚䍄䉁䅁䅁睁䅁䅁䅍䅄䅁䅁䅯末䅯䅁䅯杊䅙䅁䅅䅁䉁䅁䅁兂䅁䅁䅁䵁⽁䅑杷允䅁䅁䅕䅁䑁䅁䅷䅁䭁䕁䙕䅁䭁佁䭫䅁䭁佁䭙䅁䭁佁䭣䅁䉁䅁䅁允䅁䅁䅯桩䅁䅁杷允䅁䅁䅕䅁䑁䅁䅷䅁䭁䉁佅䅁䭁䵁即䅁䭁䅁䅑潁䭁䵁卧䅁䉁䅁䅁允䅁䅁䅕䉵䘶ㄶ潇し䵁䅉䅅䅁䑁䅁䅁睁䵁䅁䅁权䉂睃䅁权歁杂䅁允䅁䅁䅅䅁䭁䭁儸䅁䵁䅉䅅䅁䕁䅁䅁睁䵁䅁䅁权ㅃ䅂䅁权晁杂䅁权杁杂䅁允䅁䅁䅅䅁䭁䍁䝅䅁䵁䅉䅅䅁䕁䅁䅁睁䵁䅁䅁权桂兂䅁权晁杂䅁权杁杂䅁允䅁䅁䅅䅁䭁䑁䡣䅁䵁䅉䅅䅁䑁䅁䅁睁䵁䅁䅁权䥃兂䅁权奁杂䅁允䅁䅁䅅䅁䭁䡁䝷䅁䵁䅉䅅䅁䑁䅁䅁睁䵁䅁䅁权⭄䅂䅁权奁杂䅁允䅁䅁䅅䅁䭁䕁䝑䅁䵁䅉䅅䅁䑁䅁䅁睁䵁䅁䅁权歃兂䅁权歁杂䅁允䅁䅁䅅䅁䭁䙁剙䅁䵁䅉䅅䅁䑁䅁䅁睁䵁䅁䅁权㝄兄䅁权偄杅䅁允䅁䅁䅅䅁䭁䉁䕁䅁䵁䅉䅅䅁䙁䅁䅁睁䵁䅁䅁权剃䅄䅁权獄权䅁权浄权䅁权湄权䅁允䅁䅁䅅䅁䡁䅁䅁䅁䅂攴䅖䍄䉁䅁䅁睁䅁䅁䅍䅄䅁䅁䅯睹䅷䅁䅯杊䅙䅁䅅䅁䉁䅁䅁兂塄㍯㥁歃啤䅑杷允䅁䅁䅕䅁䑁䅁䅷䅁䭁䡁兣䅁䭁佁䭷䅁䭁佁䭙䅁䭁佁䭣䅁䉁䅁䅁允䅁䅁䅣䅁䅁䕁佄唵䵁䅉䅅䅁䑁䅁䅁睁䵁䅁䅁权塁睃䅁权流杂䅁允䅁䅁䅅䅁䙁䭁睒児塲ㅷ䅸䍄䉁䅁䅁兂䅁䅁䅍䅄䅁䅁䅯督䄰䅁䅯剸䅉䅁䅯䅂䍁䅧䅯剹䅉䅁䅅䅁䉁䅁䅁兂奃呌灘〳扙䅑杷允䅁䅁䅍䅁䑁䅁䅷䅁䭁䡁䙣䅁䭁䉁䜴䅁䉁䅁䅁允䅁䅁䅯睹䅙䅁杷允䅁䅁䅕䅁䑁䅁䅷䅁䭁䉁䝅䅁䭁佁䭷䅁䭁佁䭙䅁䭁佁䭣䅁䉁䅁䅁允䅁䅁䅣䅁䅁佁乄唵䵁䅉䅅䅁䙁䅁䅁睁䵁䅁䅁权㥄睃䅁权灄权䅁权浄权䅁权湄权䅁允䅁䅁䅅䅁䭁䙁偕䅁䵁䅉䅅䅁䑁䅁䅁睁䵁䅁䅁权㑄兂䅁权流杂䅁允䅁䅁䅅䅁䙁䝁浚浚浚汴䅨䍄䉁䅁䅁兂䅁䅁䅍䅄䅁䅁䅯兄䄰䅁䅯剸䅉䅁䅯䅂䍁䅧䅯剹䅉䅁䅅䅁䉁䅁䅁兂佃倫㉅獔坕䅑杷允䅁䅁䅍䅁䑁䅁䅷䅁䭁䥁䕳䅁䭁䉁䝧䅁䉁䅁䅁允䅁䅁䅯兏䅙䅁杷允䅁䅁䅍䅁䑁䅁䅷䅁䭁䉁䝍䅁䭁䉁䜴䅁䉁䅁䅁允䅁䅁䅯䅓䅙䅁杷允䅁䅁䅕䅁䑁䅁䅷䅁䭁䥁丸䅁䭁佁䬰䅁䭁佁䭙䅁䭁佁䭣䅁䉁䅁䅁允䅁䅁䅯䅅䅑䅁杷允䅁䅁䅍䅁䑁䅁䅷䅁䭁䩁䕣䅁䭁䉁䜴䅁䉁䅁䅁允䅁䅁䅯杍䅙䅁杷允䅁䅁䅍䅁䑁䅁䅷䅁䭁偁䙑䅁䭁䍁䝙䅁䉁䅁䅁允䅁䅁䅕㑈牘払番歕䵁䅉䅅䅁䙁䅁䅁睁䵁䅁䅁权䝂䅄䅁权煄权䅁权浄权䅁权牄权䅁允䅁䅁䅅䅁䭁䉁䕁䅁䵁䅉䅅䅁䑁䅁䅁睁䵁䅁䅁权权兂䅁权捁杂䅁允䅁䅁䅅䅁䭁䍁䝯䅁䵁䅉䅅䅁䙁䅁䅁睁䵁䅁䅁权䍃兂䅁权䱄杅䅁权䕁䅁䅋权䩄杅䅁允䅁䅁䅅䅁䙁乁橥䑣䬰ㅨ䅰䍄䉁䅁䅁睁䅁䅁䅍䅄䅁䅁䅯儷䅑䅁䅯杊䅙䅁䅅䅁䉁䅁䅁兂啁歲桦汥奒䅑杷允䅁䅁䅕䅁䑁䅁䅷䅁䭁䉁䵅䅁䭁䵁即䅁䭁䅁䅑潁䭁䵁卧䅁䉁䅁䅁允䅁䅁䅕䥘䌯匹㡨歘䵁䅉䅅䅁䑁䅁䅁睁䵁䅁䅁权乁杂䅁权捁杂䅁允䅁䅁䅅䅁䭁䙁䝫䅁䵁䅉䅅䅁䙁䅁䅁睁䵁䅁䅁权桂䅄䅁权瑄权䅁权浄权䅁权湄权䅁允䅁䅁䅅䅁䡁䅁䅁䅁杁伳䅖䍄䉁䅁䅁睁䅁䅁䅍䅄䅁䅁䅯䅓䅕䅁䅯硺䅉䅁䅅䅁䉁䅁䅁权允䅂䅁䍄䉁䅁䅁睁䅁䅁䅍䅄䅁䅁䅯䅈䅷䅁䅯杈䅙䅁䅅䅁䉁䅁䅁权偂杂䅁䍄䉁䅁䅁睁䅁䅁䅍䅄䅁䅁䅯兴䄸䅁䅯杊䅙䅁䅅䅁䉁䅁䅁兂獄払敧全坴䅑杷允䅁䅁䅕䅁䑁䅁䅷䅁䭁䍁余䅁䭁佁䭯䅁䭁佁䭙䅁䭁佁䭳䅁䉁䅁䅁允䅁䅁䅣䅁䅁䅁㍁欵䵁䅉䅅䅁䑁䅁䅁睁䵁䅁䅁权佂兂䅁权奁杂䅁允䅁䅁䅅䅁䭁䕁䝑䅁䵁䅉䅅䅁䑁䅁䅁睁䵁䅁䅁权㝁睃䅁权奁杂䅁允䅁䅁䅅䅁䭁䡁䝷䅁䵁䅉䅅䅁䙁䅁䅁睁䵁䅁䅁权牄䅂䅁权䙄杅䅁权䕁䅁䅋权䥄杅䅁允䅁䅁䅅䅁䙁䱁乲㉡攸剨䅒䍄䉁䅁䅁兂䅁䅁䅍䅄䅁䅁䅯杔䅳䅁䅯剸䅉䅁䅯䅂䍁䅧䅯䉹䅉䅁䅅䅁䉁䅁䅁兂偃杨䡪煳慑䅑杷允䅁䅁䅕䅁䑁䅁䅷䅁䭁䑁䵅䅁䭁䵁即䅁䭁䅁䅑潁䭁䵁卫䅁䉁䅁䅁允䅁䅁䅕浚浚浚坙啗䵁䅉䅅䅁䑁䅁䅁睁䵁䅁䅁权䙃兂䅁权流杂䅁允䅁䅁䅅䅁䙁䙁㑋潈牘嘸䅨䍄䉁䅁䅁睁䅁䅁䅍䅄䅁䅁䅯杧䅳䅁䅯䅈䅙䅁䅅䅁䉁䅁䅁权䡂杂䅁䍄䉁䅁䅁兂䅁䅁䅍䅄䅁䅁䅯睈䅕䅁䅯硹䅉䅁䅯䅂䍁䅧䅯剹䅉䅁䅅䅁䉁䅁䅁兂硂児塲睯坂䅑杷允䅁䅁䅕䅁䑁䅁䅷䅁䭁䭁䕅䅁䭁佁䭕䅁䭁佁䭙䅁䭁佁䭣䅁䉁䅁䅁允䅁䅁䅯䅏䅳䅁杷允䅁䅁䅍䅁䑁䅁䅷䅁䭁䩁䕙䅁䭁䍁䝑䅁䉁䅁䅁允䅁䅁䅯杈䅣䅁杷允䅁䅁䅕䅁䑁䅁䅷䅁䭁䑁偙䅁䭁䵁即䅁䭁䅁䅑潁䭁䵁卧䅁䉁䅁䅁允䅁䅁䅕場啯歲剦䕕䵁䅉䅅䅁䙁䅁䅁睁䵁䅁䅁权楃兂䅁权瑄权䅁权浄权䅁权湄权䅁允䅁䅁䅅䅁䭁䉁䕁䅁䵁䅉䅅䅁䙁䅁䅁睁䵁䅁䅁权硁杄䅁权䙄杅䅁权䕁䅁䅋权䥄杅䅁允䅁䅁䅅䅁䙁䝁剺扆剏䉍䅊䍄䉁䅁䅁睁䅁䅁䅍䅄䅁䅁䅯党䅕䅁䅯䅈䅙䅁䅅䅁䉁䅁䅁权煁杂䅁䍄䉁䅁䅁兂䅁䅁䅍䅄䅁䅁䅯兩䅕䅁䅯儶䅯䅁䅯朵䅯䅁䅯眵䅯䅁䅅䅁䉁䅁䅁权䝂睃䅁䍄䉁䅁䅁兂䅁䅁䅍䅄䅁䅁䅯睤䅕䅁䅯硹䅉䅁䅯䅂䍁䅧䅯剹䅉䅁䅅䅁䉁䅁䅁兂塄㍯㥁浃敤䅑杷允䅁䅁䅕䅁䑁䅁䅷䅁䭁䅁偫䅁䭁佁䭕䅁䭁佁䭙䅁䭁佁䭣䅁䉁䅁䅁允䅁䅁䅯材䅳䅁杷允䅁䅁䅕䅁䑁䅁䅷䅁䭁佁䰸䅁䭁䵁单䅁䭁䅁䅑潁䭁䵁卫䅁䉁䅁䅁允䅁䅁䅕䍮乥⬲䈯歃䵁䅉䅅䅁䙁䅁䅁睁䵁䅁䅁权佁兂䅁权䙄杅䅁权䕁䅁䅋权䩄杅䅁允䅁䅁䅅䅁䙁䕁䱫ㅅ穷剃䅆䍄䉁䅁䅁兂䅁䅁䅍䅄䅁䅁䅯儰䅷䅁䅯䄷䅯䅁䅯朵䅯䅁䅯眵䅯䅁䅅䅁䉁䅁䅁权允䅂䅁䍄䉁䅁䅁兂䅁䅁䅍䅄䅁䅁䅯睯䅕䅁䅯剸䅉䅁䅯䅂䍁䅧䅯䉹䅉䅁䅅䅁䉁䅁䅁兂䭃椷䥫敐䴸䅑杷允䅁䅁䅕䅁䑁䅁䅷䅁䭁䙁䘰䅁䭁䵁即䅁䭁䅁䅑潁䭁䵁卫䅁䉁䅁䅁允䅁䅁䅕硥畓⭒㙈䕘䵁䅉䅅䅁䙁䅁䅁睁䵁䅁䅁权獂兂䅁权瑄权䅁权浄权䅁权湄权䅁允䅁䅁䅅䅁䡁䅁䅁䅁䅂敷䅒䍄䉁䅁䅁兂䅁䅁䅍䅄䅁䅁䅯東䅑䅁䅯儵䅯䅁䅯朵䅯䅁䅯眵䅯䅁䅅䅁䉁䅁䅁权㑁睃䅁䍄䉁䅁䅁睁䅁䅁䅍䅄䅁䅁䅯村䄰䅁䅯杇䅙䅁䅅䅁䉁䅁䅁权䑄杂䅁䍄䉁䅁䅁睁䅁䅁䅍䅄䅁䅁䅯兪䅳䅁䅯杈䅙䅁䅅䅁䉁䅁䅁权歂睂䅁䍄䉁䅁䅁兂䅁䅁䅍䅄䅁䅁䅯䅖䅳䅁䅯儵䅯䅁䅯朵䅯䅁䅯眵䅯䅁䅅䅁䉁䅁䅁权㉁睃䅁䍄䉁䅁䅁兂䅁䅁䅍䅄䅁䅁䅯䅥䅳䅁䅯剸䅉䅁䅯䅂䍁䅧䅯䉹䅉䅁䅅䅁䉁䅁䅁兂䉂牦発督啣䅑杷允䅁䅁䅕䅁䑁䅁䅷䅁䭁佁䕫䅁䭁䵁即䅁䭁䅁䅑潁䭁䵁卧䅁䉁䅁䅁允䅁䅁䅕䉵䘶ㄶ奇啖䵁䅉䅅䅁䑁䅁䅁睁䵁䅁䅁权啃兂䅁权捁杂䅁允䅁䅁䅅䅁䭁䡁䝣䅁䵁䅉䅅䅁䑁䅁䅁睁䵁䅁䅁权瑁兂䅁权捁杂䅁允䅁䅁䅅䅁䭁䕁䡙䅁䵁䅉䅅䅁䑁䅁䅁睁䵁䅁䅁权⽂䅅䅁权歁杂䅁允䅁䅁䅅䅁䭁䩁单䅁䵁䅉䅅䅁䑁䅁䅁睁䵁䅁䅁权ㅄ䅂䅁权慁杂䅁允䅁䅁䅅䅁䭁䕁䝁䅁䵁䅉䅅䅁䙁䅁䅁睁䵁䅁䅁权牁兂䅁权潄权䅁权浄权䅁权湄权䅁允䅁䅁䅅䅁䭁䉁䕁䅁䵁䅉䅅䅁䙁䅁䅁睁䵁䅁䅁权楁杄䅁权潄权䅁权浄权䅁权湄权䅁允䅁䅁䅅䅁䭁䅁䱙䅁䵁䅉䅅䅁䑁䅁䅁睁䵁䅁䅁权瑃睃䅁权敁杂䅁允䅁䅁䅅䅁䭁䭁䥫䅁䵁䅉䅅䅁䑁䅁䅁睁䵁䅁䅁权䅁杂䅁权偄杅䅁允䅁䅁䅅䅁䡁䅁䅁䅁䅄畬䅒䍄䉁䅁䅁睁䅁䅁䅍䅄䅁䅁䅯兄䅙䅁䅯硺䅉䅁䅅䅁䉁䅁䅁权允䅂䅁䍄䉁䅁䅁睁䅁䅁䅍䅄䅁䅁䅯兎䅳䅁䅯杇䅙䅁䅅䅁䉁䅁䅁权㥁杂䅁䍄䉁䅁䅁䅂䅁䅁䅍䅄䅁䅁䅯䅹䅑䅁䅯睈䅙䅁䅯䅉䅙䅁䅅䅁䉁䅁䅁权䵂杂䅁䍄䉁䅁䅁兂䅁䅁䅍䅄䅁䅁䅯䅱䅑䅁䅯硹䅉䅁䅯䅂䍁䅧䅯剹䅉䅁䅅䅁䉁䅁䅁兂塄㍯㥁灃噤䅑杷允䅁䅁䅍䅁䑁䅁䅷䅁䭁䩁䘴䅁䭁䍁䝙䅁䉁䅁䅁允䅁䅁䅕児塲㍯摄歖䵁䅉䅅䅁䙁䅁䅁睁䵁䅁䅁权㍁睄䅁权灄权䅁权浄权䅁权湄权䅁允䅁䅁䅅䅁䭁䩁䱅䅁䵁䅉䅅䅁䑁䅁䅁睁䵁䅁䅁权㕄兄䅁权奁杂䅁允䅁䅁䅅䅁䭁䑁䜰䅁䵁䅉䅅䅁䙁䅁䅁睁䵁䅁䅁权㙂睃䅁权汄权䅁权浄权䅁权湄权䅁允䅁䅁䅅䅁䭁䉁䕁䅁䵁䅉䅅䅁䑁䅁䅁睁䵁䅁䅁权㍁兂䅁权偄杅䅁允䅁䅁䅅䅁䭁䉁䕁䅁䵁䅉䅅䅁䙁䅁䅁睁䵁䅁䅁权祄兂䅁权獄权䅁权浄权䅁权湄权䅁允䅁䅁䅅䅁䭁䉁䕁䅁䵁䅉䅅䅁䑁䅁䅁睁䵁䅁䅁权㍂兄䅁权偄杅䅁允䅁䅁䅅䅁䭁䉁䕁䅁䵁䅉䅅䅁䑁䅁䅁睁䵁䅁䅁权⭁䅄䅁权流杂䅁允䅁䅁䅅䅁䙁䑁䬰㘱睎噮䅖䍄䉁䅁䅁兂䅁䅁䅍䅄䅁䅁䅯䅸䅕䅁䅯剸䅉䅁䅯䅂䍁䅧䅯䉹䅉䅁䅅䅁䉁䅁䅁兂䩄㥓灂樰啫䅑杷允䅁䅁䅍䅁䑁䅁䅷䅁䭁䥁偳䅁䭁䉁䝧䅁䉁䅁䅁允䅁䅁䅯兇䅙䅁杷允䅁䅁䅕䅁䑁䅁䅷䅁䭁䙁乙䅁䭁佁䭫䅁䭁佁䭙䅁䭁佁䭣䅁䉁䅁䅁允䅁䅁䅯䅅䅑䅁杷允䅁䅁䅕䅁䑁䅁䅷䅁䭁䱁䕯䅁䭁䵁即䅁䭁䅁䅑潁䭁䵁卧䅁䉁䅁䅁允䅁䅁䅕体㙆䭆渵歗䵁䅉䅅䅁䑁䅁䅁睁䵁䅁䅁权湃䅂䅁权偄杅䅁允䅁䅁䅅䅁䡁䅁䅁䅁䅄⭚䅂䍄䉁䅁䅁䅂䅁䅁䅍䅄䅁䅁䅯眰䅷䅁䅯睈䅙䅁䅯䅉䅙䅁䅅䅁䉁䅁䅁权噁䅃䅁䍄䉁䅁䅁兂䅁䅁䅍䅄䅁䅁䅯睷䄰䅁䅯朶䅯䅁䅯朵䅯䅁䅯眶䅯䅁䅅䅁䉁䅁䅁权允䅂䅁䍄䉁䅁䅁兂䅁䅁䅍䅄䅁䅁䅯杦䅳䅁䅯儵䅯䅁䅯朵䅯䅁䅯眵䅯䅁䅅䅁䉁䅁䅁权允䅂䅁䍄䉁䅁䅁睁䅁䅁䅍䅄䅁䅁䅯睡䅕䅁䅯杈䅙䅁䅅䅁䉁䅁䅁权呃睂䅁䍄䉁䅁䅁兂䅁䅁䅍䅄䅁䅁䅯䅅䅳䅁䅯儶䅯䅁䅯朵䅯䅁䅯眵䅯䅁䅅䅁䉁䅁䅁权允䅂䅁䍄䉁䅁䅁兂䅁䅁䅍䅄䅁䅁䅯睪䅷䅁䅯䄷䅯䅁䅯朵䅯䅁䅯眵䅯䅁䅅䅁䉁䅁䅁权允䅂䅁䍄䉁䅁䅁兂䅁䅁䅍䅄䅁䅁䅯儶䄴䅁䅯儵䅯䅁䅯朵䅯䅁䅯眵䅯䅁䅅䅁䉁䅁䅁权允䅂䅁䍄䉁䅁䅁睁䅁䅁䅍䅄䅁䅁䅯䅷䅳䅁䅯䅈䅙䅁䅅䅁䉁䅁䅁权時睂䅁䍄䉁䅁䅁睁䅁䅁䅍䅄䅁䅁䅯睐䅕䅁䅯䅇䅙䅁䅅䅁䉁䅁䅁权㕁杂䅁䍄䉁䅁䅁兂䅁䅁䅍䅄䅁䅁䅯朰䅷䅁䅯硹䅉䅁䅯䅂䍁䅧䅯䉹䅉䅁䅅䅁䉁䅁䅁兂㝂䭆䠵刴晰䅑杷允䅁䅁䅕䅁䑁䅁䅷䅁䭁偁䭷䅁䭁佁䭧䅁䭁佁䭙䅁䭁佁䭣䅁䉁䅁䅁允䅁䅁䅯䅅䅑䅁杷允䅁䅁䅕䅁䑁䅁䅷䅁䭁䩁义䅁䭁䵁单䅁䭁䅁䅑潁䭁䵁卧䅁䉁䅁䅁允䅁䅁䅕䱈婯㍧㡶ぃ䵁䅉䅅䅁䙁䅁䅁睁䵁䅁䅁权ㅄ䅄䅁权汄权䅁权浄权䅁权湄权䅁允䅁䅁䅅䅁䭁䉁䕁䅁䵁䅉䅅䅁䙁䅁䅁睁䵁䅁䅁权摂兂䅁权煄权䅁权浄权䅁权牄权䅁允䅁䅁䅅䅁䡁䅁䅁䅁杁畐䅚䍄䉁䅁䅁睁䅁䅁䅍䅄䅁䅁䅯䄶䅕䅁䅯䅈䅙䅁䅅䅁䉁䅁䅁权䱄杂䅁䍄䉁䅁䅁睁䅁䅁䅍䅄䅁䅁䅯睐䄰䅁䅯杈䅙䅁䅅䅁䉁䅁䅁权允䅂䅁䍄䉁䅁䅁睁䅁䅁䅍䅄䅁䅁䅯䄷䅑䅁䅯杈䅙䅁䅅䅁䉁䅁䅁权剃䅃䅁䍄䉁䅁䅁䅂䅁䅁䅍䅄䅁䅁䅯䅖䅷䅁䅯睈䅙䅁䅯䅉䅙䅁䅅䅁䉁䅁䅁权䩄充䅁䍄䉁䅁䅁兂䅁䅁䅍䅄䅁䅁䅯儴䅕䅁䅯䄶䅯䅁䅯朵䅯䅁䅯眵䅯䅁䅅䅁䉁䅁䅁权䝁睃䅁䍄䉁䅁䅁睁䅁䅁䅍䅄䅁䅁䅯䅮䅕䅁䅯䅊䅙䅁䅅䅁䉁䅁䅁权ぃ睂䅁䍄䉁䅁䅁兂䅁䅁䅍䅄䅁䅁䅯兄䅷䅁䅯儷䅯䅁䅯朵䅯䅁䅯眵䅯䅁䅅䅁䉁䅁䅁睂䅁䅁䅁䐴洯䅑杷允䅁䅁䅍䅁䑁䅁䅷䅁䭁䭁乁䅁䭁䵁匸䅁䉁䅁䅁允䅁䅁䅯䅅䅑䅁杷允䅁䅁䅕䅁䑁䅁䅷䅁䭁䍁䙯䅁䭁佁䭯䅁䭁佁䭙䅁䭁佁䭳䅁䉁䅁䅁允䅁䅁䅣䅁䅁䥁ぁ欵䵁䅉䅅䅁䙁䅁䅁睁䵁䅁䅁权偃䅂䅁权䙄杅䅁权䕁䅁䅋权䥄杅䅁允䅁䅁䅅䅁䙁乁䥡畈伷硉䅤䍄䉁䅁䅁兂䅁䅁䅍䅄䅁䅁䅯儰䅑䅁䅯剸䅉䅁䅯䅂䍁䅧䅯剹䅉䅁䅅䅁䉁䅁䅁兂摂湌李⭰佯䅑杷允䅁䅁䅍䅁䑁䅁䅷䅁䭁䵁䕑䅁䭁䉁䝯䅁䉁䅁䅁允䅁䅁䅯䅐䅙䅁杷允䅁䅁䅍䅁䑁䅁䅷䅁䭁䭁䰰䅁䭁䉁䝧䅁䉁䅁䅁允䅁䅁䅯克䅙䅁杷允䅁䅁䅍䅁䑁䅁䅷䅁䭁䉁䙉䅁䭁䉁䝷䅁䉁䅁䅁允䅁䅁䅯兗䅙䅁杷允䅁䅁䅕䅁䑁䅁䅷䅁䭁䅁䙅䅁䭁佁䭕䅁䭁佁䭙䅁䭁佁䭣䅁䉁䅁䅁允䅁䅁䅯睎䅳䅁杷允䅁䅁䅍䅁䑁䅁䅷䅁䭁䱁䱍䅁䭁䍁䝑䅁䉁䅁䅁允䅁䅁䅯䅃䅣䅁杷允䅁䅁䅕䅁䑁䅁䅷䅁䭁䥁䕣䅁䭁䵁即䅁䭁䅁䅑潁䭁䵁卧䅁䉁䅁䅁允䅁䅁䅕䉵䘶ㄶ䥆啗䵁䅉䅅䅁䙁䅁䅁睁䵁䅁䅁权䡄䅂䅁权灄权䅁权浄权䅁权湄权䅁允䅁䅁䅅䅁䭁䉁䕁䅁䵁䅉䅅䅁䙁䅁䅁睁䵁䅁䅁权㥁睃䅁权潄权䅁权浄权䅁权湄权䅁允䅁䅁䅅䅁䭁䑁䱙䅁䵁䅉䅅䅁䕁䅁䅁睁䵁䅁䅁权穄兂䅁权晁杂䅁权杁杂䅁允䅁䅁䅅䅁䭁䥁䡍䅁䵁䅉䅅䅁䙁䅁䅁睁䵁䅁䅁权䑁兂䅁权煄权䅁权浄权䅁权牄权䅁允䅁䅁䅅䅁䭁䉁䕁䅁䵁䅉䅅䅁䙁䅁䅁睁䵁䅁䅁权㍂兄䅁权獄权䅁权浄权䅁权湄权䅁允䅁䅁䅅䅁䭁䉁䕁䅁䵁䅉䅅䅁䙁䅁䅁睁䵁䅁䅁权䙄䅂䅁权潄权䅁权浄权䅁权湄权䅁允䅁䅁䅅䅁䭁䅁䱙䅁䵁䅉䅅䅁䙁䅁䅁睁䵁䅁䅁权㡃兂䅁权灄权䅁权浄权䅁权湄权䅁允䅁䅁䅅䅁䭁䕁偣䅁䵁䅉䅅䅁䙁䅁䅁睁䵁䅁䅁权歁兂䅁权潄权䅁权浄权䅁权湄权䅁允䅁䅁䅅䅁䭁䉁䕁䅁䵁䅉䅅䅁䑁䅁䅁睁䵁䅁䅁权䝁兂䅁权偄杅䅁允䅁䅁䅅䅁䭁䉁䕁䅁䵁䅉䅅䅁䑁䅁䅁睁䵁䅁䅁权穃䅄䅁权捁杂䅁允䅁䅁䅅䅁䭁䝁䝉䅁䵁䅉䅅䅁䙁䅁䅁睁䵁䅁䅁权婄䅂䅁权潄权䅁权浄权䅁权湄权䅁允䅁䅁䅅䅁䭁䅁䱙䅁䵁䅉䅅䅁䑁䅁䅁睁䵁䅁䅁权偂睃䅁权奁杂䅁允䅁䅁䅅䅁䭁䡁䝷䅁䵁䅉䅅䅁䙁䅁䅁睁䵁䅁䅁权婁睄䅁权瑄权䅁权浄权䅁权湄权䅁允䅁䅁䅅䅁䭁䉁䕁䅁䵁䅉䅅䅁䕁䅁䅁睁䵁䅁䅁权婃䅄䅁权晁杂䅁权杁杂䅁允䅁䅁䅅䅁䭁䅁䡕䅁䵁䅉䅅䅁䙁䅁䅁睁䵁䅁䅁权噃䅂䅁权潄权䅁权浄权䅁权湄权䅁允䅁䅁䅅䅁䭁䅁䱙䅁䵁䅉䅅䅁䙁䅁䅁睁䵁䅁䅁权䑃兂䅁权灄权䅁权浄权䅁权湄权䅁允䅁䅁䅅䅁䭁䉁䕁䅁䵁䅉䅅䅁䑁䅁䅁睁䵁䅁䅁权佂睃䅁权歁杂䅁允䅁䅁䅅䅁䭁䭁䱷䅁䵁䅉䅅䅁䙁䅁䅁睁䵁䅁䅁权䥄䅂䅁权獄权䅁权浄权䅁权湄权䅁允䅁䅁䅅䅁䡁䅁䅁䅁䅃⭙䅖䍄䉁䅁䅁睁䅁䅁䅍䅄䅁䅁䅯睂䅙䅁䅯䅇䅙䅁䅅䅁䉁䅁䅁权䕂杂䅁䍄䉁䅁䅁兂䅁䅁䅍䅄䅁䅁䅯睅䄴䅁䅯硹䅉䅁䅯䅂䍁䅧䅯䉹䅉䅁䅅䅁䉁䅁䅁兂晁敨剴䅵橚䅑杷允䅁䅁䅕䅁䑁䅁䅷䅁䭁䍁伴䅁䭁佁䬰䅁䭁佁䭙䅁䭁佁䭣䅁䉁䅁䅁允䅁䅁䅣䅁䅁䅁䝄䔵䵁䅉䅅䅁䕁䅁䅁睁䵁䅁䅁权㥂兂䅁权晁杂䅁权杁杂䅁允䅁䅁䅅䅁䭁佁䠸䅁䵁䅉䅅䅁䙁䅁䅁睁䵁䅁䅁权瑂䅄䅁权瑄权䅁权浄权䅁权湄权䅁允䅁䅁䅅䅁䭁䉁䕁䅁䵁䅉䅅䅁䑁䅁䅁睁䵁䅁䅁权呃兂䅁权偄杅䅁允䅁䅁䅅䅁䭁䉁䕁䅁䵁䅉䅅䅁䙁䅁䅁睁䵁䅁䅁权婁睃䅁权獄权䅁权浄权䅁权湄权䅁允䅁䅁䅅䅁䡁䅁䅁䅁权伶䅖䍄䉁䅁䅁睁䅁䅁䅍䅄䅁䅁䅯睗䅕䅁䅯䅇䅙䅁䅅䅁䉁䅁䅁权㡂杂䅁䍄䉁䅁䅁兂䅁䅁䅍䅄䅁䅁䅯儴䅳䅁䅯硹䅉䅁䅯䅂䍁䅧䅯䉹䅉䅁䅅䅁䉁䅁䅁兂偃癷潕䭘圹䅑杷允䅁䅁䅍䅁䑁䅁䅷䅁䭁䱁乫䅁䭁䉁䜴䅁䉁䅁䅁允䅁䅁䅯睬䅙䅁杷允䅁䅁䅕䅁䑁䅁䅷䅁䭁乁䱑䅁䭁佁䭷䅁䭁佁䭙䅁䭁佁䭣䅁䉁䅁䅁允䅁䅁䅣䅁䅁䵁⭁欵䵁䅉䅅䅁䑁䅁䅁睁䵁䅁䅁权元䅂䅁权歁杂䅁允䅁䅁䅅䅁䭁䭁䡣䅁䵁䅉䅅䅁䕁䅁䅁睁䵁䅁䅁权灄杄䅁权晁杂䅁权杁杂䅁允䅁䅁䅅䅁䭁䵁䩑䅁䵁䅉䅅䅁䙁䅁䅁睁䵁䅁䅁权楄睃䅁权潄权䅁权浄权䅁权湄权䅁允䅁䅁䅅䅁䭁䉁䕁䅁䵁䅉䅅䅁䙁䅁䅁睁䵁䅁䅁权婂兂䅁权煄权䅁权浄权䅁权牄权䅁允䅁䅁䅅䅁䡁䅁䅁䅁杁佒䅚䍄䉁䅁䅁睁䅁䅁䅍䅄䅁䅁䅯睍䅕䅁䅯杈䅙䅁䅅䅁䉁䅁䅁权摃睂䅁䍄䉁䅁䅁兂䅁䅁䅍䅄䅁䅁䅯睙䅕䅁䅯儷䅯䅁䅯朵䅯䅁䅯眵䅯䅁䅅䅁䉁䅁䅁睂䅁䅁䅁䵷汦䅑杷允䅁䅁䅍䅁䑁䅁䅷䅁䭁乁䙷䅁䭁䉁䝷䅁䉁䅁䅁允䅁䅁䅯睋䅙䅁杷允䅁䅁䅍䅁䑁䅁䅷䅁䭁䉁䱑䅁䭁䉁䝧䅁䉁䅁䅁允䅁䅁䅯兇䅙䅁杷允䅁䅁䅕䅁䑁䅁䅷䅁䭁偁䭅䅁䭁䵁单䅁䭁䅁䅑潁䭁䵁卧䅁䉁䅁䅁允䅁䅁䅕捈祋嘰穃ぇ䵁䅉䅅䅁䙁䅁䅁睁䵁䅁䅁权䑄睃䅁权潄权䅁权浄权䅁权湄权䅁允䅁䅁䅅䅁䭁䅁䱙䅁䵁䅉䅅䅁䙁䅁䅁睁䵁䅁䅁权橄兄䅁权煄权䅁权浄权䅁权牄权䅁允䅁䅁䅅䅁䡁䅁䅁䅁䅂畒䅚䍄䉁䅁䅁兂䅁䅁䅍䅄䅁䅁䅯䅅䅕䅁䅯硹䅉䅁䅯䅂䍁䅧䅯剹䅉䅁䅅䅁䉁䅁䅁兂乄䵺䵺佺塸䅑杷允䅁䅁䅕䅁䑁䅁䅷䅁䭁䅁䵣䅁䭁佁䭧䅁䭁佁䭙䅁䭁佁䭣䅁䉁䅁䅁允䅁䅁䅯杂䅳䅁杷允䅁䅁䅕䅁䑁䅁䅷䅁䭁䩁䕷䅁䭁䵁即䅁䭁䅁䅑潁䭁䵁卧䅁䉁䅁䅁允䅁䅁䅕歲桦桥敔䕙䵁䅉䅅䅁䙁䅁䅁睁䵁䅁䅁权桃兂䅁权煄权䅁权浄权䅁权牄权䅁允䅁䅁䅅䅁䡁䅁䅁䅁权畔䅚䍄䉁䅁䅁睁䅁䅁䅍䅄䅁䅁䅯䅓䄰䅁䅯杈䅙䅁䅅䅁䉁䅁䅁权䅃杂䅁䍄䉁䅁䅁兂䅁䅁䅍䅄䅁䅁䅯儶䅕䅁䅯䄶䅯䅁䅯朵䅯䅁䅯眵䅯䅁䅅䅁䉁䅁䅁权䝁睃䅁䍄䉁䅁䅁兂䅁䅁䅍䅄䅁䅁䅯䅕䅳䅁䅯剸䅉䅁䅯䅂䍁䅧䅯剹䅉䅁䅅䅁䉁䅁䅁兂䩃摋獲䕌允䅑杷允䅁䅁䅕䅁䑁䅁䅷䅁䭁䩁䕕䅁䭁䵁单䅁䭁䅁䅑潁䭁䵁卫䅁䉁䅁䅁允䅁䅁䅕䤳呗㡉で䕎䵁䅉䅅䅁䙁䅁䅁睁䵁䅁䅁权乁兄䅁权獄权䅁权浄权䅁权湄权䅁允䅁䅁䅅䅁䭁䉁䕁䅁䵁䅉䅅䅁䑁䅁䅁睁䵁䅁䅁权啃兂䅁权偄杅䅁允䅁䅁䅅䅁䡁䅁䅁䅁䅁佺䅒䍄䉁䅁䅁睁䅁䅁䅍䅄䅁䅁䅯眵䅕䅁䅯杇䅙䅁䅅䅁䉁䅁䅁权楂杂䅁䍄䉁䅁䅁兂䅁䅁䅍䅄䅁䅁䅯兄䅙䅁䅯䄷䅯䅁䅯朵䅯䅁䅯眵䅯䅁䅅䅁䉁䅁䅁睂䅁䅁䅁䙷歺䅑杷允䅁䅁䅍䅁䑁䅁䅷䅁䭁佁䱯䅁䭁䍁䝑䅁䉁䅁䅁允䅁䅁䅯䅅䅑䅁杷允䅁䅁䅕䅁䑁䅁䅷䅁䭁䥁䔰䅁䭁佁䭫䅁䭁佁䭙䅁䭁佁䭣䅁䉁䅁䅁允䅁䅁䅯杘䄸䅁杷允䅁䅁䅕䅁䑁䅁䅷䅁䭁偁䵍䅁䭁䵁单䅁䭁䅁䅑潁䭁䵁卫䅁䉁䅁䅁允䅁䅁䅕啪䕶戯婸啂䵁䅉䅅䅁䙁䅁䅁睁䵁䅁䅁权ぁ杄䅁权煄权䅁权浄权䅁权牄权䅁允䅁䅁䅅䅁䡁䅁䅁䅁杂⭌䅚䍄䉁䅁䅁睁䅁䅁䅍䅄䅁䅁䅯杇䅕䅁䅯杊䅙䅁䅅䅁䉁䅁䅁兂䙃ㄶ㑇版剖䅑杷允䅁䅁䅍䅁䑁䅁䅷䅁䭁䵁䰰䅁䭁䉁䝧䅁䉁䅁䅁允䅁䅁䅯克䅙䅁杷允䅁䅁䅑䅁䑁䅁䅷䅁䭁䕁䙍䅁䭁䉁䜸䅁䭁䍁䝁䅁䉁䅁䅁允䅁䅁䅯兘䅣䅁杷允䅁䅁䅕䅁䑁䅁䅷䅁䭁䩁䙳䅁䭁佁䭧䅁䭁佁䭙䅁䭁佁䭣䅁䉁䅁䅁允䅁䅁䅯杂䅳䅁杷允䅁䅁䅕䅁䑁䅁䅷䅁䭁䅁䱕䅁䭁佁䭕䅁䭁佁䭙䅁䭁佁䭣䅁䉁䅁䅁允䅁䅁䅯䉱䅁䅁杷允䅁䅁䅍䅁䑁䅁䅷䅁䭁䕁䱑䅁䭁䉁䝷䅁䉁䅁䅁允䅁䅁䅯睐䅙䅁杷允䅁䅁䅍䅁䑁䅁䅷䅁䭁䝁䴰䅁䭁䉁䜴䅁䉁䅁䅁允䅁䅁䅯睤䅙䅁杷允䅁䅁䅍䅁䑁䅁䅷䅁䭁䡁乙䅁䭁䍁䝙䅁䉁䅁䅁允䅁䅁䅕㑈牘払⭪歖䵁䅉䅅䅁䙁䅁䅁睁䵁䅁䅁权坃兂䅁权䙄杅䅁权䕁䅁䅋权䩄杅䅁允䅁䅁䅅䅁䙁䱁䡁䭵婄剚䅤䍄䉁䅁䅁兂䅁䅁䅍䅄䅁䅁䅯儹䅳䅁䅯䄶䅯䅁䅯朵䅯䅁䅯眵䅯䅁䅅䅁䉁䅁䅁权剂睃䅁䍄䉁䅁䅁兂䅁䅁䅍䅄䅁䅁䅯允䅙䅁䅯儶䅯䅁䅯朵䅯䅁䅯眵䅯䅁䅅䅁䉁䅁䅁权ㅂ充䅁䍄䉁䅁䅁睁䅁䅁䅍䅄䅁䅁䅯朴䅑䅁䅯䅊䅙䅁䅅䅁䉁䅁䅁权摂䅃䅁䍄䉁䅁䅁睁䅁䅁䅍䅄䅁䅁䅯䅄䅳䅁䅯杈䅙䅁䅅䅁䉁䅁䅁权祁杂䅁䍄䉁䅁䅁睁䅁䅁䅍䅄䅁䅁䅯关䅕䅁䅯杇䅙䅁䅅䅁䉁䅁䅁权㡁杂䅁䍄䉁䅁䅁兂䅁䅁䅍䅄䅁䅁䅯睉䄴䅁䅯儵䅯䅁䅯朵䅯䅁䅯眵䅯䅁䅅䅁䉁䅁䅁权乁睃䅁䍄䉁䅁䅁兂䅁䅁䅍䅄䅁䅁䅯儵䅑䅁䅯儷䅯䅁䅯朵䅯䅁䅯眵䅯䅁䅅䅁䉁䅁䅁睂䅁䅁䅁䄴浺䅑杷允䅁䅁䅍䅁䑁䅁䅷䅁䭁乁䴸䅁䭁䉁䝷䅁䉁䅁䅁允䅁䅁䅯睺䅙䅁杷允䅁䅁䅕䅁䑁䅁䅷䅁䭁䙁䴴䅁䭁佁䭫䅁䭁佁䭙䅁䭁佁䭣䅁䉁䅁䅁允䅁䅁䅯杏䄰䅁杷允䅁䅁䅕䅁䑁䅁䅷䅁䭁䵁儰䅁䭁佁䭫䅁䭁佁䭙䅁䭁佁䭣䅁䉁䅁䅁允䅁䅁䅯䅅䅑䅁杷允䅁䅁䅍䅁䑁䅁䅷䅁䭁䍁临䅁䭁䍁䝑䅁䉁䅁䅁允䅁䅁䅯䅅䅑䅁杷允䅁䅁䅍䅁䑁䅁䅷䅁䭁䝁䙧䅁䭁䍁䝙䅁䉁䅁䅁允䅁䅁䅕捺䵺䵺獹ざ䵁䅉䅅䅁䙁䅁䅁睁䵁䅁䅁权湁兂䅁权潄权䅁权浄权䅁权湄权䅁允䅁䅁䅅䅁䭁䉁䕁䅁䵁䅉䅅䅁䑁䅁䅁睁䵁䅁䅁权䝂兂䅁权流杂䅁允䅁䅁䅅䅁䙁䙁㑋潈牘噳䅰䍄䉁䅁䅁睁䅁䅁䅍䅄䅁䅁䅯睷䄴䅁䅯杈䅙䅁䅅䅁䉁䅁䅁权呂杂䅁䍄䉁䅁䅁睁䅁䅁䅍䅄䅁䅁䅯䅨䅕䅁䅯杈䅙䅁䅅䅁䉁䅁䅁权偂杂䅁䍄䉁䅁䅁䅂䅁䅁䅍䅄䅁䅁䅯䅘䅕䅁䅯睈䅙䅁䅯䅉䅙䅁䅅䅁䉁䅁䅁权䉄杂䅁䍄䉁䅁䅁睁䅁䅁䅍䅄䅁䅁䅯睎䄴䅁䅯杇䅙䅁䅅䅁䉁䅁䅁权乄杂䅁䍄䉁䅁䅁兂䅁䅁䅍䅄䅁䅁䅯杶䄰䅁䅯儷䅯䅁䅯朵䅯䅁䅯眵䅯䅁䅅䅁䉁䅁䅁睂䅁䅁䅁䴴汐䅑杷允䅁䅁䅕䅁䑁䅁䅷䅁䭁乁䕣䅁䭁佁䭯䅁䭁佁䭙䅁䭁佁䭳䅁䉁䅁䅁允䅁䅁䅯䅅䅑䅁杷允䅁䅁䅕䅁䑁䅁䅷䅁䭁䑁䴸䅁䭁佁䭫䅁䭁佁䭙䅁䭁佁䭣䅁䉁䅁䅁允䅁䅁䅯䅅䅑䅁杷允䅁䅁䅍䅁䑁䅁䅷䅁䭁䡁䘴䅁䭁䉁䝷䅁䉁䅁䅁允䅁䅁䅯克䅣䅁杷允䅁䅁䅕䅁䑁䅁䅷䅁䭁䵁䕙䅁䭁佁䬰䅁䭁佁䭙䅁䭁佁䭣䅁䉁䅁䅁允䅁䅁䅣䅁䅁䅁㍁欵䵁䅉䅅䅁䙁䅁䅁睁䵁䅁䅁权䉂兂䅁权灄权䅁权浄权䅁权湄权䅁允䅁䅁䅅䅁䭁佁允䅁䵁䅉䅅䅁䙁䅁䅁睁䵁䅁䅁权千䅂䅁权䙄杅䅁权䕁䅁䅋权䥄杅䅁允䅁䅁䅅䅁䙁偁八䥍入砹䅒䍄䉁䅁䅁睁䅁䅁䅍䅄䅁䅁䅯朰䅷䅁䅯硺䅉䅁䅅䅁䉁䅁䅁睂䅁䅁䅁䍙桢䅑杷允䅁䅁䅑䅁䑁䅁䅷䅁䭁䅁八䅁䭁䉁䜸䅁䭁䍁䝁䅁䉁䅁䅁允䅁䅁䅯兤䅧䅁杷允䅁䅁䅕䅁䑁䅁䅷䅁䭁䉁䙳䅁䭁佁䭕䅁䭁佁䭙䅁䭁佁䭣䅁䉁䅁䅁允䅁䅁䅯儫䅯䅁杷允䅁䅁䅕䅁䑁䅁䅷䅁䭁乁䙷䅁䭁佁䭧䅁䭁佁䭙䅁䭁佁䭣䅁䉁䅁䅁允䅁䅁䅯杂䅳䅁杷允䅁䅁䅕䅁䑁䅁䅷䅁䭁䉁伸䅁䭁䵁单䅁䭁䅁䅑潁䭁䵁卧䅁䉁䅁䅁允䅁䅁䅕䠹欶㙂煄歁䵁䅉䅅䅁䑁䅁䅁睁䵁䅁䅁权扃兂䅁权慁杂䅁允䅁䅁䅅䅁䭁䕁䝁䅁䵁䅉䅅䅁䙁䅁䅁睁䵁䅁䅁权㡃䅄䅁权䱄杅䅁权䕁䅁䅋权䩄杅䅁允䅁䅁䅅䅁䙁䉁䘫ㄶ㑇浘䅎䍄䉁䅁䅁兂䅁䅁䅍䅄䅁䅁䅯睬䄴䅁䅯硹䅉䅁䅯䅂䍁䅧䅯䉹䅉䅁䅅䅁䉁䅁䅁兂㑃潈牘剕坨䅑杷允䅁䅁䅍䅁䑁䅁䅷䅁䭁偁䔰䅁䭁䉁䝧䅁䉁䅁䅁允䅁䅁䅯児䅙䅁杷允䅁䅁䅕䅁䑁䅁䅷䅁䭁䅁䙷䅁䭁䵁单䅁䭁䅁䅑潁䭁䵁卫䅁䉁䅁䅁允䅁䅁䅕慵獉樯䨸歅䵁䅉䅅䅁䙁䅁䅁睁䵁䅁䅁权敁睃䅁权瑄权䅁权浄权䅁权湄权䅁允䅁䅁䅅䅁䡁䅁䅁䅁权⭮䅎䍄䉁䅁䅁睁䅁䅁䅍䅄䅁䅁䅯睴䅑䅁䅯䅊䅙䅁䅅䅁䉁䅁䅁权婃睂䅁䍄䉁䅁䅁睁䅁䅁䅍䅄䅁䅁䅯䅆䅙䅁䅯杈䅙䅁䅅䅁䉁䅁䅁权捂杂䅁䍄䉁䅁䅁睁䅁䅁䅍䅄䅁䅁䅯睐䅷䅁䅯杇䅙䅁䅅䅁䉁䅁䅁权䍄杂䅁䍄䉁䅁䅁兂䅁䅁䅍䅄䅁䅁䅯䅁䅕䅁䅯剸䅉䅁䅯䅂䍁䅧䅯剹䅉䅁䅅䅁䉁䅁䅁兂汃䬫癷睰杅䅑杷允䅁䅁䅍䅁䑁䅁䅷䅁䭁䱁䙳䅁䭁䉁䝷䅁䉁䅁䅁允䅁䅁䅯杒䅣䅁杷允䅁䅁䅕䅁䑁䅁䅷䅁䭁䱁䙳䅁䭁佁䭧䅁䭁佁䭙䅁䭁佁䭣䅁䉁䅁䅁允䅁䅁䅯杂䅳䅁杷允䅁䅁䅍䅁䑁䅁䅷䅁䭁䑁䱫䅁䭁䉁䜴䅁䉁䅁䅁允䅁䅁䅯䅰䅙䅁杷允䅁䅁䅕䅁䑁䅁䅷䅁䭁䑁䱯䅁䭁䵁单䅁䭁䅁䅑潁䭁䵁卧䅁䉁䅁䅁允䅁䅁䅕䡴⭄䔶䠸ぁ䵁䅉䅅䅁䙁䅁䅁睁䵁䅁䅁权捁睄䅁权䙄杅䅁权䕁䅁䅋权䩄杅䅁允䅁䅁䅅䅁䙁䙁慴瑖湍剬䅎䍄䉁䅁䅁兂䅁䅁䅍䅄䅁䅁䅯眸䄴䅁䅯儵䅯䅁䅯朵䅯䅁䅯眵䅯䅁䅅䅁䉁䅁䅁权捁睃䅁䍄䉁䅁䅁睁䅁䅁䅍䅄䅁䅁䅯䅐䄰䅁䅯䅊䅙䅁䅅䅁䉁䅁䅁权䡃杅䅁䍄䉁䅁䅁兂䅁䅁䅍䅄䅁䅁䅯睮䅑䅁䅯儶䅯䅁䅯朵䅯䅁䅯眵䅯䅁䅅䅁䉁䅁䅁权允䅂䅁䍄䉁䅁䅁兂䅁䅁䅍䅄䅁䅁䅯睄䅙䅁䅯剸䅉䅁䅯䅂䍁䅧䅯剹䅉䅁䅅䅁䉁䅁䅁兂卄吷ㅖ噬楁䅑杷允䅁䅁䅕䅁䑁䅁䅷䅁䭁䙁久䅁䭁佁䭫䅁䭁佁䭙䅁䭁佁䭣䅁䉁䅁䅁允䅁䅁䅯䅅䅑䅁杷允䅁䅁䅍䅁䑁䅁䅷䅁䭁佁䕅䅁䭁䉁䝯䅁䉁䅁䅁允䅁䅁䅯睇䅙䅁杷允䅁䅁䅍䅁䑁䅁䅷䅁䭁乁偉䅁䭁䵁匸䅁䉁䅁䅁允䅁䅁䅯䅅䅑䅁杷允䅁䅁䅕䅁䑁䅁䅷䅁䭁䍁䙯䅁䭁佁䭷䅁䭁佁䭙䅁䭁佁䭣䅁䉁䅁䅁允䅁䅁䅣䅁䅁䅁穂䔵䵁䅉䅅䅁䙁䅁䅁睁䵁䅁䅁权䑃兄䅁权潄权䅁权浄权䅁权湄权䅁允䅁䅁䅅䅁䭁䅁䱙䅁䵁䅉䅅䅁䑁䅁䅁睁䵁䅁䅁权硂兂䅁权歁杂䅁允䅁䅁䅅䅁䭁䝁䠸䅁䵁䅉䅅䅁䙁䅁䅁睁䵁䅁䅁权捂兂䅁权獄权䅁权浄权䅁权湄权䅁允䅁䅁䅅䅁䡁䅁䅁䅁杄敄䅖䍄䉁䅁䅁兂䅁䅁䅍䅄䅁䅁䅯䅯䄰䅁䅯䄶䅯䅁䅯朵䅯䅁䅯眵䅯䅁䅅䅁䉁䅁䅁权允䅂䅁䍄䉁䅁䅁兂䅁䅁䅍䅄䅁䅁䅯䅺䅑䅁䅯剸䅉䅁䅯䅂䍁䅧䅯剹䅉䅁䅅䅁䉁䅁䅁兂噁⽌䝔刯奯䅑杷允䅁䅁䅕䅁䑁䅁䅷䅁䭁䡁䱯䅁䭁佁䭯䅁䭁佁䭙䅁䭁佁䭳䅁䉁䅁䅁允䅁䅁䅯䅅䅑䅁杷允䅁䅁䅍䅁䑁䅁䅷䅁䭁䥁乁䅁䭁䵁匸䅁䉁䅁䅁允䅁䅁䅣噖噖敖晇䔴䵁䅉䅅䅁䑁䅁䅁睁䵁䅁䅁权䭃兄䅁权捁杂䅁允䅁䅁䅅䅁䭁䍁䝯䅁䵁䅉䅅䅁䙁䅁䅁睁䵁䅁䅁权⭂杄䅁权獄权䅁权浄权䅁权湄权䅁允䅁䅁䅅䅁䭁䉁䕁䅁䵁䅉䅅䅁䙁䅁䅁睁䵁䅁䅁权佂兂䅁权灄权䅁权浄权䅁权湄权䅁允䅁䅁䅅䅁䭁偁允䅁䵁䅉䅅䅁䙁䅁䅁睁䵁䅁䅁权摃兂䅁权䱄杅䅁权䕁䅁䅋权䥄杅䅁允䅁䅁䅅䅁䙁䕁桪桥畓ㅸ䅚䍄䉁䅁䅁睁䅁䅁䅍䅄䅁䅁䅯䅑䅷䅁䅯杇䅙䅁䅅䅁䉁䅁䅁权杂杂䅁䍄䉁䅁䅁睁䅁䅁䅍䅄䅁䅁䅯先䄸䅁䅯䅈䅙䅁䅅䅁䉁䅁䅁权䉂杂䅁䍄䉁䅁䅁睁䅁䅁䅍䅄䅁䅁䅯䄸䄰䅁䅯杊䅙䅁䅅䅁䉁䅁䅁兂䥂場啯煲䕤䅑杷允䅁䅁䅕䅁䑁䅁䅷䅁䭁䍁䙯䅁䭁䵁即䅁䭁䅁䅑潁䭁䵁卫䅁䉁䅁䅁允䅁䅁䅕䥘䌯匹獧䕖䵁䅉䅅䅁䙁䅁䅁睁䵁䅁䅁权䝃兂䅁权䱄杅䅁权䕁䅁䅋权䥄杅䅁允䅁䅁䅅䅁䙁䍁捬㡪ㅌ䝱䄱䍄䉁䅁䅁睁䅁䅁䅍䅄䅁䅁䅯杚䅕䅁䅯䅇䅙䅁䅅䅁䉁䅁䅁权㡂杂䅁䍄䉁䅁䅁兂䅁䅁䅍䅄䅁䅁䅯儵䅑䅁䅯剸䅉䅁䅯䅂䍁䅧䅯剹䅉䅁䅅䅁䉁䅁䅁兂橄㥰歲牯栰䅑杷允䅁䅁䅕䅁䑁䅁䅷䅁䭁䅁佧䅁䭁佁䬰䅁䭁佁䭙䅁䭁佁䭣䅁䉁䅁䅁允䅁䅁䅯䅅䅑䅁杷允䅁䅁䅍䅁䑁䅁䅷䅁䭁乁䙍䅁䭁䉁䝧䅁䉁䅁䅁允䅁䅁䅯杓䅙䅁杷允䅁䅁䅕䅁䑁䅁䅷䅁䭁䥁乕䅁䭁䵁单䅁䭁䅁䅑潁䭁䵁卧䅁䉁䅁䅁允䅁䅁䅕偹䤳㙧䙒䕊䵁䅉䅅䅁䙁䅁䅁睁䵁䅁䅁权桄睃䅁权灄权䅁权浄权䅁权湄权䅁允䅁䅁䅅䅁䭁䕁佷䅁䵁䅉䅅䅁䑁䅁䅁睁䵁䅁䅁权允杄䅁权慁杂䅁允䅁䅁䅅䅁䭁䝁䝷䅁䵁䅉䅅䅁䙁䅁䅁睁䵁䅁䅁权㕄䅄䅁权潄权䅁权浄权䅁权湄权䅁允䅁䅁䅅䅁䭁䉁䕁䅁䵁䅉䅅䅁䙁䅁䅁睁䵁䅁䅁权捃兂䅁权獄权䅁权浄权䅁权湄权䅁允䅁䅁䅅䅁䡁䅁䅁䅁䅃伷䅊䍄䉁䅁䅁睁䅁䅁䅍䅄䅁䅁䅯杹䅳䅁䅯䅈䅙䅁䅅䅁䉁䅁䅁权䱃杂䅁䍄䉁䅁䅁兂䅁䅁䅍䅄䅁䅁䅯睦䅳䅁䅯剸䅉䅁䅯䅂䍁䅧䅯䉹䅉䅁䅅䅁䉁䅁䅁兂㥁灰潲㡷㄰䅑杷允䅁䅁䅕䅁䑁䅁䅷䅁䭁䅁乫䅁䭁䵁单䅁䭁䅁䅑潁䭁䵁卧䅁䉁䅁䅁允䅁䅁䅕慱穲䭐䜹ぁ䵁䅉䅅䅁䙁䅁䅁睁䵁䅁䅁权千䅄䅁权汄权䅁权浄权䅁权湄权䅁允䅁䅁䅅䅁䭁䅁䰸䅁䵁䅉䅅䅁䙁䅁䅁睁䵁䅁䅁权⭁兄䅁权䙄杅䅁权䕁䅁䅋权䥄杅䅁允䅁䅁䅅䅁䙁偁电歖䵢朳䄹䍄䉁䅁䅁兂䅁䅁䅍䅄䅁䅁䅯儫䅑䅁䅯儶䅯䅁䅯朵䅯䅁䅯眵䅯䅁䅅䅁䉁䅁䅁权䱃䅅䅁䍄䉁䅁䅁睁䅁䅁䅍䅄䅁䅁䅯䄱䅳䅁䅯䅈䅙䅁䅅䅁䉁䅁䅁权あ䅃䅁䍄䉁䅁䅁睁䅁䅁䅍䅄䅁䅁䅯䅲䄴䅁䅯杈䅙䅁䅅䅁䉁䅁䅁权䱄杂䅁䍄䉁䅁䅁兂䅁䅁䅍䅄䅁䅁䅯杣䅳䅁䅯儷䅯䅁䅯朵䅯䅁䅯眵䅯䅁䅅䅁䉁䅁䅁权允䅂䅁䍄䉁䅁䅁䅂䅁䅁䅍䅄䅁䅁䅯䄸䅳䅁䅯睈䅙䅁䅯䅉䅙䅁䅅䅁䉁䅁䅁权㑁杂䅁䍄䉁䅁䅁兂䅁䅁䅍䅄䅁䅁䅯眸䅕䅁䅯䄶䅯䅁䅯朵䅯䅁䅯眵䅯䅁䅅䅁䉁䅁䅁权允䅂䅁䍄䉁䅁䅁兂䅁䅁䅍䅄䅁䅁䅯杓䅷䅁䅯剸䅉䅁䅯䅂䍁䅧䅯䉹䅉䅁䅅䅁䉁䅁䅁兂㍂塁㙨牊游䅑杷允䅁䅁䅍䅁䑁䅁䅷䅁䭁䥁佉䅁䭁䉁䜴䅁䉁䅁䅁允䅁䅁䅯兓䅙䅁杷允䅁䅁䅕䅁䑁䅁䅷䅁䭁䭁䕷䅁䭁佁䭕䅁䭁佁䭙䅁䭁佁䭣䅁䉁䅁䅁允䅁䅁䅯兄䅳䅁杷允䅁䅁䅕䅁䑁䅁䅷䅁䭁䡁䱷䅁䭁䵁即䅁䭁䅁䅑潁䭁䵁卧䅁䉁䅁䅁允䅁䅁䅕積積積䑐さ䵁䅉䅅䅁䕁䅁䅁睁䵁䅁䅁权橁䅄䅁权晁杂䅁权杁杂䅁允䅁䅁䅅䅁䭁乁䡍䅁䵁䅉䅅䅁䙁䅁䅁睁䵁䅁䅁权灄䅂䅁权獄权䅁权浄权䅁权湄权䅁允䅁䅁䅅䅁䡁䅁䅁䅁权⭹䅖䍄䉁䅁䅁睁䅁䅁䅍䅄䅁䅁䅯䅮䅑䅁䅯䅊䅙䅁䅅䅁䉁䅁䅁权允䅂䅁䍄䉁䅁䅁兂䅁䅁䅍䅄䅁䅁䅯兣䅳䅁䅯儷䅯䅁䅯朵䅯䅁䅯眵䅯䅁䅅䅁䉁䅁䅁睂䅁䅁䅁䕯浦䅑杷允䅁䅁䅕䅁䑁䅁䅷䅁䭁乁䔰䅁䭁佁䭧䅁䭁佁䭙䅁䭁佁䭣䅁䉁䅁䅁允䅁䅁䅯杂䅳䅁杷允䅁䅁䅍䅁䑁䅁䅷䅁䭁䅁临䅁䭁䵁匸䅁䉁䅁䅁允䅁䅁䅣䅁䅁䝁潃欴䵁䅉䅅䅁䑁䅁䅁睁䵁䅁䅁权䙃兄䅁权流杂䅁允䅁䅁䅅䅁䙁佁剸䉵䘶ㅱ䅰䍄䉁䅁䅁兂䅁䅁䅍䅄䅁䅁䅯䅯䅕䅁䅯剸䅉䅁䅯䅂䍁䅧䅯剹䅉䅁䅅䅁䉁䅁䅁兂㉃㕰灅㑮潧䅑杷允䅁䅁䅍䅁䑁䅁䅷䅁䭁䩁䙣䅁䭁䉁䝯䅁䉁䅁䅁允䅁䅁䅯杷䅙䅁杷允䅁䅁䅕䅁䑁䅁䅷䅁䭁䥁䘴䅁䭁佁䭯䅁䭁佁䭙䅁䭁佁䭳䅁䉁䅁䅁允䅁䅁䅣䅁䅁䝁㡁欵䵁䅉䅅䅁䑁䅁䅁睁䵁䅁䅁权睄权䅁权敁杂䅁允䅁䅁䅅䅁䭁䑁䝑䅁䵁䅉䅅䅁䙁䅁䅁睁䵁䅁䅁权䅄兂䅁权䱄杅䅁权䕁䅁䅋权䩄杅䅁允䅁䅁䅅䅁䙁䑁䬰㘱睎噺䅚䍄䉁䅁䅁兂䅁䅁䅍䅄䅁䅁䅯䅒䅳䅁䅯儵䅯䅁䅯朵䅯䅁䅯眵䅯䅁䅅䅁䉁䅁䅁权允䅂䅁䍄䉁䅁䅁兂䅁䅁䅍䅄䅁䅁䅯杒䄸䅁䅯朶䅯䅁䅯朵䅯䅁䅯眶䅯䅁䅅䅁䉁䅁䅁权允䅂䅁䍄䉁䅁䅁兂䅁䅁䅍䅄䅁䅁䅯䅫䅕䅁䅯剸䅉䅁䅯䅂䍁䅧䅯䉹䅉䅁䅅䅁䉁䅁䅁兂潂䨰汴敺䭁䅑杷允䅁䅁䅕䅁䑁䅁䅷䅁䭁乁䱯䅁䭁佁䭯䅁䭁佁䭙䅁䭁佁䭳䅁䉁䅁䅁允䅁䅁䅯䅅䅑䅁杷允䅁䅁䅍䅁䑁䅁䅷䅁䭁䵁䙯䅁䭁䵁匸䅁䉁䅁䅁允䅁䅁䅯䅅䅑䅁杷允䅁䅁䅍䅁䑁䅁䅷䅁䭁佁䘴䅁䭁䵁匸䅁䉁䅁䅁允䅁䅁䅯䅅䅑䅁杷允䅁䅁䅕䅁䑁䅁䅷䅁䭁䭁䕫䅁䭁佁䭫䅁䭁佁䭙䅁䭁佁䭣䅁䉁䅁䅁允䅁䅁䅯䅰䄴䅁杷允䅁䅁䅍䅁䑁䅁䅷䅁䭁䉁䵉䅁䭁䵁匸䅁䉁䅁䅁允䅁䅁䅯䅅䅑䅁杷允䅁䅁䅕䅁䑁䅁䅷䅁䭁䩁䕣䅁䭁䵁即䅁䭁䅁䅑潁䭁䵁卧䅁䉁䅁䅁允䅁䅁䅕䥘䌯匹獧歘䵁䅉䅅䅁䑁䅁䅁睁䵁䅁䅁权桂兂䅁权敁杂䅁允䅁䅁䅅䅁䭁䕁䝕䅁䵁䅉䅅䅁䙁䅁䅁睁䵁䅁䅁权奂睃䅁权䙄杅䅁权䕁䅁䅋权䥄杅䅁允䅁䅁䅅䅁䙁䅁博䱣䍨睐䅨䍄䉁䅁䅁睁䅁䅁䅍䅄䅁䅁䅯允䅕䅁䅯硺䅉䅁䅅䅁䉁䅁䅁权允䅂䅁䍄䉁䅁䅁兂䅁䅁䅍䅄䅁䅁䅯儲䅳䅁䅯儷䅯䅁䅯朵䅯䅁䅯眵䅯䅁䅅䅁䉁䅁䅁权允䅂䅁䍄䉁䅁䅁睁䅁䅁䅍䅄䅁䅁䅯䅧䅷䅁䅯䅇䅙䅁䅅䅁䉁䅁䅁权㥁杂䅁䍄䉁䅁䅁睁䅁䅁䅍䅄䅁䅁䅯兎䅕䅁䅯杇䅙䅁䅅䅁䉁䅁䅁权時杂䅁䍄䉁䅁䅁兂䅁䅁䅍䅄䅁䅁䅯杣䅕䅁䅯䄶䅯䅁䅯朵䅯䅁䅯眵䅯䅁䅅䅁䉁䅁䅁权䝁睃䅁䍄䉁䅁䅁兂䅁䅁䅍䅄䅁䅁䅯杭䅳䅁䅯儷䅯䅁䅯朵䅯䅁䅯眵䅯䅁䅅䅁䉁䅁䅁权允䅂䅁䍄䉁䅁䅁睁䅁䅁䅍䅄䅁䅁䅯睰䅳䅁䅯䅈䅙䅁䅅䅁䉁䅁䅁权煁杂䅁䍄䉁䅁䅁睁䅁䅁䅍䅄䅁䅁䅯䅇䅕䅁䅯杊䅙䅁䅅䅁䉁䅁䅁兂灁䥘䌯嘹婨䅑杷允䅁䅁䅕䅁䑁䅁䅷䅁䭁乁䙑䅁䭁佁䬰䅁䭁佁䭙䅁䭁佁䭣䅁䉁䅁䅁允䅁䅁䅣䅁䅁䕁畄唵䵁䅉䅅䅁䙁䅁䅁睁䵁䅁䅁权䙃杄䅁权汄权䅁权浄权䅁权湄权䅁允䅁䅁䅅䅁䭁䑁䱙䅁䵁䅉䅅䅁䙁䅁䅁睁䵁䅁䅁权ㅃ䅂䅁权䙄杅䅁权䕁䅁䅋权䩄杅䅁允䅁䅁䅅䅁䙁䥁祫嘹㌱䅔䄱䍄䉁䅁䅁兂䅁䅁䅍䅄䅁䅁䅯杤䅕䅁䅯儷䅯䅁䅯朵䅯䅁䅯眵䅯䅁䅅䅁䉁䅁䅁睂䅁䅁䅁䍑浌䅑杷允䅁䅁䅍䅁䑁䅁䅷䅁䭁䭁䙧䅁䭁䵁匸䅁䉁䅁䅁允䅁䅁䅣䅁䅁䕁畃唲䵁䅉䅅䅁䙁䅁䅁睁䵁䅁䅁权桂兂䅁权䙄杅䅁权䕁䅁䅋权䥄杅䅁允䅁䅁䅅䅁䙁䉁楊睫䉄⽭⽍䍄䉁䅁䅁兂䅁䅁䅍䅄䅁䅁䅯眰䅕䅁䅯朶䅯䅁䅯朵䅯䅁䅯眶䅯䅁䅅䅁䉁䅁䅁睂䅁䅁䅁䐴浈䅑杷允䅁䅁䅍䅁䑁䅁䅷䅁䭁䩁䵫䅁䭁䉁䝧䅁䉁䅁䅁允䅁䅁䅯兇䅙䅁杷允䅁䅁䅑䅁䑁䅁䅷䅁䭁佁丸䅁䭁䉁䜸䅁䭁䍁䝁䅁䉁䅁䅁允䅁䅁䅯䅔䅙䅁杷允䅁䅁䅍䅁䑁䅁䅷䅁䭁䑁䙁䅁䭁䉁䜴䅁䉁䅁䅁允䅁䅁䅯兂䅧䅁杷允䅁䅁䅕䅁䑁䅁䅷䅁䭁䍁䘰䅁䭁䵁单䅁䭁䅁䅑潁䭁䵁卫䅁䉁䅁䅁允䅁䅁䅕樰稯䝯⼰䕂䵁䅉䅅䅁䑁䅁䅁睁䵁䅁䅁权婃䅂䅁权奁杂䅁允䅁䅁䅅䅁䭁䉁䝫䅁䵁䅉䅅䅁䙁䅁䅁睁䵁䅁䅁权楂兂䅁权䱄杅䅁权䕁䅁䅋权䩄杅䅁允䅁䅁䅅䅁䙁䑁積積積ㅳ䅖䍄䉁䅁䅁兂䅁䅁䅍䅄䅁䅁䅯杫䅷䅁䅯硹䅉䅁䅯䅂䍁䅧䅯䉹䅉䅁䅅䅁䉁䅁䅁兂穁積積積扎䅑杷允䅁䅁䅍䅁䑁䅁䅷䅁䭁䙁䵫䅁䭁䉁䝯䅁䉁䅁䅁允䅁䅁䅯杷䅙䅁杷允䅁䅁䅍䅁䑁䅁䅷䅁䭁䑁丸䅁䭁䵁匸䅁䉁䅁䅁允䅁䅁䅯䅅䅑䅁杷允䅁䅁䅍䅁䑁䅁䅷䅁䭁䡁䙉䅁䭁䉁䝧䅁䉁䅁䅁允䅁䅁䅯䅒䅙䅁杷允䅁䅁䅑䅁䑁䅁䅷䅁䭁䡁䙣䅁䭁䉁䜸䅁䭁䍁䝁䅁䉁䅁䅁允䅁䅁䅯睏䅙䅁杷允䅁䅁䅕䅁䑁䅁䅷䅁䭁乁䙕䅁䭁䵁单䅁䭁䅁䅑潁䭁䵁卫䅁䉁䅁䅁允䅁䅁䅕坯坊卸偺啅䵁䅉䅅䅁䙁䅁䅁睁䵁䅁䅁权㥄权䅁权䱄杅䅁权䕁䅁䅋权䥄杅䅁允䅁䅁䅅䅁䙁䉁畓⭒㙆䙚䅊䍄䉁䅁䅁兂䅁䅁䅍䅄䅁䅁䅯兆䅷䅁䅯䄶䅯䅁䅯朵䅯䅁䅯眵䅯䅁䅅䅁䉁䅁䅁权䝁睃䅁䍄䉁䅁䅁睁䅁䅁䅍䅄䅁䅁䅯眯䅕䅁䅯杈䅙䅁䅅䅁䉁䅁䅁权ぁ杂䅁䍄䉁䅁䅁睁䅁䅁䅍䅄䅁䅁䅯眯䄴䅁䅯䅇䅙䅁䅅䅁䉁䅁䅁权䭂杂䅁䍄䉁䅁䅁睁䅁䅁䅍䅄䅁䅁䅯䅤䅷䅁䅯䅊䅙䅁䅅䅁䉁䅁䅁权穁睂䅁䍄䉁䅁䅁兂䅁䅁䅍䅄䅁䅁䅯典䅳䅁䅯硹䅉䅁䅯䅂䍁䅧䅯䉹䅉䅁䅅䅁䉁䅁䅁兂穁積積㡍獴䅑杷允䅁䅁䅕䅁䑁䅁䅷䅁䭁䑁䙑䅁䭁佁䭯䅁䭁佁䭙䅁䭁佁䭳䅁䉁䅁䅁允䅁䅁䅯䅅䅑䅁杷允䅁䅁䅕䅁䑁䅁䅷䅁䭁䅁䝫䅁䭁䵁单䅁䭁䅁䅑潁䭁䵁卧䅁䉁䅁䅁允䅁䅁䅕䑙兲䡳敩歁䵁䅉䅅䅁䙁䅁䅁睁䵁䅁䅁权捄䅄䅁权瑄权䅁权浄权䅁权湄权䅁允䅁䅁䅅䅁䡁䅁䅁䅁杂⭊䅚䍄䉁䅁䅁兂䅁䅁䅍䅄䅁䅁䅯杫䅕䅁䅯儵䅯䅁䅯朵䅯䅁䅯眵䅯䅁䅅䅁䉁䅁䅁权乁睃䅁䍄䉁䅁䅁䅂䅁䅁䅍䅄䅁䅁䅯杖䅷䅁䅯睈䅙䅁䅯䅉䅙䅁䅅䅁䉁䅁䅁权ㅂ䅃䅁䍄䉁䅁䅁兂䅁䅁䅍䅄䅁䅁䅯䅴䅕䅁䅯硹䅉䅁䅯䅂䍁䅧䅯剹䅉䅁䅅䅁䉁䅁䅁兂乄䵺䵺䙺啸䅑杷允䅁䅁䅕䅁䑁䅁䅷䅁䭁䉁䱣䅁䭁䵁即䅁䭁䅁䅑潁䭁䵁卧䅁䉁䅁䅁允䅁䅁䅕敨剴䉵ㄵ䕕䵁䅉䅅䅁䑁䅁䅁睁䵁䅁䅁权䩂兂䅁权捁杂䅁允䅁䅁䅅䅁䭁䕁䝫䅁䵁䅉䅅䅁䙁䅁䅁睁䵁䅁䅁权敃䅂䅁权煄权䅁权浄权䅁权牄权䅁允䅁䅁䅅䅁䡁䅁䅁䅁䅁佊䅚䍄䉁䅁䅁兂䅁䅁䅍䅄䅁䅁䅯杘䅕䅁䅯硹䅉䅁䅯䅂䍁䅧䅯剹䅉䅁䅅䅁䉁䅁䅁兂䙃ㄶ㑇浈敖䅑杷允䅁䅁䅕䅁䑁䅁䅷䅁䭁乁久䅁䭁佁䭫䅁䭁佁䭙䅁䭁佁䭣䅁䉁䅁䅁允䅁䅁䅯硌䅁䅁杷允䅁䅁䅍䅁䑁䅁䅷䅁䭁䩁佳䅁䭁䉁䝷䅁䉁䅁䅁允䅁䅁䅯朶䅙䅁杷允䅁䅁䅍䅁䑁䅁䅷䅁䭁䉁䙯䅁䭁䵁匸䅁䉁䅁䅁允䅁䅁䅯䅅䅑䅁杷允䅁䅁䅍䅁䑁䅁䅷䅁䭁䝁䰸䅁䭁䉁䝧䅁䉁䅁䅁允䅁䅁䅯克䅙䅁杷允䅁䅁䅍䅁䑁䅁䅷䅁䭁䭁䔸䅁䭁䍁䝙䅁䉁䅁䅁允䅁䅁䅕牕敧敨硶歗䵁䅉䅅䅁䙁䅁䅁睁䵁䅁䅁权䕃睃䅁权䙄杅䅁权䕁䅁䅋权䥄杅䅁允䅁䅁䅅䅁䙁䍁啵佁㉔硥䅒䍄䉁䅁䅁兂䅁䅁䅍䅄䅁䅁䅯儲䅕䅁䅯朶䅯䅁䅯朵䅯䅁䅯眶䅯䅁䅅䅁䉁䅁䅁睂䅁䅁䅁䕧洷䅑杷允䅁䅁䅍䅁䑁䅁䅷䅁䭁偁䰰䅁䭁䍁䝙䅁䉁䅁䅁允䅁䅁䅕䅁䅁䅁睄さ䵁䅉䅅䅁䙁䅁䅁睁䵁䅁䅁权䕃兂䅁权䱄杅䅁权䕁䅁䅋权䥄杅䅁允䅁䅁䅅䅁䙁䑁積積積ㅫ䄵䍄䉁䅁䅁兂䅁䅁䅍䅄䅁䅁䅯䅍䅳䅁䅯䄷䅯䅁䅯朵䅯䅁䅯眵䅯䅁䅅䅁䉁䅁䅁权允䅂䅁䍄䉁䅁䅁睁䅁䅁䅍䅄䅁䅁䅯杬䅕䅁䅯杈䅙䅁䅅䅁䉁䅁䅁权偂杂䅁䍄䉁䅁䅁睁䅁䅁䅍䅄䅁䅁䅯睄䅷䅁䅯杇䅙䅁䅅䅁䉁䅁䅁权杂杂䅁䍄䉁䅁䅁兂䅁䅁䅍䅄䅁䅁䅯䅰䅳䅁䅯朶䅯䅁䅯朵䅯䅁䅯眶䅯䅁䅅䅁䉁䅁䅁睂䅁䅁䅁䑧浺䅑杷允䅁䅁䅕䅁䑁䅁䅷䅁䭁偁乑䅁䭁佁䭕䅁䭁佁䭙䅁䭁佁䭣䅁䉁䅁䅁允䅁䅁䅯李䅳䅁杷允䅁䅁䅍䅁䑁䅁䅷䅁䭁䝁佳䅁䭁䉁䝷䅁䉁䅁䅁允䅁䅁䅯杙䅙䅁杷允䅁䅁䅍䅁䑁䅁䅷䅁䭁䑁䙍䅁䭁䵁匸䅁䉁䅁䅁允䅁䅁䅯䅅䅑䅁杷允䅁䅁䅕䅁䑁䅁䅷䅁䭁䅁临䅁䭁佁䭫䅁䭁佁䭙䅁䭁佁䭣䅁䉁䅁䅁允䅁䅁䅯䅅䅑䅁杷允䅁䅁䅍䅁䑁䅁䅷䅁䭁佁䕣䅁䭁䵁匸䅁䉁䅁䅁允䅁䅁䅯䅅䅑䅁杷允䅁䅁䅑䅁䑁䅁䅷䅁䭁䕁䱁䅁䭁䉁䜸䅁䭁䍁䝁䅁䉁䅁䅁允䅁䅁䅯来䅙䅁杷允䅁䅁䅑䅁䑁䅁䅷䅁䭁䭁䵍䅁䭁䉁䜸䅁䭁䍁䝁䅁䉁䅁䅁允䅁䅁䅯䅉䅫䅁杷允䅁䅁䅍䅁䑁䅁䅷䅁䭁乁䵍䅁䭁䉁䝯䅁䉁䅁䅁允䅁䅁䅯杷䅙䅁杷允䅁䅁䅕䅁䑁䅁䅷䅁䭁䉁䝕䅁䭁佁䭷䅁䭁佁䭙䅁䭁佁䭣䅁䉁䅁䅁允䅁䅁䅣䅁䅁䥁敁唵䵁䅉䅅䅁䑁䅁䅁睁䵁䅁䅁权慃䅂䅁权歁杂䅁允䅁䅁䅅䅁䭁䉁䕁䅁䵁䅉䅅䅁䙁䅁䅁睁䵁䅁䅁权呃䅄䅁权潄权䅁权浄权䅁权湄权䅁允䅁䅁䅅䅁䭁䙁䱅䅁䵁䅉䅅䅁䙁䅁䅁睁䵁䅁䅁权䥃睃䅁权煄权䅁权浄权䅁权牄权䅁允䅁䅁䅅䅁䭁䉁䕁䅁䵁䅉䅅䅁䙁䅁䅁睁䵁䅁䅁权⭃䅂䅁权䱄杅䅁权䕁䅁䅋权䥄杅䅁允䅁䅁䅅䅁䙁䅁塲㍯㥁浡䅊䍄䉁䅁䅁睁䅁䅁䅍䅄䅁䅁䅯東䅕䅁䅯杇䅙䅁䅅䅁䉁䅁䅁权⭁杂䅁䍄䉁䅁䅁睁䅁䅁䅍䅄䅁䅁䅯䅮䅑䅁䅯杊䅙䅁䅅䅁䉁䅁䅁兂䥂場啯楲䵤䅑杷允䅁䅁䅍䅁䑁䅁䅷䅁䭁䩁䙅䅁䭁䉁䝧䅁䉁䅁䅁允䅁䅁䅯杓䅙䅁杷允䅁䅁䅕䅁䑁䅁䅷䅁䭁䝁䙅䅁䭁佁䭯䅁䭁佁䭙䅁䭁佁䭳䅁䉁䅁䅁允䅁䅁䅣䅁䅁佁㙁欵䵁䅉䅅䅁䙁䅁䅁睁䵁䅁䅁权㍄䅄䅁权灄权䅁权浄权䅁权湄权䅁允䅁䅁䅅䅁䭁䵁券䅁䵁䅉䅅䅁䑁䅁䅁睁䵁䅁䅁权䱄兂䅁权偄杅䅁允䅁䅁䅅䅁䭁䉁䕁䅁䵁䅉䅅䅁䙁䅁䅁睁䵁䅁䅁权捁兄䅁权䱄杅䅁权䕁䅁䅋权䥄杅䅁允䅁䅁䅅䅁䙁䙁偹癷潕䝲䅰䍄䉁䅁䅁睁䅁䅁䅍䅄䅁䅁䅯杵䅷䅁䅯杈䅙䅁䅅䅁䉁䅁䅁权䍃杂䅁䍄䉁䅁䅁睁䅁䅁䅍䅄䅁䅁䅯兴䅑䅁䅯杈䅙䅁䅅䅁䉁䅁䅁权呃杂䅁䍄䉁䅁䅁兂䅁䅁䅍䅄䅁䅁䅯兙䅕䅁䅯䄶䅯䅁䅯朵䅯䅁䅯眵䅯䅁䅅䅁䉁䅁䅁权䝁睃䅁䍄䉁䅁䅁兂䅁䅁䅍䅄䅁䅁䅯杪䅳䅁䅯剸䅉䅁䅯䅂䍁䅧䅯剹䅉䅁䅅䅁䉁䅁䅁兂奂祚䑋敬䥣䅑杷允䅁䅁䅍䅁䑁䅁䅷䅁䭁䑁䙅䅁䭁䵁匸䅁䉁䅁䅁允䅁䅁䅣䅁䅁佁⽃欴䵁䅉䅅䅁䙁䅁䅁睁䵁䅁䅁权橂杄䅁权煄权䅁权浄权䅁权牄权䅁允䅁䅁䅅䅁䭁䉁䕁䅁䵁䅉䅅䅁䕁䅁䅁睁䵁䅁䅁权佂䅄䅁权晁杂䅁权杁杂䅁允䅁䅁䅅䅁䭁䝁䝑䅁䵁䅉䅅䅁䙁䅁䅁睁䵁䅁䅁权敄䅄䅁权潄权䅁权浄权䅁权湄权䅁允䅁䅁䅅䅁䭁䉁䕁䅁䵁䅉䅅䅁䙁䅁䅁睁䵁䅁䅁权煄睃䅁权煄权䅁权浄权䅁权牄权䅁允䅁䅁䅅䅁䭁䉁䕁䅁䵁䅉䅅䅁䑁䅁䅁睁䵁䅁䅁权㡄兂䅁权奁杂䅁允䅁䅁䅅䅁䭁䕁䝯䅁䵁䅉䅅䅁䑁䅁䅁睁䵁䅁䅁权橁兄䅁权流杂䅁允䅁䅁䅅䅁䙁䱁敧敨剴䔫䄵䍄䉁䅁䅁兂䅁䅁䅍䅄䅁䅁䅯硣䅁䅁䅯䄶䅯䅁䅯朵䅯䅁䅯眵䅯䅁䅅䅁䉁䅁䅁权允䅂䅁䍄䉁䅁䅁兂䅁䅁䅍䅄䅁䅁䅯兙䅷䅁䅯剸䅉䅁䅯䅂䍁䅧䅯剹䅉䅁䅅䅁䉁䅁䅁兂灄䨹扊氫欴䅑杷允䅁䅁䅍䅁䑁䅁䅷䅁䭁䩁䱫䅁䭁䍁䝑䅁䉁䅁䅁允䅁䅁䅯䉎䅅䅁杷允䅁䅁䅕䅁䑁䅁䅷䅁䭁䡁䙯䅁䭁佁䭷䅁䭁佁䭙䅁䭁佁䭣䅁䉁䅁䅁允䅁䅁䅣䅁䅁䕁瑃〴䵁䅉䅅䅁䑁䅁䅁睁䵁䅁䅁权瑂䅄䅁权捁杂䅁允䅁䅁䅅䅁䭁䡁䝣䅁䵁䅉䅅䅁䕁䅁䅁睁䵁䅁䅁权ㅁ兄䅁权晁杂䅁权杁杂䅁允䅁䅁䅅䅁䭁䑁䝧䅁䵁䅉䅅䅁䑁䅁䅁睁䵁䅁䅁权剄䅂䅁权敁杂䅁允䅁䅁䅅䅁䭁䵁䝳䅁䵁䅉䅅䅁䙁䅁䅁睁䵁䅁䅁权ㅁ睃䅁权䱄杅䅁权䕁䅁䅋权䩄杅䅁允䅁䅁䅅䅁䙁䥁䌯匹捨ㄳ䅸䍄䉁䅁䅁睁䅁䅁䅍䅄䅁䅁䅯䅰䅕䅁䅯杊䅙䅁䅅䅁䉁䅁䅁兂捂㡪ㅌ䱋啸䅑杷允䅁䅁䅍䅁䑁䅁䅷䅁䭁䩁䕑䅁䭁䵁匸䅁䉁䅁䅁允䅁䅁䅣䅁䅁䝁汁〴䵁䅉䅅䅁䑁䅁䅁睁䵁䅁䅁权兂睃䅁权敁杂䅁允䅁䅁䅅䅁䭁䑁䝣䅁䵁䅉䅅䅁䑁䅁䅁睁䵁䅁䅁权佃䅄䅁权慁杂䅁允䅁䅁䅅䅁䭁䝁䝉䅁䵁䅉䅅䅁䑁䅁䅁睁䵁䅁䅁权䭂睃䅁权捁杂䅁允䅁䅁䅅䅁䭁䍁䥍䅁䵁䅉䅅䅁䙁䅁䅁睁䵁䅁䅁权䵁兂䅁权煄权䅁权浄权䅁权牄权䅁允䅁䅁䅅䅁䡁䅁䅁䅁杁畍䅚䍄䉁䅁䅁兂䅁䅁䅍䅄䅁䅁䅯剆䅁䅁䅯儵䅯䅁䅯朵䅯䅁䅯眵䅯䅁䅅䅁䉁䅁䅁权㉁睃䅁䍄䉁䅁䅁睁䅁䅁䅍䅄䅁䅁䅯䅆䅕䅁䅯硺䅉䅁䅅䅁䉁䅁䅁睂䅁䅁䅁䥧橺䅑杷允䅁䅁䅍䅁䑁䅁䅷䅁䭁䕁䱉䅁䭁䍁䝑䅁䉁䅁䅁允䅁䅁䅯砲䅅䅁杷允䅁䅁䅕䅁䑁䅁䅷䅁䭁䡁䙑䅁䭁佁䬰䅁䭁佁䭙䅁䭁佁䭣䅁䉁䅁䅁允䅁䅁䅣䅁䅁䵁乁欵䵁䅉䅅䅁䑁䅁䅁睁䵁䅁䅁权䥃䅂䅁权流杂䅁允䅁䅁䅅䅁䙁䑁積積積㄰䅤䍄䉁䅁䅁兂䅁䅁䅍䅄䅁䅁䅯杆䅙䅁䅯朶䅯䅁䅯朵䅯䅁䅯眶䅯䅁䅅䅁䉁䅁䅁睂䅁䅁䅁䑧浔䅑杷允䅁䅁䅍䅁䑁䅁䅷䅁䭁䵁䕑䅁䭁䉁䝷䅁䉁䅁䅁允䅁䅁䅯睹䅙䅁杷允䅁䅁䅕䅁䑁䅁䅷䅁䭁䭁丸䅁䭁佁䭷䅁䭁佁䭙䅁䭁佁䭣䅁䉁䅁䅁允䅁䅁䅯䅅䅑䅁杷允䅁䅁䅕䅁䑁䅁䅷䅁䭁䕁䱯䅁䭁佁䬰䅁䭁佁䭙䅁䭁佁䭣䅁䉁䅁䅁允䅁䅁䅯䅅䅑䅁杷允䅁䅁䅕䅁䑁䅁䅷䅁䭁䭁䙑䅁䭁䵁单䅁䭁䅁䅑潁䭁䵁卫䅁䉁䅁䅁允䅁䅁䅕瑱㈫眰⭩歁䵁䅉䅅䅁䑁䅁䅁睁䵁䅁䅁权奃䅄䅁权奁杂䅁允䅁䅁䅅䅁䭁䕁䝑䅁䵁䅉䅅䅁䙁䅁䅁睁䵁䅁䅁权獁兄䅁权䙄杅䅁权䕁䅁䅋权䥄杅䅁允䅁䅁䅅䅁䙁䥁污祉祫眫䅂䍄䉁䅁䅁兂䅁䅁䅍䅄䅁䅁䅯兌䅕䅁䅯朶䅯䅁䅯朵䅯䅁䅯眶䅯䅁䅅䅁䉁䅁䅁权允䅂䅁䍄䉁䅁䅁兂䅁䅁䅍䅄䅁䅁䅯睯䅕䅁䅯硹䅉䅁䅯䅂䍁䅧䅯剹䅉䅁䅅䅁䉁䅁䅁兂㥁瑃橥䵣戱䅑杷允䅁䅁䅕䅁䑁䅁䅷䅁䭁䕁䙉䅁䭁佁䭫䅁䭁佁䭙䅁䭁佁䭣䅁䉁䅁䅁允䅁䅁䅯䅅䅑䅁杷允䅁䅁䅕䅁䑁䅁䅷䅁䭁䝁䵑䅁䭁佁䬰䅁䭁佁䭙䅁䭁佁䭣䅁䉁䅁䅁允䅁䅁䅯䅅䅑䅁杷允䅁䅁䅕䅁䑁䅁䅷䅁䭁䥁佉䅁䭁䵁即䅁䭁䅁䅑潁䭁䵁卫䅁䉁䅁䅁允䅁䅁䅕㡪ㅌ䙋偸歖䵁䅉䅅䅁䑁䅁䅁睁䵁䅁䅁权扁杄䅁权歁杂䅁允䅁䅁䅅䅁䭁偁剑䅁䵁䅉䅅䅁䙁䅁䅁睁䵁䅁䅁权癃兂䅁权䱄杅䅁权䕁䅁䅋权䩄杅䅁允䅁䅁䅅䅁䙁䱁敧敨剴䘫䅰䍄䉁䅁䅁睁䅁䅁䅍䅄䅁䅁䅯䅲䅑䅁䅯杈䅙䅁䅅䅁䉁䅁䅁权⽁杂䅁䍄䉁䅁䅁兂䅁䅁䅍䅄䅁䅁䅯兇䅳䅁䅯䄶䅯䅁䅯朵䅯䅁䅯眵䅯䅁䅅䅁䉁䅁䅁权⭄权䅁䍄䉁䅁䅁睁䅁䅁䅍䅄䅁䅁䅯元䅕䅁䅯䅊䅙䅁䅅䅁䉁䅁䅁权流睂䅁䍄䉁䅁䅁兂䅁䅁䅍䅄䅁䅁䅯䄫䄰䅁䅯剸䅉䅁䅯䅂䍁䅧䅯剹䅉䅁䅅䅁䉁䅁䅁兂㍃歧㔵䐰䤰䅑杷允䅁䅁䅍䅁䑁䅁䅷䅁䭁䍁䴸䅁䭁䍁䝑䅁䉁䅁䅁允䅁䅁䅯䅅䅑䅁杷允䅁䅁䅕䅁䑁䅁䅷䅁䭁䑁䱑䅁䭁䵁单䅁䭁䅁䅑潁䭁䵁卫䅁䉁䅁䅁允䅁䅁䅕䭫硲䈶䅬啁䵁䅉䅅䅁䙁䅁䅁睁䵁䅁䅁权畄睃䅁权灄权䅁权浄权䅁权湄权䅁允䅁䅁䅅䅁䭁䉁䕁䅁䵁䅉䅅䅁䑁䅁䅁睁䵁䅁䅁权獄睃䅁权慁杂䅁允䅁䅁䅅䅁䭁䙁䝫䅁䵁䅉䅅䅁䙁䅁䅁睁䵁䅁䅁权畃䅂䅁权獄权䅁权浄权䅁权湄权䅁允䅁䅁䅅䅁䡁䅁䅁䅁杄⭔䅚䍄䉁䅁䅁䅂䅁䅁䅍䅄䅁䅁䅯杅䅷䅁䅯睈䅙䅁䅯䅉䅙䅁䅅䅁䉁䅁䅁权⽂䅃䅁䍄䉁䅁䅁兂䅁䅁䅍䅄䅁䅁䅯朵䅑䅁䅯硹䅉䅁䅯䅂䍁䅧䅯剹䅉䅁䅅䅁䉁䅁䅁兂䥂場啯癲塤䅑杷允䅁䅁䅍䅁䑁䅁䅷䅁䭁䱁䕁䅁䭁䉁䝷䅁䉁䅁䅁允䅁䅁䅯杍䅙䅁杷允䅁䅁䅍䅁䑁䅁䅷䅁䭁䩁䙍䅁䭁䍁䝑䅁䉁䅁䅁允䅁䅁䅯儳䅙䅁杷允䅁䅁䅕䅁䑁䅁䅷䅁䭁䥁佷䅁䭁佁䭧䅁䭁佁䭙䅁䭁佁䭣䅁䉁䅁䅁允䅁䅁䅯杂䅳䅁杷允䅁䅁䅕䅁䑁䅁䅷䅁䭁䑁䵧䅁䭁佁䭕䅁䭁佁䭙䅁䭁佁䭣䅁䉁䅁䅁允䅁䅁䅯睎䅳䅁杷允䅁䅁䅍䅁䑁䅁䅷䅁䭁䱁䙍䅁䭁䉁䜴䅁䉁䅁䅁允䅁䅁䅯睲䅙䅁杷允䅁䅁䅕䅁䑁䅁䅷䅁䭁䵁䔰䅁䭁佁䭯䅁䭁佁䭙䅁䭁佁䭳䅁䉁䅁䅁允䅁䅁䅯䅅䅑䅁杷允䅁䅁䅕䅁䑁䅁䅷䅁䭁䥁䵳䅁䭁佁䬰䅁䭁佁䭙䅁䭁佁䭣䅁䉁䅁䅁允䅁䅁䅣䅁䅁䅁癁欵䵁䅉䅅䅁䙁䅁䅁睁䵁䅁䅁权慃睃䅁权汄权䅁权浄权䅁权湄权䅁允䅁䅁䅅䅁䭁䉁䕁䅁䵁䅉䅅䅁䙁䅁䅁睁䵁䅁䅁权噂兄䅁权䱄杅䅁权䕁䅁䅋权䥄杅䅁允䅁䅁䅅䅁䙁䅁塲㍯㥁浣䅂䍄䉁䅁䅁睁䅁䅁䅍䅄䅁䅁䅯睢䅕䅁䅯䅇䅙䅁䅅䅁䉁䅁䅁权䭂杂䅁䍄䉁䅁䅁睁䅁䅁䅍䅄䅁䅁䅯元䄰䅁䅯䅈䅙䅁䅅䅁䉁䅁䅁权捁睂䅁䍄䉁䅁䅁兂䅁䅁䅍䅄䅁䅁䅯儸䅑䅁䅯儵䅯䅁䅯朵䅯䅁䅯眵䅯䅁䅅䅁䉁䅁䅁权㕄权䅁䍄䉁䅁䅁兂䅁䅁䅍䅄䅁䅁䅯䅨䅷䅁䅯䄶䅯䅁䅯朵䅯䅁䅯眵䅯䅁䅅䅁䉁䅁䅁权允䅂䅁䍄䉁䅁䅁兂䅁䅁䅍䅄䅁䅁䅯睹䅑䅁䅯儶䅯䅁䅯朵䅯䅁䅯眵䅯䅁䅅䅁䉁䅁䅁权允䅂䅁䍄䉁䅁䅁兂䅁䅁䅍䅄䅁䅁䅯杔䅕䅁䅯朶䅯䅁䅯朵䅯䅁䅯眶䅯䅁䅅䅁䉁䅁䅁睂䅁䅁䅁䕧浈䅑杷允䅁䅁䅕䅁䑁䅁䅷䅁䭁䉁䘸䅁䭁佁䭷䅁䭁佁䭙䅁䭁佁䭣䅁䉁䅁䅁允䅁䅁䅣䅁䅁䍁ㅃ䔵䵁䅉䅅䅁䙁䅁䅁睁䵁䅁䅁权乂兂䅁权汄权䅁权浄权䅁权湄权䅁允䅁䅁䅅䅁䭁䑁䱧䅁䵁䅉䅅䅁䑁䅁䅁睁䵁䅁䅁权灃兂䅁权偄杅䅁允䅁䅁䅅䅁䭁䉁䕁䅁䵁䅉䅅䅁䙁䅁䅁睁䵁䅁䅁权偁兂䅁权汄权䅁权浄权䅁权湄权䅁允䅁䅁䅅䅁䭁䉁䕁䅁䵁䅉䅅䅁䑁䅁䅁睁䵁䅁䅁权晄䅂䅁权歁杂䅁允䅁䅁䅅䅁䭁䵁䝑䅁䵁䅉䅅䅁䑁䅁䅁睁䵁䅁䅁权奂兂䅁权奁杂䅁允䅁䅁䅅䅁䭁䉁䝫䅁䵁䅉䅅䅁䙁䅁䅁睁䵁䅁䅁权扁兄䅁权䱄杅䅁权䕁䅁䅋权䥄杅䅁允䅁䅁䅅䅁䙁䵁ㅐ䙋偹汫䅰䍄䉁䅁䅁睁䅁䅁䅍䅄䅁䅁䅯睒䅕䅁䅯杊䅙䅁䅅䅁䉁䅁䅁兂㥁瑃橥䕣匱䅑杷允䅁䅁䅕䅁䑁䅁䅷䅁䭁佁䘰䅁䭁䵁即䅁䭁䅁䅑潁䭁䵁卫䅁䉁䅁䅁允䅁䅁䅕瑃橥䑣䬲啖䵁䅉䅅䅁䕁䅁䅁睁䵁䅁䅁权䑃䅄䅁权晁杂䅁权杁杂䅁允䅁䅁䅅䅁䭁䵁䵷䅁䵁䅉䅅䅁䙁䅁䅁睁䵁䅁䅁权婃䅂䅁权䙄杅䅁权䕁䅁䅋权䥄杅䅁允䅁䅁䅅䅁䙁乁㑰獎瘸䉁䅚䍄䉁䅁䅁兂䅁䅁䅍䅄䅁䅁䅯眫䅳䅁䅯䄷䅯䅁䅯朵䅯䅁䅯眵䅯䅁䅅䅁䉁䅁䅁权允䅂䅁䍄䉁䅁䅁睁䅁䅁䅍䅄䅁䅁䅯朵䅑䅁䅯杇䅙䅁䅅䅁䉁䅁䅁权䍄杂䅁䍄䉁䅁䅁兂䅁䅁䅍䅄䅁䅁䅯兪䅕䅁䅯儶䅯䅁䅯朵䅯䅁䅯眵䅯䅁䅅䅁䉁䅁䅁权允䅂䅁䍄䉁䅁䅁兂䅁䅁䅍䅄䅁䅁䅯杖䅷䅁䅯硹䅉䅁䅯䅂䍁䅧䅯䉹䅉䅁䅅䅁䉁䅁䅁兂硂児塲ㅯ偂䅑杷允䅁䅁䅍䅁䑁䅁䅷䅁䭁佁佣䅁䭁䉁䝯䅁䉁䅁䅁允䅁䅁䅯䅕䅣䅁杷允䅁䅁䅕䅁䑁䅁䅷䅁䭁䥁䕣䅁䭁䵁单䅁䭁䅁䅑潁䭁䵁卧䅁䉁䅁䅁允䅁䅁䅕噰啙祺套歂䵁䅉䅅䅁䑁䅁䅁睁䵁䅁䅁权䡃䅂䅁权奁杂䅁允䅁䅁䅅䅁䭁䑁䜰䅁䵁䅉䅅䅁䑁䅁䅁睁䵁䅁䅁权摄兄䅁权偄杅䅁允䅁䅁䅅䅁䡁䅁䅁䅁杁⭎䅒䍄䉁䅁䅁䅂䅁䅁䅍䅄䅁䅁䅯䅤䅷䅁䅯睈䅙䅁䅯䅉䅙䅁䅅䅁䉁䅁䅁权㡃杂䅁䍄䉁䅁䅁兂䅁䅁䅍䅄䅁䅁䅯杺䅕䅁䅯剸䅉䅁䅯䅂䍁䅧䅯䉹䅉䅁䅅䅁䉁䅁䅁兂扃漴䉆獫卣䅑杷允䅁䅁䅕䅁䑁䅁䅷䅁䭁䩁䱧䅁䭁佁䭕䅁䭁佁䭙䅁䭁佁䭣䅁䉁䅁䅁允䅁䅁䅯睎䅳䅁杷允䅁䅁䅍䅁䑁䅁䅷䅁䭁乁䕯䅁䭁䍁䝙䅁䉁䅁䅁允䅁䅁䅕䭆䠵場は䕖䵁䅉䅅䅁䑁䅁䅁睁䵁䅁䅁权䍁䅄䅁权慁杂䅁允䅁䅁䅅䅁䭁䉁䝳䅁䵁䅉䅅䅁䙁䅁䅁睁䵁䅁䅁权坃䅂䅁权灄权䅁权浄权䅁权湄权䅁允䅁䅁䅅䅁䭁䉁䕁䅁䵁䅉䅅䅁䙁䅁䅁睁䵁䅁䅁权坄䅂䅁权汄权䅁权浄权䅁权湄权䅁允䅁䅁䅅䅁䭁偁䭫䅁䵁䅉䅅䅁䙁䅁䅁睁䵁䅁䅁权噃䅂䅁权䱄杅䅁权䕁䅁䅋权䥄杅䅁允䅁䅁䅅䅁䙁䥁䌯匹捨㉺䅂䍄䉁䅁䅁兂䅁䅁䅍䅄䅁䅁䅯儲䅳䅁䅯剸䅉䅁䅯䅂䍁䅧䅯䉹䅉䅁䅅䅁䉁䅁䅁兂湁じ䑈䱓㉢睐杷允䅁䅁䅕䅁䑁䅁䅷䅁䭁䵁䱣䅁䭁佁䬰䅁䭁佁䭙䅁䭁佁䭣䅁䉁䅁䅁允䅁䅁䅯䅅䅑䅁杷允䅁䅁䅍䅁䑁䅁䅷䅁䭁䑁久䅁䭁䉁䝧䅁䉁䅁䅁允䅁䅁䅯䅦䅙䅁杷允䅁䅁䅕䅁䑁䅁䅷䅁䭁䩁乣䅁䭁佁䭕䅁䭁佁䭙䅁䭁佁䭣䅁䉁䅁䅁允䅁䅁䅯䅅䅑䅁杷允䅁䅁䅍䅁䑁䅁䅷䅁䭁乁䵅䅁䭁䵁匸䅁䉁䅁䅁允䅁䅁䅣䅁䅁䕁㡁〴䵁䅉䅅䅁䑁䅁䅁睁䵁䅁䅁权摃杄䅁权捁杂䅁允䅁䅁䅅䅁䭁䕁䝣䅁䵁䅉䅅䅁䑁䅁䅁睁䵁䅁䅁权䅃睃䅁权流杂䅁允䅁䅁䅅䅁䙁䵁ㅐ䙋偹汫䅴䍄䉁䅁䅁兂䅁䅁䅍䅄䅁䅁䅯睰䅕䅁䅯剸䅉䅁䅯䅂䍁䅧䅯剹䅉䅁䅅䅁䉁䅁䅁兂䥂祰晚歰档䅑杷允䅁䅁䅕䅁䑁䅁䅷䅁䭁䍁䵍䅁䭁佁䭧䅁䭁佁䭙䅁䭁佁䭣䅁䉁䅁䅁允䅁䅁䅯䅅䅑䅁杷允䅁䅁䅕䅁䑁䅁䅷䅁䭁䵁䔰䅁䭁䵁单䅁䭁䅁䅑潁䭁䵁卧䅁䉁䅁䅁允䅁䅁䅕歄䭩椱䕕䕆䵁䅉䅅䅁䙁䅁䅁睁䵁䅁䅁权扁杄䅁权瑄权䅁权浄权䅁权湄权䅁允䅁䅁䅅䅁䡁䅁䅁䅁杁異䅖䍄䉁䅁䅁兂䅁䅁䅍䅄䅁䅁䅯䄳䅕䅁䅯儵䅯䅁䅯朵䅯䅁䅯眵䅯䅁䅅䅁䉁䅁䅁权㥁杁䅁䍄䉁䅁䅁兂䅁䅁䅍䅄䅁䅁䅯杸䅑䅁䅯儵䅯䅁䅯朵䅯䅁䅯眵䅯䅁䅅䅁䉁䅁䅁权捁睃䅁䍄䉁䅁䅁睁䅁䅁䅍䅄䅁䅁䅯儳䅷䅁䅯杊䅙䅁䅅䅁䉁䅁䅁兂卂䉵䘶㐶噆䅑杷允䅁䅁䅍䅁䑁䅁䅷䅁䭁䅁䵙䅁䭁䉁䝯䅁䉁䅁䅁允䅁䅁䅯兗䅙䅁杷允䅁䅁䅕䅁䑁䅁䅷䅁䭁䱁䕍䅁䭁佁䭷䅁䭁佁䭙䅁䭁佁䭣䅁䉁䅁䅁允䅁䅁䅯䅅䅑䅁杷允䅁䅁䅍䅁䑁䅁䅷䅁䭁佁䕣䅁䭁䉁䝷䅁䉁䅁䅁允䅁䅁䅯其䅙䅁杷允䅁䅁䅍䅁䑁䅁䅷䅁䭁䱁乍䅁䭁䍁䝑䅁䉁䅁䅁允䅁䅁䅯䉓䅉䅁杷允䅁䅁䅍䅁䑁䅁䅷䅁䭁偁䕍䅁䭁䉁䝯䅁䉁䅁䅁允䅁䅁䅯杙䅙䅁杷允䅁䅁䅍䅁䑁䅁䅷䅁䭁䉁䝉䅁䭁䉁䜴䅁䉁䅁䅁允䅁䅁䅯䅎䅙䅁杷允䅁䅁䅕䅁䑁䅁䅷䅁䭁佁䕧䅁䭁佁䭕䅁䭁佁䭙䅁䭁佁䭣䅁䉁䅁䅁允䅁䅁䅯儫䅯䅁杷允䅁䅁䅑䅁䑁䅁䅷䅁䭁䩁䵧䅁䭁䉁䜸䅁䭁䍁䝁䅁䉁䅁䅁允䅁䅁䅯眹䄴䅁杷允䅁䅁䅕䅁䑁䅁䅷䅁䭁䝁䙕䅁䭁䵁即䅁䭁䅁䅑潁䭁䵁卫䅁䉁䅁䅁允䅁䅁䅕㡪ㅌ䙋智歗䵁䅉䅅䅁䙁䅁䅁睁䵁䅁䅁权坂兄䅁权䱄杅䅁权䕁䅁䅋权䥄杅䅁允䅁䅁䅅䅁䙁䭁䠵場啯汲䅖䍄䉁䅁䅁兂䅁䅁䅍䅄䅁䅁䅯杏䅕䅁䅯䄶䅯䅁䅯朵䅯䅁䅯眵䅯䅁䅅䅁䉁䅁䅁权允䅂䅁䍄䉁䅁䅁兂䅁䅁䅍䅄䅁䅁䅯䄶䅑䅁䅯硹䅉䅁䅯䅂䍁䅧䅯䉹䅉䅁䅅䅁䉁䅁䅁兂畃⭒㙆䑆椵䅑杷允䅁䅁䅕䅁䑁䅁䅷䅁䭁䝁䙁䅁䭁佁䬰䅁䭁佁䭙䅁䭁佁䭣䅁䉁䅁䅁允䅁䅁䅣䅁䅁䅁潁欵䵁䅉䅅䅁䑁䅁䅁睁䵁䅁䅁权奄䅂䅁权偄杅䅁允䅁䅁䅅䅁䡁䅁䅁䅁䅂搴䅨䍄䉁䅁䅁兂䅁䅁䅍䅄䅁䅁䅯䄹䅕䅁䅯䄶䅯䅁䅯朵䅯䅁䅯眵䅯䅁䅅䅁䉁䅁䅁权䝁睃䅁䍄䉁䅁䅁兂䅁䅁䅍䅄䅁䅁䅯兯䅳䅁䅯䄶䅯䅁䅯朵䅯䅁䅯眵䅯䅁䅅䅁䉁䅁䅁权㉁睃䅁䍄䉁䅁䅁睁䅁䅁䅍䅄䅁䅁䅯杕䄰䅁䅯䅇䅙䅁䅅䅁䉁䅁䅁权㥁杂䅁䍄䉁䅁䅁睁䅁䅁䅍䅄䅁䅁䅯䅳䅕䅁䅯杈䅙䅁䅅䅁䉁䅁䅁权㍂杂䅁䍄䉁䅁䅁兂䅁䅁䅍䅄䅁䅁䅯䄸䄰䅁䅯儶䅯䅁䅯朵䅯䅁䅯眵䅯䅁䅅䅁䉁䅁䅁权允䅂䅁䍄䉁䅁䅁睁䅁䅁䅍䅄䅁䅁䅯睓䄰䅁䅯䅇䅙䅁䅅䅁䉁䅁䅁权灁杂䅁䍄䉁䅁䅁兂䅁䅁䅍䅄䅁䅁䅯䅹䅑䅁䅯硹䅉䅁䅯䅂䍁䅧䅯䉹䅉䅁䅅䅁䉁䅁䅁兂獄払敧塨晴䅑杷允䅁䅁䅕䅁䑁䅁䅷䅁䭁䉁䝁䅁䭁䵁单䅁䭁䅁䅑潁䭁䵁卫䅁䉁䅁䅁允䅁䅁䅕瑶㍵㐷䉷䕁䵁䅉䅅䅁䙁䅁䅁睁䵁䅁䅁权䑁䅅䅁权䙄杅䅁权䕁䅁䅋权䥄杅䅁允䅁䅁䅅䅁䙁䑁穷潕汍儸䅸䍄䉁䅁䅁睁䅁䅁䅍䅄䅁䅁䅯朰䄸䅁䅯杇䅙䅁䅅䅁䉁䅁䅁权楂杂䅁䍄䉁䅁䅁兂䅁䅁䅍䅄䅁䅁䅯䅯䅷䅁䅯儵䅯䅁䅯朵䅯䅁䅯眵䅯䅁䅅䅁䉁䅁䅁权捁睃䅁䍄䉁䅁䅁睁䅁䅁䅍䅄䅁䅁䅯䅔䅕䅁䅯硺䅉䅁䅅䅁䉁䅁䅁权允䅂䅁䍄䉁䅁䅁䅂䅁䅁䅍䅄䅁䅁䅯兰䅕䅁䅯睈䅙䅁䅯䅉䅙䅁䅅䅁䉁䅁䅁权瑃杂䅁䍄䉁䅁䅁䅂䅁䅁䅍䅄䅁䅁䅯䄫䅯䅁䅯睈䅙䅁䅯䅉䅙䅁䅅䅁䉁䅁䅁权䵂杂䅁䍄䉁䅁䅁兂䅁䅁䅍䅄䅁䅁䅯兤䅳䅁䅯䄶䅯䅁䅯朵䅯䅁䅯眵䅯䅁䅅䅁䉁䅁䅁权㉁䅄䅁䍄䉁䅁䅁兂䅁䅁䅍䅄䅁䅁䅯儯䅷䅁䅯儶䅯䅁䅯朵䅯䅁䅯眵䅯䅁䅅䅁䉁䅁䅁权允䅂䅁䍄䉁䅁䅁睁䅁䅁䅍䅄䅁䅁䅯睸䅑䅁䅯杇䅙䅁䅅䅁䉁䅁䅁权扁杂䅁䍄䉁䅁䅁睁䅁䅁䅍䅄䅁䅁䅯睪䅕䅁䅯䅊䅙䅁䅅䅁䉁䅁䅁权偂睂䅁䍄䉁䅁䅁睁䅁䅁䅍䅄䅁䅁䅯兡䅕䅁䅯杊䅙䅁䅅䅁䉁䅁䅁兂歃䑣䬰砱慎䅑杷允䅁䅁䅕䅁䑁䅁䅷䅁䭁䝁䱣䅁䭁䵁单䅁䭁䅁䅑潁䭁䵁卫䅁䉁䅁䅁允䅁䅁䅕㕺桪歙䭺歍䵁䅉䅅䅁䙁䅁䅁睁䵁䅁䅁权ぁ睄䅁权䙄杅䅁权䕁䅁䅋权䩄杅䅁允䅁䅁䅅䅁䙁䑁䉳㜯桫栳䅊䍄䉁䅁䅁兂䅁䅁䅍䅄䅁䅁䅯䅬䅑䅁䅯䄷䅯䅁䅯朵䅯䅁䅯眵䅯䅁䅅䅁䉁䅁䅁睂䅁䅁䅁䉉浺䅑杷允䅁䅁䅍䅁䑁䅁䅷䅁䭁䝁䙁䅁䭁䍁䝙䅁䉁䅁䅁允䅁䅁䅕⽷潕䥘匸啗䵁䅉䅅䅁䑁䅁䅁睁䵁䅁䅁权䍄䅂䅁权捁杂䅁允䅁䅁䅅䅁䭁䑁䜸䅁䵁䅉䅅䅁䑁䅁䅁睁䵁䅁䅁权呁杂䅁权慁杂䅁允䅁䅁䅅䅁䭁䵁䜰䅁䵁䅉䅅䅁䑁䅁䅁睁䵁䅁䅁权獄睃䅁权奁杂䅁允䅁䅁䅅䅁䭁䡁䝷䅁䵁䅉䅅䅁䙁䅁䅁睁䵁䅁䅁权㑁䅄䅁权䱄杅䅁权䕁䅁䅋权䥄杅䅁允䅁䅁䅅䅁䙁乁橥䑣䬰ㅨ䅚䍄䉁䅁䅁兂䅁䅁䅍䅄䅁䅁䅯儶䅷䅁䅯朶䅯䅁䅯朵䅯䅁䅯眶䅯䅁䅅䅁䉁䅁䅁权允䅂䅁䍄䉁䅁䅁兂䅁䅁䅍䅄䅁䅁䅯杦䅕䅁䅯硹䅉䅁䅯䅂䍁䅧䅯剹䅉䅁䅅䅁䉁䅁䅁兂桄桥畓㑒扆䅑杷允䅁䅁䅕䅁䑁䅁䅷䅁䭁佁䙧䅁䭁佁䭯䅁䭁佁䭙䅁䭁佁䭳䅁䉁䅁䅁允䅁䅁䅯䅅䅑䅁杷允䅁䅁䅍䅁䑁䅁䅷䅁䭁偁䭯䅁䭁䍁䝑䅁䉁䅁䅁允䅁䅁䅯来䄸䅁杷允䅁䅁䅕䅁䑁䅁䅷䅁䭁䝁偅䅁䭁䵁即䅁䭁䅁䅑潁䭁䵁卫䅁䉁䅁䅁允䅁䅁䅕䡰㥁瑃䑣䕚䵁䅉䅅䅁䑁䅁䅁睁䵁䅁䅁权乂兂䅁权流杂䅁允䅁䅁䅅䅁䙁䑁積積積ㅕ䅒䍄䉁䅁䅁兂䅁䅁䅍䅄䅁䅁䅯兘䅕䅁䅯䄷䅯䅁䅯朵䅯䅁䅯眵䅯䅁䅅䅁䉁䅁䅁睂䅁䅁䅁䑉洷䅑杷允䅁䅁䅍䅁䑁䅁䅷䅁䭁䕁䱅䅁䭁䍁䝙䅁䉁䅁䅁允䅁䅁䅕瑃橥䑣焰歗䵁䅉䅅䅁䑁䅁䅁睁䵁䅁䅁权噁杄䅁权敁杂䅁允䅁䅁䅅䅁䭁䑁䝣䅁䵁䅉䅅䅁䙁䅁䅁睁䵁䅁䅁权硂睃䅁权灄权䅁权浄权䅁权湄权䅁允䅁䅁䅅䅁䭁䍁乧䅁䵁䅉䅅䅁䙁䅁䅁睁䵁䅁䅁权瑄䅂䅁权䱄杅䅁权䕁䅁䅋权䥄杅䅁允䅁䅁䅅䅁䙁䵁䴳䵺䵺䝢䅎䍄䉁䅁䅁兂䅁䅁䅍䅄䅁䅁䅯睷䅑䅁䅯儶䅯䅁䅯朵䅯䅁䅯眵䅯䅁䅅䅁䉁䅁䅁权牁充䅁䍄䉁䅁䅁兂䅁䅁䅍䅄䅁䅁䅯䅈䅕䅁䅯䄶䅯䅁䅯朵䅯䅁䅯眵䅯䅁䅅䅁䉁䅁䅁权䝁睃䅁䍄䉁䅁䅁睁䅁䅁䅍䅄䅁䅁䅯䅩䅑䅁䅯杈䅙䅁䅅䅁䉁䅁䅁权㍁杂䅁䍄䉁䅁䅁睁䅁䅁䅍䅄䅁䅁䅯䅏䅕䅁䅯杊䅙䅁䅅䅁䉁䅁䅁兂桄桥畓㑒坆䅑杷允䅁䅁䅕䅁䑁䅁䅷䅁䭁䕁䵫䅁䭁䵁单䅁䭁䅁䅑潁䭁䵁卫䅁䉁䅁䅁允䅁䅁䅕坢噋䵮敆商䵁䅉䅅䅁䑁䅁䅁睁䵁䅁䅁权灁兂䅁权流杂䅁允䅁䅁䅅䅁䙁䥁䌯匹捨ㅘ䅨䍄䉁䅁䅁兂䅁䅁䅍䅄䅁䅁䅯䅴䅳䅁䅯剸䅉䅁䅯䅂䍁䅧䅯剹䅉䅁䅅䅁䉁䅁䅁兂䡄千乭浢穄睐杷允䅁䅁䅍䅁䑁䅁䅷䅁䭁䥁䴰䅁䭁䵁匸䅁䉁䅁䅁允䅁䅁䅯䅅䅑䅁杷允䅁䅁䅍䅁䑁䅁䅷䅁䭁䭁丰䅁䭁䍁䝙䅁䉁䅁䅁允䅁䅁䅕㑈牘払⭩歕䵁䅉䅅䅁䙁䅁䅁睁䵁䅁䅁权祂睃䅁权灄权䅁权浄权䅁权湄权䅁允䅁䅁䅅䅁䭁䉁䕁䅁䵁䅉䅅䅁䙁䅁䅁睁䵁䅁䅁权慁䅄䅁权䙄杅䅁权䕁䅁䅋权䩄杅䅁允䅁䅁䅅䅁䙁䉁䡥牱ㄷ桎䅎䍄䉁䅁䅁兂䅁䅁䅍䅄䅁䅁䅯兢䅷䅁䅯儶䅯䅁䅯朵䅯䅁䅯眵䅯䅁䅅䅁䉁䅁䅁权允䅂䅁䍄䉁䅁䅁兂䅁䅁䅍䅄䅁䅁䅯䅍䅕䅁䅯䄶䅯䅁䅯朵䅯䅁䅯眵䅯䅁䅅䅁䉁䅁䅁权䝁睃䅁䍄䉁䅁䅁睁䅁䅁䅍䅄䅁䅁䅯儷䅷䅁䅯䅈䅙䅁䅅䅁䉁䅁䅁权䉂杂䅁䍄䉁䅁䅁睁䅁䅁䅍䅄䅁䅁䅯䄸䅷䅁䅯䅊䅙䅁䅅䅁䉁䅁䅁权兄充䅁䍄䉁䅁䅁睁䅁䅁䅍䅄䅁䅁䅯兡䄸䅁䅯杊䅙䅁䅅䅁䉁䅁䅁兂䙃ㄶ㑇灈慖䅑杷允䅁䅁䅕䅁䑁䅁䅷䅁䭁䭁䙯䅁䭁䵁即䅁䭁䅁䅑潁䭁䵁卧䅁䉁䅁䅁允䅁䅁䅕場啯歲㕣ず䵁䅉䅅䅁䙁䅁䅁睁䵁䅁䅁权癃䅂䅁权潄权䅁权浄权䅁权湄权䅁允䅁䅁䅅䅁䭁䅁䱙䅁䵁䅉䅅䅁䙁䅁䅁睁䵁䅁䅁权ㅂ睃䅁权䙄杅䅁权䕁䅁䅋权䩄杅䅁允䅁䅁䅅䅁䙁䉁㑔䅈䥘桌䅰䍄䉁䅁䅁睁䅁䅁䅍䅄䅁䅁䅯睨䅳䅁䅯杇䅙䅁䅅䅁䉁䅁䅁权䍄杂䅁䍄䉁䅁䅁兂䅁䅁䅍䅄䅁䅁䅯杋䅕䅁䅯䄶䅯䅁䅯朵䅯䅁䅯眵䅯䅁䅅䅁䉁䅁䅁权䝁睃䅁䍄䉁䅁䅁兂䅁䅁䅍䅄䅁䅁䅯朳䅕䅁䅯儷䅯䅁䅯朵䅯䅁䅯眵䅯䅁䅅䅁䉁䅁䅁睂䅁䅁䅁䍑浢䅑杷允䅁䅁䅕䅁䑁䅁䅷䅁䭁偁䙳䅁䭁佁䭯䅁䭁佁䭙䅁䭁佁䭳䅁䉁䅁䅁允䅁䅁䅣䅁䅁佁㥁欵䵁䅉䅅䅁䑁䅁䅁睁䵁䅁䅁权呂䅄䅁权偄杅䅁允䅁䅁䅅䅁䭁䉁䕁䅁䵁䅉䅅䅁䕁䅁䅁睁䵁䅁䅁权㕁兂䅁权晁杂䅁权杁杂䅁允䅁䅁䅅䅁䭁乁䝧䅁䵁䅉䅅䅁䙁䅁䅁睁䵁䅁䅁权祃兂䅁权䱄杅䅁权䕁䅁䅋权䥄杅䅁允䅁䅁䅅䅁䙁䵁䴳䵺䵺䙈䄱䍄䉁䅁䅁睁䅁䅁䅍䅄䅁䅁䅯䅌䅕䅁䅯䅊䅙䅁䅅䅁䉁䅁䅁权䝄睂䅁䍄䉁䅁䅁䅂䅁䅁䅍䅄䅁䅁䅯䄵䄴䅁䅯睈䅙䅁䅯䅉䅙䅁䅅䅁䉁䅁䅁权㍃䅅䅁䍄䉁䅁䅁睁䅁䅁䅍䅄䅁䅁䅯八䅑䅁䅯䅊䅙䅁䅅䅁䉁䅁䅁权乂睂䅁䍄䉁䅁䅁睁䅁䅁䅍䅄䅁䅁䅯朹䅑䅁䅯䅈䅙䅁䅅䅁䉁䅁䅁权慂杂䅁䍄䉁䅁䅁兂䅁䅁䅍䅄䅁䅁䅯兂䄰䅁䅯剸䅉䅁䅯䅂䍁䅧䅯䉹䅉䅁䅅䅁䉁䅁䅁兂慂桱穪䑁乍䅑杷允䅁䅁䅍䅁䑁䅁䅷䅁䭁䱁䙫䅁䭁䍁䝑䅁䉁䅁䅁允䅁䅁䅯䅅䅑䅁杷允䅁䅁䅑䅁䑁䅁䅷䅁䭁䭁䵑䅁䭁䉁䜸䅁䭁䍁䝁䅁䉁䅁䅁允䅁䅁䅯睆䅣䅁杷允䅁䅁䅍䅁䑁䅁䅷䅁䭁䥁佷䅁䭁䉁䝧䅁䉁䅁䅁允䅁䅁䅯䅒䅙䅁杷允䅁䅁䅍䅁䑁䅁䅷䅁䭁䑁䙳䅁䭁䵁匸䅁䉁䅁䅁允䅁䅁䅯䅅䅑䅁杷允䅁䅁䅍䅁䑁䅁䅷䅁䭁䵁䙙䅁䭁䉁䝧䅁䉁䅁䅁允䅁䅁䅯䅑䅙䅁杷允䅁䅁䅕䅁䑁䅁䅷䅁䭁乁䙁䅁䭁佁䭕䅁䭁佁䭙䅁䭁佁䭣䅁䉁䅁䅁允䅁䅁䅯䅅䅑䅁杷允䅁䅁䅍䅁䑁䅁䅷䅁䭁䉁䝁䅁䭁䉁䝷䅁䉁䅁䅁允䅁䅁䅯杍䅣䅁杷允䅁䅁䅕䅁䑁䅁䅷䅁䭁䑁䙅䅁䭁佁䭕䅁䭁佁䭙䅁䭁佁䭣䅁䉁䅁䅁允䅁䅁䅯䅅䅑䅁杷允䅁䅁䅕䅁䑁䅁䅷䅁䭁䱁䙳䅁䭁佁䭯䅁䭁佁䭙䅁䭁佁䭳䅁䉁䅁䅁允䅁䅁䅣䅁䅁䕁㝁欵䵁䅉䅅䅁䙁䅁䅁睁䵁䅁䅁权䥂睃䅁权灄权䅁权浄权䅁权湄权䅁允䅁䅁䅅䅁䭁䡁偣䅁䵁䅉䅅䅁䙁䅁䅁睁䵁䅁䅁权呄䅂䅁权汄权䅁权浄权䅁权湄权䅁允䅁䅁䅅䅁䭁䉁䱧䅁䵁䅉䅅䅁䙁䅁䅁睁䵁䅁䅁权䥁睃䅁权䙄杅䅁权䕁䅁䅋权䥄杅䅁允䅁䅁䅅䅁䙁䅁佷⭔䜱䉂䅖䍄䉁䅁䅁兂䅁䅁䅍䅄䅁䅁䅯眳䅕䅁䅯䄶䅯䅁䅯朵䅯䅁䅯眵䅯䅁䅅䅁䉁䅁䅁权䝁睃䅁䍄䉁䅁䅁睁䅁䅁䅍䅄䅁䅁䅯儹䅑䅁䅯䅈䅙䅁䅅䅁䉁䅁䅁权㙄杂䅁䍄䉁䅁䅁兂䅁䅁䅍䅄䅁䅁䅯睎䅕䅁䅯朶䅯䅁䅯朵䅯䅁䅯眶䅯䅁䅅䅁䉁䅁䅁睂䅁䅁䅁䕉浢䅑杷允䅁䅁䅕</t>
  </si>
  <si>
    <t>䅁䑁䅁䅷䅁䭁䥁䱁䅁䭁䵁单䅁䭁䅁䅑潁䭁䵁卧䅁䉁䅁䅁允䅁䅁䅕㡁椵灶䕋䕊䵁䅉䅅䅁䑁䅁䅁睁䵁䅁䅁权䥁䅄䅁权敁杂䅁允䅁䅁䅅䅁䭁䭁䜸䅁䵁䅉䅅䅁䙁䅁䅁睁䵁䅁䅁权⽂睃䅁权䙄杅䅁权䕁䅁䅋权䩄杅䅁允䅁䅁䅅䅁䙁䑁栰㥖⽅橈䅖䍄䉁䅁䅁兂䅁䅁䅍䅄䅁䅁䅯䅒䅕䅁䅯朶䅯䅁䅯朵䅯䅁䅯眶䅯䅁䅅䅁䉁䅁䅁睂䅁䅁䅁䍉浪䅑杷允䅁䅁䅍䅁䑁䅁䅷䅁䭁佁䕅䅁䭁䉁䝷䅁䉁䅁䅁允䅁䅁䅯杗䅙䅁杷允䅁䅁䅕䅁䑁䅁䅷䅁䭁佁䔸䅁䭁䵁即䅁䭁䅁䅑潁䭁䵁卫䅁䉁䅁䅁允䅁䅁䅕積積積橏歖䵁䅉䅅䅁䑁䅁䅁睁䵁䅁䅁权奃䅂䅁权流杂䅁允䅁䅁䅅䅁䙁䝁浚浚浚汊䅎䍄䉁䅁䅁兂䅁䅁䅍䅄䅁䅁䅯兡䅷䅁䅯儷䅯䅁䅯朵䅯䅁䅯眵䅯䅁䅅䅁䉁䅁䅁睂䅁䅁䅁䍯洷䅑杷允䅁䅁䅍䅁䑁䅁䅷䅁䭁䝁䙑䅁䭁䵁匸䅁䉁䅁䅁允䅁䅁䅣䅁䅁䝁卂䔵䵁䅉䅅䅁䑁䅁䅁睁䵁䅁䅁权求兄䅁权慁杂䅁允䅁䅁䅅䅁䭁䑁䜰䅁䵁䅉䅅䅁䙁䅁䅁睁䵁䅁䅁权㕄兄䅁权䙄杅䅁权䕁䅁䅋权䥄杅䅁允䅁䅁䅅䅁䙁䍁䱪⽪䭹䈴䅊䍄䉁䅁䅁睁䅁䅁䅍䅄䅁䅁䅯睙䅷䅁䅯䅇䅙䅁䅅䅁䉁䅁䅁权婁杂䅁䍄䉁䅁䅁睁䅁䅁䅍䅄䅁䅁䅯睚䅷䅁䅯䅈䅙䅁䅅䅁䉁䅁䅁权㍄杂䅁䍄䉁䅁䅁睁䅁䅁䅍䅄䅁䅁䅯睍䅕䅁䅯䅇䅙䅁䅅䅁䉁䅁䅁权婁杂䅁䍄䉁䅁䅁睁䅁䅁䅍䅄䅁䅁䅯朷䅳䅁䅯杈䅙䅁䅅䅁䉁䅁䅁权㥁䅃䅁䍄䉁䅁䅁睁䅁䅁䅍䅄䅁䅁䅯䅔䄸䅁䅯䅈䅙䅁䅅䅁䉁䅁䅁权䱄杂䅁䍄䉁䅁䅁兂䅁䅁䅍䅄䅁䅁䅯睒䄰䅁䅯硹䅉䅁䅯䅂䍁䅧䅯剹䅉䅁䅅䅁䉁䅁䅁兂㝂䭆䠵挴婰䅑杷允䅁䅁䅍䅁䑁䅁䅷䅁䭁䵁乳䅁䭁䍁䝙䅁䉁䅁䅁允䅁䅁䅕場啯歲䉤ざ䵁䅉䅅䅁䙁䅁䅁睁䵁䅁䅁权呂䅄䅁权潄权䅁权浄权䅁权湄权䅁允䅁䅁䅅䅁䭁䉁䕁䅁䵁䅉䅅䅁䙁䅁䅁睁䵁䅁䅁权⽃䅄䅁权灄权䅁权浄权䅁权湄权䅁允䅁䅁䅅䅁䭁䩁偍䅁䵁䅉䅅䅁䑁䅁䅁睁䵁䅁䅁权千兂䅁权流杂䅁允䅁䅁䅅䅁䙁䝁浚浚浚求䅂䍄䉁䅁䅁兂䅁䅁䅍䅄䅁䅁䅯內䄴䅁䅯䄷䅯䅁䅯朵䅯䅁䅯眵䅯䅁䅅䅁䉁䅁䅁权允䅂䅁䍄䉁䅁䅁兂䅁䅁䅍䅄䅁䅁䅯杁䅕䅁䅯硹䅉䅁䅯䅂䍁䅧䅯䉹䅉䅁䅅䅁䉁䅁䅁兂偃癷潕佘堹䅑杷允䅁䅁䅑䅁䑁䅁䅷䅁䭁䩁䙅䅁䭁䉁䜸䅁䭁䍁䝁䅁䉁䅁䅁允䅁䅁䅯䄹䅙䅁杷允䅁䅁䅍䅁䑁䅁䅷䅁䭁䩁䙅䅁䭁䉁䜴䅁䉁䅁䅁允䅁䅁䅯睪䅙䅁杷允䅁䅁䅕䅁䑁䅁䅷䅁䭁䅁佳䅁䭁䵁单䅁䭁䅁䅑潁䭁䵁卧䅁䉁䅁䅁允䅁䅁䅕癗噦㕗䱉あ䵁䅉䅅䅁䙁䅁䅁睁䵁䅁䅁权獁杄䅁权䙄杅䅁权䕁䅁䅋权䩄杅䅁允䅁䅁䅅䅁䙁偁啯杴晎睊䄵䍄䉁䅁䅁兂䅁䅁䅍䅄䅁䅁䅯杄䅙䅁䅯䄶䅯䅁䅯朵䅯䅁䅯眵䅯䅁䅅䅁䉁䅁䅁权䝁睃䅁䍄䉁䅁䅁兂䅁䅁䅍䅄䅁䅁䅯䅲䅕䅁䅯䄶䅯䅁䅯朵䅯䅁䅯眵䅯䅁䅅䅁䉁䅁䅁权剂睃䅁䍄䉁䅁䅁兂䅁䅁䅍䅄䅁䅁䅯睪䅕䅁䅯朶䅯䅁䅯朵䅯䅁䅯眶䅯䅁䅅䅁䉁䅁䅁权允䅂䅁䍄䉁䅁䅁兂䅁䅁䅍䅄䅁䅁䅯共䅕䅁䅯儷䅯䅁䅯朵䅯䅁䅯眵䅯䅁䅅䅁䉁䅁䅁睂䅁䅁䅁䩯汶䅑杷允䅁䅁䅍䅁䑁䅁䅷䅁䭁䝁䙑䅁䭁䍁䝙䅁䉁䅁䅁允䅁䅁䅕呣䬰㘱睎䕗䵁䅉䅅䅁䙁䅁䅁睁䵁䅁䅁权啃兂䅁权瑄权䅁权浄权䅁权湄权䅁允䅁䅁䅅䅁䡁䅁䅁䅁䅁伳䅒䍄䉁䅁䅁兂䅁䅁䅍䅄䅁䅁䅯杍䅕䅁䅯儵䅯䅁䅯朵䅯䅁䅯眵䅯䅁䅅䅁䉁䅁䅁权㑁睃䅁䍄䉁䅁䅁睁䅁䅁䅍䅄䅁䅁䅯杺䅕䅁䅯硺䅉䅁䅅䅁䉁䅁䅁睂䅁䅁䅁䅧樯䅑杷允䅁䅁䅍䅁䑁䅁䅷䅁䭁䙁乕䅁䭁䍁䝙䅁䉁䅁䅁允䅁䅁䅕敨剴䉵䘶さ䵁䅉䅅䅁䙁䅁䅁睁䵁䅁䅁权啃兂䅁权煄权䅁权浄权䅁权牄权䅁允䅁䅁䅅䅁䭁䉁䕁䅁䵁䅉䅅䅁䑁䅁䅁睁䵁䅁䅁权塃睃䅁权奁杂䅁允䅁䅁䅅䅁䭁䑁䝫䅁䵁䅉䅅䅁䙁䅁䅁睁䵁䅁䅁权汃䅂䅁权瑄权䅁权浄权䅁权湄权䅁允䅁䅁䅅䅁䡁䅁䅁䅁杁⭊䅖䍄䉁䅁䅁兂䅁䅁䅍䅄䅁䅁䅯李䅕䅁䅯儶䅯䅁䅯朵䅯䅁䅯眵䅯䅁䅅䅁䉁䅁䅁权允䅂䅁䍄䉁䅁䅁睁䅁䅁䅍䅄䅁䅁䅯䅬䅷䅁䅯杇䅙䅁䅅䅁䉁䅁䅁权㥁杂䅁䍄䉁䅁䅁睁䅁䅁䅍䅄䅁䅁䅯杊䄴䅁䅯䅇䅙䅁䅅䅁䉁䅁䅁权䕂杂䅁䍄䉁䅁䅁兂䅁䅁䅍䅄䅁䅁䅯睴䅕䅁䅯儵䅯䅁䅯朵䅯䅁䅯眵䅯䅁䅅䅁䉁䅁䅁权奁睃䅁䍄䉁䅁䅁兂䅁䅁䅍䅄䅁䅁䅯六䅷䅁䅯硹䅉䅁䅯䅂䍁䅧䅯䉹䅉䅁䅅䅁䉁䅁䅁兂偃癷潕䅘朹䅑杷允䅁䅁䅍䅁䑁䅁䅷䅁䭁䡁乷䅁䭁䉁䝧䅁䉁䅁䅁允䅁䅁䅯兇䅙䅁杷允䅁䅁䅕䅁䑁䅁䅷䅁䭁偁䕣䅁䭁䵁单䅁䭁䅁䅑潁䭁䵁卧䅁䉁䅁䅁允䅁䅁䅕瑨䕡㡷偑歁䵁䅉䅅䅁䙁䅁䅁睁䵁䅁䅁权㑂兂䅁权䱄杅䅁权䕁䅁䅋权䩄杅䅁允䅁䅁䅅䅁䙁䑁積積積ㅕ䅤䍄䉁䅁䅁睁䅁䅁䅍䅄䅁䅁䅯兙䅷䅁䅯杊䅙䅁䅅䅁䉁䅁䅁䅆桂䅁䅁䅁䅁䅁杷允䅁䅁䅕䅁䑁䅁䅷䅁䭁䅁䵣䅁䭁佁䭫䅁䭁佁䭙䅁䭁佁䭣䅁䉁䅁䅁允䅁䅁䅯克䄴䅁杷允䅁䅁䅍䅁䑁䅁䅷䅁䭁䡁䱫䅁䭁䉁䝷䅁䉁䅁䅁允䅁䅁䅯杗䅙䅁杷允䅁䅁䅍䅁䑁䅁䅷䅁䭁䝁䙑䅁䭁䉁䝧䅁䉁䅁䅁允䅁䅁䅯䅒䅙䅁杷允䅁䅁䅕䅁䑁䅁䅷䅁䭁䅁䝑䅁䭁佁䬰䅁䭁佁䭙䅁䭁佁䭣䅁䉁䅁䅁允䅁䅁䅯䅅䅑䅁杷允䅁䅁䅑䅁䑁䅁䅷䅁䭁䱁䙷䅁䭁䉁䜸䅁䭁䍁䝁䅁䉁䅁䅁允䅁䅁䅯李䅣䅁杷允䅁䅁䅍䅁䑁䅁䅷䅁䭁乁䙙䅁䭁䉁䝧䅁䉁䅁䅁允䅁䅁䅯䅒䅙䅁杷允䅁䅁䅍䅁䑁䅁䅷䅁䭁䉁䙧䅁䭁䉁䝯䅁䉁䅁䅁允䅁䅁䅯䅐䅙䅁杷允䅁䅁䅕䅁䑁䅁䅷䅁䭁䝁位䅁䭁䵁单䅁䭁䅁䅑潁䭁䵁卧䅁䉁䅁䅁允䅁䅁䅕爳啙硬䡳歅䵁䅉䅅䅁䑁䅁䅁睁䵁䅁䅁权瑂睃䅁权歁杂䅁允䅁䅁䅅䅁䭁䅁偯䅁䵁䅉䅅䅁䑁䅁䅁睁䵁䅁䅁权䭄䅄䅁权敁杂䅁允䅁䅁䅅䅁䭁偁䜸䅁䵁䅉䅅䅁䙁䅁䅁睁䵁䅁䅁权元䅂䅁权䱄杅䅁权䕁䅁䅋权䥄杅䅁允䅁䅁䅅䅁䙁乁橥䑣䬰㈱䅆䍄䉁䅁䅁睁䅁䅁䅍䅄䅁䅁䅯䅅䅕䅁䅯䅊䅙䅁䅅䅁䉁䅁䅁权橃杂䅁䍄䉁䅁䅁兂䅁䅁䅍䅄䅁䅁䅯䅢䅕䅁䅯朶䅯䅁䅯朵䅯䅁䅯眶䅯䅁䅅䅁䉁䅁䅁睂䅁䅁䅁䔴浦䅑杷允䅁䅁䅑䅁䑁䅁䅷䅁䭁佁䱑䅁䭁䉁䜸䅁䭁䍁䝁䅁䉁䅁䅁允䅁䅁䅯杋䅧䅁杷允䅁䅁䅕䅁䑁䅁䅷䅁䭁䅁䴸䅁䭁佁䭫䅁䭁佁䭙䅁䭁佁䭣䅁䉁䅁䅁允䅁䅁䅯档䅅䅁杷允䅁䅁䅕䅁䑁䅁䅷䅁䭁䡁䙕䅁䭁佁䭯䅁䭁佁䭙䅁䭁佁䭳䅁䉁䅁䅁允䅁䅁䅣䅁䅁䝁䙂欵䵁䅉䅅䅁䙁䅁䅁睁䵁䅁䅁权䑂睃䅁权䱄杅䅁权䕁䅁䅋权䥄杅䅁允䅁䅁䅅䅁䙁佁㙆䭆䠵坑䅆䍄䉁䅁䅁兂䅁䅁䅍䅄䅁䅁䅯䅃䅙䅁䅯儶䅯䅁䅯朵䅯䅁䅯眵䅯䅁䅅䅁䉁䅁䅁权扄兄䅁䍄䉁䅁䅁䅂䅁䅁䅍䅄䅁䅁䅯杢䅕䅁䅯睈䅙䅁䅯䅉䅙䅁䅅䅁䉁䅁䅁权穁䅃䅁䍄䉁䅁䅁兂䅁䅁䅍䅄䅁䅁䅯睄䅙䅁䅯儶䅯䅁䅯朵䅯䅁䅯眵䅯䅁䅅䅁䉁䅁䅁权千䅅䅁䍄䉁䅁䅁兂䅁䅁䅍䅄䅁䅁䅯䅴䅳䅁䅯硹䅉䅁䅯䅂䍁䅧䅯剹䅉䅁䅅䅁䉁䅁䅁兂浂浚浚歚扚䅑杷允䅁䅁䅍䅁䑁䅁䅷䅁䭁䩁䔸䅁䭁䉁䝧䅁䉁䅁䅁允䅁䅁䅯兇䅙䅁杷允䅁䅁䅕䅁䑁䅁䅷䅁䭁䍁䙷䅁䭁佁䬰䅁䭁佁䭙䅁䭁佁䭣䅁䉁䅁䅁允䅁䅁䅯䅅䅑䅁杷允䅁䅁䅕䅁䑁䅁䅷䅁䭁乁乁䅁䭁佁䭷䅁䭁佁䭙䅁䭁佁䭣䅁䉁䅁䅁允䅁䅁䅯䅅䅑䅁杷允䅁䅁䅍䅁䑁䅁䅷䅁䭁乁䴴䅁䭁䍁䝑䅁䉁䅁䅁允䅁䅁䅯杊䅣䅁杷允䅁䅁䅍䅁䑁䅁䅷䅁䭁䩁䕷䅁䭁䉁䝷䅁䉁䅁䅁允䅁䅁䅯朶䅙䅁杷允䅁䅁䅍䅁䑁䅁䅷䅁䭁䍁䱣䅁䭁䍁䝙䅁䉁䅁䅁允䅁䅁䅕硥畓⭒慆さ䵁䅉䅅䅁䑁䅁䅁睁䵁䅁䅁权㡄权䅁权敁杂䅁允䅁䅁䅅䅁䭁佁䝙䅁䵁䅉䅅䅁䑁䅁䅁睁䵁䅁䅁权湄杄䅁权歁杂䅁允䅁䅁䅅䅁䭁乁兑䅁䵁䅉䅅䅁䙁䅁䅁睁䵁䅁䅁权潃䅄䅁权䱄杅䅁权䕁䅁䅋权䥄杅䅁允䅁䅁䅅䅁䙁乁橥䑣䬰ㅂ䅨䍄䉁䅁䅁睁䅁䅁䅍䅄䅁䅁䅯杶䅷䅁䅯杊䅙䅁䅅䅁䉁䅁䅁兂畃⭒㙆䡆堵䅑杷允䅁䅁䅕䅁䑁䅁䅷䅁䭁䙁䙳䅁䭁佁䬰䅁䭁佁䭙䅁䭁佁䭣䅁䉁䅁䅁允䅁䅁䅣䅁䅁佁䵁欵䵁䅉䅅䅁䑁䅁䅁睁䵁䅁䅁权䙁杄䅁权流杂䅁允䅁䅁䅅䅁䙁䙁㑋潈牘噯䅨䍄䉁䅁䅁睁䅁䅁䅍䅄䅁䅁䅯眲䅑䅁䅯杇䅙䅁䅅䅁䉁䅁䅁权⭁杂䅁䍄䉁䅁䅁睁䅁䅁䅍䅄䅁䅁䅯杔䅕䅁䅯杈䅙䅁䅅䅁䉁䅁䅁权灃睂䅁䍄䉁䅁䅁兂䅁䅁䅍䅄䅁䅁䅯䅔䄸䅁䅯儷䅯䅁䅯朵䅯䅁䅯眵䅯䅁䅅䅁䉁䅁䅁权允䅂䅁䍄䉁䅁䅁兂䅁䅁䅍䅄䅁䅁䅯末䅯䅁䅯儵䅯䅁䅯朵䅯䅁䅯眵䅯䅁䅅䅁䉁䅁䅁权汃睃䅁䍄䉁䅁䅁睁䅁䅁䅍䅄䅁䅁䅯睨䄴䅁䅯杈䅙䅁䅅䅁䉁䅁䅁权煂睂䅁䍄䉁䅁䅁兂䅁䅁䅍䅄䅁䅁䅯朰䅕䅁䅯硹䅉䅁䅯䅂䍁䅧䅯䉹䅉䅁䅅䅁䉁䅁䅁兂啁歲桦灥杒䅑杷允䅁䅁䅕䅁䑁䅁䅷䅁䭁佁䙷䅁䭁佁䭫䅁䭁佁䭙䅁䭁佁䭣䅁䉁䅁䅁允䅁䅁䅯䅅䅑䅁杷允䅁䅁䅍䅁䑁䅁䅷䅁䭁䭁䕧䅁䭁䉁䝷䅁䉁䅁䅁允䅁䅁䅯䅕䅙䅁杷允䅁䅁䅍䅁䑁䅁䅷䅁䭁䙁乯䅁䭁䉁䝯䅁䉁䅁䅁允䅁䅁䅯䅑䅙䅁杷允䅁䅁䅑䅁䑁䅁䅷䅁䭁䉁䴸䅁䭁䉁䜸䅁䭁䍁䝁䅁䉁䅁䅁允䅁䅁䅯䅏䅙䅁杷允䅁䅁䅕䅁䑁䅁䅷䅁䭁䑁丸䅁䭁佁䬰䅁䭁佁䭙䅁䭁佁䭣䅁䉁䅁䅁允䅁䅁䅣䅁䅁䕁䕂欵䵁䅉䅅䅁䑁䅁䅁睁䵁䅁䅁权楃兂䅁权敁杂䅁允䅁䅁䅅䅁䭁䵁䝳䅁䵁䅉䅅䅁䕁䅁䅁睁䵁䅁䅁权䭁杂䅁权晁杂䅁权杁杂䅁允䅁䅁䅅䅁䭁䕁䜴䅁䵁䅉䅅䅁䙁䅁䅁睁䵁䅁䅁权捄睃䅁权䱄杅䅁权䕁䅁䅋权䩄杅䅁允䅁䅁䅅䅁䙁䑁䬰㘱睎噦䅂䍄䉁䅁䅁兂䅁䅁䅍䅄䅁䅁䅯兡䄰䅁䅯䄶䅯䅁䅯朵䅯䅁䅯眵䅯䅁䅅䅁䉁䅁䅁权䝁睃䅁䍄䉁䅁䅁兂䅁䅁䅍䅄䅁䅁䅯睅䅕䅁䅯䄷䅯䅁䅯朵䅯䅁䅯眵䅯䅁䅅䅁䉁䅁䅁睂䅁䅁䅁余汦䅑杷允䅁䅁䅍䅁䑁䅁䅷䅁䭁䩁偧䅁䭁䍁䝑䅁䉁䅁䅁允䅁䅁䅯桗䅉䅁杷允䅁䅁䅕䅁䑁䅁䅷䅁䭁䕁䱑䅁䭁䵁即䅁䭁䅁䅑潁䭁䵁卫䅁䉁䅁䅁允䅁䅁䅕䥘䌯匹捨歘䵁䅉䅅䅁䙁䅁䅁睁䵁䅁䅁权䭄兂䅁权汄权䅁权浄权䅁权湄权䅁允䅁䅁䅅䅁䭁䅁䰰䅁䵁䅉䅅䅁䑁䅁䅁睁䵁䅁䅁权⽁睃䅁权敁杂䅁允䅁䅁䅅䅁䭁䭁䝑䅁䵁䅉䅅䅁䙁䅁䅁睁䵁䅁䅁权㑄䅂䅁权䱄杅䅁权䕁䅁䅋权䩄杅䅁允䅁䅁䅅䅁䙁䉁䘫ㄶ㑇汔䅖䍄䉁䅁䅁睁䅁䅁䅍䅄䅁䅁䅯䅑䅕䅁䅯䅈䅙䅁䅅䅁䉁䅁䅁权捁睂䅁䍄䉁䅁䅁兂䅁䅁䅍䅄䅁䅁䅯內䄰䅁䅯䄷䅯䅁䅯朵䅯䅁䅯眵䅯䅁䅅䅁䉁䅁䅁睂䅁䅁䅁䑁浪䅑杷允䅁䅁䅍䅁䑁䅁䅷䅁䭁偁乑䅁䭁䍁䝙䅁䉁䅁䅁允䅁䅁䅕䡰㥁瑃橥啒䵁䅉䅅䅁䙁䅁䅁睁䵁䅁䅁权捂睃䅁权䱄杅䅁权䕁䅁䅋权䩄杅䅁允䅁䅁䅅䅁䙁䍁捬㡪ㅌ䙱䅊䍄䉁䅁䅁兂䅁䅁䅍䅄䅁䅁䅯睥䄰䅁䅯剸䅉䅁䅯䅂䍁䅧䅯剹䅉䅁䅅䅁䉁䅁䅁兂䍄捇䔯火㕢睐杷允䅁䅁䅕䅁䑁䅁䅷䅁䭁佁䱷䅁䭁佁䭧䅁䭁佁䭙䅁䭁佁䭣䅁䉁䅁䅁允䅁䅁䅯杂䅳䅁杷允䅁䅁䅕䅁䑁䅁䅷䅁䭁偁䕫䅁䭁䵁单䅁䭁䅁䅑潁䭁䵁卫䅁䉁䅁䅁允䅁䅁䅕匲湁乣ㅧ歁䵁䅉䅅䅁䑁䅁䅁睁䵁䅁䅁权ㅄ䅄䅁权捁杂䅁允䅁䅁䅅䅁䭁䱁䜰䅁䵁䅉䅅䅁䙁䅁䅁睁䵁䅁䅁权婂睃䅁权䱄杅䅁权䕁䅁䅋权䩄杅䅁允䅁䅁䅅䅁䙁䡁啳歲桦浥䅆䍄䉁䅁䅁䅂䅁䅁䅍䅄䅁䅁䅯杗䅕䅁䅯睈䅙䅁䅯䅉䅙䅁䅅䅁䉁䅁䅁权扄杂䅁䍄䉁䅁䅁兂䅁䅁䅍䅄䅁䅁䅯杕䅕䅁䅯儷䅯䅁䅯朵䅯䅁䅯眵䅯䅁䅅䅁䉁䅁䅁睂䅁䅁䅁䉁浢䅑杷允䅁䅁䅕䅁䑁䅁䅷䅁䭁䍁䰴䅁䭁䵁即䅁䭁䅁䅑潁䭁䵁卧䅁䉁䅁䅁允䅁䅁䅕䭆䠵場ぱ歖䵁䅉䅅䅁䙁䅁䅁睁䵁䅁䅁权睁兂䅁权䱄杅䅁权䕁䅁䅋权䥄杅䅁允䅁䅁䅅䅁䙁䑁䬰㘱睎噮䅬䍄䉁䅁䅁兂䅁䅁䅍䅄䅁䅁䅯䅢䅕䅁䅯儶䅯䅁䅯朵䅯䅁䅯眵䅯䅁䅅䅁䉁䅁䅁权䩄睄䅁䍄䉁䅁䅁䅂䅁䅁䅍䅄䅁䅁䅯公䅑䅁䅯睈䅙䅁䅯䅉䅙䅁䅅䅁䉁䅁䅁权塂杂䅁䍄䉁䅁䅁兂䅁䅁䅍䅄䅁䅁䅯䅘䅳䅁䅯儵䅯䅁䅯朵䅯䅁䅯眵䅯䅁䅅䅁䉁䅁䅁权允䅂䅁䍄䉁䅁䅁兂䅁䅁䅍䅄䅁䅁䅯硤䅁䅁䅯朶䅯䅁䅯朵䅯䅁䅯眶䅯䅁䅅䅁䉁䅁䅁睂䅁䅁䅁䵑氷䅑杷允䅁䅁䅍䅁䑁䅁䅷䅁䭁䑁䘰䅁䭁䍁䝙䅁䉁䅁䅁允䅁䅁䅕椹捨㡪汋䕖䵁䅉䅅䅁䙁䅁䅁睁䵁䅁䅁权允睃䅁权汄权䅁权浄权䅁权湄权䅁允䅁䅁䅅䅁䭁䉁䕁䅁䵁䅉䅅䅁䑁䅁䅁睁䵁䅁䅁权⭄䅄䅁权奁杂䅁允䅁䅁䅅䅁䭁䝁䜸䅁䵁䅉䅅䅁䙁䅁䅁睁䵁䅁䅁权摃兂䅁权獄权䅁权浄权䅁权湄权䅁允䅁䅁䅅䅁䡁䅁䅁䅁䅃电䅖䍄䉁䅁䅁兂䅁䅁䅍䅄䅁䅁䅯䅌䅕䅁䅯䄶䅯䅁䅯朵䅯䅁䅯眵䅯䅁䅅䅁䉁䅁䅁权允䅂䅁䍄䉁䅁䅁兂䅁䅁䅍䅄䅁䅁䅯兵䅕䅁䅯朶䅯䅁䅯朵䅯䅁䅯眶䅯䅁䅅䅁䉁䅁䅁睂䅁䅁䅁䍑浮䅑杷允䅁䅁䅍䅁䑁䅁䅷䅁䭁乁䵑䅁䭁䍁䝑䅁䉁䅁䅁允䅁䅁䅯睚䅣䅁杷允䅁䅁䅕䅁䑁䅁䅷䅁䭁䡁䘰䅁䭁䵁单䅁䭁䅁䅑潁䭁䵁卫䅁䉁䅁䅁允䅁䅁䅕栫湐汈坑䐯䴸䅉䅅䅁䙁䅁䅁睁䵁䅁䅁权癄兂䅁权䙄杅䅁权䕁䅁䅋权䥄杅䅁允䅁䅁䅅䅁䙁䍁啄㠳䈳䍭䅊䍄䉁䅁䅁兂䅁䅁䅍䅄䅁䅁䅯睬䅳䅁䅯儷䅯䅁䅯朵䅯䅁䅯眵䅯䅁䅅䅁䉁䅁䅁权允䅂䅁䍄䉁䅁䅁兂䅁䅁䅍䅄䅁䅁䅯杴䄰䅁䅯儷䅯䅁䅯朵䅯䅁䅯眵䅯䅁䅅䅁䉁䅁䅁睂䅁䅁䅁䑉橦䅑杷允䅁䅁䅕䅁䑁䅁䅷䅁䭁䵁䘴䅁䭁佁䭯䅁䭁佁䭙䅁䭁佁䭳䅁䉁䅁䅁允䅁䅁䅣䅁䅁䭁㙁欵䵁䅉䅅䅁䙁䅁䅁睁䵁䅁䅁权摂睃䅁权獄权䅁权浄权䅁权湄权䅁允䅁䅁䅅䅁䭁䉁䕁䅁䵁䅉䅅䅁䕁䅁䅁睁䵁䅁䅁权剁兂䅁权晁杂䅁权杁杂䅁允䅁䅁䅅䅁䭁䥁䝙䅁䵁䅉䅅䅁䑁䅁䅁睁䵁䅁䅁权塁杂䅁权奁杂䅁允䅁䅁䅅䅁䭁䍁䜰䅁䵁䅉䅅䅁䙁䅁䅁睁䵁䅁䅁权佄睃䅁权獄权䅁权浄权䅁权湄权䅁允䅁䅁䅅䅁䭁䉁䕁䅁䵁䅉䅅䅁䙁䅁䅁睁䵁䅁䅁权慂䅄䅁权汄权䅁权浄权䅁权湄权䅁允䅁䅁䅅䅁䭁䉁䕁䅁䵁䅉䅅䅁䙁䅁䅁睁䵁䅁䅁权汄兄䅁权汄权䅁权浄权䅁权湄权䅁允䅁䅁䅅䅁䭁䉁䕁䅁䵁䅉䅅䅁䑁䅁䅁睁䵁䅁䅁权㍁䅄䅁权捁杂䅁允䅁䅁䅅䅁䭁䝁䝉䅁䵁䅉䅅䅁䑁䅁䅁睁䵁䅁䅁权牃䅄䅁权偄杅䅁允䅁䅁䅅䅁䭁䉁䕁䅁䵁䅉䅅䅁䙁䅁䅁睁䵁䅁䅁权橃睃䅁权獄权䅁权浄权䅁权湄权䅁允䅁䅁䅅䅁䭁䉁䕁䅁䵁䅉䅅䅁䙁䅁䅁睁䵁䅁䅁权剁䅄䅁权瑄权䅁权浄权䅁权湄权䅁允䅁䅁䅅䅁䭁䉁䕁䅁䵁䅉䅅䅁䙁䅁䅁睁䵁䅁䅁权扄䅂䅁权䙄杅䅁权䕁䅁䅋权䩄杅䅁允䅁䅁䅅䅁䙁䉁㥢剕び剶䅎䍄䉁䅁䅁䅂䅁䅁䅍䅄䅁䅁䅯眴䅕䅁䅯睈䅙䅁䅯䅉䅙䅁䅅䅁䉁䅁䅁权䙄杂䅁䍄䉁䅁䅁兂䅁䅁䅍䅄䅁䅁䅯兕䅕䅁䅯䄷䅯䅁䅯朵䅯䅁䅯眵䅯䅁䅅䅁䉁䅁䅁睂䅁䅁䅁䑯浮䅑杷允䅁䅁䅍䅁䑁䅁䅷䅁䭁佁䙕䅁䭁䍁䝑䅁䉁䅁䅁允䅁䅁䅯䅃䅣䅁杷允䅁䅁䅕䅁䑁䅁䅷䅁䭁䕁偅䅁䭁䵁即䅁䭁䅁䅑潁䭁䵁卧䅁䉁䅁䅁允䅁䅁䅕椹捨㡪噌し䵁䅉䅅䅁䙁䅁䅁睁䵁䅁䅁权捁兂䅁权汄权䅁权浄权䅁权湄权䅁允䅁䅁䅅䅁䭁偁䭫䅁䵁䅉䅅䅁䙁䅁䅁睁䵁䅁䅁权奃兂䅁权潄权䅁权浄权䅁权湄权䅁允䅁䅁䅅䅁䭁䅁䱙䅁䵁䅉䅅䅁䙁䅁䅁睁䵁䅁䅁权㉄兂䅁权䱄杅䅁权䕁䅁䅋权䩄杅䅁允䅁䅁䅅䅁䙁䍁捬㡪ㅌ䙏䅰䍄䉁䅁䅁睁䅁䅁䅍䅄䅁䅁䅯䄹䅑䅁䅯杊䅙䅁䅅䅁䉁䅁䅁兂啁歲桦汥摒䅑杷允䅁䅁䅍䅁䑁䅁䅷䅁䭁䕁䙫䅁䭁䉁䝯䅁䉁䅁䅁允䅁䅁䅯睇䅙䅁杷允䅁䅁䅕䅁䑁䅁䅷䅁䭁䵁䵅䅁䭁䵁即䅁䭁䅁䅑潁䭁䵁卫䅁䉁䅁䅁允䅁䅁䅕䭆䠵場歰䕖䵁䅉䅅䅁䑁䅁䅁睁䵁䅁䅁权流睃䅁权偄杅䅁允䅁䅁䅅䅁䭁䉁䕁䅁䵁䅉䅅䅁䙁䅁䅁睁䵁䅁䅁权噂睃䅁权䱄杅䅁权䕁䅁䅋权䩄杅䅁允䅁䅁䅅䅁䙁䡁啳歲桦浕䅊䍄䉁䅁䅁睁䅁䅁䅍䅄䅁䅁䅯眴䅑䅁䅯杊䅙䅁䅅䅁䉁䅁䅁兂慃婭婭卭婬䅑杷允䅁䅁䅍䅁䑁䅁䅷䅁䭁䥁䙯䅁䭁䉁䝯䅁䉁䅁䅁允䅁䅁䅯䅑䅙䅁杷允䅁䅁䅕䅁䑁䅁䅷䅁䭁偁䱉䅁䭁佁䭕䅁䭁佁䭙䅁䭁佁䭣䅁䉁䅁䅁允䅁䅁䅯䅈䅳䅁杷允䅁䅁䅍䅁䑁䅁䅷䅁䭁偁䱁䅁䭁䉁䝯䅁䉁䅁䅁允䅁䅁䅯材䅙䅁杷允䅁䅁䅍䅁䑁䅁䅷䅁䭁䱁䙁䅁䭁䉁䝷䅁䉁䅁䅁允䅁䅁䅯睤䅙䅁杷允䅁䅁䅍䅁䑁䅁䅷䅁䭁偁䭅䅁䭁䵁匸䅁䉁䅁䅁允䅁䅁䅣䅁䅁佁佂䔵䵁䅉䅅䅁䙁䅁䅁睁䵁䅁䅁权佃䅂䅁权瑄权䅁权浄权䅁权湄权䅁允䅁䅁䅅䅁䭁䉁䕁䅁䵁䅉䅅䅁䙁䅁䅁睁䵁䅁䅁权䍃杄䅁权䱄杅䅁权䕁䅁䅋权䥄杅䅁允䅁䅁䅅䅁䙁䝁浚浚浚汊䅚䍄䉁䅁䅁睁䅁䅁䅍䅄䅁䅁䅯兮䅕䅁䅯杈䅙䅁䅅䅁䉁䅁䅁权歃杂䅁䍄䉁䅁䅁兂䅁䅁䅍䅄䅁䅁䅯条䅷䅁䅯儶䅯䅁䅯朵䅯䅁䅯眵䅯䅁䅅䅁䉁䅁䅁权允䅂䅁䍄䉁䅁䅁兂䅁䅁䅍䅄䅁䅁䅯䅏䄴䅁䅯儵䅯䅁䅯朵䅯䅁䅯眵䅯䅁䅅䅁䉁䅁䅁权㉁睃䅁䍄䉁䅁䅁睁䅁䅁䅍䅄䅁䅁䅯兣䅷䅁䅯硺䅉䅁䅅䅁䉁䅁䅁睂䅁䅁䅁偙橦䅑杷允䅁䅁䅍䅁䑁䅁䅷䅁䭁䭁䙁䅁䭁䉁䝧䅁䉁䅁䅁允䅁䅁䅯䅒䅙䅁杷允䅁䅁䅕䅁䑁䅁䅷䅁䭁䑁倸䅁䭁䵁即䅁䭁䅁䅑潁䭁䵁卫䅁䉁䅁䅁允䅁䅁䅕䉵䘶ㄶ潈ざ䵁䅉䅅䅁䙁䅁䅁睁䵁䅁䅁权橁䅄䅁权䙄杅䅁权䕁䅁䅋权䩄杅䅁允䅁䅁䅅䅁䙁䝁㥕湵䩍䍗䅊䍄䉁䅁䅁兂䅁䅁䅍䅄䅁䅁䅯典䅕䅁䅯儵䅯䅁䅯朵䅯䅁䅯眵䅯䅁䅅䅁䉁䅁䅁权乁睃䅁䍄䉁䅁䅁兂䅁䅁䅍䅄䅁䅁䅯睶䄰䅁䅯儷䅯䅁䅯朵䅯䅁䅯眵䅯䅁䅅䅁䉁䅁䅁睂䅁䅁䅁䙯歄䅑杷允䅁䅁䅍䅁䑁䅁䅷䅁䭁偁䱉䅁䭁䉁䝷䅁䉁䅁䅁允䅁䅁䅯睋䅙䅁杷允䅁䅁䅕䅁䑁䅁䅷䅁䭁佁䕯䅁䭁䵁单䅁䭁䅁䅑潁䭁䵁卧䅁䉁䅁䅁允䅁䅁䅕扗佳婴剴䕉䵁䅉䅅䅁䙁䅁䅁睁䵁䅁䅁权䭃䅂䅁权䱄杅䅁权䕁䅁䅋权䥄杅䅁允䅁䅁䅅䅁䙁䭁睒児塲ㄴ䅆䍄䉁䅁䅁兂䅁䅁䅍䅄䅁䅁䅯䉅䅁䅁䅯硹䅉䅁䅯䅂䍁䅧䅯剹䅉䅁䅅䅁䉁䅁䅁兂卂䉵䘶⬶杬䅑杷允䅁䅁䅍䅁䑁䅁䅷䅁䭁䑁偧䅁䭁䉁䝯䅁䉁䅁䅁允䅁䅁䅯兗䅙䅁杷允䅁䅁䅕䅁䑁䅁䅷䅁䭁䙁䰸䅁䭁䵁单䅁䭁䅁䅑潁䭁䵁卫䅁䉁䅁䅁允䅁䅁䅕灙㥐倫㝆あ䵁䅉䅅䅁䑁䅁䅁睁䵁䅁䅁权啁杄䅁权敁杂䅁允䅁䅁䅅䅁䭁䥁䝉䅁䵁䅉䅅䅁䙁䅁䅁睁䵁䅁䅁权癁睃䅁权汄权䅁权浄权䅁权湄权䅁允䅁䅁䅅䅁䭁䉁䕁䅁䵁䅉䅅䅁䙁䅁䅁睁䵁䅁䅁权噂兄䅁权䙄杅䅁权䕁䅁䅋权䩄杅䅁允䅁䅁䅅䅁䙁䍁䥡瑈灊剤䅊䍄䉁䅁䅁睁䅁䅁䅍䅄䅁䅁䅯朹䅕䅁䅯硺䅉䅁䅅䅁䉁䅁䅁权允䅂䅁䍄䉁䅁䅁䅂䅁䅁䅍䅄䅁䅁䅯杉䅕䅁䅯睈䅙䅁䅯䅉䅙䅁䅅䅁䉁䅁䅁权潄睂䅁䍄䉁䅁䅁睁䅁䅁䅍䅄䅁䅁䅯剆䅅䅁䅯䅊䅙䅁䅅䅁䉁䅁䅁权允䅂䅁䍄䉁䅁䅁兂䅁䅁䅍䅄䅁䅁䅯䅹䅕䅁䅯䄶䅯䅁䅯朵䅯䅁䅯眵䅯䅁䅅䅁䉁䅁䅁权允䅂䅁䍄䉁䅁䅁兂䅁䅁䅍䅄䅁䅁䅯杏䅕䅁䅯剸䅉䅁䅯䅂䍁䅧䅯剹䅉䅁䅅䅁䉁䅁䅁兂啃位乯䥨散䅑杷允䅁䅁䅕䅁䑁䅁䅷䅁䭁䵁䕧䅁䭁佁䭫䅁䭁佁䭙䅁䭁佁䭣䅁䉁䅁䅁允䅁䅁䅯刲䅁䅁杷允䅁䅁䅕䅁䑁䅁䅷䅁䭁䅁䜸䅁䭁䵁即䅁䭁䅁䅑潁䭁䵁卫䅁䉁䅁䅁允䅁䅁䅕歲桦桥⭔啗䵁䅉䅅䅁䙁䅁䅁睁䵁䅁䅁权乁杂䅁权潄权䅁权浄权䅁权湄权䅁允䅁䅁䅅䅁䭁䅁䱙䅁䵁䅉䅅䅁䙁䅁䅁睁䵁䅁䅁权牃睃䅁权獄权䅁权浄权䅁权湄权䅁允䅁䅁䅅䅁䡁䅁䅁䅁杄⭆䅒䍄䉁䅁䅁睁䅁䅁䅍䅄䅁䅁䅯兯䅳䅁䅯䅇䅙䅁䅅䅁䉁䅁䅁权㡂杂䅁䍄䉁䅁䅁兂䅁䅁䅍䅄䅁䅁䅯䅳䅑䅁䅯剸䅉䅁䅯䅂䍁䅧䅯䉹䅉䅁䅅䅁䉁䅁䅁兂剃㐶潡㡍剳䅑杷允䅁䅁䅕䅁䑁䅁䅷䅁䭁䝁丸䅁䭁佁䬰䅁䭁佁䭙䅁䭁佁䭣䅁䉁䅁䅁允䅁䅁䅯䅅䅑䅁杷允䅁䅁䅍䅁䑁䅁䅷䅁䭁佁乑䅁䭁䵁匸䅁䉁䅁䅁允䅁䅁䅯䅅䅑䅁杷允䅁䅁䅍䅁䑁䅁䅷䅁䭁䡁䙧䅁䭁䍁䝑䅁䉁䅁䅁允䅁䅁䅯睇䅣䅁杷允䅁䅁䅕䅁䑁䅁䅷䅁䭁䑁䙣䅁䭁䵁单䅁䭁䅁䅑潁䭁䵁卧䅁䉁䅁䅁允䅁䅁䅕偅㉩䑂㍙ぅ䵁䅉䅅䅁䙁䅁䅁睁䵁䅁䅁权䅃兂䅁权灄权䅁权浄权䅁权湄权䅁允䅁䅁䅅䅁䭁䝁具䅁䵁䅉䅅䅁䑁䅁䅁睁䵁䅁䅁权噁兂䅁权捁杂䅁允䅁䅁䅅䅁䭁䥁䝳䅁䵁䅉䅅䅁䙁䅁䅁睁䵁䅁䅁权䕃睃䅁权獄权䅁权浄权䅁权湄权䅁允䅁䅁䅅䅁䡁䅁䅁䅁杄⭒䅚䍄䉁䅁䅁睁䅁䅁䅍䅄䅁䅁䅯䄱䅷䅁䅯杈䅙䅁䅅䅁䉁䅁䅁权ぁ杂䅁䍄䉁䅁䅁睁䅁䅁䅍䅄䅁䅁䅯䅺䅕䅁䅯䅊䅙䅁䅅䅁䉁䅁䅁权坂䅃䅁䍄䉁䅁䅁睁䅁䅁䅍䅄䅁䅁䅯条䅕䅁䅯杇䅙䅁䅅䅁䉁䅁䅁权楂杂䅁䍄䉁䅁䅁睁䅁䅁䅍䅄䅁䅁䅯儴䅑䅁䅯杊䅙䅁䅅䅁䉁䅁䅁兂灁䥘䌯唹啨䅑杷允䅁䅁䅕䅁䑁䅁䅷䅁䭁䥁充䅁䭁佁䭯䅁䭁佁䭙䅁䭁佁䭳䅁䉁䅁䅁允䅁䅁䅯䅅䅑䅁杷允䅁䅁䅕䅁䑁䅁䅷䅁䭁乁䵍䅁䭁佁䭧䅁䭁佁䭙䅁䭁佁䭣䅁䉁䅁䅁允䅁䅁䅯䅅䅑䅁杷允䅁䅁䅕䅁䑁䅁䅷䅁䭁䕁䵯䅁䭁佁䬰䅁䭁佁䭙䅁䭁佁䭣䅁䉁䅁䅁允䅁䅁䅯䅅䅑䅁杷允䅁䅁䅕䅁䑁䅁䅷䅁䭁䕁䙕䅁䭁佁䬰䅁䭁佁䭙䅁䭁佁䭣䅁䉁䅁䅁允䅁䅁䅣䅁䅁䝁畁欵䵁䅉䅅䅁䙁䅁䅁睁䵁䅁䅁权獃兂䅁权灄权䅁权浄权䅁权湄权䅁允䅁䅁䅅䅁䭁䅁儴䅁䵁䅉䅅䅁䙁䅁䅁睁䵁䅁䅁权䝃兂䅁权獄权䅁权浄权䅁权湄权䅁允䅁䅁䅅䅁䭁䉁䕁䅁䵁䅉䅅䅁䑁䅁䅁睁䵁䅁䅁权䕄䅂䅁权奁杂䅁允䅁䅁䅅䅁䭁䕁䝯䅁䵁䅉䅅䅁䑁䅁䅁睁䵁䅁䅁权塃睃䅁权敁杂䅁允䅁䅁䅅䅁䭁䱁䝕䅁䵁䅉䅅䅁䑁䅁䅁睁䵁䅁䅁权慃䅄䅁权奁杂䅁允䅁䅁䅅䅁䭁䕁䝑䅁䵁䅉䅅䅁䑁䅁䅁睁䵁䅁䅁权湂兄䅁权奁杂䅁允䅁䅁䅅䅁䭁䡁䝷䅁䵁䅉䅅䅁䙁䅁䅁睁䵁䅁䅁权剄兂䅁权灄权䅁权浄权䅁权湄权䅁允䅁䅁䅅䅁䭁佁䴴䅁䵁䅉䅅䅁䙁䅁䅁睁䵁䅁䅁权䵄兂䅁权灄权䅁权浄权䅁权湄权䅁允䅁䅁䅅䅁䭁䉁䕁䅁䵁䅉䅅䅁䑁䅁䅁睁䵁䅁䅁权䝂兂䅁权奁杂䅁允䅁䅁䅅䅁䭁䝁䜸䅁䵁䅉䅅䅁䑁䅁䅁睁䵁䅁䅁权畂兂䅁权流杂䅁允䅁䅁䅅䅁䙁䱁敧敨剴䙗䅨䍄䉁䅁䅁兂䅁䅁䅍䅄䅁䅁䅯䄱䅕䅁䅯硹䅉䅁䅯䅂䍁䅧䅯䉹䅉䅁䅅䅁䉁䅁䅁兂䙃ㄶ㑇案桖䅑杷允䅁䅁䅕䅁䑁䅁䅷䅁䭁乁䔴䅁䭁佁䭫䅁䭁佁䭙䅁䭁佁䭣䅁䉁䅁䅁允䅁䅁䅯睮䄸䅁杷允䅁䅁䅕䅁䑁䅁䅷䅁䭁乁䕁䅁䭁佁䭕䅁䭁佁䭙䅁䭁佁䭣䅁䉁䅁䅁允䅁䅁䅯䅅䅑䅁杷允䅁䅁䅕䅁䑁䅁䅷䅁䭁䥁䴴䅁䭁佁䭫䅁䭁佁䭙䅁䭁佁䭣䅁䉁䅁䅁允䅁䅁䅯䅅䅑䅁杷允䅁䅁䅕䅁䑁䅁䅷䅁䭁乁䕕䅁䭁佁䭫䅁䭁佁䭙䅁䭁佁䭣䅁䉁䅁䅁允䅁䅁䅯䅅䅑䅁杷允䅁䅁䅑䅁䑁䅁䅷䅁䭁偁位䅁䭁䉁䜸䅁䭁䍁䝁䅁䉁䅁䅁允䅁䅁䅯睭䅙䅁杷允䅁䅁䅍䅁䑁䅁䅷䅁䭁䱁䕯䅁䭁䵁匸䅁䉁䅁䅁允䅁䅁䅯䅅䅑䅁杷允䅁䅁䅕䅁䑁䅁䅷䅁䭁偁位䅁䭁佁䭫䅁䭁佁䭙䅁䭁佁䭣䅁䉁䅁䅁允䅁䅁䅯硗䅅䅁杷允䅁䅁䅍䅁䑁䅁䅷䅁䭁䭁偍䅁䭁䉁䝯䅁䉁䅁䅁允䅁䅁䅯材䅙䅁杷允䅁䅁䅑䅁䑁䅁䅷䅁䭁䑁乣䅁䭁䉁䜸䅁䭁䍁䝁䅁䉁䅁䅁允䅁䅁䅯杮䅧䅁杷允䅁䅁䅕䅁䑁䅁䅷䅁䭁䑁䱯䅁䭁佁䭷䅁䭁佁䭙䅁䭁佁䭣䅁䉁䅁䅁允䅁䅁䅯䅅䅑䅁杷允䅁䅁䅕䅁䑁䅁䅷䅁䭁䱁乍䅁䭁佁䭯䅁䭁佁䭙䅁䭁佁䭳䅁䉁䅁䅁允䅁䅁䅯䅅䅑䅁杷允䅁䅁䅕䅁䑁䅁䅷䅁䭁䕁䵕䅁䭁佁䬰䅁䭁佁䭙䅁䭁佁䭣䅁䉁䅁䅁允䅁䅁䅣䅁䅁䕁婃䔵䵁䅉䅅䅁䙁䅁䅁睁䵁䅁䅁权湂兄䅁权䱄杅䅁权䕁䅁䅋权䩄杅䅁允䅁䅁䅅䅁䙁䩁婱婭婭嘶䅨䍄䉁䅁䅁睁䅁䅁䅍䅄䅁䅁䅯䅴䅳䅁䅯䅇䅙䅁䅅䅁䉁䅁䅁权䭂杂䅁䍄䉁䅁䅁䅂䅁䅁䅍䅄䅁䅁䅯共䅑䅁䅯睈䅙䅁䅯䅉䅙䅁䅅䅁䉁䅁䅁权呄杂䅁䍄䉁䅁䅁䅂䅁䅁䅍䅄䅁䅁䅯儵䄰䅁䅯睈䅙䅁䅯䅉䅙䅁䅅䅁䉁䅁䅁权䉄杂䅁䍄䉁䅁䅁兂䅁䅁䅍䅄䅁䅁䅯眲䅕䅁䅯朶䅯䅁䅯朵䅯䅁䅯眶䅯䅁䅅䅁䉁䅁䅁睂䅁䅁䅁䐴洯䅑杷允䅁䅁䅕䅁䑁䅁䅷䅁䭁䩁䔸䅁䭁佁䭕䅁䭁佁䭙䅁䭁佁䭣䅁䉁䅁䅁允䅁䅁䅯䅅䅑䅁杷允䅁䅁䅍䅁䑁䅁䅷䅁䭁䥁䙯䅁䭁䵁匸䅁䉁䅁䅁允䅁䅁䅯䅅䅑䅁杷允䅁䅁䅕䅁䑁䅁䅷䅁䭁䱁义䅁䭁䵁即䅁䭁䅁䅑潁䭁䵁卧䅁䉁䅁䅁允䅁䅁䅕歲桦桥⭑䕖䵁䅉䅅䅁䙁䅁䅁睁䵁䅁䅁权婃䅂䅁权潄权䅁权浄权䅁权湄权䅁允䅁䅁䅅䅁䭁䅁䱙䅁䵁䅉䅅䅁䙁䅁䅁睁䵁䅁䅁权杁睃䅁权潄权䅁权浄权䅁权湄权䅁允䅁䅁䅅䅁䭁䉁䕁䅁䵁䅉䅅䅁䙁䅁䅁睁䵁䅁䅁权ㅂ睃䅁权䱄杅䅁权䕁䅁䅋权䩄杅䅁允䅁䅁䅅䅁䙁䍁捬㡪ㅌ䙵䅆䍄䉁䅁䅁兂䅁䅁䅍䅄䅁䅁䅯睌䄰䅁䅯䄷䅯䅁䅯朵䅯䅁䅯眵䅯䅁䅅䅁䉁䅁䅁睂䅁䅁䅁偙汪䅑杷允䅁䅁䅑䅁䑁䅁䅷䅁䭁偁䵍䅁䭁䉁䜸䅁䭁䍁䝁䅁䉁䅁䅁允䅁䅁䅯硦䅅䅁杷允䅁䅁䅍䅁䑁䅁䅷䅁䭁䩁䕣䅁䭁䍁䝙䅁䉁䅁䅁允䅁䅁䅕䭆䠵場啲歖䵁䅉䅅䅁䑁䅁䅁睁䵁䅁䅁权乂兂䅁权奁杂䅁允䅁䅁䅅䅁䭁䡁䝷䅁䵁䅉䅅䅁䙁䅁䅁睁䵁䅁䅁权婄兂䅁权䙄杅䅁权䕁䅁䅋权䩄杅䅁允䅁䅁䅅䅁䙁䉁电㔲ㅷ穆䅰䍄䉁䅁䅁兂䅁䅁䅍䅄䅁䅁䅯䅙䅷䅁䅯䄶䅯䅁䅯朵䅯䅁䅯眵䅯䅁䅅䅁䉁䅁䅁权剂睃䅁䍄䉁䅁䅁兂䅁䅁䅍䅄䅁䅁䅯䅯䅑䅁䅯儶䅯䅁䅯朵䅯䅁䅯眵䅯䅁䅅䅁䉁䅁䅁权䝄兄䅁䍄䉁䅁䅁睁䅁䅁䅍䅄䅁䅁䅯儷䅕䅁䅯硺䅉䅁䅅䅁䉁䅁䅁睂䅁䅁䅁䭧杪䅑杷允䅁䅁䅕䅁䑁䅁䅷䅁䭁䩁䕁䅁䭁佁䭯䅁䭁佁䭙䅁䭁佁䭳䅁䉁䅁䅁允䅁䅁䅣䅁䅁䍁䡂欵䵁䅉䅅䅁䙁䅁䅁睁䵁䅁䅁权捃睃䅁权䙄杅䅁权䕁䅁䅋权䩄杅䅁允䅁䅁䅅䅁䙁䱁圫牬晄兡䅚䍄䉁䅁䅁兂䅁䅁䅍䅄䅁䅁䅯儳䅑䅁䅯硹䅉䅁䅯䅂䍁䅧䅯䉹䅉䅁䅅䅁䉁䅁䅁兂䙃ㄶ㑇汈氱䅑杷允䅁䅁䅕䅁䑁䅁䅷䅁䭁䍁䙁䅁䭁佁䬰䅁䭁佁䭙䅁䭁佁䭣䅁䉁䅁䅁允䅁䅁䅣䅁䅁䕁㍁欵䵁䅉䅅䅁䑁䅁䅁睁䵁䅁䅁权捄兂䅁权流杂䅁允䅁䅁䅅䅁䙁䱁敧敨剴䙃䅨䍄䉁䅁䅁兂䅁䅁䅍䅄䅁䅁䅯兂䅕䅁䅯䄷䅯䅁䅯朵䅯䅁䅯眵䅯䅁䅅䅁䉁䅁䅁睂䅁䅁䅁䙑汪䅑杷允䅁䅁䅍䅁䑁䅁䅷䅁䭁䙁䙑䅁䭁䉁䜴䅁䉁䅁䅁允䅁䅁䅯朴䅙䅁杷允䅁䅁䅕䅁䑁䅁䅷䅁䭁䅁䱯䅁䭁䵁单䅁䭁䅁䅑潁䭁䵁卫䅁䉁䅁䅁允䅁䅁䅕浚䨵儱浒䕆䵁䅉䅅䅁䙁䅁䅁睁䵁䅁䅁权䡁睄䅁权䱄杅䅁权䕁䅁䅋权䥄杅䅁允䅁䅁䅅䅁䙁䵁ㅐ䙋偹汷䅎䍄䉁䅁䅁睁䅁䅁䅍䅄䅁䅁䅯儰䅕䅁䅯杈䅙䅁䅅䅁䉁䅁䅁权祂杂䅁䍄䉁䅁䅁兂䅁䅁䅍䅄䅁䅁䅯杷䅕䅁䅯䄶䅯䅁䅯朵䅯䅁䅯眵䅯䅁䅅䅁䉁䅁䅁权允䅂䅁䍄䉁䅁䅁兂䅁䅁䅍䅄䅁䅁䅯眸䄰䅁䅯儵䅯䅁䅯朵䅯䅁䅯眵䅯䅁䅅䅁䉁䅁䅁权捁睃䅁䍄䉁䅁䅁兂䅁䅁䅍䅄䅁䅁䅯杦䄴䅁䅯硹䅉䅁䅯䅂䍁䅧䅯䉹䅉䅁䅅䅁䉁䅁䅁兂䭁㘱睎坐啰䅑杷允䅁䅁䅍䅁䑁䅁䅷䅁䭁䑁䙉䅁䭁䉁䝧䅁䉁䅁䅁允䅁䅁䅯克䅙䅁杷允䅁䅁䅍䅁䑁䅁䅷䅁䭁䉁䝕䅁䭁䉁䝯䅁䉁䅁䅁允䅁䅁䅯睷䅙䅁杷允䅁䅁䅕䅁䑁䅁䅷䅁䭁乁䕉䅁䭁䵁即䅁䭁䅁䅑潁䭁䵁卧䅁䉁䅁䅁允䅁䅁䅕積積積呏䕖䵁䅉䅅䅁䑁䅁䅁睁䵁䅁䅁权硄䅂䅁权偄杅䅁允䅁䅁䅅䅁䡁䅁䅁䅁䅂教䅒䍄䉁䅁䅁兂䅁䅁䅍䅄䅁䅁䅯朲䅷䅁䅯䄷䅯䅁䅯朵䅯䅁䅯眵䅯䅁䅅䅁䉁䅁䅁权允䅂䅁䍄䉁䅁䅁兂䅁䅁䅍䅄䅁䅁䅯杉䅕䅁䅯剸䅉䅁䅯䅂䍁䅧䅯剹䅉䅁䅅䅁䉁䅁䅁兂ぃ杺㕆祫佧䅑杷允䅁䅁䅕䅁䑁䅁䅷䅁䭁乁䕳䅁䭁䵁即䅁䭁䅁䅑潁䭁䵁卫䅁䉁䅁䅁允䅁䅁䅕硥畓⭒煇啖䵁䅉䅅䅁䙁䅁䅁睁䵁䅁䅁权䝃䅄䅁权汄权䅁权浄权䅁权湄权䅁允䅁䅁䅅䅁䭁䉁䕁䅁䵁䅉䅅䅁䙁䅁䅁睁䵁䅁䅁权允兂䅁权灄权䅁权浄权䅁权湄权䅁允䅁䅁䅅䅁䭁乁光䅁䵁䅉䅅䅁䙁䅁䅁睁䵁䅁䅁权㉄兂䅁权䙄杅䅁权䕁䅁䅋权䩄杅䅁允䅁䅁䅅䅁䙁䭁橋啋呫桳䅤䍄䉁䅁䅁兂䅁䅁䅍䅄䅁䅁䅯䅔䄸䅁䅯剸䅉䅁䅯䅂䍁䅧䅯剹䅉䅁䅅䅁䉁䅁䅁兂祁牪䭩潇坣䅑杷允䅁䅁䅍䅁䑁䅁䅷䅁䭁䭁䙅䅁䭁䉁䜴䅁䉁䅁䅁允䅁䅁䅯杭䅙䅁杷允䅁䅁䅍䅁䑁䅁䅷䅁䭁䵁䱫䅁䭁䉁䝯䅁䉁䅁䅁允䅁䅁䅯睋䅙䅁杷允䅁䅁䅍䅁䑁䅁䅷䅁䭁䅁偫䅁䭁䉁䝷䅁䉁䅁䅁允䅁䅁䅯兘䅙䅁杷允䅁䅁䅍䅁䑁䅁䅷䅁䭁䵁䙉䅁䭁䉁䜴䅁䉁䅁䅁允䅁䅁䅯䅎䅙䅁杷允䅁䅁䅍䅁䑁䅁䅷䅁䭁佁䔸䅁䭁䉁䜴䅁䉁䅁䅁允䅁䅁䅯䄳䅙䅁杷允䅁䅁䅕䅁䑁䅁䅷䅁䭁䕁䱷䅁䭁佁䭷䅁䭁佁䭙䅁䭁佁䭣䅁䉁䅁䅁允䅁䅁䅯䅅䅑䅁杷允䅁䅁䅕䅁䑁䅁䅷䅁䭁䭁䕷䅁䭁佁䭧䅁䭁佁䭙䅁䭁佁䭣䅁䉁䅁䅁允䅁䅁䅯杂䅳䅁杷允䅁䅁䅕䅁䑁䅁䅷䅁䭁䵁䙍䅁䭁佁䭫䅁䭁佁䭙䅁䭁佁䭣䅁䉁䅁䅁允䅁䅁䅯剐䅅䅁杷允䅁䅁䅍䅁䑁䅁䅷䅁䭁䥁䕳䅁䭁䉁䝷䅁䉁䅁䅁允䅁䅁䅯睥䅙䅁杷允䅁䅁䅍䅁䑁䅁䅷䅁䭁䑁䙉䅁䭁䉁䝷䅁䉁䅁䅁允䅁䅁䅯睐䅙䅁杷允䅁䅁䅍䅁䑁䅁䅷䅁䭁䵁䙣䅁䭁䍁䝑䅁䉁䅁䅁允䅁䅁䅯䅋䅧䅁杷允䅁䅁䅕䅁䑁䅁䅷䅁䭁䙁䙍䅁䭁䵁单䅁䭁䅁䅑潁䭁䵁卧䅁䉁䅁䅁允䅁䅁䅕歡䅬癴獂う䵁䅉䅅䅁䙁䅁䅁睁䵁䅁䅁权䅄兂䅁权瑄权䅁权浄权䅁权湄权䅁允䅁䅁䅅䅁䭁䉁䕁䅁䵁䅉䅅䅁䑁䅁䅁睁䵁䅁䅁权敁杄䅁权歁杂䅁允䅁䅁䅅䅁䭁䡁䥣䅁䵁䅉䅅䅁䙁䅁䅁睁䵁䅁䅁权䭄䅂䅁权䱄杅䅁权䕁䅁䅋权䥄杅䅁允䅁䅁䅅䅁䙁䱁敧敨剴䘲䅨䍄䉁䅁䅁兂䅁䅁䅍䅄䅁䅁䅯眷䅷䅁䅯剸䅉䅁䅯䅂䍁䅧䅯剹䅉䅁䅅䅁䉁䅁䅁兂婃啳祆奴即䅑杷允䅁䅁䅕䅁䑁䅁䅷䅁䭁䥁佅䅁䭁䵁单䅁䭁䅁䅑潁䭁䵁卧䅁䉁䅁䅁允䅁䅁䅕牤呇乖眫䕂䵁䅉䅅䅁䙁䅁䅁睁䵁䅁䅁权䕃䅄䅁权瑄权䅁权浄权䅁权湄权䅁允䅁䅁䅅䅁䭁䉁䕁䅁䵁䅉䅅䅁䑁䅁䅁睁䵁䅁䅁权湁兂䅁权偄杅䅁允䅁䅁䅅䅁䭁䉁䕁䅁䵁䅉䅅䅁䙁䅁䅁睁䵁䅁䅁权穄䅄䅁权䙄杅䅁权䕁䅁䅋权䥄杅䅁允䅁䅁䅅䅁䙁䱁塩䵑樲儳䅆䍄䉁䅁䅁睁䅁䅁䅍䅄䅁䅁䅯儰䅕䅁䅯杊䅙䅁䅅䅁䉁䅁䅁兂灁䥘䌯嘹奨䅑杷允䅁䅁䅕䅁䑁䅁䅷䅁䭁䵁䙍䅁䭁䵁单䅁䭁䅁䅑潁䭁䵁卫䅁䉁䅁䅁允䅁䅁䅕㑥硓㡇煭ぅ䵁䅉䅅䅁䙁䅁䅁睁䵁䅁䅁权䥃兂䅁权䙄杅䅁权䕁䅁䅋权䥄杅䅁允䅁䅁䅅䅁䙁䍁瑊獩䔷䄴䅆䍄䉁䅁䅁睁䅁䅁䅍䅄䅁䅁䅯兴䅕䅁䅯杊䅙䅁䅅䅁䉁䅁䅁兂硂児塲ㅯ坂䅑杷允䅁䅁䅍䅁䑁䅁䅷䅁䭁䙁䰸䅁䭁䉁䝯䅁䉁䅁䅁允䅁䅁䅯杙䅙䅁杷允䅁䅁䅍䅁䑁䅁䅷䅁䭁䱁䙣䅁䭁䍁䝙䅁䉁䅁䅁允䅁䅁䅕捺䵺䵺捸ざ䵁䅉䅅䅁䑁䅁䅁睁䵁䅁䅁权䭂䅄䅁权捁杂䅁允䅁䅁䅅䅁䭁佁䝑䅁䵁䅉䅅䅁䕁䅁䅁睁䵁䅁䅁权䉃兂䅁权晁杂䅁权杁杂䅁允䅁䅁䅅䅁䭁偁䡕䅁䵁䅉䅅䅁䕁䅁䅁睁䵁䅁䅁权あ杄䅁权晁杂䅁权杁杂䅁允䅁䅁䅅䅁䭁䵁䩑䅁䵁䅉䅅䅁䙁䅁䅁睁䵁䅁䅁权䑂兂䅁权䙄杅䅁权䕁䅁䅋权䩄杅䅁允䅁䅁䅅䅁䙁䩁當慑穊䅆䅚䍄䉁䅁䅁睁䅁䅁䅍䅄䅁䅁䅯克䅕䅁䅯杇䅙䅁䅅䅁䉁䅁䅁权䍄杂䅁䍄䉁䅁䅁兂䅁䅁䅍䅄䅁䅁䅯睑䅷䅁䅯剸䅉䅁䅯䅂䍁䅧䅯剹䅉䅁䅅䅁䉁䅁䅁兂呄剃呃䝰券䅑杷允䅁䅁䅍䅁䑁䅁䅷䅁䭁乁䕑䅁䭁䉁䝯䅁䉁䅁䅁允䅁䅁䅯杘䅙䅁杷允䅁䅁䅕䅁䑁䅁䅷䅁䭁䕁䙉䅁䭁䵁即䅁䭁䅁䅑潁䭁䵁卧䅁䉁䅁䅁允䅁䅁䅕牕敧敨剶歗䵁䅉䅅䅁䑁䅁䅁睁䵁䅁䅁权牁䅄䅁权流杂䅁允䅁䅁䅅䅁䙁䅁塲㍯㥁汭䅬䍄䉁䅁䅁睁䅁䅁䅍䅄䅁䅁䅯睐䅷䅁䅯䅇䅙䅁䅅䅁䉁䅁䅁权㕁杂䅁䍄䉁䅁䅁兂䅁䅁䅍䅄䅁䅁䅯儶䄴䅁䅯硹䅉䅁䅯䅂䍁䅧䅯䉹䅉䅁䅅䅁䉁䅁䅁兂慃婭婭噭佬䅑杷允䅁䅁䅍䅁䑁䅁䅷䅁䭁䩁䙕䅁䭁䍁䝑䅁䉁䅁䅁允䅁䅁䅯睗䅙䅁杷允䅁䅁䅍䅁䑁䅁䅷䅁䭁佁䱉䅁䭁䍁䝑䅁䉁䅁䅁允䅁䅁䅯䅃䅣䅁杷允䅁䅁䅕䅁䑁䅁䅷䅁䭁䝁䵑䅁䭁佁䭧䅁䭁佁䭙䅁䭁佁䭣䅁䉁䅁䅁允䅁䅁䅯䅅䅑䅁杷允䅁䅁䅍䅁䑁䅁䅷䅁䭁䍁䴸䅁䭁䵁匸䅁䉁䅁䅁允䅁䅁䅯䅅䅑䅁杷允䅁䅁䅍䅁䑁䅁䅷䅁䭁偁䙉䅁䭁䍁䝙䅁䉁䅁䅁允䅁䉁䅑睖䅁䅁䅁䅁䵁䅉䅅䅁䕁䅁䅁睁䵁䅁䅁权偁䅄䅁权晁杂䅁权杁杂䅁允䅁䅁䅅䅁䭁䑁䡑䅁䵁䅉䅅䅁䙁䅁䅁睁䵁䅁䅁权偄兂䅁权瑄权䅁权浄权䅁权湄权䅁允䅁䅁䅅䅁䡁䅁䅁䅁杂⭔䅚䍄䉁䅁䅁兂䅁䅁䅍䅄䅁䅁䅯䄸䅑䅁䅯硹䅉䅁䅯䅂䍁䅧䅯剹䅉䅁䅅䅁䉁䅁䅁兂䙃ㄶ㑇瑈摖䅑杷允䅁䅁䅍䅁䑁䅁䅷䅁䭁䱁䱳䅁䭁䍁䝑䅁䉁䅁䅁允䅁䅁䅯兒䅧䅁杷允䅁䅁䅕䅁䑁䅁䅷䅁䭁䥁䔰䅁䭁佁䭷䅁䭁佁䭙䅁䭁佁䭣䅁䉁䅁䅁允䅁䅁䅣䅁䅁䵁剂䔵䵁䅉䅅䅁䑁䅁䅁睁䵁䅁䅁权卂杄䅁权敁杂䅁允䅁䅁䅅䅁䭁䩁䜰䅁䵁䅉䅅䅁䑁䅁䅁睁䵁䅁䅁权䝃兄䅁权捁杂䅁允䅁䅁䅅䅁䭁䙁䝉䅁䵁䅉䅅䅁䙁䅁䅁睁䵁䅁䅁权獃䅂䅁权煄权䅁权浄权䅁权牄权䅁允䅁䅁䅅䅁䡁䅁䅁䅁权⭔䅚䍄䉁䅁䅁兂䅁䅁䅍䅄䅁䅁䅯儷䅷䅁䅯儵䅯䅁䅯朵䅯䅁䅯眵䅯䅁䅅䅁䉁䅁䅁权㕄权䅁䍄䉁䅁䅁兂䅁䅁䅍䅄䅁䅁䅯末䅯䅁䅯硹䅉䅁䅯䅂䍁䅧䅯剹䅉䅁䅅䅁䉁䅁䅁兂偃癷潕䩘嘹䅑杷允䅁䅁䅑䅁䑁䅁䅷䅁䭁䥁䔰䅁䭁䉁䜸䅁䭁䍁䝁䅁䉁䅁䅁允䅁䅁䅯入䅙䅁杷允䅁䅁䅕䅁䑁䅁䅷䅁䭁䥁䱳䅁䭁佁䭫䅁䭁佁䭙䅁䭁佁䭣䅁䉁䅁䅁允䅁䅁䅯䅅䅑䅁杷允䅁䅁䅍䅁䑁䅁䅷䅁䭁䕁䙫䅁䭁䵁匸䅁䉁䅁䅁允䅁䅁䅣䅁䅁佁瑃唵䵁䅉䅅䅁䙁䅁䅁睁䵁䅁䅁权楄兂䅁权瑄权䅁权浄权䅁权湄权䅁允䅁䅁䅅䅁䭁䉁䕁䅁䵁䅉䅅䅁䙁䅁䅁睁䵁䅁䅁权㍃䅂䅁权䱄杅䅁权䕁䅁䅋权䩄杅䅁允䅁䅁䅅䅁䙁䭁睒児塲ㅷ䄹䍄䉁䅁䅁睁䅁䅁䅍䅄䅁䅁䅯睆䅕䅁䅯杈䅙䅁䅅䅁䉁䅁䅁权慃杂䅁䍄䉁䅁䅁睁䅁䅁䅍䅄䅁䅁䅯眯䅕䅁䅯杇䅙䅁䅅䅁䉁䅁䅁权楂杂䅁䍄䉁䅁䅁兂䅁䅁䅍䅄䅁䅁䅯睩䅑䅁䅯䄶䅯䅁䅯朵䅯䅁䅯眵䅯䅁䅅䅁䉁䅁䅁权允䅂䅁䍄䉁䅁䅁兂䅁䅁䅍䅄䅁䅁䅯杺䅷䅁䅯儷䅯䅁䅯朵䅯䅁䅯眵䅯䅁䅅䅁䉁䅁䅁权允䅂䅁䍄䉁䅁䅁睁䅁䅁䅍䅄䅁䅁䅯儴䅕䅁䅯䅈䅙䅁䅅䅁䉁䅁䅁权煁杂䅁䍄䉁䅁䅁睁䅁䅁䅍䅄䅁䅁䅯䄵䅑䅁䅯杊䅙䅁䅅䅁䉁䅁䅁兂䅁䅁䅁䱁噂䅑杷允䅁䅁䅍䅁䑁䅁䅷䅁䭁䍁䵍䅁䭁䍁䝑䅁䉁䅁䅁允䅁䅁䅯䉧䅉䅁杷允䅁䅁䅍䅁䑁䅁䅷䅁䭁䵁䔴䅁䭁䉁䝧䅁䉁䅁䅁允䅁䅁䅯䅒䅙䅁杷允䅁䅁䅕䅁䑁䅁䅷䅁䭁佁䰰䅁䭁䵁单䅁䭁䅁䅑潁䭁䵁卫䅁䉁䅁䅁允䅁䅁䅕ご牵䭱瑉歆䵁䅉䅅䅁䑁䅁䅁睁䵁䅁䅁权㙁兂䅁权歁杂䅁允䅁䅁䅅䅁䭁䵁䡯䅁䵁䅉䅅䅁䙁䅁䅁睁䵁䅁䅁权灂䅄䅁权䙄杅䅁权䕁䅁䅋权䩄杅䅁允䅁䅁䅅䅁䙁䅁塃奕則䍋䅰䍄䉁䅁䅁睁䅁䅁䅍䅄䅁䅁䅯睨䅑䅁䅯杈䅙䅁䅅䅁䉁䅁䅁权䩄杂䅁䍄䉁䅁䅁睁䅁䅁䅍䅄䅁䅁䅯兙䄰䅁䅯䅈䅙䅁䅅䅁䉁䅁䅁权婂杂䅁䍄䉁䅁䅁睁䅁䅁䅍䅄䅁䅁䅯眷䄰䅁䅯杊䅙䅁䅅䅁䉁䅁䅁兂䥂場啯橲啤䅑杷允䅁䅁䅕䅁䑁䅁䅷䅁䭁䱁䙫䅁䭁䵁单䅁䭁䅁䅑潁䭁䵁卧䅁䉁䅁䅁允䅁䅁䅕䅰煕汚㉵啊䵁䅉䅅䅁䕁䅁䅁睁䵁䅁䅁权䑂䅄䅁权晁杂䅁权杁杂䅁允䅁䅁䅅䅁䭁佁前䅁䵁䅉䅅䅁䑁䅁䅁睁䵁䅁䅁权乃䅂䅁权敁杂䅁允䅁䅁䅅䅁䭁䝁䝙䅁䵁䅉䅅䅁䑁䅁䅁睁䵁䅁䅁权塃兂䅁权捁杂䅁允䅁䅁䅅䅁䭁䥁䝳䅁䵁䅉䅅䅁䑁䅁䅁睁䵁䅁䅁权允睃䅁权偄杅䅁允䅁䅁䅅䅁䭁䉁䕁䅁䵁䅉䅅䅁䙁䅁䅁睁䵁䅁䅁权䉃兄䅁权䱄杅䅁权䕁䅁䅋权䩄杅䅁允䅁䅁䅅䅁䙁䩁婱婭婭噡䅨䍄䉁䅁䅁兂䅁䅁䅍䅄䅁䅁䅯䅇䅷䅁䅯䄷䅯䅁䅯朵䅯䅁䅯眵䅯䅁䅅䅁䉁䅁䅁权允䅂䅁䍄䉁䅁䅁兂䅁䅁䅍䅄䅁䅁䅯睙䄸䅁䅯䄶䅯䅁䅯朵䅯䅁䅯眵䅯䅁䅅䅁䉁䅁䅁权⭄权䅁䍄䉁䅁䅁睁䅁䅁䅍䅄䅁䅁䅯兮䅑䅁䅯杇䅙䅁䅅䅁䉁䅁䅁权楂杂䅁䍄䉁䅁䅁睁䅁䅁䅍䅄䅁䅁䅯眷䅕䅁䅯杊䅙䅁䅅䅁䉁䅁䅁兂浂浚浚牚党䅑杷允䅁䅁䅍䅁䑁䅁䅷䅁䭁䍁乷䅁䭁䍁䝙䅁䉁䅁䅁允䅁䅁䅕浚浚浚浙䕗䵁䅉䅅䅁䙁䅁䅁睁䵁䅁䅁权㑄䅂䅁权潄权䅁权浄权䅁权湄权䅁允䅁䅁䅅䅁䭁䅁䱙䅁䵁䅉䅅䅁䑁䅁䅁睁䵁䅁䅁权牃䅂䅁权歁杂䅁允䅁䅁䅅䅁䭁䕁䥙䅁䵁䅉䅅䅁䙁䅁䅁睁䵁䅁䅁权㥂兄䅁权潄权䅁权浄权䅁权湄权䅁允䅁䅁䅅䅁䭁䉁䕁䅁䵁䅉䅅䅁䙁䅁䅁睁䵁䅁䅁权䱂兂䅁权䱄杅䅁权䕁䅁䅋权䩄杅䅁允䅁䅁䅅䅁䙁䉁䘫ㄶ㑇汪䅚䍄䉁䅁䅁兂䅁䅁䅍䅄䅁䅁䅯兏䅕䅁䅯䄶䅯䅁䅯朵䅯䅁䅯眵䅯䅁䅅䅁䉁䅁䅁权䝁睃䅁䍄䉁䅁䅁兂䅁䅁䅍䅄䅁䅁䅯眶䅕䅁䅯硹䅉䅁䅯䅂䍁䅧䅯䉹䅉䅁䅅䅁䉁䅁䅁兂獄払敧奨汴䅑杷允䅁䅁䅍䅁䑁䅁䅷䅁䭁䍁偣䅁䭁䉁䝯䅁䉁䅁䅁允䅁䅁䅯杙䅙䅁杷允䅁䅁䅍䅁䑁䅁䅷䅁䭁䙁䙑䅁䭁䉁䝯䅁䉁䅁䅁允䅁䅁䅯朱䅙䅁杷允䅁䅁䅍䅁䑁䅁䅷䅁䭁䅁䵙䅁䭁䵁匸䅁䉁䅁䅁允䅁䅁䅣䅁䅁䕁䉄〴䵁䅉䅅䅁䕁䅁䅁睁䵁䅁䅁权㑃兂䅁权晁杂䅁权杁杂䅁允䅁䅁䅅䅁䭁䕁䜴䅁䵁䅉䅅䅁䙁䅁䅁睁䵁䅁䅁权湄䅂䅁权䙄杅䅁权䕁䅁䅋权䥄杅䅁允䅁䅁䅅䅁䙁䑁⭱浬㕶䉇䅤䍄䉁䅁䅁睁䅁䅁䅍䅄䅁䅁䅯朶䅑䅁䅯杊䅙䅁䅅䅁䉁䅁䅁兂啁歲桦来奒䅑杷允䅁䅁䅕䅁䑁䅁䅷䅁䭁䭁䕯䅁䭁䵁单䅁䭁䅁䅑潁䭁䵁卫䅁䉁䅁䅁允䅁䅁䅕慍湄㝡扢䕆䵁䅉䅅䅁䙁䅁䅁睁䵁䅁䅁权乄䅅䅁权䱄杅䅁权䕁䅁䅋权䥄杅䅁允䅁䅁䅅䅁䙁佁㙆䭆䠵坍䅆䍄䉁䅁䅁兂䅁䅁䅍䅄䅁䅁䅯条䅕䅁䅯剸䅉䅁䅯䅂䍁䅧䅯剹䅉䅁䅅䅁䉁䅁䅁兂㥄歨收睪䄰䅑杷允䅁䅁䅕䅁䑁䅁䅷䅁䭁䵁䙁䅁䭁䵁单䅁䭁䅁䅑潁䭁䵁卧䅁䉁䅁䅁允䅁䅁䅕硓桭焲ぱぅ䵁䅉䅅䅁䙁䅁䅁睁䵁䅁䅁权祁兄䅁权獄权䅁权浄权䅁权湄权䅁允䅁䅁䅅䅁䡁䅁䅁䅁䅁敃䅚䍄䉁䅁䅁睁䅁䅁䅍䅄䅁䅁䅯杉䅕䅁䅯䅈䅙䅁䅅䅁䉁䅁䅁权䉂杂䅁䍄䉁䅁䅁兂䅁䅁䅍䅄䅁䅁䅯䅫䅕䅁䅯硹䅉䅁䅯䅂䍁䅧䅯剹䅉䅁䅅䅁䉁䅁䅁兂慃婭婭啭慬䅑杷允䅁䅁䅕䅁䑁䅁䅷䅁䭁䱁䙧䅁䭁佁䭷䅁䭁佁䭙䅁䭁佁䭣䅁䉁䅁䅁允䅁䅁䅯䅅䅑䅁杷允䅁䅁䅑䅁䑁䅁䅷䅁䭁䅁䙍䅁䭁䉁䜸䅁䭁䍁䝁䅁䉁䅁䅁允䅁䅁䅯儫䅙䅁杷允䅁䅁䅑䅁䑁䅁䅷䅁䭁佁䕷䅁䭁䉁䜸䅁䭁䍁䝁䅁䉁䅁䅁允䅁䅁䅯睷䅧䅁杷允䅁䅁䅕䅁䑁䅁䅷䅁䭁䥁䕷䅁䭁佁䭫䅁䭁佁䭙䅁䭁佁䭣䅁䉁䅁䅁允䅁䅁䅯䅅䅑䅁杷允䅁䅁䅕䅁䑁䅁䅷䅁䭁䩁䵧䅁䭁䵁即䅁䭁䅁䅑潁䭁䵁卫䅁䉁䅁䅁允䅁䅁䅕体㙆䭆㌴啖䵁䅉䅅䅁䙁䅁䅁睁䵁䅁䅁权扁杄䅁权䱄杅䅁权䕁䅁䅋权䩄杅䅁允䅁䅁䅅䅁䙁䥁䌯匹捨ㅈ䅨䍄䉁䅁䅁兂䅁䅁䅍䅄䅁䅁䅯䅍䄴䅁䅯剸䅉䅁䅯䅂䍁䅧䅯剹䅉䅁䅅䅁䉁䅁䅁兂扂嘫瑢⽫䝷䅑杷允䅁䅁䅍䅁䑁䅁䅷䅁䭁乁䙫䅁䭁䉁䝷䅁䉁䅁䅁允䅁䅁䅯杋䅣䅁杷允䅁䅁䅍䅁䑁䅁䅷䅁䭁偁乁䅁䭁䉁䝷䅁䉁䅁䅁允䅁䅁䅯睔䅙䅁杷允䅁䅁䅕䅁䑁䅁䅷䅁䭁䕁䘰䅁䭁䵁单䅁䭁䅁䅑潁䭁䵁卧䅁䉁䅁䅁允䅁䅁䅕㕢摯乢婤啃䵁䅉䅅䅁䙁䅁䅁睁䵁䅁䅁权䕂睃䅁权䱄杅䅁权䕁䅁䅋权䥄杅䅁允䅁䅁䅅䅁䙁偁潙䥘䌯噎䅒䍄䉁䅁䅁兂䅁䅁䅍䅄䅁䅁䅯兤䄰䅁䅯硹䅉䅁䅯䅂䍁䅧䅯䉹䅉䅁䅅䅁䉁䅁䅁兂畃⭒㙆䉆猵䅑杷允䅁䅁䅍䅁䑁䅁䅷䅁䭁䡁儴䅁䭁䉁䝷䅁䉁䅁䅁允䅁䅁䅯朶䅙䅁杷允䅁䅁䅕䅁䑁䅁䅷䅁䭁䵁偯䅁䭁佁䭫䅁䭁佁䭙䅁䭁佁䭣䅁䉁䅁䅁允䅁䅁䅯睢䄸䅁杷允䅁䅁䅕䅁䑁䅁䅷䅁䭁䱁䕕䅁䭁佁䭕䅁䭁佁䭙䅁䭁佁䭣䅁䉁䅁䅁允䅁䅁䅯䅏䅳䅁杷允䅁䅁䅑䅁䑁䅁䅷䅁䭁䍁䙷䅁䭁䉁䜸䅁䭁䍁䝁䅁䉁䅁䅁允䅁䅁䅯儵䅙䅁杷允䅁䅁䅕䅁䑁䅁䅷䅁䭁佁䙣䅁䭁佁䭧䅁䭁佁䭙䅁䭁佁䭣䅁䉁䅁䅁允䅁䅁䅯杂䅳䅁杷允䅁䅁䅑䅁䑁䅁䅷䅁䭁䥁䱕䅁䭁䉁䜸䅁䭁䍁䝁䅁䉁䅁䅁允䅁䅁䅯䅭䅣䅁杷允䅁䅁䅍䅁䑁䅁䅷䅁䭁䱁䙍䅁䭁䵁匸䅁䉁䅁䅁允䅁䅁䅯䅅䅑䅁杷允䅁䅁䅍䅁䑁䅁䅷䅁䭁䑁䵣䅁䭁䉁䜴䅁䉁䅁䅁允䅁䅁䅯䅎䅙䅁杷允䅁䅁䅍䅁䑁䅁䅷䅁䭁䝁佳䅁䭁䵁匸䅁䉁䅁䅁允䅁䅁䅯䅅䅑䅁杷允䅁䅁䅕䅁䑁䅁䅷䅁䭁偁䱕䅁䭁佁䭕䅁䭁佁䭙䅁䭁佁䭣䅁䉁䅁䅁允䅁䅁䅯兰䅳䅁杷允䅁䅁䅕䅁䑁䅁䅷䅁䭁䵁䘰䅁䭁佁䭫䅁䭁佁䭙䅁䭁佁䭣䅁䉁䅁䅁允䅁䅁䅯兘䄸䅁杷允䅁䅁䅕䅁䑁䅁䅷䅁䭁佁偍䅁䭁䵁即䅁䭁䅁䅑潁䭁䵁卧䅁䉁䅁䅁允䅁䅁䅕呣䬰㘱児䕗䵁䅉䅅䅁䙁䅁䅁睁䵁䅁䅁权浂兂䅁权汄权䅁权浄权䅁权湄权䅁允䅁䅁䅅䅁䭁䑁䰴䅁䵁䅉䅅䅁䙁䅁䅁睁䵁䅁䅁权㍂兂䅁权䱄杅䅁权䕁䅁䅋权䥄杅䅁允䅁䅁䅅䅁䙁䅁䅁䅁䅁䘰䅚䍄䉁䅁䅁兂䅁䅁䅍䅄䅁䅁䅯睮䅕䅁䅯儷䅯䅁䅯朵䅯䅁䅯眵䅯䅁䅅䅁䉁䅁䅁睂䅁䅁䅁䕙浘䅑杷允䅁䅁䅍䅁䑁䅁䅷䅁䭁䡁义䅁䭁䵁匸䅁䉁䅁䅁允䅁䅁䅯䅅䅑䅁杷允䅁䅁䅍䅁䑁䅁䅷䅁䭁佁䕳䅁䭁䉁䝷䅁䉁䅁䅁允䅁䅁䅯睉䅣䅁杷允䅁䅁䅕䅁䑁䅁䅷䅁䭁䭁䙉䅁䭁䵁即䅁䭁䅁䅑潁䭁䵁卧䅁䉁䅁䅁允䅁䅁䅕⽷潕䥘椫歕䵁䅉䅅䅁䙁䅁䅁睁䵁䅁䅁权佂兂䅁权䙄杅䅁权䕁䅁䅋权䥄杅䅁允䅁䅁䅅䅁䙁䭁瑙䭵瑺睇䅊䍄䉁䅁䅁兂䅁䅁䅍䅄䅁䅁䅯杴䅳䅁䅯朶䅯䅁䅯朵䅯䅁䅯眶䅯䅁䅅䅁䉁䅁䅁权允䅂䅁䍄䉁䅁䅁兂䅁䅁䅍䅄䅁䅁䅯䅚䅕䅁䅯剸䅉䅁䅯䅂䍁䅧䅯剹䅉䅁䅅䅁䉁䅁䅁兂奂䩂噔㈯偯䅑杷允䅁䅁䅕䅁䑁䅁䅷䅁䭁偁䙁䅁䭁䵁即䅁䭁䅁䅑潁䭁䵁卫䅁䉁䅁䅁允䅁䅁䅕䡰㥁瑃䑤ざ䵁䅉䅅䅁䑁䅁䅁睁䵁䅁䅁权䙂兂䅁权敁杂䅁允䅁䅁䅅䅁䭁䡁䝉䅁䵁䅉䅅䅁䙁䅁䅁睁䵁䅁䅁权癁兂䅁权潄权䅁权浄权䅁权湄权䅁允䅁䅁䅅䅁䭁䉁䕁䅁䵁䅉䅅䅁䑁䅁䅁睁䵁䅁䅁权剃兂䅁权慁杂䅁允䅁䅁䅅䅁䭁䑁䝷䅁䵁䅉䅅䅁䑁䅁䅁睁䵁䅁䅁权㑁杄䅁权流杂䅁允䅁䅁䅅䅁䙁䥁䌯匹捨ㅮ䅊䍄䉁䅁䅁兂䅁䅁䅍䅄䅁䅁䅯睸䅕䅁䅯剸䅉䅁䅯䅂䍁䅧䅯剹䅉䅁䅅䅁䉁䅁䅁兂䝄匹䱂测头䅑杷允䅁䅁䅕䅁䑁䅁䅷䅁䭁䅁䙯䅁䭁䵁单䅁䭁䅁䅑潁䭁䵁卫䅁䉁䅁䅁允䅁䅁䅕㈹歉䩩牄ぅ䵁䅉䅅䅁䙁䅁䅁睁䵁䅁䅁权求兂䅁权䙄杅䅁权䕁䅁䅋权䩄杅䅁允䅁䅁䅅䅁䙁䕁呢䱌求卪䅒䍄䉁䅁䅁兂䅁䅁䅍䅄䅁䅁䅯杶䅷䅁䅯儵䅯䅁䅯朵䅯䅁䅯眵䅯䅁䅅䅁䉁䅁䅁权允䅂䅁䍄䉁䅁䅁睁䅁䅁䅍䅄䅁䅁䅯睮䅕䅁䅯䅊䅙䅁䅅䅁䉁䅁䅁权敁䅃䅁䍄䉁䅁䅁䅂䅁䅁䅍䅄䅁䅁䅯朲䅑䅁䅯睈䅙䅁䅯䅉䅙䅁䅅䅁䉁䅁䅁权㑁杂䅁䍄䉁䅁䅁兂䅁䅁䅍䅄䅁䅁䅯睡䄴䅁䅯硹䅉䅁䅯䅂䍁䅧䅯䉹䅉䅁䅅䅁䉁䅁䅁兂慃婭婭捭框䅑杷允䅁䅁䅑䅁䑁䅁䅷䅁䭁䕁䙯䅁䭁䉁䜸䅁䭁䍁䝁䅁䉁䅁䅁允䅁䅁䅯兲䅧䅁杷允䅁䅁䅍䅁䑁䅁䅷䅁䭁偁䬸䅁䭁䉁䝧䅁䉁䅁䅁允䅁䅁䅯兇䅙䅁杷允䅁䅁䅕䅁䑁䅁䅷䅁䭁䙁䵙䅁䭁佁䭯䅁䭁佁䭙䅁䭁佁䭳䅁䉁䅁䅁允䅁䅁䅯䅅䅑䅁杷允䅁䅁䅍䅁䑁䅁䅷䅁䭁䑁䘴䅁䭁䉁䝷䅁䉁䅁䅁允䅁䅁䅯䅈䅣䅁杷允䅁䅁䅕䅁䑁䅁䅷䅁䭁䩁䵧䅁䭁䵁单䅁䭁䅁䅑潁䭁䵁卧䅁䉁䅁䅁允䅁䅁䅕䭘煗噊䍇歇䵁䅉䅅䅁䙁䅁䅁睁䵁䅁䅁权扃䅂䅁权煄权䅁权浄权䅁权牄权䅁允䅁䅁䅅䅁䭁䉁䕁䅁䵁䅉䅅䅁䑁䅁䅁睁䵁䅁䅁权㥃兂䅁权偄杅䅁允䅁䅁䅅䅁䭁䉁䕁䅁䵁䅉䅅䅁䙁䅁䅁睁䵁䅁䅁权橃䅄䅁权灄权䅁权浄权䅁权湄权䅁允䅁䅁䅅䅁䭁䉁䕁䅁䵁䅉䅅䅁䑁䅁䅁睁䵁䅁䅁权剄䅄䅁权歁杂䅁允䅁䅁䅅䅁䭁䉁䕁䅁䵁䅉䅅䅁䑁䅁䅁睁䵁䅁䅁权䍃兄䅁权敁杂䅁允䅁䅁䅅䅁䭁䑁䝉䅁䵁䅉䅅䅁䙁䅁䅁睁䵁䅁䅁权⽄权䅁权䱄杅䅁权䕁䅁䅋权䥄杅䅁允䅁䅁䅅䅁䙁䱁敧敨剴䙇䅴䍄䉁䅁䅁兂䅁䅁䅍䅄䅁䅁䅯来䅕䅁䅯儷䅯䅁䅯朵䅯䅁䅯眵䅯䅁䅅䅁䉁䅁䅁睂䅁䅁䅁䭑樳䅑杷允䅁䅁䅍䅁䑁䅁䅷䅁䭁偁䕙䅁䭁䉁䜴䅁䉁䅁䅁允䅁䅁䅯䅘䅙䅁杷允䅁䅁䅕䅁䑁䅁䅷䅁䭁䝁䙧䅁䭁佁䭫䅁䭁佁䭙䅁䭁佁䭣䅁䉁䅁䅁允䅁䅁䅯案䅅䅁杷允䅁䅁䅍䅁䑁䅁䅷䅁䭁䕁䙙䅁䭁䵁匸䅁䉁䅁䅁允䅁䅁䅣䅁䅁䕁剄䔵䵁䅉䅅䅁䙁䅁䅁睁䵁䅁䅁权坁兂䅁权瑄权䅁权浄权䅁权湄权䅁允䅁䅁䅅䅁䭁䉁䕁䅁䵁䅉䅅䅁䙁䅁䅁睁䵁䅁䅁权灁兂䅁权獄权䅁权浄权䅁权湄权䅁允䅁䅁䅅䅁䡁䅁䅁䅁䅁⬫䅖䍄䉁䅁䅁兂䅁䅁䅍䅄䅁䅁䅯全䄰䅁䅯硹䅉䅁䅯䅂䍁䅧䅯䉹䅉䅁䅅䅁䉁䅁䅁兂㝂䭆䠵匴杰䅑杷允䅁䅁䅕䅁䑁䅁䅷䅁䭁䝁䘰䅁䭁䵁单䅁䭁䅁䅑潁䭁䵁卫䅁䉁䅁䅁允䅁䅁䅯睒䅁䅁杷允䅁䅁䅕䅁䑁䅁䅷䅁䭁䉁乑䅁䭁佁䭕䅁䭁佁䭙䅁䭁佁䭣䅁䉁䅁䅁允䅁䅁䅯李䅳䅁杷允䅁䅁䅕䅁䑁䅁䅷䅁䭁䍁䙍䅁䭁佁䭕䅁䭁佁䭙䅁䭁佁䭣䅁䉁䅁䅁允䅁䅁䅯䅏䅳䅁杷允䅁䅁䅕䅁䑁䅁䅷䅁䭁䵁䙫䅁䭁佁䭕䅁䭁佁䭙䅁䭁佁䭣䅁䉁䅁䅁允䅁䅁䅯兄䅳䅁杷允䅁䅁䅍䅁䑁䅁䅷䅁䭁䝁䙙䅁䭁䉁䜴䅁䉁䅁䅁允䅁䅁䅯䅎䅙䅁杷允䅁䅁䅑䅁䑁䅁䅷䅁䭁䭁䱉䅁䭁䉁䜸䅁䭁䍁䝁䅁䉁䅁䅁允䅁䅁䅯硵䅉䅁杷允䅁䅁䅕䅁䑁䅁䅷䅁䭁䕁䙙䅁䭁䵁单䅁䭁䅁䅑潁䭁䵁卧䅁䉁䅁䅁允䅁䅁䅕䡨杁䑳癹䕑䵁䅉䅅䅁䑁䅁䅁睁䵁䅁䅁权䙁兂䅁权偄杅䅁允䅁䅁䅅䅁䡁䅁䅁䅁杄佖䅆䍄䉁䅁䅁兂䅁䅁䅍䅄䅁䅁䅯先䅕䅁䅯䄶䅯䅁䅯朵䅯䅁䅯眵䅯䅁䅅䅁䉁䅁䅁权䝁睃䅁䍄䉁䅁䅁兂䅁䅁䅍䅄䅁䅁䅯䅌䅕䅁䅯儵䅯䅁䅯朵䅯䅁䅯眵䅯䅁䅅䅁䉁䅁䅁权允䅂䅁䍄䉁䅁䅁睁䅁䅁䅍䅄䅁䅁䅯睙䅷䅁䅯䅊䅙䅁䅅䅁䉁䅁䅁权佃兄䅁䍄䉁䅁䅁睁䅁䅁䅍䅄䅁䅁䅯䅎䄴䅁䅯杊䅙䅁䅅䅁䉁䅁䅁兂浂浚浚獚乚䅑杷允䅁䅁䅍䅁䑁䅁䅷䅁䭁䉁偑䅁䭁䉁䝧䅁䉁䅁䅁允䅁䅁䅯兏䅙䅁杷允䅁䅁䅕䅁䑁䅁䅷䅁䭁䥁䙫䅁䭁佁䭕䅁䭁佁䭙䅁䭁佁䭣䅁䉁䅁䅁允䅁䅁䅯䅈䅳䅁杷允䅁䅁䅕䅁䑁䅁䅷䅁䭁䝁䙁䅁䭁佁䭕䅁䭁佁䭙䅁䭁佁䭣䅁䉁䅁䅁允䅁䅁䅯䅇䅳䅁杷允䅁䅁䅕䅁䑁䅁䅷䅁䭁䭁䙑䅁䭁佁䭯䅁䭁佁䭙䅁䭁佁䭳䅁䉁䅁䅁允䅁䅁䅣䅁䅁佁㉁欵䵁䅉䅅䅁䙁䅁䅁睁䵁䅁䅁权䅁兂䅁权潄权䅁权浄权䅁权湄权䅁允䅁䅁䅅䅁䭁䙁䱅䅁䵁䅉䅅䅁䑁䅁䅁睁䵁䅁䅁权㉄睃䅁权流杂䅁允䅁䅁䅅䅁䙁䡁㥅瑃橥䘰䅖䍄䉁䅁䅁兂䅁䅁䅍䅄䅁䅁䅯杤䄰䅁䅯儶䅯䅁䅯朵䅯䅁䅯眵䅯䅁䅅䅁䉁䅁䅁权允䅂䅁䍄䉁䅁䅁睁䅁䅁䅍䅄䅁䅁䅯䅍䅷䅁䅯䅊䅙䅁䅅䅁䉁䅁䅁权㕁充䅁䍄䉁䅁䅁睁䅁䅁䅍䅄䅁䅁䅯朴䅳䅁䅯杇䅙䅁䅅䅁䉁䅁䅁权楂杂䅁䍄䉁䅁䅁睁䅁䅁䅍䅄䅁䅁䅯睉䄴䅁䅯硺䅉䅁䅅䅁䉁䅁䅁权允䅂䅁䍄䉁䅁䅁兂䅁䅁䅍䅄䅁䅁䅯兢䅕䅁䅯儵䅯䅁䅯朵䅯䅁䅯眵䅯䅁䅅䅁䉁䅁䅁权奁睃䅁䍄䉁䅁䅁兂䅁䅁䅍䅄䅁䅁䅯杭䅳䅁䅯剸䅉䅁䅯䅂䍁䅧䅯䉹䅉䅁䅅䅁䉁䅁䅁兂獂剫丷㝬䵳䅑杷允䅁䅁䅍䅁䑁䅁䅷䅁䭁䵁䵕䅁䭁䵁匸䅁䉁䅁䅁允䅁䅁䅯䅅䅑䅁杷允䅁䅁䅍䅁䑁䅁䅷䅁䭁乁䱅䅁䭁䉁䜴䅁䉁䅁䅁允䅁䅁䅯杍䅙䅁杷允䅁䅁䅕䅁䑁䅁䅷䅁䭁乁䙁䅁䭁䵁即䅁䭁䅁䅑潁䭁䵁卫䅁䉁䅁䅁允䅁䅁䅕歲桦桥救䕘䵁䅉䅅䅁䙁䅁䅁睁䵁䅁䅁权䭂䅄䅁权䱄杅䅁权䕁䅁䅋权䩄杅䅁允䅁䅁䅅䅁䙁䅁䅁䅁䅁䙍䅤䍄䉁䅁䅁睁䅁䅁䅍䅄䅁䅁䅯睂䅙䅁䅯䅊䅙䅁䅅䅁䉁䅁䅁权摃䅃䅁䍄䉁䅁䅁睁䅁䅁䅍䅄䅁䅁䅯䅔䄸䅁䅯硺䅉䅁䅅䅁䉁䅁䅁睂䅁䅁䅁䕙歶䅑杷允䅁䅁䅍䅁䑁䅁䅷䅁䭁䙁䙣䅁䭁䉁䝯䅁䉁䅁䅁允䅁䅁䅯睇䅙䅁杷允䅁䅁䅕䅁䑁䅁䅷䅁䭁䱁䕙䅁䭁佁䭕䅁䭁佁䭙䅁䭁佁䭣䅁䉁䅁䅁允䅁䅁䅯䅅䅑䅁杷允䅁䅁䅍䅁䑁䅁䅷䅁䭁䵁佉䅁䭁䉁䝧䅁䉁䅁䅁允䅁䅁䅯兏䅙䅁杷允䅁䅁䅑䅁䑁䅁䅷䅁䭁䅁䝕䅁䭁䉁䜸䅁䭁䍁䝁䅁䉁䅁䅁允䅁䅁䅯睎䅣䅁杷允䅁䅁䅕䅁䑁䅁䅷䅁䭁䡁䙅䅁䭁䵁即䅁䭁䅁䅑潁䭁䵁卫䅁䉁䅁䅁允䅁䅁䅕瑃橥䑣㘱じ䵁䅉䅅䅁䑁䅁䅁睁䵁䅁䅁权偃兂䅁权慁杂䅁允䅁䅁䅅䅁䭁䵁䝍䅁䵁䅉䅅䅁䙁䅁䅁睁䵁䅁䅁权䵂睄䅁权䙄杅䅁权䕁䅁䅋权䥄杅䅁允䅁䅁䅅䅁䙁佁䉓㉭佢硨䅒䍄䉁䅁䅁睁䅁䅁䅍䅄䅁䅁䅯兆䅙䅁䅯䅊䅙䅁䅅䅁䉁䅁䅁权⽁䅃䅁䍄䉁䅁䅁兂䅁䅁䅍䅄䅁䅁䅯杰䅑䅁䅯䄶䅯䅁䅯朵䅯䅁䅯眵䅯䅁䅅䅁䉁䅁䅁权允䅂䅁䍄䉁䅁䅁兂䅁䅁䅍䅄䅁䅁䅯睵䅑䅁䅯剸䅉䅁䅯䅂䍁䅧䅯䉹䅉䅁䅅䅁䉁䅁䅁兂楂桃乥眶儴䅑杷允䅁䅁䅕䅁䑁䅁䅷䅁䭁䝁䰰䅁䭁佁䭷䅁䭁佁䭙䅁䭁佁䭣䅁䉁䅁䅁允䅁䅁䅯䅅䅑䅁杷允䅁䅁䅕䅁䑁䅁䅷䅁䭁䩁䕕䅁䭁佁䭯䅁䭁佁䭙䅁䭁佁䭳䅁䉁䅁䅁允䅁䅁䅣䅁䅁䭁獁欵䵁䅉䅅䅁䑁䅁䅁睁䵁䅁䅁权㑃兂䅁权敁杂䅁允䅁䅁䅅䅁䭁䵁䡕䅁䵁䅉䅅䅁䑁䅁䅁睁䵁䅁䅁权婄睃䅁权慁杂䅁允䅁䅁䅅䅁䭁䍁䝳䅁䵁䅉䅅䅁䙁䅁䅁睁䵁䅁䅁权歁兂䅁权䙄杅䅁权䕁䅁䅋权䩄杅䅁允䅁䅁䅅䅁䙁䑁潯䭹穨䄰䅒䍄䉁䅁䅁兂䅁䅁䅍䅄䅁䅁䅯条䅕䅁䅯䄶䅯䅁䅯朵䅯䅁䅯眵䅯䅁䅅䅁䉁䅁䅁权允䅂䅁䍄䉁䅁䅁睁䅁䅁䅍䅄䅁䅁䅯睂䄰䅁䅯䅊䅙䅁䅅䅁䉁䅁䅁权允䅂䅁䍄䉁䅁䅁兂䅁䅁䅍䅄䅁䅁䅯東䅕䅁䅯朶䅯䅁䅯朵䅯䅁䅯眶䅯䅁䅅䅁䉁䅁䅁权允䅂䅁䍄䉁䅁䅁睁䅁䅁䅍䅄䅁䅁䅯杗䅳䅁䅯杊䅙䅁䅅䅁䉁䅁䅁兂晁敨剴併圵䅑杷允䅁䅁䅕䅁䑁䅁䅷䅁䭁䩁䙷䅁䭁䵁单䅁䭁䅁䅑潁䭁䵁卧䅁䉁䅁䅁允䅁䅁䅕搹兴㥔䱤ぃ䵁䅉䅅䅁䙁䅁䅁睁䵁䅁䅁权汄杄䅁权䙄杅䅁权䕁䅁䅋权䩄杅䅁允䅁䅁䅅䅁䙁偁䙧救䅁儷䄹䍄䉁䅁䅁兂䅁䅁䅍䅄䅁䅁䅯杇䅕䅁䅯硹䅉䅁䅯䅂䍁䅧䅯䉹䅉䅁䅅䅁䉁䅁䅁兂䑄匹捨祪晊䅑杷允䅁䅁䅍䅁䑁䅁䅷䅁䭁乁䕑䅁䭁䉁䝷䅁䉁䅁䅁允䅁䅁䅯睒䅙䅁杷允䅁䅁䅍䅁䑁䅁䅷䅁䭁佁䙫䅁䭁䍁䝙䅁䉁䅁䅁允䅁䅁䅕䘷㑇潈㝘ざ䵁䅉䅅䅁䙁䅁䅁睁䵁䅁䅁权捁兄䅁权灄权䅁权浄权䅁权湄权䅁允䅁䅁䅅䅁䭁䭁前䅁䵁䅉䅅䅁䑁䅁䅁睁䵁䅁䅁权㑃䅄䅁权敁杂䅁允䅁䅁䅅䅁䭁䭁䥫䅁䵁䅉䅅䅁䙁䅁䅁睁䵁䅁䅁权㥂兂䅁权䱄杅䅁权䕁䅁䅋权䩄杅䅁允䅁䅁䅅䅁䙁䥁䌯匹捨ㅐ䅖䍄䉁䅁䅁睁䅁䅁䅍䅄䅁䅁䅯杦䅕䅁䅯䅊䅙䅁䅅䅁䉁䅁䅁权允䅂䅁䍄䉁䅁䅁兂䅁䅁䅍䅄䅁䅁䅯䅰䅕䅁䅯儶䅯䅁䅯朵䅯䅁䅯眵䅯䅁䅅䅁䉁䅁䅁权塂充䅁䍄䉁䅁䅁兂䅁䅁䅍䅄䅁䅁䅯䅴䅕䅁䅯䄷䅯䅁䅯朵䅯䅁䅯眵䅯䅁䅅䅁䉁䅁䅁权允䅂䅁䍄䉁䅁䅁兂䅁䅁䅍䅄䅁䅁䅯剋䅁䅁䅯剸䅉䅁䅯䅂䍁䅧䅯䉹䅉䅁䅅䅁䉁䅁䅁兂乄䨯呬晡䭅䅑杷允䅁䅁䅍䅁䑁䅁䅷䅁䭁䱁䕧䅁䭁䍁䝙䅁䉁䅁䅁允䅁䅁䅕児塲㍯摁ざ䵁䅉䅅䅁䙁䅁䅁睁䵁䅁䅁权牄䅂䅁权汄权䅁权浄权䅁权湄权䅁允䅁䅁䅅䅁䭁偁䭫䅁䵁䅉䅅䅁䙁䅁䅁睁䵁䅁䅁权㝄权䅁权䱄杅䅁权䕁䅁䅋权䥄杅䅁允䅁䅁䅅䅁䙁䥁䌯匹捨ㄳ䅒䍄䉁䅁䅁兂䅁䅁䅍䅄䅁䅁䅯睷䅕䅁䅯䄷䅯䅁䅯朵䅯䅁䅯眵䅯䅁䅅䅁䉁䅁䅁睂䅁䅁䅁䍁浪䅑杷允䅁䅁䅍䅁䑁䅁䅷䅁䭁䡁䱫䅁䭁䉁䜴䅁䉁䅁䅁允䅁䅁䅯䅘䅙䅁杷允䅁䅁䅕䅁䑁䅁䅷䅁䭁乁䘴䅁䭁佁䭷䅁䭁佁䭙䅁䭁佁䭣䅁䉁䅁䅁允䅁䅁䅣䅁䅁䕁流欵䵁䅉䅅䅁䙁䅁䅁睁䵁䅁䅁权啄䅂䅁权䙄杅䅁权䕁䅁䅋权䥄杅䅁允䅁䅁䅅䅁䙁䕁啹瑘㥅礫䅚䍄䉁䅁䅁兂䅁䅁䅍䅄䅁䅁䅯儴䅑䅁䅯剸䅉䅁䅯䅂䍁䅧䅯剹䅉䅁䅅䅁䉁䅁䅁兂兄婇晹祺䑍䅑杷允䅁䅁䅍䅁䑁䅁䅷䅁䭁䭁䵳䅁䭁䉁䝯䅁䉁䅁䅁允䅁䅁䅯兺䅙䅁杷允䅁䅁䅍䅁䑁䅁䅷䅁䭁䵁乕䅁䭁䉁䝷䅁䉁䅁䅁允䅁䅁䅯兑䅙䅁杷允䅁䅁䅕䅁䑁䅁䅷䅁䭁䭁䕳䅁䭁佁䭷䅁䭁佁䭙䅁䭁佁䭣䅁䉁䅁䅁允䅁䅁䅯䅅䅑䅁杷允䅁䅁䅍䅁䑁䅁䅷䅁䭁䭁䙅䅁䭁䍁䝙䅁䉁䅁䅁允䅁䅁䅕䭆䠵場䕯歖䵁䅉䅅䅁䙁䅁䅁睁䵁䅁䅁权䙄䅄䅁权灄权䅁权浄权䅁权湄权䅁允䅁䅁䅅䅁䭁䥁八䅁䵁䅉䅅䅁䙁䅁䅁睁䵁䅁䅁权䑂兂䅁权䙄杅䅁权䕁䅁䅋权䥄杅䅁允䅁䅁䅅䅁䙁乁癆杇獙兗䅚䍄䉁䅁䅁兂䅁䅁䅍䅄䅁䅁䅯杦䄴䅁䅯朶䅯䅁䅯朵䅯䅁䅯眶䅯䅁䅅䅁䉁䅁䅁权允䅂䅁䍄䉁䅁䅁睁䅁䅁䅍䅄䅁䅁䅯䅃䅷䅁䅯杇䅙䅁䅅䅁䉁䅁䅁权瑁杂䅁䍄䉁䅁䅁睁䅁䅁䅍䅄䅁䅁䅯光䄰䅁䅯䅈䅙䅁䅅䅁䉁䅁䅁权敃杂䅁䍄䉁䅁䅁兂䅁䅁䅍䅄䅁䅁䅯儶䅕䅁䅯剸䅉䅁䅯䅂䍁䅧䅯䉹䅉䅁䅅䅁䉁䅁䅁兂呃㥱䥩䕉卙䅑杷允䅁䅁䅕䅁䑁䅁䅷䅁䭁䙁䱧䅁䭁佁䭯䅁䭁佁䭙䅁䭁佁䭳䅁䉁䅁䅁允䅁䅁䅯䅅䅑䅁杷允䅁䅁䅕䅁䑁䅁䅷䅁䭁䝁䙕䅁䭁䵁单䅁䭁䅁䅑潁䭁䵁卧䅁䉁䅁䅁允䅁䅁䅕椷牉獘㡍歉䵁䅉䅅䅁䙁䅁䅁睁䵁䅁䅁权啂睃䅁权獄权䅁权浄权䅁权湄权䅁允䅁䅁䅅䅁䡁䅁䅁䅁䅄敎䅒䍄䉁䅁䅁兂䅁䅁䅍䅄䅁䅁䅯儵䄴䅁䅯剸䅉䅁䅯䅂䍁䅧䅯䉹䅉䅁䅅䅁䉁䅁䅁兂乄畐栶䩕剑䅑杷允䅁䅁䅍䅁䑁䅁䅷䅁䭁䍁䙯䅁䭁䉁䝧䅁䉁䅁䅁允䅁䅁䅯兇䅙䅁杷允䅁䅁䅕䅁䑁䅁䅷䅁䭁䅁䙳䅁䭁䵁单䅁䭁䅁䅑潁䭁䵁卧䅁䉁䅁䅁允䅁䅁䅕桏䉢杒楡ぇ䵁䅉䅅䅁䙁䅁䅁睁䵁䅁䅁权穂䅅䅁权汄权䅁权浄权䅁权湄权䅁允䅁䅁䅅䅁䭁䉁䕁䅁䵁䅉䅅䅁䙁䅁䅁睁䵁䅁䅁权䡃睃䅁权䙄杅䅁权䕁䅁䅋权䥄杅䅁允䅁䅁䅅䅁䙁䝁⽎㑆橚睑䅨䍄䉁䅁䅁兂䅁䅁䅍䅄䅁䅁䅯村䄰䅁䅯剸䅉䅁䅯䅂䍁䅧䅯剹䅉䅁䅅䅁䉁䅁䅁兂扂穦浸瑐煳䅑杷允䅁䅁䅕䅁䑁䅁䅷䅁䭁䭁䕕䅁䭁䵁即䅁䭁䅁䅑潁䭁䵁卫䅁䉁䅁䅁允䅁䅁䅕㑈牘払⭧歗䵁䅉䅅䅁䑁䅁䅁睁䵁䅁䅁权摁睃䅁权慁杂䅁允䅁䅁䅅䅁䭁䑁䥷䅁䵁䅉䅅䅁䙁䅁䅁睁䵁䅁䅁权塁杂䅁权䙄杅䅁权䕁䅁䅋权䩄杅䅁允䅁䅁䅅䅁䙁偁橙桩㡶村䅬䍄䉁䅁䅁兂䅁䅁䅍䅄䅁䅁䅯兹䅑䅁䅯儶䅯䅁䅯朵䅯䅁䅯眵䅯䅁䅅䅁䉁䅁䅁权允䅂䅁䍄䉁䅁䅁兂䅁䅁䅍䅄䅁䅁䅯眫䅳䅁䅯朶䅯䅁䅯朵䅯䅁䅯眶䅯䅁䅅䅁䉁䅁䅁权允䅂䅁䍄䉁䅁䅁兂䅁䅁䅍䅄䅁䅁䅯杙䅕䅁䅯剸䅉䅁䅯䅂䍁䅧䅯䉹䅉䅁䅅䅁䉁䅁䅁兂奂䍡䭦慈剕䅑杷允䅁䅁䅕䅁䑁䅁䅷䅁䭁䍁伴䅁䭁佁䭕䅁䭁佁䭙䅁䭁佁䭣䅁䉁䅁䅁允䅁䅁䅯睎䅳䅁杷允䅁䅁䅕䅁䑁䅁䅷䅁䭁䵁䕳䅁䭁佁䭯䅁䭁佁䭙䅁䭁佁䭳䅁䉁䅁䅁允䅁䅁䅯䅅䅑䅁杷允䅁䅁䅍䅁䑁䅁䅷䅁䭁䥁䵍䅁䭁䍁䝙䅁䉁䅁䅁允䅁䅁䅕児塲㍯瑄啕䵁䅉䅅䅁䙁䅁䅁睁䵁䅁䅁权㍃䅂䅁权汄权䅁权浄权䅁权湄权䅁允䅁䅁䅅䅁䭁䑁䱙䅁䵁䅉䅅䅁䙁䅁䅁睁䵁䅁䅁权楄睃䅁权䙄杅䅁权䕁䅁䅋权䥄杅䅁允䅁䅁䅅䅁䙁䵁氰睏慨杏䅨䍄䉁䅁䅁兂䅁䅁䅍䅄䅁䅁䅯兑䄸䅁䅯剸䅉䅁䅯䅂䍁䅧䅯剹䅉䅁䅅䅁䉁䅁䅁兂慂噶敪牣坑䅑杷允䅁䅁䅍䅁䑁䅁䅷䅁䭁偁䵳䅁䭁䉁䜴䅁䉁䅁䅁允䅁䅁䅯兙䅙䅁杷允䅁䅁䅍䅁䑁䅁䅷䅁䭁䭁䙙䅁䭁䍁䝑䅁䉁䅁䅁允䅁䅁䅯䅤䅣䅁杷允䅁䅁䅕䅁䑁䅁䅷䅁䭁䝁乧䅁䭁䵁即䅁䭁䅁䅑潁䭁䵁卫䅁䉁䅁䅁允䅁䅁䅕㘱睎児湯䕘䵁䅉䅅䅁䙁䅁䅁睁䵁䅁䅁权獃䅂䅁权瑄权䅁权浄权䅁权湄权䅁允䅁䅁䅅䅁䡁䅁䅁䅁䅄⭎䅚䍄䉁䅁䅁睁䅁䅁䅍䅄䅁䅁䅯䅃䅙䅁䅯䅊䅙䅁䅅䅁䉁䅁䅁权ぃ䅃䅁䍄䉁䅁䅁兂䅁䅁䅍䅄䅁䅁䅯充䅳䅁䅯䄷䅯䅁䅯朵䅯䅁䅯眵䅯䅁䅅䅁䉁䅁䅁睂䅁䅁䅁䩯汪䅑杷允䅁䅁䅕䅁䑁䅁䅷䅁䭁佁䰸䅁䭁佁䭫䅁䭁佁䭙䅁䭁佁䭣䅁䉁䅁䅁允䅁䅁䅯栶䅅䅁杷允䅁䅁䅍䅁䑁䅁䅷䅁䭁䡁內䅁䭁䉁䝯䅁䉁䅁䅁允䅁䅁䅯睷䅙䅁杷允䅁䅁䅕䅁䑁䅁䅷䅁䭁䉁䝅䅁䭁䵁即䅁䭁䅁䅑潁䭁䵁卧䅁䉁䅁䅁允䅁䅁䅕灭婭婭婭歖䵁䅉䅅䅁䙁䅁䅁睁䵁䅁䅁权䙄䅄䅁权䱄杅䅁权䕁䅁䅋权䥄杅䅁允䅁䅁䅅䅁䙁䭁睒児塲ㅣ䄹䍄䉁䅁䅁兂䅁䅁䅍䅄䅁䅁䅯杦䅕䅁䅯儶䅯䅁䅯朵䅯䅁䅯眵䅯䅁䅅䅁䉁䅁䅁权䱃杄䅁䍄䉁䅁䅁兂䅁䅁䅍䅄䅁䅁䅯杆䅳䅁䅯儷䅯䅁䅯朵䅯䅁䅯眵䅯䅁䅅䅁䉁䅁䅁权允䅂䅁䍄䉁䅁䅁兂䅁䅁䅍䅄䅁䅁䅯先䄰䅁䅯䄷䅯䅁䅯朵䅯䅁䅯眵䅯䅁䅅䅁䉁䅁䅁权允䅂䅁䍄䉁䅁䅁兂䅁䅁䅍䅄䅁䅁䅯䄷䄴䅁䅯儵䅯䅁䅯朵䅯䅁䅯眵䅯䅁䅅䅁䉁䅁䅁权捁睃䅁䍄䉁䅁䅁䅂䅁䅁䅍䅄䅁䅁䅯睸䅷䅁䅯睈䅙䅁䅯䅉䅙䅁䅅䅁䉁䅁䅁权湄元䅁䍄䉁䅁䅁䅂䅁䅁䅍䅄䅁䅁䅯䄵䅕䅁䅯睈䅙䅁䅯䅉䅙䅁䅅䅁䉁䅁䅁权䵂杂䅁䍄䉁䅁䅁睁䅁䅁䅍䅄䅁䅁䅯朷䅳䅁䅯䅇䅙䅁䅅䅁䉁䅁䅁权灁杂䅁䍄䉁䅁䅁兂䅁䅁䅍䅄䅁䅁䅯眳䅑䅁䅯剸䅉䅁䅯䅂䍁䅧䅯剹䅉䅁䅅䅁䉁䅁䅁兂㝂吶㙭周捁䅑杷允䅁䅁䅕䅁䑁䅁䅷䅁䭁䙁䵁䅁䭁䵁即䅁䭁䅁䅑潁䭁䵁卧䅁䉁䅁䅁允䅁䅁䅕積積積䑐歖䵁䅉䅅䅁䑁䅁䅁睁䵁䅁䅁权歄兂䅁权奁杂䅁允䅁䅁䅅䅁䭁䡁䝷䅁䵁䅉䅅䅁䙁䅁䅁睁䵁䅁䅁权䡃䅄䅁权䱄杅䅁权䕁䅁䅋权䥄杅䅁允䅁䅁䅅䅁䙁䥁䌯匹捨ㄷ䅴䍄䉁䅁䅁兂䅁䅁䅍䅄䅁䅁䅯眶䅑䅁䅯朶䅯䅁䅯朵䅯䅁䅯眶䅯䅁䅅䅁䉁䅁䅁睂䅁䅁䅁䕧浄䅑杷允䅁䅁䅕䅁䑁䅁䅷䅁䭁䍁䱧䅁䭁佁䭫䅁䭁佁䭙䅁䭁佁䭣䅁䉁䅁䅁允䅁䅁䅯䅅䅑䅁杷允䅁䅁䅑䅁䑁䅁䅷䅁䭁䱁义䅁䭁䉁䜸䅁䭁䍁䝁䅁䉁䅁䅁允䅁䅁䅯剱䅉䅁杷允䅁䅁䅕䅁䑁䅁䅷䅁䭁偁䱧䅁䭁佁䭯䅁䭁佁䭙䅁䭁佁䭳䅁䉁䅁䅁允䅁䅁䅣䅁䅁䵁䍂欵䵁䅉䅅䅁䙁䅁䅁睁䵁䅁䅁权敄兂䅁权䱄杅䅁权䕁䅁䅋权䩄杅䅁允䅁䅁䅅䅁䙁䱁敧敨剴䙹䅴䍄䉁䅁䅁䅂䅁䅁䅍䅄䅁䅁䅯杢䅷䅁䅯睈䅙䅁䅯䅉䅙䅁䅅䅁䉁䅁䅁权瑁元䅁䍄䉁䅁䅁兂䅁䅁䅍䅄䅁䅁䅯䅬䅑䅁䅯朶䅯䅁䅯朵䅯䅁䅯眶䅯䅁䅅䅁䉁䅁䅁睂䅁䅁䅁䕁洳䅑杷允䅁䅁䅍䅁䑁䅁䅷䅁䭁䉁䙷䅁䭁䍁䝙䅁䉁䅁䅁允䅁䅁䅕噋偹癷潘䕗䵁䅉䅅䅁䑁䅁䅁睁䵁䅁䅁权浃兂䅁权慁杂䅁允䅁䅁䅅䅁䭁䝁䝁䅁䵁䅉䅅䅁䙁䅁䅁睁䵁䅁䅁权䡄䅂䅁权獄权䅁权浄权䅁权湄权䅁允䅁䅁䅅䅁䭁䉁䕁䅁䵁䅉䅅䅁䑁䅁䅁睁䵁䅁䅁权牂兂䅁权奁杂䅁允䅁䅁䅅䅁䭁䑁䜰䅁䵁䅉䅅䅁䙁䅁䅁睁䵁䅁䅁权楄杄䅁权䱄杅䅁权䕁䅁䅋权䩄杅䅁允䅁䅁䅅䅁䙁䑁䬰㘱睎噄䅖䍄䉁䅁䅁兂䅁䅁䅍䅄䅁䅁䅯杷䅑䅁䅯朶䅯䅁䅯朵䅯䅁䅯眶䅯䅁䅅䅁䉁䅁䅁睂䅁䅁䅁䑷洯䅑杷允䅁䅁䅍䅁䑁䅁䅷䅁䭁䭁䙁䅁䭁䵁匸䅁䉁䅁䅁允䅁䅁䅣䅁䅁䝁㉁欴䵁䅉䅅䅁䑁䅁䅁睁䵁䅁䅁权䵁杄䅁权流杂䅁允䅁䅁䅅䅁䙁䱁敧敨剴䙹䅬䍄䉁䅁䅁兂䅁䅁䅍䅄䅁䅁䅯兪䅷䅁䅯儶䅯䅁䅯朵䅯䅁䅯眵䅯䅁䅅䅁䉁䅁䅁权㡃充䅁䍄䉁䅁䅁兂䅁䅁䅍䅄䅁䅁䅯兴䅳䅁䅯儶䅯䅁䅯朵䅯䅁䅯眵䅯䅁䅅䅁䉁䅁䅁权瑁杅䅁䍄䉁䅁䅁兂䅁䅁䅍䅄䅁䅁䅯杴䅑䅁䅯剸䅉䅁䅯䅂䍁䅧䅯䉹䅉䅁䅅䅁䉁䅁䅁兂畂橮洷桂八䅑杷允䅁䅁䅕䅁䑁䅁䅷䅁䭁偁䕁䅁䭁佁䬰䅁䭁佁䭙䅁䭁佁䭣䅁䉁䅁䅁允䅁䅁䅣䅁䅁䥁婂唵䵁䅉䅅䅁䙁䅁䅁睁䵁䅁䅁权扂睃䅁权䙄杅䅁权䕁䅁䅋权䩄杅䅁允䅁䅁䅅䅁䙁䩁䰫婹䌸其䅚䍄䉁䅁䅁睁䅁䅁䅍䅄䅁䅁䅯䉅䅁䅁䅯䅊䅙䅁䅅䅁䉁䅁䅁权噄䅅䅁䍄䉁䅁䅁兂䅁䅁䅍䅄䅁䅁䅯杖䅷䅁䅯䄷䅯䅁䅯朵䅯䅁䅯眵䅯䅁䅅䅁䉁䅁䅁权允䅂䅁䍄䉁䅁䅁睁䅁䅁䅍䅄䅁䅁䅯杖䅳䅁䅯杊䅙䅁䅅䅁䉁䅁䅁兂慃婭婭晭䭬䅑杷允䅁䅁䅕䅁䑁䅁䅷䅁䭁䵁䔸䅁䭁䵁即䅁䭁䅁䅑潁䭁䵁卫䅁䉁䅁䅁允䅁䅁䅕歲桦桥佔歗䵁䅉䅅䅁䑁䅁䅁睁䵁䅁䅁权䅁睃䅁权慁杂䅁允䅁䅁䅅䅁䭁䵁䜰䅁䵁䅉䅅䅁䙁䅁䅁睁䵁䅁䅁权癄兄䅁权汄权䅁权浄权䅁权湄权䅁允䅁䅁䅅䅁䭁䉁䕁䅁䵁䅉䅅䅁䙁䅁䅁睁䵁䅁䅁权䭂䅄䅁权䙄杅䅁权䕁䅁䅋权䩄杅䅁允䅁䅁䅅䅁䙁䩁㑵䩪穃椳䄱䍄䉁䅁䅁兂䅁䅁䅍䅄䅁䅁䅯䅍䄴䅁䅯儷䅯䅁䅯朵䅯䅁䅯眵䅯䅁䅅䅁䉁䅁䅁权允䅂䅁䍄䉁䅁䅁睁䅁䅁䅍䅄䅁䅁䅯杕䅕䅁䅯杊䅙䅁䅅䅁䉁䅁䅁兂䑄匹捨ㅪ婊䅑杷允䅁䅁䅕䅁䑁䅁䅷䅁䭁䥁䕣䅁䭁䵁即䅁䭁䅁䅑潁䭁䵁卫䅁䉁䅁䅁允䅁䅁䅕䭆䠵場ひ䕗䵁䅉䅅䅁䑁䅁䅁睁䵁䅁䅁权楃兂䅁权慁杂䅁允䅁䅁䅅䅁䭁䑁䝷䅁䵁䅉䅅䅁䙁䅁䅁睁䵁䅁䅁权㙄䅂䅁权潄权䅁权浄权䅁权湄权䅁允䅁䅁䅅䅁䭁䅁䱙䅁䵁䅉䅅䅁䙁䅁䅁睁䵁䅁䅁权捄兂䅁权獄权䅁权浄权䅁权湄权䅁允䅁䅁䅅䅁䡁䅁䅁䅁䅄敉䅖䍄䉁䅁䅁兂䅁䅁䅍䅄䅁䅁䅯睖䅳䅁䅯剸䅉䅁䅯䅂䍁䅧䅯䉹䅉䅁䅅䅁䉁䅁䅁兂䙂䙢䙴䉘䵙䅑杷允䅁䅁䅍䅁䑁䅁䅷䅁䭁䭁䱉䅁䭁䉁䝯䅁䉁䅁䅁允䅁䅁䅯朱䅙䅁杷允䅁䅁䅕䅁䑁䅁䅷䅁䭁䱁䔴䅁䭁佁䭕䅁䭁佁䭙䅁䭁佁䭣䅁䉁䅁䅁允䅁䅁䅯儫䅯䅁杷允䅁䅁䅕䅁䑁䅁䅷䅁䭁䍁临䅁䭁䵁单䅁䭁䅁䅑潁䭁䵁卧䅁䉁䅁䅁允䅁䅁䅕䝹䵸㡲䌲う䵁䅉䅅䅁䑁䅁䅁睁䵁䅁䅁权兂睃䅁权偄杅䅁允䅁䅁䅅䅁䡁䅁䅁䅁杁畬䅎䍄䉁䅁䅁兂䅁䅁䅍䅄䅁䅁䅯儸䅑䅁䅯朶䅯䅁䅯朵䅯䅁䅯眶䅯䅁䅅䅁䉁䅁䅁睂䅁䅁䅁䕧浄䅑杷允䅁䅁䅍䅁䑁䅁䅷䅁䭁䙁䙉䅁䭁䍁䝑䅁䉁䅁䅁允䅁䅁䅯䅥䅙䅁杷允䅁䅁䅍䅁䑁䅁䅷䅁䭁䥁䕫䅁䭁䉁䜴䅁䉁䅁䅁允䅁䅁䅯杄䅣䅁杷允䅁䅁䅕䅁䑁䅁䅷䅁䭁䙁䙙䅁䭁䵁即䅁䭁䅁䅑潁䭁䵁卫䅁䉁䅁䅁允䅁䅁䅕䥘䌯匹捧䕗䵁䅉䅅䅁䙁䅁䅁睁䵁䅁䅁权偄兂䅁权䱄杅䅁权䕁䅁䅋权䩄杅䅁允䅁䅁䅅䅁䙁䡁㥅瑃橥䜲䅊䍄䉁䅁䅁睁䅁䅁䅍䅄䅁䅁䅯杺䅳䅁䅯硺䅉䅁䅅䅁䉁䅁䅁睂䅁䅁䅁䵑樯䅑杷允䅁䅁䅍䅁䑁䅁䅷䅁䭁䥁佁䅁䭁䉁䝧䅁䉁䅁䅁允䅁䅁䅯兇䅙䅁杷允䅁䅁䅕䅁䑁䅁䅷䅁䭁䍁伴䅁䭁䵁单䅁䭁䅁䅑潁䭁䵁卧䅁䉁䅁䅁允䅁䅁䅕㍔奣睫䡦歁䵁䅉䅅䅁䑁䅁䅁睁䵁䅁䅁权楄睄䅁权偄杅䅁允䅁䅁䅅䅁䭁䉁䕁䅁䵁䅉䅅䅁䙁䅁䅁睁䵁䅁䅁权䩂兂䅁权獄权䅁权浄权䅁权湄权䅁允䅁䅁䅅䅁䡁䅁䅁䅁䅄⬱䅊䍄䉁䅁䅁兂䅁䅁䅍䅄䅁䅁䅯䅙䅕䅁䅯剸䅉䅁䅯䅂䍁䅧䅯䉹䅉䅁䅅䅁䉁䅁䅁兂硂乡歋㉢湅䅑杷允䅁䅁䅍䅁䑁䅁䅷䅁䭁偁䙅䅁䭁䉁䝷䅁䉁䅁䅁允䅁䅁䅯睋䅙䅁杷允䅁䅁䅍䅁䑁䅁䅷䅁䭁䝁䵉䅁䭁䉁䝷䅁䉁䅁䅁允䅁䅁䅯睺䅙䅁杷允䅁䅁䅕䅁䑁䅁䅷䅁䭁䉁偷䅁䭁佁䭕䅁䭁佁䭙䅁䭁佁䭣䅁䉁䅁䅁允䅁䅁䅯䅅䅑䅁杷允䅁䅁䅕䅁䑁䅁䅷䅁䭁䝁义䅁䭁䵁即䅁䭁䅁䅑潁䭁䵁卫䅁䉁䅁䅁允䅁䅁䅕浚浚浚㉡し䵁䅉䅅䅁䑁䅁䅁睁䵁䅁䅁权扃睃䅁权捁杂䅁允䅁䅁䅅䅁䭁䝁䝉䅁䵁䅉䅅䅁䙁䅁䅁睁䵁䅁䅁权ぁ兂䅁权䙄杅䅁权䕁䅁䅋权䥄杅䅁允䅁䅁䅅䅁䙁䕁搫奁商卌䄹䍄䉁䅁䅁兂䅁䅁䅍䅄䅁䅁䅯儰䅳䅁䅯硹䅉䅁䅯䅂䍁䅧䅯剹䅉䅁䅅䅁䉁䅁䅁兂㝂䭆䠵挴捰䅑杷允䅁䅁䅕䅁䑁䅁䅷䅁䭁䭁䕅䅁䭁佁䭧䅁䭁佁䭙䅁䭁佁䭣䅁䉁䅁䅁允䅁䅁䅯杂䅳䅁杷允䅁䅁䅍䅁䑁䅁䅷䅁䭁䍁乁䅁䭁䉁䝷䅁䉁䅁䅁允䅁䅁䅯䅕䅙䅁杷允䅁䅁䅕䅁䑁䅁䅷䅁䭁䉁䙣䅁䭁䵁单䅁䭁䅁䅑潁䭁䵁卫䅁䉁䅁䅁允䅁䅁䅕硆摗汖䅷歁䵁䅉䅅䅁䙁䅁䅁睁䵁䅁䅁权䱁杂䅁权灄权䅁权浄权䅁权湄权䅁允䅁䅁䅅䅁䭁䉁䕁䅁䵁䅉䅅䅁䑁䅁䅁睁䵁䅁䅁权噁兄䅁权奁杂䅁允䅁䅁䅅䅁䭁䕁䡫䅁䵁䅉䅅䅁䙁䅁䅁睁䵁䅁䅁权䥂兂䅁权䱄杅䅁权䕁䅁䅋权䩄杅䅁允䅁䅁䅅䅁䙁䡁啳歲桦浗䅆䍄䉁䅁䅁兂䅁䅁䅍䅄䅁䅁䅯䅙䅕䅁䅯硹䅉䅁䅯䅂䍁䅧䅯䉹䅉䅁䅅䅁䉁䅁䅁兂㥁瑃橥䍣桖䅑杷允䅁䅁䅕䅁䑁䅁䅷䅁䭁偁䙷䅁䭁佁䭷䅁䭁佁䭙䅁䭁佁䭣䅁䉁䅁䅁允䅁䅁䅯䅅䅑䅁杷允䅁䅁䅍䅁䑁䅁䅷䅁䭁乁䙕䅁䭁䵁匸䅁䉁䅁䅁允䅁䅁䅣䅁䅁䝁䑁〴䵁䅉䅅䅁䙁䅁䅁睁䵁䅁䅁权敃䅂䅁权䙄杅䅁权䕁䅁䅋权䩄杅䅁允䅁䅁䅅䅁䙁䡁堵究稫杒䅨䍄䉁䅁䅁睁䅁䅁䅍䅄䅁䅁䅯朰䅷䅁䅯杇䅙䅁䅅䅁䉁䅁䅁权䅄杂䅁䍄䉁䅁䅁睁䅁䅁䅍䅄䅁䅁䅯睢䅕䅁䅯杇䅙䅁䅅䅁䉁䅁䅁权敂杂䅁䍄䉁䅁䅁兂䅁䅁䅍䅄䅁䅁䅯睢䅕䅁䅯儵䅯䅁䅯朵䅯䅁䅯眵䅯䅁䅅䅁䉁䅁䅁权允䅂䅁䍄䉁䅁䅁䅂䅁䅁䅍䅄䅁䅁䅯兘䅳䅁䅯睈䅙䅁䅯䅉䅙䅁䅅䅁䉁䅁䅁权䝃杂䅁䍄䉁䅁䅁䅂䅁䅁䅍䅄䅁䅁䅯杘䅷䅁䅯睈䅙䅁䅯䅉䅙䅁䅅䅁䉁䅁䅁权䉃䅃䅁䍄䉁䅁䅁兂䅁䅁䅍䅄䅁䅁䅯䄵䅳䅁䅯䄷䅯䅁䅯朵䅯䅁䅯眵䅯䅁䅅䅁䉁䅁䅁权允䅂䅁䍄䉁䅁䅁睁䅁䅁䅍䅄䅁䅁䅯儶䄴䅁䅯䅈䅙䅁䅅䅁䉁䅁䅁权偄杂䅁䍄䉁䅁䅁䅂䅁䅁䅍䅄䅁䅁䅯朴䅑䅁䅯睈䅙䅁䅯䅉䅙䅁䅅䅁䉁䅁䅁权捂䅃䅁䍄䉁䅁䅁睁䅁䅁䅍䅄䅁䅁䅯材䅕䅁䅯杈䅙䅁䅅䅁䉁䅁䅁权癃䅃䅁䍄䉁䅁䅁兂䅁䅁䅍䅄䅁䅁䅯儸䅕䅁䅯硹䅉䅁䅯䅂䍁䅧䅯剹䅉䅁䅅䅁䉁䅁䅁兂㑃潈牘慕塨䅑杷允䅁䅁䅕䅁䑁䅁䅷䅁䭁䵁䘰䅁䭁䵁单䅁䭁䅁䅑潁䭁䵁卫䅁䉁䅁䅁允䅁䅁䅕硴䭐䍘䍃啅䵁䅉䅅䅁䙁䅁䅁睁䵁䅁䅁权摄䅂䅁权瑄权䅁权浄权䅁权湄权䅁允䅁䅁䅅䅁䡁䅁䅁䅁䅂佲䅖䍄䉁䅁䅁兂䅁䅁䅍䅄䅁䅁䅯睦䅳䅁䅯䄷䅯䅁䅯朵䅯䅁䅯眵䅯䅁䅅䅁䉁䅁䅁权允䅂䅁䍄䉁䅁䅁兂䅁䅁䅍䅄䅁䅁䅯䅸䅑䅁䅯䄷䅯䅁䅯朵䅯䅁䅯眵䅯䅁䅅䅁䉁䅁䅁权允䅂䅁䍄䉁䅁䅁兂䅁䅁䅍䅄䅁䅁䅯兙䄸䅁䅯剸䅉䅁䅯䅂䍁䅧䅯䉹䅉䅁䅅䅁䉁䅁䅁兂あ㍊䡳穥䉸䅑杷允䅁䅁䅕䅁䑁䅁䅷䅁䭁䑁佑䅁䭁佁䭧䅁䭁佁䭙䅁䭁佁䭣䅁䉁䅁䅁允䅁䅁䅯杂䅳䅁杷允䅁䅁䅍䅁䑁䅁䅷䅁䭁䥁䔰䅁䭁䉁䝧䅁䉁䅁䅁允䅁䅁䅯兇䅙䅁杷允䅁䅁䅕䅁䑁䅁䅷䅁䭁䉁䵧䅁䭁䵁单䅁䭁䅁䅑潁䭁䵁卫䅁䉁䅁䅁允䅁䅁䅕㝪扢䡭朵䕇䵁䅉䅅䅁䑁䅁䅁睁䵁䅁䅁权㝃䅄䅁权偄杅䅁允䅁䅁䅅䅁䡁䅁䅁䅁䅂⭯䅖䍄䉁䅁䅁兂䅁䅁䅍䅄䅁䅁䅯䅗䅳䅁䅯儶䅯䅁䅯朵䅯䅁䅯眵䅯䅁䅅䅁䉁䅁䅁权允䅂䅁䍄䉁䅁䅁睁䅁䅁䅍䅄䅁䅁䅯杏䅷䅁䅯䅇䅙䅁䅅䅁䉁䅁䅁权䭂杂䅁䍄䉁䅁䅁兂䅁䅁䅍䅄䅁䅁䅯杏䅕䅁䅯儶䅯䅁䅯朵䅯䅁䅯眵䅯䅁䅅䅁䉁䅁䅁权允䅂䅁䍄䉁䅁䅁兂䅁䅁䅍䅄䅁䅁䅯杏䅕䅁䅯儷䅯䅁䅯朵䅯䅁䅯眵䅯䅁䅅䅁䉁䅁䅁权允䅂䅁䍄䉁䅁䅁兂䅁䅁䅍䅄䅁䅁䅯眫䅕䅁䅯儷䅯䅁䅯朵䅯䅁䅯眵䅯䅁䅅䅁䉁䅁䅁睂䅁䅁䅁䐴浄䅑杷允䅁䅁䅍䅁䑁䅁䅷䅁䭁乁䙑䅁䭁䵁匸䅁䉁䅁䅁允䅁䅁䅣䅁䅁䝁剄䔵䵁䅉䅅䅁䑁䅁䅁睁䵁䅁䅁权㍄兂䅁权敁杂䅁允䅁䅁䅅䅁䭁䥁䡙䅁䵁䅉䅅䅁䑁䅁䅁睁䵁䅁䅁权湂兂䅁权歁杂䅁允䅁䅁䅅䅁䭁䩁䥳䅁䵁䅉䅅䅁䑁䅁䅁睁䵁䅁䅁权穄权䅁权奁杂䅁允䅁䅁䅅䅁䭁䕁䝑䅁䵁䅉䅅䅁䑁䅁䅁睁䵁䅁䅁权䭄䅂䅁权流杂䅁允䅁䅁䅅䅁䙁䙁㑋潈牘噫䅤䍄䉁䅁䅁睁䅁䅁䅍䅄䅁䅁䅯䅋䅕䅁䅯硺䅉䅁䅅䅁䉁䅁䅁睂䅁䅁䅁䕁汮䅑杷允䅁䅁䅑䅁䑁䅁䅷䅁䭁佁䕣䅁䭁䉁䜸䅁䭁䍁䝁䅁䉁䅁䅁允䅁䅁䅯䅏䅙䅁杷允䅁䅁䅕䅁䑁䅁䅷䅁䭁乁䘸䅁䭁䵁即䅁䭁䅁䅑潁䭁䵁卧䅁䉁䅁䅁允䅁䅁䅕䭆䠵場歲䕘䵁䅉䅅䅁䙁䅁䅁睁䵁䅁䅁权穁睄䅁权䱄杅䅁权䕁䅁䅋权䥄杅䅁允䅁䅁䅅䅁䙁䡁㥅瑃橥䙫䅨䍄䉁䅁䅁兂䅁䅁䅍䅄䅁䅁䅯䅯䅕䅁䅯硹䅉䅁䅯䅂䍁䅧䅯剹䅉䅁䅅䅁䉁䅁䅁兂捂㡪ㅌ䩋䵸䅑杷允䅁䅁䅕䅁䑁䅁䅷䅁䭁䍁䙍䅁䭁䵁即䅁䭁䅁䅑潁䭁䵁卫䅁䉁䅁䅁允䅁䅁䅕䭆䠵場啰歖䵁䅉䅅䅁䙁䅁䅁睁䵁䅁䅁权扄睃䅁权䱄杅䅁权䕁䅁䅋权䥄杅䅁允䅁䅁䅅䅁䙁䙁偹癷潕䙐䅚䍄䉁䅁䅁兂䅁䅁䅍䅄䅁䅁䅯䅈䅕䅁䅯剸䅉䅁䅯䅂䍁䅧䅯䉹䅉䅁䅅䅁䉁䅁䅁兂瑁穐䩬佘䭅䅑杷允䅁䅁䅕䅁䑁䅁䅷䅁䭁䍁䱳䅁䭁佁䭧䅁䭁佁䭙䅁䭁佁䭣䅁䉁䅁䅁允䅁䅁䅯李䅳䅁杷允䅁䅁䅕䅁䑁䅁䅷䅁䭁䅁䜰䅁䭁䵁单䅁䭁䅁䅑潁䭁䵁卧䅁䉁䅁䅁允䅁䅁䅕⭳砵愲㔱歉䵁䅉䅅䅁䙁䅁䅁睁䵁䅁䅁权婂䅄䅁权煄权䅁权浄权䅁权牄权䅁允䅁䅁䅅䅁䭁䉁䕁䅁䵁䅉䅅䅁䙁䅁䅁睁䵁䅁䅁权䅂兂䅁权䙄杅䅁权䕁䅁䅋权䥄杅䅁允䅁䅁䅅䅁䙁佁㌶慷八桘䅆䍄䉁䅁䅁兂䅁䅁䅍䅄䅁䅁䅯䄲䅑䅁䅯剸䅉䅁䅯䅂䍁䅧䅯剹䅉䅁䅅䅁䉁䅁䅁兂潂獘䱲䵓䐴䅑杷允䅁䅁䅕䅁䑁䅁䅷䅁䭁䵁䱁䅁䭁佁䭯䅁䭁佁䭙䅁䭁佁䭳䅁䉁䅁䅁允䅁䅁䅣䅁䅁䅁佂欵䵁䅉䅅䅁䙁䅁䅁睁䵁䅁䅁权歂兂䅁权䱄杅䅁权䕁䅁䅋权䥄杅䅁允䅁䅁䅅䅁䙁䥁䌯匹捨ㅮ䅬䍄䉁䅁䅁兂䅁䅁䅍䅄䅁䅁䅯䉋䅁䅁䅯朶䅯䅁䅯朵䅯䅁䅯眶䅯䅁䅅䅁䉁䅁䅁权允䅂䅁䍄䉁䅁䅁兂䅁䅁䅍䅄䅁䅁䅯睢䅷䅁䅯䄷䅯䅁䅯朵䅯䅁䅯眵䅯䅁䅅䅁䉁䅁䅁睂䅁䅁䅁䡙氯䅑杷允䅁䅁䅕䅁䑁䅁䅷䅁䭁偁乧䅁䭁䵁单䅁䭁䅁䅑潁䭁䵁卧䅁䉁䅁䅁允䅁䅁䅕獃䩭㔹扈歂䵁䅉䅅䅁䑁䅁䅁睁䵁䅁䅁权㑁䅄䅁权偄杅䅁允䅁䅁䅅䅁䭁䉁䕁䅁䵁䅉䅅䅁䙁䅁䅁睁䵁䅁䅁权穂䅄䅁权煄权䅁权浄权䅁权牄权䅁允䅁䅁䅅䅁䡁䅁䅁䅁杁⭐䅚䍄䉁䅁䅁睁䅁䅁䅍䅄䅁䅁䅯杘䅷䅁䅯䅇䅙䅁䅅䅁䉁䅁䅁权㡂杂䅁䍄䉁䅁䅁兂䅁䅁䅍䅄䅁䅁䅯睶䅑䅁䅯朶䅯䅁䅯朵䅯䅁䅯眶䅯䅁䅅䅁䉁䅁䅁权允䅂䅁䍄䉁䅁䅁兂䅁䅁䅍䅄䅁䅁䅯睉䅕䅁䅯䄶䅯䅁䅯朵䅯䅁䅯眵䅯䅁䅅䅁䉁䅁䅁权䝁睃䅁䍄䉁䅁䅁䅂䅁䅁䅍䅄䅁䅁䅯杮䅷䅁䅯睈䅙䅁䅯䅉䅙䅁䅅䅁䉁䅁䅁权⭁睂䅁䍄䉁䅁䅁兂䅁䅁䅍䅄䅁䅁䅯李䅕䅁䅯硹䅉䅁䅯䅂䍁䅧䅯䉹䅉䅁䅅䅁䉁䅁䅁兂偃癷潕乘儹䅑杷允䅁䅁䅕䅁䑁䅁䅷䅁䭁䡁䰴䅁䭁佁䭷䅁䭁佁䭙䅁䭁佁䭣䅁䉁䅁䅁允䅁䅁䅯䅅䅑䅁杷允䅁䅁䅍䅁䑁䅁䅷䅁䭁䑁䵑䅁䭁䉁䝷䅁䉁䅁䅁允䅁䅁䅯睥䅙䅁杷允䅁䅁䅕䅁䑁䅁䅷䅁䭁䥁䙳䅁䭁䵁单䅁䭁䅁䅑潁䭁䵁卫䅁䉁䅁䅁允䅁䅁䅕ㅤ楆礷乷商䵁䅉䅅䅁䙁䅁䅁睁䵁䅁䅁权潄兂䅁权獄权䅁权浄权䅁权湄权䅁允䅁䅁䅅䅁䭁䉁䕁䅁䵁䅉䅅䅁䙁䅁䅁睁䵁䅁䅁权䅄䅂䅁权汄权䅁权浄权䅁权湄权䅁允䅁䅁䅅䅁䭁䑁䰴䅁䵁䅉䅅䅁䙁䅁䅁睁䵁䅁䅁权啁兂䅁权獄权䅁权浄权䅁权湄权䅁允䅁䅁䅅䅁䡁䅁䅁䅁䅄估䅖䍄䉁䅁䅁兂䅁䅁䅍䅄䅁䅁䅯䅴䅑䅁䅯䄷䅯䅁䅯朵䅯䅁䅯眵䅯䅁䅅䅁䉁䅁䅁权允䅂䅁䍄䉁䅁䅁兂䅁䅁䅍䅄䅁䅁䅯眷䅷䅁䅯儶䅯䅁䅯朵䅯䅁䅯眵䅯䅁䅅䅁䉁䅁䅁权桃充䅁䍄䉁䅁䅁睁䅁䅁䅍䅄䅁䅁䅯杊䅕䅁䅯䅈䅙䅁䅅䅁䉁䅁䅁权㍄杂䅁䍄䉁䅁䅁兂䅁䅁䅍䅄䅁䅁䅯䅹䅷䅁䅯剸䅉䅁䅯䅂䍁䅧䅯剹䅉䅁䅅䅁䉁䅁䅁兂㉁剬歵硍䥷䅑杷允䅁䅁䅍䅁䑁䅁䅷䅁䭁䅁䙅䅁䭁䉁䝷䅁䉁䅁䅁允䅁䅁䅯杯䅙䅁杷允䅁䅁䅍䅁䑁䅁䅷䅁䭁䍁䙁䅁䭁䵁匸䅁䉁䅁䅁允䅁䅁䅣䅁䅁佁㉃䔵䵁䅉䅅䅁䑁䅁䅁睁䵁䅁䅁权㥂兄䅁权歁杂䅁允䅁䅁䅅䅁䭁䍁䝷䅁䵁䅉䅅䅁䙁䅁䅁睁䵁䅁䅁权㕄兂䅁权灄权䅁权浄权䅁权湄权䅁允䅁䅁䅅䅁䭁䉁䕁䅁䵁䅉䅅䅁䙁䅁䅁睁䵁䅁䅁权⽄兂䅁权灄权䅁权浄权䅁权湄权䅁允䅁䅁䅅䅁䭁䡁剙䅁䵁䅉䅅䅁䙁䅁䅁睁䵁䅁䅁权㥂䅄䅁权灄权䅁权浄权䅁权湄权䅁允䅁䅁䅅䅁䭁䉁䕁䅁䵁䅉䅅䅁䙁䅁䅁睁䵁䅁䅁权癃䅂䅁权䙄杅䅁权䕁䅁䅋权䥄杅䅁允䅁䅁䅅䅁䙁䭁樫䕒啈桘䄱䍄䉁䅁䅁兂䅁䅁䅍䅄䅁䅁䅯䄰䅷䅁䅯朶䅯䅁䅯朵䅯䅁䅯眶䅯䅁䅅䅁䉁䅁䅁权允䅂䅁䍄䉁䅁䅁兂䅁䅁䅍䅄䅁䅁䅯䅐䄰䅁䅯儵䅯䅁䅯朵䅯䅁䅯眵䅯䅁䅅䅁䉁䅁䅁权㕄权䅁䍄䉁䅁䅁兂䅁䅁䅍䅄䅁䅁䅯睶䅕䅁䅯朶䅯䅁䅯朵䅯䅁䅯眶䅯䅁䅅䅁䉁䅁䅁睂䅁䅁䅁䌴浲䅑杷允䅁䅁䅕䅁䑁䅁䅷䅁䭁䭁䙉䅁䭁䵁即䅁䭁䅁䅑潁䭁䵁卫䅁䉁䅁䅁允䅁䅁䅕牕敧敨創啖䵁䅉䅅䅁䙁䅁䅁睁䵁䅁䅁权晁杄䅁权䱄杅䅁权䕁䅁䅋权䩄杅䅁允䅁䅁䅅䅁䙁䭁睒児塲ㅷ䅴䍄䉁䅁䅁兂䅁䅁䅍䅄䅁䅁䅯杗䅷䅁䅯儶䅯䅁䅯朵䅯䅁䅯眵䅯䅁䅅䅁䉁䅁䅁权允䅂䅁䍄䉁䅁䅁兂䅁䅁䅍䅄䅁䅁䅯睐䄸䅁䅯硹䅉䅁䅯䅂䍁䅧䅯䉹䅉䅁䅅䅁䉁䅁䅁兂䭁㘱睎晐呰䅑杷允䅁䅁䅕䅁䑁䅁䅷䅁䭁乁䔸䅁䭁佁䭧䅁䭁佁䭙䅁䭁佁䭣䅁䉁䅁䅁允䅁䅁䅯䅅䅑䅁杷允䅁䅁䅕䅁䑁䅁䅷䅁䭁䕁䱉䅁䭁佁䭯䅁䭁佁䭙䅁䭁佁䭳䅁䉁䅁䅁允䅁䅁䅣䅁䅁䥁䡂欵䵁䅉䅅䅁䑁䅁䅁睁䵁䅁䅁权牁睃䅁权奁杂䅁允䅁䅁䅅䅁䭁䑁䝫䅁䵁䅉䅅䅁䑁䅁䅁睁䵁䅁䅁权硁杄䅁权捁杂䅁允䅁䅁䅅䅁䭁佁䝷䅁䵁䅉䅅䅁䙁䅁䅁睁䵁䅁䅁权晄䅂䅁权瑄权䅁权浄权䅁权湄权䅁允䅁䅁䅅䅁䭁䉁䕁䅁䵁䅉䅅䅁䙁䅁䅁睁䵁䅁䅁权啁兂䅁权潄权䅁权浄权䅁权湄权䅁允䅁䅁䅅䅁䭁䅁䱙䅁䵁䅉䅅䅁䙁䅁䅁睁䵁䅁䅁权䭂睃䅁权䱄杅䅁权䕁䅁䅋权䥄杅䅁允䅁䅁䅅䅁䙁䝁浚浚浚汖䄱䍄䉁䅁䅁睁䅁䅁䅍䅄䅁䅁䅯杇䄸䅁䅯䅊䅙䅁䅅䅁䉁䅁䅁权偂权䅁䍄䉁䅁䅁兂䅁䅁䅍䅄䅁䅁䅯眰䅑䅁䅯剸䅉䅁䅯䅂䍁䅧䅯䉹䅉䅁䅅䅁䉁䅁䅁兂瑃⬸䅉煩䡕䅑杷允䅁䅁䅕䅁䑁䅁䅷䅁䭁䭁䔰䅁䭁佁䭫䅁䭁佁䭙䅁䭁佁䭣䅁䉁䅁䅁允䅁䅁䅯刵䅁䅁杷允䅁䅁䅍䅁䑁䅁䅷䅁䭁䕁䵙䅁䭁䉁䝷䅁䉁䅁䅁允䅁䅁䅯䅈䅣䅁杷允䅁䅁䅕䅁䑁䅁䅷䅁䭁䅁䵁䅁䭁䵁单䅁䭁䅁䅑潁䭁䵁卧䅁䉁䅁䅁允䅁䅁䅕䍪楚乙坳ぅ䵁䅉䅅䅁䙁䅁䅁睁䵁䅁䅁权㉂杄䅁权瑄权䅁权浄权䅁权湄权䅁允䅁䅁䅅䅁䭁䉁䕁䅁䵁䅉䅅䅁䑁䅁䅁睁䵁䅁䅁权啂䅄䅁权流杂䅁允䅁䅁䅅䅁䙁䥁牘払敧噰䅚䍄䉁䅁䅁睁䅁䅁䅍䅄䅁䅁䅯睂䄸䅁䅯䅈䅙䅁䅅䅁䉁䅁䅁权慄杂䅁䍄䉁䅁䅁兂䅁䅁䅍䅄䅁䅁䅯儸䅑䅁䅯䄷䅯䅁䅯朵䅯䅁䅯眵䅯䅁䅅䅁䉁䅁䅁睂䅁䅁䅁䙑氳䅑杷允䅁䅁䅑䅁䑁䅁䅷䅁䭁䭁䕷䅁䭁䉁䜸䅁䭁䍁䝁䅁䉁䅁䅁允䅁䅁䅯杔䅙䅁杷允䅁䅁䅕䅁䑁䅁䅷䅁䭁䡁䙙䅁䭁䵁即䅁䭁䅁䅑潁䭁䵁卫䅁䉁䅁䅁允䅁䅁䅕㘱睎児塲䕘䵁䅉䅅䅁䙁䅁䅁睁䵁䅁䅁权㉁兂䅁权䙄杅䅁权䕁䅁䅋权䥄杅䅁允䅁䅁䅅䅁䙁䝁丫䭗佔前䅂䍄䉁䅁䅁兂䅁䅁䅍䅄䅁䅁䅯䅊䅕䅁䅯硹䅉䅁䅯䅂䍁䅧䅯䉹䅉䅁䅅䅁䉁䅁䅁兂䭁㘱睎塐慰䅑杷允䅁䅁䅕䅁䑁䅁䅷䅁䭁䡁䙙䅁䭁佁䭯䅁䭁佁䭙䅁䭁佁䭳䅁䉁䅁䅁允䅁䅁䅣䅁䅁䕁兂欵䵁䅉䅅䅁䙁䅁䅁睁䵁䅁䅁权㝃䅂䅁权煄权䅁权浄权䅁权牄权䅁允䅁䅁䅅䅁䡁䅁䅁䅁䅄⭐䅚䍄䉁䅁䅁兂䅁䅁䅍䅄䅁䅁䅯睁䄰䅁䅯䄶䅯䅁䅯朵䅯䅁䅯眵䅯䅁䅅䅁䉁䅁䅁权允䅂䅁䍄䉁䅁䅁睁䅁䅁䅍䅄䅁䅁䅯儰䅕䅁䅯䅈䅙䅁䅅䅁䉁䅁䅁权獄杂䅁䍄䉁䅁䅁睁䅁䅁䅍䅄䅁䅁䅯䄲䅳䅁䅯杊䅙䅁䅅䅁䉁䅁䅁兂䥂場啯歲塤䅑杷允䅁䅁䅕䅁䑁䅁䅷䅁䭁䝁䱣䅁䭁䵁即䅁䭁䅁䅑潁䭁䵁卧䅁䉁䅁䅁允䅁䅁䅕䥘䌯匹獨啖䵁䅉䅅䅁䙁䅁䅁睁䵁䅁䅁权求䅄䅁权䱄杅䅁权䕁䅁䅋权䥄杅䅁允䅁䅁䅅䅁䙁䑁䬰㘱睎啮䄵䍄䉁䅁䅁兂䅁䅁䅍䅄䅁䅁䅯䅷䅑䅁䅯剸䅉䅁䅯䅂䍁䅧䅯剹䅉䅁䅅䅁䉁䅁䅁兂⽃樶䡏煴䵅䅑杷允䅁䅁䅕䅁䑁䅁䅷䅁䭁偁䱣䅁䭁䵁即䅁䭁䅁䅑潁䭁䵁卧䅁䉁䅁䅁允䅁䅁䅕呣䬰㘱睍䕔䵁䅉䅅䅁䕁䅁䅁睁䵁䅁䅁权扂兂䅁权晁杂䅁权杁杂䅁允䅁䅁䅅䅁䭁䕁䝷䅁䵁䅉䅅䅁䙁䅁䅁睁䵁䅁䅁权煃兂䅁权䙄杅䅁权䕁䅁䅋权䥄杅䅁允䅁䅁䅅䅁䙁䉁睙ㅕ潫桉䅴䍄䉁䅁䅁睁䅁䅁䅍䅄䅁䅁䅯朵䅕䅁䅯硺䅉䅁䅅䅁䉁䅁䅁权允䅂䅁䍄䉁䅁䅁兂䅁䅁䅍䅄䅁䅁䅯兣䅷䅁䅯儵䅯䅁䅯朵䅯䅁䅯眵䅯䅁䅅䅁䉁䅁䅁权汃睃䅁䍄䉁䅁䅁兂䅁䅁䅍䅄䅁䅁䅯睄䅕䅁䅯硹䅉䅁䅯䅂䍁䅧䅯䉹䅉䅁䅅䅁䉁䅁䅁兂塄㍯㥁潃慤䅑杷允䅁䅁䅕䅁䑁䅁䅷䅁䭁偁䵅䅁䭁佁䬰䅁䭁佁䭙䅁䭁佁䭣䅁䉁䅁䅁允䅁䅁䅣䅁䅁䝁晁欵䵁䅉䅅䅁䙁䅁䅁睁䵁䅁䅁权睁杄䅁权獄权䅁权浄权䅁权湄权䅁允䅁䅁䅅䅁䭁䉁䕁䅁䵁䅉䅅䅁䑁䅁䅁睁䵁䅁䅁权⭁䅄䅁权捁杂䅁允䅁䅁䅅䅁䭁䙁䝁䅁䵁䅉䅅䅁䑁䅁䅁睁䵁䅁䅁权㝃䅅䅁权奁杂䅁允䅁䅁䅅䅁䭁䕁䡫䅁䵁䅉䅅䅁䑁䅁䅁睁䵁䅁䅁权慄䅂䅁权奁杂䅁允䅁䅁䅅䅁䭁䑁䝫䅁䵁䅉䅅䅁䙁䅁䅁睁䵁䅁䅁权䑂睃䅁权瑄权䅁权浄权䅁权湄权䅁允䅁䅁䅅䅁䡁䅁䅁䅁杄伷䅖䍄䉁䅁䅁睁䅁䅁䅍䅄䅁䅁䅯內䄰䅁䅯杊䅙䅁䅅䅁䉁䅁䅁兂塄㍯㥁煃塤䅑杷允䅁䅁䅕䅁䑁䅁䅷䅁䭁佁䙁䅁䭁佁䬰䅁䭁佁䭙䅁䭁佁䭣䅁䉁䅁䅁允䅁䅁䅯䅅䅑䅁杷允䅁䅁䅕䅁䑁䅁䅷䅁䭁䥁䘴䅁䭁䵁单䅁䭁䅁䅑潁䭁䵁卧䅁䉁䅁䅁允䅁䅁䅕浫框䕹䙪ぁ䵁䅉䅅䅁䙁䅁䅁睁䵁䅁䅁权奁兂䅁权汄权䅁权浄权䅁权湄权䅁允䅁䅁䅅䅁䭁䉁䱧䅁䵁䅉䅅䅁䙁䅁䅁睁䵁䅁䅁权䕂兂䅁权䱄杅䅁权䕁䅁䅋权䩄杅䅁允䅁䅁䅅䅁䙁偁潙䥘䌯噒䅤䍄䉁䅁䅁睁䅁䅁䅍䅄䅁䅁䅯睧䄰䅁䅯䅈䅙䅁䅅䅁䉁䅁䅁权䵁睂䅁䍄䉁䅁䅁䅂䅁䅁䅍䅄䅁䅁䅯杫䅳䅁䅯睈䅙䅁䅯䅉䅙䅁䅅䅁䉁䅁䅁权牄䅄䅁䍄䉁䅁䅁睁䅁䅁䅍䅄䅁䅁䅯杴䅕䅁䅯䅇䅙䅁䅅䅁䉁䅁䅁权䭂杂䅁䍄䉁䅁䅁䅂䅁䅁䅍䅄䅁䅁䅯䅭䅕䅁䅯睈䅙䅁䅯䅉䅙䅁䅅䅁䉁䅁䅁权䥁䅃䅁䍄䉁䅁䅁䅂䅁䅁䅍䅄䅁䅁䅯儯䅳䅁䅯睈䅙䅁䅯䅉䅙䅁䅅䅁䉁䅁䅁权瑄元䅁䍄䉁䅁䅁䅂䅁䅁䅍䅄䅁䅁䅯儰䄰䅁䅯睈䅙䅁䅯䅉䅙䅁䅅䅁䉁䅁䅁权㙃杂䅁䍄䉁䅁䅁睁䅁䅁䅍䅄䅁䅁䅯杦䄴䅁䅯杈䅙䅁䅅䅁䉁䅁䅁权ぁ杂䅁䍄䉁䅁䅁兂䅁䅁䅍䅄䅁䅁䅯䅯䅑䅁䅯䄶䅯䅁䅯朵䅯䅁䅯眵䅯䅁䅅䅁䉁䅁䅁权䝁睃䅁䍄䉁䅁䅁睁䅁䅁䅍䅄䅁䅁䅯兓䅕䅁䅯杊䅙䅁䅅䅁䉁䅁䅁兂卂䉵䘶ㄶ奆䅑杷允䅁䅁䅕䅁䑁䅁䅷䅁䭁䑁䘰䅁䭁佁䭫䅁䭁佁䭙䅁䭁佁䭣䅁䉁䅁䅁允䅁䅁䅯剡䅁䅁杷允䅁䅁䅍䅁䑁䅁䅷䅁䭁䡁䙙䅁䭁䉁䝷䅁䉁䅁䅁允䅁䅁䅯䅤䅧䅁杷允䅁䅁䅕䅁䑁䅁䅷䅁䭁䑁䵯䅁䭁佁䭯䅁䭁佁䭙䅁䭁佁䭳䅁䉁䅁䅁允䅁䅁䅯䅅䅑䅁杷允䅁䅁䅍䅁䑁䅁䅷䅁䭁䵁䕷䅁䭁䉁䜴䅁䉁䅁䅁允䅁䅁䅯眯䅙䅁杷允䅁䅁䅕䅁䑁䅁䅷䅁䭁䅁䙉䅁䭁佁䭫䅁䭁佁䭙䅁䭁佁䭣䅁䉁䅁䅁允䅁䅁䅯桉䅁䅁杷允䅁䅁䅕䅁䑁䅁䅷䅁䭁䭁䙍䅁䭁佁䬰䅁䭁佁䭙䅁䭁佁䭣䅁䉁䅁䅁允䅁䅁䅯䅅䅑䅁杷允䅁䅁䅍䅁䑁䅁䅷䅁䭁䥁䵷䅁䭁䵁匸䅁䉁䅁䅁允䅁䅁䅣䅁䅁䕁䭂唴䵁䅉䅅䅁䙁䅁䅁睁䵁䅁䅁权婃䅂䅁权汄权䅁权浄权䅁权湄权䅁允䅁䅁䅅䅁䭁偁䭫䅁䵁䅉䅅䅁䙁䅁䅁睁䵁䅁䅁权⭁兂䅁权汄权䅁权浄权䅁权湄权䅁允䅁䅁䅅䅁䭁䅁䰸䅁䵁䅉䅅䅁䑁䅁䅁睁䵁䅁䅁权㉂兂䅁权歁杂䅁允䅁䅁䅅䅁䭁䉁䕁䅁䵁䅉䅅䅁䑁䅁䅁睁䵁䅁䅁权㝄兄䅁权流杂䅁允䅁䅁䅅䅁䙁䭁睒児塲ㅍ䅴䍄䉁䅁䅁兂䅁䅁䅍䅄䅁䅁䅯睗䅳䅁䅯䄶䅯䅁䅯朵䅯䅁䅯眵䅯䅁䅅䅁䉁䅁䅁权允䅂䅁䍄䉁䅁䅁睁䅁䅁䅍䅄䅁䅁䅯睮䅑䅁䅯䅊䅙䅁䅅䅁䉁䅁䅁权⽄睂䅁䍄䉁䅁䅁睁䅁䅁䅍䅄䅁䅁䅯来䄴䅁䅯䅈䅙䅁䅅䅁䉁䅁䅁权牁杂䅁䍄䉁䅁䅁兂䅁䅁䅍䅄䅁䅁䅯睶䅕䅁䅯剸䅉䅁䅯䅂䍁䅧䅯䉹䅉䅁䅅䅁䉁䅁䅁兂歁卓䕸㠶吸䅑杷允䅁䅁䅕䅁䑁䅁䅷䅁䭁乁䙣䅁䭁佁䭷䅁䭁佁䭙䅁䭁佁䭣䅁䉁䅁䅁允䅁䅁䅣䅁䅁䅁汃唵䵁䅉䅅䅁䙁䅁䅁睁䵁䅁䅁权潄睃䅁权汄权䅁权浄权䅁权湄权䅁允䅁䅁䅅䅁䭁䑁䱧䅁䵁䅉䅅䅁䙁䅁䅁睁䵁䅁䅁权偃䅂䅁权灄权䅁权浄权䅁权湄权䅁允䅁䅁䅅䅁䭁䩁儴䅁䵁䅉䅅䅁䙁䅁䅁睁䵁䅁䅁权塃兂䅁权汄权䅁权浄权䅁权湄权䅁允䅁䅁䅅䅁䭁偁䭫䅁䵁䅉䅅䅁䑁䅁䅁睁䵁䅁䅁权允兂䅁权慁杂䅁允䅁䅁䅅䅁䭁䍁䜰䅁䵁䅉䅅䅁䑁䅁䅁睁䵁䅁䅁权䙄兂䅁权慁杂䅁允䅁䅁䅅䅁䭁䱁䝙䅁䵁䅉䅅䅁䙁䅁䅁睁䵁䅁䅁权㙄兂䅁权灄权䅁权浄权䅁权湄权䅁允䅁䅁䅅䅁䭁䅁剉䅁䵁䅉䅅䅁䑁䅁䅁睁䵁䅁䅁权桁兂䅁权捁杂䅁允䅁䅁䅅䅁䭁䍁䝯䅁䵁䅉䅅䅁䙁䅁䅁睁䵁䅁䅁权䑄䅂䅁权煄权䅁权浄权䅁权牄权䅁允䅁䅁䅅䅁䡁䅁䅁䅁权畋䅚䍄䉁䅁䅁兂䅁䅁䅍䅄䅁䅁䅯䄹䄰䅁䅯䄷䅯䅁䅯朵䅯䅁䅯眵䅯䅁䅅䅁䉁䅁䅁睂䅁䅁䅁䄴歮䅑杷允䅁䅁䅑䅁䑁䅁䅷䅁䭁䥁䵳䅁䭁䉁䜸䅁䭁䍁䝁䅁䉁䅁䅁允䅁䅁䅯来䅙䅁杷允䅁䅁䅕䅁䑁䅁䅷䅁䭁䩁䘰䅁䭁佁䭕䅁䭁佁䭙䅁䭁佁䭣䅁䉁䅁䅁允䅁䅁䅯睎䅳䅁杷允䅁䅁䅕䅁䑁䅁䅷䅁䭁䱁䵧䅁䭁䵁即䅁䭁䅁䅑潁䭁䵁卧䅁䉁䅁䅁允䅁䅁䅕歲桦桥敒歖䵁䅉䅅䅁䑁䅁䅁睁䵁䅁䅁权桂䅄䅁权偄杅䅁允䅁䅁䅅䅁䭁䉁䕁䅁䵁䅉䅅䅁䙁䅁䅁睁䵁䅁䅁权歃䅄䅁权瑄权䅁权浄权䅁权湄权䅁允䅁䅁䅅䅁䡁䅁䅁䅁䅂⭬䅒䍄䉁䅁䅁兂䅁䅁䅍䅄䅁䅁䅯兎䄰䅁䅯剸䅉䅁䅯䅂䍁䅧䅯剹䅉䅁䅅䅁䉁䅁䅁权䡂䅁䅁䍄䉁䅁䅁睁䅁䅁䅍䅄䅁䅁䅯杅䅙䅁䅯䅈䅙䅁䅅䅁䉁䅁䅁权楂杂䅁䍄䉁䅁䅁兂䅁䅁䅍䅄䅁䅁䅯儶䅕䅁䅯硹䅉䅁䅯䅂䍁䅧䅯剹䅉䅁䅅䅁䉁䅁䅁兂䑄匹捨㙪扊䅑杷允䅁䅁䅕䅁䑁䅁䅷䅁䭁䥁䱕䅁䭁䵁即䅁䭁䅁䅑潁䭁䵁卫䅁䉁䅁䅁允䅁䅁䅕灭婭婭灬啗䵁䅉䅅䅁䙁䅁䅁睁䵁䅁䅁权畄睃䅁权䙄杅䅁权䕁䅁䅋权䥄杅䅁允䅁䅁䅅䅁䙁䭁㝫浬潘睕䅚䍄䉁䅁䅁兂䅁䅁䅍䅄䅁䅁䅯儱䅷䅁䅯硹䅉䅁䅯䅂䍁䅧䅯剹䅉䅁䅅䅁䉁䅁䅁兂㉄䙋偹獷奖䅑杷允䅁䅁䅍䅁䑁䅁䅷䅁䭁䍁偑䅁䭁䉁䝯䅁䉁䅁䅁允䅁䅁䅯杙䅙䅁杷允䅁䅁䅍䅁䑁䅁䅷䅁䭁䕁䙳䅁䭁䍁䝑䅁䉁䅁䅁允䅁䅁䅯兡䅙䅁杷允䅁䅁䅕䅁䑁䅁䅷䅁䭁䑁䰰䅁䭁佁䭫䅁䭁佁䭙䅁䭁佁䭣䅁䉁䅁䅁允䅁䅁䅯䉙䅉䅁杷允䅁䅁䅍䅁䑁䅁䅷䅁䭁乁䵁䅁䭁䉁䝷䅁䉁䅁䅁允䅁䅁䅯兤䅣䅁杷允䅁䅁䅕䅁䑁䅁䅷䅁䭁䝁䵁䅁䭁佁䭫䅁䭁佁䭙䅁䭁佁䭣䅁䉁䅁䅁允䅁䅁䅯䉣䅁䅁杷允䅁䅁䅍䅁䑁䅁䅷䅁䭁䑁偕䅁䭁䉁䝷䅁䉁䅁䅁允䅁䅁䅯睪䅙䅁杷允䅁䅁䅕䅁䑁䅁䅷䅁䭁䑁偍䅁䭁佁䭷䅁䭁佁䭙䅁䭁佁䭣䅁䉁䅁䅁允䅁䅁䅣䅁䅁佁乂欵䵁䅉䅅䅁䙁䅁䅁睁䵁䅁䅁权晄兂䅁权䱄杅䅁权䕁䅁䅋权䩄杅䅁允䅁䅁䅅䅁䙁䉁䘫ㄶ㑇汶䅬䍄䉁䅁䅁兂䅁䅁䅍䅄䅁䅁䅯睍䅕䅁䅯硹䅉䅁䅯䅂䍁䅧䅯䉹䅉䅁䅅䅁䉁䅁䅁兂䥂場啯煲慤䅑杷允䅁䅁䅍䅁䑁䅁䅷䅁䭁偁䙣䅁䭁䍁䝑䅁䉁䅁䅁允䅁䅁䅯睹䅣䅁杷允䅁䅁䅑䅁䑁䅁䅷䅁䭁䝁乣䅁䭁䉁䜸䅁䭁䍁䝁䅁䉁䅁䅁允䅁䅁䅯睲䅣䅁杷允䅁䅁䅍䅁䑁䅁䅷䅁䭁䉁䵅䅁䭁䍁䝑䅁䉁䅁䅁允䅁䅁䅯前䅅䅁杷允䅁䅁䅕䅁䑁䅁䅷䅁䭁乁䙑䅁䭁佁䭧䅁䭁佁䭙䅁䭁佁䭣䅁䉁䅁䅁允䅁䅁䅯杂䅳䅁杷允䅁䅁䅕䅁䑁䅁䅷䅁䭁䭁䘸䅁䭁佁䬰䅁䭁佁䭙䅁䭁佁䭣䅁䉁䅁䅁允䅁䅁䅯䅅䅑䅁杷允䅁䅁䅕䅁䑁䅁䅷䅁䭁偁䱳䅁䭁佁䭫䅁䭁佁䭙䅁䭁佁䭣䅁䉁䅁䅁允䅁䅁䅯䅅䅑䅁杷允䅁䅁䅕䅁䑁䅁䅷䅁䭁乁䙫䅁䭁䵁即䅁䭁䅁䅑潁䭁䵁卧䅁䉁䅁䅁允䅁䅁䅕⽷潕䥘礹啗䵁䅉䅅䅁䙁䅁䅁睁䵁䅁䅁权橂杄䅁权䱄杅䅁权䕁䅁䅋权䥄杅䅁允䅁䅁䅅䅁䙁䕁桪桥畓ㅊ䅎䍄䉁䅁䅁兂䅁䅁䅍䅄䅁䅁䅯兲䅑䅁䅯剸䅉䅁䅯䅂䍁䅧䅯剹䅉䅁䅅䅁䉁䅁䅁兂あ⽸塁偘場䅑杷允䅁䅁䅕䅁䑁䅁䅷䅁䭁䥁乙䅁䭁佁䭧䅁䭁佁䭙䅁䭁佁䭣䅁䉁䅁䅁允䅁䅁䅯核䅅䅁杷允䅁䅁䅍䅁䑁䅁䅷䅁䭁䱁䕕䅁䭁䉁䝯䅁䉁䅁䅁允䅁䅁䅯䅑䅙䅁杷允䅁䅁䅕䅁䑁䅁䅷䅁䭁䡁䘸䅁䭁䵁单䅁䭁䅁䅑潁䭁䵁卫䅁䉁䅁䅁允䅁䅁䅕晫獩婵栲啅䵁䅉䅅䅁䙁䅁䅁睁䵁䅁䅁权敄兂䅁权䱄杅䅁权䕁䅁䅋权䥄杅䅁允䅁䅁䅅䅁䙁䑁積積積㄰䅚䍄䉁䅁䅁兂䅁䅁䅍䅄䅁䅁䅯睶䄰䅁䅯硹䅉䅁䅯䅂䍁䅧䅯剹䅉䅁䅅䅁䉁䅁䅁兂桄桥畓㥒捆䅑杷允䅁䅁䅑䅁䑁䅁䅷䅁䭁䅁䵉䅁䭁䉁䜸䅁䭁䍁䝁䅁䉁䅁䅁允䅁䅁䅯䅡䅫䅁杷允䅁䅁䅕䅁䑁䅁䅷䅁䭁䵁佁䅁䭁佁䭫䅁䭁佁䭙䅁䭁佁䭣䅁䉁䅁䅁允䅁䅁䅯䅅䅑䅁杷允䅁䅁䅍䅁䑁䅁䅷䅁䭁䉁䙙䅁䭁䉁䝧䅁䉁䅁䅁允䅁䅁䅯杓䅙䅁杷允䅁䅁䅍䅁䑁䅁䅷䅁䭁䵁䱍䅁䭁䉁䝷䅁䉁䅁䅁允䅁䅁䅯兔䅙䅁杷允䅁䅁䅍䅁䑁䅁䅷䅁䭁䙁䵍䅁䭁䉁䝷䅁䉁䅁䅁允䅁䅁䅯睐䅙䅁杷允䅁䅁䅕䅁䑁䅁䅷䅁䭁䵁䙅䅁䭁佁䬰䅁䭁佁䭙䅁䭁佁䭣䅁䉁䅁䅁允䅁䅁䅣䅁䅁䵁穁欵䵁䅉䅅䅁䙁䅁䅁睁䵁䅁䅁权⭄兂䅁权瑄权䅁权浄权䅁权湄权䅁允䅁䅁䅅䅁䡁䅁䅁䅁䅃敵䅎䍄䉁䅁䅁䅂䅁䅁䅍䅄䅁䅁䅯儸䅑䅁䅯睈䅙䅁䅯䅉䅙䅁䅅䅁䉁䅁䅁权㙃杂䅁䍄䉁䅁䅁兂䅁䅁䅍䅄䅁䅁䅯䅭䅕䅁䅯朶䅯䅁䅯朵䅯䅁䅯眶䅯䅁䅅䅁䉁䅁䅁睂䅁䅁䅁䕉浐䅑杷允䅁䅁䅍䅁䑁䅁䅷䅁䭁䑁偕䅁䭁䉁䝧䅁䉁䅁䅁允䅁䅁䅯杓䅙䅁杷允䅁䅁䅑䅁䑁䅁䅷䅁䭁䭁䵯䅁䭁䉁䜸䅁䭁䍁䝁䅁䉁䅁䅁允䅁䅁䅯眲䅙䅁杷允䅁䅁䅑䅁䑁䅁䅷䅁䭁䥁䙣䅁䭁䉁䜸䅁䭁䍁䝁䅁䉁䅁䅁允䅁䅁䅯䅹䅣䅁杷允䅁䅁䅑䅁䑁䅁䅷䅁䭁䭁䙙䅁䭁䉁䜸䅁䭁䍁䝁䅁䉁䅁䅁允䅁䅁䅯睱䅙䅁杷允䅁䅁䅕䅁䑁䅁䅷䅁䭁䭁䱫䅁䭁䵁单䅁䭁䅁䅑潁䭁䵁卧䅁䉁䅁䅁允䅁䅁䅕究敇桘摆䕄䵁䅉䅅䅁䑁䅁䅁睁䵁䅁䅁权㙄䅂䅁权捁杂䅁允䅁䅁䅅䅁䭁䍁䡫䅁䵁䅉䅅䅁䙁䅁䅁睁䵁䅁䅁权硂兂䅁权䱄杅䅁权䕁䅁䅋权䥄杅䅁允䅁䅁䅅䅁䙁䵁ㅐ䙋偹浉䅎䍄䉁䅁䅁睁䅁䅁䅍䅄䅁䅁䅯睭䅑䅁䅯䅇䅙䅁䅅䅁䉁䅁䅁权婁杂䅁䍄䉁䅁䅁兂䅁䅁䅍䅄䅁䅁䅯睑䅷䅁䅯剸䅉䅁䅯䅂䍁䅧䅯䉹䅉䅁䅅䅁䉁䅁䅁兂䵃䙇戯乓坉䅑杷允䅁䅁䅍䅁䑁䅁䅷䅁䭁䵁䕫䅁䭁䉁䝧䅁䉁䅁䅁允䅁䅁䅯䅦䅙䅁杷允䅁䅁䅕䅁䑁䅁䅷䅁䭁䡁䙑䅁䭁䵁单䅁䭁䅁䅑潁䭁䵁卫䅁䉁䅁䅁允䅁䅁䅕桴䅳か啲啅䵁䅉䅅䅁䙁䅁䅁睁䵁䅁䅁权䅄睃䅁权獄权䅁权浄权䅁权湄权䅁允䅁䅁䅅䅁䡁䅁䅁䅁䅃佉䅚䍄䉁䅁䅁睁䅁䅁䅍䅄䅁䅁䅯䅷䅳䅁䅯䅇䅙䅁䅅䅁䉁䅁䅁权䩂睂䅁䍄䉁䅁䅁睁䅁䅁䅍䅄䅁䅁䅯䅢䄰䅁䅯硺䅉䅁䅅䅁䉁䅁䅁睂䅁䅁䅁䡁样䅑杷允䅁䅁䅍䅁䑁䅁䅷䅁䭁䥁䙷䅁䭁䉁䝯䅁䉁䅁䅁允䅁䅁䅯杘䅙䅁杷允䅁䅁䅍䅁䑁䅁䅷䅁䭁乁久䅁䭁䉁䜴䅁䉁䅁䅁允䅁䅁䅯杧䅙䅁杷允䅁䅁䅕䅁䑁䅁䅷䅁䭁䵁䔰䅁䭁䵁即䅁䭁䅁䅑潁䭁䵁卫䅁䉁䅁䅁允䅁䅁䅕積積積呏歗䵁䅉䅅䅁䙁䅁䅁睁䵁䅁䅁权楃睃䅁权䙄杅䅁权䕁䅁䅋权䥄杅䅁允䅁䅁䅅䅁䙁乁瑨坲儫䉔䅤䍄䉁䅁䅁睁䅁䅁䅍䅄䅁䅁䅯杹䅳䅁䅯硺䅉䅁䅅䅁䉁䅁䅁睂䅁䅁䅁䍑汢䅑杷允䅁䅁䅕䅁䑁䅁䅷䅁䭁佁䱉䅁䭁佁䭷䅁䭁佁䭙䅁䭁佁䭣䅁䉁䅁䅁允䅁䅁䅯䅅䅑䅁杷允䅁䅁䅕䅁䑁䅁䅷䅁䭁䍁䙷䅁䭁䵁即䅁䭁䅁䅑潁䭁䵁卫䅁䉁䅁䅁允䅁䅁䅕椹捨㡪䙉䕘䵁䅉䅅䅁䑁䅁䅁睁䵁䅁䅁权畁兂䅁权流杂䅁允䅁䅁䅅䅁䙁䡁啳歲桦汗䅎䍄䉁䅁䅁睁䅁䅁䅍䅄䅁䅁䅯兓䅳䅁䅯䅇䅙䅁䅅䅁䉁䅁䅁权䕂杂䅁䍄䉁䅁䅁睁䅁䅁䅍䅄䅁䅁䅯杙䅕䅁䅯硺䅉䅁䅅䅁䉁䅁䅁睂䅁䅁䅁䥷楦䅑杷允䅁䅁䅕䅁䑁䅁䅷䅁䭁䕁䰸䅁䭁䵁即䅁䭁䅁䅑潁䭁䵁卧䅁䉁䅁䅁允䅁䅁䅕䉵䘶ㄶ㑆し䵁䅉䅅䅁䙁䅁䅁睁䵁䅁䅁权汁睃䅁权汄权䅁权浄权䅁权湄权䅁允䅁䅁䅅䅁䭁䑁䱙䅁䵁䅉䅅䅁䙁䅁䅁睁䵁䅁䅁权慄睃䅁权獄权䅁权浄权䅁权湄权䅁允䅁䅁䅅䅁䭁䉁䕁䅁䵁䅉䅅䅁䑁䅁䅁睁䵁䅁䅁权牁兂䅁权慁杂䅁允䅁䅁䅅䅁䭁䑁䜴䅁䵁䅉䅅䅁䙁䅁䅁睁䵁䅁䅁权硃兂䅁权瑄权䅁权浄权䅁权湄权䅁允䅁䅁䅅䅁䡁䅁䅁䅁䅄敇䅒䍄䉁䅁䅁兂䅁䅁䅍䅄䅁䅁䅯䅎䄸䅁䅯䄷䅯䅁䅯朵䅯䅁䅯眵䅯䅁䅅䅁䉁䅁䅁权允䅂䅁䍄䉁䅁䅁兂䅁䅁䅍䅄䅁䅁䅯䅹䄴䅁䅯硹䅉䅁䅯䅂䍁䅧䅯䉹䅉䅁䅅䅁䉁䅁䅁兂䙃ㄶ㑇畈呖䅑杷允䅁䅁䅍䅁䑁䅁䅷䅁䭁乁䱳䅁䭁䉁䝷䅁䉁䅁䅁允䅁䅁䅯兓䅙䅁杷允䅁䅁䅕䅁䑁䅁䅷䅁䭁䉁佑䅁䭁佁䭯䅁䭁佁䭙䅁䭁佁䭳䅁䉁䅁䅁允䅁䅁䅯䅅䅑䅁杷允䅁䅁䅍䅁䑁䅁䅷䅁䭁䑁䙍䅁䭁䉁䝯䅁䉁䅁䅁允䅁䅁䅯䅷䅙䅁杷允䅁䅁䅕䅁䑁䅁䅷䅁䭁䵁䔸䅁䭁佁䬰䅁䭁佁䭙䅁䭁佁䭣䅁䉁䅁䅁允䅁䅁䅣䅁䅁䥁㥄唵䵁䅉䅅䅁䙁䅁䅁睁䵁䅁䅁权求充䅁权獄权䅁权浄权䅁权湄权䅁允䅁䅁䅅䅁䡁䅁䅁䅁䅁畱䅖䍄䉁䅁䅁兂䅁䅁䅍䅄䅁䅁䅯䅺䅑䅁䅯䄶䅯䅁䅯朵䅯䅁䅯眵䅯䅁䅅䅁䉁䅁䅁权允䅂䅁䍄䉁䅁䅁睁䅁䅁䅍䅄䅁䅁䅯䅶䅑䅁䅯䅈䅙䅁䅅䅁䉁䅁䅁权歄杂䅁䍄䉁䅁䅁睁䅁䅁䅍䅄䅁䅁䅯眱䅑䅁䅯杇䅙䅁䅅䅁䉁䅁䅁权扁杂䅁䍄䉁䅁䅁睁䅁䅁䅍䅄䅁䅁䅯来䅳䅁䅯杈䅙䅁䅅䅁䉁䅁䅁权剃䅃䅁䍄䉁䅁䅁兂䅁䅁䅍䅄䅁䅁䅯儱䅑䅁䅯剸䅉䅁䅯䅂䍁䅧䅯䉹䅉䅁䅅䅁䉁䅁䅁兂敃桨㥴穤坁䅑杷允䅁䅁䅍䅁䑁䅁䅷䅁䭁䉁䝑䅁䭁䵁匸䅁䉁䅁䅁允䅁䅁䅯䅅䅑䅁杷允䅁䅁䅕䅁䑁䅁䅷䅁䭁䥁䱁䅁䭁佁䭧䅁䭁佁䭙䅁䭁佁䭣䅁䉁䅁䅁允䅁䅁䅯䅅䅑䅁杷允䅁䅁䅍䅁䑁䅁䅷䅁䭁䡁䙕䅁䭁䍁䝙䅁䉁䅁䅁允䅁䅁䅕灭婭婭火さ䵁䅉䅅䅁䙁䅁䅁睁䵁䅁䅁权䡄兂䅁权灄权䅁权浄权䅁权湄权䅁允䅁䅁䅅䅁䭁偁兕䅁䵁䅉䅅䅁䙁䅁䅁睁䵁䅁䅁权兄兄䅁权䙄杅䅁权䕁䅁䅋权䥄杅䅁允䅁䅁䅅䅁䙁䅁佭㤳䈫穥䅒䍄䉁䅁䅁兂䅁䅁䅍䅄䅁䅁䅯六䅳䅁䅯䄶䅯䅁䅯朵䅯䅁䅯眵䅯䅁䅅䅁䉁䅁䅁权允䅂䅁䍄䉁䅁䅁兂䅁䅁䅍䅄䅁䅁䅯䅺䄴䅁䅯儷䅯䅁䅯朵䅯䅁䅯眵䅯䅁䅅䅁䉁䅁䅁权允䅂䅁䍄䉁䅁䅁睁䅁䅁䅍䅄䅁䅁䅯䅪䅑䅁䅯硺䅉䅁䅅䅁䉁䅁䅁权允䅂䅁䍄䉁䅁䅁睁䅁䅁䅍䅄䅁䅁䅯䅲䅑䅁䅯䅊䅙䅁䅅䅁䉁䅁䅁权允䅂䅁䍄䉁䅁䅁睁䅁䅁䅍䅄䅁䅁䅯睄䅷䅁䅯䅊䅙䅁䅅䅁䉁䅁䅁权塂杅䅁䍄䉁䅁䅁睁䅁䅁䅍䅄䅁䅁䅯朶䅑䅁䅯杇䅙䅁䅅䅁䉁䅁䅁权䅂杂䅁䍄䉁䅁䅁兂䅁䅁䅍䅄䅁䅁䅯杈䅕䅁䅯儵䅯䅁䅯朵䅯䅁䅯眵䅯䅁䅅䅁䉁䅁䅁权㉁睃䅁䍄䉁䅁䅁兂䅁䅁䅍䅄䅁䅁䅯睰䅕䅁䅯儷䅯䅁䅯朵䅯䅁䅯眵䅯䅁䅅䅁䉁䅁䅁权允䅂䅁䍄䉁䅁䅁睁䅁䅁䅍䅄䅁䅁䅯来䄴䅁䅯杊䅙䅁䅅䅁䉁䅁䅁兂䑄匹捨な啊䅑杷允䅁䅁䅍䅁䑁䅁䅷䅁䭁䅁䙳䅁䭁䉁䝷䅁䉁䅁䅁允䅁䅁䅯杋䅙䅁杷允䅁䅁䅍䅁䑁䅁䅷䅁䭁䭁䙉䅁䭁䍁䝙䅁䉁䅁䅁允䅁䅁䅕牕敧敨硵歓䵁䅉䅅䅁䑁䅁䅁睁䵁䅁䅁权㡃䅂䅁权偄杅䅁允䅁䅁䅅䅁䭁䉁䕁䅁䵁䅉䅅䅁䙁䅁䅁睁䵁䅁䅁权畄兂䅁权䙄杅䅁权䕁䅁䅋权䩄杅䅁允䅁䅁䅅䅁䙁䕁瑭⽊党卅䅚䍄䉁䅁䅁兂䅁䅁䅍䅄䅁䅁䅯兓䅷䅁䅯朶䅯䅁䅯朵䅯䅁䅯眶䅯䅁䅅䅁䉁䅁䅁睂䅁䅁䅁䕉浘䅑杷允䅁䅁䅕䅁䑁䅁䅷䅁䭁偁䱕䅁䭁䵁即䅁䭁䅁䅑潁䭁䵁卫䅁䉁䅁䅁允䅁䅁䅕場啯歲硣啗䵁䅉䅅䅁䑁䅁䅁睁䵁䅁䅁权杁兄䅁权流杂䅁允䅁䅁䅅䅁䙁䕁桪桥畓ㅂ䅬䍄䉁䅁䅁兂䅁䅁䅍䅄䅁䅁䅯睸䅳䅁䅯儵䅯䅁䅯朵䅯䅁䅯眵䅯䅁䅅䅁䉁䅁䅁权允䅂䅁䍄䉁䅁䅁兂䅁䅁䅍䅄䅁䅁䅯䅶䅷䅁䅯剸䅉䅁䅯䅂䍁䅧䅯䉹䅉䅁䅅䅁䉁䅁䅁兂允⽲塪⽘摷䅑杷允䅁䅁䅍䅁䑁䅁䅷䅁䭁偁乑䅁䭁䉁䝷䅁䉁䅁䅁允䅁䅁䅯睋䅙䅁杷允䅁䅁䅕䅁䑁䅁䅷䅁䭁佁偍䅁䭁佁䭫䅁䭁佁䭙䅁䭁佁䭣䅁䉁䅁䅁允䅁䅁䅯䅅䅑䅁杷允䅁䅁䅕䅁䑁䅁䅷䅁䭁䉁䵳䅁䭁佁䭕䅁䭁佁䭙䅁䭁佁䭣䅁䉁䅁䅁允䅁䅁䅯䅅䅑䅁杷允䅁䅁䅍䅁䑁䅁䅷䅁䭁䥁䕯䅁䭁䉁䝷䅁䉁䅁䅁允䅁䅁䅯其䅙䅁杷允䅁䅁䅍䅁䑁䅁䅷䅁䭁䍁偫䅁䭁䍁䝙䅁䉁䅁䅁允䅁䅁䅕㘱睎児湲し䵁䅉䅅䅁䙁䅁䅁睁䵁䅁䅁权婂兂䅁权䱄杅䅁权䕁䅁䅋权䩄杅䅁允䅁䅁䅅䅁䙁䡁㥅瑃橥䙁䄹䍄䉁䅁䅁睁䅁䅁䅍䅄䅁䅁䅯朶䅕䅁䅯杇䅙䅁䅅䅁䉁䅁䅁权䱂杂䅁䍄䉁䅁䅁睁䅁䅁䅍䅄䅁䅁䅯光䅳䅁䅯杇䅙䅁䅅䅁䉁䅁䅁权兂睂䅁䍄䉁䅁䅁睁䅁䅁䅍䅄䅁䅁䅯䅢䅕䅁䅯杈䅙䅁䅅䅁䉁䅁䅁权捂杂䅁䍄䉁䅁䅁兂䅁䅁䅍䅄䅁䅁䅯杂䅕䅁䅯儵䅯䅁䅯朵䅯䅁䅯眵䅯䅁䅅䅁䉁䅁䅁权奁睃䅁䍄䉁䅁䅁兂䅁䅁䅍䅄䅁䅁䅯睔䄰䅁䅯剸䅉䅁䅯䅂䍁䅧䅯䉹䅉䅁䅅䅁䉁䅁䅁兂癁塲⭥楇卍䅑杷允䅁䅁䅍䅁䑁䅁䅷䅁䭁䡁䙣䅁䭁䍁䝙䅁䉁䅁䅁允䅁䅁䅕積積積橎䕗䵁䅉䅅䅁䑁䅁䅁睁䵁䅁䅁权䙃睃䅁权慁杂䅁允䅁䅁䅅䅁䭁䝁䝁䅁䵁䅉䅅䅁䑁䅁䅁睁䵁䅁䅁权䍄睃䅁权流杂䅁允䅁䅁䅅䅁䙁䙁偹癷潕䙺䅚䍄䉁䅁䅁兂䅁䅁䅍䅄䅁䅁䅯儷䅑䅁䅯硹䅉䅁䅯䅂䍁䅧䅯剹䅉䅁䅅䅁䉁䅁䅁兂䑄匹捨硪扊䅑杷允䅁䅁䅕䅁䑁䅁䅷䅁䭁䝁乣䅁䭁佁䬰䅁䭁佁䭙䅁䭁佁䭣䅁䉁䅁䅁允䅁䅁䅯䅅䅑䅁杷允䅁䅁䅍䅁䑁䅁䅷䅁䭁䱁䙉䅁䭁䍁䝙䅁䉁䅁䅁允䅁䅁䅕䡰㥁瑃穥啗䵁䅉䅅䅁䙁䅁䅁睁䵁䅁䅁权ㅃ睃䅁权獄权䅁权浄权䅁权湄权䅁允䅁䅁䅅䅁䡁䅁䅁䅁杁⭵䅖䍄䉁䅁䅁睁䅁䅁䅍䅄䅁䅁䅯眴䅕䅁䅯䅇䅙䅁䅅䅁䉁䅁䅁权䭂杂䅁䍄䉁䅁䅁睁䅁䅁䅍䅄䅁䅁䅯公䅳䅁䅯䅈䅙䅁䅅䅁䉁䅁䅁权㝂杂䅁䍄䉁䅁䅁睁䅁䅁䅍䅄䅁䅁䅯䅆䄴䅁䅯硺䅉䅁䅅䅁䉁䅁䅁睂䅁䅁䅁䙯杪䅑杷允䅁䅁䅕䅁䑁䅁䅷䅁䭁䵁䱉䅁䭁䵁即䅁䭁䅁䅑潁䭁䵁卫䅁䉁䅁䅁允䅁䅁䅕灭婭婭婭歖䵁䅉䅅䅁䙁䅁䅁睁䵁䅁䅁权呁兂䅁权汄权䅁权浄权䅁权湄权䅁允䅁䅁䅅䅁䭁䅁䰰䅁䵁䅉䅅䅁䑁䅁䅁睁䵁䅁䅁权䱄兂䅁权歁杂䅁允䅁䅁䅅䅁䭁䙁䥫䅁䵁䅉䅅䅁䙁䅁䅁睁䵁䅁䅁权卂睃䅁权䙄杅䅁权䕁䅁䅋权䩄杅䅁允䅁䅁䅅䅁䙁䉁杊䩗䝊杴䅊䍄䉁䅁䅁兂䅁䅁䅍䅄䅁䅁䅯硖䅁䅁䅯硹䅉䅁䅯䅂䍁䅧䅯䉹䅉䅁䅅䅁䉁䅁䅁兂偃癷潕䉘愹䅑杷允䅁䅁䅕䅁䑁䅁䅷䅁䭁䵁䙯䅁䭁䵁即䅁䭁䅁䅑潁䭁䵁卫䅁䉁䅁䅁允䅁䅁䅕椹捨㡪ㅊ䕗䵁䅉䅅䅁䙁䅁䅁睁䵁䅁䅁权䵁杄䅁权瑄权䅁权浄权䅁权湄权䅁允䅁䅁䅅䅁䡁䅁䅁䅁杂佺䅎䍄䉁䅁䅁睁䅁䅁䅍䅄䅁䅁䅯兵䄰䅁䅯杊䅙䅁䅅䅁䉁䅁䅁兂䭁㘱睎坐奰䅑杷允䅁䅁䅕䅁䑁䅁䅷䅁䭁䱁䙙䅁䭁佁䭧䅁䭁佁䭙䅁䭁佁䭣䅁䉁䅁䅁允䅁䅁䅯杂䅳䅁杷允䅁䅁䅍䅁䑁䅁䅷䅁䭁偁䕙䅁䭁䵁匸䅁䉁䅁䅁允䅁䅁䅯䅅䅑䅁杷允䅁䅁䅕䅁䑁䅁䅷䅁䭁䕁䙣䅁䭁䵁即䅁䭁䅁䅑潁䭁䵁卧䅁䉁䅁䅁允䅁䅁䅕場啯歲䉣啕䵁䅉䅅䅁䑁䅁䅁睁䵁䅁䅁权㥂兄䅁权慁杂䅁允䅁䅁䅅䅁䭁䍁䝳䅁䵁䅉䅅䅁䙁䅁䅁睁䵁䅁䅁权䑃兂䅁权䙄杅䅁权䕁䅁䅋权䩄杅䅁允䅁䅁䅅䅁䙁乁畅噺⽇硚䅆䍄䉁䅁䅁兂䅁䅁䅍䅄䅁䅁䅯睸䅕䅁䅯朶䅯䅁䅯朵䅯䅁䅯眶䅯䅁䅅䅁䉁䅁䅁睂䅁䅁䅁䍉浲䅑杷允䅁䅁䅑䅁䑁䅁䅷䅁䭁䉁䝣䅁䭁䉁䜸䅁䭁䍁䝁䅁䉁䅁䅁允䅁䅁䅯杋䅧䅁杷允䅁䅁䅕䅁䑁䅁䅷䅁䭁䵁䱳䅁䭁佁䬰䅁䭁佁䭙䅁䭁佁䭣䅁䉁䅁䅁允䅁䅁䅣䅁䅁䥁慄唵䵁䅉䅅䅁䙁䅁䅁睁䵁䅁䅁权歁睄䅁权䙄杅䅁权䕁䅁䅋权䥄杅䅁允䅁䅁䅅䅁䙁䝁䍓癵杓硙䅂䍄䉁䅁䅁睁䅁䅁䅍䅄䅁䅁䅯䅡䅕䅁䅯䅊䅙䅁䅅䅁䉁䅁䅁权䅃䅃䅁䍄䉁䅁䅁睁䅁䅁䅍䅄䅁䅁䅯入䅳䅁䅯䅊䅙䅁䅅䅁䉁䅁䅁权煂充䅁䍄䉁䅁䅁睁䅁䅁䅍䅄䅁䅁䅯䅊䄸䅁䅯杈䅙䅁䅅䅁䉁䅁䅁权ぁ杂䅁䍄䉁䅁䅁睁䅁䅁䅍䅄䅁䅁䅯术䅕䅁䅯杇䅙䅁䅅䅁䉁䅁䅁权扁杂䅁䍄䉁䅁䅁䅂䅁䅁䅍䅄䅁䅁䅯䅚䅕䅁䅯睈䅙䅁䅯䅉䅙䅁䅅䅁䉁䅁䅁权塁睂䅁䍄䉁䅁䅁睁䅁䅁䅍䅄䅁䅁䅯兣䅕䅁䅯杊䅙䅁䅅䅁䉁䅁䅁兂㉄䙋偹海塖䅑杷允䅁䅁䅍䅁䑁䅁䅷䅁䭁䡁䙷䅁䭁䉁䜴䅁䉁䅁䅁允䅁䅁䅯䅧䅙䅁杷允䅁䅁䅍䅁䑁䅁䅷䅁䭁䝁䵷䅁䭁䍁䝑䅁䉁䅁䅁允䅁䅁䅯䅅䅑䅁杷允䅁䅁䅍䅁䑁䅁䅷䅁䭁䍁乷䅁䭁䉁䜴䅁䉁䅁䅁允䅁䅁䅯杍䅙䅁杷允䅁䅁䅍䅁䑁䅁䅷䅁䭁䙁丸䅁䭁䉁䝷䅁䉁䅁䅁允䅁䅁䅯克䅣䅁杷允䅁䅁䅕䅁䑁䅁䅷䅁䭁䱁䙉䅁䭁佁䬰䅁䭁佁䭙䅁䭁佁䭣䅁䉁䅁䅁允䅁䅁䅣䅁䅁䭁䱄唵䵁䅉䅅䅁䙁䅁䅁睁䵁䅁䅁权煃䅂䅁权䙄杅䅁权䕁䅁䅋权䥄杅䅁允䅁䅁䅅䅁䙁偁⼱灒牢栯䅚䍄䉁䅁䅁兂䅁䅁䅍䅄䅁䅁䅯䅢䄴䅁䅯儶䅯䅁䅯朵䅯䅁䅯眵䅯䅁䅅䅁䉁䅁䅁权湂充䅁䍄䉁䅁䅁睁䅁䅁䅍䅄䅁䅁䅯眴䄸䅁䅯䅊䅙䅁䅅䅁䉁䅁䅁权睁杂䅁䍄䉁䅁䅁兂䅁䅁䅍䅄䅁䅁䅯兲䅑䅁䅯朶䅯䅁䅯朵䅯䅁䅯眶䅯䅁䅅䅁䉁䅁䅁睂䅁䅁䅁䍧浶䅑杷允䅁䅁䅕䅁䑁䅁䅷䅁䭁䙁䱳䅁䭁佁䬰䅁䭁佁䭙䅁䭁佁䭣䅁䉁䅁䅁允䅁䅁䅯䅅䅑䅁杷允䅁䅁䅍䅁䑁䅁䅷䅁䭁䝁乣䅁䭁䵁匸䅁䉁䅁䅁允䅁䅁䅯䅅䅑䅁杷允䅁䅁䅕䅁䑁䅁䅷䅁䭁䉁䱑䅁䭁䵁单䅁䭁䅁䅑潁䭁䵁卧䅁䉁䅁䅁允䅁䅁䅕癔坖剣㑌啃䵁䅉䅅䅁䑁䅁䅁睁䵁䅁䅁权穄䅂䅁权歁杂䅁允䅁䅁䅅䅁䭁䅁䡧䅁䵁䅉䅅䅁䑁䅁䅁睁䵁䅁䅁权ぁ兂䅁权歁杂䅁允䅁䅁䅅䅁䭁䉁䕁䅁䵁䅉䅅䅁䙁䅁䅁睁䵁䅁䅁权獃䅂䅁权獄权䅁权浄权䅁权湄权䅁允䅁䅁䅅䅁䡁䅁䅁䅁䅄⭎䅚䍄䉁䅁䅁睁䅁䅁䅍䅄䅁䅁䅯䅯䅑䅁䅯䅈䅙䅁䅅䅁䉁䅁䅁权敃杂䅁䍄䉁䅁䅁兂䅁䅁䅍䅄䅁䅁䅯䄸䅳䅁䅯儵䅯䅁䅯朵䅯䅁䅯眵䅯䅁䅅䅁䉁䅁䅁权㉁睃䅁䍄䉁䅁䅁兂䅁䅁䅍䅄䅁䅁䅯朴䅕䅁䅯硹䅉䅁䅯䅂䍁䅧䅯䉹䅉䅁䅅䅁䉁䅁䅁兂晁敨剴䡵匵䅑杷允䅁䅁䅍䅁䑁䅁䅷䅁䭁䩁䙧䅁䭁䉁䝯䅁䉁䅁䅁允䅁䅁䅯䅷䅙䅁杷允䅁䅁䅍䅁䑁䅁䅷䅁䭁䡁䵫䅁䭁䉁䜴䅁䉁䅁䅁允䅁䅁䅯剎䅅䅁杷允䅁䅁䅕䅁䑁䅁䅷䅁䭁䱁䕍䅁䭁䵁单䅁䭁䅁䅑潁䭁䵁卧䅁䉁䅁䅁允䅁䅁䅕㥂獵㍧捄啃䵁䅉䅅䅁䙁䅁䅁睁䵁䅁䅁权䡂兂䅁权瑄权䅁权浄权䅁权湄权䅁允䅁䅁䅅䅁䡁䅁䅁䅁杁敏䅚䍄䉁䅁䅁兂䅁䅁䅍䅄䅁䅁䅯䅈䅷䅁䅯儵䅯䅁䅯朵䅯䅁䅯眵䅯䅁䅅䅁䉁䅁䅁权㍁睃䅁䍄䉁䅁䅁兂䅁䅁䅍䅄䅁䅁䅯杇䅕䅁䅯䄷䅯䅁䅯朵䅯䅁䅯眵䅯䅁䅅䅁䉁䅁䅁权允䅂䅁䍄䉁䅁䅁兂䅁䅁䅍䅄䅁䅁䅯儫䅳䅁䅯儷䅯䅁䅯朵䅯䅁䅯眵䅯䅁䅅䅁䉁䅁䅁权允䅂䅁䍄䉁䅁䅁睁䅁䅁䅍䅄䅁䅁䅯睇䅷䅁䅯杈䅙䅁䅅䅁䉁䅁䅁权硁䅃䅁䍄䉁䅁䅁兂䅁䅁䅍䅄䅁䅁䅯䄵䅳䅁䅯儶䅯䅁䅯朵䅯䅁䅯眵䅯䅁䅅䅁䉁䅁䅁权允䅂䅁䍄䉁䅁䅁睁䅁䅁䅍䅄䅁䅁䅯杬䅑䅁䅯硺䅉䅁䅅䅁䉁䅁䅁睂䅁䅁䅁䌴氷䅑杷允䅁䅁䅍䅁䑁䅁䅷䅁䭁䝁䵍䅁䭁䉁䝷䅁䉁䅁䅁允䅁䅁䅯杍䅙䅁杷允䅁䅁䅍䅁䑁䅁䅷䅁䭁䭁䔴䅁䭁䍁䝙䅁䉁䅁䅁允䅁䅁䅕牕敧敨剳歖䵁䅉䅅䅁䑁䅁䅁睁䵁䅁䅁权癄䅂䅁权歁杂䅁允䅁䅁䅅䅁䭁䅁䤰䅁䵁䅉䅅䅁䑁䅁䅁睁䵁䅁䅁权䉃兂䅁权歁杂䅁允䅁䅁䅅䅁䭁䱁䥍䅁䵁䅉䅅䅁䙁䅁䅁睁䵁䅁䅁权剂兄䅁权䱄杅䅁权䕁䅁䅋权䩄杅䅁允䅁䅁䅅䅁䙁佁㙆䭆䠵噉䅒䍄䉁䅁䅁兂䅁䅁䅍䅄䅁䅁䅯杫䅳䅁䅯硹䅉䅁䅯䅂䍁䅧䅯䉹䅉䅁䅅䅁䉁䅁䅁兂捂㡪ㅌ䉋捸䅑杷允䅁䅁䅕䅁䑁䅁䅷䅁䭁䩁䙅䅁䭁</t>
  </si>
  <si>
    <t>佁䬰䅁䭁佁䭙䅁䭁佁䭣䅁䉁䅁䅁允䅁䅁䅣䅁䅁佁䥂欵䵁䅉䅅䅁䙁䅁䅁睁䵁䅁䅁权桃兂䅁权䱄杅䅁权䕁䅁䅋权䥄杅䅁允䅁䅁䅅䅁䙁䥁牘払敧噚䅂䍄䉁䅁䅁兂䅁䅁䅍䅄䅁䅁䅯䄶䅕䅁䅯儵䅯䅁䅯朵䅯䅁䅯眵䅯䅁䅅䅁䉁䅁䅁权允䅂䅁䍄䉁䅁䅁睁䅁䅁䅍䅄䅁䅁䅯眲䅑䅁䅯杈䅙䅁䅅䅁䉁䅁䅁权煃杂䅁䍄䉁䅁䅁兂䅁䅁䅍䅄䅁䅁䅯先䄸䅁䅯硹䅉䅁䅯䅂䍁䅧䅯䉹䅉䅁䅅䅁䉁䅁䅁兂歃䑣䬰〱奎䅑杷允䅁䅁䅕䅁䑁䅁䅷䅁䭁䥁䙑䅁䭁佁䬰䅁䭁佁䭙䅁䭁佁䭣䅁䉁䅁䅁允䅁䅁䅯䅅䅑䅁杷允䅁䅁䅕䅁䑁䅁䅷䅁䭁䥁䔰䅁䭁䵁即䅁䭁䅁䅑潁䭁䵁卧䅁䉁䅁䅁允䅁䅁䅕体㙆䭆㌶䕘䵁䅉䅅䅁䙁䅁䅁睁䵁䅁䅁权湂䅄䅁权潄权䅁权浄权䅁权湄权䅁允䅁䅁䅅䅁䭁䅁䱙䅁䵁䅉䅅䅁䙁䅁䅁睁䵁䅁䅁权橂兂䅁权灄权䅁权浄权䅁权湄权䅁允䅁䅁䅅䅁䭁䱁兯䅁䵁䅉䅅䅁䙁䅁䅁睁䵁䅁䅁权㉁睄䅁权煄权䅁权浄权䅁权牄权䅁允䅁䅁䅅䅁䭁䉁䕁䅁䵁䅉䅅䅁䑁䅁䅁睁䵁䅁䅁权桄兂䅁权流杂䅁允䅁䅁䅅䅁䙁䉁䘫ㄶ㑇汶䅬䍄䉁䅁䅁兂䅁䅁䅍䅄䅁䅁䅯典䅑䅁䅯硹䅉䅁䅯䅂䍁䅧䅯剹䅉䅁䅅䅁䉁䅁䅁兂㉄䙋偹潷啖䅑杷允䅁䅁䅍䅁䑁䅁䅷䅁䭁佁䵷䅁䭁䉁䝷䅁䉁䅁䅁允䅁䅁䅯睹䅙䅁杷允䅁䅁䅕䅁䑁䅁䅷䅁䭁乁䔸䅁䭁䵁即䅁䭁䅁䅑潁䭁䵁卫䅁䉁䅁䅁允䅁䅁䅕䘷㑇潈扖䕙䵁䅉䅅䅁䑁䅁䅁睁䵁䅁䅁权允䅅䅁权奁杂䅁允䅁䅁䅅䅁䭁䕁䝯䅁䵁䅉䅅䅁䙁䅁䅁睁䵁䅁䅁权⭃睃䅁权汄权䅁权浄权䅁权湄权䅁允䅁䅁䅅䅁䭁䭁䱕䅁䵁䅉䅅䅁䑁䅁䅁睁䵁䅁䅁权䥄睃䅁权捁杂䅁允䅁䅁䅅䅁䭁䍁䡷䅁䵁䅉䅅䅁䙁䅁䅁睁䵁䅁䅁权兂䅄䅁权灄权䅁权浄权䅁权湄权䅁允䅁䅁䅅䅁䭁䉁䕁䅁䵁䅉䅅䅁䑁䅁䅁睁䵁䅁䅁权啄睃䅁权奁杂䅁允䅁䅁䅅䅁䭁䍁䝫䅁䵁䅉䅅䅁䙁䅁䅁睁䵁䅁䅁权㙁䅄䅁权䙄杅䅁权䕁䅁䅋权䩄杅䅁允䅁䅁䅅䅁䙁䙁乑瘫吹祖䅆䍄䉁䅁䅁兂䅁䅁䅍䅄䅁䅁䅯䅰䅕䅁䅯硹䅉䅁䅯䅂䍁䅧䅯剹䅉䅁䅅䅁䉁䅁䅁兂䙃ㄶ㑇獈坖䅑杷允䅁䅁䅕䅁䑁䅁䅷䅁䭁䵁䙅䅁䭁佁䭕䅁䭁佁䭙䅁䭁佁䭣䅁䉁䅁䅁允䅁䅁䅯兄䅳䅁杷允䅁䅁䅕䅁䑁䅁䅷䅁䭁䥁䕯䅁䭁䵁单䅁䭁䅁䅑潁䭁䵁卧䅁䉁䅁䅁允䅁䅁䅕䕋㑉愵橬樫䴸䅉䅅䅁䙁䅁䅁睁䵁䅁䅁权㡄䅂䅁权䱄杅䅁权䕁䅁䅋权䩄杅䅁允䅁䅁䅅䅁䙁䅁塲㍯㥁氫䅬䍄䉁䅁䅁睁䅁䅁䅍䅄䅁䅁䅯杹䅑䅁䅯硺䅉䅁䅅䅁䉁䅁䅁权允䅂䅁䍄䉁䅁䅁兂䅁䅁䅍䅄䅁䅁䅯杧䄴䅁䅯儷䅯䅁䅯朵䅯䅁䅯眵䅯䅁䅅䅁䉁䅁䅁睂䅁䅁䅁䌴浲䅑杷允䅁䅁䅍䅁䑁䅁䅷䅁䭁䵁佷䅁䭁䉁䝷䅁䉁䅁䅁允䅁䅁䅯其䅙䅁杷允䅁䅁䅍䅁䑁䅁䅷䅁䭁佁䕅䅁䭁䉁䜴䅁䉁䅁䅁允䅁䅁䅯䅘䅙䅁杷允䅁䅁䅍䅁䑁䅁䅷䅁䭁佁䙕䅁䭁䉁䝯䅁䉁䅁䅁允䅁䅁䅯兗䅙䅁杷允䅁䅁䅕䅁䑁䅁䅷䅁䭁䉁䙅䅁䭁佁䭷䅁䭁佁䭙䅁䭁佁䭣䅁䉁䅁䅁允䅁䅁䅣䅁䅁䍁捄〴䵁䅉䅅䅁䙁䅁䅁睁䵁䅁䅁权㝁䅄䅁权䙄杅䅁权䕁䅁䅋权䩄杅䅁允䅁䅁䅅䅁䙁偁䝮末穏儶䅬䍄䉁䅁䅁睁䅁䅁䅍䅄䅁䅁䅯睪䅕䅁䅯杊䅙䅁䅅䅁䉁䅁䅁兂䭁㘱睎捐塰䅑杷允䅁䅁䅕䅁䑁䅁䅷䅁䭁䵁䙕䅁䭁佁䭧䅁䭁佁䭙䅁䭁佁䭣䅁䉁䅁䅁允䅁䅁䅯杂䅳䅁杷允䅁䅁䅕䅁䑁䅁䅷䅁䭁䉁䙑䅁䭁佁䭫䅁䭁佁䭙䅁䭁佁䭣䅁䉁䅁䅁允䅁䅁䅯則䅅䅁杷允䅁䅁䅕䅁䑁䅁䅷䅁䭁䡁佫䅁䭁佁䭯䅁䭁佁䭙䅁䭁佁䭳䅁䉁䅁䅁允䅁䅁䅯䅅䅑䅁杷允䅁䅁䅕䅁䑁䅁䅷䅁䭁佁䕣䅁䭁佁䭧䅁䭁佁䭙䅁䭁佁䭣䅁䉁䅁䅁允䅁䅁䅯䅅䅑䅁杷允䅁䅁䅕䅁䑁䅁䅷䅁䭁䙁䱑䅁䭁䵁单䅁䭁䅁䅑潁䭁䵁卫䅁䉁䅁䅁允䅁䅁䅕权䕈乪䝑歆䵁䅉䅅䅁䑁䅁䅁睁䵁䅁䅁权兂睃䅁权捁杂䅁允䅁䅁䅅䅁䭁䕁䜰䅁䵁䅉䅅䅁䕁䅁䅁睁䵁䅁䅁权䙂睃䅁权晁杂䅁权杁杂䅁允䅁䅁䅅䅁䭁䕁前䅁䵁䅉䅅䅁䙁䅁䅁睁䵁䅁䅁权獂杄䅁权汄权䅁权浄权䅁权湄权䅁允䅁䅁䅅䅁䭁䭁䱕䅁䵁䅉䅅䅁䙁䅁䅁睁䵁䅁䅁权啁兂䅁权䱄杅䅁权䕁䅁䅋权䥄杅䅁允䅁䅁䅅䅁䙁䍁捬㡪ㅌ䙩䅚䍄䉁䅁䅁睁䅁䅁䅍䅄䅁䅁䅯朷䅑䅁䅯䅇䅙䅁䅅䅁䉁䅁䅁权䕂杂䅁䍄䉁䅁䅁睁䅁䅁䅍䅄䅁䅁䅯䅩䅕䅁䅯杊䅙䅁䅅䅁䉁䅁䅁兂偃癷潕䡘匹䅑杷允䅁䅁䅕䅁䑁䅁䅷䅁䭁䭁偍䅁䭁佁䭧䅁䭁佁䭙䅁䭁佁䭣䅁䉁䅁䅁允䅁䅁䅯䅅䅑䅁杷允䅁䅁䅕䅁䑁䅁䅷䅁䭁乁䔰䅁䭁佁䭕䅁䭁佁䭙䅁䭁佁䭣䅁䉁䅁䅁允䅁䅁䅯䅇䅳䅁杷允䅁䅁䅍䅁䑁䅁䅷䅁䭁佁䙅䅁䭁䍁䝑䅁䉁䅁䅁允䅁䅁䅯䅍䅙䅁杷允䅁䅁䅕䅁䑁䅁䅷䅁䭁偁䕁䅁䭁佁䭕䅁䭁佁䭙䅁䭁佁䭣䅁䉁䅁䅁允䅁䅁䅯䅇䅳䅁杷允䅁䅁䅕䅁䑁䅁䅷䅁䭁佁䙣䅁䭁䵁即䅁䭁䅁䅑潁䭁䵁卧䅁䉁䅁䅁允䅁䅁䅕㑈牘払⭩し䵁䅉䅅䅁䑁䅁䅁睁䵁䅁䅁权㡁兂䅁权奁杂䅁允䅁䅁䅅䅁䭁䑁䝫䅁䵁䅉䅅䅁䑁䅁䅁睁䵁䅁䅁权潃䅄䅁权流杂䅁允䅁䅁䅅䅁啁䙁䅅䅁䅁䅁䅁䍄䉁䅁䅁兂䅁䅁䅍䅄䅁䅁䅯睚䅳䅁䅯朶䅯䅁䅯朵䅯䅁䅯眶䅯䅁䅅䅁䉁䅁䅁睂䅁䅁䅁䐴浢䅑杷允䅁䅁䅕䅁䑁䅁䅷䅁䭁䅁䙣䅁䭁䵁即䅁䭁䅁䅑潁䭁䵁卫䅁䉁䅁䅁允䅁䅁䅕敨剴䉵䘵啖䵁䅉䅅䅁䑁䅁䅁睁䵁䅁䅁权䅃杄䅁权偄杅䅁允䅁䅁䅅䅁䭁䉁䕁䅁䵁䅉䅅䅁䑁䅁䅁睁䵁䅁䅁权ㅃ杄䅁权奁杂䅁允䅁䅁䅅䅁䭁䝁䜸䅁䵁䅉䅅䅁䙁䅁䅁睁䵁䅁䅁权浄兄䅁权瑄权䅁权浄权䅁权湄权䅁允䅁䅁䅅䅁䭁䉁䕁䅁䵁䅉䅅䅁䑁䅁䅁睁䵁䅁䅁权䭂兂䅁权慁杂䅁允䅁䅁䅅䅁䭁䝁䝷䅁䵁䅉䅅䅁䙁䅁䅁睁䵁䅁䅁权噃䅂䅁权獄权䅁权浄权䅁权湄权䅁允䅁䅁䅅䅁䡁䅁䅁䅁权⭋䅚䍄䉁䅁䅁兂䅁䅁䅍䅄䅁䅁䅯䅲䅕䅁䅯硹䅉䅁䅯䅂䍁䅧䅯䉹䅉䅁䅅䅁䉁䅁䅁兂䭁㘱睎捐坰䅑杷允䅁䅁䅍䅁䑁䅁䅷䅁䭁䉁䙙䅁䭁䍁䝙䅁䉁䅁䅁允䅁䅁䅕㡪ㅌ䙋癹ざ䵁䅉䅅䅁䑁䅁䅁睁䵁䅁䅁权潂兂䅁权敁杂䅁允䅁䅁䅅䅁䭁䡁䝍䅁䵁䅉䅅䅁䙁䅁䅁睁䵁䅁䅁权呃睃䅁权汄权䅁权浄权䅁权湄权䅁允䅁䅁䅅䅁䭁䉁䕁䅁䵁䅉䅅䅁䑁䅁䅁睁䵁䅁䅁权呄兂䅁权慁杂䅁允䅁䅁䅅䅁䭁䑁䝷䅁䵁䅉䅅䅁䕁䅁䅁睁䵁䅁䅁权啃䅂䅁权晁杂䅁权杁杂䅁允䅁䅁䅅䅁䭁䕁䝍䅁䵁䅉䅅䅁䑁䅁䅁睁䵁䅁䅁权䑂兂䅁权慁杂䅁允䅁䅁䅅䅁䭁䉁䝳䅁䵁䅉䅅䅁䑁䅁䅁睁䵁䅁䅁权䱄睃䅁权敁杂䅁允䅁䅁䅅䅁䭁䕁䡣䅁䵁䅉䅅䅁䑁䅁䅁睁䵁䅁䅁权啁兄䅁权流杂䅁允䅁䅁䅅䅁䙁䉁畓⭒㙆䙤䅊䍄䉁䅁䅁兂䅁䅁䅍䅄䅁䅁䅯睆䅕䅁䅯硹䅉䅁䅯䅂䍁䅧䅯剹䅉䅁䅅䅁䉁䅁䅁兂乄䵺䵺乺摸䅑杷允䅁䅁䅕䅁䑁䅁䅷䅁䭁䑁䙳䅁䭁佁䬰䅁䭁佁䭙䅁䭁佁䭣䅁䉁䅁䅁允䅁䅁䅣䅁䅁䝁⽄唵䵁䅉䅅䅁䙁䅁䅁睁䵁䅁䅁权湂睃䅁权䙄杅䅁权䕁䅁䅋权䥄杅䅁允䅁䅁䅅䅁䙁偁䨰䥌䙷䍮䄵䍄䉁䅁䅁兂䅁䅁䅍䅄䅁䅁䅯免䅷䅁䅯硹䅉䅁䅯䅂䍁䅧䅯䉹䅉䅁䅅䅁䉁䅁䅁兂㥁瑃橥䉣報䅑杷允䅁䅁䅕䅁䑁䅁䅷䅁䭁䥁䵉䅁䭁䵁即䅁䭁䅁䅑潁䭁䵁卧䅁䉁䅁䅁允䅁䅁䅕䭆䠵場歯䕗䵁䅉䅅䅁䕁䅁䅁睁䵁䅁䅁权䉂睄䅁权晁杂䅁权杁杂䅁允䅁䅁䅅䅁䭁䩁䝙䅁䵁䅉䅅䅁䙁䅁䅁睁䵁䅁䅁权癁兂䅁权瑄权䅁权浄权䅁权湄权䅁允䅁䅁䅅䅁䭁䉁䕁䅁䵁䅉䅅䅁䕁䅁䅁睁䵁䅁䅁权睁兂䅁权晁杂䅁权杁杂䅁允䅁䅁䅅䅁䭁䭁䥅䅁䵁䅉䅅䅁䕁䅁䅁睁䵁䅁䅁权呁杂䅁权晁杂䅁权杁杂䅁允䅁䅁䅅䅁䭁䩁䤸䅁䵁䅉䅅䅁䙁䅁䅁睁䵁䅁䅁权㥄䅂䅁权䙄杅䅁权䕁䅁䅋权䥄杅䅁允䅁䅁䅅䅁䙁乁䤰楑㔲案䅒䍄䉁䅁䅁兂䅁䅁䅍䅄䅁䅁䅯杔䅕䅁䅯剸䅉䅁䅯䅂䍁䅧䅯剹䅉䅁䅅䅁䉁䅁䅁兂湄䉔䤲啃䍳䅑杷允䅁䅁䅍䅁䑁䅁䅷䅁䭁䙁䙉䅁䭁䉁䜴䅁䉁䅁䅁允䅁䅁䅯八䅙䅁杷允䅁䅁䅍䅁䑁䅁䅷䅁䭁䡁䙫䅁䭁䉁䜴䅁䉁䅁䅁允䅁䅁䅯杍䅙䅁杷允䅁䅁䅍䅁䑁䅁䅷䅁䭁䥁义䅁䭁䉁䝯䅁䉁䅁䅁允䅁䅁䅯睇䅙䅁杷允䅁䅁䅍䅁䑁䅁䅷䅁䭁佁乕䅁䭁䉁䝧䅁䉁䅁䅁允䅁䅁䅯兇䅙䅁杷允䅁䅁䅍䅁䑁䅁䅷䅁䭁佁乣䅁䭁䍁䝙䅁䉁䅁䅁允䅁䅁䅕硥畓⭒㙅啘䵁䅉䅅䅁䙁䅁䅁睁䵁䅁䅁权時兄䅁权煄权䅁权浄权䅁权牄权䅁允䅁䅁䅅䅁䡁䅁䅁䅁杂畐䅚䍄䉁䅁䅁睁䅁䅁䅍䅄䅁䅁䅯儷䅑䅁䅯杈䅙䅁䅅䅁䉁䅁䅁权煂睂䅁䍄䉁䅁䅁睁䅁䅁䅍䅄䅁䅁䅯睅䅷䅁䅯杊䅙䅁䅅䅁䉁䅁䅁兂㉄䙋偹桷扖䅑杷允䅁䅁䅕䅁䑁䅁䅷䅁䭁䍁䘸䅁䭁䵁单䅁䭁䅁䅑潁䭁䵁卫䅁䉁䅁䅁允䅁䅁䅕䵑橥䵐睓䕆䵁䅉䅅䅁䙁䅁䅁睁䵁䅁䅁权䑁兂䅁权潄权䅁权浄权䅁权湄权䅁允䅁䅁䅅䅁䭁䉁䕁䅁䵁䅉䅅䅁䑁䅁䅁睁䵁䅁䅁权䙁兄䅁权捁杂䅁允䅁䅁䅅䅁䭁䝁䝉䅁䵁䅉䅅䅁䑁䅁䅁睁䵁䅁䅁权㝃兄䅁权捁杂䅁允䅁䅁䅅䅁䭁䱁䜰䅁䵁䅉䅅䅁䙁䅁䅁睁䵁䅁䅁权噁兂䅁权灄权䅁权浄权䅁权湄权䅁允䅁䅁䅅䅁䭁䥁儴䅁䵁䅉䅅䅁䑁䅁䅁睁䵁䅁䅁权ㅃ䅂䅁权捁杂䅁允䅁䅁䅅䅁䭁䉁䡷䅁䵁䅉䅅䅁䙁䅁䅁睁䵁䅁䅁权晃䅂䅁权獄权䅁权浄权䅁权湄权䅁允䅁䅁䅅䅁䭁䉁䕁䅁䵁䅉䅅䅁䑁䅁䅁睁䵁䅁䅁权㉃兄䅁权敁杂䅁允䅁䅁䅅䅁䭁䙁䝕䅁䵁䅉䅅䅁䑁䅁䅁睁䵁䅁䅁权敃睃䅁权捁杂䅁允䅁䅁䅅䅁䭁䡁䝑䅁䵁䅉䅅䅁䕁䅁䅁睁䵁䅁䅁权歄䅂䅁权晁杂䅁权杁杂䅁允䅁䅁䅅䅁䭁䵁䡁䅁䵁䅉䅅䅁䙁䅁䅁睁䵁䅁䅁权敃兂䅁权灄权䅁权浄权䅁权湄权䅁允䅁䅁䅅䅁䭁䉁䕁䅁䵁䅉䅅䅁䑁䅁䅁睁䵁䅁䅁权㑁䅄䅁权慁杂䅁允䅁䅁䅅䅁䭁䵁䜰䅁䵁䅉䅅䅁䙁䅁䅁睁䵁䅁䅁权䥃兂䅁权灄权䅁权浄权䅁权湄权䅁允䅁䅁䅅䅁䭁䉁䕁䅁䵁䅉䅅䅁䙁䅁䅁睁䵁䅁䅁权煃䅄䅁权汄权䅁权浄权䅁权湄权䅁允䅁䅁䅅䅁䭁䑁䌰䅁䵁䅉䅅䅁䙁䅁䅁睁䵁䅁䅁权䙁杂䅁权潄权䅁权浄权䅁权湄权䅁允䅁䅁䅅䅁䭁䅁䱙䅁䵁䅉䅅䅁䑁䅁䅁睁䵁䅁䅁权䵄兂䅁权慁杂䅁允䅁䅁䅅䅁䭁䱁䝁䅁䵁䅉䅅䅁䙁䅁䅁睁䵁䅁䅁权祄䅂䅁权瑄权䅁权浄权䅁权湄权䅁允䅁䅁䅅䅁䡁䅁䅁䅁权敢䅒䍄䉁䅁䅁睁䅁䅁䅍䅄䅁䅁䅯䅅䅙䅁䅯杇䅙䅁䅅䅁䉁䅁䅁权時杂䅁䍄䉁䅁䅁兂䅁䅁䅍䅄䅁䅁䅯睵䅕䅁䅯儷䅯䅁䅯朵䅯䅁䅯眵䅯䅁䅅䅁䉁䅁䅁睂䅁䅁䅁䝁橺䅑杷允䅁䅁䅕䅁䑁䅁䅷䅁䭁佁䙕䅁䭁佁䭧䅁䭁佁䭙䅁䭁佁䭣䅁䉁䅁䅁允䅁䅁䅯杂䅳䅁杷允䅁䅁䅍䅁䑁䅁䅷䅁䭁䵁䱣䅁䭁䉁䜴䅁䉁䅁䅁允䅁䅁䅯杧䅙䅁杷允䅁䅁䅕䅁䑁䅁䅷䅁䭁䉁乙䅁䭁佁䭕䅁䭁佁䭙䅁䭁佁䭣䅁䉁䅁䅁允䅁䅁䅯䅈䅳䅁杷允䅁䅁䅕䅁䑁䅁䅷䅁䭁佁䕁䅁䭁佁䭕䅁䭁佁䭙䅁䭁佁䭣䅁䉁䅁䅁允䅁䅁䅯䅅䅑䅁杷允䅁䅁䅕䅁䑁䅁䅷䅁䭁䩁䙅䅁䭁佁䭕䅁䭁佁䭙䅁䭁佁䭣䅁䉁䅁䅁允䅁䅁䅯睎䅳䅁杷允䅁䅁䅕䅁䑁䅁䅷䅁䭁䙁䵯䅁䭁䵁即䅁䭁䅁䅑潁䭁䵁卫䅁䉁䅁䅁允䅁䅁䅕牕敧敨䉵し䵁䅉䅅䅁䙁䅁䅁睁䵁䅁䅁权橂兂䅁权䱄杅䅁权䕁䅁䅋权䩄杅䅁允䅁䅁䅅䅁䙁佁剸䉵䘶ㄶ䅰䍄䉁䅁䅁兂䅁䅁䅍䅄䅁䅁䅯眸䅯䅁䅯朶䅯䅁䅯朵䅯䅁䅯眶䅯䅁䅅䅁䉁䅁䅁权允䅂䅁䍄䉁䅁䅁兂䅁䅁䅍䅄䅁䅁䅯䅢䅕䅁䅯儵䅯䅁䅯朵䅯䅁䅯眵䅯䅁䅅䅁䉁䅁䅁权㑁睃䅁䍄䉁䅁䅁兂䅁䅁䅍䅄䅁䅁䅯六䅷䅁䅯䄶䅯䅁䅯朵䅯䅁䅯眵䅯䅁䅅䅁䉁䅁䅁权允䅂䅁䍄䉁䅁䅁睁䅁䅁䅍䅄䅁䅁䅯杢䅕䅁䅯䅈䅙䅁䅅䅁䉁䅁䅁权慄杂䅁䍄䉁䅁䅁睁䅁䅁䅍䅄䅁䅁䅯睄䅙䅁䅯杊䅙䅁䅅䅁䉁䅁䅁兂獄払敧塨扴䅑杷允䅁䅁䅑䅁䑁䅁䅷䅁䭁䑁䵑䅁䭁䉁䜸䅁䭁䍁䝁䅁䉁䅁䅁允䅁䅁䅯杨䅙䅁杷允䅁䅁䅕䅁䑁䅁䅷䅁䭁䩁倴䅁䭁䵁单䅁䭁䅁䅑潁䭁䵁卫䅁䉁䅁䅁允䅁䅁䅕歘慩瑆换䕇䵁䅉䅅䅁䙁䅁䅁睁䵁䅁䅁权呃兄䅁权瑄权䅁权浄权䅁权湄权䅁允䅁䅁䅅䅁䭁䉁䕁䅁䵁䅉䅅䅁䑁䅁䅁睁䵁䅁䅁权㑁兂䅁权偄杅䅁允䅁䅁䅅䅁䭁䉁䕁䅁䵁䅉䅅䅁䙁䅁䅁睁䵁䅁䅁权橂杄䅁权䱄杅䅁权䕁䅁䅋权䩄杅䅁允䅁䅁䅅䅁䙁䉁䘫ㄶ㑇汢䅨䍄䉁䅁䅁兂䅁䅁䅍䅄䅁䅁䅯兄䅕䅁䅯儵䅯䅁䅯朵䅯䅁䅯眵䅯䅁䅅䅁䉁䅁䅁权允䅂䅁䍄䉁䅁䅁兂䅁䅁䅍䅄䅁䅁䅯杬䅕䅁䅯䄶䅯䅁䅯朵䅯䅁䅯眵䅯䅁䅅䅁䉁䅁䅁权⭄权䅁䍄䉁䅁䅁睁䅁䅁䅍䅄䅁䅁䅯睥䅕䅁䅯䅈䅙䅁䅅䅁䉁䅁䅁权偄杂䅁䍄䉁䅁䅁兂䅁䅁䅍䅄䅁䅁䅯兖䅕䅁䅯硹䅉䅁䅯䅂䍁䅧䅯剹䅉䅁䅅䅁䉁䅁䅁兂偃癷潕䑘唹䅑杷允䅁䅁䅍䅁䑁䅁䅷䅁䭁䭁䙑䅁䭁䉁䜴䅁䉁䅁䅁允䅁䅁䅯睸䅙䅁杷允䅁䅁䅕䅁䑁䅁䅷䅁䭁佁䙁䅁䭁佁䭯䅁䭁佁䭙䅁䭁佁䭳䅁䉁䅁䅁允䅁䅁䅯䅅䅑䅁杷允䅁䅁䅍䅁䑁䅁䅷䅁䭁乁䕣䅁䭁䉁䝷䅁䉁䅁䅁允䅁䅁䅯䅤䅙䅁杷允䅁䅁䅍䅁䑁䅁䅷䅁䭁䍁䵅䅁䭁䉁䝧䅁䉁䅁䅁允䅁䅁䅯克䅙䅁杷允䅁䅁䅕䅁䑁䅁䅷䅁䭁䱁䘰䅁䭁䵁即䅁䭁䅁䅑潁䭁䵁卧䅁䉁䅁䅁允䅁䅁䅕䥘䌯匹捪䕚䵁䅉䅅䅁䙁䅁䅁睁䵁䅁䅁权求充䅁权䱄杅䅁权䕁䅁䅋权䩄杅䅁允䅁䅁䅅䅁䙁䩁婱婭婭噵䅊䍄䉁䅁䅁兂䅁䅁䅍䅄䅁䅁䅯䅪䅑䅁䅯儷䅯䅁䅯朵䅯䅁䅯眵䅯䅁䅅䅁䉁䅁䅁权允䅂䅁䍄䉁䅁䅁兂䅁䅁䅍䅄䅁䅁䅯入䅷䅁䅯儵䅯䅁䅯朵䅯䅁䅯眵䅯䅁䅅䅁䉁䅁䅁权㉁睃䅁䍄䉁䅁䅁兂䅁䅁䅍䅄䅁䅁䅯睦䅳䅁䅯硹䅉䅁䅯䅂䍁䅧䅯剹䅉䅁䅅䅁䉁䅁䅁兂䅁䅁䅁䭁敂䅑杷允䅁䅁䅕䅁䑁䅁䅷䅁䭁䡁䘰䅁䭁佁䭕䅁䭁佁䭙䅁䭁佁䭣䅁䉁䅁䅁允䅁䅁䅯䅏䅳䅁杷允䅁䅁䅕䅁䑁䅁䅷䅁䭁乁䱳䅁䭁佁䭷䅁䭁佁䭙䅁䭁佁䭣䅁䉁䅁䅁允䅁䅁䅣䅁䅁䝁塁唵䵁䅉䅅䅁䑁䅁䅁睁䵁䅁䅁权啄䅄䅁权奁杂䅁允䅁䅁䅅䅁䭁䡁䝷䅁䵁䅉䅅䅁䙁䅁䅁睁䵁䅁䅁权捃䅂䅁权煄权䅁权浄权䅁权牄权䅁允䅁䅁䅅䅁䭁䉁䕁䅁䵁䅉䅅䅁䑁䅁䅁睁䵁䅁䅁权噃䅂䅁权偄杅䅁允䅁䅁䅅䅁䡁䅁䅁䅁权佑䅆䍄䉁䅁䅁兂䅁䅁䅍䅄䅁䅁䅯共䅷䅁䅯硹䅉䅁䅯䅂䍁䅧䅯䉹䅉䅁䅅䅁䉁䅁䅁兂乄䵺䵺䩺坸䅑杷允䅁䅁䅍䅁䑁䅁䅷䅁䭁䵁䕉䅁䭁䉁䝯䅁䉁䅁䅁允䅁䅁䅯睘䅙䅁杷允䅁䅁䅕䅁䑁䅁䅷䅁䭁䅁儸䅁䭁佁䭕䅁䭁佁䭙䅁䭁佁䭣䅁䉁䅁䅁允䅁䅁䅯睎䅳䅁杷允䅁䅁䅍䅁䑁䅁䅷䅁䭁䅁久䅁䭁䉁䝧䅁䉁䅁䅁允䅁䅁䅯杓䅙䅁杷允䅁䅁䅍䅁䑁䅁䅷䅁䭁䍁佉䅁䭁䉁䝷䅁䉁䅁䅁允䅁䅁䅯䅤䅧䅁杷允䅁䅁䅕䅁䑁䅁䅷䅁䭁䥁佉䅁䭁䵁单䅁䭁䅁䅑潁䭁䵁卧䅁䉁䅁䅁允䅁䅁䅕瑘橪䱢䡄䕄䵁䅉䅅䅁䙁䅁䅁睁䵁䅁䅁权慁兂䅁权潄权䅁权浄权䅁权湄权䅁允䅁䅁䅅䅁䭁䉁䕁䅁䵁䅉䅅䅁䑁䅁䅁睁䵁䅁䅁权扃睃䅁权敁杂䅁允䅁䅁䅅䅁䭁䑁䝑䅁䵁䅉䅅䅁䑁䅁䅁睁䵁䅁䅁权ㅃ䅂䅁权流杂䅁允䅁䅁䅅䅁䙁䵁䴳䵺䵺䙄䅨䍄䉁䅁䅁睁䅁䅁䅍䅄䅁䅁䅯睒䅳䅁䅯䅇䅙䅁䅅䅁䉁䅁䅁权䕂杂䅁䍄䉁䅁䅁兂䅁䅁䅍䅄䅁䅁䅯䅏䅕䅁䅯硹䅉䅁䅯䅂䍁䅧䅯剹䅉䅁䅅䅁䉁䅁䅁兂桄桥畓穒坆䅑杷允䅁䅁䅕䅁䑁䅁䅷䅁䭁佁䵷䅁䭁佁䬰䅁䭁佁䭙䅁䭁佁䭣䅁䉁䅁䅁允䅁䅁䅯䅅䅑䅁杷允䅁䅁䅍䅁䑁䅁䅷䅁䭁䱁䔴䅁䭁䉁䜴䅁䉁䅁䅁允䅁䅁䅯䅫䅙䅁杷允䅁䅁䅕䅁䑁䅁䅷䅁䭁佁䱍䅁䭁䵁单䅁䭁䅁䅑潁䭁䵁卫䅁䉁䅁䅁允䅁䅁䅕爫䵁渱婶あ䵁䅉䅅䅁䙁䅁䅁睁䵁䅁䅁权橃兂䅁权灄权䅁权浄权䅁权湄权䅁允䅁䅁䅅䅁䭁䉁䕁䅁䵁䅉䅅䅁䑁䅁䅁睁䵁䅁䅁权䕁兂䅁权歁杂䅁允䅁䅁䅅䅁䭁䑁䡯䅁䵁䅉䅅䅁䙁䅁䅁睁䵁䅁䅁权獃䅄䅁权汄权䅁权浄权䅁权湄权䅁允䅁䅁䅅䅁䭁䅁䰸䅁䵁䅉䅅䅁䑁䅁䅁睁䵁䅁䅁权䉃兂䅁权奁杂䅁允䅁䅁䅅䅁䭁䕁䡫䅁䵁䅉䅅䅁䑁䅁䅁睁䵁䅁䅁权捁睄䅁权偄杅䅁允䅁䅁䅅䅁䭁䉁䕁䅁䵁䅉䅅䅁䑁䅁䅁睁䵁䅁䅁权獂杄䅁权奁杂䅁允䅁䅁䅅䅁䭁䝁䜸䅁䵁䅉䅅䅁䙁䅁䅁睁䵁䅁䅁权癁睃䅁权䙄杅䅁权䕁䅁䅋权䩄杅䅁允䅁䅁䅅䅁䙁偁㝎穏稯到䅊䍄䉁䅁䅁兂䅁䅁䅍䅄䅁䅁䅯杅䅕䅁䅯剸䅉䅁䅯䅂䍁䅧䅯剹䅉䅁䅅䅁䉁䅁䅁兂摄㍋䍖㑂䱧䅑杷允䅁䅁䅕䅁䑁䅁䅷䅁䭁䕁䱫䅁䭁佁䭫䅁䭁佁䭙䅁䭁佁䭣䅁䉁䅁䅁允䅁䅁䅯桫䅅䅁杷允䅁䅁䅕䅁䑁䅁䅷䅁䭁䝁佳䅁䭁佁䭧䅁䭁佁䭙䅁䭁佁䭣䅁䉁䅁䅁允䅁䅁䅯䅅䅑䅁杷允䅁䅁䅍䅁䑁䅁䅷䅁䭁䱁䕯䅁䭁䉁䝧䅁䉁䅁䅁允䅁䅁䅯䅑䅙䅁杷允䅁䅁䅕䅁䑁䅁䅷䅁䭁䱁䕅䅁䭁佁䭷䅁䭁佁䭙䅁䭁佁䭣䅁䉁䅁䅁允䅁䅁䅣䅁䅁䝁汁欵䵁䅉䅅䅁䙁䅁䅁睁䵁䅁䅁权䕁兂䅁权獄权䅁权浄权䅁权湄权䅁允䅁䅁䅅䅁䡁䅁䅁䅁䅄畒䅎䍄䉁䅁䅁睁䅁䅁䅍䅄䅁䅁䅯睏䅷䅁䅯䅇䅙䅁䅅䅁䉁䅁䅁权婁杂䅁䍄䉁䅁䅁兂䅁䅁䅍䅄䅁䅁䅯䅅䅙䅁䅯儷䅯䅁䅯朵䅯䅁䅯眵䅯䅁䅅䅁䉁䅁䅁睂䅁䅁䅁䥑氳䅑杷允䅁䅁䅕䅁䑁䅁䅷䅁䭁䩁偧䅁䭁佁䭷䅁䭁佁䭙䅁䭁佁䭣䅁䉁䅁䅁允䅁䅁䅣䅁䅁䝁啁欵䵁䅉䅅䅁䑁䅁䅁睁䵁䅁䅁权摂兂䅁权流杂䅁允䅁䅁䅅䅁䙁乁橥䑣䬰ぬ䅒䍄䉁䅁䅁睁䅁䅁䅍䅄䅁䅁䅯䉥䅁䅁䅯䅇䅙䅁䅅䅁䉁䅁䅁权䕂杂䅁䍄䉁䅁䅁兂䅁䅁䅍䅄䅁䅁䅯兑䅕䅁䅯剸䅉䅁䅯䅂䍁䅧䅯剹䅉䅁䅅䅁䉁䅁䅁兂扃㑍䡮偔佣䅑杷允䅁䅁䅕䅁䑁䅁䅷䅁䭁乁䕑䅁䭁佁䭷䅁䭁佁䭙䅁䭁佁䭣䅁䉁䅁䅁允䅁䅁䅯䅅䅑䅁杷允䅁䅁䅕䅁䑁䅁䅷䅁䭁䭁䱅䅁䭁䵁单䅁䭁䅁䅑潁䭁䵁卧䅁䉁䅁䅁允䅁䅁䅕䙁慭洸摮ぃ䵁䅉䅅䅁䑁䅁䅁睁䵁䅁䅁权奃䅂䅁权歁杂䅁允䅁䅁䅅䅁䭁䡁䥙䅁䵁䅉䅅䅁䑁䅁䅁睁䵁䅁䅁权瑄兂䅁权捁杂䅁允䅁䅁䅅䅁䭁䍁䥍䅁䵁䅉䅅䅁䑁䅁䅁睁䵁䅁䅁权㍄䅂䅁权偄杅䅁允䅁䅁䅅䅁䭁䉁䕁䅁䵁䅉䅅䅁䙁䅁䅁睁䵁䅁䅁权䍄兂䅁权瑄权䅁权浄权䅁权湄权䅁允䅁䅁䅅䅁䭁䉁䕁䅁䵁䅉䅅䅁䑁䅁䅁睁䵁䅁䅁权佂睃䅁权敁杂䅁允䅁䅁䅅䅁䭁䥁䠴䅁䵁䅉䅅䅁䙁䅁䅁睁䵁䅁䅁权硄权䅁权䱄杅䅁权䕁䅁䅋权䥄杅䅁允䅁䅁䅅䅁䙁佁剸䉵䘶ぃ䄵䍄䉁䅁䅁兂䅁䅁䅍䅄䅁䅁䅯杌䅕䅁䅯硹䅉䅁䅯䅂䍁䅧䅯䉹䅉䅁䅅䅁䉁䅁䅁兂乄䵺䵺䥺歒䅑杷允䅁䅁䅕䅁䑁䅁䅷䅁䭁偁䴴䅁䭁佁䭫䅁䭁佁䭙䅁䭁佁䭣䅁䉁䅁䅁允䅁䅁䅯䅅䅑䅁杷允䅁䅁䅕䅁䑁䅁䅷䅁䭁乁䕷䅁䭁佁䭕䅁䭁佁䭙䅁䭁佁䭣䅁䉁䅁䅁允䅁䅁䅯儫䅯䅁杷允䅁䅁䅕䅁䑁䅁䅷䅁䭁䥁䕳䅁䭁佁䭕䅁䭁佁䭙䅁䭁佁䭣䅁䉁䅁䅁允䅁䅁䅯䅅䅑䅁杷允䅁䅁䅕䅁䑁䅁䅷䅁䭁䙁䙅䅁䭁佁䭫䅁䭁佁䭙䅁䭁佁䭣䅁䉁䅁䅁允䅁䅁䅯关䅳䅁杷允䅁䅁䅍䅁䑁䅁䅷䅁䭁䥁佉䅁䭁䍁䝑䅁䉁䅁䅁允䅁䅁䅯儯䅣䅁杷允䅁䅁䅕䅁䑁䅁䅷䅁䭁乁䕳䅁䭁䵁即䅁䭁䅁䅑潁䭁䵁卧䅁䉁䅁䅁允䅁䅁䅕椹捨㡪汊じ䵁䅉䅅䅁䙁䅁䅁睁䵁䅁䅁权橁杄䅁权煄权䅁权浄权䅁权牄权䅁允䅁䅁䅅䅁䡁䅁䅁䅁杁敏䅚䍄䉁䅁䅁兂䅁䅁䅍䅄䅁䅁䅯睸䅕䅁䅯硹䅉䅁䅯䅂䍁䅧䅯䉹䅉䅁䅅䅁䉁䅁䅁兂塄㍯㥁权樹䅑杷允䅁䅁䅕䅁䑁䅁䅷䅁䭁䉁䱙䅁䭁佁䭷䅁䭁佁䭙䅁䭁佁䭣䅁䉁䅁䅁允䅁䅁䅯䅅䅑䅁杷允䅁䅁䅍䅁䑁䅁䅷䅁䭁䭁䕅䅁䭁䉁䜴䅁䉁䅁䅁允䅁䅁䅯杖䅙䅁杷允䅁䅁䅍䅁䑁䅁䅷䅁䭁䙁兣䅁䭁䵁匸䅁䉁䅁䅁允䅁䅁䅯䅅䅑䅁杷允䅁䅁䅕䅁䑁䅁䅷䅁䭁䉁䕁䅁䭁䵁单䅁䭁䅁䅑潁䭁䵁卧䅁䉁䅁䅁允䅁䅁䅯睚䅉䅁杷允䅁䅁䅕䅁䑁䅁䅷䅁䭁䑁䙫䅁䭁䵁即䅁䭁䅁䅑潁䭁䵁卫䅁䉁䅁䅁允䅁䅁䅕䥘䌯匹㡧䕘䵁䅉䅅䅁䑁䅁䅁睁䵁䅁䅁权剄䅂䅁权慁杂䅁允䅁䅁䅅䅁䭁䑁䝷䅁䵁䅉䅅䅁䙁䅁䅁睁䵁䅁䅁权䡃睃䅁权䱄杅䅁权䕁䅁䅋权䥄杅䅁允䅁䅁䅅䅁䙁䑁䬰㘱睎噈䅎䍄䉁䅁䅁䅂䅁䅁䅍䅄䅁䅁䅯杶䄰䅁䅯睈䅙䅁䅯䅉䅙䅁䅅䅁䉁䅁䅁权䙄杂䅁䍄䉁䅁䅁兂䅁䅁䅍䅄䅁䅁䅯兦䅳䅁䅯朶䅯䅁䅯朵䅯䅁䅯眶䅯䅁䅅䅁䉁䅁䅁权允䅂䅁䍄䉁䅁䅁兂䅁䅁䅍䅄䅁䅁䅯其䅕䅁䅯儷䅯䅁䅯朵䅯䅁䅯眵䅯䅁䅅䅁䉁䅁䅁睂䅁䅁䅁䍁浮䅑杷允䅁䅁䅍䅁䑁䅁䅷䅁䭁䱁䙷䅁䭁䉁䝧䅁䉁䅁䅁允䅁䅁䅯䅦䅙䅁杷允䅁䅁䅕䅁䑁䅁䅷䅁䭁䙁䵫䅁䭁䵁即䅁䭁䅁䅑潁䭁䵁卫䅁䉁䅁䅁允䅁䅁䅕敨剴䉵嘷し䵁䅉䅅䅁䙁䅁䅁睁䵁䅁䅁权畁睃䅁权汄权䅁权浄权䅁权湄权䅁允䅁䅁䅅䅁䭁䉁䱷䅁䵁䅉䅅䅁䑁䅁䅁睁䵁䅁䅁权煂睃䅁权敁杂䅁允䅁䅁䅅䅁䭁䑁䝑䅁䵁䅉䅅䅁䙁䅁䅁睁䵁䅁䅁权噃兂䅁权䱄杅䅁权䕁䅁䅋权䩄杅䅁允䅁䅁䅅䅁䙁䍁捬㡪ㅌ䙥䅖䍄䉁䅁䅁睁䅁䅁䅍䅄䅁䅁䅯䅃䅙䅁䅯杊䅙䅁䅅䅁䉁䅁䅁兂晁敨剴䕵娵䅑杷允䅁䅁䅕䅁䑁䅁䅷䅁䭁䩁䙷䅁䭁䵁即䅁䭁䅁䅑潁䭁䵁卧䅁䉁䅁䅁允䅁䅁䅕敨剴䉵氷啘䵁䅉䅅䅁䙁䅁䅁睁䵁䅁䅁权䭁杄䅁权獄权䅁权浄权䅁权湄权䅁允䅁䅁䅅䅁䭁䉁䕁䅁䵁䅉䅅䅁䑁䅁䅁睁䵁䅁䅁权捄䅂䅁权慁杂䅁允䅁䅁䅅䅁䭁䕁䝳䅁䵁䅉䅅䅁䙁䅁䅁睁䵁䅁䅁权剄兂䅁权汄权䅁权浄权䅁权湄权䅁允䅁䅁䅅䅁䭁䉁䱷䅁䵁䅉䅅䅁䙁䅁䅁睁䵁䅁䅁权湁兂䅁权䙄杅䅁权䕁䅁䅋权䩄杅䅁允䅁䅁䅅䅁䙁䩁佫空䭅䅡䅊䍄䉁䅁䅁兂䅁䅁䅍䅄䅁䅁䅯䅡䅕䅁䅯儵䅯䅁䅯朵䅯䅁䅯眵䅯䅁䅅䅁䉁䅁䅁权奁睃䅁䍄䉁䅁䅁睁䅁䅁䅍䅄䅁䅁䅯䅇䅕䅁䅯䅈䅙䅁䅅䅁䉁䅁䅁权㍂杂䅁䍄䉁䅁䅁睁䅁䅁䅍䅄䅁䅁䅯杲䅑䅁䅯杇䅙䅁䅅䅁䉁䅁䅁权杂杂䅁䍄䉁䅁䅁䅂䅁䅁䅍䅄䅁䅁䅯朷䄸䅁䅯睈䅙䅁䅯䅉䅙䅁䅅䅁䉁䅁䅁权卂元䅁䍄䉁䅁䅁兂䅁䅁䅍䅄䅁䅁䅯兓䅕䅁䅯朶䅯䅁䅯朵䅯䅁䅯眶䅯䅁䅅䅁䉁䅁䅁权允䅂䅁䍄䉁䅁䅁兂䅁䅁䅍䅄䅁䅁䅯权䅳䅁䅯䄶䅯䅁䅯朵䅯䅁䅯眵䅯䅁䅅䅁䉁䅁䅁权㉁睃䅁䍄䉁䅁䅁兂䅁䅁䅍䅄䅁䅁䅯朸䅳䅁䅯硹䅉䅁䅯䅂䍁䅧䅯剹䅉䅁䅅䅁䉁䅁䅁兂畃⭒㙆䅆搵䅑杷允䅁䅁䅍䅁䑁䅁䅷䅁䭁䭁䙳䅁䭁䍁䝑䅁䉁䅁䅁允䅁䅁䅯䅅䅑䅁杷允䅁䅁䅍䅁䑁䅁䅷䅁䭁䝁䵕䅁䭁䵁匸䅁䉁䅁䅁允䅁䅁䅯䅅䅑䅁杷允䅁䅁䅕䅁䑁䅁䅷䅁䭁䵁䱣䅁䭁佁䭧䅁䭁佁䭙䅁䭁佁䭣䅁䉁䅁䅁允䅁䅁䅯䅅䅑䅁杷允䅁䅁䅍䅁䑁䅁䅷䅁䭁䵁䱉䅁䭁䉁䝧䅁䉁䅁䅁允䅁䅁䅯杓䅙䅁杷允䅁䅁䅕䅁䑁䅁䅷䅁䭁䕁䱫䅁䭁䵁即䅁䭁䅁䅑潁䭁䵁卫䅁䉁䅁䅁允䅁䅁䅕呣䬰㘱兏歗䵁䅉䅅䅁䑁䅁䅁睁䵁䅁䅁权佁兂䅁权歁杂䅁允䅁䅁䅅䅁䭁䝁䝍䅁䵁䅉䅅䅁䙁䅁䅁睁䵁䅁䅁权牃䅄䅁权䱄杅䅁权䕁䅁䅋权䩄杅䅁允䅁䅁䅅䅁䙁䝁浚浚浚汰䅸䍄䉁䅁䅁䅂䅁䅁䅍䅄䅁䅁䅯眷䅕䅁䅯睈䅙䅁䅯䅉䅙䅁䅅䅁䉁䅁䅁权䵂睂䅁䍄䉁䅁䅁兂䅁䅁䅍䅄䅁䅁䅯䅫䅳䅁䅯硹䅉䅁䅯䅂䍁䅧䅯剹䅉䅁䅅䅁䉁䅁䅁兂慃婭婭敭塬䅑杷允䅁䅁䅕䅁䑁䅁䅷䅁䭁乁䙣䅁䭁佁䭕䅁䭁佁䭙䅁䭁佁䭣䅁䉁䅁䅁允䅁䅁䅯䅇䅳䅁杷允䅁䅁䅕䅁䑁䅁䅷䅁䭁䵁位䅁䭁䵁即䅁䭁䅁䅑潁䭁䵁卧䅁䉁䅁䅁允䅁䅁䅕場啯歲㕦啙䵁䅉䅅䅁䙁䅁䅁睁䵁䅁䅁权癃兄䅁权䱄杅䅁权䕁䅁䅋权䩄杅䅁允䅁䅁䅅䅁啁䝁䅑䅁䅁䅁䅁䍄䉁䅁䅁兂䅁䅁䅍䅄䅁䅁䅯朹䅳䅁䅯䄷䅯䅁䅯朵䅯䅁䅯眵䅯䅁䅅䅁䉁䅁䅁权允䅂䅁䍄䉁䅁䅁睁䅁䅁䅍䅄䅁䅁䅯其䅷䅁䅯杊䅙䅁䅅䅁䉁䅁䅁兂偃癷潕偘刹䅑杷允䅁䅁䅕䅁䑁䅁䅷䅁䭁䅁䵙䅁䭁佁䭧䅁䭁佁䭙䅁䭁佁䭣䅁䉁䅁䅁允䅁䅁䅯䅅䅑䅁杷允䅁䅁䅕䅁䑁䅁䅷䅁䭁䡁䵫䅁䭁佁䭫䅁䭁佁䭙䅁䭁佁䭣䅁䉁䅁䅁允䅁䅁䅯桕䅉䅁杷允䅁䅁䅕䅁䑁䅁䅷䅁䭁䭁䙫䅁䭁佁䭯䅁䭁佁䭙䅁䭁佁䭳䅁䉁䅁䅁允䅁䅁䅣䅁䅁䭁偂欵䵁䅉䅅䅁䙁䅁䅁睁䵁䅁䅁权㝂兄䅁权瑄权䅁权浄权䅁权湄权䅁允䅁䅁䅅䅁䭁䉁䕁䅁䵁䅉䅅䅁䙁䅁䅁睁䵁䅁䅁权獄䅂䅁权煄权䅁权浄权䅁权牄权䅁允䅁䅁䅅䅁䡁䅁䅁䅁权⭔䅚䍄䉁䅁䅁兂䅁䅁䅍䅄䅁䅁䅯杉䅕䅁䅯䄷䅯䅁䅯朵䅯䅁䅯眵䅯䅁䅅䅁䉁䅁䅁睂䅁䅁䅁䝑汌䅑杷允䅁䅁䅕䅁䑁䅁䅷䅁䭁䙁䱍䅁䭁佁䭕䅁䭁佁䭙䅁䭁佁䭣䅁䉁䅁䅁允䅁䅁䅯䅅䅑䅁杷允䅁䅁䅕䅁䑁䅁䅷䅁䭁䩁䙑䅁䭁佁䭫䅁䭁佁䭙䅁䭁佁䭣䅁䉁䅁䅁允䅁䅁䅯䉈䅅䅁杷允䅁䅁䅍䅁䑁䅁䅷䅁䭁䕁䙣䅁䭁䵁匸䅁䉁䅁䅁允䅁䅁䅯䅅䅑䅁杷允䅁䅁䅕䅁䑁䅁䅷䅁䭁䵁䙧䅁䭁䵁单䅁䭁䅁䅑潁䭁䵁卧䅁䉁䅁䅁允䅁䅁䅕䅹歑噚桘ぃ䵁䅉䅅䅁䕁䅁䅁睁䵁䅁䅁权佁杂䅁权晁杂䅁权杁杂䅁允䅁䅁䅅䅁䭁乁䡳䅁䵁䅉䅅䅁䙁䅁䅁睁䵁䅁䅁权剄兂䅁权䙄杅䅁权䕁䅁䅋权䩄杅䅁允䅁䅁䅅䅁䙁䅁䵐䑇䱘桉䅴䍄䉁䅁䅁睁䅁䅁䅍䅄䅁䅁䅯克䅕䅁䅯硺䅉䅁䅅䅁䉁䅁䅁权允䅂䅁䍄䉁䅁䅁兂䅁䅁䅍䅄䅁䅁䅯䅅䅕䅁䅯硹䅉䅁䅯䅂䍁䅧䅯䉹䅉䅁䅅䅁䉁䅁䅁兂捂㡪ㅌ佋婸䅑杷允䅁䅁䅕䅁䑁䅁䅷䅁䭁偁䱳䅁䭁䵁单䅁䭁䅁䅑潁䭁䵁卧䅁䉁䅁䅁允䅁䅁䅕䥑杕济䵣䕊䵁䅉䅅䅁䙁䅁䅁睁䵁䅁䅁权㑂杄䅁权瑄权䅁权浄权䅁权湄权䅁允䅁䅁䅅䅁䭁䉁䕁䅁䵁䅉䅅䅁䑁䅁䅁睁䵁䅁䅁权扃杄䅁权偄杅䅁允䅁䅁䅅䅁䭁䉁䕁䅁䵁䅉䅅䅁䙁䅁䅁睁䵁䅁䅁权䍄兂䅁权灄权䅁权浄权䅁权湄权䅁允䅁䅁䅅䅁䭁䉁䕁䅁䵁䅉䅅䅁䑁䅁䅁睁䵁䅁䅁权敄䅂䅁权捁杂䅁允䅁䅁䅅䅁䭁䅁䡷䅁䵁䅉䅅䅁䙁䅁䅁睁䵁䅁䅁权偃䅂䅁权汄权䅁权浄权䅁权湄权䅁允䅁䅁䅅䅁䭁䉁䱧䅁䵁䅉䅅䅁䙁䅁䅁睁䵁䅁䅁权癄兄䅁权潄权䅁权浄权䅁权湄权䅁允䅁䅁䅅䅁䭁䉁䕁䅁䵁䅉䅅䅁䙁䅁䅁睁䵁䅁䅁权剂兂䅁权䙄杅䅁权䕁䅁䅋权䩄杅䅁允䅁䅁䅅䅁䙁偁戸㡰䙴硡䅨䍄䉁䅁䅁兂䅁䅁䅍䅄䅁䅁䅯東䅑䅁䅯䄶䅯䅁䅯朵䅯䅁䅯眵䅯䅁䅅䅁䉁䅁䅁权䝁睃䅁䍄䉁䅁䅁睁䅁䅁䅍䅄䅁䅁䅯䅅䅑䅁䅯硺䅉䅁䅅䅁䉁䅁䅁权湂杁䅁䍄䉁䅁䅁兂䅁䅁䅍䅄䅁䅁䅯杵䅑䅁䅯儷䅯䅁䅯朵䅯䅁䅯眵䅯䅁䅅䅁䉁䅁䅁睂䅁䅁䅁偙氳䅑杷允䅁䅁䅕䅁䑁䅁䅷䅁䭁䑁䱕䅁䭁䵁单䅁䭁䅁䅑潁䭁䵁卧䅁䉁䅁䅁允䅁䅁䅕爱湢獶㝒歉䵁䅉䅅䅁䑁䅁䅁睁䵁䅁䅁权䩁杂䅁权捁杂䅁允䅁䅁䅅䅁䭁䑁䝉䅁䵁䅉䅅䅁䙁䅁䅁睁䵁䅁䅁权坄睃䅁权灄权䅁权浄权䅁权湄权䅁允䅁䅁䅅䅁䭁䉁䕁䅁䵁䅉䅅䅁䙁䅁䅁睁䵁䅁䅁权灃睃䅁权䱄杅䅁权䕁䅁䅋权䥄杅䅁允䅁䅁䅅䅁䙁䭁䠵場啯氳䅂䍄䉁䅁䅁睁䅁䅁䅍䅄䅁䅁䅯䅈䄰䅁䅯硺䅉䅁䅅䅁䉁䅁䅁权允䅂䅁䍄䉁䅁䅁兂䅁䅁䅍䅄䅁䅁䅯睂䄸䅁䅯儷䅯䅁䅯朵䅯䅁䅯眵䅯䅁䅅䅁䉁䅁䅁睂䅁䅁䅁䝁汔䅑杷允䅁䅁䅕䅁䑁䅁䅷䅁䭁䭁䱅䅁䭁佁䭫䅁䭁佁䭙䅁䭁佁䭣䅁䉁䅁䅁允䅁䅁䅯兓䄸䅁杷允䅁䅁䅕䅁䑁䅁䅷䅁䭁佁䰰䅁䭁佁䭷䅁䭁佁䭙䅁䭁佁䭣䅁䉁䅁䅁允䅁䅁䅯䅅䅑䅁杷允䅁䅁䅕䅁䑁䅁䅷䅁䭁佁何䅁䭁佁䭷䅁䭁佁䭙䅁䭁佁䭣䅁䉁䅁䅁允䅁䅁䅯䅅䅑䅁杷允䅁䅁䅑䅁䑁䅁䅷䅁䭁乁䘸䅁䭁䉁䜸䅁䭁䍁䝁䅁䉁䅁䅁允䅁䅁䅯杔䅙䅁杷允䅁䅁䅕䅁䑁䅁䅷䅁䭁䑁偕䅁䭁佁䭧䅁䭁佁䭙䅁䭁佁䭣䅁䉁䅁䅁允䅁䅁䅯䅅䅑䅁杷允䅁䅁䅍䅁䑁䅁䅷䅁䭁䥁䙣䅁䭁䍁䝙䅁䉁䅁䅁允䅁䅁䅕䘷㑇潈牕啖䵁䅉䅅䅁䙁䅁䅁睁䵁䅁䅁权睁睃䅁权汄权䅁权浄权䅁权湄权䅁允䅁䅁䅅䅁䭁䉁䕁䅁䵁䅉䅅䅁䙁䅁䅁睁䵁䅁䅁权䕃䅄䅁权汄权䅁权浄权䅁权湄权䅁允䅁䅁䅅䅁䭁䉁䕁䅁䵁䅉䅅䅁䙁䅁䅁睁䵁䅁䅁权䑁杂䅁权汄权䅁权浄权䅁权湄权䅁允䅁䅁䅅䅁䭁䉁䕁䅁䵁䅉䅅䅁䙁䅁䅁睁䵁䅁䅁权䅁䅄䅁权獄权䅁权浄权䅁权湄权䅁允䅁䅁䅅䅁䭁䉁䕁䅁䵁䅉䅅䅁䑁䅁䅁睁䵁䅁䅁权佁杂䅁权奁杂䅁允䅁䅁䅅䅁䭁䍁䜰䅁䵁䅉䅅䅁䙁䅁䅁睁䵁䅁䅁权䡁兂䅁权獄权䅁权浄权䅁权湄权䅁允䅁䅁䅅䅁䡁䅁䅁䅁䅁⭳䅖䍄䉁䅁䅁兂䅁䅁䅍䅄䅁䅁䅯䅏䅕䅁䅯儵䅯䅁䅯朵䅯䅁䅯眵䅯䅁䅅䅁䉁䅁䅁权㑁睃䅁䍄䉁䅁䅁睁䅁䅁䅍䅄䅁䅁䅯眷䅳䅁䅯硺䅉䅁䅅䅁䉁䅁䅁睂䅁䅁䅁佧噮䅑杷允䅁䅁䅍䅁䑁䅁䅷䅁䭁䅁偫䅁䭁䉁䜴䅁䉁䅁䅁允䅁䅁䅯兘䅙䅁杷允䅁䅁䅍䅁䑁䅁䅷䅁䭁乁偳䅁䭁䵁匸䅁䉁䅁䅁允䅁䅁䅯䅅䅑䅁杷允䅁䅁䅕䅁䑁䅁䅷䅁䭁䑁乷䅁䭁䵁即䅁䭁䅁䅑潁䭁䵁卫䅁䉁䅁䅁允䅁䅁䅕硥畓⭒㙇䕗䵁䅉䅅䅁䙁䅁䅁睁䵁䅁䅁权湃䅂䅁权䙄杅䅁权䕁䅁䅋权䩄杅䅁允䅁䅁䅅䅁䙁䱁汇敮橬䉹䅊䍄䉁䅁䅁睁䅁䅁䅍䅄䅁䅁䅯䅊䅕䅁䅯䅇䅙䅁䅅䅁䉁䅁䅁权㡂杂䅁䍄䉁䅁䅁兂䅁䅁䅍䅄䅁䅁䅯杦䅕䅁䅯儷䅯䅁䅯朵䅯䅁䅯眵䅯䅁䅅䅁䉁䅁䅁睂䅁䅁䅁䕙浈䅑杷允䅁䅁䅍䅁䑁䅁䅷䅁䭁䥁䙷䅁䭁䵁匸䅁䉁䅁䅁允䅁䅁䅯䅅䅑䅁杷允䅁䅁䅑䅁䑁䅁䅷䅁䭁䥁䙑䅁䭁䉁䜸䅁䭁䍁䝁䅁䉁䅁䅁允䅁䅁䅯眷䅙䅁杷允䅁䅁䅕䅁䑁䅁䅷䅁䭁䙁䱍䅁䭁佁䭧䅁䭁佁䭙䅁䭁佁䭣䅁䉁䅁䅁允䅁䅁䅯䅅䅑䅁杷允䅁䅁䅕䅁䑁䅁䅷䅁䭁佁䕳䅁䭁䵁即䅁䭁䅁䅑潁䭁䵁卫䅁䉁䅁䅁允䅁䅁䅕椹捨㡪瑉䕙䵁䅉䅅䅁䑁䅁䅁睁䵁䅁䅁权摃䅂䅁权奁杂䅁允䅁䅁䅅䅁䭁䡁䝷䅁䵁䅉䅅䅁䕁䅁䅁睁䵁䅁䅁权慁兂䅁权晁杂䅁权杁杂䅁允䅁䅁䅅䅁䭁䕁䝷䅁䵁䅉䅅䅁䙁䅁䅁睁䵁䅁䅁权㙂睃䅁权灄权䅁权浄权䅁权湄权䅁允䅁䅁䅅䅁䭁䉁䕁䅁䵁䅉䅅䅁䑁䅁䅁睁䵁䅁䅁权晄䅂䅁权流杂䅁允䅁䅁䅅䅁䙁䕁桪桥畓へ䅰䍄䉁䅁䅁睁䅁䅁䅍䅄䅁䅁䅯杅䅕䅁䅯䅊䅙䅁䅅䅁䉁䅁䅁权允䅂䅁䍄䉁䅁䅁兂䅁䅁䅍䅄䅁䅁䅯睌䅷䅁䅯朶䅯䅁䅯朵䅯䅁䅯眶䅯䅁䅅䅁䉁䅁䅁睂䅁䅁䅁䕉浢䅑杷允䅁䅁䅍䅁䑁䅁䅷䅁䭁䝁乷䅁䭁䉁䝧䅁䉁䅁䅁允䅁䅁䅯兇䅙䅁杷允䅁䅁䅕䅁䑁䅁䅷䅁䭁䉁䙯䅁䭁佁䭕䅁䭁佁䭙䅁䭁佁䭣䅁䉁䅁䅁允䅁䅁䅯䅅䅑䅁杷允䅁䅁䅕䅁䑁䅁䅷䅁䭁䩁佳䅁䭁䵁即䅁䭁䅁䅑潁䭁䵁卧䅁䉁䅁䅁允䅁䅁䅕䭆䠵場䕯䕚䵁䅉䅅䅁䑁䅁䅁睁䵁䅁䅁权䅂睃䅁权偄杅䅁允䅁䅁䅅䅁䭁䉁䕁䅁䵁䅉䅅䅁䑁䅁䅁睁䵁䅁䅁权䝄䅄䅁权敁杂䅁允䅁䅁䅅䅁䭁䍁䡫䅁䵁䅉䅅䅁䑁䅁䅁睁䵁䅁䅁权㕃䅂䅁权偄杅䅁允䅁䅁䅅䅁䭁䉁䕁䅁䵁䅉䅅䅁䙁䅁䅁睁䵁䅁䅁权㝄睃䅁权䱄杅䅁权䕁䅁䅋权䩄杅䅁允䅁䅁䅅䅁䙁䱁敧敨剴䙭䅴䍄䉁䅁䅁兂䅁䅁䅍䅄䅁䅁䅯䅫䅑䅁䅯儷䅯䅁䅯朵䅯䅁䅯眵䅯䅁䅅䅁䉁䅁䅁睂䅁䅁䅁䉧浮䅑杷允䅁䅁䅕䅁䑁䅁䅷䅁䭁䡁䘴䅁䭁䵁单䅁䭁䅁䅑潁䭁䵁卫䅁䉁䅁䅁允䅁䅁䅕朶㑔䕥䉺ぅ䵁䅉䅅䅁䑁䅁䅁睁䵁䅁䅁权㍁兂䅁权捁杂䅁允䅁䅁䅅䅁䭁佁䝷䅁䵁䅉䅅䅁䑁䅁䅁睁䵁䅁䅁权敄睃䅁权奁杂䅁允䅁䅁䅅䅁䭁䕁䝯䅁䵁䅉䅅䅁䙁䅁䅁睁䵁䅁䅁权㕄䅄䅁权䙄杅䅁权䕁䅁䅋权䥄杅䅁允䅁䅁䅅䅁䙁佁根〹兤⽨⽫䍄䉁䅁䅁睁䅁䅁䅍䅄䅁䅁䅯杇䄰䅁䅯䅊䅙䅁䅅䅁䉁䅁䅁权允䅂䅁䍄䉁䅁䅁兂䅁䅁䅍䅄䅁䅁䅯睮䅕䅁䅯儵䅯䅁䅯朵䅯䅁䅯眵䅯䅁䅅䅁䉁䅁䅁权捁睃䅁䍄䉁䅁䅁兂䅁䅁䅍䅄䅁䅁䅯眷䅑䅁䅯儶䅯䅁䅯朵䅯䅁䅯眵䅯䅁䅅䅁䉁䅁䅁权䩄䅅䅁䍄䉁䅁䅁兂䅁䅁䅍䅄䅁䅁䅯児䅳䅁䅯朶䅯䅁䅯朵䅯䅁䅯眶䅯䅁䅅䅁䉁䅁䅁睂䅁䅁䅁䕷洯䅑杷允䅁䅁䅍䅁䑁䅁䅷䅁䭁佁偍䅁䭁䉁䝯䅁䉁䅁䅁允䅁䅁䅯兺䅙䅁杷允䅁䅁䅕䅁䑁䅁䅷䅁䭁䅁久䅁䭁䵁即䅁䭁䅁䅑潁䭁䵁卫䅁䉁䅁䅁允䅁䅁䅕噋偹癷㑘ざ䵁䅉䅅䅁䙁䅁䅁睁䵁䅁䅁权乂兂䅁权瑄权䅁权浄权䅁权湄权䅁允䅁䅁䅅䅁䡁䅁䅁䅁杄佈䅒䍄䉁䅁䅁兂䅁䅁䅍䅄䅁䅁䅯杺䄰䅁䅯朶䅯䅁䅯朵䅯䅁䅯眶䅯䅁䅅䅁䉁䅁䅁睂䅁䅁䅁䍙浄䅑杷允䅁䅁䅕䅁䑁䅁䅷䅁䭁䙁儴䅁䭁䵁即䅁䭁䅁䅑潁䭁䵁卧䅁䉁䅁䅁允䅁䅁䅕䡰㥁瑃穣䕗䵁䅉䅅䅁䙁䅁䅁睁䵁䅁䅁权㥄兂䅁权䱄杅䅁权䕁䅁䅋权䩄杅䅁允䅁䅁䅅䅁䙁䅁塲㍯㥁污䅤䍄䉁䅁䅁兂䅁䅁䅍䅄䅁䅁䅯兢䅷䅁䅯硹䅉䅁䅯䅂䍁䅧䅯剹䅉䅁䅅䅁䉁䅁䅁兂浂浚浚畚婚䅑杷允䅁䅁䅍䅁䑁䅁䅷䅁䭁䵁䙧䅁䭁䉁䝯䅁䉁䅁䅁允䅁䅁䅯杷䅙䅁杷允䅁䅁䅕䅁䑁䅁䅷䅁䭁佁䕑䅁䭁䵁单䅁䭁䅁䅑潁䭁䵁卫䅁䉁䅁䅁允䅁䅁䅕䩺㌷䰸婂歆䵁䅉䅅䅁䑁䅁䅁睁䵁䅁䅁权䅃兄䅁权捁杂䅁允䅁䅁䅅䅁䭁䙁䝯䅁䵁䅉䅅䅁䙁䅁䅁睁䵁䅁䅁权療兂䅁权灄权䅁权浄权䅁权湄权䅁允䅁䅁䅅䅁䭁䉁䕁䅁䵁䅉䅅䅁䑁䅁䅁睁䵁䅁䅁权䱁杄䅁权流杂䅁允䅁䅁䅅䅁䙁䉁䘫ㄶ㑇氷䅎䍄䉁䅁䅁兂䅁䅁䅍䅄䅁䅁䅯末䅳䅁䅯䄷䅯䅁䅯朵䅯䅁䅯眵䅯䅁䅅䅁䉁䅁䅁权允䅂䅁䍄䉁䅁䅁睁䅁䅁䅍䅄䅁䅁䅯䅙䅷䅁䅯䅇䅙䅁䅅䅁䉁䅁䅁权灁杂䅁䍄䉁䅁䅁睁䅁䅁䅍䅄䅁䅁䅯儯䅷䅁䅯杈䅙䅁䅅䅁䉁䅁䅁权瑄杂䅁䍄䉁䅁䅁睁䅁䅁䅍䅄䅁䅁䅯督䅕䅁䅯杈䅙䅁䅅䅁䉁䅁䅁权䡂睂䅁䍄䉁䅁䅁睁䅁䅁䅍䅄䅁䅁䅯眹䅑䅁䅯杈䅙䅁䅅䅁䉁䅁䅁权乄睂䅁䍄䉁䅁䅁兂䅁䅁䅍䅄䅁䅁䅯䅉䅕䅁䅯䄶䅯䅁䅯朵䅯䅁䅯眵䅯䅁䅅䅁䉁䅁䅁权䝁睃䅁䍄䉁䅁䅁睁䅁䅁䅍䅄䅁䅁䅯兤䅳䅁䅯䅊䅙䅁䅅䅁䉁䅁䅁权䵂充䅁䍄䉁䅁䅁兂䅁䅁䅍䅄䅁䅁䅯䅅䅑䅁䅯硹䅉䅁䅯䅂䍁䅧䅯剹䅉䅁䅅䅁䉁䅁䅁权湂杁䅁䍄䉁䅁䅁䅂䅁䅁䅍䅄䅁䅁䅯条䅕䅁䅯睈䅙䅁䅯䅉䅙䅁䅅䅁䉁䅁䅁权䵂杂䅁䍄䉁䅁䅁兂䅁䅁䅍䅄䅁䅁䅯杮䅕䅁䅯䄶䅯䅁䅯朵䅯䅁䅯眵䅯䅁䅅䅁䉁䅁䅁权允䅂䅁䍄䉁䅁䅁兂䅁䅁䅍䅄䅁䅁䅯兪䅑䅁䅯剸䅉䅁䅯䅂䍁䅧䅯䉹䅉䅁䅅䅁䉁䅁䅁兂䝁摕䙴䩦呷䅑杷允䅁䅁䅍䅁䑁䅁䅷䅁䭁䵁䕑䅁䭁䉁䜴䅁䉁䅁䅁允䅁䅁䅯睹䅙䅁杷允䅁䅁䅕䅁䑁䅁䅷䅁䭁䝁偫䅁䭁䵁单䅁䭁䅁䅑潁䭁䵁卧䅁䉁䅁䅁允䅁䅁䅕慱偦摍䍤歇䵁䅉䅅䅁䙁䅁䅁睁䵁䅁䅁权呄睃䅁权灄权䅁权浄权䅁权湄权䅁允䅁䅁䅅䅁䭁䉁䕁䅁䵁䅉䅅䅁䙁䅁䅁睁䵁䅁䅁权噄䅄䅁权瑄权䅁权浄权䅁权湄权䅁允䅁䅁䅅䅁䭁䉁䕁䅁䵁䅉䅅䅁䕁䅁䅁睁䵁䅁䅁权坄睃䅁权晁杂䅁权杁杂䅁允䅁䅁䅅䅁䭁䥁䨸䅁䵁䅉䅅䅁䙁䅁䅁睁䵁䅁䅁权慁兂䅁权煄权䅁权浄权䅁权牄权䅁允䅁䅁䅅䅁䭁䉁䕁䅁䵁䅉䅅䅁䑁䅁䅁睁䵁䅁䅁权剁兂䅁权流杂䅁允䅁䅁䅅䅁䙁䅁䅁䅁䅁䕯䅚䍄䉁䅁䅁睁䅁䅁䅍䅄䅁䅁䅯児䅷䅁䅯硺䅉䅁䅅䅁䉁䅁䅁睂䅁䅁䅁义歌䅑杷允䅁䅁䅕䅁䑁䅁䅷䅁䭁䉁䙕䅁䭁䵁即䅁䭁䅁䅑潁䭁䵁卫䅁䉁䅁䅁允䅁䅁䅕浚浚浚坡啗䵁䅉䅅䅁䙁䅁䅁睁䵁䅁䅁权捄䅄䅁权䱄杅䅁权䕁䅁䅋权䥄杅䅁允䅁䅁䅅䅁䙁佁剸䉵䘶ㅥ䅤䍄䉁䅁䅁兂䅁䅁䅍䅄䅁䅁䅯睂䅙䅁䅯䄶䅯䅁䅯朵䅯䅁䅯眵䅯䅁䅅䅁䉁䅁䅁权䝁睃䅁䍄䉁䅁䅁睁䅁䅁䅍䅄䅁䅁䅯䅔䅕䅁䅯䅇䅙䅁䅅䅁䉁䅁䅁权䅂杂䅁䍄䉁䅁䅁兂䅁䅁䅍䅄䅁䅁䅯兒䅳䅁䅯䄶䅯䅁䅯朵䅯䅁䅯眵䅯䅁䅅䅁䉁䅁䅁权允䅂䅁䍄䉁䅁䅁兂䅁䅁䅍䅄䅁䅁䅯兎䅕䅁䅯儵䅯䅁䅯朵䅯䅁䅯眵䅯䅁䅅䅁䉁䅁䅁权㑁睃䅁䍄䉁䅁䅁睁䅁䅁䅍䅄䅁䅁䅯杍䅕䅁䅯杇䅙䅁䅅䅁䉁䅁䅁权時杂䅁䍄䉁䅁䅁睁䅁䅁䅍䅄䅁䅁䅯儷䅷䅁䅯䅇䅙䅁䅅䅁䉁䅁䅁权㡂杂䅁䍄䉁䅁䅁兂䅁䅁䅍䅄䅁䅁䅯東䅕䅁䅯儷䅯䅁䅯朵䅯䅁䅯眵䅯䅁䅅䅁䉁䅁䅁权允䅂䅁䍄䉁䅁䅁兂䅁䅁䅍䅄䅁䅁䅯眶䅕䅁䅯䄶䅯䅁䅯朵䅯䅁䅯眵䅯䅁䅅䅁䉁䅁䅁权⭄权䅁䍄䉁䅁䅁兂䅁䅁䅍䅄䅁䅁䅯睍䅕䅁䅯䄷䅯䅁䅯朵䅯䅁䅯眵䅯䅁䅅䅁䉁䅁䅁睂䅁䅁䅁佁橺䅑杷允䅁䅁䅍䅁䑁䅁䅷䅁䭁䭁䕷䅁䭁䉁䝯䅁䉁䅁䅁允䅁䅁䅯睘䅙䅁杷允䅁䅁䅑䅁䑁䅁䅷䅁䭁䩁䕯䅁䭁䉁䜸䅁䭁䍁䝁䅁䉁䅁䅁允䅁䅁䅯兦䅧䅁杷允䅁䅁䅕䅁䑁䅁䅷䅁䭁䥁䙷䅁䭁佁䭷䅁䭁佁䭙䅁䭁佁䭣䅁䉁䅁䅁允䅁䅁䅣䅁䅁䝁䕂欵䵁䅉䅅䅁䙁䅁䅁睁䵁䅁䅁权㉃兄䅁权潄权䅁权浄权䅁权湄权䅁允䅁䅁䅅䅁䭁䑁䱙䅁䵁䅉䅅䅁䙁䅁䅁睁䵁䅁䅁权㑁兄䅁权䙄杅䅁权䕁䅁䅋权䩄杅䅁允䅁䅁䅅䅁䙁䱁硘浙灍卍䅒䍄䉁䅁䅁兂䅁䅁䅍䅄䅁䅁䅯䅱䅕䅁䅯剸䅉䅁䅯䅂䍁䅧䅯䉹䅉䅁䅅䅁䉁䅁䅁兂敂獑呪䭳八䅑杷允䅁䅁䅕䅁䑁䅁䅷䅁䭁䕁䙍䅁䭁佁䭯䅁䭁佁䭙䅁䭁佁䭳䅁䉁䅁䅁允䅁䅁䅣䅁䅁䥁䥂欵䵁䅉䅅䅁䑁䅁䅁睁䵁䅁䅁权摃杄䅁权奁杂䅁允䅁䅁䅅䅁䭁䕁䝯䅁䵁䅉䅅䅁䙁䅁䅁睁䵁䅁䅁权呂睃䅁权灄权䅁权浄权䅁权湄权䅁允䅁䅁䅅䅁䭁䉁䕁䅁䵁䅉䅅䅁䙁䅁䅁睁䵁䅁䅁权䉂䅄䅁权灄权䅁权浄权䅁权湄权䅁允䅁䅁䅅䅁䭁䉁偣䅁䵁䅉䅅䅁䙁䅁䅁睁䵁䅁䅁权⭃兂䅁权䱄杅䅁权䕁䅁䅋权䩄杅䅁允䅁䅁䅅䅁䙁䭁䠵場啯汦䅚䍄䉁䅁䅁兂䅁䅁䅍䅄䅁䅁䅯睯䅷䅁䅯硹䅉䅁䅯䅂䍁䅧䅯䉹䅉䅁䅅䅁䉁䅁䅁兂㑃潈牘捕啨䅑杷允䅁䅁䅍䅁䑁䅁䅷䅁䭁䙁䵍䅁䭁䉁䜴䅁䉁䅁䅁允䅁䅁䅯睐䅙䅁杷允䅁䅁䅕䅁䑁䅁䅷䅁䭁䅁䱯䅁䭁佁䭷䅁䭁佁䭙䅁䭁佁䭣䅁䉁䅁䅁允䅁䅁䅣䅁䅁䍁歃唵䵁䅉䅅䅁䙁䅁䅁睁䵁䅁䅁权䭄䅂䅁权煄权䅁权浄权䅁权牄权䅁允䅁䅁䅅䅁䭁䉁䕁䅁䵁䅉䅅䅁䙁䅁䅁睁䵁䅁䅁权時䅄䅁权䱄杅䅁权䕁䅁䅋权䩄杅䅁允䅁䅁䅅䅁䙁䭁䠵場啯氳䅴䍄䉁䅁䅁睁䅁䅁䅍䅄䅁䅁䅯䅴䅑䅁䅯杈䅙䅁䅅䅁䉁䅁䅁权坂杂䅁䍄䉁䅁䅁兂䅁䅁䅍䅄䅁䅁䅯睭䅕䅁䅯儵䅯䅁䅯朵䅯䅁䅯眵䅯䅁䅅䅁䉁䅁䅁权㍁睃䅁䍄䉁䅁䅁兂䅁䅁䅍䅄䅁䅁䅯权䅙䅁䅯䄶䅯䅁䅯朵䅯䅁䅯眵䅯䅁䅅䅁䉁䅁䅁权䝁睃䅁䍄䉁䅁䅁兂䅁䅁䅍䅄䅁䅁䅯杶䅕䅁䅯儶䅯䅁䅯朵䅯䅁䅯眵䅯䅁䅅䅁䉁䅁䅁权允䅂䅁䍄䉁䅁䅁䅂䅁䅁䅍䅄䅁䅁䅯睪䄴䅁䅯睈䅙䅁䅯䅉䅙䅁䅅䅁䉁䅁䅁权い杂䅁䍄䉁䅁䅁兂䅁䅁䅍䅄䅁䅁䅯朱䅑䅁䅯剸䅉䅁䅯䅂䍁䅧䅯䉹䅉䅁䅅䅁䉁䅁䅁兂牃㙒湸䕚女䅑杷允䅁䅁䅕䅁䑁䅁䅷䅁䭁乁䕳䅁䭁佁䬰䅁䭁佁䭙䅁䭁佁䭣䅁䉁䅁䅁允䅁䅁䅯䅅䅑䅁杷允䅁䅁䅍䅁䑁䅁䅷䅁䭁䉁䙍䅁䭁䉁䝯䅁䉁䅁䅁允䅁䅁䅯杙䅙䅁杷允䅁䅁䅍䅁䑁䅁䅷䅁䭁䍁䙑䅁䭁䉁䜴䅁䉁䅁䅁允䅁䅁䅯䅎䅙䅁杷允䅁䅁䅕䅁䑁䅁䅷䅁䭁䡁䙍䅁䭁䵁即䅁䭁䅁䅑潁䭁䵁卫䅁䉁䅁䅁允䅁䅁䅕敨剴䉵ㄶ啗䵁䅉䅅䅁䑁䅁䅁睁䵁䅁䅁权奂兂䅁权偄杅䅁允䅁䅁䅅䅁䭁䉁䕁䅁䵁䅉䅅䅁䙁䅁䅁睁䵁䅁䅁权䡄兂䅁权汄权䅁权浄权䅁权湄权䅁允䅁䅁䅅䅁䭁䉁䱧䅁䵁䅉䅅䅁䙁䅁䅁睁䵁䅁䅁权穁兂䅁权瑄权䅁权浄权䅁权湄权䅁允䅁䅁䅅䅁䡁䅁䅁䅁䅁⭉䅒䍄䉁䅁䅁兂䅁䅁䅍䅄䅁䅁䅯䅲䅕䅁䅯硹䅉䅁䅯䅂䍁䅧䅯剹䅉䅁䅅䅁䉁䅁䅁兂歃䑣䬰㈱捎䅑杷允䅁䅁䅕䅁䑁䅁䅷䅁䭁䝁䰸䅁䭁䵁单䅁䭁䅁䅑潁䭁䵁卫䅁䉁䅁䅁允䅁䅁䅕焷獺㥯湪歁䵁䅉䅅䅁䙁䅁䅁睁䵁䅁䅁权㙄䅄䅁权䙄杅䅁权䕁䅁䅋权䥄杅䅁允䅁䅁䅅䅁䙁乁䕸⭧ㅑ兢䅰䍄䉁䅁䅁睁䅁䅁䅍䅄䅁䅁䅯睵䄴䅁䅯䅇䅙䅁䅅䅁䉁䅁䅁权瑁杂䅁䍄䉁䅁䅁兂䅁䅁䅍䅄䅁䅁䅯䅈䄰䅁䅯朶䅯䅁䅯朵䅯䅁䅯眶䅯䅁䅅䅁䉁䅁䅁睂䅁䅁䅁䩧汘䅑杷允䅁䅁䅕䅁䑁䅁䅷䅁䭁䝁䘴䅁䭁佁䭫䅁䭁佁䭙䅁䭁佁䭣䅁䉁䅁䅁允䅁䅁䅯䅅䅑䅁杷允䅁䅁䅕䅁䑁䅁䅷䅁䭁䅁偫䅁䭁䵁单䅁䭁䅁䅑潁䭁䵁卧䅁䉁䅁䅁允䅁䅁䅕套塤灊氳歅䵁䅉䅅䅁䑁䅁䅁睁䵁䅁䅁权䕁杂䅁权敁杂䅁允䅁䅁䅅䅁䭁䥁䝷䅁䵁䅉䅅䅁䙁䅁䅁睁䵁䅁䅁权䝃䅄䅁权煄权䅁权浄权䅁权牄权䅁允䅁䅁䅅䅁䭁䉁䕁䅁䵁䅉䅅䅁䑁䅁䅁睁䵁䅁䅁权㝃睃䅁权敁杂䅁允䅁䅁䅅䅁䭁䍁䡁䅁䵁䅉䅅䅁䑁䅁䅁睁䵁䅁䅁权䙂睃䅁权流杂䅁允䅁䅁䅅䅁䙁䵁ㅐ䙋偹歉䅂䍄䉁䅁䅁睁䅁䅁䅍䅄䅁䅁䅯朵䄰䅁䅯䅊䅙䅁䅅䅁䉁䅁䅁权䥁睂䅁䍄䉁䅁䅁䅂䅁䅁䅍䅄䅁䅁䅯先䅳䅁䅯睈䅙䅁䅯䅉䅙䅁䅅䅁䉁䅁䅁权䡂䅃䅁䍄䉁䅁䅁兂䅁䅁䅍䅄䅁䅁䅯䄯䅕䅁䅯硹䅉䅁䅯䅂䍁䅧䅯剹䅉䅁䅅䅁䉁䅁䅁兂䑄匹捨㍪摊䅑杷允䅁䅁䅍䅁䑁䅁䅷䅁䭁䱁䕫䅁䭁䉁䝧䅁䉁䅁䅁允䅁䅁䅯兌䅙䅁杷允䅁䅁䅕䅁䑁䅁䅷䅁䭁䩁佳䅁䭁佁䭕䅁䭁佁䭙䅁䭁佁䭣䅁䉁䅁䅁允䅁䅁䅯䅅䅑䅁杷允䅁䅁䅕䅁䑁䅁䅷䅁䭁䝁䵫䅁䭁佁䭷䅁䭁佁䭙䅁䭁佁䭣䅁䉁䅁䅁允䅁䅁䅣䅁䅁䭁畁欵䵁䅉䅅䅁䙁䅁䅁睁䵁䅁䅁权橂兄䅁权䱄杅䅁权䕁䅁䅋权䩄杅䅁允䅁䅁䅅䅁䙁䭁䠵場啯決䅖䍄䉁䅁䅁䅂䅁䅁䅍䅄䅁䅁䅯儰䅑䅁䅯睈䅙䅁䅯䅉䅙䅁䅅䅁䉁䅁䅁权㝁杂䅁䍄䉁䅁䅁兂䅁䅁䅍䅄䅁䅁䅯儰䅷䅁䅯剸䅉䅁䅯䅂䍁䅧䅯䉹䅉䅁䅅䅁䉁䅁䅁兂ㅁ祂䥂摤奷䅑杷允䅁䅁䅍䅁䑁䅁䅷䅁䭁䱁䙕䅁䭁䉁䜴䅁䉁䅁䅁允䅁䅁䅯䅘䅙䅁杷允䅁䅁䅕䅁䑁䅁䅷䅁䭁䩁䕣䅁䭁佁䭯䅁䭁佁䭙䅁䭁佁䭳䅁䉁䅁䅁允䅁䅁䅣䅁䅁䅁⭁欵䵁䅉䅅䅁䑁䅁䅁睁䵁䅁䅁权汄杄䅁权奁杂䅁允䅁䅁䅅䅁䭁䕁䝁䅁䵁䅉䅅䅁䑁䅁䅁睁䵁䅁䅁权癁兂䅁权流杂䅁允䅁䅁䅅䅁䙁䩁婱婭婭噩䅨䍄䉁䅁䅁睁䅁䅁䅍䅄䅁䅁䅯元䅕䅁䅯杊䅙䅁䅅䅁䉁䅁䅁兂晁敨剴併吵䅑杷允䅁䅁䅍䅁䑁䅁䅷䅁䭁乁䙑䅁䭁䉁䜴䅁䉁䅁䅁允䅁䅁䅯兒䅙䅁杷允䅁䅁䅕䅁䑁䅁䅷䅁䭁䝁䴰䅁䭁佁䭕䅁䭁佁䭙䅁䭁佁䭣䅁䉁䅁䅁允䅁䅁䅯䅅䅑䅁杷允䅁䅁䅑䅁䑁䅁䅷䅁䭁偁䕑䅁䭁䉁䜸䅁䭁䍁䝁䅁䉁䅁䅁允䅁䅁䅯儵䅣䅁杷允䅁䅁䅍䅁䑁䅁䅷䅁䭁䵁临䅁䭁䉁䝷䅁䉁䅁䅁允䅁䅁䅯睒䅙䅁杷允䅁䅁䅍䅁䑁䅁䅷䅁䭁䱁䕳䅁䭁䍁䝙䅁䉁䅁䅁允䅁䅁䅕䅁䅁䅁杄啕䵁䅉䅅䅁䑁䅁䅁睁䵁䅁䅁权ぁ睄䅁权歁杂䅁允䅁䅁䅅䅁䭁佁剣䅁䵁䅉䅅䅁䙁䅁䅁睁䵁䅁䅁权䅄兂䅁权獄权䅁权浄权䅁权湄权䅁允䅁䅁䅅䅁䭁䉁䕁䅁䵁䅉䅅䅁䙁䅁䅁睁䵁䅁䅁权灄兂䅁权瑄权䅁权浄权䅁权湄权䅁允䅁䅁䅅䅁䡁䅁䅁䅁杂敱䅖䍄䉁䅁䅁兂䅁䅁䅍䅄䅁䅁䅯睒䅳䅁䅯䄷䅯䅁䅯朵䅯䅁䅯眵䅯䅁䅅䅁䉁䅁䅁权允䅂䅁䍄䉁䅁䅁兂䅁䅁䅍䅄䅁䅁䅯兄䅷䅁䅯剸䅉䅁䅯䅂䍁䅧䅯剹䅉䅁䅅䅁䉁䅁䅁兂䙄㙷㐲䙵潑䅑杷允䅁䅁䅍䅁䑁䅁䅷䅁䭁䝁䵅䅁䭁䉁䜴䅁䉁䅁䅁允䅁䅁䅯儰䅙䅁杷允䅁䅁䅕䅁䑁䅁䅷䅁䭁佁䘸䅁䭁佁䭫䅁䭁佁䭙䅁䭁佁䭣䅁䉁䅁䅁允䅁䅁䅯䅢䅳䅁杷允䅁䅁䅍䅁䑁䅁䅷䅁䭁䅁乍䅁䭁䉁䝧䅁䉁䅁䅁允䅁䅁䅯杓䅙䅁杷允䅁䅁䅕䅁䑁䅁䅷䅁䭁䡁䙅䅁䭁佁䭕䅁䭁佁䭙䅁䭁佁䭣䅁䉁䅁䅁允䅁䅁䅯䅅䅑䅁杷允䅁䅁䅍䅁䑁䅁䅷䅁䭁䍁䙍䅁䭁䵁匸䅁䉁䅁䅁允䅁䅁䅣䅁䅁䵁䉂䔵䵁䅉䅅䅁䙁䅁䅁睁䵁䅁䅁权捃兂䅁权䱄杅䅁权䕁䅁䅋权䩄杅䅁允䅁䅁䅅䅁䙁䵁ㅐ䙋偹汁䄵䍄䉁䅁䅁兂䅁䅁䅍䅄䅁䅁䅯兑䅳䅁䅯儵䅯䅁䅯朵䅯䅁䅯眵䅯䅁䅅䅁䉁䅁䅁权允䅂䅁䍄䉁䅁䅁兂䅁䅁䅍䅄䅁䅁䅯杬䅕䅁䅯䄷䅯䅁䅯朵䅯䅁䅯眵䅯䅁䅅䅁䉁䅁䅁睂䅁䅁䅁䵧汢䅑杷允䅁䅁䅍䅁䑁䅁䅷䅁䭁䅁䝙䅁䭁䍁䝑䅁䉁䅁䅁允䅁䅁䅯刯䅁䅁杷允䅁䅁䅍䅁䑁䅁䅷䅁䭁佁䕑䅁䭁䉁䝧䅁䉁䅁䅁允䅁䅁䅯睢䅙䅁杷允䅁䅁䅍䅁䑁䅁䅷䅁䭁䭁䕧䅁䭁䍁䝑䅁䉁䅁䅁允䅁䅁䅯睴䅙䅁杷允䅁䅁䅍䅁䑁䅁䅷䅁䭁乁义䅁䭁䍁䝑䅁䉁䅁䅁允䅁䅁䅯眰䄰䅁杷允䅁䅁䅕䅁䑁䅁䅷䅁䭁䕁䙍䅁䭁佁䭕䅁䭁佁䭙䅁䭁佁䭣䅁䉁䅁䅁允䅁䅁䅯睎䅳䅁杷允䅁䅁䅍䅁䑁䅁䅷䅁䭁䭁䙯䅁䭁䉁䜴䅁䉁䅁䅁允䅁䅁䅯東䅙䅁杷允䅁䅁䅍䅁䑁䅁䅷䅁䭁䅁䵙䅁䭁䉁䜴䅁䉁䅁䅁允䅁䅁䅯䅖䅙䅁杷允䅁䅁䅕䅁䑁䅁䅷䅁䭁䱁䕅䅁䭁佁䭧䅁䭁佁䭙䅁䭁佁䭣䅁䉁䅁䅁允䅁䅁䅯杂䅳䅁杷允䅁䅁䅍䅁䑁䅁䅷䅁䭁䱁䴴䅁䭁䍁䝑䅁䉁䅁䅁允䅁䅁䅯杖䄸䅁杷允䅁䅁䅕䅁䑁䅁䅷䅁䭁偁䔴䅁䭁佁䭷䅁䭁佁䭙䅁䭁佁䭣䅁䉁䅁䅁允䅁䅁䅣䅁䅁䥁穁唵䵁䅉䅅䅁䙁䅁䅁睁䵁䅁䅁权湁兂䅁权灄权䅁权浄权䅁权湄权䅁允䅁䅁䅅䅁䭁䉁䕁䅁䵁䅉䅅䅁䙁䅁䅁睁䵁䅁䅁权䡄睃䅁权煄权䅁权浄权䅁权牄权䅁允䅁䅁䅅䅁䭁䉁䕁䅁䵁䅉䅅䅁䙁䅁䅁睁䵁䅁䅁权慂兄䅁权汄权䅁权浄权䅁权湄权䅁允䅁䅁䅅䅁䭁䉁䱷䅁䵁䅉䅅䅁䙁䅁䅁睁䵁䅁䅁权瑄䅂䅁权灄权䅁权浄权䅁权湄权䅁允䅁䅁䅅䅁䭁䡁兯䅁䵁䅉䅅䅁䑁䅁䅁睁䵁䅁䅁权䱄睃䅁权捁杂䅁允䅁䅁䅅䅁䭁䕁䡙䅁䵁䅉䅅䅁䑁䅁䅁睁䵁䅁䅁权⭃兄䅁权慁杂䅁允䅁䅁䅅䅁䭁䙁䜴䅁䵁䅉䅅䅁䙁䅁䅁睁䵁䅁䅁权䡁䅄䅁权䱄杅䅁权䕁䅁䅋权䥄杅䅁允䅁䅁䅅䅁䙁乁橥䑣䬰ㅰ䅨䍄䉁䅁䅁睁䅁䅁䅍䅄䅁䅁䅯八䅑䅁䅯杊䅙䅁䅅䅁䉁䅁䅁兂捂㡪ㅌ䭋噸䅑杷允䅁䅁䅍䅁䑁䅁䅷䅁䭁䱁䕅䅁䭁䉁䝧䅁䉁䅁䅁允䅁䅁䅯䅑䅙䅁杷允䅁䅁䅍䅁䑁䅁䅷䅁䭁䕁义䅁䭁䍁䝙䅁䉁䅁䅁允䅁䅁䅕牕敧敨桴啘䵁䅉䅅䅁䕁䅁䅁睁䵁䅁䅁权奃睄䅁权晁杂䅁权杁杂䅁允䅁䅁䅅䅁䭁偁䝑䅁䵁䅉䅅䅁䙁䅁䅁睁䵁䅁䅁权坁杂䅁权汄权䅁权浄权䅁权湄权䅁允䅁䅁䅅䅁䭁䅁䰰䅁䵁䅉䅅䅁䙁䅁䅁睁䵁䅁䅁权求䅄䅁权瑄权䅁权浄权䅁权湄权䅁允䅁䅁䅅䅁䡁䅁䅁䅁䅄敦䅖䍄䉁䅁䅁兂䅁䅁䅍䅄䅁䅁䅯䅯䅕䅁䅯䄷䅯䅁䅯朵䅯䅁䅯眵䅯䅁䅅䅁䉁䅁䅁睂䅁䅁䅁佷汄䅑杷允䅁䅁䅕䅁䑁䅁䅷䅁䭁偁伸䅁䭁佁䭯䅁䭁佁䭙䅁䭁佁䭳䅁䉁䅁䅁允䅁䅁䅯䅅䅑䅁杷允䅁䅁䅕䅁䑁䅁䅷䅁䭁䍁佁䅁䭁䵁即䅁䭁䅁䅑潁䭁䵁卧䅁䉁䅁䅁允䅁䅁䅕噋偹癷䥗じ䵁䅉䅅䅁䑁䅁䅁睁䵁䅁䅁权㡁兂䅁权敁杂䅁允䅁䅁䅅䅁䭁䭁䝑䅁䵁䅉䅅䅁䙁䅁䅁睁䵁䅁䅁权摃䅂䅁权汄权䅁权浄权䅁权湄权䅁允䅁䅁䅅䅁䭁䑁䱧䅁䵁䅉䅅䅁䙁䅁䅁睁䵁䅁䅁权允睃䅁权䱄杅䅁权䕁䅁䅋权䥄杅䅁允䅁䅁䅅䅁䙁佁㙆䭆䠵噑䅬䍄䉁䅁䅁睁䅁䅁䅍䅄䅁䅁䅯儵䅷䅁䅯䅊䅙䅁䅅䅁䉁䅁䅁权汃睄䅁䍄䉁䅁䅁兂䅁䅁䅍䅄䅁䅁䅯䅥䅕䅁䅯儷䅯䅁䅯朵䅯䅁䅯眵䅯䅁䅅䅁䉁䅁䅁睂䅁䅁䅁䍁浪䅑杷允䅁䅁䅕䅁䑁䅁䅷䅁䭁䡁乕䅁䭁䵁单䅁䭁䅁䅑潁䭁䵁卫䅁䉁䅁䅁允䅁䅁䅕㥍卯㑡漷え䵁䅉䅅䅁䑁䅁䅁睁䵁䅁䅁权㑃䅂䅁权偄杅䅁允䅁䅁䅅䅁䭁䉁䕁䅁䵁䅉䅅䅁䑁䅁䅁睁䵁䅁䅁权噁䅄䅁权流杂䅁允䅁䅁䅅䅁䙁䑁䬰㘱睎噔䄵䍄䉁䅁䅁睁䅁䅁䅍䅄䅁䅁䅯剚䅅䅁䅯杈䅙䅁䅅䅁䉁䅁䅁权噂杂䅁䍄䉁䅁䅁睁䅁䅁䅍䅄䅁䅁䅯眸䅑䅁䅯䅈䅙䅁䅅䅁䉁䅁䅁权楂杂䅁䍄䉁䅁䅁睁䅁䅁䅍䅄䅁䅁䅯杫䅕䅁䅯䅊䅙䅁䅅䅁䉁䅁䅁权牂䅃䅁䍄䉁䅁䅁兂䅁䅁䅍䅄䅁䅁䅯杇䅷䅁䅯剸䅉䅁䅯䅂䍁䅧䅯䉹䅉䅁䅅䅁䉁䅁䅁兂慃礱䐳副呑䅑杷允䅁䅁䅑䅁䑁䅁䅷䅁䭁䉁乕䅁䭁䉁䜸䅁䭁䍁䝁䅁䉁䅁䅁允䅁䅁䅯䅂䅧䅁杷允䅁䅁䅕䅁䑁䅁䅷䅁䭁䵁儰䅁䭁佁䬰䅁䭁佁䭙䅁䭁佁䭣䅁䉁䅁䅁允䅁䅁䅯䅅䅑䅁杷允䅁䅁䅍䅁䑁䅁䅷䅁䭁䡁䱉䅁䭁䉁䝧䅁䉁䅁䅁允䅁䅁䅯兇䅙䅁杷允䅁䅁䅕䅁䑁䅁䅷䅁䭁䅁乙䅁䭁佁䭫䅁䭁佁䭙䅁䭁佁䭣䅁䉁䅁䅁允䅁䅁䅯䅅䅑䅁杷允䅁䅁䅕䅁䑁䅁䅷䅁䭁䵁䱧䅁䭁䵁即䅁䭁䅁䅑潁䭁䵁卧䅁䉁䅁䅁允䅁䅁䅕椹捨㡪ㅊ䕖䵁䅉䅅䅁䑁䅁䅁睁䵁䅁䅁权䭂䅄䅁权奁杂䅁允䅁䅁䅅䅁䭁䕁䝑䅁䵁䅉䅅䅁䑁䅁䅁睁䵁䅁䅁权硄䅂䅁权歁杂䅁允䅁䅁䅅䅁䭁䥁兑䅁䵁䅉䅅䅁䙁䅁䅁睁䵁䅁䅁权婃䅂䅁权瑄权䅁权浄权䅁权湄权䅁允䅁䅁䅅䅁䡁䅁䅁䅁权敕䅒䍄䉁䅁䅁睁䅁䅁䅍䅄䅁䅁䅯䅺䅑䅁䅯䅇䅙䅁䅅䅁䉁䅁䅁权婁杂䅁䍄䉁䅁䅁睁䅁䅁䅍䅄䅁䅁䅯典䅑䅁䅯䅊䅙䅁䅅䅁䉁䅁䅁权獁杂䅁䍄䉁䅁䅁睁䅁䅁䅍䅄䅁䅁䅯兹䅕䅁䅯杇䅙䅁䅅䅁䉁䅁䅁权㡁䅃䅁䍄䉁䅁䅁睁䅁䅁䅍䅄䅁䅁䅯杵䅑䅁䅯杇䅙䅁䅅䅁䉁䅁䅁权䅂杂䅁䍄䉁䅁䅁兂䅁䅁䅍䅄䅁䅁䅯䅤䅷䅁䅯剸䅉䅁䅯䅂䍁䅧䅯䉹䅉䅁䅅䅁䉁䅁䅁兂湄瑐桅㠷坣䅑杷允䅁䅁䅑䅁䑁䅁䅷䅁䭁䑁䱉䅁䭁䉁䜸䅁䭁䍁䝁䅁䉁䅁䅁允䅁䅁䅯朹䅣䅁杷允䅁䅁䅕䅁䑁䅁䅷䅁䭁䵁位䅁䭁佁䭷䅁䭁佁䭙䅁䭁佁䭣䅁䉁䅁䅁允䅁䅁䅯䅅䅑䅁杷允䅁䅁䅍䅁䑁䅁䅷䅁䭁䕁䙳䅁䭁䵁匸䅁䉁䅁䅁允䅁䅁䅯䅅䅑䅁杷允䅁䅁䅑䅁䑁䅁䅷䅁䭁偁乳䅁䭁䉁䜸䅁䭁䍁䝁䅁䉁䅁䅁允䅁䅁䅯兆䅫䅁杷允䅁䅁䅕䅁䑁䅁䅷䅁䭁䵁䙑䅁䭁佁䬰䅁䭁佁䭙䅁䭁佁䭣䅁䉁䅁䅁允䅁䅁䅣䅁䅁䝁乂唵䵁䅉䅅䅁䑁䅁䅁睁䵁䅁䅁权硃䅂䅁权偄杅䅁允䅁䅁䅅䅁䭁䉁䕁䅁䵁䅉䅅䅁䙁䅁䅁睁䵁䅁䅁权剁䅄䅁权獄权䅁权浄权䅁权湄权䅁允䅁䅁䅅䅁䭁䉁䕁䅁䵁䅉䅅䅁䙁䅁䅁睁䵁䅁䅁权ㅄ兂䅁权汄权䅁权浄权䅁权湄权䅁允䅁䅁䅅䅁䭁䉁䱧䅁䵁䅉䅅䅁䑁䅁䅁睁䵁䅁䅁权橂兄䅁权歁杂䅁允䅁䅁䅅䅁䭁䝁乑䅁䵁䅉䅅䅁䙁䅁䅁睁䵁䅁䅁权㉁兂䅁权瑄权䅁权浄权䅁权湄权䅁允䅁䅁䅅䅁䭁䉁䕁䅁䵁䅉䅅䅁䙁䅁䅁睁䵁䅁䅁权㕂䅄䅁权煄权䅁权浄权䅁权牄权䅁允䅁䅁䅅䅁䡁䅁䅁䅁杄⭂䅚䍄䉁䅁䅁兂䅁䅁䅍䅄䅁䅁䅯克䅕䅁䅯剸䅉䅁䅯䅂䍁䅧䅯䉹䅉䅁䅅䅁䉁䅁䅁兂硂㈶佌㉰䵅䅑杷允䅁䅁䅕䅁䑁䅁䅷䅁䭁䭁䘴䅁䭁䵁即䅁䭁䅁䅑潁䭁䵁卫䅁䉁䅁䅁允䅁䅁䅕䘷㑇潈牕ざ䵁䅉䅅䅁䙁䅁䅁睁䵁䅁䅁权㑄兄䅁权灄权䅁权浄权䅁权湄权䅁允䅁䅁䅅䅁䭁䉁䕁䅁䵁䅉䅅䅁䑁䅁䅁睁䵁䅁䅁权㑁杄䅁权奁杂䅁允䅁䅁䅅䅁䭁䑁䜰䅁䵁䅉䅅䅁䙁䅁䅁睁䵁䅁䅁权杄兂䅁权䙄杅䅁权䕁䅁䅋权䥄杅䅁允䅁䅁䅅䅁䙁乁䙦㐰浓档䅎䍄䉁䅁䅁兂䅁䅁䅍䅄䅁䅁䅯儰䅳䅁䅯剸䅉䅁䅯䅂䍁䅧䅯䉹䅉䅁䅅䅁䉁䅁䅁兂䭃嘱慎㡂䰰䅑杷允䅁䅁䅕䅁䑁䅁䅷䅁䭁䅁䵧䅁䭁佁䭕䅁䭁佁䭙䅁䭁佁䭣䅁䉁䅁䅁允䅁䅁䅯䅏䅳䅁杷允䅁䅁䅕䅁䑁䅁䅷䅁䭁䱁䕫䅁䭁䵁单䅁䭁䅁䅑潁䭁䵁卧䅁䉁䅁䅁允䅁䅁䅕ㄯ圲䵺佭ぃ䵁䅉䅅䅁䙁䅁䅁睁䵁䅁䅁权䅃睃䅁权獄权䅁权浄权䅁权湄权䅁允䅁䅁䅅䅁䭁䉁䕁䅁䵁䅉䅅䅁䙁䅁䅁睁䵁䅁䅁权桁兂䅁权䙄杅䅁权䕁䅁䅋权䩄杅䅁允䅁䅁䅅䅁䙁䡁癨畯捆橪䅂䍄䉁䅁䅁兂䅁䅁䅍䅄䅁䅁䅯兣䅳䅁䅯朶䅯䅁䅯朵䅯䅁䅯眶䅯䅁䅅䅁䉁䅁䅁睂䅁䅁䅁䕯浦䅑杷允䅁䅁䅍䅁䑁䅁䅷䅁䭁䉁䙍䅁䭁䉁䝧䅁䉁䅁䅁允䅁䅁䅯䅦䅙䅁杷允䅁䅁䅕䅁䑁䅁䅷䅁䭁䩁䙙䅁䭁䵁单䅁䭁䅁䅑潁䭁䵁卧䅁䉁䅁䅁允䅁䅁䅕㘫汚敒之歇䵁䅉䅅䅁䑁䅁䅁睁䵁䅁䅁权卂睃䅁权歁杂䅁允䅁䅁䅅䅁䭁䥁丰䅁䵁䅉䅅䅁䑁䅁䅁睁䵁䅁䅁权㑃䅄䅁权偄杅䅁允䅁䅁䅅䅁䭁䉁䕁䅁䵁䅉䅅䅁䕁䅁䅁睁䵁䅁䅁权㥄杄䅁权晁杂䅁权杁杂䅁允䅁䅁䅅䅁䭁䉁关䅁䵁䅉䅅䅁䑁䅁䅁睁䵁䅁䅁权噄睄䅁权捁杂䅁允䅁䅁䅅䅁䭁䍁䡷䅁䵁䅉䅅䅁䙁䅁䅁睁䵁䅁䅁权兂䅄䅁权汄权䅁权浄权䅁权湄权䅁允䅁䅁䅅䅁䭁䉁䕁䅁䵁䅉䅅䅁䑁䅁䅁睁䵁䅁䅁权䱂兄䅁权偄杅䅁允䅁䅁䅅䅁䡁䅁䅁䅁杁敔䅒䍄䉁䅁䅁兂䅁䅁䅍䅄䅁䅁䅯䅯䄸䅁䅯䄶䅯䅁䅯朵䅯䅁䅯眵䅯䅁䅅䅁䉁䅁䅁权㉁睃䅁䍄䉁䅁䅁兂䅁䅁䅍䅄䅁䅁䅯睙䅕䅁䅯硹䅉䅁䅯䅂䍁䅧䅯䉹䅉䅁䅅䅁䉁䅁䅁兂䑄匹捨㕪杊䅑杷允䅁䅁䅍䅁䑁䅁䅷䅁䭁䅁䜸䅁䭁䉁䝯䅁䉁䅁䅁允䅁䅁䅯睓䅙䅁杷允䅁䅁䅕䅁䑁䅁䅷䅁䭁䑁䱳䅁䭁佁䭧䅁䭁佁䭙䅁䭁佁䭣䅁䉁䅁䅁允䅁䅁䅯䅅䅑䅁杷允䅁䅁䅕䅁䑁䅁䅷䅁䭁䡁䱫䅁䭁佁䬰䅁䭁佁䭙䅁䭁佁䭣䅁䉁䅁䅁允䅁䅁䅯䅅䅑䅁杷允䅁䅁䅕䅁䑁䅁䅷䅁䭁乁义䅁䭁䵁即䅁䭁䅁䅑潁䭁䵁卫䅁䉁䅁䅁允䅁䅁䅕捺䵺䵺捸ざ䵁䅉䅅䅁䑁䅁䅁睁䵁䅁䅁权煁兂䅁权流杂䅁允䅁䅁䅅䅁䙁佁剸䉵䘶ㅵ䅚䍄䉁䅁䅁兂䅁䅁䅍䅄䅁䅁䅯䅯䅑䅁䅯儷䅯䅁䅯朵䅯䅁䅯眵䅯䅁䅅䅁䉁䅁䅁睂䅁䅁䅁䑙浢䅑杷允䅁䅁䅕䅁䑁䅁䅷䅁䭁佁䕧䅁䭁佁䬰䅁䭁佁䭙䅁䭁佁䭣䅁䉁䅁䅁允䅁䅁䅣䅁䅁䕁䝂欵䵁䅉䅅䅁䙁䅁䅁睁䵁䅁䅁权潃䅂䅁权灄权䅁权浄权䅁权湄权䅁允䅁䅁䅅䅁䭁䭁位䅁䵁䅉䅅䅁䙁䅁䅁睁䵁䅁䅁权⭂杄䅁权潄权䅁权浄权䅁权湄权䅁允䅁䅁䅅䅁䭁䉁䕁䅁䵁䅉䅅䅁䑁䅁䅁睁䵁䅁䅁权塂䅅䅁权歁杂䅁允䅁䅁䅅䅁䭁䩁副䅁䵁䅉䅅䅁䙁䅁䅁睁䵁䅁䅁权卄䅂䅁权獄权䅁权浄权䅁权湄权䅁允䅁䅁䅅䅁䡁䅁䅁䅁杁⭢䅎䍄䉁䅁䅁睁䅁䅁䅍䅄䅁䅁䅯睱䅷䅁䅯䅊䅙䅁䅅䅁䉁䅁䅁权睁杂䅁䍄䉁䅁䅁兂䅁䅁䅍䅄䅁䅁䅯䅓䅷䅁䅯硹䅉䅁䅯䅂䍁䅧䅯䉹䅉䅁䅅䅁䉁䅁䅁兂䙃ㄶ㑇煈塖䅑杷允䅁䅁䅕䅁䑁䅁䅷䅁䭁䥁伸䅁䭁佁䭯䅁䭁佁䭙䅁䭁佁䭳䅁䉁䅁䅁允䅁䅁䅣䅁䅁䭁㑁欵䵁䅉䅅䅁䑁䅁䅁睁䵁䅁䅁权牃兂䅁权捁杂䅁允䅁䅁䅅䅁䭁䩁䜴䅁䵁䅉䅅䅁䑁䅁䅁睁䵁䅁䅁权㍄兂䅁权捁杂䅁允䅁䅁䅅䅁䭁䱁䝁䅁䵁䅉䅅䅁䙁䅁䅁睁䵁䅁䅁权摁䅄䅁权潄权䅁权浄权䅁权湄权䅁允䅁䅁䅅䅁䭁䉁䕁䅁䵁䅉䅅䅁䙁䅁䅁睁䵁䅁䅁权桄杄䅁权瑄权䅁权浄权䅁权湄权䅁允䅁䅁䅅䅁䡁䅁䅁䅁䅁⭄䅚䍄䉁䅁䅁兂䅁䅁䅍䅄䅁䅁䅯儲䅕䅁䅯剸䅉䅁䅯䅂䍁䅧䅯䉹䅉䅁䅅䅁䉁䅁䅁兂䙃䑲圲眱㡑䅑杷允䅁䅁䅕䅁䑁䅁䅷䅁䭁乁䙕䅁䭁佁䭫䅁䭁佁䭙䅁䭁佁䭣䅁䉁䅁䅁允䅁䅁䅯䅅䅑䅁杷允䅁䅁䅕䅁䑁䅁䅷䅁䭁䅁䙧䅁䭁佁䭫䅁䭁佁䭙䅁䭁佁䭣䅁䉁䅁䅁允䅁䅁䅯剕䅅䅁杷允䅁䅁䅍䅁䑁䅁䅷䅁䭁䅁乧䅁䭁䉁䝯䅁䉁䅁䅁允䅁䅁䅯䅑䅙䅁杷允䅁䅁䅕䅁䑁䅁䅷䅁䭁䵁䕅䅁䭁䵁即䅁䭁䅁䅑潁䭁䵁卫䅁䉁䅁䅁允䅁䅁䅕牕敧敨剴䕗䵁䅉䅅䅁䙁䅁䅁睁䵁䅁䅁权剄兂䅁权煄权䅁权浄权䅁权牄权䅁允䅁䅁䅅䅁䡁䅁䅁䅁杁畒䅚䍄䉁䅁䅁兂䅁䅁䅍䅄䅁䅁䅯兓䅷䅁䅯儶䅯䅁䅯朵䅯䅁䅯眵䅯䅁䅅䅁䉁䅁䅁权摂䅄䅁䍄䉁䅁䅁兂䅁䅁䅍䅄䅁䅁䅯䅵䅕䅁䅯儷䅯䅁䅯朵䅯䅁䅯眵䅯䅁䅅䅁䉁䅁䅁权允䅂䅁䍄䉁䅁䅁睁䅁䅁䅍䅄䅁䅁䅯儸䅑䅁䅯䅇䅙䅁䅅䅁䉁䅁䅁权㡂杂䅁䍄䉁䅁䅁兂䅁䅁䅍䅄䅁䅁䅯杔䅷䅁䅯剸䅉䅁䅯䅂䍁䅧䅯剹䅉䅁䅅䅁䉁䅁䅁兂⽂䱮䵔睒䙧䅑杷允䅁䅁䅕䅁䑁䅁䅷䅁䭁䡁兣䅁䭁䵁即䅁䭁䅁䅑潁䭁䵁卫䅁䉁䅁䅁允䅁䅁䅕噋偹癷兕啙䵁䅉䅅䅁䙁䅁䅁睁䵁䅁䅁权䥁兂䅁权瑄权䅁权浄权䅁权湄权䅁允䅁䅁䅅䅁䡁䅁䅁䅁䅂佦䅒䍄䉁䅁䅁兂䅁䅁䅍䅄䅁䅁䅯朱䅳䅁䅯儷䅯䅁䅯朵䅯䅁䅯眵䅯䅁䅅䅁䉁䅁䅁权允䅂䅁䍄䉁䅁䅁睁䅁䅁䅍䅄䅁䅁䅯睋䅕䅁䅯杊䅙䅁䅅䅁䉁䅁䅁兂獄払敧全奴䅑杷允䅁䅁䅍䅁䑁䅁䅷䅁䭁䍁䰴䅁䭁䍁䝙䅁䉁䅁䅁允䅁䅁䅕歲桦桥畒啖䵁䅉䅅䅁䑁䅁䅁睁䵁䅁䅁权乃䅄䅁权奁杂䅁允䅁䅁䅅䅁䭁䑁䝫䅁䵁䅉䅅䅁䑁䅁䅁睁䵁䅁䅁权桃兂䅁权偄杅䅁允䅁䅁䅅䅁䭁䉁䕁䅁䵁䅉䅅䅁䑁䅁䅁睁䵁䅁䅁权煄兂䅁权敁杂䅁允䅁䅁䅅䅁䭁乁䝅䅁䵁䅉䅅䅁䙁䅁䅁睁䵁䅁䅁权祁䅄䅁权潄权䅁权浄权䅁权湄权䅁允䅁䅁䅅䅁䭁䑁䱙䅁䵁䅉䅅䅁䙁䅁䅁睁䵁䅁䅁权䥃䅂䅁权䙄杅䅁权䕁䅁䅋权䥄杅䅁允䅁䅁䅅䅁䙁䙁湘⽣ㅉ儹䅬䍄䉁䅁䅁䅂䅁䅁䅍䅄䅁䅁䅯䅫䅳䅁䅯睈䅙䅁䅯䅉䅙䅁䅅䅁䉁䅁䅁权奄杂䅁䍄䉁䅁䅁兂䅁䅁䅍䅄䅁䅁䅯䄫䅑䅁䅯剸䅉䅁䅯䅂䍁䅧䅯剹䅉䅁䅅䅁䉁䅁䅁兂歂橒䈶癢䩷䅑杷允䅁䅁䅕䅁䑁䅁䅷䅁䭁䱁乍䅁䭁䵁即䅁䭁䅁䅑潁䭁䵁卧䅁䉁䅁䅁允䅁䅁䅕噋偹癷䥖さ䵁䅉䅅䅁䑁䅁䅁睁䵁䅁䅁权⽁睃䅁权慁杂䅁允䅁䅁䅅䅁䭁䡁䝳䅁䵁䅉䅅䅁䕁䅁䅁睁䵁䅁䅁权⽁睄䅁权晁杂䅁权杁杂䅁允䅁䅁䅅䅁䭁佁充䅁䵁䅉䅅䅁䙁䅁䅁睁䵁䅁䅁权㕂兂䅁权煄权䅁权浄权䅁权牄权䅁允䅁䅁䅅䅁䭁䉁䕁䅁䵁䅉䅅䅁䙁䅁䅁睁䵁䅁䅁权塄䅂䅁权䙄杅䅁权䕁䅁䅋权䥄杅䅁允䅁䅁䅅䅁䙁䕁ㄵ䍯硈䍢䅨䍄䉁䅁䅁兂䅁䅁䅍䅄䅁䅁䅯䅲䅑䅁䅯硹䅉䅁䅯䅂䍁䅧䅯䉹䅉䅁䅅䅁䉁䅁䅁兂㝂䭆䠵挴呰䅑杷允䅁䅁䅕䅁䑁䅁䅷䅁䭁䥁䱷䅁䭁佁䭫䅁䭁佁䭙䅁䭁佁䭣䅁䉁䅁䅁允䅁䅁䅯䅅䅑䅁杷允䅁䅁䅍䅁䑁䅁䅷䅁䭁䉁䙳䅁䭁䍁䝙䅁䉁䅁䅁允䅁䅁䅕㑈牘払佩ざ䵁䅉䅅䅁䙁䅁䅁睁䵁䅁䅁权浂兂䅁权䱄杅䅁权䕁䅁䅋权䥄杅䅁允䅁䅁䅅䅁䙁䝁浚浚浚汊䅬䍄䉁䅁䅁兂䅁䅁䅍䅄䅁䅁䅯兖䅕䅁䅯儶䅯䅁䅯朵䅯䅁䅯眵䅯䅁䅅䅁䉁䅁䅁权允䅂䅁䍄䉁䅁䅁兂䅁䅁䅍䅄䅁䅁䅯朵䅑䅁䅯䄶䅯䅁䅯朵䅯䅁䅯眵䅯䅁䅅䅁䉁䅁䅁权允䅂䅁䍄䉁䅁䅁睁䅁䅁䅍䅄䅁䅁䅯䅰䅑䅁䅯杊䅙䅁䅅䅁䉁䅁䅁兂偃癷潕佘丹䅑杷允䅁䅁䅍䅁䑁䅁䅷䅁䭁䵁䕑䅁䭁䍁䝑䅁䉁䅁䅁允䅁䅁䅯睸䅣䅁杷允䅁䅁䅍䅁䑁䅁䅷䅁䭁䭁䙳䅁䭁䵁匸䅁䉁䅁䅁允䅁䅁䅯䅅䅑䅁杷允䅁䅁䅍䅁䑁䅁䅷䅁䭁䥁䱍䅁䭁䉁䝧䅁䉁䅁䅁允䅁䅁䅯杓䅙䅁杷允䅁䅁䅍䅁䑁䅁䅷䅁䭁䉁䰴䅁䭁䵁匸䅁䉁䅁䅁允䅁䅁䅯䅅䅑䅁杷允䅁䅁䅕䅁䑁䅁䅷䅁䭁乁䱍䅁䭁䵁即䅁䭁䅁䅑潁䭁䵁卫䅁䉁䅁䅁允䅁䅁䅕㘱睎児塰ざ䵁䅉䅅䅁䑁䅁䅁睁䵁䅁䅁权偄䅂䅁权敁杂䅁允䅁䅁䅅䅁䭁䑁䝉䅁䵁䅉䅅䅁䑁䅁䅁睁䵁䅁䅁权い䅄䅁权歁杂䅁允䅁䅁䅅䅁䭁䱁免䅁䵁䅉䅅䅁䑁䅁䅁睁䵁䅁䅁权䍃杄䅁权偄杅䅁允䅁䅁䅅䅁䡁䅁䅁䅁䅄⭋䅒䍄䉁䅁䅁兂䅁䅁䅍䅄䅁䅁䅯睤䄰䅁䅯儶䅯䅁䅯朵䅯䅁䅯眵䅯䅁䅅䅁䉁䅁䅁权允䅂䅁䍄䉁䅁䅁兂䅁䅁䅍䅄䅁䅁䅯䅗䅕䅁䅯儶䅯䅁䅯朵䅯䅁䅯眵䅯䅁䅅䅁䉁䅁䅁权⭄睃䅁䍄䉁䅁䅁睁䅁䅁䅍䅄䅁䅁䅯兗䅕䅁䅯杈䅙䅁䅅䅁䉁䅁䅁权ㅃ杂䅁䍄䉁䅁䅁兂䅁䅁䅍䅄䅁䅁䅯先䅳䅁䅯朶䅯䅁䅯朵䅯䅁䅯眶䅯䅁䅅䅁䉁䅁䅁睂䅁䅁䅁䕙浶䅑杷允䅁䅁䅍䅁䑁䅁䅷䅁䭁䕁䵕䅁䭁䍁䝑䅁䉁䅁䅁允䅁䅁䅯䅅䅑䅁杷允䅁䅁䅍䅁䑁䅁䅷䅁䭁䉁䱅䅁䭁䍁䝙䅁䉁䅁䅁允䅁䅁䅕児塲㍯乂䕖䵁䅉䅅䅁䙁䅁䅁睁䵁䅁䅁权㝃杄䅁权瑄权䅁权浄权䅁权湄权䅁允䅁䅁䅅䅁䡁䅁䅁䅁䅂⭂䅚䍄䉁䅁䅁睁䅁䅁䅍䅄䅁䅁䅯朵䅑䅁䅯杈䅙䅁䅅䅁䉁䅁䅁权噄杂䅁䍄䉁䅁䅁䅂䅁䅁䅍䅄䅁䅁䅯儳䅑䅁䅯睈䅙䅁䅯䅉䅙䅁䅅䅁䉁䅁䅁权桁杂䅁䍄䉁䅁䅁睁䅁䅁䅍䅄䅁䅁䅯睄䅕䅁䅯䅇䅙䅁䅅䅁䉁䅁䅁权䅂杂䅁䍄䉁䅁䅁兂䅁䅁䅍䅄䅁䅁䅯䉤䅁䅁䅯儵䅯䅁䅯朵䅯䅁䅯眵䅯䅁䅅䅁䉁䅁䅁权允䅂䅁䍄䉁䅁䅁睁䅁䅁䅍䅄䅁䅁䅯睤䅕䅁䅯䅈䅙䅁䅅䅁䉁䅁䅁权䱄杂䅁䍄䉁䅁䅁睁䅁䅁䅍䅄䅁䅁䅯䅨䅕䅁䅯䅊䅙䅁䅅䅁䉁䅁䅁权扂睂䅁䍄䉁䅁䅁兂䅁䅁䅍䅄䅁䅁䅯䅋䅕䅁䅯硹䅉䅁䅯䅂䍁䅧䅯䉹䅉䅁䅅䅁䉁䅁䅁兂㥁瑃橥䍣椱䅑杷允䅁䅁䅕䅁䑁䅁䅷䅁䭁佁䕯䅁䭁佁䭯䅁䭁佁䭙䅁䭁佁䭳䅁䉁䅁䅁允䅁䅁䅣䅁䅁䅁㕁欵䵁䅉䅅䅁䙁䅁䅁睁䵁䅁䅁权灂兂䅁权潄权䅁权浄权䅁权湄权䅁允䅁䅁䅅䅁䭁䅁䱙䅁䵁䅉䅅䅁䙁䅁䅁睁䵁䅁䅁权䅃杄䅁权汄权䅁权浄权䅁权湄权䅁允䅁䅁䅅䅁䭁䉁䕁䅁䵁䅉䅅䅁䑁䅁䅁睁䵁䅁䅁权⽁䅄䅁权敁杂䅁允䅁䅁䅅䅁䭁佁䜰䅁䵁䅉䅅䅁䙁䅁䅁睁䵁䅁䅁权慁睄䅁权䱄杅䅁权䕁䅁䅋权䥄杅䅁允䅁䅁䅅䅁䙁佁剸䉵䘶㉥䅆䍄䉁䅁䅁睁䅁䅁䅍䅄䅁䅁䅯䅘䅕䅁䅯䅊䅙䅁䅅䅁䉁䅁䅁权卂䅃䅁䍄䉁䅁䅁睁䅁䅁䅍䅄䅁䅁䅯杪䅕䅁䅯杇䅙䅁䅅䅁䉁䅁䅁权坄杂䅁䍄䉁䅁䅁睁䅁䅁䅍䅄䅁䅁䅯眰䅷䅁䅯硺䅉䅁䅅䅁䉁䅁䅁睂䅁䅁䅁䝁栯䅑杷允䅁䅁䅕䅁䑁䅁䅷䅁䭁䅁䝳䅁䭁佁䬰䅁䭁佁䭙䅁䭁佁䭣䅁䉁䅁䅁允䅁䅁䅯䅅䅑䅁杷允䅁䅁䅍䅁䑁䅁䅷䅁䭁䅁䱯䅁䭁䉁䝯䅁䉁䅁䅁允䅁䅁䅯睇䅙䅁杷允䅁䅁䅍䅁䑁䅁䅷䅁䭁䉁丰䅁䭁䉁䝧䅁䉁䅁䅁允䅁䅁䅯杓䅙䅁杷允䅁䅁䅕䅁䑁䅁䅷䅁䭁䝁䙣䅁䭁䵁即䅁䭁䅁䅑潁䭁䵁卫䅁䉁䅁䅁允䅁䅁䅕場啯歲硦歗䵁䅉䅅䅁䙁䅁䅁睁䵁䅁䅁权㑁睄䅁权灄权䅁权浄权䅁权湄权䅁允䅁䅁䅅䅁䭁䉁䕁䅁䵁䅉䅅䅁䙁䅁䅁睁䵁䅁䅁权䉃䅅䅁权䱄杅䅁权䕁䅁䅋权䩄杅䅁允䅁䅁䅅䅁䙁䝁浚浚浚氱䅬䍄䉁䅁䅁兂䅁䅁䅍䅄䅁䅁䅯兗䅷䅁䅯硹䅉䅁䅯䅂䍁䅧䅯䉹䅉䅁䅅䅁䉁䅁䅁兂偃癷潕䩘改䅑杷允䅁䅁䅕䅁䑁䅁䅷䅁䭁䥁䕣䅁䭁佁䭫䅁䭁佁䭙䅁䭁佁䭣䅁䉁䅁䅁允䅁䅁䅯䅅䅑䅁杷允䅁䅁䅍䅁䑁䅁䅷䅁䭁䉁䙫䅁䭁䉁䜴䅁䉁䅁䅁允䅁䅁䅯䄳䅙䅁杷允䅁䅁䅕䅁䑁䅁䅷䅁䭁䙁䘰䅁䭁佁䭧䅁䭁佁䭙䅁䭁佁䭣䅁䉁䅁䅁允䅁䅁䅯杂䅳䅁杷允䅁䅁䅕䅁䑁䅁䅷䅁䭁䍁䙍䅁䭁䵁单䅁䭁䅁䅑潁䭁䵁卫䅁䉁䅁䅁允䅁䅁䅕坌䝍汇潉䕃䵁䅉䅅䅁䑁䅁䅁睁䵁䅁䅁权⽃兂䅁权敁杂䅁允䅁䅁䅅䅁䭁䭁䥙䅁䵁䅉䅅䅁䑁䅁䅁睁䵁䅁䅁权晄䅄䅁权敁杂䅁允䅁䅁䅅䅁䭁乁䝷䅁䵁䅉䅅䅁䙁䅁䅁睁䵁䅁䅁权⭁睄䅁权瑄权䅁权浄权䅁权湄权䅁允䅁䅁䅅䅁䭁䉁䕁䅁䵁䅉䅅䅁䑁䅁䅁睁䵁䅁䅁权⭂䅅䅁权歁杂䅁允䅁䅁䅅䅁䭁䉁䕁䅁䵁䅉䅅䅁䑁䅁䅁睁䵁䅁䅁权慂兂䅁权歁杂䅁允䅁䅁䅅䅁䭁䍁䝷䅁䵁䅉䅅䅁䑁䅁䅁睁䵁䅁䅁权偂兂䅁权偄杅䅁允䅁䅁䅅䅁䡁䅁䅁䅁权佰䅒䍄䉁䅁䅁睁䅁䅁䅍䅄䅁䅁䅯末䅑䅁䅯䅊䅙䅁䅅䅁䉁䅁䅁权允䅂䅁䍄䉁䅁䅁睁䅁䅁䅍䅄䅁䅁䅯眫䅳䅁䅯䅈䅙䅁䅅䅁䉁䅁䅁权煁杂䅁䍄䉁䅁䅁睁䅁䅁䅍䅄䅁䅁䅯睡䅕䅁䅯硺䅉䅁䅅䅁䉁䅁䅁睂䅁䅁䅁䌴歔䅑杷允䅁䅁䅍䅁䑁䅁䅷䅁䭁䉁佑䅁䭁䉁䝯䅁䉁䅁䅁允䅁䅁䅯兗䅙䅁杷允䅁䅁䅍䅁䑁䅁䅷䅁䭁䵁䘰䅁䭁䉁䜴䅁䉁䅁䅁允䅁䅁䅯䅧䅙䅁杷允䅁䅁䅍䅁䑁䅁䅷䅁䭁佁䙙䅁䭁䍁䝙䅁䉁䅁䅁允䅁䅁䅕䥘䌯匹䵪歕䵁䅉䅅䅁䑁䅁䅁睁䵁䅁䅁权ぁ睄䅁权偄杅䅁允䅁䅁䅅䅁䡁䅁䅁䅁䅂畯䅖䍄䉁䅁䅁兂䅁䅁䅍䅄䅁䅁䅯兢䅷䅁䅯剸䅉䅁䅯䅂䍁䅧䅯䉹䅉䅁䅅䅁䉁䅁䅁兂䑄晣摶癊䐰䅑杷允䅁䅁䅍䅁䑁䅁䅷䅁䭁䱁䕫䅁䭁䉁䜴䅁䉁䅁䅁允䅁䅁䅯睲䅙䅁杷允䅁䅁䅕䅁䑁䅁䅷䅁䭁䑁偑䅁䭁佁䭫䅁䭁佁䭙䅁䭁佁䭣䅁䉁䅁䅁允䅁䅁䅯䅅䅑䅁杷允䅁䅁䅕䅁䑁䅁䅷䅁䭁䅁佷䅁䭁䵁即䅁䭁䅁䅑潁䭁䵁卧䅁䉁䅁䅁允䅁䅁䅕敨剴䉵氶ざ䵁䅉䅅䅁䑁䅁䅁睁䵁䅁䅁权权䅄䅁权敁杂䅁允䅁䅁䅅䅁䭁䅁䥕䅁䵁䅉䅅䅁䙁䅁䅁睁䵁䅁䅁权桁睃䅁权瑄权䅁权浄权䅁权湄权䅁允䅁䅁䅅䅁䡁䅁䅁䅁䅁敃䅚䍄䉁䅁䅁兂䅁䅁䅍䅄䅁䅁䅯眸䅑䅁䅯剸䅉䅁䅯䅂䍁䅧䅯剹䅉䅁䅅䅁䉁䅁䅁兂祄剓浇塭到䅑杷允䅁䅁䅕䅁䑁䅁䅷䅁䭁䵁䵑䅁䭁䵁单䅁䭁䅁䅑潁䭁䵁卫䅁䉁䅁䅁允䅁䅁䅕楪⽥䥋婍あ䵁䅉䅅䅁䑁䅁䅁睁䵁䅁䅁权橁兂䅁权奁杂䅁允䅁䅁䅅䅁䭁䍁䝫䅁䵁䅉䅅䅁䑁䅁䅁睁䵁䅁䅁权兂兂䅁权流杂䅁允䅁䅁䅅䅁䙁䵁䴳䵺䵺䕢䄵䍄䉁䅁䅁睁䅁䅁䅍䅄䅁䅁䅯睺䅑䅁䅯䅇䅙䅁䅅䅁䉁䅁䅁权婁杂䅁䍄䉁䅁䅁睁䅁䅁䅍䅄䅁䅁䅯䅁䅷䅁䅯杊䅙䅁䅅䅁䉁䅁䅁兂捂㡪ㅌ䡋婸䅑杷允䅁䅁䅕䅁䑁䅁䅷䅁䭁䑁䵣䅁䭁䵁即䅁䭁䅁䅑潁䭁䵁卫䅁䉁䅁䅁允䅁䅁䅕敨剴䉵䘴し䵁䅉䅅䅁䙁䅁䅁睁䵁䅁䅁权灃䅂䅁权瑄权䅁权浄权䅁权湄权䅁允䅁䅁䅅䅁䡁䅁䅁䅁杂數䅖䍄䉁䅁䅁兂䅁䅁䅍䅄䅁䅁䅯眯䅑䅁䅯朶䅯䅁䅯朵䅯䅁䅯眶䅯䅁䅅䅁䉁䅁䅁睂䅁䅁䅁䍯浦䅑杷允䅁䅁䅍䅁䑁䅁䅷䅁䭁䱁䕕䅁䭁䍁䝑䅁䉁䅁䅁允䅁䅁䅯杲䅙䅁杷允䅁䅁䅕䅁䑁䅁䅷䅁䭁䉁䙅䅁䭁䵁即䅁䭁䅁䅑潁䭁䵁卧䅁䉁䅁䅁允䅁䅁䅕䭆䠵場啲歗䵁䅉䅅䅁䑁䅁䅁睁䵁䅁䅁权䱂兄䅁权捁杂䅁允䅁䅁䅅䅁䭁䑁䥷䅁䵁䅉䅅䅁䑁䅁䅁睁䵁䅁䅁权㡃䅄䅁权奁杂䅁允䅁䅁䅅䅁䭁䑁䝫䅁䵁䅉䅅䅁䙁䅁䅁睁䵁䅁䅁权敄兄䅁权䱄杅䅁权䕁䅁䅋权䩄杅䅁允䅁䅁䅅䅁䙁䙁偹癷潕䙔䅤䍄䉁䅁䅁睁䅁䅁䅍䅄䅁䅁䅯权䅕䅁䅯䅇䅙䅁䅅䅁䉁䅁䅁权䕂杂䅁䍄䉁䅁䅁兂䅁䅁䅍䅄䅁䅁䅯克䅕䅁䅯硹䅉䅁䅯䅂䍁䅧䅯剹䅉䅁䅅䅁䉁䅁䅁兂硂児塲硯慂䅑杷允䅁䅁䅍䅁䑁䅁䅷䅁䭁乁䔴䅁䭁䵁匸䅁䉁䅁䅁允䅁䅁䅣䅁䅁䕁捁䔵䵁䅉䅅䅁䙁䅁䅁睁䵁䅁䅁权㥄权䅁权䙄杅䅁权䕁䅁䅋权䩄杅䅁允䅁䅁䅅䅁䙁䕁⭱偌婁䑈䅊䍄䉁䅁䅁睁䅁䅁䅍䅄䅁䅁䅯䅨䅳䅁䅯䅊䅙䅁䅅䅁䉁䅁䅁权歃䅅䅁䍄䉁䅁䅁兂䅁䅁䅍䅄䅁䅁䅯兰䅑䅁䅯䄶䅯䅁䅯朵䅯䅁䅯眵䅯䅁䅅䅁䉁䅁䅁权䝁睃䅁䍄䉁䅁䅁兂䅁䅁䅍䅄䅁䅁䅯睅䅕䅁䅯硹䅉䅁䅯䅂䍁䅧䅯剹䅉䅁䅅䅁䉁䅁䅁兂偃癷潕偘圹䅑杷允䅁䅁䅍䅁䑁䅁䅷䅁䭁䉁䙍䅁䭁䉁䝷䅁䉁䅁䅁允䅁䅁䅯杙䅙䅁杷允䅁䅁䅍䅁䑁䅁䅷䅁䭁䙁乕䅁䭁䉁䝷䅁䉁䅁䅁允䅁䅁䅯杙䅙䅁杷允䅁䅁䅕䅁䑁䅁䅷䅁䭁䱁丸䅁䭁佁䭕䅁䭁佁䭙䅁䭁佁䭣䅁䉁䅁䅁允䅁䅁䅯李䅳䅁杷允䅁䅁䅍䅁䑁䅁䅷䅁䭁䙁䙙䅁䭁䵁匸䅁䉁䅁䅁允䅁䅁䅯䅅䅑䅁杷允䅁䅁䅕䅁䑁䅁䅷䅁䭁䙁䙉䅁䭁䵁即䅁䭁䅁䅑潁䭁䵁卫䅁䉁䅁䅁允䅁䅁䅕歲桦桥畑し䵁䅉䅅䅁䑁䅁䅁睁䵁䅁䅁权䝁杂䅁权敁杂䅁允䅁䅁䅅䅁䭁䍁䥳䅁䵁䅉䅅䅁䙁䅁䅁睁䵁䅁䅁权噁杄䅁权潄权䅁权浄权䅁权湄权䅁允䅁䅁䅅䅁䭁䅁䱙䅁䵁䅉䅅䅁䙁䅁䅁睁䵁䅁䅁权十兂䅁权汄权䅁权浄权䅁权湄权䅁允䅁䅁䅅䅁䭁偁䭫䅁䵁䅉䅅䅁䙁䅁䅁睁䵁䅁䅁权楁䅄䅁权䱄杅䅁权䕁䅁䅋权䩄杅䅁允䅁䅁䅅䅁䙁䵁䴳䵺䵺䙈䅬䍄䉁䅁䅁兂䅁䅁䅍䅄䅁䅁䅯材䅕䅁䅯剸䅉䅁䅯䅂䍁䅧䅯䉹䅉䅁䅅䅁䉁䅁䅁兂晄䍉ㅚ瑚婍䅑杷允䅁䅁䅑䅁䑁䅁䅷䅁䭁佁䙅䅁䭁䉁䜸䅁䭁䍁䝁䅁䉁䅁䅁允䅁䅁䅯督䅣䅁杷允䅁䅁䅍䅁䑁䅁䅷䅁䭁䍁䱁䅁䭁䍁䝑䅁䉁䅁䅁允䅁䅁䅯兮䄰䅁杷允䅁䅁䅍䅁䑁䅁䅷䅁䭁偁䕷䅁䭁䉁䝯䅁䉁䅁䅁允䅁䅁䅯䅙䅙䅁杷允䅁䅁䅍䅁䑁䅁䅷䅁䭁䱁䱣䅁䭁䉁䜴䅁䉁䅁䅁允䅁䅁䅯睹䅙䅁杷允䅁䅁䅍䅁䑁䅁䅷䅁䭁偁䕫䅁䭁䉁䝷䅁䉁䅁䅁允䅁䅁䅯䅄䅣䅁杷允䅁䅁䅕䅁䑁䅁䅷䅁䭁䥁䕫䅁䭁䵁即䅁䭁䅁䅑潁䭁䵁卫䅁䉁䅁䅁允䅁䅁䅕䭆䠵場はし䵁䅉䅅䅁䙁䅁䅁睁䵁䅁䅁权乁杄䅁权䱄杅䅁权䕁䅁䅋权䩄杅䅁允䅁䅁䅅䅁䙁䉁畓⭒㙆䝚䅂䍄䉁䅁䅁睁䅁䅁䅍䅄䅁䅁䅯杦䅕䅁䅯杊䅙䅁䅅䅁䉁䅁䅁兂畃⭒㙆䑆堵䅑杷允䅁䅁䅕䅁䑁䅁䅷䅁䭁偁䔰䅁䭁佁䭕䅁䭁佁䭙䅁䭁佁䭣䅁䉁䅁䅁允䅁䅁䅯儫䅯䅁杷允䅁䅁䅕䅁䑁䅁䅷䅁䭁䝁䵙䅁䭁佁䬰䅁䭁佁䭙䅁䭁佁䭣䅁䉁䅁䅁允䅁䅁䅯䅅䅑䅁杷允䅁䅁䅍䅁䑁䅁䅷䅁䭁䅁䙣䅁䭁䉁䝯䅁䉁䅁䅁允䅁䅁䅯睓䅙䅁杷允䅁䅁䅍䅁䑁䅁䅷䅁䭁䭁䙧䅁䭁䉁䝷䅁䉁䅁䅁允䅁䅁䅯䅬䅙䅁杷允䅁䅁䅕䅁䑁䅁䅷䅁䭁䵁䱍䅁䭁䵁即䅁䭁䅁䅑潁䭁䵁卫䅁䉁䅁䅁允䅁䅁䅕⽷潕䥘䬹啙䵁䅉䅅䅁䙁䅁䅁睁䵁䅁䅁权䉄䅂䅁权煄权䅁权浄权䅁权牄权䅁允䅁䅁䅅䅁䭁䉁䕁䅁䵁䅉䅅䅁䙁䅁䅁睁䵁䅁䅁权瑄兂䅁权䱄杅䅁权䕁䅁䅋权䥄杅䅁允䅁䅁䅅䅁䙁䡁㥅瑃橥䕳䄱䍄䉁䅁䅁䅂䅁䅁䅍䅄䅁䅁䅯杷䅕䅁䅯睈䅙䅁䅯䅉䅙䅁䅅䅁䉁䅁䅁权䵂杂䅁䍄䉁䅁䅁睁䅁䅁䅍䅄䅁䅁䅯䅔䅳䅁䅯硺䅉䅁䅅䅁䉁䅁䅁权允䅂䅁䍄䉁䅁䅁兂䅁䅁䅍䅄䅁䅁䅯村䅳䅁䅯剸䅉䅁䅯䅂䍁䅧䅯剹䅉䅁䅅䅁䉁䅁䅁兂塃祈畂畓婍䅑杷允䅁䅁䅍䅁䑁䅁䅷䅁䭁偁䕉䅁䭁䉁䝧䅁䉁䅁䅁允䅁䅁䅯克䅙䅁杷允䅁䅁䅍䅁䑁䅁䅷䅁䭁䥁䙁䅁䭁䍁䝑䅁䉁䅁䅁允䅁䅁䅯䅣䅧䅁杷允䅁䅁䅕䅁䑁䅁䅷䅁䭁乁䵑䅁䭁䵁即䅁䭁䅁䅑潁䭁䵁卧䅁䉁䅁䅁允䅁䅁䅕積積積穐䕗䵁䅉䅅䅁䙁䅁䅁睁䵁䅁䅁权楄杄䅁权䙄杅䅁权䕁䅁䅋权䩄杅䅁允䅁䅁䅅䅁䙁䉁漯歆瀫硰䅨䍄䉁䅁䅁睁䅁䅁䅍䅄䅁䅁䅯兪䅕䅁䅯杈䅙䅁䅅䅁䉁䅁䅁权䡄杂䅁䍄䉁䅁䅁䅂䅁䅁䅍䅄䅁䅁䅯䅙䅕䅁䅯睈䅙䅁䅯䅉䅙䅁䅅䅁䉁䅁䅁权䅂䅃䅁䍄䉁䅁䅁兂䅁䅁䅍䅄䅁䅁䅯杷䅑䅁䅯儶䅯䅁䅯朵䅯䅁䅯眵䅯䅁䅅䅁䉁䅁䅁权敂兄䅁䍄䉁䅁䅁兂䅁䅁䅍䅄䅁䅁䅯杗䅕䅁䅯䄶䅯䅁䅯朵䅯䅁䅯眵䅯䅁䅅䅁䉁䅁䅁权䝁睃䅁䍄䉁䅁䅁睁䅁䅁䅍䅄䅁䅁䅯䅫䄰䅁䅯䅈䅙䅁䅅䅁䉁䅁䅁权㝂杂䅁䍄䉁䅁䅁睁䅁䅁䅍䅄䅁䅁䅯䄫䅑䅁䅯杊䅙䅁䅅䅁䉁䅁䅁䅆時䅁䅁䅁䅁䅁杷允䅁䅁䅍䅁䑁䅁䅷䅁䭁䡁乧䅁䭁䉁䝯䅁䉁䅁䅁允䅁䅁䅯䅐䅙䅁杷允䅁䅁䅑䅁䑁䅁䅷䅁䭁䵁䙣䅁䭁䉁䜸䅁䭁䍁䝁䅁䉁䅁䅁允䅁䅁䅯睈䅧䅁杷允䅁䅁䅍䅁䑁䅁䅷䅁䭁䉁䙧䅁䭁䉁䜴䅁䉁䅁䅁允䅁䅁䅯睤䅙䅁杷允䅁䅁䅍䅁䑁䅁䅷䅁䭁䩁估䅁䭁䍁䝙䅁䉁䅁䅁允䅁䅁䅕浚浚浚坢歗䵁䅉䅅䅁䙁䅁䅁睁䵁䅁䅁权元兂䅁权潄权䅁权浄权䅁权湄权䅁允䅁䅁䅅䅁䭁䉁䕁䅁䵁䅉䅅䅁䙁䅁䅁睁䵁䅁䅁权䑄兂䅁权煄权䅁权浄权䅁权牄权䅁允䅁䅁䅅䅁䡁䅁䅁䅁䅁敐䅚䍄䉁䅁䅁兂䅁䅁䅍䅄䅁䅁䅯眯䅕䅁䅯儷䅯䅁䅯朵䅯䅁䅯眵䅯䅁䅅䅁䉁䅁䅁睂䅁䅁䅁䴴歄䅑杷允䅁䅁䅕䅁䑁䅁䅷䅁䭁乁䕳䅁䭁佁䭯䅁䭁佁䭙䅁䭁佁䭳䅁䉁䅁䅁允䅁䅁䅯䅅䅑䅁杷允䅁䅁䅍䅁䑁䅁䅷䅁䭁䭁䕯䅁䭁䍁䝙䅁䉁䅁䅁允䅁䅁䅕䡰㥁瑃䑥䕗䵁䅉䅅䅁䙁䅁䅁睁䵁䅁䅁权牄兂䅁权䙄杅䅁权䕁䅁䅋权䩄杅䅁允䅁䅁䅅䅁䙁䅁浂煰㙧䍮䄵䍄䉁䅁䅁睁䅁䅁䅍䅄䅁䅁䅯眱䅕䅁䅯杇䅙䅁䅅䅁䉁䅁䅁权䅄杂䅁䍄䉁䅁䅁兂䅁䅁䅍䅄䅁䅁䅯兂䅳䅁䅯䄶䅯䅁䅯朵䅯䅁䅯眵䅯䅁䅅䅁䉁䅁䅁权⭄权䅁䍄䉁䅁䅁䅂䅁䅁䅍䅄䅁䅁䅯䅋䅕䅁䅯睈䅙䅁䅯䅉䅙䅁䅅䅁䉁䅁䅁权捂睂䅁䍄䉁䅁䅁䅂䅁䅁䅍䅄䅁䅁䅯睭䅕䅁䅯睈䅙䅁䅯䅉䅙䅁䅅䅁䉁䅁䅁权乃杂䅁䍄䉁䅁䅁兂䅁䅁䅍䅄䅁䅁䅯睤䅕䅁䅯儵䅯䅁䅯朵䅯䅁䅯眵䅯䅁䅅䅁䉁䅁䅁权允䅂䅁䍄䉁䅁䅁睁䅁䅁䅍䅄䅁䅁䅯睙䄸䅁䅯䅇䅙䅁䅅䅁䉁䅁䅁权䕂杂䅁䍄䉁䅁䅁兂䅁䅁䅍䅄䅁䅁䅯䅁䅳䅁䅯剸䅉䅁䅯䅂䍁䅧䅯䉹䅉䅁䅅䅁䉁䅁䅁兂橂㈶畘煙丰䅑杷允䅁䅁䅕䅁䑁䅁䅷䅁䭁䥁䱍䅁䭁䵁单䅁䭁䅁䅑潁䭁䵁卫䅁䉁䅁䅁允䅁䅁䅕婰湱䩈煍䕉䵁䅉䅅䅁䙁䅁䅁睁䵁䅁䅁权癃䅂䅁权瑄权䅁权浄权䅁权湄权䅁允䅁䅁䅅䅁䡁䅁䅁䅁䅃⬸䅖䍄䉁䅁䅁睁䅁䅁䅍䅄䅁䅁䅯杁䅙䅁䅯杊䅙䅁䅅䅁䉁䅁䅁兂㝂䭆䠵攴慰䅑杷允䅁䅁䅕䅁䑁䅁䅷䅁䭁䥁䙫䅁䭁佁䭷䅁䭁佁䭙䅁䭁佁䭣䅁䉁䅁䅁允䅁䅁䅣䅁䅁䵁橁欵䵁䅉䅅䅁䙁䅁䅁睁䵁䅁䅁权祄兂䅁权潄权䅁权浄权䅁权湄权䅁允䅁䅁䅅䅁䭁䉁䕁䅁䵁䅉䅅䅁䕁䅁䅁睁䵁䅁䅁权湃䅂䅁权晁杂䅁权杁杂䅁允䅁䅁䅅䅁䭁䕁䜴䅁䵁䅉䅅䅁䑁䅁䅁睁䵁䅁䅁权䵁兂䅁权敁杂䅁允䅁䅁䅅䅁䭁䍁䥕䅁䵁䅉䅅䅁䙁䅁䅁睁䵁䅁䅁权奃睃䅁权䱄杅䅁权䕁䅁䅋权䩄杅䅁允䅁䅁䅅䅁䙁偁潙䥘䌯噆䅖䍄䉁䅁䅁兂䅁䅁䅍䅄䅁䅁䅯睉䄴䅁䅯硹䅉䅁䅯䅂䍁䅧䅯䉹䅉䅁䅅䅁䉁䅁䅁兂㉄䙋偹歷朱䅑杷允䅁䅁䅕䅁䑁䅁䅷䅁䭁佁䙑䅁䭁䵁即䅁䭁䅁䅑潁䭁䵁卧䅁䉁䅁䅁允䅁䅁䅕場啯歲婤歙䵁䅉䅅䅁䙁䅁䅁睁䵁䅁䅁权㕂杄䅁权灄权䅁权浄权䅁权湄权䅁允䅁䅁䅅䅁䭁䉁䕁䅁䵁䅉䅅䅁䙁䅁䅁睁䵁䅁䅁权癃䅂䅁权䱄杅䅁权䕁䅁䅋权䥄杅䅁允䅁䅁䅅䅁䙁䵁ㅐ䙋偹汫䅸䍄䉁䅁䅁睁䅁䅁䅍䅄䅁䅁䅯全䄰䅁䅯硺䅉䅁䅅䅁䉁䅁䅁睂䅁䅁䅁䅁氳䅑杷允䅁䅁䅕䅁䑁䅁䅷䅁䭁偁䕣䅁䭁佁䬰䅁䭁佁䭙䅁䭁佁䭣䅁䉁䅁䅁允䅁䅁䅣䅁䅁䍁獃唵䵁䅉䅅䅁䙁䅁䅁睁䵁䅁䅁权䍄杄䅁权汄权䅁权浄权䅁权湄权䅁允䅁䅁䅅䅁䭁䉁䕁䅁䵁䅉䅅䅁䑁䅁䅁睁䵁䅁䅁权畁杄䅁权偄杅䅁允䅁䅁䅅䅁䭁䉁䕁䅁䵁䅉䅅䅁䙁䅁䅁睁䵁䅁䅁权祂兄䅁权瑄权䅁权浄权䅁权湄权䅁允䅁䅁䅅䅁䭁䉁䕁䅁䵁䅉䅅䅁䑁䅁䅁睁䵁䅁䅁权硁兂䅁权捁杂䅁允䅁䅁䅅䅁䭁䱁䜰䅁䵁䅉䅅䅁䕁䅁䅁睁䵁䅁䅁权㝃兂䅁权晁杂䅁权杁杂䅁允䅁䅁䅅䅁䭁䑁䥉䅁䵁䅉䅅䅁䑁䅁䅁睁䵁䅁䅁权歃兂䅁权奁杂䅁允䅁䅁䅅䅁䭁䍁䜰䅁䵁䅉䅅䅁䑁䅁䅁睁䵁䅁䅁权㉁兂䅁权流杂䅁允䅁䅁䅅䅁䙁䵁ㅐ䙋偹汧䅚䍄䉁䅁䅁䅂䅁䅁䅍䅄䅁䅁䅯元䅷䅁䅯睈䅙䅁䅯䅉䅙䅁䅅䅁䉁䅁䅁权浃充䅁䍄䉁䅁䅁睁䅁䅁䅍䅄䅁䅁䅯朳䅕䅁䅯杈䅙䅁䅅䅁䉁䅁䅁权捂杂䅁䍄䉁䅁䅁睁䅁䅁䅍䅄䅁䅁䅯兆䄰䅁䅯䅊䅙䅁䅅䅁䉁䅁䅁权捂充䅁䍄䉁䅁䅁兂䅁䅁䅍䅄䅁䅁䅯朲䅕䅁䅯䄷䅯䅁䅯朵䅯䅁䅯眵䅯䅁䅅䅁䉁䅁䅁睂䅁䅁䅁䡷汘䅑杷允䅁䅁䅍䅁䑁䅁䅷䅁䭁䝁䘴䅁䭁䉁䝧䅁䉁䅁䅁允䅁䅁䅯兇䅙䅁杷允䅁䅁䅕䅁䑁䅁䅷䅁䭁䕁䱫䅁䭁佁䭯䅁䭁佁䭙䅁䭁佁䭳䅁䉁䅁䅁允䅁䅁䅣䅁䅁䅁歁欵䵁䅉䅅䅁䕁䅁䅁睁䵁䅁䅁权乄兂䅁权晁杂䅁权杁杂䅁允䅁䅁䅅䅁䭁䭁䡑䅁䵁䅉䅅䅁䙁䅁䅁睁䵁䅁䅁权㕃兂䅁权瑄权䅁权浄权䅁权湄权䅁允䅁䅁䅅䅁䡁䅁䅁䅁䅄異䅖䍄䉁䅁䅁䅂䅁䅁䅍䅄䅁䅁䅯杄䅕䅁䅯睈䅙䅁䅯䅉䅙䅁䅅䅁䉁䅁䅁权㙂杂䅁䍄䉁䅁䅁兂䅁䅁䅍䅄䅁䅁䅯䄷䅳䅁䅯儵䅯䅁䅯朵䅯䅁䅯眵䅯䅁䅅䅁䉁䅁䅁权㕄权䅁䍄䉁䅁䅁睁䅁䅁䅍䅄䅁䅁䅯睴䅑䅁䅯䅇䅙䅁䅅䅁䉁䅁䅁权㕁杂䅁䍄䉁䅁䅁睁䅁䅁䅍䅄䅁䅁䅯朳䄰䅁䅯杊䅙䅁䅅䅁䉁䅁䅁兂䙃ㄶ㑇瑈塖䅑杷允䅁䅁䅍䅁䑁䅁䅷䅁䭁䉁䱙䅁䭁䉁䜴䅁䉁䅁䅁允䅁䅁䅯兹䅧䅁杷允䅁䅁䅕䅁䑁䅁䅷䅁䭁䉁䝅䅁䭁佁䭧䅁䭁佁䭙䅁䭁佁䭣䅁䉁䅁䅁允䅁䅁䅯杂䅳䅁杷允䅁䅁䅕䅁䑁䅁䅷䅁䭁䡁免䅁䭁佁䭯䅁䭁佁䭙䅁䭁佁䭳䅁䉁䅁䅁允䅁䅁䅯䅅䅑䅁杷允䅁䅁䅕䅁䑁䅁䅷䅁䭁䱁䙍䅁䭁佁䭷䅁䭁佁䭙䅁䭁佁䭣䅁䉁䅁䅁允䅁䅁䅣䅁䅁䝁歁唵䵁䅉䅅䅁䙁䅁䅁睁䵁䅁䅁权獂兂䅁权䙄杅䅁权䕁䅁䅋权䩄杅䅁允䅁䅁䅅䅁䙁乁乒䑳瑖睍䅆䍄䉁䅁䅁䅂䅁䅁䅍䅄䅁䅁䅯朴䄸䅁䅯睈䅙䅁䅯䅉䅙䅁䅅䅁䉁䅁䅁权䵂杂䅁䍄䉁䅁䅁兂䅁䅁䅍䅄䅁䅁䅯睦䅳䅁䅯儷䅯䅁䅯朵䅯䅁䅯眵䅯䅁䅅䅁䉁䅁䅁权允䅂䅁䍄䉁䅁䅁睁䅁䅁䅍䅄䅁䅁䅯兪䅑䅁䅯硺䅉䅁䅅䅁䉁䅁䅁权允䅂䅁䍄䉁䅁䅁睁䅁䅁䅍䅄䅁䅁䅯眴䅕䅁䅯䅈䅙䅁䅅䅁䉁䅁䅁权䡂杂䅁䍄䉁䅁䅁兂䅁䅁䅍䅄䅁䅁䅯䅳䅕䅁䅯硹䅉䅁䅯䅂䍁䅧䅯䉹䅉䅁䅅䅁䉁䅁䅁兂塄㍯㥁潃坤䅑杷允䅁䅁䅕䅁䑁䅁䅷䅁䭁䵁䘸䅁䭁佁䭷䅁䭁佁䭙䅁䭁佁䭣䅁䉁䅁䅁允䅁䅁䅣䅁䅁䥁坁欵䵁䅉䅅䅁䑁䅁䅁睁䵁䅁䅁权䱃䅂䅁权偄杅䅁允䅁䅁䅅䅁䡁䙁噖噖䉕伴䅆䍄䉁䅁䅁睁䅁䅁䅍䅄䅁䅁䅯䄹䅑䅁䅯䅇䅙䅁䅅䅁䉁䅁䅁权婁杂䅁䍄䉁䅁䅁睁䅁䅁䅍䅄䅁䅁䅯睑䅕䅁䅯䅇䅙䅁䅅䅁䉁䅁䅁权婁杂䅁䍄䉁䅁䅁睁䅁䅁䅍䅄䅁䅁䅯眯䅕䅁䅯杊䅙䅁䅅䅁䉁䅁䅁兂穁積積⭍噎䅑杷允䅁䅁䅍䅁䑁䅁䅷䅁䭁䥁䙧䅁䭁䍁䝑䅁䉁䅁䅁允䅁䅁䅯䅅䅑䅁杷允䅁䅁䅍䅁䑁䅁䅷䅁䭁䅁佯䅁䭁䍁䝑䅁䉁䅁䅁允䅁䅁䅯䅫䅧䅁杷允䅁䅁䅕䅁䑁䅁䅷䅁䭁䝁䵣䅁䭁佁䭫䅁䭁佁䭙䅁䭁佁䭣䅁䉁䅁䅁允䅁䅁䅯䅡䄴䅁杷允䅁䅁䅕䅁䑁䅁䅷䅁䭁偁䙷䅁䭁佁䭕䅁䭁佁䭙䅁䭁佁䭣䅁䉁䅁䅁允䅁䅁䅯䅅䅑䅁杷允䅁䅁䅍䅁䑁䅁䅷䅁䭁䝁䙅䅁䭁䉁䝯䅁䉁䅁䅁允䅁䅁䅯睓䅙䅁杷允䅁䅁䅍䅁䑁䅁䅷䅁䭁䝁䴴䅁䭁䍁䝙䅁䉁䅁䅁允䅁䅁䅕捺䵺䵺捷歗䵁䅉䅅䅁䙁䅁䅁睁䵁䅁䅁权㍄兂䅁权䱄杅䅁权䕁䅁䅋权䥄杅䅁允䅁䅁䅅䅁䙁䝁浚浚浚汎䅚䍄䉁䅁䅁睁䅁䅁䅍䅄䅁䅁䅯兎䅳䅁䅯䅇䅙䅁䅅䅁䉁䅁䅁权㥁杂䅁䍄䉁䅁䅁兂䅁䅁䅍䅄䅁䅁䅯眷䅕䅁䅯硹䅉䅁䅯䅂䍁䅧䅯剹䅉䅁䅅䅁䉁䅁䅁兂㉄䙋偹灷婖䅑杷允䅁䅁䅍䅁䑁䅁䅷䅁䭁䉁䙣䅁䭁䍁䝙䅁䉁䅁䅁允䅁䅁䅕椹捨㡪䙋䕕䵁䅉䅅䅁䑁䅁䅁睁䵁䅁䅁权䡃䅄䅁权捁杂䅁允䅁䅁䅅䅁䭁䉁䥍䅁䵁䅉䅅䅁䕁䅁䅁睁䵁䅁䅁权睁䅄䅁权晁杂䅁权杁杂䅁允䅁䅁䅅䅁䭁䅁䨴䅁䵁䅉䅅䅁䑁䅁䅁睁䵁䅁䅁权⽄䅂䅁权慁杂䅁允䅁䅁䅅䅁䭁䵁䝍䅁䵁䅉䅅䅁䙁䅁䅁睁䵁䅁䅁权卂兄䅁权䱄杅䅁权䕁䅁䅋权䥄杅䅁允䅁䅁䅅䅁䙁䉁䘫ㄶ㑇洵䅊䍄䉁䅁䅁兂䅁䅁䅍䅄䅁䅁䅯䅲䄴䅁䅯儵䅯䅁䅯朵䅯䅁䅯眵䅯䅁䅅䅁䉁䅁䅁权允䅂䅁䍄䉁䅁䅁兂䅁䅁䅍䅄䅁䅁䅯䅋䅕䅁䅯朶䅯䅁䅯朵䅯䅁䅯眶䅯䅁䅅䅁䉁䅁䅁权允䅂䅁䍄䉁䅁䅁兂䅁䅁䅍䅄䅁䅁䅯䅇䅷䅁䅯儷䅯䅁䅯朵䅯䅁䅯眵䅯䅁䅅䅁䉁䅁䅁权允䅂䅁䍄䉁䅁䅁䅂䅁䅁䅍䅄䅁䅁䅯䅍䅳䅁䅯睈䅙䅁䅯䅉䅙䅁䅅䅁䉁䅁䅁权㙂元䅁䍄䉁䅁䅁睁䅁䅁䅍䅄䅁䅁䅯术䅕䅁䅯杈䅙䅁䅅䅁䉁䅁䅁权䩂杂䅁䍄䉁䅁䅁睁䅁䅁䅍䅄䅁䅁䅯䅰䅳䅁䅯䅈䅙䅁䅅䅁䉁䅁䅁权坁䅃䅁䍄䉁䅁䅁䅂䅁䅁䅍䅄䅁䅁䅯剄䅁䅁䅯睈䅙䅁䅯䅉䅙䅁䅅䅁䉁䅁䅁权䵂杂䅁䍄䉁䅁䅁兂䅁䅁䅍䅄䅁䅁䅯䅱䅑䅁䅯朶䅯䅁䅯朵䅯䅁䅯眶䅯䅁䅅䅁䉁䅁䅁睂䅁䅁䅁䑙浄䅑杷允䅁䅁䅍䅁䑁䅁䅷䅁䭁佁䕙䅁䭁䉁䝷䅁䉁䅁䅁允䅁䅁䅯睩䅙䅁杷允䅁䅁䅍䅁䑁䅁䅷䅁䭁䥁䙧䅁䭁䉁䝷䅁䉁䅁䅁允䅁䅁䅯兑䅙䅁杷允䅁䅁䅕䅁䑁䅁䅷䅁䭁䍁䱅䅁䭁䵁即䅁䭁䅁䅑潁䭁䵁卧䅁䉁䅁䅁允䅁䅁䅕䘷㑇潈㝘ざ䵁䅉䅅䅁䙁䅁䅁睁䵁䅁䅁权乄睃䅁权䱄杅䅁权䕁䅁䅋权䥄杅䅁允䅁䅁䅅䅁䙁䉁畓⭒㙆䙆䅎䍄䉁䅁䅁睁䅁䅁䅍䅄䅁䅁䅯睕䅕䅁䅯杇䅙䅁䅅䅁䉁䅁䅁权楂杂䅁䍄䉁䅁䅁兂䅁䅁䅍䅄䅁䅁䅯䅵䅑䅁䅯䄷䅯䅁䅯朵䅯䅁䅯眵䅯䅁䅅䅁䉁䅁䅁权允䅂䅁䍄䉁䅁䅁兂䅁䅁䅍䅄䅁䅁䅯关䅕䅁䅯剸䅉䅁䅯䅂䍁䅧䅯䉹䅉䅁䅅䅁䉁䅁䅁兂湁穈佦婶剧䅑杷允䅁䅁䅕䅁䑁䅁䅷䅁䭁偁䵅䅁䭁佁䭧䅁䭁佁䭙䅁䭁佁䭣䅁䉁䅁䅁允䅁䅁䅯兕䅳䅁杷允䅁䅁䅍䅁䑁䅁䅷䅁䭁䵁䵳䅁䭁䵁匸䅁䉁䅁䅁允䅁䅁䅣䅁䅁䅁元唳䵁䅉䅅䅁䙁䅁䅁睁䵁䅁䅁权睄兄䅁权汄权䅁权浄权䅁权湄权䅁允䅁䅁䅅䅁䭁䉁䕁䅁䵁䅉䅅䅁䑁䅁䅁睁䵁䅁䅁权䍃兂䅁权流杂䅁允䅁䅁䅅䅁䙁䕁桪桥畓ㅬ䅎䍄䉁䅁䅁睁䅁䅁䅍䅄䅁䅁䅯杅䅙䅁䅯䅊䅙䅁䅅䅁䉁䅁䅁权䥁睂䅁䍄䉁䅁䅁兂䅁䅁䅍䅄䅁䅁䅯杯䅑䅁䅯儷䅯䅁䅯朵䅯䅁䅯眵䅯䅁䅅䅁䉁䅁䅁权允䅂䅁䍄䉁䅁䅁睁䅁䅁䅍䅄䅁䅁䅯杺䅳䅁䅯䅇䅙䅁䅅䅁䉁䅁䅁权㡂杂䅁䍄䉁䅁䅁睁䅁䅁䅍䅄䅁䅁䅯睨䄴䅁䅯䅇䅙䅁䅅䅁䉁䅁䅁权㥁杂䅁䍄䉁䅁䅁睁䅁䅁䅍䅄䅁䅁䅯睶䄰䅁䅯杊䅙䅁䅅䅁䉁䅁䅁兂畃⭒㙆䉆娵䅑杷允䅁䅁䅕䅁䑁䅁䅷䅁䭁䥁䵍䅁䭁佁䭧䅁䭁佁䭙䅁䭁佁䭣䅁䉁䅁䅁允䅁䅁䅯䅅䅑䅁杷允䅁䅁䅍䅁䑁䅁䅷䅁䭁偁䘸䅁䭁䵁匸䅁䉁䅁䅁允䅁䅁䅯䅅䅑䅁杷允䅁䅁䅕䅁䑁䅁䅷䅁䭁䱁䵯䅁䭁䵁单䅁䭁䅁䅑潁䭁䵁卧䅁䉁䅁䅁允䅁䅁䅕㈹啁䭲敘啂䵁䅉䅅䅁䑁䅁䅁睁䵁䅁䅁权楄杄䅁权偄杅䅁允䅁䅁䅅䅁䡁䅁䅁䅁䅄体䅒䍄䉁䅁䅁睁䅁䅁䅍䅄䅁䅁䅯䄷䄴䅁䅯杇䅙䅁䅅䅁䉁䅁䅁权㡁䅃䅁䍄䉁䅁䅁兂䅁䅁䅍䅄䅁䅁䅯睇䅷䅁䅯䄷䅯䅁䅯朵䅯䅁䅯眵䅯䅁䅅䅁䉁䅁䅁权允䅂䅁䍄䉁䅁䅁睁䅁䅁䅍䅄䅁䅁䅯剆䅁䅁䅯䅇䅙䅁䅅䅁䉁䅁䅁权㕁杂䅁䍄䉁䅁䅁兂䅁䅁䅍䅄䅁䅁䅯䅱䅑䅁䅯䄶䅯䅁䅯朵䅯䅁䅯眵䅯䅁䅅䅁䉁䅁䅁权䝁睃䅁䍄䉁䅁䅁睁䅁䅁䅍䅄䅁䅁䅯儶䅷䅁䅯杈䅙䅁䅅䅁䉁䅁䅁权桄杂䅁䍄䉁䅁䅁兂䅁䅁䅍䅄䅁䅁䅯杕䅕䅁䅯剸䅉䅁䅯䅂䍁䅧䅯䉹䅉䅁䅅䅁䉁䅁䅁兂䵁慩杄䜲扳䅑杷允䅁䅁䅕䅁䑁䅁䅷䅁䭁䡁䱧䅁䭁佁䭯䅁䭁佁䭙䅁䭁佁䭳䅁䉁䅁䅁允䅁䅁䅯䅅䅑䅁杷允䅁䅁䅕䅁䑁䅁䅷䅁䭁乁內䅁䭁䵁单䅁䭁䅁䅑潁䭁䵁卧䅁䉁䅁䅁允䅁䅁䅕共䰯楇穈歅䵁䅉䅅䅁䑁䅁䅁睁䵁䅁䅁权䱁兂䅁权奁杂䅁允䅁䅁䅅䅁䭁䕁䝑䅁䵁䅉䅅䅁䙁䅁䅁睁䵁䅁䅁权慄䅂䅁权䱄杅䅁权䕁䅁䅋权䥄杅䅁允䅁䅁䅅䅁䙁䵁ㅐ䙋偹浧䅖䍄䉁䅁䅁兂䅁䅁䅍䅄䅁䅁䅯杖䅕䅁䅯朶䅯䅁䅯朵䅯䅁䅯眶䅯䅁䅅䅁䉁䅁䅁睂䅁䅁䅁䍉浔䅑杷允䅁䅁䅕䅁䑁䅁䅷䅁䭁乁䰰䅁䭁佁䭕䅁䭁佁䭙䅁䭁佁䭣䅁䉁䅁䅁允䅁䅁䅯䅅䅑䅁杷允䅁䅁䅕䅁䑁䅁䅷䅁䭁䥁䔴䅁䭁佁䭯䅁䭁佁䭙䅁䭁佁䭳䅁䉁䅁䅁允䅁䅁䅯䅅䅑䅁杷允䅁䅁䅕䅁䑁䅁䅷䅁䭁䱁䘰䅁䭁佁䭯䅁䭁佁䭙䅁䭁佁䭳䅁䉁䅁䅁允䅁䅁䅣䅁䅁䅁灁欵䵁䅉䅅䅁䑁䅁䅁睁䵁䅁䅁权慃睃䅁权奁杂䅁允䅁䅁䅅䅁䭁䑁䝫䅁䵁䅉䅅䅁䕁䅁䅁睁䵁䅁䅁权歁兂䅁权晁杂䅁权杁杂䅁允䅁䅁䅅䅁䭁䕁䝷䅁䵁䅉䅅䅁䙁䅁䅁睁䵁䅁䅁权塄䅂䅁权潄权䅁权浄权䅁权湄权䅁允䅁䅁䅅䅁䭁䉁䕁䅁䵁䅉䅅䅁䙁䅁䅁睁䵁䅁䅁权桃兂䅁权䱄杅䅁权䕁䅁䅋权䩄杅䅁允䅁䅁䅅䅁䙁䍁捬㡪ㅌ䙥䅎䍄䉁䅁䅁兂䅁䅁䅍䅄䅁䅁䅯杒䄸䅁䅯剸䅉䅁䅯䅂䍁䅧䅯剹䅉䅁䅅䅁䉁䅁䅁兂扃䥗橊奐䡫䅑杷允䅁䅁䅕䅁䑁䅁䅷䅁䭁䱁䙕䅁䭁佁䭷䅁䭁佁䭙䅁䭁佁䭣䅁䉁䅁䅁允䅁䅁䅯䅅䅑䅁杷允䅁䅁䅕䅁䑁䅁䅷䅁䭁䥁䙯䅁䭁䵁即䅁䭁䅁䅑潁䭁䵁卫䅁䉁䅁䅁允䅁䅁䅕灭婭婭婬啘䵁䅉䅅䅁䙁䅁䅁睁䵁䅁䅁权坁兄䅁权䱄杅䅁权䕁䅁䅋权䥄杅䅁允䅁䅁䅅䅁䙁乁橥䑣䬰ㅬ䅎䍄䉁䅁䅁兂䅁䅁䅍䅄䅁䅁䅯睧䅕䅁䅯儷䅯䅁䅯朵䅯䅁䅯眵䅯䅁䅅䅁䉁䅁䅁权允䅂䅁䍄䉁䅁䅁睁䅁䅁䅍䅄䅁䅁䅯睘䅷䅁䅯䅇䅙䅁䅅䅁䉁䅁䅁权婁杂䅁䍄䉁䅁䅁兂䅁䅁䅍䅄䅁䅁䅯杩䅑䅁䅯儷䅯䅁䅯朵䅯䅁䅯眵䅯䅁䅅䅁䉁䅁䅁权允䅂䅁䍄䉁䅁䅁兂䅁䅁䅍䅄䅁䅁䅯睘䅳䅁䅯儷䅯䅁䅯朵䅯䅁䅯眵䅯䅁䅅䅁䉁䅁䅁权允䅂䅁䍄䉁䅁䅁睁䅁䅁䅍䅄䅁䅁䅯儸䅷䅁䅯杊䅙䅁䅅䅁䉁䅁䅁兂歃䑣䬰砱噎䅑杷允䅁䅁䅕䅁䑁䅁䅷䅁䭁偁䕷䅁䭁䵁单䅁䭁䅁䅑潁䭁䵁卫䅁䉁䅁䅁允䅁䅁䅕汁祍瑪獂商䵁䅉䅅䅁䑁䅁䅁睁䵁䅁䅁权䩃䅂䅁权奁杂䅁允䅁䅁䅅䅁䭁䕁䝁䅁䵁䅉䅅䅁䙁䅁䅁睁䵁䅁䅁权佃睃䅁权獄权䅁权浄权䅁权湄权䅁允䅁䅁䅅䅁䡁䅁䅁䅁䅃佳䅖䍄䉁䅁䅁睁䅁䅁䅍䅄䅁䅁䅯杲䄰䅁䅯䅇䅙䅁䅅䅁䉁䅁䅁权㡂杂䅁䍄䉁䅁䅁兂䅁䅁䅍䅄䅁䅁䅯杳䅑䅁䅯䄷䅯䅁䅯朵䅯䅁䅯眵䅯䅁䅅䅁䉁䅁䅁睂䅁䅁䅁䵯汔䅑杷允䅁䅁䅕䅁䑁䅁䅷䅁䭁䭁䕍䅁䭁佁䭷䅁䭁佁䭙䅁䭁佁䭣䅁䉁䅁䅁允䅁䅁䅣䅁䅁佁桁欵䵁䅉䅅䅁䙁䅁䅁睁䵁䅁䅁权橂睄䅁权䙄杅䅁权䕁䅁䅋权䩄杅䅁允䅁䅁䅅䅁䙁䥁浧摍摍歙䅖䍄䉁䅁䅁兂䅁䅁䅍䅄䅁䅁䅯䄴䅳䅁䅯硹䅉䅁䅯䅂䍁䅧䅯䉹䅉䅁䅅䅁䉁䅁䅁兂䅁䅁䅁佁剂䅑杷允䅁䅁䅕䅁䑁䅁䅷䅁䭁䅁儸䅁䭁䵁即䅁䭁䅁䅑潁䭁䵁卧䅁䉁䅁䅁允䅁䅁䅕㡪ㅌ䙋癹さ䵁䅉䅅䅁䙁䅁䅁睁䵁䅁䅁权㙄兂䅁权䙄杅䅁权䕁䅁䅋权䩄杅䅁允䅁䅁䅅䅁䙁䍁䰵潵瘳杧䅖䍄䉁䅁䅁睁䅁䅁䅍䅄䅁䅁䅯朵䅑䅁䅯䅊䅙䅁䅅䅁䉁䅁䅁权楂睂䅁䍄䉁䅁䅁兂䅁䅁䅍䅄䅁䅁䅯䅉䄰䅁䅯儵䅯䅁䅯朵䅯䅁䅯眵䅯䅁䅅䅁䉁䅁䅁权允䅂䅁䍄䉁䅁䅁䅂䅁䅁䅍䅄䅁䅁䅯杲䅑䅁䅯睈䅙䅁䅯䅉䅙䅁䅅䅁䉁䅁䅁权ぁ睂䅁䍄䉁䅁䅁兂䅁䅁䅍䅄䅁䅁䅯朷䅳䅁䅯硹䅉䅁䅯䅂䍁䅧䅯剹䅉䅁䅅䅁䉁䅁䅁兂浂浚浚畚奚䅑杷允䅁䅁䅍䅁䑁䅁䅷䅁䭁䭁䘸䅁䭁䵁匸䅁䉁䅁䅁允䅁䅁䅣䅁䅁䅁摃䔴䵁䅉䅅䅁䙁䅁䅁睁䵁䅁䅁权歂兂䅁权獄权䅁权浄权䅁权湄权䅁允䅁䅁䅅䅁䡁䅁䅁䅁杂⭁䅚䍄䉁䅁䅁䅂䅁䅁䅍䅄䅁䅁䅯䄸䅕䅁䅯睈䅙䅁䅯䅉䅙䅁䅅䅁䉁䅁䅁权捃睂䅁䍄䉁䅁䅁兂䅁䅁䅍䅄䅁䅁䅯䄰䅕䅁䅯儶䅯䅁䅯朵䅯䅁䅯眵䅯䅁䅅䅁䉁䅁䅁权允䅂䅁䍄䉁䅁䅁兂䅁䅁䅍䅄䅁䅁䅯睳䅳䅁䅯朶䅯䅁䅯朵䅯䅁䅯眶䅯䅁䅅䅁䉁䅁䅁权允䅂䅁䍄䉁䅁䅁䅂䅁䅁䅍䅄䅁䅁䅯朷䅑䅁䅯睈䅙䅁䅯䅉䅙䅁䅅䅁䉁䅁䅁权䑄睂䅁䍄䉁䅁䅁兂䅁䅁䅍䅄䅁䅁䅯睯䅑䅁䅯朶䅯䅁䅯朵䅯䅁䅯眶䅯䅁䅅䅁䉁䅁䅁睂䅁䅁䅁䌴浈䅑杷允䅁䅁䅍䅁䑁䅁䅷䅁䭁乁䱅䅁䭁䉁䝯䅁䉁䅁䅁允䅁䅁䅯睇䅙䅁杷允䅁䅁䅕䅁䑁䅁䅷䅁䭁佁䱁䅁䭁佁䭕䅁䭁佁䭙䅁䭁佁䭣䅁䉁䅁䅁允䅁䅁䅯睎䅳䅁杷允䅁䅁䅍䅁䑁䅁䅷䅁䭁偁䘰䅁䭁䉁䜴䅁䉁䅁䅁允䅁䅁䅯杪䅣䅁杷允䅁䅁䅕䅁䑁䅁䅷䅁䭁䕁䱁䅁䭁佁䭕䅁䭁佁䭙䅁䭁佁䭣䅁䉁䅁䅁允䅁䅁䅯䅈䅳䅁杷允䅁䅁䅍䅁䑁䅁䅷䅁䭁䭁䵫䅁䭁䉁䝯䅁䉁䅁䅁允䅁䅁䅯兌䅙䅁杷允䅁䅁䅕䅁䑁䅁䅷䅁䭁䅁乳䅁䭁佁䭷䅁䭁佁䭙䅁䭁佁䭣䅁䉁䅁䅁允䅁䅁䅣䅁䅁䭁ㅄ唵䵁䅉䅅䅁䑁䅁䅁睁䵁䅁䅁权䩁兂䅁权敁杂䅁允䅁䅁䅅䅁䭁䑁䝑䅁䵁䅉䅅䅁䑁䅁䅁睁䵁䅁䅁权ㅄ䅄䅁权慁杂䅁允䅁䅁䅅䅁䭁䑁䜴䅁䵁䅉䅅䅁䑁䅁䅁睁䵁䅁䅁权捄䅂䅁权偄杅䅁允䅁䅁䅅䅁䭁䉁䕁䅁䵁䅉䅅䅁䙁䅁䅁睁䵁䅁䅁权祁兂䅁权䱄杅䅁权䕁䅁䅋权䥄杅䅁允䅁䅁䅅䅁䙁䱁敧敨剴䙭䄵䍄䉁䅁䅁兂䅁䅁䅍䅄䅁䅁䅯睸䅑䅁䅯䄶䅯䅁䅯朵䅯䅁䅯眵䅯䅁䅅䅁䉁䅁䅁权允䅂䅁䍄䉁䅁䅁睁䅁䅁䅍䅄䅁䅁䅯䅵䅑䅁䅯杈䅙䅁䅅䅁䉁䅁䅁权噃杂䅁䍄䉁䅁䅁睁䅁䅁䅍䅄䅁䅁䅯兙䄸䅁䅯䅇䅙䅁䅅䅁䉁䅁䅁权䭂杂䅁䍄䉁䅁䅁睁䅁䅁䅍䅄䅁䅁䅯杫䅳䅁䅯䅈䅙䅁䅅䅁䉁䅁䅁权煁杂䅁䍄䉁䅁䅁睁䅁䅁䅍䅄䅁䅁䅯䅎䅕䅁䅯䅈䅙䅁䅅䅁䉁䅁䅁权畁杂䅁䍄䉁䅁䅁兂䅁䅁䅍䅄䅁䅁䅯杇䄴䅁䅯儷䅯䅁䅯朵䅯䅁䅯眵䅯䅁䅅䅁䉁䅁䅁睂䅁䅁䅁䥷決䅑杷允䅁䅁䅍䅁䑁䅁䅷䅁䭁䩁䙫䅁䭁䉁䜴䅁䉁䅁䅁允䅁䅁䅯杇䅣䅁杷允䅁䅁䅕䅁䑁䅁䅷䅁䭁䵁䕙䅁䭁䵁单䅁䭁䅁䅑潁䭁䵁卧䅁䉁䅁䅁允䅁䅁䅕敦剡橈噧䕈䵁䅉䅅䅁䙁䅁䅁睁䵁䅁䅁权瑄兂䅁权灄权䅁权浄权䅁权湄权䅁允䅁䅁䅅䅁䭁偁兑䅁䵁䅉䅅䅁䙁䅁䅁睁䵁䅁䅁权祃䅂䅁权灄权䅁权浄权䅁权湄权䅁允䅁䅁䅅䅁䭁䕁刴䅁䵁䅉䅅䅁䑁䅁䅁睁䵁䅁䅁权允䅂䅁权敁杂䅁允䅁䅁䅅䅁䭁䝁䍣䅁䵁䅉䅅䅁䙁䅁䅁睁䵁䅁䅁权時兂䅁权䙄杅䅁权䕁䅁䅋权䥄杅䅁允䅁䅁䅅䅁䙁乁扫㥯䱯硪䅂䍄䉁䅁䅁睁䅁䅁䅍䅄䅁䅁䅯典䅑䅁䅯杈䅙䅁䅅䅁䉁䅁䅁权湃杂䅁䍄䉁䅁䅁兂䅁䅁䅍䅄䅁䅁䅯杅䅙䅁䅯儶䅯䅁䅯朵䅯䅁䅯眵䅯䅁䅅䅁䉁䅁䅁权㑂䅄䅁䍄䉁䅁䅁睁䅁䅁䅍䅄䅁䅁䅯䅭䅑䅁䅯䅈䅙䅁䅅䅁䉁䅁䅁权慄杂䅁䍄䉁䅁䅁睁䅁䅁䅍䅄䅁䅁䅯䅍䅕䅁䅯杇䅙䅁䅅䅁䉁䅁䅁权扁杂䅁䍄䉁䅁䅁兂䅁䅁䅍䅄䅁䅁䅯眴䅑䅁䅯硹䅉䅁䅯䅂䍁䅧䅯剹䅉䅁䅅䅁䉁䅁䅁兂穁積積⽍奎䅑杷允䅁䅁䅍䅁䑁䅁䅷䅁䭁䅁䙙䅁䭁䉁䝯䅁䉁䅁䅁允䅁䅁䅯䅷䅙䅁杷允䅁䅁䅕䅁䑁䅁䅷䅁䭁偁䘴䅁䭁佁䭷䅁䭁佁䭙䅁䭁佁䭣䅁䉁䅁䅁允䅁䅁䅣䅁䅁䥁㕃〴䵁䅉䅅䅁䙁䅁䅁睁䵁䅁䅁权ㅃ兂䅁权汄权䅁权浄权䅁权湄权䅁允䅁䅁䅅䅁䭁䉁䕁䅁䵁䅉䅅䅁䙁䅁䅁睁䵁䅁䅁权灁兂䅁权灄权䅁权浄权䅁权湄权䅁允䅁䅁䅅䅁䭁䵁免䅁䵁䅉䅅䅁䙁䅁䅁睁䵁䅁䅁权婃兂䅁权䱄杅䅁权䕁䅁䅋权䩄杅䅁允䅁䅁䅅䅁䙁䑁䬰㘱睎噄䄵䍄䉁䅁䅁兂䅁䅁䅍䅄䅁䅁䅯睨䄴䅁䅯䄷䅯䅁䅯朵䅯䅁䅯眵䅯䅁䅅䅁䉁䅁䅁睂䅁䅁䅁䍷浐䅑杷允䅁䅁䅍䅁䑁䅁䅷䅁䭁䡁佧䅁䭁䍁䝙䅁䉁䅁䅁允䅁䅁䅕浚浚浚浙ざ䵁䅉䅅䅁䙁䅁䅁睁䵁䅁䅁权慄䅂䅁权䱄杅䅁权䕁䅁䅋权䩄杅䅁允䅁䅁䅅䅁䙁䩁婱婭婭地䅆䍄䉁䅁䅁睁䅁䅁䅍䅄䅁䅁䅯朹䅑䅁䅯䅇䅙䅁䅅䅁䉁䅁䅁权婁杂䅁䍄䉁䅁䅁睁䅁䅁䅍䅄䅁䅁䅯䅢䄰䅁䅯杇䅙䅁䅅䅁䉁䅁䅁权扁杂䅁䍄䉁䅁䅁兂䅁䅁䅍䅄䅁䅁䅯兄䅙䅁䅯儷䅯䅁䅯朵䅯䅁䅯眵䅯䅁䅅䅁䉁䅁䅁睂䅁䅁䅁䈴汪䅑杷允䅁䅁䅕䅁䑁䅁䅷䅁䭁䉁伸䅁䭁佁䭫䅁䭁佁䭙䅁䭁佁䭣䅁䉁䅁䅁允䅁䅁䅯村䄸䅁杷允䅁䅁䅍䅁䑁䅁䅷䅁䭁䉁佁䅁䭁䍁䝑䅁䉁䅁䅁允䅁䅁䅯桍䅉䅁杷允䅁䅁䅕䅁䑁䅁䅷䅁䭁䩁䕙䅁䭁佁䬰䅁䭁佁䭙䅁䭁佁䭣䅁䉁䅁䅁允䅁䅁䅯䅅䅑䅁杷允䅁䅁䅕䅁䑁䅁䅷䅁䭁䥁䙕䅁䭁佁䭕䅁䭁佁䭙䅁䭁佁䭣䅁䉁䅁䅁允䅁䅁䅯睄䅳䅁杷允䅁䅁䅕䅁䑁䅁䅷䅁䭁䡁䙳䅁䭁䵁即䅁䭁䅁䅑潁䭁䵁卫䅁䉁䅁䅁允䅁䅁䅕㑈牘払佩䕗䵁䅉䅅䅁䙁䅁䅁睁䵁䅁䅁权灃䅄䅁权灄权䅁权浄权䅁权湄权䅁允䅁䅁䅅䅁䭁䝁倸䅁䵁䅉䅅䅁䑁䅁䅁睁䵁䅁䅁权啄䅂䅁权歁杂䅁允䅁䅁䅅䅁䭁䉁䥳䅁䵁䅉䅅䅁䙁䅁䅁睁䵁䅁䅁权睃䅂䅁权䙄杅䅁权䕁䅁䅋权䩄杅䅁允䅁䅁䅅䅁䙁䭁敭歎潘桌䅊䍄䉁䅁䅁睁䅁䅁䅍䅄䅁䅁䅯儹䅑䅁䅯䅇䅙䅁䅅䅁䉁䅁䅁权䅂杂䅁䍄䉁䅁䅁睁䅁䅁䅍䅄䅁䅁䅯杌䅕䅁䅯䅇䅙䅁䅅䅁䉁䅁䅁权婁杂䅁䍄䉁䅁䅁睁䅁䅁䅍䅄䅁䅁䅯睂䅷䅁䅯杊䅙䅁䅅䅁䉁䅁䅁兂乄䵺䵺䑺婸䅑杷允䅁䅁䅑䅁䑁䅁䅷䅁䭁䉁䙕䅁䭁䉁䜸䅁䭁䍁䝁䅁䉁䅁䅁允䅁䅁䅯䅡䅙䅁杷允䅁䅁䅑䅁䑁䅁䅷䅁䭁䡁乑䅁䭁䉁䜸䅁䭁䍁䝁䅁䉁䅁䅁允䅁䅁䅯杬䅙䅁杷允䅁䅁䅕䅁䑁䅁䅷䅁䭁䩁䱉䅁䭁佁䭷䅁䭁佁䭙䅁䭁佁䭣䅁䉁䅁䅁允䅁䅁䅣䅁䅁䅁牁欵䵁䅉䅅䅁䙁䅁䅁睁䵁䅁䅁权祄䅂䅁权䙄杅䅁权䕁䅁䅋权䩄杅䅁允䅁䅁䅅䅁䙁䱁橤偐慌条䅨䍄䉁䅁䅁兂䅁䅁䅍䅄䅁䅁䅯䄶䅷䅁䅯朶䅯䅁䅯朵䅯䅁䅯眶䅯䅁䅅䅁䉁䅁䅁权允䅂䅁䍄䉁䅁䅁兂䅁䅁䅍䅄䅁䅁䅯儯䅯䅁䅯朶䅯䅁䅯朵䅯䅁䅯眶䅯䅁䅅䅁䉁䅁䅁睂䅁䅁䅁䑉洯䅑杷允䅁䅁䅕䅁䑁䅁䅷䅁䭁䅁何䅁䭁䵁即䅁䭁䅁䅑潁䭁䵁卫䅁䉁䅁䅁允䅁䅁䅕積積積橎歖䵁䅉䅅䅁䑁䅁䅁睁䵁䅁䅁权捂兂䅁权奁杂䅁允䅁䅁䅅䅁䭁䉁䝫䅁䵁䅉䅅䅁䙁䅁䅁睁䵁䅁䅁权潃兂䅁权獄权䅁权浄权䅁权湄权䅁允䅁䅁䅅䅁䭁䉁䕁䅁䵁䅉䅅䅁䙁䅁䅁睁䵁䅁䅁权奄兂䅁权䙄杅䅁权䕁䅁䅋权䩄杅䅁允䅁䅁䅅䅁䙁䉁湷椷㡆䉊䅊䍄䉁䅁䅁睁䅁䅁䅍䅄䅁䅁䅯䅴䅕䅁䅯䅈䅙䅁䅅䅁䉁䅁䅁权ㅂ睂䅁䍄䉁䅁䅁䅂䅁䅁䅍䅄䅁䅁䅯光䅷䅁䅯睈䅙䅁䅯䅉䅙䅁䅅䅁䉁䅁䅁权佂杂䅁䍄䉁䅁䅁兂䅁䅁䅍䅄䅁䅁䅯睏䅷䅁䅯硹䅉䅁䅯䅂䍁䅧䅯剹䅉䅁䅅䅁䉁䅁䅁兂㝂䭆䠵唴扰䅑杷允䅁䅁䅍䅁䑁䅁䅷䅁䭁䍁䙁䅁䭁䉁䝧䅁䉁䅁䅁允䅁䅁䅯児䅙䅁杷允䅁䅁䅍䅁䑁䅁䅷䅁䭁䱁䴸䅁䭁䉁䝯䅁䉁䅁䅁允䅁䅁䅯睘䅙䅁杷允䅁䅁䅑䅁䑁䅁䅷䅁䭁佁䕍䅁䭁䉁䜸䅁䭁䍁䝁䅁䉁䅁䅁允䅁䅁䅯䅏䅙䅁杷允䅁䅁䅍䅁䑁䅁䅷䅁䭁乁䔰䅁䭁䉁䝧䅁䉁䅁䅁允䅁䅁䅯䅑䅙䅁杷允䅁䅁䅍䅁䑁䅁䅷䅁䭁偁䴴䅁䭁䍁䝑䅁䉁䅁䅁允䅁䅁䅯栴䅅䅁杷允䅁䅁䅕䅁䑁䅁䅷䅁䭁䵁䙙䅁䭁佁䭫䅁䭁佁䭙䅁䭁佁䭣䅁䉁䅁䅁允䅁䅁䅯杅䄰䅁杷允䅁䅁䅕䅁䑁䅁䅷䅁䭁䝁偫䅁䭁佁䭫䅁䭁佁䭙䅁䭁佁䭣䅁䉁䅁䅁允䅁䅁䅯䅅䅑䅁杷允䅁䅁䅕䅁䑁䅁䅷䅁䭁䅁䱧䅁䭁佁䭯䅁䭁佁䭙䅁䭁佁䭳䅁䉁䅁䅁允䅁䅁䅯䅅䅑䅁杷允䅁䅁䅕䅁䑁䅁䅷䅁䭁䵁䕣䅁䭁佁䬰䅁䭁佁䭙䅁䭁佁䭣䅁䉁䅁䅁允䅁䅁䅯䅅䅑䅁杷允䅁䅁䅕䅁䑁䅁䅷䅁䭁䕁丰䅁䭁佁䭯䅁䭁佁䭙䅁䭁佁䭳䅁䉁䅁䅁允䅁䅁䅣䅁䅁佁㙁欵䵁䅉䅅䅁䑁䅁䅁睁䵁䅁䅁权塂兂䅁权歁杂䅁允䅁䅁䅅䅁䭁乁卑䅁䵁䅉䅅䅁䙁䅁䅁睁䵁䅁䅁权浂兂䅁权潄权䅁权浄权䅁权湄权䅁允䅁䅁䅅䅁䭁䅁䱙䅁䵁䅉䅅䅁䙁䅁䅁睁䵁䅁䅁权乂兂䅁权䱄杅䅁权䕁䅁䅋权䥄杅䅁允䅁䅁䅅䅁䙁䉁畓⭒㙆䙊䅤䍄䉁䅁䅁睁䅁䅁䅍䅄䅁䅁䅯杚䅕䅁䅯䅊䅙䅁䅅䅁䉁䅁䅁权䥁睂䅁䍄䉁䅁䅁兂䅁䅁䅍䅄䅁䅁䅯杫䅕䅁䅯朶䅯䅁䅯朵䅯䅁䅯眶䅯䅁䅅䅁䉁䅁䅁睂䅁䅁䅁䍧洯䅑杷允䅁䅁䅍䅁䑁䅁䅷䅁䭁䡁乍䅁䭁䍁䝑䅁䉁䅁䅁允䅁䅁䅯䅅䅑䅁杷允䅁䅁䅕䅁䑁䅁䅷䅁䭁䍁䰸䅁䭁佁䭯䅁䭁佁䭙䅁䭁佁䭳䅁䉁䅁䅁允䅁䅁䅯䅅䅑䅁杷允䅁䅁䅕䅁䑁䅁䅷䅁䭁䅁乫䅁䭁佁䭷䅁䭁佁䭙䅁䭁佁䭣䅁䉁䅁䅁允䅁䅁䅣䅁䅁䵁权唵䵁䅉䅅䅁䑁䅁䅁睁䵁䅁䅁权桂睄䅁权慁杂䅁允䅁䅁䅅䅁䭁䙁䜴䅁䵁䅉䅅䅁䙁䅁䅁睁䵁䅁䅁权卄䅄䅁权煄权䅁权浄权䅁权牄权䅁允䅁䅁䅅䅁䡁䅁䅁䅁䅂佐䅚䍄䉁䅁䅁兂䅁䅁䅍䅄䅁䅁䅯䄳䅕䅁䅯硹䅉䅁䅯䅂䍁䅧䅯䉹䅉䅁䅅䅁䉁䅁䅁兂乄䵺䵺䍺數䅑杷允䅁䅁䅕䅁䑁䅁䅷䅁䭁乁䕁䅁䭁䵁单䅁䭁䅁䅑潁䭁䵁卧䅁䉁䅁䅁允䅁䅁䅕䑹硉獙祔ぉ䵁䅉䅅䅁䑁䅁䅁睁䵁䅁䅁权㕃䅂䅁权歁杂䅁允䅁䅁䅅䅁䭁䱁䝅䅁䵁䅉䅅䅁䑁䅁䅁睁䵁䅁䅁权あ兄䅁权捁杂䅁允䅁䅁䅅䅁䭁䙁䝫䅁䵁䅉䅅䅁䙁䅁䅁睁䵁䅁䅁权㕃兄䅁权䙄杅䅁权䕁䅁䅋权䩄杅䅁允䅁䅁䅅䅁䙁佁䙂湫⭃制䅎䍄䉁䅁䅁睁䅁䅁䅍䅄䅁䅁䅯兦䄰䅁䅯硺䅉䅁䅅䅁䉁䅁䅁睂䅁䅁䅁䘴杌䅑杷允䅁䅁䅕䅁䑁䅁䅷䅁䭁䕁䙅䅁䭁佁䬰䅁䭁佁䭙䅁䭁佁䭣䅁䉁䅁䅁允䅁䅁䅣䅁䅁佁十唵䵁䅉䅅䅁䑁䅁䅁睁䵁䅁䅁权剁杄䅁权敁杂䅁允䅁䅁䅅䅁䭁䡁䡯䅁䵁䅉䅅䅁䙁䅁䅁睁䵁䅁䅁权浃䅂䅁权䙄杅䅁权䕁䅁䅋权䩄杅䅁允䅁䅁䅅䅁䙁䑁浘䭩䕆杸䅒䍄䉁䅁䅁睁䅁䅁䅍䅄䅁䅁䅯䅯䅕䅁䅯杇䅙䅁䅅䅁䉁䅁䅁权䱂杂䅁䍄䉁䅁䅁兂䅁䅁䅍䅄䅁䅁䅯睔䄰䅁䅯朶䅯䅁䅯朵䅯䅁䅯眶䅯䅁䅅䅁䉁䅁䅁权允䅂䅁䍄䉁䅁䅁睁䅁䅁䅍䅄䅁䅁䅯䅥䅳䅁䅯䅈䅙䅁䅅䅁䉁䅁䅁权慂杂䅁䍄䉁䅁䅁兂䅁䅁䅍䅄䅁䅁䅯兲䄰䅁䅯剸䅉䅁䅯䅂䍁䅧䅯䉹䅉䅁䅅䅁䉁䅁䅁兂塁䭈偅橓十䅑杷允䅁䅁䅍䅁䑁䅁䅷䅁䭁乁䕕䅁䭁䍁䝑䅁䉁䅁䅁允䅁䅁䅯元䅧䅁杷允䅁䅁䅕䅁䑁䅁䅷䅁䭁乁䔸䅁䭁佁䭕䅁䭁佁䭙䅁䭁佁䭣䅁䉁䅁䅁允䅁䅁䅯䅅䅑䅁杷允䅁䅁䅕䅁䑁䅁䅷䅁䭁䉁䝣䅁䭁佁䭕䅁䭁佁䭙䅁䭁佁䭣䅁䉁䅁䅁允䅁䅁䅯兄䅳䅁杷允䅁䅁䅍䅁䑁䅁䅷䅁䭁䱁䱕䅁䭁䍁䝑䅁䉁䅁䅁允䅁䅁䅯䅓䅣䅁杷允䅁䅁䅕䅁䑁䅁䅷䅁䭁䭁䕧䅁䭁䵁单䅁䭁䅁䅑潁䭁䵁卫䅁䉁䅁䅁允䅁䅁䅕塆灣歹噣啎䵁䅉䅅䅁䙁䅁䅁睁䵁䅁䅁权祁兂䅁权䙄杅䅁权䕁䅁䅋权䩄杅䅁允䅁䅁䅅䅁䙁乁睉㠲慴䄹䄱䍄䉁䅁䅁睁䅁䅁䅍䅄䅁䅁䅯儫䄰䅁䅯䅊䅙䅁䅅䅁䉁䅁䅁权允䅂䅁䍄䉁䅁䅁兂䅁䅁䅍䅄䅁䅁䅯儴䅑䅁䅯硹䅉䅁䅯䅂䍁䅧䅯䉹䅉䅁䅅䅁䉁䅁䅁兂㥁瑃橥佣吱䅑杷允䅁䅁䅕䅁䑁䅁䅷䅁䭁乁偉䅁䭁佁䭷䅁䭁佁䭙䅁䭁佁䭣䅁䉁䅁䅁允䅁䅁䅯䅅䅑䅁杷允䅁䅁䅍䅁䑁䅁䅷䅁䭁偁䕧䅁䭁䵁匸䅁䉁䅁䅁允䅁䅁䅣䅁䅁䕁ㅂ唴䵁䅉䅅䅁䙁䅁䅁睁䵁䅁䅁权摂兂䅁权䙄杅䅁权䕁䅁䅋权䩄杅䅁允䅁䅁䅅䅁䙁䍁穊癫捶兲䅤䍄䉁䅁䅁兂䅁䅁䅍䅄䅁䅁䅯東䄰䅁䅯剸䅉䅁䅯䅂䍁䅧䅯剹䅉䅁䅅䅁䉁䅁䅁兂千乯歨匸奍䅑杷允䅁䅁䅍䅁䑁䅁䅷䅁䭁乁䱳䅁䭁䍁䝑䅁䉁䅁䅁允䅁䅁䅯䅅䅑䅁杷允䅁䅁䅑䅁䑁䅁䅷䅁䭁䙁䘴䅁䭁䉁䜸䅁䭁䍁䝁䅁䉁䅁䅁允䅁䅁䅯兣䅣䅁杷允䅁䅁䅍䅁䑁䅁䅷䅁䭁偁䕅䅁䭁䉁䝯䅁䉁䅁䅁允䅁䅁䅯兗䅙䅁杷允䅁䅁䅕䅁䑁䅁䅷䅁䭁偁䴴䅁䭁䵁单䅁䭁䅁䅑潁䭁䵁卫䅁䉁䅁䅁允䅁䅁䅕汕漸㕋䍴歉䵁䅉䅅䅁䑁䅁䅁睁䵁䅁䅁权啄䅂䅁权流杂䅁允䅁䅁䅅䅁䙁䩁婱婭婭嘫䅴䍄䉁䅁䅁兂䅁䅁䅍䅄䅁䅁䅯朳䅳䅁䅯硹䅉䅁䅯䅂䍁䅧䅯剹䅉䅁䅅䅁䉁䅁䅁兂硂児塲㍯歂䅑杷允䅁䅁䅍䅁䑁䅁䅷䅁䭁䱁䙣䅁䭁䉁䝷䅁䉁䅁䅁允䅁䅁䅯睔䅙䅁杷允䅁䅁䅕䅁䑁䅁䅷䅁䭁䅁䝍䅁䭁佁䭯䅁䭁佁䭙䅁䭁佁䭳䅁䉁䅁䅁允䅁䅁䅯䅅䅑䅁杷允䅁䅁䅕䅁䑁䅁䅷䅁䭁䥁䱕䅁䭁佁䭧䅁䭁佁䭙䅁䭁佁䭣䅁䉁䅁䅁允䅁䅁䅯杂䅳䅁杷允䅁䅁䅍䅁䑁䅁䅷䅁䭁䵁䕕䅁䭁䉁䝧䅁䉁䅁䅁允䅁䅁䅯䅦䅙䅁杷允䅁䅁䅍䅁䑁䅁䅷䅁䭁佁䱅䅁䭁䍁䝑䅁䉁䅁䅁允䅁䅁䅯䉥䅉䅁杷允䅁䅁䅕䅁䑁䅁䅷䅁䭁䥁䘴䅁䭁䵁单䅁䭁䅁䅑潁䭁䵁卫䅁䉁䅁䅁允䅁䅁䅕獪慓㠴則歁䵁䅉䅅䅁䑁䅁䅁睁䵁䅁䅁权ㅄ䅂䅁权敁杂䅁允䅁䅁䅅䅁䭁䱁䠰䅁䵁䅉䅅䅁䙁䅁䅁睁䵁䅁䅁权䅁兂䅁权䱄杅䅁权䕁䅁䅋权䥄杅䅁允䅁䅁䅅䅁䙁䱁敧敨剴䙃䅸䍄䉁䅁䅁睁䅁䅁䅍䅄䅁䅁䅯朱䅑䅁䅯硺䅉䅁䅅䅁䉁䅁䅁权允䅂䅁䍄䉁䅁䅁兂䅁䅁䅍䅄䅁䅁䅯睶䅕䅁䅯儶䅯䅁䅯朵䅯䅁䅯眵䅯䅁䅅䅁䉁䅁䅁权歂充䅁䍄䉁䅁䅁兂䅁䅁䅍䅄䅁䅁䅯䅉䅳䅁䅯朶䅯䅁䅯朵䅯䅁䅯眶䅯䅁䅅䅁䉁䅁䅁权允䅂䅁䍄䉁䅁䅁睁䅁䅁䅍䅄䅁䅁䅯䅲䅕䅁䅯杇䅙䅁䅅䅁䉁䅁䅁权扁杂䅁䍄䉁䅁䅁睁䅁䅁䅍䅄䅁䅁䅯兦䅳䅁䅯杈䅙䅁䅅䅁䉁䅁䅁权歃杂䅁䍄䉁䅁䅁睁䅁䅁䅍䅄䅁䅁䅯䅹䅷䅁䅯杊䅙䅁䅅䅁䉁䅁䅁兂䥂場啯癲卤䅑杷允䅁䅁䅕䅁䑁䅁䅷䅁䭁䑁䙑䅁䭁䵁即䅁䭁䅁䅑潁䭁䵁卫䅁䉁䅁䅁允䅁䅁䅕㘱睎児䡲啘䵁䅉䅅䅁䙁䅁䅁睁䵁䅁䅁权⽂䅅䅁权獄权䅁权浄权䅁权湄权䅁允䅁䅁䅅䅁䭁䉁䕁䅁䵁䅉䅅䅁䑁䅁䅁睁䵁䅁䅁权䍄兂䅁权捁杂䅁允䅁䅁䅅䅁䭁䝁䝉䅁䵁䅉䅅䅁䙁䅁䅁睁䵁䅁䅁权湄杄䅁权煄权䅁权浄权䅁权牄权䅁允䅁䅁䅅䅁䡁䅁䅁䅁䅃⭋䅚䍄䉁䅁䅁睁䅁䅁䅍䅄䅁䅁䅯睓䅕䅁䅯䅈䅙䅁䅅䅁䉁䅁䅁权偄杂䅁䍄䉁䅁䅁兂䅁䅁䅍䅄䅁䅁䅯杯䅳䅁䅯硹䅉䅁䅯䅂䍁䅧䅯剹䅉䅁䅅䅁䉁䅁䅁兂啁歲桦瑥奒䅑杷允䅁䅁䅍䅁䑁䅁䅷䅁䭁䑁䵑䅁䭁䍁䝙䅁䉁䅁䅁允䅁䅁䅕体㙆䭆渵䕖䵁䅉䅅䅁䙁䅁䅁睁䵁䅁䅁权畂兂䅁权䱄杅䅁权䕁䅁䅋权䥄杅䅁允䅁䅁䅅䅁䙁䥁牘払敧坢䅂䍄䉁䅁䅁睁䅁䅁䅍䅄䅁䅁䅯其䅑䅁䅯䅊䅙䅁䅅䅁䉁䅁䅁权桄睂䅁䍄䉁䅁䅁睁䅁䅁䅍䅄䅁䅁䅯兦䅷䅁䅯杊䅙䅁䅅䅁䉁䅁䅁兂䙃ㄶ㑇灈奖䅑杷允䅁䅁䅍䅁䑁䅁䅷䅁䭁䵁䙕䅁䭁䉁䜴䅁䉁䅁䅁允䅁䅁䅯眯䅙䅁杷允䅁䅁䅕䅁䑁䅁䅷䅁䭁䅁䱑䅁䭁䵁即䅁䭁䅁䅑潁䭁䵁卫䅁䉁䅁䅁允䅁䅁䅕䭆䠵場啰䕙䵁䅉䅅䅁䙁䅁䅁睁䵁䅁䅁权䥃兂䅁权䙄杅䅁权䕁䅁䅋权䩄杅䅁允䅁䅁䅅䅁䙁䙁噮晶癶杄䅒䍄䉁䅁䅁睁䅁䅁䅍䅄䅁䅁䅯朱䅳䅁䅯䅊䅙䅁䅅䅁䉁䅁䅁权噃䅅䅁䍄䉁䅁䅁兂䅁䅁䅍䅄䅁䅁䅯䅆䅕䅁䅯剸䅉䅁䅯䅂䍁䅧䅯䉹䅉䅁䅅䅁䉁䅁䅁兂乂䭇㐫ㅡ䥫䅑杷允䅁䅁䅕䅁䑁䅁䅷䅁䭁䝁䙑䅁䭁佁䭕䅁䭁佁䭙</t>
  </si>
  <si>
    <t>䅁䭁佁䭣䅁䉁䅁䅁允䅁䅁䅯睎䅳䅁杷允䅁䅁䅕䅁䑁䅁䅷䅁䭁䙁䴴䅁䭁佁䭧䅁䭁佁䭙䅁䭁佁䭣䅁䉁䅁䅁允䅁䅁䅯杂䅳䅁杷允䅁䅁䅍䅁䑁䅁䅷䅁䭁䑁䱑䅁䭁䉁䝯䅁䉁䅁䅁允䅁䅁䅯睋䅙䅁杷允䅁䅁䅕䅁䑁䅁䅷䅁䭁䱁䴰䅁䭁䵁单䅁䭁䅁䅑潁䭁䵁卫䅁䉁䅁䅁允䅁䅁䅕匫牣⭙䕺歑䵁䅉䅅䅁䙁䅁䅁睁䵁䅁䅁权煄䅂䅁权汄权䅁权浄权䅁权湄权䅁允䅁䅁䅅䅁䭁䉁䱧䅁䵁䅉䅅䅁䙁䅁䅁睁䵁䅁䅁权呂䅄䅁权䱄杅䅁权䕁䅁䅋权䩄杅䅁允䅁䅁䅅䅁䙁䉁畓⭒㙆䙤䅨䍄䉁䅁䅁睁䅁䅁䅍䅄䅁䅁䅯睁䅙䅁䅯䅇䅙䅁䅅䅁䉁䅁䅁权䕂杂䅁䍄䉁䅁䅁兂䅁䅁䅍䅄䅁䅁䅯杯䅷䅁䅯䄷䅯䅁䅯朵䅯䅁䅯眵䅯䅁䅅䅁䉁䅁䅁睂䅁䅁䅁䠴欳䅑杷允䅁䅁䅍䅁䑁䅁䅷䅁䭁䑁䱑䅁䭁䵁匸䅁䉁䅁䅁允䅁䅁䅣䅁䅁䭁婂䔴䵁䅉䅅䅁䑁䅁䅁睁䵁䅁䅁权卄兄䅁权奁杂䅁允䅁䅁䅅䅁䭁䕁䝯䅁䵁䅉䅅䅁䑁䅁䅁睁䵁䅁䅁权湃睃䅁权偄杅䅁允䅁䅁䅅䅁䭁䉁䕁䅁䵁䅉䅅䅁䑁䅁䅁睁䵁䅁䅁权湄兄䅁权偄杅䅁允䅁䅁䅅䅁䡁䅁䅁䅁䅂⭯䅎䍄䉁䅁䅁兂䅁䅁䅍䅄䅁䅁䅯杔䅳䅁䅯儵䅯䅁䅯朵䅯䅁䅯眵䅯䅁䅅䅁䉁䅁䅁权允䅂䅁䍄䉁䅁䅁睁䅁䅁䅍䅄䅁䅁䅯村䅕䅁䅯杈䅙䅁䅅䅁䉁䅁䅁权慃杂䅁䍄䉁䅁䅁睁䅁䅁䅍䅄䅁䅁䅯兲䅑䅁䅯硺䅉䅁䅅䅁䉁䅁䅁权允䅂䅁䍄䉁䅁䅁兂䅁䅁䅍䅄䅁䅁䅯杧䄴䅁䅯䄷䅯䅁䅯朵䅯䅁䅯眵䅯䅁䅅䅁䉁䅁䅁睂䅁䅁䅁䌴浲䅑杷允䅁䅁䅕䅁䑁䅁䅷䅁䭁䥁乍䅁䭁䵁单䅁䭁䅁䅑潁䭁䵁卫䅁䉁䅁䅁允䅁䅁䅕偓䕋噩浬啅䵁䅉䅅䅁䙁䅁䅁睁䵁䅁䅁权婂兂䅁权䙄杅䅁权䕁䅁䅋权䥄杅䅁允䅁䅁䅅䅁䙁䝁佑㍢欲䍘䅸䍄䉁䅁䅁兂䅁䅁䅍䅄䅁䅁䅯杒䄸䅁䅯硹䅉䅁䅯䅂䍁䅧䅯剹䅉䅁䅅䅁䉁䅁䅁兂䙃ㄶ㑇杈坖䅑杷允䅁䅁䅍䅁䑁䅁䅷䅁䭁䑁䙷䅁䭁䵁匸䅁䉁䅁䅁允䅁䅁䅣䅁䅁䅁㑂唴䵁䅉䅅䅁䙁䅁䅁睁䵁䅁䅁权奃兂䅁权䱄杅䅁权䕁䅁䅋权䥄杅䅁允䅁䅁䅅䅁䙁䑁積積積ㅅ䄱䍄䉁䅁䅁兂䅁䅁䅍䅄䅁䅁䅯內䄰䅁䅯儷䅯䅁䅯朵䅯䅁䅯眵䅯䅁䅅䅁䉁䅁䅁睂䅁䅁䅁䑁浪䅑杷允䅁䅁䅕䅁䑁䅁䅷䅁䭁偁䙧䅁䭁佁䭧䅁䭁佁䭙䅁䭁佁䭣䅁䉁䅁䅁允䅁䅁䅯䅅䅑䅁杷允䅁䅁䅍䅁䑁䅁䅷䅁䭁䭁偁䅁䭁䉁䝧䅁䉁䅁䅁允䅁䅁䅯䅒䅙䅁杷允䅁䅁䅍䅁䑁䅁䅷䅁䭁乁䱙䅁䭁䍁䝙䅁䉁䅁䅁允䅁䅁䅕䅁䅁䅁睂䕖䵁䅉䅅䅁䙁䅁䅁睁䵁䅁䅁权穁兂䅁权䙄杅䅁权䕁䅁䅋权䩄杅䅁允䅁䅁䅅䅁䙁䱁灨䈶㠱杈䅚䍄䉁䅁䅁兂䅁䅁䅍䅄䅁䅁䅯睅䄴䅁䅯儵䅯䅁䅯朵䅯䅁䅯眵䅯䅁䅅䅁䉁䅁䅁权允䅂䅁䍄䉁䅁䅁兂䅁䅁䅍䅄䅁䅁䅯杒䅕䅁䅯硹䅉䅁䅯䅂䍁䅧䅯剹䅉䅁䅅䅁䉁䅁䅁兂卂䉵䘶㔶晆䅑杷允䅁䅁䅕䅁䑁䅁䅷䅁䭁䩁䱕䅁䭁䵁即䅁䭁䅁䅑潁䭁䵁卧䅁䉁䅁䅁允䅁䅁䅕㡪ㅌ䙋偹歗䵁䅉䅅䅁䙁䅁䅁睁䵁䅁䅁权獄兂䅁权煄权䅁权浄权䅁权牄权䅁允䅁䅁䅅䅁䭁䉁䕁䅁䵁䅉䅅䅁䕁䅁䅁睁䵁䅁䅁权硁兄䅁权晁杂䅁权杁杂䅁允䅁䅁䅅䅁䭁䕁䝷䅁䵁䅉䅅䅁䑁䅁䅁睁䵁䅁䅁权呁䅄䅁权歁杂䅁允䅁䅁䅅䅁䭁䉁剁䅁䵁䅉䅅䅁䙁䅁䅁睁䵁䅁䅁权乃兂䅁权潄权䅁权浄权䅁权湄权䅁允䅁䅁䅅䅁䭁䉁䕁䅁䵁䅉䅅䅁䙁䅁䅁睁䵁䅁䅁权⽂䅅䅁权潄权䅁权浄权䅁权湄权䅁允䅁䅁䅅䅁䭁䉁䕁䅁䵁䅉䅅䅁䑁䅁䅁睁䵁䅁䅁权䭃兂䅁权流杂䅁允䅁䅁䅅䅁䙁䍁捬㡪ㅌ䘫䅬䍄䉁䅁䅁睁䅁䅁䅍䅄䅁䅁䅯䅬䅑䅁䅯䅊䅙䅁䅅䅁䉁䅁䅁权䭃杂䅁䍄䉁䅁䅁睁䅁䅁䅍䅄䅁䅁䅯䄲䅕䅁䅯䅇䅙䅁䅅䅁䉁䅁䅁权䭂杂䅁䍄䉁䅁䅁兂䅁䅁䅍䅄䅁䅁䅯末䅯䅁䅯朶䅯䅁䅯朵䅯䅁䅯眶䅯䅁䅅䅁䉁䅁䅁睂䅁䅁䅁䔴浘䅑杷允䅁䅁䅕䅁䑁䅁䅷䅁䭁䭁䕣䅁䭁佁䭧䅁䭁佁䭙䅁䭁佁䭣䅁䉁䅁䅁允䅁䅁䅯杂䅳䅁杷允䅁䅁䅕䅁䑁䅁䅷䅁䭁䝁䙍䅁䭁䵁单䅁䭁䅁䅑潁䭁䵁卫䅁䉁䅁䅁允䅁䅁䅕䝇㈶做欳ぉ䵁䅉䅅䅁䙁䅁䅁睁䵁䅁䅁权㉄䅂䅁权灄权䅁权浄权䅁权湄权䅁允䅁䅁䅅䅁䭁佁位䅁䵁䅉䅅䅁䑁䅁䅁睁䵁䅁䅁权摃䅂䅁权歁杂䅁允䅁䅁䅅䅁䭁䅁䡧䅁䵁䅉䅅䅁䙁䅁䅁睁䵁䅁䅁权䭃兄䅁权䱄杅䅁权䕁䅁䅋权䥄杅䅁允䅁䅁䅅䅁䙁乁橥䑣䬰㉤䅆䍄䉁䅁䅁兂䅁䅁䅍䅄䅁䅁䅯儫䅕䅁䅯朶䅯䅁䅯朵䅯䅁䅯眶䅯䅁䅅䅁䉁䅁䅁权允䅂䅁䍄䉁䅁䅁兂䅁䅁䅍䅄䅁䅁䅯具䅕䅁䅯剸䅉䅁䅯䅂䍁䅧䅯䉹䅉䅁䅅䅁䉁䅁䅁兂硁䥈䩹䕭䅧䅑杷允䅁䅁䅍䅁䑁䅁䅷䅁䭁乁丰䅁䭁䉁䝧䅁䉁䅁䅁允䅁䅁䅯克䅙䅁杷允䅁䅁䅕䅁䑁䅁䅷䅁䭁䡁䘰䅁䭁䵁单䅁䭁䅁䅑潁䭁䵁卧䅁䉁䅁䅁允䅁䅁䅕㈹丫婪汃含䴸䅉䅅䅁䑁䅁䅁睁䵁䅁䅁权剁睃䅁权敁杂䅁允䅁䅁䅅䅁䭁䥁䩫䅁䵁䅉䅅䅁䙁䅁䅁睁䵁䅁䅁权䡁兂䅁权䙄杅䅁权䕁䅁䅋权䥄杅䅁允䅁䅁䅅䅁䙁偁㔹㡅丸硨䅤䍄䉁䅁䅁睁䅁䅁䅍䅄䅁䅁䅯儸䅑䅁䅯䅈䅙䅁䅅䅁䉁䅁䅁权䍃杂䅁䍄䉁䅁䅁睁䅁䅁䅍䅄䅁䅁䅯末䅕䅁䅯杈䅙䅁䅅䅁䉁䅁䅁权慃杂䅁䍄䉁䅁䅁兂䅁䅁䅍䅄䅁䅁䅯眯䅕䅁䅯剸䅉䅁䅯䅂䍁䅧䅯䉹䅉䅁䅅䅁䉁䅁䅁兂剂㡙乱摧䡷䅑杷允䅁䅁䅕䅁䑁䅁䅷䅁䭁䕁䵙䅁䭁佁䬰䅁䭁佁䭙䅁䭁佁䭣䅁䉁䅁䅁允䅁䅁䅯䅅䅑䅁杷允䅁䅁䅕䅁䑁䅁䅷䅁䭁偁䴴䅁䭁佁䭕䅁䭁佁䭙䅁䭁佁䭣䅁䉁䅁䅁允䅁䅁䅯䅅䅑䅁杷允䅁䅁䅍䅁䑁䅁䅷䅁䭁䉁䵕䅁䭁䉁䜴䅁䉁䅁䅁允䅁䅁䅯儴䅙䅁杷允䅁䅁䅍䅁䑁䅁䅷䅁䭁䕁䵍䅁䭁䉁䝧䅁䉁䅁䅁允䅁䅁䅯䅒䅙䅁杷允䅁䅁䅑䅁䑁䅁䅷䅁䭁䭁䕧䅁䭁䉁䜸䅁䭁䍁䝁䅁䉁䅁䅁允䅁䅁䅯朰䅙䅁杷允䅁䅁䅕䅁䑁䅁䅷䅁䭁䉁䘸䅁䭁䵁单䅁䭁䅁䅑潁䭁䵁卧䅁䉁䅁䅁允䅁䅁䅕洶㕯硗焲歄䵁䅉䅅䅁䙁䅁䅁睁䵁䅁䅁权捄兂䅁权䱄杅䅁权䕁䅁䅋权䩄杅䅁允䅁䅁䅅䅁䙁䅁塲㍯㥁汋䅸䍄䉁䅁䅁兂䅁䅁䅍䅄䅁䅁䅯入䅷䅁䅯硹䅉䅁䅯䅂䍁䅧䅯䉹䅉䅁䅅䅁䉁䅁䅁兂獄払敧全晴䅑杷允䅁䅁䅑䅁䑁䅁䅷䅁䭁偁䙣䅁䭁䉁䜸䅁䭁䍁䝁䅁䉁䅁䅁允䅁䅁䅯兖䅧䅁杷允䅁䅁䅍䅁䑁䅁䅷䅁䭁䥁何䅁䭁䵁匸䅁䉁䅁䅁允䅁䅁䅯䅅䅑䅁杷允䅁䅁䅍䅁䑁䅁䅷䅁䭁䙁䙧䅁䭁䍁䝑䅁䉁䅁䅁允䅁䅁䅯䅱䅣䅁杷允䅁䅁䅑䅁䑁䅁䅷䅁䭁䑁䴴䅁䭁䉁䜸䅁䭁䍁䝁䅁䉁䅁䅁允䅁䅁䅯杕䅫䅁杷允䅁䅁䅍䅁䑁䅁䅷䅁䭁䉁䵷䅁䭁䵁匸䅁䉁䅁䅁允䅁䅁䅯䅅䅑䅁杷允䅁䅁䅕䅁䑁䅁䅷䅁䭁䵁䕙䅁䭁佁䭫䅁䭁佁䭙䅁䭁佁䭣䅁䉁䅁䅁允䅁䅁䅯睱䄸䅁杷允䅁䅁䅕䅁䑁䅁䅷䅁䭁䩁䵷䅁䭁佁䭷䅁䭁佁䭙䅁䭁佁䭣䅁䉁䅁䅁允䅁䅁䅣䅁䅁䵁獁欵䵁䅉䅅䅁䙁䅁䅁睁䵁䅁䅁权㑄兄䅁权䱄杅䅁权䕁䅁䅋权䩄杅䅁允䅁䅁䅅䅁䙁䉁䘫ㄶ㑇決䅬䍄䉁䅁䅁䅂䅁䅁䅍䅄䅁䅁䅯兦䄰䅁䅯睈䅙䅁䅯䅉䅙䅁䅅䅁䉁䅁䅁权䙃䅃䅁䍄䉁䅁䅁兂䅁䅁䅍䅄䅁䅁䅯共䅑䅁䅯硹䅉䅁䅯䅂䍁䅧䅯剹䅉䅁䅅䅁䉁䅁䅁兂㉄䙋偹楷啖䅑杷允䅁䅁䅕䅁䑁䅁䅷䅁䭁䅁䝧䅁䭁佁䭯䅁䭁佁䭙䅁䭁佁䭳䅁䉁䅁䅁允䅁䅁䅣䅁䅁佁橁欵䵁䅉䅅䅁䑁䅁䅁睁䵁䅁䅁权摄睃䅁权慁杂䅁允䅁䅁䅅䅁䭁䡁䝳䅁䵁䅉䅅䅁䙁䅁䅁睁䵁䅁䅁权㝃䅂䅁权潄权䅁权浄权䅁权湄权䅁允䅁䅁䅅䅁䭁䅁䱙䅁䵁䅉䅅䅁䙁䅁䅁睁䵁䅁䅁权乁杂䅁权䙄杅䅁权䕁䅁䅋权䩄杅䅁允䅁䅁䅅䅁䙁䩁䡫䩎灧刳䄵䍄䉁䅁䅁兂䅁䅁䅍䅄䅁䅁䅯杲䅕䅁䅯硹䅉䅁䅯䅂䍁䅧䅯䉹䅉䅁䅅䅁䉁䅁䅁兂浂浚浚畚婚䅑杷允䅁䅁䅕䅁䑁䅁䅷䅁䭁䵁䵳䅁䭁佁䭕䅁䭁佁䭙䅁䭁佁䭣䅁䉁䅁䅁允䅁䅁䅯䅅䅑䅁杷允䅁䅁䅑䅁䑁䅁䅷䅁䭁䕁䱫䅁䭁䉁䜸䅁䭁䍁䝁䅁䉁䅁䅁允䅁䅁䅯䅎䅣䅁杷允䅁䅁䅕䅁䑁䅁䅷䅁䭁䡁乑䅁䭁佁䭷䅁䭁佁䭙䅁䭁佁䭣䅁䉁䅁䅁允䅁䅁䅣䅁䅁䕁乂唵䵁䅉䅅䅁䑁䅁䅁睁䵁䅁䅁权䵃兂䅁权流杂䅁允䅁䅁䅅䅁䙁乁橥䑣䬰ㅚ䅨䍄䉁䅁䅁兂䅁䅁䅍䅄䅁䅁䅯兴䄴䅁䅯䄶䅯䅁䅯朵䅯䅁䅯眵䅯䅁䅅䅁䉁䅁䅁权允䅂䅁䍄䉁䅁䅁兂䅁䅁䅍䅄䅁䅁䅯䅮䅑䅁䅯䄷䅯䅁䅯朵䅯䅁䅯眵䅯䅁䅅䅁䉁䅁䅁权允䅂䅁䍄䉁䅁䅁兂䅁䅁䅍䅄䅁䅁䅯杁䅕䅁䅯儵䅯䅁䅯朵䅯䅁䅯眵䅯䅁䅅䅁䉁䅁䅁权㍁睃䅁䍄䉁䅁䅁䅂䅁䅁䅍䅄䅁䅁䅯杭䅷䅁䅯睈䅙䅁䅯䅉䅙䅁䅅䅁䉁䅁䅁权偃权䅁䍄䉁䅁䅁兂䅁䅁䅍䅄䅁䅁䅯朳䅑䅁䅯硹䅉䅁䅯䅂䍁䅧䅯剹䅉䅁䅅䅁䉁䅁䅁兂䭁㘱睎剐楰䅑杷允䅁䅁䅍䅁䑁䅁䅷䅁䭁佁䕕䅁䭁䉁䝧䅁䉁䅁䅁允䅁䅁䅯䅦䅙䅁杷允䅁䅁䅕䅁䑁䅁䅷䅁䭁䥁䘸䅁䭁佁䭫䅁䭁佁䭙䅁䭁佁䭣䅁䉁䅁䅁允䅁䅁䅯䅅䅑䅁杷允䅁䅁䅕䅁䑁䅁䅷䅁䭁乁䙍䅁䭁䵁单䅁䭁䅁䅑潁䭁䵁卫䅁䉁䅁䅁允䅁䅁䅕慆礱刱䅘ぇ䵁䅉䅅䅁䑁䅁䅁睁䵁䅁䅁权坄䅄䅁权偄杅䅁允䅁䅁䅅䅁䭁䉁䕁䅁䵁䅉䅅䅁䙁䅁䅁睁䵁䅁䅁权允䅂䅁权䙄杅䅁权䕁䅁䅋权䩄杅䅁允䅁䅁䅅䅁䭁䝁䍣䅁䵁䅉䅅䅁䑁䅁䅁睁䵁䅁䅁权⭃兄䅁权歁杂䅁允䅁䅁䅅䅁䭁佁剳䅁䵁䅉䅅䅁䑁䅁䅁睁䵁䅁䅁权睄兂䅁权流杂䅁允䅁䅁䅅䅁䙁䭁睒児塲で䅬䍄䉁䅁䅁睁䅁䅁䅍䅄䅁䅁䅯䅩䅳䅁䅯杊䅙䅁䅅䅁䉁䅁䅁兂偃癷潕䡘匹䅑杷允䅁䅁䅍䅁䑁䅁䅷䅁䭁䕁䵫䅁䭁䉁䝷䅁䉁䅁䅁允䅁䅁䅯䅌䅣䅁杷允䅁䅁䅕䅁䑁䅁䅷䅁䭁偁䙑䅁䭁佁䭫䅁䭁佁䭙䅁䭁佁䭣䅁䉁䅁䅁允䅁䅁䅯睗䄴䅁杷允䅁䅁䅕䅁䑁䅁䅷䅁䭁䑁䱉䅁䭁䵁即䅁䭁䅁䅑潁䭁䵁卧䅁䉁䅁䅁允䅁䅁䅕㡪ㅌ䙋偸さ䵁䅉䅅䅁䙁䅁䅁睁䵁䅁䅁权捄睃䅁权灄权䅁权浄权䅁权湄权䅁允䅁䅁䅅䅁䭁䩁刴䅁䵁䅉䅅䅁䑁䅁䅁睁䵁䅁䅁权䝁杂䅁权奁杂䅁允䅁䅁䅅䅁䭁䕁䡫䅁䵁䅉䅅䅁䙁䅁䅁睁䵁䅁䅁权㕃䅂䅁权潄权䅁权浄权䅁权湄权䅁允䅁䅁䅅䅁䭁偁䬴䅁䵁䅉䅅䅁䙁䅁䅁睁䵁䅁䅁权瑁䅄䅁权汄权䅁权浄权䅁权湄权䅁允䅁䅁䅅䅁䭁䉁䕁䅁䵁䅉䅅䅁䑁䅁䅁睁䵁䅁䅁权潃兂䅁权流杂䅁允䅁䅁䅅䅁䙁佁㙆䭆䠵噍䅤䍄䉁䅁䅁睁䅁䅁䅍䅄䅁䅁䅯眰䅳䅁䅯䅇䅙䅁䅅䅁䉁䅁䅁权䕂杂䅁䍄䉁䅁䅁睁䅁䅁䅍䅄䅁䅁䅯杧䅳䅁䅯硺䅉䅁䅅䅁䉁䅁䅁权允䅂䅁䍄䉁䅁䅁䅂䅁䅁䅍䅄䅁䅁䅯眰䅳䅁䅯睈䅙䅁䅯䅉䅙䅁䅅䅁䉁䅁䅁权㙂元䅁䍄䉁䅁䅁睁䅁䅁䅍䅄䅁䅁䅯䅕䅕䅁䅯䅈䅙䅁䅅䅁䉁䅁䅁权慄杂䅁䍄䉁䅁䅁睁䅁䅁䅍䅄䅁䅁䅯党䅷䅁䅯䅊䅙䅁䅅䅁䉁䅁䅁权䱁䅅䅁䍄䉁䅁䅁睁䅁䅁䅍䅄䅁䅁䅯杺䄰䅁䅯杈䅙䅁䅅䅁䉁䅁䅁权晄睂䅁䍄䉁䅁䅁睁䅁䅁䅍䅄䅁䅁䅯睨䅷䅁䅯杈䅙䅁䅅䅁䉁䅁䅁权穄䅃䅁䍄䉁䅁䅁睁䅁䅁䅍䅄䅁䅁䅯兇䄸䅁䅯杇䅙䅁䅅䅁䉁䅁䅁权杂杂䅁䍄䉁䅁䅁兂䅁䅁䅍䅄䅁䅁䅯睭䅕䅁䅯剸䅉䅁䅯䅂䍁䅧䅯䉹䅉䅁䅅䅁䉁䅁䅁兂权卒伲䩌䩍䅑杷允䅁䅁䅑䅁䑁䅁䅷䅁䭁䥁䕫䅁䭁䉁䜸䅁䭁䍁䝁䅁䉁䅁䅁允䅁䅁䅯䅂䅣䅁杷允䅁䅁䅕䅁䑁䅁䅷䅁䭁䩁䙍䅁䭁䵁单䅁䭁䅁䅑潁䭁䵁卧䅁䉁䅁䅁允䅁䅁䅕⭚倲氳䰱歅䵁䅉䅅䅁䑁䅁䅁睁䵁䅁䅁权汃䅂䅁权歁杂䅁允䅁䅁䅅䅁䭁偁䝕䅁䵁䅉䅅䅁䙁䅁䅁睁䵁䅁䅁权歄睃䅁权潄权䅁权浄权䅁权湄权䅁允䅁䅁䅅䅁䭁䉁䕁䅁䵁䅉䅅䅁䕁䅁䅁睁䵁䅁䅁权允䅂䅁权晁杂䅁权杁杂䅁允䅁䅁䅅䅁䭁䝁䍣䅁䵁䅉䅅䅁䑁䅁䅁睁䵁䅁䅁权橂䅄䅁权慁杂䅁允䅁䅁䅅䅁䭁䉁䝳䅁䵁䅉䅅䅁䙁䅁䅁睁䵁䅁䅁权摁兂䅁权灄权䅁权浄权䅁权湄权䅁允䅁䅁䅅䅁䭁佁偯䅁䵁䅉䅅䅁䙁䅁䅁睁䵁䅁䅁权䙂兂䅁权䱄杅䅁权䕁䅁䅋权䩄杅䅁允䅁䅁䅅䅁䙁佁㙆䭆䠵嘴䅬䍄䉁䅁䅁睁䅁䅁䅍䅄䅁䅁䅯杷䅑䅁䅯硺䅉䅁䅅䅁䉁䅁䅁睂䅁䅁䅁䕁欳䅑杷允䅁䅁䅑䅁䑁䅁䅷䅁䭁䉁䙉䅁䭁䉁䜸䅁䭁䍁䝁䅁䉁䅁䅁允䅁䅁䅯眲䅙䅁杷允䅁䅁䅕䅁䑁䅁䅷䅁䭁䕁䙉䅁䭁佁䬰䅁䭁佁䭙䅁䭁佁䭣䅁䉁䅁䅁允䅁䅁䅯䅅䅑䅁杷允䅁䅁䅕䅁䑁䅁䅷䅁䭁䑁义䅁䭁佁䭧䅁䭁佁䭙䅁䭁佁䭣䅁䉁䅁䅁允䅁䅁䅯杂䅳䅁杷允䅁䅁䅍䅁䑁䅁䅷䅁䭁䩁䕯䅁䭁䉁䝯䅁䉁䅁䅁允䅁䅁䅯児䅙䅁杷允䅁䅁䅕䅁䑁䅁䅷䅁䭁乁䕷䅁䭁佁䭫䅁䭁佁䭙䅁䭁佁䭣䅁䉁䅁䅁允䅁䅁䅯桬䅁䅁杷允䅁䅁䅕䅁䑁䅁䅷䅁䭁䕁䵁䅁䭁䵁即䅁䭁䅁䅑潁䭁䵁卫䅁䉁䅁䅁允䅁䅁䅕児塲㍯乁啕䵁䅉䅅䅁䙁䅁䅁睁䵁䅁䅁权㑄睃䅁权䙄杅䅁权䕁䅁䅋权䩄杅䅁允䅁䅁䅅䅁䙁䕁奲㍤桥睰䅚䍄䉁䅁䅁睁䅁䅁䅍䅄䅁䅁䅯䄯䅯䅁䅯䅈䅙䅁䅅䅁䉁䅁䅁权㝂杂䅁䍄䉁䅁䅁兂䅁䅁䅍䅄䅁䅁䅯杯䅳䅁䅯硹䅉䅁䅯䅂䍁䅧䅯䉹䅉䅁䅅䅁䉁䅁䅁兂畃⭒㙆䅆夵䅑杷允䅁䅁䅍䅁䑁䅁䅷䅁䭁䑁䙣䅁䭁䍁䝑䅁䉁䅁䅁允䅁䅁䅯䅯䅙䅁杷允䅁䅁䅕䅁䑁䅁䅷䅁䭁䍁乷䅁䭁䵁即䅁䭁䅁䅑潁䭁䵁卧䅁䉁䅁䅁允䅁䅁䅕䡰㥁瑃穣啕䵁䅉䅅䅁䙁䅁䅁睁䵁䅁䅁权煄兂䅁权汄权䅁权浄权䅁权湄权䅁允䅁䅁䅅䅁䭁䉁䕁䅁䵁䅉䅅䅁䑁䅁䅁睁䵁䅁䅁权獃䅂䅁权奁杂䅁允䅁䅁䅅䅁䭁䍁䝫䅁䵁䅉䅅䅁䑁䅁䅁睁䵁䅁䅁权䑃䅄䅁权奁杂䅁允䅁䅁䅅䅁䭁䑁䜰䅁䵁䅉䅅䅁䕁䅁䅁睁䵁䅁䅁权权睄䅁权晁杂䅁权杁杂䅁允䅁䅁䅅䅁䭁䩁䡧䅁䵁䅉䅅䅁䙁䅁䅁睁䵁䅁䅁权杁睃䅁权䙄杅䅁权䕁䅁䅋权䥄杅䅁允䅁䅁䅅䅁䙁乁は敃呯䉚䅎䍄䉁䅁䅁睁䅁䅁䅍䅄䅁䅁䅯睪䅑䅁䅯杈䅙䅁䅅䅁䉁䅁䅁权佄杂䅁䍄䉁䅁䅁睁䅁䅁䅍䅄䅁䅁䅯杪䅕䅁䅯䅈䅙䅁䅅䅁䉁䅁䅁权畁杂䅁䍄䉁䅁䅁睁䅁䅁䅍䅄䅁䅁䅯䅪䅑䅁䅯䅇䅙䅁䅅䅁䉁䅁䅁权婁杂䅁䍄䉁䅁䅁兂䅁䅁䅍䅄䅁䅁䅯儶䅑䅁䅯朶䅯䅁䅯朵䅯䅁䅯眶䅯䅁䅅䅁䉁䅁䅁睂䅁䅁䅁䕁洷䅑杷允䅁䅁䅍䅁䑁䅁䅷䅁䭁偁䕫䅁䭁䵁匸䅁䉁䅁䅁允䅁䅁䅯䅅䅑䅁杷允䅁䅁䅕䅁䑁䅁䅷䅁䭁䍁䙕䅁䭁佁䭫䅁䭁佁䭙䅁䭁佁䭣䅁䉁䅁䅁允䅁䅁䅯䅅䅑䅁杷允䅁䅁䅍䅁䑁䅁䅷䅁䭁䉁䝙䅁䭁䉁䝧䅁䉁䅁䅁允䅁䅁䅯克䅙䅁杷允䅁䅁䅕䅁䑁䅁䅷䅁䭁䵁䕣䅁䭁䵁即䅁䭁䅁䅑潁䭁䵁卧䅁䉁䅁䅁允䅁䅁䅕㑈牘払佧歖䵁䅉䅅䅁䑁䅁䅁睁䵁䅁䅁权ㅂ兂䅁权奁杂䅁允䅁䅁䅅䅁䭁䑁䜰䅁䵁䅉䅅䅁䑁䅁䅁睁䵁䅁䅁权扃䅂䅁权敁杂䅁允䅁䅁䅅䅁䭁䙁䝷䅁䵁䅉䅅䅁䑁䅁䅁睁䵁䅁䅁权汃䅂䅁权流杂䅁允䅁䅁䅅䅁䙁䭁䠵場啯汐䅖䍄䉁䅁䅁兂䅁䅁䅍䅄䅁䅁䅯杮䅕䅁䅯䄷䅯䅁䅯朵䅯䅁䅯眵䅯䅁䅅䅁䉁䅁䅁权允䅂䅁䍄䉁䅁䅁睁䅁䅁䅍䅄䅁䅁䅯睡䄴䅁䅯杇䅙䅁䅅䅁䉁䅁䅁权楂杂䅁䍄䉁䅁䅁睁䅁䅁䅍䅄䅁䅁䅯杴䅑䅁䅯䅈䅙䅁䅅䅁䉁䅁䅁权䉂杂䅁䍄䉁䅁䅁睁䅁䅁䅍䅄䅁䅁䅯䄲䅷䅁䅯䅈䅙䅁䅅䅁䉁䅁䅁权瑄杂䅁䍄䉁䅁䅁兂䅁䅁䅍䅄䅁䅁䅯䅫䅳䅁䅯䄷䅯䅁䅯朵䅯䅁䅯眵䅯䅁䅅䅁䉁䅁䅁权允䅂䅁䍄䉁䅁䅁睁䅁䅁䅍䅄䅁䅁䅯杍䄰䅁䅯杇䅙䅁䅅䅁䉁䅁䅁权獂杂䅁䍄䉁䅁䅁兂䅁䅁䅍䅄䅁䅁䅯䄳䅑䅁䅯䄶䅯䅁䅯朵䅯䅁䅯眵䅯䅁䅅䅁䉁䅁䅁权䝁睃䅁䍄䉁䅁䅁睁䅁䅁䅍䅄䅁䅁䅯睈䅕䅁䅯杈䅙䅁䅅䅁䉁䅁䅁权ぁ杂䅁䍄䉁䅁䅁睁䅁䅁䅍䅄䅁䅁䅯䄹䅯䅁䅯杇䅙䅁䅅䅁䉁䅁䅁权㉃杂䅁䍄䉁䅁䅁睁䅁䅁䅍䅄䅁䅁䅯儳䄰䅁䅯杈䅙䅁䅅䅁䉁䅁䅁权灃䅃䅁䍄䉁䅁䅁兂䅁䅁䅍䅄䅁䅁䅯䅂䅕䅁䅯儶䅯䅁䅯朵䅯䅁䅯眵䅯䅁䅅䅁䉁䅁䅁权摃睃䅁䍄䉁䅁䅁兂䅁䅁䅍䅄䅁䅁䅯䅂䅙䅁䅯儶䅯䅁䅯朵䅯䅁䅯眵䅯䅁䅅䅁䉁䅁䅁权允䅂䅁䍄䉁䅁䅁睁䅁䅁䅍䅄䅁䅁䅯䄴䅳䅁䅯硺䅉䅁䅅䅁䉁䅁䅁睂䅁䅁䅁䌴楲䅑杷允䅁䅁䅍䅁䑁䅁䅷䅁䭁䝁䵉䅁䭁䉁䝧䅁䉁䅁䅁允䅁䅁䅯䅒䅙䅁杷允䅁䅁䅕䅁䑁䅁䅷䅁䭁䥁䘰䅁䭁佁䭯䅁䭁佁䭙䅁䭁佁䭳䅁䉁䅁䅁允䅁䅁䅯䅅䅑䅁杷允䅁䅁䅍䅁䑁䅁䅷䅁䭁䩁䕉䅁䭁䵁匸䅁䉁䅁䅁允䅁䅁䅯䅅䅑䅁杷允䅁䅁䅕䅁䑁䅁䅷䅁䭁䥁䱍䅁䭁䵁单䅁䭁䅁䅑潁䭁䵁卧䅁䉁䅁䅁允䅁䅁䅕䥩收㍓汷啊䵁䅉䅅䅁䙁䅁䅁睁䵁䅁䅁权婂睃䅁权煄权䅁权浄权䅁权牄权䅁允䅁䅁䅅䅁䭁䉁䕁䅁䵁䅉䅅䅁䙁䅁䅁睁䵁䅁䅁权捁兂䅁权煄权䅁权浄权䅁权牄权䅁允䅁䅁䅅䅁䡁䅁䅁䅁权敓䅚䍄䉁䅁䅁兂䅁䅁䅍䅄䅁䅁䅯睍䅕䅁䅯䄶䅯䅁䅯朵䅯䅁䅯眵䅯䅁䅅䅁䉁䅁䅁权䝁睃䅁䍄䉁䅁䅁睁䅁䅁䅍䅄䅁䅁䅯睹䅑䅁䅯杇䅙䅁䅅䅁䉁䅁䅁权扁杂䅁䍄䉁䅁䅁睁䅁䅁䅍䅄䅁䅁䅯䅱䅕䅁䅯䅇䅙䅁䅅䅁䉁䅁䅁权灁杂䅁䍄䉁䅁䅁睁䅁䅁䅍䅄䅁䅁䅯䄫䅑䅁䅯䅇䅙䅁䅅䅁䉁䅁䅁权㡂杂䅁䍄䉁䅁䅁睁䅁䅁䅍䅄䅁䅁䅯硤䅁䅁䅯硺䅉䅁䅅䅁䉁䅁䅁权允䅂䅁䍄䉁䅁䅁兂䅁䅁䅍䅄䅁䅁䅯朰䄰䅁䅯儶䅯䅁䅯朵䅯䅁䅯眵䅯䅁䅅䅁䉁䅁䅁权允䅂䅁䍄䉁䅁䅁睁䅁䅁䅍䅄䅁䅁䅯睹䅑䅁䅯硺䅉䅁䅅䅁䉁䅁䅁权允䅂䅁䍄䉁䅁䅁兂䅁䅁䅍䅄䅁䅁䅯䅨䅕䅁䅯䄷䅯䅁䅯朵䅯䅁䅯眵䅯䅁䅅䅁䉁䅁䅁权允䅂䅁䍄䉁䅁䅁睁䅁䅁䅍䅄䅁䅁䅯䅏䅕䅁䅯䅈䅙䅁䅅䅁䉁䅁䅁权慂杂䅁䍄䉁䅁䅁睁䅁䅁䅍䅄䅁䅁䅯杙䅕䅁䅯杊䅙䅁䅅䅁䉁䅁䅁兂䥂場啯潲噤䅑杷允䅁䅁䅍䅁䑁䅁䅷䅁䭁䕁䵁䅁䭁䵁匸䅁䉁䅁䅁允䅁䅁䅯䅅䅑䅁杷允䅁䅁䅕䅁䑁䅁䅷䅁䭁佁䕅䅁䭁佁䭕䅁䭁佁䭙䅁䭁佁䭣䅁䉁䅁䅁允䅁䅁䅯李䅳䅁杷允䅁䅁䅕䅁䑁䅁䅷䅁䭁䍁䱧䅁䭁佁䭷䅁䭁佁䭙䅁䭁佁䭣䅁䉁䅁䅁允䅁䅁䅯䅅䅑䅁杷允䅁䅁䅕䅁䑁䅁䅷䅁䭁䱁䙷䅁䭁佁䭧䅁䭁佁䭙䅁䭁佁䭣䅁䉁䅁䅁允䅁䅁䅯杂䅳䅁杷允䅁䅁䅕䅁䑁䅁䅷䅁䭁䝁偫䅁䭁䵁即䅁䭁䅁䅑潁䭁䵁卧䅁䉁䅁䅁允䅁䅁䅕歲桦桥佒啙䵁䅉䅅䅁䙁䅁䅁睁䵁䅁䅁权䙁睃䅁权獄权䅁权浄权䅁权湄权䅁允䅁䅁䅅䅁䡁䅁䅁䅁杁畒䅚䍄䉁䅁䅁兂䅁䅁䅍䅄䅁䅁䅯儯䅕䅁䅯儶䅯䅁䅯朵䅯䅁䅯眵䅯䅁䅅䅁䉁䅁䅁权煄兄䅁䍄䉁䅁䅁睁䅁䅁䅍䅄䅁䅁䅯朲䅑䅁䅯䅊䅙䅁䅅䅁䉁䅁䅁权啂睂䅁䍄䉁䅁䅁兂䅁䅁䅍䅄䅁䅁䅯先䅳䅁䅯硹䅉䅁䅯䅂䍁䅧䅯剹䅉䅁䅅䅁䉁䅁䅁兂䑄匹捨ㅪ兊䅑杷允䅁䅁䅕䅁䑁䅁䅷䅁䭁䍁䙳䅁䭁佁䭷䅁䭁佁䭙䅁䭁佁䭣䅁䉁䅁䅁允䅁䅁䅯䅅䅑䅁杷允䅁䅁䅕䅁䑁䅁䅷䅁䭁䵁佁䅁䭁佁䭕䅁䭁佁䭙䅁䭁佁䭣䅁䉁䅁䅁允䅁䅁䅯䅅䅑䅁杷允䅁䅁䅕䅁䑁䅁䅷䅁䭁䝁䙍䅁䭁佁䭧䅁䭁佁䭙䅁䭁佁䭣䅁䉁䅁䅁允䅁䅁䅯杂䅳䅁杷允䅁䅁䅕䅁䑁䅁䅷䅁䭁䉁佅䅁䭁佁䭫䅁䭁佁䭙䅁䭁佁䭣䅁䉁䅁䅁允䅁䅁䅯剉䅉䅁杷允䅁䅁䅍䅁䑁䅁䅷䅁䭁佁䕳䅁䭁䍁䝙䅁䉁䅁䅁允䅁䅁䅕児塲㍯㥂歕䵁䅉䅅䅁䑁䅁䅁睁䵁䅁䅁权元睃䅁权偄杅䅁允䅁䅁䅅䅁䡁䅁䅁䅁䅃佭䅒䍄䉁䅁䅁兂䅁䅁䅍䅄䅁䅁䅯兴䅑䅁䅯硹䅉䅁䅯䅂䍁䅧䅯剹䅉䅁䅅䅁䉁䅁䅁兂䭁㘱睎慐扰䅑杷允䅁䅁䅕䅁䑁䅁䅷䅁䭁䅁䱧䅁䭁䵁即䅁䭁䅁䅑潁䭁䵁卫䅁䉁䅁䅁允䅁䅁䅕㘱睎児䡰䕖䵁䅉䅅䅁䑁䅁䅁睁䵁䅁䅁权䵄兂䅁权奁杂䅁允䅁䅁䅅䅁䭁䝁䜸䅁䵁䅉䅅䅁䑁䅁䅁睁䵁䅁䅁权ぁ杄䅁权偄杅䅁允䅁䅁䅅䅁䭁䉁䕁䅁䵁䅉䅅䅁䙁䅁䅁睁䵁䅁䅁权奄睃䅁权汄权䅁权浄权䅁权湄权䅁允䅁䅁䅅䅁䭁䉁䕁䅁䵁䅉䅅䅁䙁䅁䅁睁䵁䅁䅁权杂兂䅁权䙄杅䅁权䕁䅁䅋权䩄杅䅁允䅁䅁䅅䅁䙁偁婖桫瑭祐䅆䍄䉁䅁䅁兂䅁䅁䅍䅄䅁䅁䅯䅪䅕䅁䅯硹䅉䅁䅯䅂䍁䅧䅯䉹䅉䅁䅅䅁䉁䅁䅁兂㉄䙋偹獷婖䅑杷允䅁䅁䅕䅁䑁䅁䅷䅁䭁䭁䘰䅁䭁䵁即䅁䭁䅁䅑潁䭁䵁卫䅁䉁䅁䅁允䅁䅁䅕䡰㥁瑃䑣啘䵁䅉䅅䅁䙁䅁䅁睁䵁䅁䅁权十杂䅁权潄权䅁权浄权䅁权湄权䅁允䅁䅁䅅䅁䭁䑁䱙䅁䵁䅉䅅䅁䙁䅁䅁睁䵁䅁䅁权畂䅄䅁权䱄杅䅁权䕁䅁䅋权䩄杅䅁允䅁䅁䅅䅁䙁䱁敧敨剴䙓䅰䍄䉁䅁䅁兂䅁䅁䅍䅄䅁䅁䅯充䅙䅁䅯剸䅉䅁䅯䅂䍁䅧䅯剹䅉䅁䅅䅁䉁䅁䅁兂䱁歄剐ぅ乯䅑杷允䅁䅁䅑䅁䑁䅁䅷䅁䭁䱁䙣䅁䭁䉁䜸䅁䭁䍁䝁䅁䉁䅁䅁允䅁䅁䅯睑䅙䅁杷允䅁䅁䅕䅁䑁䅁䅷䅁䭁䉁䝣䅁䭁佁䭫䅁䭁佁䭙䅁䭁佁䭣䅁䉁䅁䅁允䅁䅁䅯䅋䄸䅁杷允䅁䅁䅕䅁䑁䅁䅷䅁䭁佁乍䅁䭁佁䭷䅁䭁佁䭙䅁䭁佁䭣䅁䉁䅁䅁允䅁䅁䅣䅁䅁䥁硂唵䵁䅉䅅䅁䕁䅁䅁睁䵁䅁䅁权䩂兂䅁权晁杂䅁权杁杂䅁允䅁䅁䅅䅁䭁䭁䡉䅁䵁䅉䅅䅁䑁䅁䅁睁䵁䅁䅁权婁睄䅁权捁杂䅁允䅁䅁䅅䅁䭁䍁䠴䅁䵁䅉䅅䅁䙁䅁䅁睁䵁䅁䅁权敁兂䅁权䱄杅䅁权䕁䅁䅋权䥄杅䅁允䅁䅁䅅䅁䙁䉁䘫ㄶ㑇汪䅚䍄䉁䅁䅁兂䅁䅁䅍䅄䅁䅁䅯杷䅑䅁䅯䄷䅯䅁䅯朵䅯䅁䅯眵䅯䅁䅅䅁䉁䅁䅁睂䅁䅁䅁䉉浢䅑杷允䅁䅁䅍䅁䑁䅁䅷䅁䭁䵁䔰䅁䭁䉁䝷䅁䉁䅁䅁允䅁䅁䅯杋䅣䅁杷允䅁䅁䅕䅁䑁䅁䅷䅁䭁䥁䕳䅁䭁䵁单䅁䭁䅁䅑潁䭁䵁卫䅁䉁䅁䅁允䅁䅁䅕栶灈䘶㑯䕆䵁䅉䅅䅁䙁䅁䅁睁䵁䅁䅁权橄兂䅁权䙄杅䅁权䕁䅁䅋权䩄杅䅁允䅁䅁䅅䅁䙁䭁剡甲㉖䉳䅴䍄䉁䅁䅁兂䅁䅁䅍䅄䅁䅁䅯眷䅕䅁䅯䄶䅯䅁䅯朵䅯䅁䅯眵䅯䅁䅅䅁䉁䅁䅁权䝁睃䅁䍄䉁䅁䅁兂䅁䅁䅍䅄䅁䅁䅯睋䅕䅁䅯儷䅯䅁䅯朵䅯䅁䅯眵䅯䅁䅅䅁䉁䅁䅁权允䅂䅁䍄䉁䅁䅁兂䅁䅁䅍䅄䅁䅁䅯䅵䅷䅁䅯儵䅯䅁䅯朵䅯䅁䅯眵䅯䅁䅅䅁䉁䅁䅁权㍁睃䅁䍄䉁䅁䅁睁䅁䅁䅍䅄䅁䅁䅯杸䅑䅁䅯杈䅙䅁䅅䅁䉁䅁䅁权歃杂䅁䍄䉁䅁䅁睁䅁䅁䅍䅄䅁䅁䅯杶䅕䅁䅯杈䅙䅁䅅䅁䉁䅁䅁权㍂杂䅁䍄䉁䅁䅁兂䅁䅁䅍䅄䅁䅁䅯入䄴䅁䅯儷䅯䅁䅯朵䅯䅁䅯眵䅯䅁䅅䅁䉁䅁䅁权允䅂䅁䍄䉁䅁䅁睁䅁䅁䅍䅄䅁䅁䅯术䅷䅁䅯杊䅙䅁䅅䅁䉁䅁䅁兂㑃潈牘兕周䅑杷允䅁䅁䅍䅁䑁䅁䅷䅁䭁䱁䔰䅁䭁䉁䜴䅁䉁䅁䅁允䅁䅁䅯杚䅙䅁杷允䅁䅁䅕䅁䑁䅁䅷䅁䭁䑁偣䅁䭁䵁即䅁䭁䅁䅑潁䭁䵁卫䅁䉁䅁䅁允䅁䅁䅕瑃橥䑣䬱し䵁䅉䅅䅁䑁䅁䅁睁䵁䅁䅁权㡂兂䅁权流杂䅁允䅁䅁䅅䅁䙁䭁䠵場啯汶䅒䍄䉁䅁䅁睁䅁䅁䅍䅄䅁䅁䅯䅇䅷䅁䅯杇䅙䅁䅅䅁䉁䅁䅁权扁杂䅁䍄䉁䅁䅁兂䅁䅁䅍䅄䅁䅁䅯元䅷䅁䅯儷䅯䅁䅯朵䅯䅁䅯眵䅯䅁䅅䅁䉁䅁䅁睂䅁䅁䅁䍧浢䅑杷允䅁䅁䅕䅁䑁䅁䅷䅁䭁䡁乙䅁䭁佁䭧䅁䭁佁䭙䅁䭁佁䭣䅁䉁䅁䅁允䅁䅁䅯䅅䅑䅁杷允䅁䅁䅍䅁䑁䅁䅷䅁䭁佁䱁䅁䭁䍁䝑䅁䉁䅁䅁允䅁䅁䅯杓䄰䅁杷允䅁䅁䅍䅁䑁䅁䅷䅁䭁䩁䕳䅁䭁䉁䝯䅁䉁䅁䅁允䅁䅁䅯睇䅙䅁杷允䅁䅁䅕䅁䑁䅁䅷䅁䭁䍁䙳䅁䭁䵁单䅁䭁䅁䅑潁䭁䵁卫䅁䉁䅁䅁允䅁䅁䅕礫㉇慰㉩歅䵁䅉䅅䅁䑁䅁䅁睁䵁䅁䅁权歄䅂䅁权偄杅䅁允䅁䅁䅅䅁䭁䉁䕁䅁䵁䅉䅅䅁䑁䅁䅁睁䵁䅁䅁权⭃杄䅁权敁杂䅁允䅁䅁䅅䅁䭁䑁䝑䅁䵁䅉䅅䅁䙁䅁䅁睁䵁䅁䅁权䅄兄䅁权灄权䅁权浄权䅁权湄权䅁允䅁䅁䅅䅁䭁䩁卑䅁䵁䅉䅅䅁䙁䅁䅁睁䵁䅁䅁权⭃杄䅁权䙄杅䅁权䕁䅁䅋权䩄杅䅁允䅁䅁䅅䅁䙁乁祄䭓獪眳䅚䍄䉁䅁䅁䅂䅁䅁䅍䅄䅁䅁䅯䅔䅕䅁䅯睈䅙䅁䅯䅉䅙䅁䅅䅁䉁䅁䅁权䍃䅃䅁䍄䉁䅁䅁兂䅁䅁䅍䅄䅁䅁䅯杁䅷䅁䅯儵䅯䅁䅯朵䅯䅁䅯眵䅯䅁䅅䅁䉁䅁䅁权捁睃䅁䍄䉁䅁䅁睁䅁䅁䅍䅄䅁䅁䅯共䅑䅁䅯杊䅙䅁䅅䅁䉁䅁䅁兂啁歲桦橥䱒䅑杷允䅁䅁䅕䅁䑁䅁䅷䅁䭁䅁免䅁䭁佁䬰䅁䭁佁䭙䅁䭁佁䭣䅁䉁䅁䅁允䅁䅁䅣䅁䅁䵁歁欵䵁䅉䅅䅁䑁䅁䅁睁䵁䅁䅁权噁杄䅁权慁杂䅁允䅁䅁䅅䅁䭁䙁䜴䅁䵁䅉䅅䅁䙁䅁䅁睁䵁䅁䅁权䕄䅂䅁权灄权䅁权浄权䅁权湄权䅁允䅁䅁䅅䅁䭁䉁䕁䅁䵁䅉䅅䅁䑁䅁䅁睁䵁䅁䅁权祄䅂䅁权流杂䅁允䅁䅁䅅䅁䙁䡁㥅瑃橥䙧䅚䍄䉁䅁䅁兂䅁䅁䅍䅄䅁䅁䅯䅍䅷䅁䅯䄶䅯䅁䅯朵䅯䅁䅯眵䅯䅁䅅䅁䉁䅁䅁权䝁睃䅁䍄䉁䅁䅁睁䅁䅁䅍䅄䅁䅁䅯具䅑䅁䅯杇䅙䅁䅅䅁䉁䅁䅁权䱂杂䅁䍄䉁䅁䅁䅂䅁䅁䅍䅄䅁䅁䅯睅䄴䅁䅯睈䅙䅁䅯䅉䅙䅁䅅䅁䉁䅁䅁权畁䅅䅁䍄䉁䅁䅁睁䅁䅁䅍䅄䅁䅁䅯眲䅕䅁䅯杇䅙䅁䅅䅁䉁䅁䅁权獂杂䅁䍄䉁䅁䅁兂䅁䅁䅍䅄䅁䅁䅯儹䅑䅁䅯儶䅯䅁䅯朵䅯䅁䅯眵䅯䅁䅅䅁䉁䅁䅁权偁充䅁䍄䉁䅁䅁兂䅁䅁䅍䅄䅁䅁䅯杬䅑䅁䅯剸䅉䅁䅯䅂䍁䅧䅯剹䅉䅁䅅䅁䉁䅁䅁兂扁㝉匵剒摳䅑杷允䅁䅁䅕䅁䑁䅁䅷䅁䭁䙁䙍䅁䭁佁䬰䅁䭁佁䭙䅁䭁佁䭣䅁䉁䅁䅁允䅁䅁䅣䅁䅁䍁䩄唵䵁䅉䅅䅁䑁䅁䅁睁䵁䅁䅁权佁兂䅁权偄杅䅁允䅁䅁䅅䅁䡁䅁䅁䅁䅃支䅎䍄䉁䅁䅁䅂䅁䅁䅍䅄䅁䅁䅯克䄸䅁䅯睈䅙䅁䅯䅉䅙䅁䅅䅁䉁䅁䅁权㑃杅䅁䍄䉁䅁䅁兂䅁䅁䅍䅄䅁䅁䅯睌䅷䅁䅯儷䅯䅁䅯朵䅯䅁䅯眵䅯䅁䅅䅁䉁䅁䅁睂䅁䅁䅁䑙浶䅑杷允䅁䅁䅍䅁䑁䅁䅷䅁䭁䉁䕁䅁䭁䉁䝧䅁䉁䅁䅁允䅁䅁䅯睚䅉䅁杷允䅁䅁䅑䅁䑁䅁䅷䅁䭁偁乧䅁䭁䉁䜸䅁䭁䍁䝁䅁䉁䅁䅁允䅁䅁䅯䅔䅙䅁杷允䅁䅁䅍䅁䑁䅁䅷䅁䭁䉁䙫䅁䭁䵁匸䅁䉁䅁䅁允䅁䅁䅯䅅䅑䅁杷允䅁䅁䅕䅁䑁䅁䅷䅁䭁䍁䘴䅁䭁䵁即䅁䭁䅁䅑潁䭁䵁卫䅁䉁䅁䅁允䅁䅁䅕瑃橥䑣䌳す䵁䅉䅅䅁䙁䅁䅁睁䵁䅁䅁权䕄䅄䅁权汄权䅁权浄权䅁权湄权䅁允䅁䅁䅅䅁䭁䉁䕁䅁䵁䅉䅅䅁䑁䅁䅁睁䵁䅁䅁权权䅂䅁权流杂䅁允䅁䅁䅅䅁䙁䥁䌯匹捨ㅪ䅂䍄䉁䅁䅁兂䅁䅁䅍䅄䅁䅁䅯睉䅕䅁䅯䄷䅯䅁䅯朵䅯䅁䅯眵䅯䅁䅅䅁䉁䅁䅁睂䅁䅁䅁乯汢䅑杷允䅁䅁䅕䅁䑁䅁䅷䅁䭁䝁䰸䅁䭁佁䬰䅁䭁佁䭙䅁䭁佁䭣䅁䉁䅁䅁允䅁䅁䅣䅁䅁䍁灄〴䵁䅉䅅䅁䑁䅁䅁睁䵁䅁䅁权偃䅄䅁权偄杅䅁允䅁䅁䅅䅁䡁䅁䅁䅁䅂畯䅊䍄䉁䅁䅁兂䅁䅁䅍䅄䅁䅁䅯䅗䅕䅁䅯䄷䅯䅁䅯朵䅯䅁䅯眵䅯䅁䅅䅁䉁䅁䅁睂䅁䅁䅁䅧汢䅑杷允䅁䅁䅍䅁䑁䅁䅷䅁䭁䍁䙕䅁䭁䵁匸䅁䉁䅁䅁允䅁䅁䅯䅅䅑䅁杷允䅁䅁䅍䅁䑁䅁䅷䅁䭁䥁䴸䅁䭁䍁䝑䅁䉁䅁䅁允䅁䅁䅯䅅䅑䅁杷允䅁䅁䅕䅁䑁䅁䅷䅁䭁䑁䱑䅁䭁佁䭯䅁䭁佁䭙䅁䭁佁䭳䅁䉁䅁䅁允䅁䅁䅣䅁䅁䥁慁欵䵁䅉䅅䅁䑁䅁䅁睁䵁䅁䅁权卄睄䅁权歁杂䅁允䅁䅁䅅䅁䭁䵁剷䅁䵁䅉䅅䅁䙁䅁䅁睁䵁䅁䅁权呁兂䅁权䙄杅䅁权䕁䅁䅋权䥄杅䅁允䅁䅁䅅䅁䙁䉁瑲䥸㙱材䅰䍄䉁䅁䅁睁䅁䅁䅍䅄䅁䅁䅯儱䄰䅁䅯杊䅙䅁䅅䅁䉁䅁䅁兂捂㡪ㅌ䅋坸䅑杷允䅁䅁䅍䅁䑁䅁䅷䅁䭁䱁䙁䅁䭁䍁䝙䅁䉁䅁䅁允䅁䅁䅕歲桦桥敔䕗䵁䅉䅅䅁䑁䅁䅁睁䵁䅁䅁权㍃兂䅁权慁杂䅁允䅁䅁䅅䅁䭁䉁䝳䅁䵁䅉䅅䅁䙁䅁䅁睁䵁䅁䅁权䱂兂䅁权䙄杅䅁权䕁䅁䅋权䥄杅䅁允䅁䅁䅅䅁䙁䥁ぱ㝘䐯桄䅤䍄䉁䅁䅁睁䅁䅁䅍䅄䅁䅁䅯睨䅑䅁䅯杇䅙䅁䅅䅁䉁䅁䅁权㥁杂䅁䍄䉁䅁䅁睁䅁䅁䅍䅄䅁䅁䅯䅍䅷䅁䅯杈䅙䅁䅅䅁䉁䅁䅁权噂元䅁䍄䉁䅁䅁兂䅁䅁䅍䅄䅁䅁䅯䅂䅳䅁䅯儵䅯䅁䅯朵䅯䅁䅯眵䅯䅁䅅䅁䉁䅁䅁权允䅂䅁䍄䉁䅁䅁睁䅁䅁䅍䅄䅁䅁䅯儫䅑䅁䅯䅇䅙䅁䅅䅁䉁䅁䅁权䅂杂䅁䍄䉁䅁䅁睁䅁䅁䅍䅄䅁䅁䅯睁䅷䅁䅯杊䅙䅁䅅䅁䉁䅁䅁兂㉄䙋偹歷卖䅑杷允䅁䅁䅍䅁䑁䅁䅷䅁䭁䙁久䅁䭁䉁䝷䅁䉁䅁䅁允䅁䅁䅯睊䅙䅁杷允䅁䅁䅕䅁䑁䅁䅷䅁䭁䩁䘰䅁䭁佁䭧䅁䭁佁䭙䅁䭁佁䭣䅁䉁䅁䅁允䅁䅁䅯杂䅳䅁杷允䅁䅁䅕䅁䑁䅁䅷䅁䭁䙁䙷䅁䭁䵁即䅁䭁䅁䅑潁䭁䵁卫䅁䉁䅁䅁允䅁䅁䅕牕敧敨硴啘䵁䅉䅅䅁䑁䅁䅁睁䵁䅁䅁权偃䅂䅁权歁杂䅁允䅁䅁䅅䅁䭁䙁䡯䅁䵁䅉䅅䅁䑁䅁䅁睁䵁䅁䅁权㉁兂䅁权敁杂䅁允䅁䅁䅅䅁䭁䑁䝣䅁䵁䅉䅅䅁䙁䅁䅁睁䵁䅁䅁权㡃兂䅁权汄权䅁权浄权䅁权湄权䅁允䅁䅁䅅䅁䭁䅁䰰䅁䵁䅉䅅䅁䑁䅁䅁睁䵁䅁䅁权癄兄䅁权慁杂䅁允䅁䅁䅅䅁䭁䝁䝉䅁䵁䅉䅅䅁䙁䅁䅁睁䵁䅁䅁权時兂䅁权䱄杅䅁权䕁䅁䅋权䩄杅䅁允䅁䅁䅅䅁䙁䭁䠵場啯汦䅴䍄䉁䅁䅁兂䅁䅁䅍䅄䅁䅁䅯睘䄰䅁䅯硹䅉䅁䅯䅂䍁䅧䅯䉹䅉䅁䅅䅁䉁䅁䅁兂卂䉵䘶砶楆䅑杷允䅁䅁䅍䅁䑁䅁䅷䅁䭁䉁䕁䅁䭁䉁䝯䅁䉁䅁䅁允䅁䅁䅯睚䅉䅁杷允䅁䅁䅍䅁䑁䅁䅷䅁䭁偁䕣䅁䭁䉁䝷䅁䉁䅁䅁允䅁䅁䅯杍䅣䅁杷允䅁䅁䅍䅁䑁䅁䅷䅁䭁䕁䙕䅁䭁䉁䝧䅁䉁䅁䅁允䅁䅁䅯児䅙䅁杷允䅁䅁䅕䅁䑁䅁䅷䅁䭁䭁䴴䅁䭁佁䭫䅁䭁佁䭙䅁䭁佁䭣䅁䉁䅁䅁允䅁䅁䅯䅅䅑䅁杷允䅁䅁䅕䅁䑁䅁䅷䅁䭁䅁䙅䅁䭁佁䭯䅁䭁佁䭙䅁䭁佁䭳䅁䉁䅁䅁允䅁䅁䅣䅁䅁䝁癁欵䵁䅉䅅䅁䙁䅁䅁睁䵁䅁䅁权汁睃䅁权䙄杅䅁权䕁䅁䅋权䩄杅䅁允䅁䅁䅅䅁䙁䑁桇単䅏桯䅊䍄䉁䅁䅁兂䅁䅁䅍䅄䅁䅁䅯睹䄰䅁䅯硹䅉䅁䅯䅂䍁䅧䅯䉹䅉䅁䅅䅁䉁䅁䅁兂桄桥畓㍒桬䅑杷允䅁䅁䅍䅁䑁䅁䅷䅁䭁䉁䕁䅁䭁䍁䝑䅁䉁䅁䅁允䅁䅁䅯睚䅉䅁杷允䅁䅁䅍䅁䑁䅁䅷䅁䭁䱁䘸䅁䭁䉁䝷䅁䉁䅁䅁允䅁䅁䅯䅈䅣䅁杷允䅁䅁䅕䅁䑁䅁䅷䅁䭁佁佉䅁䭁䵁单䅁䭁䅁䅑潁䭁䵁卧䅁䉁䅁䅁允䅁䅁䅕硘䉳䨵歉歈䵁䅉䅅䅁䑁䅁䅁睁䵁䅁䅁权硂兂䅁权奁杂䅁允䅁䅁䅅䅁䭁䑁䝫䅁䵁䅉䅅䅁䙁䅁䅁睁䵁䅁䅁权楃兂䅁权汄权䅁权浄权䅁权湄权䅁允䅁䅁䅅䅁䭁䉁䕁䅁䵁䅉䅅䅁䑁䅁䅁睁䵁䅁䅁权潂兄䅁权捁杂䅁允䅁䅁䅅䅁䭁䙁䝯䅁䵁䅉䅅䅁䙁䅁䅁睁䵁䅁䅁权䍂兂䅁权獄权䅁权浄权䅁权湄权䅁允䅁䅁䅅䅁䭁䉁䕁䅁䵁䅉䅅䅁䙁䅁䅁睁䵁䅁䅁权佄兄䅁权灄权䅁权浄权䅁权湄权䅁允䅁䅁䅅䅁䭁䭁剁䅁䵁䅉䅅䅁䑁䅁䅁睁䵁䅁䅁权允䅂䅁权流杂䅁允䅁䅁䅅䅁䭁䝁䍣䅁䵁䅉䅅䅁䙁䅁䅁睁䵁䅁䅁权允䅂䅁权汄权䅁权浄权䅁权湄权䅁允䅁䅁䅅䅁䭁䝁䍣䅁䵁䅉䅅䅁䙁䅁䅁睁䵁䅁䅁权睄睃䅁权䱄杅䅁权䕁䅁䅋权䩄杅䅁允䅁䅁䅅䅁䙁䙁偹癷潕䙶䄹䍄䉁䅁䅁兂䅁䅁䅍䅄䅁䅁䅯䅅䅑䅁䅯䄶䅯䅁䅯朵䅯䅁䅯眵䅯䅁䅅䅁䉁䅁䅁权湂杁䅁䍄䉁䅁䅁睁䅁䅁䅍䅄䅁䅁䅯睇䅕䅁䅯䅊䅙䅁䅅䅁䉁䅁䅁权流睂䅁䍄䉁䅁䅁睁䅁䅁䅍䅄䅁䅁䅯杵䅕䅁䅯䅊䅙䅁䅅䅁䉁䅁䅁权塄杅䅁䍄䉁䅁䅁兂䅁䅁䅍䅄䅁䅁䅯兄䅷䅁䅯朶䅯䅁䅯朵䅯䅁䅯眶䅯䅁䅅䅁䉁䅁䅁睂䅁䅁䅁䕯浐䅑杷允䅁䅁䅕䅁䑁䅁䅷䅁䭁䉁䕁䅁䭁佁䭯䅁䭁佁䭙䅁䭁佁䭳䅁䉁䅁䅁允䅁䅁䅯睚䅉䅁杷允䅁䅁䅕䅁䑁䅁䅷䅁䭁䉁䕁䅁䭁佁䭷䅁䭁佁䭙䅁䭁佁䭣䅁䉁䅁䅁允䅁䅁䅯睚䅉䅁杷允䅁䅁䅕䅁䑁䅁䅷䅁䭁䩁乣䅁䭁䵁即䅁䭁䅁䅑潁䭁䵁卧䅁䉁䅁䅁允䅁䅁䅕捺䵺䵺獷啙䵁䅉䅅䅁䑁䅁䅁睁䵁䅁䅁权桁兂䅁权歁杂䅁允䅁䅁䅅䅁䭁䥁䠸䅁䵁䅉䅅䅁䙁䅁䅁睁䵁䅁䅁权㑄睃䅁权䙄杅䅁权䕁䅁䅋权䥄杅䅁允䅁䅁䅅䅁䙁䱁兣公硒睌䅚䍄䉁䅁䅁兂䅁䅁䅍䅄䅁䅁䅯䅅䅑䅁䅯儷䅯䅁䅯朵䅯䅁䅯眵䅯䅁䅅䅁䉁䅁䅁权湂杁䅁䍄䉁䅁䅁兂䅁䅁䅍䅄䅁䅁䅯䅍䅕䅁䅯剸䅉䅁䅯䅂䍁䅧䅯䉹䅉䅁䅅䅁䉁䅁䅁兂䡃伹兙嘱婍䅑杷允䅁䅁䅕䅁䑁䅁䅷䅁䭁䑁䙉䅁䭁佁䬰䅁䭁佁䭙䅁䭁佁䭣䅁䉁䅁䅁允䅁䅁䅣䅁䅁佁穁欵䵁䅉䅅䅁䑁䅁䅁睁䵁䅁䅁权塁兂䅁权歁杂䅁允䅁䅁䅅䅁䭁䉁䕁䅁䵁䅉䅅䅁䙁䅁䅁睁䵁䅁䅁权い兂䅁权汄权䅁权浄权䅁权湄权䅁允䅁䅁䅅䅁䭁偁䭫䅁䵁䅉䅅䅁䑁䅁䅁睁䵁䅁䅁权畃兂䅁权偄杅䅁允䅁䅁䅅䅁䭁䉁䕁䅁䵁䅉䅅䅁䑁䅁䅁睁䵁䅁䅁权畁兂䅁权歁杂䅁允䅁䅁䅅䅁䭁䕁䥯䅁䵁䅉䅅䅁䑁䅁䅁睁䵁䅁䅁权啁兄䅁权歁杂䅁允䅁䅁䅅䅁䭁䅁䡧䅁䵁䅉䅅䅁䑁䅁䅁睁䵁䅁䅁权䕂兂䅁权奁杂䅁允䅁䅁䅅䅁䭁䑁䜰䅁䵁䅉䅅䅁䑁䅁䅁睁䵁䅁䅁权坄兂䅁权歁杂䅁允䅁䅁䅅䅁䭁䑁䝁䅁䵁䅉䅅䅁䑁䅁䅁睁䵁䅁䅁权䵃䅂䅁权慁杂䅁允䅁䅁䅅䅁䭁䉁䝳䅁䵁䅉䅅䅁䕁䅁䅁睁䵁䅁䅁权摄䅄䅁权晁杂䅁权杁杂䅁允䅁䅁䅅䅁䭁䝁儴䅁䵁䅉䅅䅁䙁䅁䅁睁䵁䅁䅁权敃䅂䅁权䙄杅䅁权䕁䅁䅋权䥄杅䅁允䅁䅁䅅䅁䙁䥁琫乩噫杤䅚䍄䉁䅁䅁兂䅁䅁䅍䅄䅁䅁䅯杪䅷䅁䅯儵䅯䅁䅯朵䅯䅁䅯眵䅯䅁䅅䅁䉁䅁䅁权允䅂䅁䍄䉁䅁䅁睁䅁䅁䅍䅄䅁䅁䅯睬䅑䅁䅯杇䅙䅁䅅䅁䉁䅁䅁权扁杂䅁䍄䉁䅁䅁䅂䅁䅁䅍䅄䅁䅁䅯䅪䅑䅁䅯睈䅙䅁䅯䅉䅙䅁䅅䅁䉁䅁䅁权癁杂䅁䍄䉁䅁䅁䅂䅁䅁䅍䅄䅁䅁䅯䅱䅷䅁䅯睈䅙䅁䅯䅉䅙䅁䅅䅁䉁䅁䅁权塁睂䅁䍄䉁䅁䅁睁䅁䅁䅍䅄䅁䅁䅯儳䅑䅁䅯䅊䅙䅁䅅䅁䉁䅁䅁权牁睂䅁䍄䉁䅁䅁兂䅁䅁䅍䅄䅁䅁䅯其䅕䅁䅯儶䅯䅁䅯朵䅯䅁䅯眵䅯䅁䅅䅁䉁䅁䅁权䥂睄䅁䍄䉁䅁䅁兂䅁䅁䅍䅄䅁䅁䅯杩䅑䅁䅯儶䅯䅁䅯朵䅯䅁䅯眵䅯䅁䅅䅁䉁䅁䅁权允䅂䅁䍄䉁䅁䅁兂䅁䅁䅍䅄䅁䅁䅯䄸䅕䅁䅯剸䅉䅁䅯䅂䍁䅧䅯䉹䅉䅁䅅䅁䉁䅁䅁兂䥄奨睨佑奁䅑杷允䅁䅁䅍䅁䑁䅁䅷䅁䭁䑁偧䅁䭁䵁匸䅁䉁䅁䅁允䅁䅁䅣䅁䅁䝁癁䔵䵁䅉䅅䅁䕁䅁䅁睁䵁䅁䅁权汄䅂䅁权晁杂䅁权杁杂䅁允䅁䅁䅅䅁䭁䕁䝷䅁䵁䅉䅅䅁䙁䅁䅁睁䵁䅁䅁权卄睄䅁权灄权䅁权浄权䅁权湄权䅁允䅁䅁䅅䅁䭁䉁䕁䅁䵁䅉䅅䅁䕁䅁䅁睁䵁䅁䅁权坁睃䅁权晁杂䅁权杁杂䅁允䅁䅁䅅䅁䭁䵁䥯䅁䵁䅉䅅䅁䙁䅁䅁睁䵁䅁䅁权ㅃ䅂䅁权潄权䅁权浄权䅁权湄权䅁允䅁䅁䅅䅁䭁䅁䱙䅁䵁䅉䅅䅁䑁䅁䅁睁䵁䅁䅁权晃䅂䅁权敁杂䅁允䅁䅁䅅䅁䭁䭁䝉䅁䵁䅉䅅䅁䙁䅁䅁睁䵁䅁䅁权橁兂䅁权煄权䅁权浄权䅁权牄权䅁允䅁䅁䅅䅁䡁䅁䅁䅁杄敍䅚䍄䉁䅁䅁兂䅁䅁䅍䅄䅁䅁䅯䄳䅷䅁䅯剸䅉䅁䅯䅂䍁䅧䅯剹䅉䅁䅅䅁䉁䅁䅁兂楃浉䅏乫兙䅑杷允䅁䅁䅍䅁䑁䅁䅷䅁䭁偁䙫䅁䭁䉁䝷䅁䉁䅁䅁允䅁䅁䅯睤䅙䅁杷允䅁䅁䅍䅁䑁䅁䅷䅁䭁䉁佯䅁䭁䵁匸䅁䉁䅁䅁允䅁䅁䅯䅅䅑䅁杷允䅁䅁䅍䅁䑁䅁䅷䅁䭁䡁免䅁䭁䉁䝯䅁䉁䅁䅁允䅁䅁䅯材䅙䅁杷允䅁䅁䅕䅁䑁䅁䅷䅁䭁䭁䙅䅁䭁䵁单䅁䭁䅁䅑潁䭁䵁卧䅁䉁䅁䅁允䅁䅁䅕琫楢坏䉚䕁䵁䅉䅅䅁䙁䅁䅁睁䵁䅁䅁权癃䅂䅁权煄权䅁权浄权䅁权牄权䅁允䅁䅁䅅䅁䡁䅁䅁䅁䅃佊䅚䍄䉁䅁䅁睁䅁䅁䅍䅄䅁䅁䅯杭䅕䅁䅯䅇䅙䅁䅅䅁䉁䅁䅁权㡂杂䅁䍄䉁䅁䅁睁䅁䅁䅍䅄䅁䅁䅯睈䄴䅁䅯杈䅙䅁䅅䅁䉁䅁䅁权橄杂䅁䍄䉁䅁䅁睁䅁䅁䅍䅄䅁䅁䅯睩䄸䅁䅯䅈䅙䅁䅅䅁䉁䅁䅁权楃杂䅁䍄䉁䅁䅁睁䅁䅁䅍䅄䅁䅁䅯兤䄰䅁䅯䅈䅙䅁䅅䅁䉁䅁䅁权䩂杂䅁䍄䉁䅁䅁兂䅁䅁䅍䅄䅁䅁䅯眳䅕䅁䅯儵䅯䅁䅯朵䅯䅁䅯眵䅯䅁䅅䅁䉁䅁䅁权㑁睃䅁䍄䉁䅁䅁睁䅁䅁䅍䅄䅁䅁䅯睲䅑䅁䅯杇䅙䅁䅅䅁䉁䅁䅁权敂杂䅁䍄䉁䅁䅁兂䅁䅁䅍䅄䅁䅁䅯杷䅳䅁䅯儵䅯䅁䅯朵䅯䅁䅯眵䅯䅁䅅䅁䉁䅁䅁权捁睃䅁䍄䉁䅁䅁兂䅁䅁䅍䅄䅁䅁䅯杉䄴䅁䅯儶䅯䅁䅯朵䅯䅁䅯眵䅯䅁䅅䅁䉁䅁䅁权䅄杅䅁䍄䉁䅁䅁睁䅁䅁䅍䅄䅁䅁䅯儫䅕䅁䅯杊䅙䅁䅅䅁䉁䅁䅁兂捂㡪ㅌ䡋呸䅑杷允䅁䅁䅕䅁䑁䅁䅷䅁䭁䉁䙳䅁䭁佁䭯䅁䭁佁䭙䅁䭁佁䭳䅁䉁䅁䅁允䅁䅁䅣䅁䅁䵁䍂欵䵁䅉䅅䅁䙁䅁䅁睁䵁䅁䅁权䝃兂䅁权瑄权䅁权浄权䅁权湄权䅁允䅁䅁䅅䅁䭁䉁䕁䅁䵁䅉䅅䅁䙁䅁䅁睁䵁䅁䅁权湄兄䅁权䙄杅䅁权䕁䅁䅋权䩄杅䅁允䅁䅁䅅䅁䙁偁牧煒ㅮ剪䅬䍄䉁䅁䅁睁䅁䅁䅍䅄䅁䅁䅯䅹䅕䅁䅯硺䅉䅁䅅䅁䉁䅁䅁权允䅂䅁䍄䉁䅁䅁兂䅁䅁䅍䅄䅁䅁䅯党䅷䅁䅯剸䅉䅁䅯䅂䍁䅧䅯剹䅉䅁䅅䅁䉁䅁䅁兂楂⽮坡䅙䬴䅑杷允䅁䅁䅕䅁䑁䅁䅷䅁䭁䡁䵳䅁䭁佁䭷䅁䭁佁䭙䅁䭁佁䭣䅁䉁䅁䅁允䅁䅁䅯䅅䅑䅁杷允䅁䅁䅍䅁䑁䅁䅷䅁䭁偁䴴䅁䭁䉁䝷䅁䉁䅁䅁允䅁䅁䅯杌䅙䅁杷允䅁䅁䅕䅁䑁䅁䅷䅁䭁乁䕙䅁䭁佁䭯䅁䭁佁䭙䅁䭁佁䭳䅁䉁䅁䅁允䅁䅁䅣䅁䅁䍁䑂欵䵁䅉䅅䅁䙁䅁䅁睁䵁䅁䅁权獁杄䅁权灄权䅁权浄权䅁权湄权䅁允䅁䅁䅅䅁䭁䉁到䅁䵁䅉䅅䅁䕁䅁䅁睁䵁䅁䅁权䥄兄䅁权晁杂䅁权杁杂䅁允䅁䅁䅅䅁䭁䡁䝯䅁䵁䅉䅅䅁䙁䅁䅁睁䵁䅁䅁权䥄兂䅁权獄权䅁权浄权䅁权湄权䅁允䅁䅁䅅䅁䭁䉁䕁䅁䵁䅉䅅䅁䑁䅁䅁睁䵁䅁䅁权䕂睃䅁权奁杂䅁允䅁䅁䅅䅁䭁䍁䝫䅁䵁䅉䅅䅁䙁䅁䅁睁䵁䅁䅁权瑃䅂䅁权䙄杅䅁权䕁䅁䅋权䥄杅䅁允䅁䅁䅅䅁䙁䥁獇⽖氶硳䅒䍄䉁䅁䅁兂䅁䅁䅍䅄䅁䅁䅯兺䅕䅁䅯硹䅉䅁䅯䅂䍁䅧䅯剹䅉䅁䅅䅁䉁䅁䅁兂穁積積㥍捎䅑杷允䅁䅁䅍䅁䑁䅁䅷䅁䭁䅁䝅䅁䭁䉁䝷䅁䉁䅁䅁允䅁䅁䅯共䅧䅁杷允䅁䅁䅕䅁䑁䅁䅷䅁䭁䩁䕧䅁䭁佁䭧䅁䭁佁䭙䅁䭁佁䭣䅁䉁䅁䅁允䅁䅁䅯䅅䅑䅁杷允䅁䅁䅕䅁䑁䅁䅷䅁䭁䍁䙯䅁䭁䵁单䅁䭁䅁䅑潁䭁䵁卧䅁䉁䅁䅁允䅁䅁䅕獋⽨䩯佶䕂䵁䅉䅅䅁䙁䅁䅁睁䵁䅁䅁权扂兂䅁权䱄杅䅁权䕁䅁䅋权䩄杅䅁允䅁䅁䅅䅁䙁䵁䴳䵺䵺䝂䅆䍄䉁䅁䅁兂䅁䅁䅍䅄䅁䅁䅯䅱䅷䅁䅯儷䅯䅁䅯朵䅯䅁䅯眵䅯䅁䅅䅁䉁䅁䅁睂䅁䅁䅁伴橢䅑杷允䅁䅁䅑䅁䑁䅁䅷䅁䭁䱁䕅䅁䭁䉁䜸䅁䭁䍁䝁䅁䉁䅁䅁允䅁䅁䅯兩䅙䅁杷允䅁䅁䅕䅁䑁䅁䅷䅁䭁䭁䕁䅁䭁䵁即䅁䭁䅁䅑潁䭁䵁卫䅁䉁䅁䅁允䅁䅁䅕䘷㑇潈䱖䕙䵁䅉䅅䅁䙁䅁䅁睁䵁䅁䅁权杁兂䅁权獄权䅁权浄权䅁权湄权䅁允䅁䅁䅅䅁䡁䅁䅁䅁䅂⭎䅚䍄䉁䅁䅁睁䅁䅁䅍䅄䅁䅁䅯末䅑䅁䅯䅇䅙䅁䅅䅁䉁䅁䅁权灁杂䅁䍄䉁䅁䅁睁䅁䅁䅍䅄䅁䅁䅯兊䅕䅁䅯䅈䅙䅁䅅䅁䉁䅁䅁权䩂杂䅁䍄䉁䅁䅁睁䅁䅁䅍䅄䅁䅁䅯杬䅑䅁䅯䅇䅙䅁䅅䅁䉁䅁䅁权䅂杂䅁䍄䉁䅁䅁睁䅁䅁䅍䅄䅁䅁䅯䅔䅳䅁䅯杈䅙䅁䅅䅁䉁䅁䅁权呂杂䅁䍄䉁䅁䅁兂䅁䅁䅍䅄䅁䅁䅯睓䄰䅁䅯儷䅯䅁䅯朵䅯䅁䅯眵䅯䅁䅅䅁䉁䅁䅁权允䅂䅁䍄䉁䅁䅁䅂䅁䅁䅍䅄䅁䅁䅯眵䅕䅁䅯睈䅙䅁䅯䅉䅙䅁䅅䅁䉁䅁䅁权䵂杂䅁䍄䉁䅁䅁䅂䅁䅁䅍䅄䅁䅁䅯兵䄰䅁䅯睈䅙䅁䅯䅉䅙䅁䅅䅁䉁䅁䅁权呂䅃䅁䍄䉁䅁䅁兂䅁䅁䅍䅄䅁䅁䅯兺䅑䅁䅯儵䅯䅁䅯朵䅯䅁䅯眵䅯䅁䅅䅁䉁䅁䅁权允䅂䅁䍄䉁䅁䅁睁䅁䅁䅍䅄䅁䅁䅯眵䄴䅁䅯杊䅙䅁䅅䅁䉁䅁䅁兂慃婭婭剭奬䅑杷允䅁䅁䅕䅁䑁䅁䅷䅁䭁䩁䘸䅁䭁䵁即䅁䭁䅁䅑潁䭁䵁卫䅁䉁䅁䅁允䅁䅁䅕䅁䅁䅁睂啚䵁䅉䅅䅁䑁䅁䅁睁䵁䅁䅁权浃䅂䅁权流杂䅁允䅁䅁䅅䅁䙁䱁敧敨剴䙱䅒䍄䉁䅁䅁睁䅁䅁䅍䅄䅁䅁䅯䅍䅕䅁䅯䅈䅙䅁䅅䅁䉁䅁䅁权慂杂䅁䍄䉁䅁䅁睁䅁䅁䅍䅄䅁䅁䅯兗䅕䅁䅯䅈䅙䅁䅅䅁䉁䅁䅁权䱃杂䅁䍄䉁䅁䅁䅂䅁䅁䅍䅄䅁䅁䅯䅅䅳䅁䅯睈䅙䅁䅯䅉䅙䅁䅅䅁䉁䅁䅁权杁元䅁䍄䉁䅁䅁兂䅁䅁䅍䅄䅁䅁䅯睬䅕䅁䅯儷䅯䅁䅯朵䅯䅁䅯眵䅯䅁䅅䅁䉁䅁䅁睂䅁䅁䅁䭁汔䅑杷允䅁䅁䅕䅁䑁䅁䅷䅁䭁䭁䕯䅁䭁䵁即䅁䭁䅁䅑潁䭁䵁卧䅁䉁䅁䅁允䅁䅁䅕䘷㑇潈㝗啘䵁䅉䅅䅁䙁䅁䅁睁䵁䅁䅁权䍄䅂䅁权潄权䅁权浄权䅁权湄权䅁允䅁䅁䅅䅁䭁䅁䱙䅁䵁䅉䅅䅁䑁䅁䅁睁䵁䅁䅁权㑁睄䅁权奁杂䅁允䅁䅁䅅䅁䭁䡁䝷䅁䵁䅉䅅䅁䑁䅁䅁睁䵁䅁䅁权潁䅅䅁权流杂䅁允䅁䅁䅅䅁啁䑁䅫䅁䅁䅁䅁䍄䉁䅁䅁兂䅁䅁䅍䅄䅁䅁䅯睦䅕䅁䅯硹䅉䅁䅯䅂䍁䅧䅯剹䅉䅁䅅䅁䉁䅁䅁兂㑃潈牘剕敨䅑杷允䅁䅁䅍䅁䑁䅁䅷䅁䭁䵁䙅䅁䭁䍁䝙䅁䉁䅁䅁允䅁䅁䅕瑃橥䑣䬰く䵁䅉䅅䅁䙁䅁䅁睁䵁䅁䅁权楁兂䅁权灄权䅁权浄权䅁权湄权䅁允䅁䅁䅅䅁䭁䅁剁䅁䵁䅉䅅䅁䙁䅁䅁睁䵁䅁䅁权牂兂䅁权瑄权䅁权浄权䅁权湄权䅁允䅁䅁䅅䅁䭁䉁䕁䅁䵁䅉䅅䅁䑁䅁䅁睁䵁䅁䅁权湃䅂䅁权慁杂䅁允䅁䅁䅅䅁䭁䙁䜸䅁䵁䅉䅅䅁䑁䅁䅁睁䵁䅁䅁权癃兂䅁权捁杂䅁允䅁䅁䅅䅁䭁䍁䝣䅁䵁䅉䅅䅁䙁䅁䅁睁䵁䅁䅁权畃䅄䅁权潄权䅁权浄权䅁权湄权䅁允䅁䅁䅅䅁䭁䉁䕁䅁䵁䅉䅅䅁䑁䅁䅁睁䵁䅁䅁权坃兂䅁权歁杂䅁允䅁䅁䅅䅁䭁䍁䝧䅁䵁䅉䅅䅁䑁䅁䅁睁䵁䅁䅁权䙄䅄䅁权敁杂䅁允䅁䅁䅅䅁䭁䙁䝁䅁䵁䅉䅅䅁䕁䅁䅁睁䵁䅁䅁权求兂䅁权晁杂䅁权杁杂䅁允䅁䅁䅅䅁䭁䅁䡫䅁䵁䅉䅅䅁䙁䅁䅁睁䵁䅁䅁权㡄䅂䅁权灄权䅁权浄权䅁权湄权䅁允䅁䅁䅅䅁䭁䕁剕䅁䵁䅉䅅䅁䙁䅁䅁睁䵁䅁䅁权兂睃䅁权䱄杅䅁权䕁䅁䅋权䥄杅䅁允䅁䅁䅅䅁䙁䑁積積積ㄸ䅴䍄䉁䅁䅁兂䅁䅁䅍䅄䅁䅁䅯杮䅳䅁䅯儵䅯䅁䅯朵䅯䅁䅯眵䅯䅁䅅䅁䉁䅁䅁权允䅂䅁䍄䉁䅁䅁兂䅁䅁䅍䅄䅁䅁䅯䅲䄴䅁䅯硹䅉䅁䅯䅂䍁䅧䅯䉹䅉䅁䅅䅁䉁䅁䅁兂乄䵺䵺佺坸䅑杷允䅁䅁䅍䅁䑁䅁䅷䅁䭁䍁䙙䅁䭁䉁䜴䅁䉁䅁䅁允䅁䅁䅯来䅣䅁杷允䅁䅁䅕䅁䑁䅁䅷䅁䭁䵁䙕䅁䭁䵁单䅁䭁䅁䅑潁䭁䵁卫䅁䉁䅁䅁允䅁䅁䅕牗塱畂䍲䕄䵁䅉䅅䅁䑁䅁䅁睁䵁䅁䅁权䍁兂䅁权偄杅䅁允䅁䅁䅅䅁䭁䉁䕁䅁䵁䅉䅅䅁䙁䅁䅁睁䵁䅁䅁权䱃䅂䅁权䱄杅䅁权䕁䅁䅋权䥄杅䅁允䅁䅁䅅䅁䙁䕁桪桥畓㉲䅂䍄䉁䅁䅁睁䅁䅁䅍䅄䅁䅁䅯杈䅕䅁䅯杊䅙䅁䅅䅁䉁䅁䅁兂晁敨剴䑵䤵䅑杷允䅁䅁䅍䅁䑁䅁䅷䅁䭁䭁䘸䅁䭁䉁䜴䅁䉁䅁䅁允䅁䅁䅯䄴䅙䅁杷允䅁䅁䅕䅁䑁䅁䅷䅁䭁䭁䔰䅁䭁佁䭕䅁䭁佁䭙䅁䭁佁䭣䅁䉁䅁䅁允䅁䅁䅯儫䅯䅁杷允䅁䅁䅑䅁䑁䅁䅷䅁䭁䱁䘰䅁䭁䉁䜸䅁䭁䍁䝁䅁䉁䅁䅁允䅁䅁䅯睡䅣䅁杷允䅁䅁䅍䅁䑁䅁䅷䅁䭁䡁䙷䅁䭁䍁䝑䅁䉁䅁䅁允䅁䅁䅯䅅䅑䅁杷允䅁䅁䅍䅁䑁䅁䅷䅁䭁䉁乳䅁䭁䉁䝧䅁䉁䅁䅁允䅁䅁䅯䅒䅙䅁杷允䅁䅁䅍䅁䑁䅁䅷䅁䭁偁䙫䅁䭁䉁䝯䅁䉁䅁䅁允䅁䅁䅯䅐䅙䅁杷允䅁䅁䅕䅁䑁䅁䅷䅁䭁䉁乧䅁䭁佁䭕䅁䭁佁䭙䅁䭁佁䭣䅁䉁䅁䅁允䅁䅁䅯䅅䅑䅁杷允䅁䅁䅍䅁䑁䅁䅷䅁䭁䭁䵁䅁䭁䵁匸䅁䉁䅁䅁允䅁䅁䅯䅅䅑䅁杷允䅁䅁䅑䅁䑁䅁䅷䅁䭁乁䙉䅁䭁䉁䜸䅁䭁䍁䝁䅁䉁䅁䅁允䅁䅁䅯䅔䅣䅁杷允䅁䅁䅍䅁䑁䅁䅷䅁䭁䉁䙕䅁䭁䍁䝑䅁䉁䅁䅁允䅁䅁䅯光䅣䅁杷允䅁䅁䅑䅁䑁䅁䅷䅁䭁䝁䘰䅁䭁䉁䜸䅁䭁䍁䝁䅁䉁䅁䅁允䅁䅁䅯来䅙䅁杷允䅁䅁䅑䅁䑁䅁䅷䅁䭁䭁䙷䅁䭁䉁䜸䅁䭁䍁䝁䅁䉁䅁䅁允䅁䅁䅯杏䅙䅁杷允䅁䅁䅍䅁䑁䅁䅷䅁䭁䍁八䅁䭁䵁匸䅁䉁䅁䅁允䅁䅁䅣䅁䅁䵁㕃䔴䵁䅉䅅䅁䕁䅁䅁睁䵁䅁䅁权穄权䅁权晁杂䅁权杁杂䅁允䅁䅁䅅䅁䭁䩁䥷䅁䵁䅉䅅䅁䕁䅁䅁睁䵁䅁䅁权獄睃䅁权晁杂䅁权杁杂䅁允䅁䅁䅅䅁䭁乁䝳䅁䵁䅉䅅䅁䙁䅁䅁睁䵁䅁䅁权瑂兂䅁权獄权䅁权浄权䅁权湄权䅁允䅁䅁䅅䅁䡁䅁䅁䅁䅄⬫䅖䍄䉁䅁䅁睁䅁䅁䅍䅄䅁䅁䅯元䅕䅁䅯䅇䅙䅁䅅䅁䉁䅁䅁权㡂杂䅁䍄䉁䅁䅁兂䅁䅁䅍䅄䅁䅁䅯兯䅑䅁䅯硹䅉䅁䅯䅂䍁䅧䅯剹䅉䅁䅅䅁䉁䅁䅁兂灁䥘䌯匹扨䅑杷允䅁䅁䅕䅁䑁䅁䅷䅁䭁䩁䕑䅁䭁佁䬰䅁䭁佁䭙䅁䭁佁䭣䅁䉁䅁䅁允䅁䅁䅣䅁䅁䍁捁欵䵁䅉䅅䅁䑁䅁䅁睁䵁䅁䅁权癃兂䅁权歁杂䅁允䅁䅁䅅䅁䭁䉁䕁䅁䵁䅉䅅䅁䑁䅁䅁睁䵁䅁䅁权ぃ兂䅁权歁杂䅁允䅁䅁䅅䅁䭁偁䝙䅁䵁䅉䅅䅁䑁䅁䅁睁䵁䅁䅁权㥄权䅁权偄杅䅁允䅁䅁䅅䅁䭁䉁䕁䅁䵁䅉䅅䅁䙁䅁䅁睁䵁䅁䅁权䩄䅂䅁权䙄杅䅁权䕁䅁䅋权䥄杅䅁允䅁䅁䅅䅁䙁䕁䱆噶牋档䅰䍄䉁䅁䅁兂䅁䅁䅍䅄䅁䅁䅯杪䅕䅁䅯硹䅉䅁䅯䅂䍁䅧䅯䉹䅉䅁䅅䅁䉁䅁䅁兂䅁䅁䅁䡁呂䅑杷允䅁䅁䅕䅁䑁䅁䅷䅁䭁佁䙷䅁䭁佁䬰䅁䭁佁䭙䅁䭁佁䭣䅁䉁䅁䅁允䅁䅁䅯䅅䅑䅁杷允䅁䅁䅍䅁䑁䅁䅷䅁䭁偁䵅䅁䭁䉁䝧䅁䉁䅁䅁允䅁䅁䅯兇䅙䅁杷允䅁䅁䅑䅁䑁䅁䅷䅁䭁䥁偳䅁䭁䉁䜸䅁䭁䍁䝁䅁䉁䅁䅁允䅁䅁䅯剦䅅䅁杷允䅁䅁䅕䅁䑁䅁䅷䅁䭁䥁䕷䅁䭁䵁即䅁䭁䅁䅑潁䭁䵁卫䅁䉁䅁䅁允䅁䅁䅕䉵䘶ㄶ䥅ざ䵁䅉䅅䅁䙁䅁䅁睁䵁䅁䅁权摁兂䅁权䱄杅䅁权䕁䅁䅋权䩄杅䅁允䅁䅁䅅䅁䙁䩁婱婭婭噭䄱䍄䉁䅁䅁兂䅁䅁䅍䅄䅁䅁䅯杗䅕䅁䅯硹䅉䅁䅯䅂䍁䅧䅯剹䅉䅁䅅䅁䉁䅁䅁兂䑄匹捨な扊䅑杷允䅁䅁䅕䅁䑁䅁䅷䅁䭁佁䙁䅁䭁佁䭫䅁䭁佁䭙䅁䭁佁䭣䅁䉁䅁䅁允䅁䅁䅯䅅䅑䅁杷允䅁䅁䅕䅁䑁䅁䅷䅁䭁䑁䰸䅁䭁佁䭕䅁䭁佁䭙䅁䭁佁䭣䅁䉁䅁䅁允䅁䅁䅯䅅䅑䅁杷允䅁䅁䅍䅁䑁䅁䅷䅁䭁䡁乑䅁䭁䉁䝯䅁䉁䅁䅁允䅁䅁䅯兗䅙䅁杷允䅁䅁䅕䅁䑁䅁䅷䅁䭁䡁䙑䅁䭁佁䭯䅁䭁佁䭙䅁䭁佁䭳䅁䉁䅁䅁允䅁䅁䅣䅁䅁䵁乁欵䵁䅉䅅䅁䑁䅁䅁睁䵁䅁䅁权扁兂䅁权敁杂䅁允䅁䅁䅅䅁䭁䑁䝑䅁䵁䅉䅅䅁䙁䅁䅁睁䵁䅁䅁权慃䅂䅁权䙄杅䅁权䕁䅁䅋权䩄杅䅁允䅁䅁䅅䅁䙁䕁潦呈協硚䅎䍄䉁䅁䅁兂䅁䅁䅍䅄䅁䅁䅯䄰䅑䅁䅯儷䅯䅁䅯朵䅯䅁䅯眵䅯䅁䅅䅁䉁䅁䅁权允䅂䅁䍄䉁䅁䅁睁䅁䅁䅍䅄䅁䅁䅯䅄䅙䅁䅯硺䅉䅁䅅䅁䉁䅁䅁权允䅂䅁䍄䉁䅁䅁兂䅁䅁䅍䅄䅁䅁䅯兤䅷䅁䅯硹䅉䅁䅯䅂䍁䅧䅯剹䅉䅁䅅䅁䉁䅁䅁兂乄䵺䵺䍺慸䅑杷允䅁䅁䅍䅁䑁䅁䅷䅁䭁䩁䕯䅁䭁䉁䝧䅁䉁䅁䅁允䅁䅁䅯児䅙䅁杷允䅁䅁䅍䅁䑁䅁䅷䅁䭁偁䵫䅁䭁䍁䝙䅁䉁䅁䅁允䅁䅁䅕䭆䠵場歱䕕䵁䅉䅅䅁䑁䅁䅁睁䵁䅁䅁权⭄䅂䅁权流杂䅁允䅁䅁䅅䅁䙁䉁䘫ㄶ㑇汲䅒䍄䉁䅁䅁兂䅁䅁䅍䅄䅁䅁䅯䅉䅕䅁䅯朶䅯䅁䅯朵䅯䅁䅯眶䅯䅁䅅䅁䉁䅁䅁睂䅁䅁䅁䑑浦䅑杷允䅁䅁䅍䅁䑁䅁䅷䅁䭁䙁䙧䅁䭁䉁䝷䅁䉁䅁䅁允䅁䅁䅯杗䅙䅁杷允䅁䅁䅍䅁䑁䅁䅷䅁䭁䙁乙䅁䭁䵁匸䅁䉁䅁䅁允䅁䅁䅣䅁䅁䕁剂䔵䵁䅉䅅䅁䙁䅁䅁睁䵁䅁䅁权㝂兄䅁权潄权䅁权浄权䅁权湄权䅁允䅁䅁䅅䅁䭁䉁䕁䅁䵁䅉䅅䅁䙁䅁䅁睁䵁䅁䅁权祄䅂䅁权䱄杅䅁权䕁䅁䅋权䩄杅䅁允䅁䅁䅅䅁䙁䍁捬㡪ㅌ䙇䅬䍄䉁䅁䅁睁䅁䅁䅍䅄䅁䅁䅯杬䅑䅁䅯杈䅙䅁䅅䅁䉁䅁䅁权橄杂䅁䍄䉁䅁䅁䅂䅁䅁䅍䅄䅁䅁䅯兔䅷䅁䅯睈䅙䅁䅯䅉䅙䅁䅅䅁䉁䅁䅁权湄睂䅁䍄䉁䅁䅁兂䅁䅁䅍䅄䅁䅁䅯眵䅕䅁䅯儵䅯䅁䅯朵䅯䅁䅯眵䅯䅁䅅䅁䉁䅁䅁权㑁睃䅁䍄䉁䅁䅁䅂䅁䅁䅍䅄䅁䅁䅯䄰䅑䅁䅯睈䅙䅁䅯䅉䅙䅁䅅䅁䉁䅁䅁权㑁杂䅁䍄䉁䅁䅁兂䅁䅁䅍䅄䅁䅁䅯䅱䅷䅁䅯硹䅉䅁䅯䅂䍁䅧䅯剹䅉䅁䅅䅁䉁䅁䅁兂䭁㘱睎晐奰䅑杷允䅁䅁䅍䅁䑁䅁䅷䅁䭁䍁丸䅁䭁䵁匸䅁䉁䅁䅁允䅁䅁䅯䅅䅑䅁杷允䅁䅁䅕䅁䑁䅁䅷䅁䭁䩁䙍䅁䭁佁䭷䅁䭁佁䭙䅁䭁佁䭣䅁䉁䅁䅁允䅁䅁䅣䅁䅁䕁歃唵䵁䅉䅅䅁䙁䅁䅁睁䵁䅁䅁权歂兂䅁权䱄杅䅁权䕁䅁䅋权䩄杅䅁允䅁䅁䅅䅁䙁䅁塲㍯㥁汏䅨䍄䉁䅁䅁兂䅁䅁䅍䅄䅁䅁䅯䅳䅕䅁䅯䄷䅯䅁䅯朵䅯䅁䅯眵䅯䅁䅅䅁䉁䅁䅁权允䅂䅁䍄䉁䅁䅁睁䅁䅁䅍䅄䅁䅁䅯䅪䅑䅁䅯䅈䅙䅁䅅䅁䉁䅁䅁权祁杂䅁䍄䉁䅁䅁睁䅁䅁䅍䅄䅁䅁䅯睦䅷䅁䅯杇䅙䅁䅅䅁䉁䅁䅁权䅄杂䅁䍄䉁䅁䅁睁䅁䅁䅍䅄䅁䅁䅯儳䄰䅁䅯杇䅙䅁䅅䅁䉁䅁䅁权時杂䅁䍄䉁䅁䅁兂䅁䅁䅍䅄䅁䅁䅯睢䅕䅁䅯䄶䅯䅁䅯朵䅯䅁䅯眵䅯䅁䅅䅁䉁䅁䅁权允䅂䅁䍄䉁䅁䅁睁䅁䅁䅍䅄䅁䅁䅯䅤䅕䅁䅯䅇䅙䅁䅅䅁䉁䅁䅁权㕁杂䅁䍄䉁䅁䅁睁䅁䅁䅍䅄䅁䅁䅯睎䄰䅁䅯硺䅉䅁䅅䅁䉁䅁䅁权允䅂䅁䍄䉁䅁䅁兂䅁䅁䅍䅄䅁䅁䅯䅶䅑䅁䅯剸䅉䅁䅯䅂䍁䅧䅯䉹䅉䅁䅅䅁䉁䅁䅁兂婂晓ㅏ漹灕䅑杷允䅁䅁䅍䅁䑁䅁䅷䅁䭁䙁䙕䅁䭁䵁匸䅁䉁䅁䅁允䅁䅁䅣䅁䅁䭁噁唵䵁䅉䅅䅁䙁䅁䅁睁䵁䅁䅁权⭂杄䅁权䱄杅䅁权䕁䅁䅋权䩄杅䅁允䅁䅁䅅䅁䙁䕁桪桥畓ㅖ䅒䍄䉁䅁䅁兂䅁䅁䅍䅄䅁䅁䅯兒䅕䅁䅯剸䅉䅁䅯䅂䍁䅧䅯剹䅉䅁䅅䅁䉁䅁䅁兂煃穑㙅⽳愴䅑杷允䅁䅁䅍䅁䑁䅁䅷䅁䭁䱁䙑䅁䭁䍁䝙䅁䉁䅁䅁允䅁䅁䅕敨剴䉵ㄶさ䵁䅉䅅䅁䙁䅁䅁睁䵁䅁䅁权䝄䅂䅁权煄权䅁权浄权䅁权牄权䅁允䅁䅁䅅䅁䡁䅁䅁䅁䅄⭎䅚䍄䉁䅁䅁兂䅁䅁䅍䅄䅁䅁䅯䅌䅷䅁䅯䄶䅯䅁䅯朵䅯䅁䅯眵䅯䅁䅅䅁䉁䅁䅁权䝁睃䅁䍄䉁䅁䅁兂䅁䅁䅍䅄䅁䅁䅯睶䅑䅁䅯剸䅉䅁䅯䅂䍁䅧䅯䉹䅉䅁䅅䅁䉁䅁䅁兂偂䭧煑扵充䅑杷允䅁䅁䅍䅁䑁䅁䅷䅁䭁䵁䕁䅁䭁䉁䝧䅁䉁䅁䅁允䅁䅁䅯兌䅙䅁杷允䅁䅁䅍䅁䑁䅁䅷䅁䭁偁䕑䅁䭁䵁匸䅁䉁䅁䅁允䅁䅁䅯䅅䅑䅁杷允䅁䅁䅍䅁䑁䅁䅷䅁䭁䭁䕷䅁䭁䵁匸䅁䉁䅁䅁允䅁䅁䅣䅁䅁䵁剄䔴䵁䅉䅅䅁䑁䅁䅁睁䵁䅁䅁权求兂䅁权歁杂䅁允䅁䅁䅅䅁䭁䥁䝣䅁䵁䅉䅅䅁䑁䅁䅁睁䵁䅁䅁权歄杄䅁权偄杅䅁允䅁䅁䅅䅁䭁䉁䕁䅁䵁䅉䅅䅁䙁䅁䅁睁䵁䅁䅁权䵃䅂䅁权汄权䅁权浄权䅁权湄权䅁允䅁䅁䅅䅁䭁䉁䕁䅁䵁䅉䅅䅁䙁䅁䅁睁䵁䅁䅁权㥄兂䅁权瑄权䅁权浄权䅁权湄权䅁允䅁䅁䅅䅁䡁䅁䅁䅁䅂界䅚䍄䉁䅁䅁兂䅁䅁䅍䅄䅁䅁䅯杇䄸䅁䅯剸䅉䅁䅯䅂䍁䅧䅯剹䅉䅁䅅䅁䉁䅁䅁兂杂晇刯䄶塳䅑杷允䅁䅁䅍䅁䑁䅁䅷䅁䭁䩁䙁䅁䭁䉁䝯䅁䉁䅁䅁允䅁䅁䅯杙䅙䅁杷允䅁䅁䅍䅁䑁䅁䅷䅁䭁䑁偑䅁䭁䍁䝙䅁䉁䅁䅁允䅁䅁䅕椹捨㡪ㅊ啖䵁䅉䅅䅁䙁䅁䅁睁䵁䅁䅁权䝄䅂䅁权潄权䅁权浄权䅁权湄权䅁允䅁䅁䅅䅁䭁䅁䱙䅁䵁䅉䅅䅁䑁䅁䅁睁䵁䅁䅁权䕁兂䅁权慁杂䅁允䅁䅁䅅䅁䭁䍁䜰䅁䵁䅉䅅䅁䙁䅁䅁睁䵁䅁䅁权⽄䅂䅁权獄权䅁权浄权䅁权湄权䅁允䅁䅁䅅䅁䡁䅁䅁䅁权⭲䅖䍄䉁䅁䅁兂䅁䅁䅍䅄䅁䅁䅯兒䅳䅁䅯儷䅯䅁䅯朵䅯䅁䅯眵䅯䅁䅅䅁䉁䅁䅁权允䅂䅁䍄䉁䅁䅁睁䅁䅁䅍䅄䅁䅁䅯杵䅕䅁䅯杊䅙䅁䅅䅁䉁䅁䅁兂䙃ㄶ㑇杈坖䅑杷允䅁䅁䅕䅁䑁䅁䅷䅁䭁䅁䘴䅁䭁佁䭷䅁䭁佁䭙䅁䭁佁䭣䅁䉁䅁䅁允䅁䅁䅣䅁䅁佁楄唵䵁䅉䅅䅁䙁䅁䅁睁䵁䅁䅁权灂兂䅁权獄权䅁权浄权䅁权湄权䅁允䅁䅁䅅䅁䡁䅁䅁䅁杁敮䅖䍄䉁䅁䅁兂䅁䅁䅍䅄䅁䅁䅯杅䅷䅁䅯䄶䅯䅁䅯朵䅯䅁䅯眵䅯䅁䅅䅁䉁䅁䅁权畂睃䅁䍄䉁䅁䅁兂䅁䅁䅍䅄䅁䅁䅯兕䅷䅁䅯剸䅉䅁䅯䅂䍁䅧䅯䉹䅉䅁䅅䅁䉁䅁䅁兂睃坨煆挳䜴䅑杷允䅁䅁䅕䅁䑁䅁䅷䅁䭁䡁䙕䅁䭁䵁即䅁䭁䅁䅑潁䭁䵁卫䅁䉁䅁䅁允䅁䅁䅕場啯歲䉣し䵁䅉䅅䅁䙁䅁䅁睁䵁䅁䅁权坁杂䅁权䱄杅䅁权䕁䅁䅋权䩄杅䅁允䅁䅁䅅䅁䙁䝁浚浚浚汸䅴䍄䉁䅁䅁兂䅁䅁䅍䅄䅁䅁䅯睌䅳䅁䅯剸䅉䅁䅯䅂䍁䅧䅯䉹䅉䅁䅅䅁䉁䅁䅁兂塁扂浱䑃儸䅑杷允䅁䅁䅕䅁䑁䅁䅷䅁䭁佁䱯䅁䭁佁䭷䅁䭁佁䭙䅁䭁佁䭣䅁䉁䅁䅁允䅁䅁䅯䅅䅑䅁杷允䅁䅁䅕䅁䑁䅁䅷䅁䭁䩁䕣䅁䭁佁䬰䅁䭁佁䭙䅁䭁佁䭣䅁䉁䅁䅁允䅁䅁䅣䅁䅁䵁杂欴䵁䅉䅅䅁䙁䅁䅁睁䵁䅁䅁权あ杄䅁权䙄杅䅁权䕁䅁䅋权䥄杅䅁允䅁䅁䅅䅁䙁䭁灘㉩洲南䅬䍄䉁䅁䅁兂䅁䅁䅍䅄䅁䅁䅯兎䄸䅁䅯硹䅉䅁䅯䅂䍁䅧䅯剹䅉䅁䅅䅁䉁䅁䅁兂捂㡪ㅌ佋噸䅑杷允䅁䅁䅕䅁䑁䅁䅷䅁䭁偁䙫䅁䭁䵁单䅁䭁䅁䅑潁䭁䵁卫䅁䉁䅁䅁允䅁䅁䅕㈷䵦㡚げぅ䵁䅉䅅䅁䑁䅁䅁睁䵁䅁䅁权塁兄䅁权慁杂䅁允䅁䅁䅅䅁䭁䵁䝍䅁䵁䅉䅅䅁䙁䅁䅁睁䵁䅁䅁权㉁兄䅁权䙄杅䅁权䕁䅁䅋权䥄杅䅁允䅁䅁䅅䅁䙁䙁硓睍兒癈⼰䍄䉁䅁䅁兂䅁䅁䅍䅄䅁䅁䅯兡䅕䅁䅯剸䅉䅁䅯䅂䍁䅧䅯䉹䅉䅁䅅䅁䉁䅁䅁兂ㅄ䔹䔱欱奫䅑杷允䅁䅁䅍䅁䑁䅁䅷䅁䭁䥁䕷䅁䭁䍁䝙䅁䉁䅁䅁允䅁䅁䅕瑃橥䑣䬰歕䵁䅉䅅䅁䑁䅁䅁睁䵁䅁䅁权獃䅂䅁权捁杂䅁允䅁䅁䅅䅁䭁䑁䜸䅁䵁䅉䅅䅁䙁䅁䅁睁䵁䅁䅁权捁兂䅁权灄权䅁权浄权䅁权湄权䅁允䅁䅁䅅䅁䭁䉁到䅁䵁䅉䅅䅁䑁䅁䅁睁䵁䅁䅁权呄睃䅁权慁杂䅁允䅁䅁䅅䅁䭁䵁䜰䅁䵁䅉䅅䅁䙁䅁䅁睁䵁䅁䅁权䭃兂䅁权䙄杅䅁权䕁䅁䅋权䩄杅䅁允䅁䅁䅅䅁䙁䉁䅪免瑯䉦䅤䍄䉁䅁䅁兂䅁䅁䅍䅄䅁䅁䅯眵䅕䅁䅯儶䅯䅁䅯朵䅯䅁䅯眵䅯䅁䅅䅁䉁䅁䅁权橄䅄䅁䍄䉁䅁䅁兂䅁䅁䅍䅄䅁䅁䅯共䅕䅁䅯儶䅯䅁䅯朵䅯䅁䅯眵䅯䅁䅅䅁䉁䅁䅁权穂充䅁䍄䉁䅁䅁兂䅁䅁䅍䅄䅁䅁䅯䅲䅕䅁䅯剸䅉䅁䅯䅂䍁䅧䅯剹䅉䅁䅅䅁䉁䅁䅁兂瑁塄兦祒婅䅑杷允䅁䅁䅍䅁䑁䅁䅷䅁䭁䭁䔸䅁䭁䉁䜴䅁䉁䅁䅁允䅁䅁䅯兙䅙䅁杷允䅁䅁䅍䅁䑁䅁䅷䅁䭁䵁䱉䅁䭁䍁䝑䅁䉁䅁䅁允䅁䅁䅯剅䅉䅁杷允䅁䅁䅕䅁䑁䅁䅷䅁䭁䱁䙅䅁䭁䵁即䅁䭁䅁䅑潁䭁䵁卫䅁䉁䅁䅁允䅁䅁䅕歲桦桥畒䕖䵁䅉䅅䅁䑁䅁䅁睁䵁䅁䅁权佄䅄䅁权捁杂䅁允䅁䅁䅅䅁䭁䕁䝣䅁䵁䅉䅅䅁䙁䅁䅁睁䵁䅁䅁权奃䅂䅁权䱄杅䅁权䕁䅁䅋权䩄杅䅁允䅁䅁䅅䅁䙁䡁㥅瑃橥䙑䅚䍄䉁䅁䅁兂䅁䅁䅍䅄䅁䅁䅯䅏䄸䅁䅯剸䅉䅁䅯䅂䍁䅧䅯䉹䅉䅁䅅䅁䉁䅁䅁兂䵃䝺改樳䱳䅑杷允䅁䅁䅕䅁䑁䅁䅷䅁䭁䑁䙧䅁䭁佁䬰䅁䭁佁䭙䅁䭁佁䭣䅁䉁䅁䅁允䅁䅁䅣䅁䅁䭁䥁䔵䵁䅉䅅䅁䙁䅁䅁睁䵁䅁䅁权噃䅂䅁权䙄杅䅁权䕁䅁䅋权䥄杅䅁允䅁䅁䅅䅁䙁乁礵さ㙆呈䅨䍄䉁䅁䅁睁䅁䅁䅍䅄䅁䅁䅯東䅑䅁䅯䅊䅙䅁䅅䅁䉁䅁䅁权㕃杂䅁䍄䉁䅁䅁睁䅁䅁䅍䅄䅁䅁䅯䄲䅕䅁䅯杇䅙䅁䅅䅁䉁䅁䅁权敂杂䅁䍄䉁䅁䅁兂䅁䅁䅍䅄䅁䅁䅯儹䅑䅁䅯朶䅯䅁䅯朵䅯䅁䅯眶䅯䅁䅅䅁䉁䅁䅁睂䅁䅁䅁䑯浮䅑杷允䅁䅁䅕䅁䑁䅁䅷䅁䭁䝁久䅁䭁䵁单䅁䭁䅁䅑潁䭁䵁卧䅁䉁䅁䅁允䅁䅁䅕愫䔯摔䵐歄䵁䅉䅅䅁䑁䅁䅁睁䵁䅁䅁权浂兂䅁权流杂䅁允䅁䅁䅅䅁䙁䥁牘払敧嘹䅆䍄䉁䅁䅁兂䅁䅁䅍䅄䅁䅁䅯睹䅕䅁䅯䄷䅯䅁䅯朵䅯䅁䅯眵䅯䅁䅅䅁䉁䅁䅁睂䅁䅁䅁䩑歮䅑杷允䅁䅁䅍䅁䑁䅁䅷䅁䭁佁䙣䅁䭁䉁䜴䅁䉁䅁䅁允䅁䅁䅯䅎䅙䅁杷允䅁䅁䅕䅁䑁䅁䅷䅁䭁䡁䘰䅁䭁佁䭷䅁䭁佁䭙䅁䭁佁䭣䅁䉁䅁䅁允䅁䅁䅣䅁䅁䵁㙂䔵䵁䅉䅅䅁䑁䅁䅁睁䵁䅁䅁权浃䅂䅁权奁杂䅁允䅁䅁䅅䅁䭁䡁䝷䅁䵁䅉䅅䅁䕁䅁䅁睁䵁䅁䅁权䍂兂䅁权晁杂䅁权杁杂䅁允䅁䅁䅅䅁䭁乁䝳䅁䵁䅉䅅䅁䑁䅁䅁睁䵁䅁䅁权呁杂䅁权捁杂䅁允䅁䅁䅅䅁䭁偁䝣䅁䵁䅉䅅䅁䑁䅁䅁睁䵁䅁䅁权䕁睃䅁权捁杂䅁允䅁䅁䅅䅁䭁䕁䡙䅁䵁䅉䅅䅁䙁䅁䅁睁䵁䅁䅁权䵃䅂䅁权潄权䅁权浄权䅁权湄权䅁允䅁䅁䅅䅁䭁䉁䕁䅁䵁䅉䅅䅁䙁䅁䅁睁䵁䅁䅁权㑁杄䅁权獄权䅁权浄权䅁权湄权䅁允䅁䅁䅅䅁䡁䅁䅁䅁杄佭䅖䍄䉁䅁䅁睁䅁䅁䅍䅄䅁䅁䅯公䅑䅁䅯䅇䅙䅁䅅䅁䉁䅁䅁权䕂杂䅁䍄䉁䅁䅁睁䅁䅁䅍䅄䅁䅁䅯睖䅕䅁䅯䅈䅙䅁䅅䅁䉁䅁䅁权䩂杂䅁䍄䉁䅁䅁兂䅁䅁䅍䅄䅁䅁䅯䄶䅑䅁䅯剸䅉䅁䅯䅂䍁䅧䅯䉹䅉䅁䅅䅁䉁䅁䅁兂癁杢杹潶甴䅑杷允䅁䅁䅕䅁䑁䅁䅷䅁䭁䙁䙣䅁䭁䵁即䅁䭁䅁䅑潁䭁䵁卫䅁䉁䅁䅁允䅁䅁䅕䡰㥁瑃呤啖䵁䅉䅅䅁䑁䅁䅁睁䵁䅁䅁权慂兂䅁权偄杅䅁允䅁䅁䅅䅁䡁䅁䅁䅁杁敆䅆䍄䉁䅁䅁睁䅁䅁䅍䅄䅁䅁䅯睥䅕䅁䅯䅊䅙䅁䅅䅁䉁䅁䅁权灂杂䅁䍄䉁䅁䅁睁䅁䅁䅍䅄䅁䅁䅯䄳䅕䅁䅯䅊䅙䅁䅅䅁䉁䅁䅁权允䅂䅁䍄䉁䅁䅁睁䅁䅁䅍䅄䅁䅁䅯儹䅕䅁䅯杊䅙䅁䅅䅁䉁䅁䅁兂晁敨剴䥵堵䅑杷允䅁䅁䅑䅁䑁䅁䅷䅁䭁䩁䔴䅁䭁䉁䜸䅁䭁䍁䝁䅁䉁䅁䅁允䅁䅁䅯䅮䅙䅁杷允䅁䅁䅕䅁䑁䅁䅷䅁䭁䥁䕷䅁䭁佁䭯䅁䭁佁䭙䅁䭁佁䭳䅁䉁䅁䅁允䅁䅁䅯䅅䅑䅁杷允䅁䅁䅕䅁䑁䅁䅷䅁䭁䩁䱉䅁䭁佁䭧䅁䭁佁䭙䅁䭁佁䭣䅁䉁䅁䅁允䅁䅁䅯杂䅳䅁杷允䅁䅁䅕䅁䑁䅁䅷䅁䭁䩁䙙䅁䭁䵁即䅁䭁䅁䅑潁䭁䵁卧䅁䉁䅁䅁允䅁䅁䅕㑈牘払佨歘䵁䅉䅅䅁䑁䅁䅁睁䵁䅁䅁权⽂兂䅁权流杂䅁允䅁䅁䅅䅁䙁䩁婱婭婭噃䅬䍄䉁䅁䅁睁䅁䅁䅍䅄䅁䅁䅯兖䄰䅁䅯杈䅙䅁䅅䅁䉁䅁䅁权ぁ杂䅁䍄䉁䅁䅁兂䅁䅁䅍䅄䅁䅁䅯睲䅑䅁䅯剸䅉䅁䅯䅂䍁䅧䅯剹䅉䅁䅅䅁䉁䅁䅁兂䕄㑺敤䉭桁䅑杷允䅁䅁䅕䅁䑁䅁䅷䅁䭁䅁䜴䅁䭁佁䬰䅁䭁佁䭙䅁䭁佁䭣䅁䉁䅁䅁允䅁䅁䅣䅁䅁䍁㙂唵䵁䅉䅅䅁䑁䅁䅁睁䵁䅁䅁权㡃兂䅁权慁杂䅁允䅁䅁䅅䅁䭁䍁䝳䅁䵁䅉䅅䅁䙁䅁䅁睁䵁䅁䅁权䍁杂䅁权煄权䅁权浄权䅁权牄权䅁允䅁䅁䅅䅁䭁䉁䕁䅁䵁䅉䅅䅁䑁䅁䅁睁䵁䅁䅁权⭃兂䅁权慁杂䅁允䅁䅁䅅䅁䭁䑁䝷䅁䵁䅉䅅䅁䑁䅁䅁睁䵁䅁䅁权塃䅂䅁权歁杂䅁允䅁䅁䅅䅁䭁䉁䕁䅁䵁䅉䅅䅁䙁䅁䅁睁䵁䅁䅁权扄䅂䅁权灄权䅁权浄权䅁权湄权䅁允䅁䅁䅅䅁䭁䉁䕁䅁䵁䅉䅅䅁䙁䅁䅁睁䵁䅁䅁权灃䅄䅁权䙄杅䅁权䕁䅁䅋权䩄杅䅁允䅁䅁䅅䅁䙁䝁瑢䅃浃剢䅊䍄䉁䅁䅁睁䅁䅁䅍䅄䅁䅁䅯兪䅕䅁䅯䅈䅙䅁䅅䅁䉁䅁䅁权䡄杂䅁䍄䉁䅁䅁兂䅁䅁䅍䅄䅁䅁䅯䅌䄰䅁䅯儵䅯䅁䅯朵䅯䅁䅯眵䅯䅁䅅䅁䉁䅁䅁权奁睃䅁䍄䉁䅁䅁兂䅁䅁䅍䅄䅁䅁䅯䅩䅕䅁䅯䄷䅯䅁䅯朵䅯䅁䅯眵䅯䅁䅅䅁䉁䅁䅁权允䅂䅁䍄䉁䅁䅁兂䅁䅁䅍䅄䅁䅁䅯睘䅷䅁䅯剸䅉䅁䅯䅂䍁䅧䅯䉹䅉䅁䅅䅁䉁䅁䅁兂畂灡卨䩘䭉䅑杷允䅁䅁䅍䅁䑁䅁䅷䅁䭁䱁䕙䅁䭁䉁䝧䅁䉁䅁䅁允䅁䅁䅯䅦䅙䅁杷允䅁䅁䅕䅁䑁䅁䅷䅁䭁䵁乧䅁䭁䵁单䅁䭁䅁䅑潁䭁䵁卧䅁䉁䅁䅁允䅁䅁䅕晐㍡䈫倳歅䵁䅉䅅䅁䑁䅁䅁睁䵁䅁䅁权䡁兂䅁权歁杂䅁允䅁䅁䅅䅁䭁䥁䡉䅁䵁䅉䅅䅁䕁䅁䅁睁䵁䅁䅁权䱃䅂䅁权晁杂䅁权杁杂䅁允䅁䅁䅅䅁䭁䥁䝙䅁䵁䅉䅅䅁䙁䅁䅁睁䵁䅁䅁权呃䅂䅁权獄权䅁权浄权䅁权湄权䅁允䅁䅁䅅䅁䡁䅁䅁䅁䅃攱䅒䍄䉁䅁䅁兂䅁䅁䅍䅄䅁䅁䅯儯䅯䅁䅯䄶䅯䅁䅯朵䅯䅁䅯眵䅯䅁䅅䅁䉁䅁䅁权⭄权䅁䍄䉁䅁䅁䅂䅁䅁䅍䅄䅁䅁䅯杦䅕䅁䅯睈䅙䅁䅯䅉䅙䅁䅅䅁䉁䅁䅁权佂杂䅁䍄䉁䅁䅁兂䅁䅁䅍䅄䅁䅁䅯䅮䅑䅁䅯䄶䅯䅁䅯朵䅯䅁䅯眵䅯䅁䅅䅁䉁䅁䅁权允䅂䅁䍄䉁䅁䅁兂䅁䅁䅍䅄䅁䅁䅯杏䅳䅁䅯硹䅉䅁䅯䅂䍁䅧䅯剹䅉䅁䅅䅁䉁䅁䅁兂硂児塲㥯扂䅑杷允䅁䅁䅍䅁䑁䅁䅷䅁䭁䩁佳䅁䭁䍁䝙䅁䉁䅁䅁允䅁䅁䅕浚浚浚䝢歓䵁䅉䅅䅁䙁䅁䅁睁䵁䅁䅁权㝃䅂䅁权䱄杅䅁权䕁䅁䅋权䩄杅䅁允䅁䅁䅅䅁䙁佁㙆䭆䠵噫䅤䍄䉁䅁䅁兂䅁䅁䅍䅄䅁䅁䅯睂䅕䅁䅯儷䅯䅁䅯朵䅯䅁䅯眵䅯䅁䅅䅁䉁䅁䅁睂䅁䅁䅁䕷浮䅑杷允䅁䅁䅕䅁䑁䅁䅷䅁䭁䥁乁䅁䭁佁䬰䅁䭁佁䭙䅁䭁佁䭣䅁䉁䅁䅁允䅁䅁䅯䅅䅑䅁杷允䅁䅁䅍䅁䑁䅁䅷䅁䭁佁佅䅁䭁䉁䝧䅁䉁䅁䅁允䅁䅁䅯䅒䅙䅁杷允䅁䅁䅕䅁䑁䅁䅷䅁䭁䉁䙅䅁䭁䵁单䅁䭁䅁䅑潁䭁䵁卧䅁䉁䅁䅁允䅁䅁䅕浫䍰癡獓あ䵁䅉䅅䅁䙁䅁䅁睁䵁䅁䅁权㙄䅄䅁权䱄杅䅁权䕁䅁䅋权䥄杅䅁允䅁䅁䅅䅁䙁䉁畓⭒㙆䙰䅴䍄䉁䅁䅁睁䅁䅁䅍䅄䅁䅁䅯硖䅁䅁䅯䅇䅙䅁䅅䅁䉁䅁䅁权婁杂䅁䍄䉁䅁䅁兂䅁䅁䅍䅄䅁䅁䅯杨䅕䅁䅯硹䅉䅁䅯䅂䍁䅧䅯剹䅉䅁䅅䅁䉁䅁䅁兂桄桥畓㙒歆䅑杷允䅁䅁䅕䅁䑁䅁䅷䅁䭁䉁伸䅁䭁䵁即䅁䭁䅁䅑潁䭁䵁卧䅁䉁䅁䅁允䅁䅁䅕硥畓⭒䭈啗䵁䅉䅅䅁䑁䅁䅁睁䵁䅁䅁权乃䅂䅁权捁杂䅁允䅁䅁䅅䅁䭁䡁䝑䅁䵁䅉䅅䅁䑁䅁䅁睁䵁䅁䅁权⽄䅂䅁权奁杂䅁允䅁䅁䅅䅁䭁䕁䝑䅁䵁䅉䅅䅁䙁䅁䅁睁䵁䅁䅁权卄䅂䅁权煄权䅁权浄权䅁权牄权䅁允䅁䅁䅅䅁䡁䅁䅁䅁䅄救䅚䍄䉁䅁䅁兂䅁䅁䅍䅄䅁䅁䅯杏䅕䅁䅯朶䅯䅁䅯朵䅯䅁䅯眶䅯䅁䅅䅁䉁䅁䅁权允䅂䅁䍄䉁䅁䅁兂䅁䅁䅍䅄䅁䅁䅯杣䅳䅁䅯朶䅯䅁䅯朵䅯䅁䅯眶䅯䅁䅅䅁䉁䅁䅁权允䅂䅁䍄䉁䅁䅁睁䅁䅁䅍䅄䅁䅁䅯儶䅕䅁䅯䅊䅙䅁䅅䅁䉁䅁䅁权ㅂ杂䅁䍄䉁䅁䅁䅂䅁䅁䅍䅄䅁䅁䅯睯䅑䅁䅯睈䅙䅁䅯䅉䅙䅁䅅䅁䉁䅁䅁权⭁睂䅁䍄䉁䅁䅁睁䅁䅁䅍䅄䅁䅁䅯䅆䄸䅁䅯杇䅙䅁䅅䅁䉁䅁䅁权䍄杂䅁䍄䉁䅁䅁兂䅁䅁䅍䅄䅁䅁䅯杵䅑䅁䅯䄷䅯䅁䅯朵䅯䅁䅯眵䅯䅁䅅䅁䉁䅁䅁睂䅁䅁䅁䙯歌䅑杷允䅁䅁䅕䅁䑁䅁䅷䅁䭁䥁䙣䅁䭁佁䭧䅁䭁佁䭙䅁䭁佁䭣䅁䉁䅁䅁允䅁䅁䅯剕䅁䅁杷允䅁䅁䅍䅁䑁䅁䅷䅁䭁䕁䙫䅁䭁䍁䝑䅁䉁䅁䅁允䅁䅁䅯条䅙䅁杷允䅁䅁䅍䅁䑁䅁䅷䅁䭁䉁䵳䅁䭁䉁䝧䅁䉁䅁䅁允䅁䅁䅯克䅙䅁杷允䅁䅁䅕䅁䑁䅁䅷䅁䭁䉁䙅䅁䭁䵁单䅁䭁䅁䅑潁䭁䵁卫䅁䉁䅁䅁允䅁䅁䅕癢㥨䭘塚䕂䵁䅉䅅䅁䙁䅁䅁睁䵁䅁䅁权㝂兄䅁权䱄杅䅁权䕁䅁䅋权䩄杅䅁允䅁䅁䅅䅁䙁䑁積積積ㅕ䅬䍄䉁䅁䅁睁䅁䅁䅍䅄䅁䅁䅯睲䅑䅁䅯䅊䅙䅁䅅䅁䉁䅁䅁权牂杂䅁䍄䉁䅁䅁睁䅁䅁䅍䅄䅁䅁䅯剋䅁䅁䅯杊䅙䅁䅅䅁䉁䅁䅁兂偃癷潕䱘堹䅑杷允䅁䅁䅕䅁䑁䅁䅷䅁䭁䵁丸䅁䭁䵁即䅁䭁䅁䅑潁䭁䵁卫䅁䉁䅁䅁允䅁䅁䅕⽷潕䥘匹䕘䵁䅉䅅䅁䑁䅁䅁睁䵁䅁䅁权䙁兂䅁权流杂䅁允䅁䅁䅅䅁䙁䉁畓⭒㙆䙤䅤䍄䉁䅁䅁睁䅁䅁䅍䅄䅁䅁䅯村䅕䅁䅯䅈䅙䅁䅅䅁䉁䅁䅁权牁杂䅁䍄䉁䅁䅁兂䅁䅁䅍䅄䅁䅁䅯䅏䅷䅁䅯剸䅉䅁䅯䅂䍁䅧䅯剹䅉䅁䅅䅁䉁䅁䅁兂桄捥㑩椰摁䅑杷允䅁䅁䅍䅁䑁䅁䅷䅁䭁䉁䘰䅁䭁䉁䝷䅁䉁䅁䅁允䅁䅁䅯兔䅙䅁杷允䅁䅁䅍䅁䑁䅁䅷䅁䭁䑁䙧䅁䭁䉁䝧䅁䉁䅁䅁允䅁䅁䅯兇䅙䅁杷允䅁䅁䅍䅁䑁䅁䅷䅁䭁䍁䰸䅁䭁䉁䝷䅁䉁䅁䅁允䅁䅁䅯杆䅧䅁杷允䅁䅁䅕䅁䑁䅁䅷䅁䭁䡁䙑䅁䭁佁䭕䅁䭁佁䭙䅁䭁佁䭣䅁䉁䅁䅁允䅁䅁䅯李䅳䅁杷允䅁䅁䅍䅁䑁䅁䅷䅁䭁䩁䕕䅁䭁䉁䝷䅁䉁䅁䅁允䅁䅁䅯杋䅙䅁杷允䅁䅁䅕䅁䑁䅁䅷䅁䭁乁䘰䅁䭁佁䬰䅁䭁佁䭙䅁䭁佁䭣䅁䉁䅁䅁允䅁䅁䅯䅅䅑䅁杷允䅁䅁䅍䅁䑁䅁䅷䅁䭁乁䕷䅁䭁䉁䝧䅁䉁䅁䅁允䅁䅁䅯䅒䅙䅁杷允䅁䅁䅍䅁䑁䅁䅷䅁䭁䅁佯䅁䭁䵁匸䅁䉁䅁䅁允䅁䅁䅯䅅䅑䅁杷允䅁䅁䅕䅁䑁䅁䅷䅁䭁䭁䱑䅁䭁佁䭷䅁䭁佁䭙䅁䭁佁䭣䅁䉁䅁䅁允䅁䅁䅣䅁䅁䵁硁欵䵁䅉䅅䅁䑁䅁䅁睁䵁䅁䅁权橃䅂䅁权慁杂䅁允䅁䅁䅅䅁䭁䙁䝫䅁䵁䅉䅅䅁䙁䅁䅁睁䵁䅁䅁权扂兂䅁权䙄杅䅁权䕁䅁䅋权䩄杅䅁允䅁䅁䅅䅁䙁䡁甴䡘琸剙䅂䍄䉁䅁䅁兂䅁䅁䅍䅄䅁䅁䅯睫䄰䅁䅯儵䅯䅁䅯朵䅯䅁䅯眵䅯䅁䅅䅁䉁䅁䅁权允䅂䅁䍄䉁䅁䅁兂䅁䅁䅍䅄䅁䅁䅯公䅑䅁䅯硹䅉䅁䅯䅂䍁䅧䅯剹䅉䅁䅅䅁䉁䅁䅁兂獄払敧卨捴䅑杷允䅁䅁䅍䅁䑁䅁䅷䅁䭁䥁䕳䅁䭁䉁䝯䅁䉁䅁䅁允䅁䅁䅯睥䅙䅁杷允䅁䅁䅍䅁䑁䅁䅷䅁䭁䕁䙧䅁䭁䉁䝧䅁䉁䅁䅁允䅁䅁䅯兇䅙䅁杷允䅁䅁䅕䅁䑁䅁䅷䅁䭁乁䘴䅁䭁佁䭫䅁䭁佁䭙䅁䭁佁䭣䅁䉁䅁䅁允䅁䅁䅯䉲䅁䅁杷允䅁䅁䅕䅁䑁䅁䅷䅁䭁䵁䔸䅁䭁䵁单䅁䭁䅁䅑潁䭁䵁卧䅁䉁䅁䅁允䅁䅁䅕歨橺ㄯ兌啇䵁䅉䅅䅁䙁䅁䅁睁䵁䅁䅁权䥂兄䅁权煄权䅁权浄权䅁权牄权䅁允䅁䅁䅅䅁䭁䉁䕁䅁䵁䅉䅅䅁䙁䅁䅁睁䵁䅁䅁权㑁兂䅁权潄权䅁权浄权䅁权湄权䅁允䅁䅁䅅䅁䭁䅁䱙䅁䵁䅉䅅䅁䙁䅁䅁睁䵁䅁䅁权䥃䅄䅁权灄权䅁权浄权䅁权湄权䅁允䅁䅁䅅䅁䭁䥁佳䅁䵁䅉䅅䅁䙁䅁䅁睁䵁䅁䅁权⽁兄䅁权䙄杅䅁权䕁䅁䅋权䩄杅䅁允䅁䅁䅅䅁䙁䝁睂䄴䠯桥䅎䍄䉁䅁䅁兂䅁䅁䅍䅄䅁䅁䅯䅁䅙䅁䅯朶䅯䅁䅯朵䅯䅁䅯眶䅯䅁䅅䅁䉁䅁䅁权允䅂䅁䍄䉁䅁䅁睁䅁䅁䅍䅄䅁䅁䅯睱䅑䅁䅯䅇䅙䅁䅅䅁䉁䅁䅁权㕁杂䅁䍄䉁䅁䅁兂䅁䅁䅍䅄䅁䅁䅯典䄰䅁䅯儶䅯䅁䅯朵䅯䅁䅯眵䅯䅁䅅䅁䉁䅁䅁权允䅂䅁䍄䉁䅁䅁䅂䅁䅁䅍䅄䅁䅁䅯䅁䅙䅁䅯睈䅙䅁䅯䅉䅙䅁䅅䅁䉁䅁䅁权允睂䅁䍄䉁䅁䅁兂䅁䅁䅍䅄䅁䅁䅯䅁䅕䅁䅯朶䅯䅁䅯朵䅯䅁䅯眶䅯䅁䅅䅁䉁䅁䅁睂䅁䅁䅁䑁浮䅑杷允䅁䅁䅍䅁䑁䅁䅷䅁䭁䩁䕕䅁䭁䉁䝯䅁䉁䅁䅁允䅁䅁䅯睓䅙䅁杷允䅁䅁䅕䅁䑁䅁䅷䅁䭁偁䬰䅁䭁佁䭕䅁䭁佁䭙䅁䭁佁䭣䅁䉁䅁䅁允䅁䅁䅯䅇䅳䅁杷允䅁䅁䅍䅁䑁䅁䅷䅁䭁偁䙅䅁䭁䉁䝧䅁䉁䅁䅁允䅁䅁䅯䅦䅙䅁杷允䅁䅁䅕䅁䑁䅁䅷䅁䭁䅁䝷䅁䭁佁䭯䅁䭁佁䭙䅁䭁佁䭳䅁䉁䅁䅁允䅁䅁䅯䅅䅑䅁杷允䅁䅁䅍䅁䑁䅁䅷䅁䭁䱁䙷䅁䭁䉁䜴䅁䉁䅁䅁允䅁䅁䅯睰䅙䅁杷允䅁䅁䅕䅁䑁䅁䅷䅁䭁偁䙉䅁䭁佁䭫䅁䭁佁䭙䅁䭁佁䭣䅁䉁䅁䅁允䅁䅁䅯䅅䅑䅁杷允䅁䅁䅕䅁䑁䅁䅷䅁䭁䝁䵕䅁䭁佁䭧䅁䭁佁䭙䅁䭁佁䭣䅁䉁䅁䅁允䅁䅁䅯杂䅳䅁杷允䅁䅁䅍䅁䑁䅁䅷䅁䭁䥁䙉䅁䭁䉁䝷䅁䉁䅁䅁允䅁䅁䅯䅄䅣䅁杷允䅁䅁䅕䅁䑁䅁䅷䅁䭁䥁䘰䅁䭁佁䭕䅁䭁佁䭙䅁䭁佁䭣䅁䉁䅁䅁允䅁䅁䅯䅅䅑䅁杷允䅁䅁䅑䅁䑁䅁䅷䅁䭁䑁䙍䅁䭁䉁䜸䅁䭁䍁䝁䅁䉁䅁䅁允䅁䅁䅯杮䅣䅁杷允䅁䅁䅍䅁䑁䅁䅷䅁䭁䩁䱁䅁䭁䉁䝧䅁䉁䅁䅁允䅁䅁䅯兏䅙䅁杷允䅁䅁䅑䅁䑁䅁䅷䅁䭁䍁䱣䅁䭁䉁䜸䅁䭁䍁䝁䅁䉁䅁䅁允䅁䅁䅯䅔䅙䅁杷允䅁䅁䅍䅁䑁䅁䅷䅁䭁乁䱣䅁䭁䉁䝧䅁䉁䅁䅁允䅁䅁䅯兓䅣䅁杷允䅁䅁䅕䅁䑁䅁䅷䅁䭁乁䔸䅁䭁佁䭷䅁䭁佁䭙䅁䭁佁䭣䅁䉁䅁䅁允䅁䅁䅯䅅䅑䅁杷允䅁䅁䅍䅁䑁䅁䅷䅁䭁䭁䔸䅁䭁䉁䝷䅁䉁䅁䅁允䅁䅁䅯兔䅙䅁杷允䅁䅁䅍䅁䑁䅁䅷䅁䭁䍁䙙䅁䭁䍁䝑䅁䉁䅁䅁允䅁䅁䅯儯䅣䅁杷允䅁䅁䅍䅁䑁䅁䅷䅁䭁䅁八䅁䭁䍁䝑䅁䉁䅁䅁允䅁䅁䅯䅅䅑䅁杷允䅁䅁䅕䅁䑁䅁䅷䅁䭁䉁䙣䅁䭁䵁单䅁䭁䅁䅑潁䭁䵁卧䅁䉁䅁䅁允䅁䅁䅕䥷䬯㌯㉢歁䵁䅉䅅䅁䑁䅁䅁睁䵁䅁䅁权㕃䅂䅁权流杂䅁允䅁䅁䅅䅁䙁䵁䴳䵺䵺䘳䅆䍄䉁䅁䅁睁䅁䅁䅍䅄䅁䅁䅯儸䅯䅁䅯䅈䅙䅁䅅䅁䉁䅁䅁权䡂杂䅁䍄䉁䅁䅁䅂䅁䅁䅍䅄䅁䅁䅯杴䅑䅁䅯睈䅙䅁䅯䅉䅙䅁䅅䅁䉁䅁䅁权⭁睂䅁䍄䉁䅁䅁兂䅁䅁䅍䅄䅁䅁䅯兪䅑䅁䅯儷䅯䅁䅯朵䅯䅁䅯眵䅯䅁䅅䅁䉁䅁䅁睂䅁䅁䅁䙷歈䅑杷允䅁䅁䅕䅁䑁䅁䅷䅁䭁䩁䙳䅁䭁佁䭫䅁䭁佁䭙䅁䭁佁䭣䅁䉁䅁䅁允䅁䅁䅯剃䅅䅁杷允䅁䅁䅕䅁䑁䅁䅷䅁䭁乁䱫䅁䭁佁䭫䅁䭁佁䭙䅁䭁佁䭣䅁䉁䅁䅁允䅁䅁䅯䅅䅑䅁杷允䅁䅁䅍䅁䑁䅁䅷䅁䭁䩁䕅䅁䭁䉁䝯䅁䉁䅁䅁允䅁䅁䅯睇䅙䅁杷允䅁䅁䅍䅁䑁䅁䅷䅁䭁䅁䙙䅁䭁䍁䝙䅁䉁䅁䅁允䅁䉁䅑兗䅁䅁䅁䅁䵁䅉䅅䅁䑁䅁䅁睁䵁䅁䅁权㙃兂䅁权奁杂䅁允䅁䅁䅅䅁䭁䉁䝫䅁䵁䅉䅅䅁䙁䅁䅁睁䵁䅁䅁权䭃䅂䅁权䱄杅䅁权䕁䅁䅋权䩄杅䅁允䅁䅁䅅䅁䙁佁㙆䭆䠵噙䅖䍄䉁䅁䅁睁䅁䅁䅍䅄䅁䅁䅯杌䅕䅁䅯䅈䅙䅁䅅䅁䉁䅁䅁权慄杂䅁䍄䉁䅁䅁睁䅁䅁䅍䅄䅁䅁䅯䅧䅕䅁䅯䅈䅙䅁䅅䅁䉁䅁䅁权癃杂䅁䍄䉁䅁䅁睁䅁䅁䅍䅄䅁䅁䅯䅪䅕䅁䅯䅈䅙䅁䅅䅁䉁䅁䅁权乂杂䅁䍄䉁䅁䅁兂䅁䅁䅍䅄䅁䅁䅯䅺䅑䅁䅯䄷䅯䅁䅯朵䅯䅁䅯眵䅯䅁䅅䅁䉁䅁䅁权允䅂䅁䍄䉁䅁䅁兂䅁䅁䅍䅄䅁䅁䅯儯䅳䅁䅯儷䅯䅁䅯朵䅯䅁䅯眵䅯䅁䅅䅁䉁䅁䅁睂䅁䅁䅁乑氳䅑杷允䅁䅁䅕䅁䑁䅁䅷䅁䭁䉁䙅䅁䭁佁䭕䅁䭁佁䭙䅁䭁佁䭣䅁䉁䅁䅁允䅁䅁䅯睎䅳䅁杷允䅁䅁䅕䅁䑁䅁䅷䅁䭁䅁䱯䅁䭁䵁单䅁䭁䅁䅑潁䭁䵁卧䅁䉁䅁䅁允䅁䅁䅕祈畫硢戰歅䵁䅉䅅䅁䙁䅁䅁睁䵁䅁䅁权楁䅄䅁权䱄杅䅁权䕁䅁䅋权䥄杅䅁允䅁䅁䅅䅁䙁佁㙆䭆䠵嘰䅊䍄䉁䅁䅁兂䅁䅁䅍䅄䅁䅁䅯䅫䄰䅁䅯硹䅉䅁䅯䅂䍁䅧䅯剹䅉䅁䅅䅁䉁䅁䅁兂乄䵺䵺偺數䅑杷允䅁䅁䅍䅁䑁䅁䅷䅁䭁䭁䔸䅁䭁䉁䝧䅁䉁䅁䅁允䅁䅁䅯杓䅙䅁杷允䅁䅁䅍䅁䑁䅁䅷䅁䭁䉁兕䅁䭁䵁匸䅁䉁䅁䅁允䅁䅁䅯䅅䅑䅁杷允䅁䅁䅕䅁䑁䅁䅷䅁䭁䱁䘴䅁䭁佁䭯䅁䭁佁䭙䅁䭁佁䭳䅁䉁䅁䅁允䅁䅁䅯䅅䅑䅁杷允䅁䅁䅕䅁䑁䅁䅷䅁䭁䑁䙫䅁䭁䵁单䅁䭁䅁䅑潁䭁䵁卧䅁䉁䅁䅁允䅁䅁䅕䉙偧癡婸歅䵁䅉䅅䅁䑁䅁䅁睁䵁䅁䅁权噃䅂䅁权敁杂䅁允䅁䅁䅅䅁䭁䙁䝕䅁䵁䅉䅅䅁䑁䅁䅁睁䵁䅁䅁权婃䅂䅁权偄杅䅁允䅁䅁䅅䅁䭁䉁䕁䅁䵁䅉䅅䅁䙁䅁䅁睁䵁䅁䅁权塁兄䅁权潄权䅁权浄权䅁权湄权䅁允䅁䅁䅅䅁䭁䉁䕁䅁䵁䅉䅅䅁䑁䅁䅁睁䵁䅁䅁权⭃䅂䅁权流杂䅁允䅁䅁䅅䅁䙁乁橥䑣䬰ㅆ䅖䍄䉁䅁䅁睁䅁䅁䅍䅄䅁䅁䅯来䅕䅁䅯杊䅙䅁䅅䅁䉁䅁䅁兂卂䉵䘶⼶兆䅑杷允䅁䅁䅍䅁䑁䅁䅷䅁䭁䭁䴴䅁䭁䵁匸䅁䉁䅁䅁允䅁䅁䅯䅅䅑䅁杷允䅁䅁䅑䅁䑁䅁䅷䅁䭁䍁䘴䅁䭁䉁䜸䅁䭁䍁䝁䅁䉁䅁䅁允䅁䅁䅯䅓䅧䅁杷允䅁䅁䅕䅁䑁䅁䅷䅁䭁䡁䙯䅁䭁䵁即䅁䭁䅁䅑潁䭁䵁卫䅁䉁䅁䅁允䅁䅁䅕㘱睎児㍰歕䵁䅉䅅䅁䑁䅁䅁睁䵁䅁䅁权ㅁ兂䅁权流杂䅁允䅁䅁䅅䅁䙁佁㙆䭆䠵噙䅬䍄䉁䅁䅁睁䅁䅁䅍䅄䅁䅁䅯杧䄰䅁䅯䅊䅙䅁䅅䅁䉁䅁䅁权䕄杅䅁䍄䉁䅁䅁睁䅁䅁䅍䅄䅁䅁䅯䅰䅕䅁䅯杇䅙䅁䅅䅁䉁䅁䅁权瑁杂䅁䍄䉁䅁䅁兂䅁䅁䅍䅄䅁䅁䅯兹䅑䅁䅯䄶䅯䅁䅯朵䅯䅁䅯眵䅯䅁䅅䅁䉁䅁䅁权允䅂䅁䍄䉁䅁䅁兂䅁䅁䅍䅄䅁䅁䅯杬䅕䅁䅯朶䅯䅁䅯朵䅯䅁䅯眶䅯䅁䅅䅁䉁䅁䅁睂䅁䅁䅁䕯浄䅑杷允䅁䅁䅍䅁䑁䅁䅷䅁䭁䩁䕕䅁䭁䍁䝙䅁䉁䅁䅁允䅁䅁䅕敨剴䉵嘷啗䵁䅉䅅䅁䙁䅁䅁睁䵁䅁䅁权卂兂䅁权潄权䅁权浄权䅁权湄权䅁允䅁䅁䅅䅁䭁䅁䱙䅁䵁䅉䅅䅁䙁䅁䅁睁䵁䅁䅁权灂睄䅁权汄权䅁权浄权䅁权湄权䅁允䅁䅁䅅䅁䭁䉁䕁䅁䵁䅉䅅䅁䑁䅁䅁睁䵁䅁䅁权㥃䅂䅁权偄杅䅁允䅁䅁䅅䅁䭁䉁䕁䅁䵁䅉䅅䅁䕁䅁䅁睁䵁䅁䅁权捃䅂䅁权晁杂䅁权杁杂䅁允䅁䅁䅅䅁䭁䩁䝙䅁䵁䅉䅅䅁䑁䅁䅁睁䵁䅁䅁权噃䅂䅁权歁杂䅁允䅁䅁䅅䅁䭁䙁䝧䅁䵁䅉䅅䅁䙁䅁䅁睁䵁䅁䅁权䩁兂䅁权潄权䅁权浄权䅁权湄权䅁允䅁䅁䅅䅁䭁䅁䱙䅁䵁䅉䅅䅁䑁䅁䅁睁䵁䅁䅁权䵁睃䅁权捁杂䅁允䅁䅁䅅䅁䭁䑁䝉䅁䵁䅉䅅䅁䑁䅁䅁睁䵁䅁䅁权ぁ睄䅁权慁杂䅁允䅁䅁䅅䅁䭁䑁䜴䅁䵁䅉䅅䅁䙁䅁䅁睁䵁䅁䅁权噃䅂䅁权汄权䅁权浄权䅁权湄权䅁允䅁䅁䅅䅁䭁䑁䱣䅁䵁䅉䅅䅁䙁䅁䅁睁䵁䅁䅁权瑃兂䅁权汄权䅁权浄权䅁权湄权䅁允䅁䅁䅅䅁䭁偁䭫䅁䵁䅉䅅䅁䙁䅁䅁睁䵁䅁䅁权䕁杂䅁权汄权䅁权浄权䅁权湄权䅁允䅁䅁䅅䅁䭁䉁䕁䅁䵁䅉䅅䅁䙁䅁䅁睁䵁䅁䅁权䵁杂䅁权䙄杅䅁权䕁䅁䅋权䥄杅䅁允䅁䅁䅅䅁䙁䅁啚卅つ普⽫䍄䉁䅁䅁睁䅁䅁䅍䅄䅁䅁䅯睥䅕䅁䅯杊䅙䅁䅅䅁䉁䅁䅁兂啁歲桦汥呒䅑杷允䅁䅁䅍䅁䑁䅁䅷䅁䭁䅁䱅䅁䭁䉁䝧䅁䉁䅁䅁允䅁䅁䅯兇䅙䅁杷允䅁䅁䅕䅁䑁䅁䅷䅁䭁䩁䕕䅁䭁佁䭫䅁䭁佁䭙䅁䭁佁䭣䅁䉁䅁䅁允䅁䅁䅯末䄴䅁杷允䅁䅁䅕䅁䑁䅁䅷䅁䭁乁䴰䅁䭁佁䭯䅁䭁佁䭙䅁䭁佁䭳䅁䉁䅁䅁允䅁䅁䅯䅅䅑䅁杷允䅁䅁䅕䅁䑁䅁䅷䅁䭁䱁䕁䅁䭁佁䭯䅁䭁佁䭙䅁䭁佁䭳䅁䉁䅁䅁允䅁䅁䅣䅁䅁䍁㥁欵䵁䅉䅅䅁䙁䅁䅁睁䵁䅁䅁权楄䅂䅁权潄权䅁权浄权䅁权湄权䅁允䅁䅁䅅䅁䭁䅁䱙䅁䵁䅉䅅䅁䙁䅁䅁睁䵁䅁䅁权佁兂䅁权汄权䅁权浄权䅁权湄权䅁允䅁䅁䅅䅁䭁䉁䱷䅁䵁䅉䅅䅁䑁䅁䅁睁䵁䅁䅁权祄䅂䅁权捁杂䅁允䅁䅁䅅䅁䭁䑁䜸䅁䵁䅉䅅䅁䑁䅁䅁睁䵁䅁䅁权婃兂䅁权奁杂䅁允䅁䅁䅅䅁䭁䡁䝷䅁䵁䅉䅅䅁䙁䅁䅁睁䵁䅁䅁权佄兂䅁权䙄杅䅁权䕁䅁䅋权䩄杅䅁允䅁䅁䅅䅁䙁䭁獏浯祬确䅤䍄䉁䅁䅁兂䅁䅁䅍䅄䅁䅁䅯眲䅑䅁䅯剸䅉䅁䅯䅂䍁䅧䅯䉹䅉䅁䅅䅁䉁䅁䅁兂㥁癅牂㕐捯䅑杷允䅁䅁䅕䅁䑁䅁䅷䅁䭁䍁䙷䅁䭁佁䭯䅁䭁佁䭙䅁䭁佁䭳䅁䉁䅁䅁允䅁䅁䅯䅅䅑䅁杷允䅁䅁䅍䅁䑁䅁䅷䅁䭁䝁䙑䅁䭁䉁䝯䅁䉁䅁䅁允䅁䅁䅯睷䅙䅁杷允䅁䅁䅍䅁䑁䅁䅷䅁䭁䥁䵁䅁䭁䉁䝯䅁䉁䅁䅁允䅁䅁䅯児䅙䅁杷允䅁䅁䅕䅁䑁䅁䅷䅁䭁䡁佯䅁䭁佁䭷䅁䭁佁䭙䅁䭁佁䭣䅁䉁䅁䅁允䅁䅁䅯䅅䅑䅁杷允䅁䅁䅍䅁䑁䅁䅷䅁䭁䭁䕧䅁䭁䉁䜴䅁䉁䅁䅁允䅁䅁䅯䅕䅙䅁杷允䅁䅁䅍䅁䑁䅁䅷䅁䭁䩁䵧䅁䭁䍁䝙䅁䉁䅁䅁允䅁䅁䅕灭婭婭㕫啖䵁䅉䅅䅁䑁䅁䅁睁䵁䅁䅁权扃兂䅁权偄杅䅁允䅁䅁䅅䅁䭁䉁䕁䅁䵁䅉䅅䅁䙁䅁䅁睁䵁䅁䅁权䭁兂䅁权䱄杅䅁权䕁䅁䅋权䥄杅䅁允䅁䅁䅅䅁䙁䕁桪桥畓ㅒ䅤䍄䉁䅁䅁睁䅁䅁䅍䅄䅁䅁䅯其䅳䅁䅯杊䅙䅁䅅䅁䉁䅁䅁兂慃婭婭塭塬䅑杷允䅁䅁䅕䅁䑁䅁䅷䅁䭁䅁䘸䅁䭁佁䭯䅁䭁佁䭙䅁䭁佁䭳䅁䉁䅁䅁允䅁䅁䅯䅅䅑䅁杷允䅁䅁䅕䅁䑁䅁䅷䅁䭁䍁䴰䅁䭁䵁即䅁䭁䅁䅑潁䭁䵁卧䅁䉁䅁䅁允䅁䅁䅕䅁䅁䅁兄ざ䵁䅉䅅䅁䑁䅁䅁睁䵁䅁䅁权祃䅂䅁权捁杂䅁允䅁䅁䅅䅁䭁䍁䝳䅁䵁䅉䅅䅁䑁䅁䅁睁䵁䅁䅁权獂兂䅁权偄杅䅁允䅁䅁䅅䅁䭁䉁䕁䅁䵁䅉䅅䅁䑁䅁䅁睁䵁䅁䅁权䉄䅂䅁权歁杂䅁允䅁䅁䅅䅁䭁乁䝫䅁䵁䅉䅅䅁䙁䅁䅁睁䵁䅁䅁权流杄䅁权灄权䅁权浄权䅁权湄权䅁允䅁䅁䅅䅁䭁佁剙䅁䵁䅉䅅䅁䙁䅁䅁睁䵁䅁䅁权㡃䅂䅁权瑄权䅁权浄权䅁权湄权䅁允䅁䅁䅅䅁䡁䅁䅁䅁䅂甶䅖䍄䉁䅁䅁兂䅁䅁䅍䅄䅁䅁䅯䅊䅕䅁䅯剸䅉䅁䅯䅂䍁䅧䅯䉹䅉䅁䅅䅁䉁䅁䅁兂い歨䉧獨䝫䅑杷允䅁䅁䅑䅁䑁䅁䅷䅁䭁䉁䙣䅁䭁䉁䜸䅁䭁䍁䝁䅁䉁䅁䅁允䅁䅁䅯眲䅙䅁杷允䅁䅁䅍䅁䑁䅁䅷䅁䭁䉁䙅䅁䭁䉁䝧䅁䉁䅁䅁允䅁䅁䅯兏䅙䅁杷允䅁䅁䅍䅁䑁䅁䅷䅁䭁䍁䙅䅁䭁䉁䜴䅁䉁䅁䅁允䅁䅁䅯儰䅙䅁杷允䅁䅁䅍䅁䑁䅁䅷䅁䭁乁临䅁䭁䵁匸䅁䉁䅁䅁允䅁䅁䅯䅅䅑䅁杷允䅁䅁䅕䅁䑁䅁䅷䅁䭁䉁乷䅁䭁佁䬰䅁䭁佁䭙䅁䭁佁䭣䅁䉁䅁䅁允䅁䅁䅣䅁䅁䥁噃唵䵁䅉䅅䅁䙁䅁䅁睁䵁䅁䅁权䅄䅂䅁权瑄权䅁权浄权䅁权湄权䅁允䅁䅁䅅䅁䡁䅁䅁䅁䅄⬳䅖䍄䉁䅁䅁䅂䅁䅁䅍䅄䅁䅁䅯杸䅑䅁䅯睈䅙䅁䅯䅉䅙䅁䅅䅁䉁䅁䅁权䝃杂䅁䍄䉁䅁䅁䅂䅁䅁䅍䅄䅁䅁䅯內䄴䅁䅯睈䅙䅁䅯䅉䅙䅁䅅䅁䉁䅁䅁权呂䅃䅁䍄䉁䅁䅁睁䅁䅁䅍䅄䅁䅁䅯杓䅳䅁䅯杊䅙䅁䅅䅁䉁䅁䅁兂捂㡪ㅌ䥋卸䅑杷允䅁䅁䅕䅁䑁䅁䅷䅁䭁䉁䙣䅁䭁佁䭧䅁䭁佁䭙䅁䭁佁䭣䅁䉁䅁䅁允䅁䅁䅯杂䅳䅁杷允䅁䅁䅕䅁䑁䅁䅷䅁䭁乁䙉䅁䭁佁䭯䅁䭁佁䭙䅁䭁佁䭳䅁䉁䅁䅁允䅁䅁䅣䅁䅁䕁癁欵䵁䅉䅅䅁䑁䅁䅁睁䵁䅁䅁权⽄兂䅁权奁杂䅁允䅁䅁䅅䅁䭁䡁䝷䅁䵁䅉䅅䅁䙁䅁䅁睁䵁䅁䅁权噃䅂䅁权瑄权䅁权浄权䅁权湄权䅁允䅁䅁䅅䅁䡁䅁䅁䅁权⭋䅚䍄䉁䅁䅁兂䅁䅁䅍䅄䅁䅁䅯䅯䅑䅁䅯儵䅯䅁䅯朵䅯䅁䅯眵䅯䅁䅅䅁䉁䅁䅁权捁睃䅁䍄䉁䅁䅁兂䅁䅁䅍䅄䅁䅁䅯睧䅳䅁䅯儵䅯䅁䅯朵䅯䅁䅯眵䅯䅁䅅䅁䉁䅁䅁权允䅂䅁䍄䉁䅁䅁睁䅁䅁䅍䅄䅁䅁䅯睲䅑䅁䅯硺䅉䅁䅅䅁䉁䅁䅁权允䅂䅁䍄䉁䅁䅁兂䅁䅁䅍䅄䅁䅁䅯李䅕䅁䅯硹䅉䅁䅯䅂䍁䅧䅯剹䅉䅁䅅䅁䉁䅁䅁兂浂浚浚獚朵䅑杷允䅁䅁䅕䅁䑁䅁䅷䅁䭁佁䰰䅁䭁䵁单䅁䭁䅁䅑潁䭁䵁卧䅁䉁䅁䅁允䅁䅁䅕潇做䡤丵䕆䵁䅉䅅䅁䙁䅁䅁睁䵁䅁䅁权婁睄䅁权潄权䅁权浄权䅁权湄权䅁允䅁䅁䅅䅁䭁䉁䕁䅁䵁䅉䅅䅁䑁䅁䅁睁䵁䅁䅁权䱁兄䅁权偄杅䅁允䅁䅁䅅䅁䭁䉁䕁䅁䵁䅉䅅䅁䙁䅁䅁睁䵁䅁䅁权偄兂䅁权潄权䅁权浄权䅁权湄权䅁允䅁䅁䅅䅁䭁偁䬴䅁䵁䅉䅅䅁䑁䅁䅁睁䵁䅁䅁权佁兂䅁权捁杂䅁允䅁䅁䅅䅁䭁佁䝷䅁䵁䅉䅅䅁䕁䅁䅁睁䵁䅁䅁权䅂兂䅁权晁杂䅁权杁杂䅁允䅁䅁䅅䅁䭁偁䜴䅁䵁䅉䅅䅁䑁䅁䅁睁䵁䅁䅁权䡄兂䅁权偄杅䅁允䅁䅁䅅䅁䭁䉁䕁䅁䵁䅉䅅䅁䙁䅁䅁睁䵁䅁䅁权⽁睃䅁权煄权䅁权浄权䅁权牄权䅁允䅁䅁䅅䅁䭁䉁䕁䅁䵁䅉䅅䅁䙁䅁䅁睁䵁䅁䅁权䉁兂䅁权䱄杅䅁权䕁䅁䅋权䥄杅䅁允䅁䅁䅅䅁䙁䥁䌯匹捨㉈䅆䍄䉁䅁䅁睁䅁䅁䅍䅄䅁䅁䅯杓䅕䅁䅯杈䅙䅁䅅䅁䉁䅁䅁权䉁䅃䅁䍄䉁䅁䅁睁䅁䅁䅍䅄䅁䅁䅯杮䄰䅁䅯硺䅉䅁䅅䅁䉁䅁䅁权允䅂䅁䍄䉁䅁䅁睁䅁䅁䅍䅄䅁䅁䅯䅚䅕䅁䅯䅈䅙䅁䅅䅁䉁䅁䅁权偄杂䅁䍄䉁䅁䅁睁䅁䅁䅍䅄䅁䅁䅯睬䅕䅁䅯䅊䅙䅁䅅䅁䉁䅁䅁权十睂䅁䍄䉁䅁䅁睁䅁䅁䅍䅄䅁䅁䅯杕䄴䅁䅯杊䅙䅁䅅䅁䉁䅁䅁兂乄䵺䵺佺噸䅑杷允䅁䅁䅕䅁䑁䅁䅷䅁䭁乁䴴䅁䭁䵁单䅁䭁䅁䅑潁䭁䵁卫䅁䉁䅁䅁允䅁䅁䅕穑⽯婕佷啃䵁䅉䅅䅁䙁䅁䅁睁䵁䅁䅁权㡃䅂䅁权䱄杅䅁权䕁䅁䅋权䩄杅䅁允䅁䅁䅅䅁䙁䡁啳歲桦汇䅸䍄䉁䅁䅁睁䅁䅁䅍䅄䅁䅁䅯兌䅷䅁䅯䅇䅙䅁䅅䅁䉁䅁䅁权䩂睂䅁䍄䉁䅁䅁兂䅁䅁䅍䅄䅁䅁䅯兴䄴䅁䅯剸䅉䅁䅯䅂䍁䅧䅯䉹䅉䅁䅅䅁䉁䅁䅁兂潃浅㥚甯䭯䅑杷允䅁䅁䅍䅁䑁䅁䅷䅁䭁䩁佳䅁䭁䍁䝑䅁䉁䅁䅁允䅁䅁䅯䅅䅑䅁杷允䅁䅁䅕䅁䑁䅁䅷䅁䭁䡁䙣䅁䭁佁䭯䅁䭁佁䭙䅁䭁佁䭳䅁䉁䅁䅁允䅁䅁䅯䅅䅑䅁杷允䅁䅁䅕䅁䑁䅁䅷䅁䭁䅁䙷䅁䭁佁䭷䅁䭁佁䭙䅁䭁佁䭣䅁䉁䅁䅁允䅁䅁䅣䅁䅁䭁噁欵䵁䅉䅅䅁䙁䅁䅁睁䵁䅁䅁权塂兂䅁权汄权䅁权浄权䅁权湄权䅁允䅁䅁䅅䅁䭁䑁䱣䅁䵁䅉䅅䅁䙁䅁䅁睁䵁䅁䅁权癃䅂䅁权䱄杅䅁权䕁䅁䅋权䩄杅䅁允䅁䅁䅅䅁䙁䙁㑋潈牘坭䅂䍄䉁䅁䅁兂䅁䅁䅍䅄䅁䅁䅯䅢䅕䅁䅯䄷䅯䅁䅯朵䅯䅁䅯眵䅯䅁䅅䅁䉁䅁䅁睂䅁䅁䅁䵑歈䅑杷允䅁䅁䅍䅁䑁䅁䅷䅁䭁䱁䰴䅁䭁䉁䜴䅁䉁䅁䅁允䅁䅁䅯儷䅙䅁杷允䅁䅁䅍䅁䑁䅁䅷䅁䭁乁䵷䅁䭁䍁䝙䅁䉁䅁䅁允䅁䅁䅕噋偹癷䥘啓䵁䅉䅅䅁䙁䅁䅁睁䵁䅁䅁权䙂兂䅁权䙄杅䅁权䕁䅁䅋权䥄杅䅁允䅁䅁䅅䅁䙁䭁扮儷㉰剺䄹䍄䉁䅁䅁睁䅁䅁䅍䅄䅁䅁䅯䅲䅑䅁䅯杊䅙䅁䅅䅁䉁䅁䅁兂䭁㘱睎剐扰䅑杷允䅁䅁䅍䅁䑁䅁䅷䅁䭁䉁偫䅁䭁䍁䝙䅁䉁䅁䅁允䅁䅁䅕牕敧敨剳䕖䵁䅉䅅䅁䙁䅁䅁睁䵁䅁䅁权ㅂ兄䅁权潄权䅁权浄权䅁权湄权䅁允䅁䅁䅅䅁䭁䅁䱙䅁䵁䅉䅅䅁䙁䅁䅁睁䵁䅁䅁权睁兂䅁权䙄杅䅁权䕁䅁䅋权䩄杅䅁允䅁䅁䅅䅁䙁䝁樯卧汤硳䅚䍄䉁䅁䅁兂䅁䅁䅍䅄䅁䅁䅯材䅷䅁䅯儶䅯䅁䅯朵䅯䅁䅯眵䅯䅁䅅䅁䉁䅁䅁权㙄睄䅁䍄䉁䅁䅁兂䅁䅁䅍䅄䅁䅁䅯䈲䅁䅁䅯硹䅉䅁䅯䅂䍁䅧䅯䉹䅉䅁䅅䅁䉁䅁䅁兂歃䑣䬰⼱婎䅑杷允䅁䅁䅕䅁䑁䅁䅷䅁䭁䡁䘰䅁䭁䵁即䅁䭁䅁䅑潁䭁䵁卧䅁䉁䅁䅁允䅁䅁䅕㘱睎児湰さ䵁䅉䅅䅁䙁䅁䅁睁䵁䅁䅁权㕄兂䅁权瑄权䅁权浄权䅁权湄权䅁允䅁䅁䅅䅁䭁䉁䕁䅁䵁䅉䅅䅁䙁䅁䅁睁䵁䅁䅁权啄䅄䅁权䙄杅䅁权䕁䅁䅋权䥄杅䅁允䅁䅁䅅䅁䙁䑁牌扦畑关䅊䍄䉁䅁䅁兂䅁䅁䅍䅄䅁䅁䅯睷䅕䅁䅯剸䅉䅁䅯䅂䍁䅧䅯䉹䅉䅁䅅䅁䉁䅁䅁兂晄䵂獁數剅䅑杷允䅁䅁䅍䅁䑁䅁䅷䅁䭁䕁䘰䅁䭁䉁䝯䅁䉁䅁䅁允䅁䅁䅯睋䅙䅁杷允䅁䅁䅑䅁䑁䅁䅷䅁䭁䩁䙣䅁䭁䉁䜸䅁䭁䍁䝁䅁䉁䅁䅁允䅁䅁䅯䅡䅙䅁杷允䅁䅁䅕䅁䑁䅁䅷䅁䭁䕁䙯䅁䭁䵁单䅁䭁䅁䅑潁䭁䵁卧䅁䉁䅁䅁允䅁䅁䅕潙䩶坐汈う䵁䅉䅅䅁䙁䅁䅁睁䵁䅁䅁权兂兂䅁权獄权䅁权浄权䅁权湄权䅁允䅁䅁䅅䅁䡁䅁䅁䅁杄甫䅖䍄䉁䅁䅁睁䅁䅁䅍䅄䅁䅁䅯䄲䅕䅁䅯䅈䅙䅁䅅䅁䉁䅁䅁权䡂杂䅁䍄䉁䅁䅁睁䅁䅁䅍䅄䅁䅁䅯桦䅁䅁䅯杇䅙䅁䅅䅁䉁䅁䅁权婂杂䅁䍄䉁䅁䅁䅂䅁䅁䅍䅄䅁䅁䅯兡䄰䅁䅯睈䅙䅁䅯䅉䅙䅁䅅䅁䉁䅁䅁权橄睂䅁䍄䉁䅁䅁睁䅁䅁䅍䅄䅁䅁䅯兡䅕䅁䅯硺䅉䅁䅅䅁䉁䅁䅁权允䅂䅁䍄䉁䅁䅁兂䅁䅁䅍䅄䅁䅁䅯朵䅑䅁䅯儶䅯䅁䅯朵䅯䅁䅯眵䅯䅁䅅䅁䉁䅁䅁权允䅂䅁䍄䉁䅁䅁兂䅁䅁䅍䅄䅁䅁䅯兹䅑䅁䅯硹䅉䅁䅯䅂䍁䅧䅯剹䅉䅁䅅䅁䉁䅁䅁兂乄䵺䵺䡺奸䅑杷允䅁䅁䅍䅁䑁䅁䅷䅁䭁䍁䘴䅁䭁䉁䝯䅁䉁䅁䅁允䅁䅁䅯䅷䅙䅁杷允䅁䅁䅍䅁䑁䅁䅷䅁䭁䡁䵍䅁䭁䍁䝙䅁䉁䅁䅁允䅁䅁䅕噋偹癷奕䕖䵁䅉䅅䅁䙁䅁䅁睁䵁䅁䅁权元䅂䅁权䱄杅䅁权䕁䅁䅋权䩄杅䅁允䅁䅁䅅䅁䙁䭁䠵場啯汔䄱䍄䉁䅁䅁睁䅁䅁䅍䅄䅁䅁䅯允䅳䅁䅯䅈䅙䅁䅅䅁䉁䅁䅁权獁睂䅁䍄䉁䅁䅁兂䅁䅁䅍䅄䅁䅁䅯兹䅑䅁䅯䄷䅯䅁䅯朵䅯䅁䅯眵䅯䅁䅅䅁䉁䅁䅁权允䅂䅁䍄䉁䅁䅁睁䅁䅁䅍䅄䅁䅁䅯䅐䄰䅁䅯䅇䅙䅁䅅䅁䉁䅁䅁权灁杂䅁䍄䉁䅁䅁䅂䅁䅁䅍䅄䅁䅁䅯杶䅕䅁䅯睈䅙䅁䅯䅉䅙䅁䅅䅁䉁䅁䅁权獂睂䅁䍄䉁䅁䅁兂䅁䅁䅍䅄䅁䅁䅯睲䅑䅁䅯儵䅯䅁䅯朵䅯䅁䅯眵䅯䅁䅅䅁䉁䅁䅁权捁睃䅁䍄䉁䅁䅁兂䅁䅁䅍䅄䅁䅁䅯䄹䅕䅁䅯剸䅉䅁䅯䅂䍁䅧䅯䉹䅉䅁䅅䅁䉁䅁䅁兂硂昶橆癕䵉䅑杷允䅁䅁䅍䅁䑁䅁䅷䅁䭁䕁䙍䅁䭁䍁䝑䅁䉁䅁䅁允䅁䅁䅯杫䅣䅁杷允䅁䅁䅍䅁䑁䅁䅷䅁䭁䥁䘸䅁䭁䉁䜴䅁䉁䅁䅁允䅁䅁䅯共䅣䅁杷允䅁䅁䅍䅁䑁䅁䅷䅁䭁䅁䙣䅁䭁䍁䝙䅁䉁䅁䅁允䅁䅁䅕䥘䌯匹㡩歔䵁䅉䅅䅁䑁䅁䅁睁䵁䅁䅁权噂兂䅁权奁杂䅁允䅁䅁䅅䅁䭁䑁䝫䅁䵁䅉䅅䅁䙁䅁䅁睁䵁䅁䅁权癃䅂䅁权灄权䅁权浄权䅁权湄权䅁允䅁䅁䅅䅁䭁䡁八䅁䵁䅉䅅䅁䙁䅁䅁睁䵁䅁䅁权牄䅂䅁权䱄杅䅁权䕁䅁䅋权䥄杅䅁允䅁䅁䅅䅁䙁䩁婱婭婭坁䅂䍄䉁䅁䅁兂䅁䅁䅍䅄䅁䅁䅯睗䅕䅁䅯剸䅉䅁䅯䅂䍁䅧䅯䉹䅉䅁䅅䅁䉁䅁䅁兂䥂祦䄱歶挴䅑杷允䅁䅁䅕䅁䑁䅁䅷䅁䭁䙁䱣䅁䭁佁䭫䅁䭁佁䭙䅁䭁佁䭣䅁䉁䅁䅁允䅁䅁䅯䅅䅑䅁杷允䅁䅁䅕䅁䑁䅁䅷䅁䭁䕁义䅁䭁佁䭯䅁䭁佁䭙䅁䭁佁䭳䅁䉁䅁䅁允䅁䅁䅣䅁䅁䅁⽁欵䵁䅉䅅䅁䙁䅁䅁睁䵁䅁䅁权⽄杄䅁权瑄权䅁权浄权䅁权湄权䅁允䅁䅁䅅䅁䭁䉁䕁䅁䵁䅉䅅䅁䕁䅁䅁睁䵁䅁䅁权㍃䅂䅁权晁杂䅁权杁杂䅁允䅁䅁䅅䅁䭁䥁䝙䅁䵁䅉䅅䅁䙁䅁䅁睁䵁䅁䅁权あ杄䅁权獄权䅁权浄权䅁权湄权䅁允䅁䅁䅅䅁䭁䉁䕁䅁䵁䅉䅅䅁䙁䅁䅁睁䵁䅁䅁权啃䅂䅁权灄权䅁权浄权䅁权湄权䅁允䅁䅁䅅䅁䭁䭁䱯䅁䵁䅉䅅䅁䙁䅁䅁睁䵁䅁䅁权㑃䅂䅁权瑄权䅁权浄权䅁权湄权䅁允䅁䅁䅅䅁䭁䉁䕁䅁䵁䅉䅅䅁䙁䅁䅁睁䵁䅁䅁权祄兂䅁权䱄杅䅁权䕁䅁䅋权䩄杅䅁允䅁䅁䅅䅁䙁䅁塲㍯㥁汗䅖䍄䉁䅁䅁兂䅁䅁䅍䅄䅁䅁䅯䅃䅕䅁䅯朶䅯䅁䅯朵䅯䅁䅯眶䅯䅁䅅䅁䉁䅁䅁睂䅁䅁䅁䍙浌䅑杷允䅁䅁䅍䅁䑁䅁䅷䅁䭁䕁䱕䅁䭁䉁䝯䅁䉁䅁䅁允䅁䅁䅯睷䅙䅁杷允䅁䅁䅑䅁䑁䅁䅷䅁䭁偁䔴䅁䭁䉁䜸䅁䭁䍁䝁䅁䉁䅁䅁允䅁䅁䅯兪䅣䅁杷允䅁䅁䅍䅁䑁䅁䅷䅁䭁偁䵍䅁䭁䉁䝷䅁䉁䅁䅁允䅁䅁䅯兑䅙䅁杷允䅁䅁䅕䅁䑁䅁䅷䅁䭁䱁䕣䅁䭁佁䭯䅁䭁佁䭙䅁䭁佁䭳䅁䉁䅁䅁允䅁䅁䅯䅅䅑䅁杷允䅁䅁䅕䅁䑁䅁䅷䅁䭁䱁䕳䅁䭁佁䭫䅁䭁佁䭙䅁䭁佁䭣䅁䉁䅁䅁允䅁䅁䅯剶䅁䅁杷允䅁䅁䅕䅁䑁䅁䅷䅁䭁䩁䙣䅁䭁佁䭯䅁䭁佁䭙䅁䭁佁䭳䅁䉁䅁䅁允䅁䅁䅣䅁䅁䅁穁欵䵁䅉䅅䅁䙁䅁䅁睁䵁䅁䅁权㉂杄䅁权潄权䅁权浄权䅁权湄权䅁允䅁䅁䅅䅁䭁䉁䕁䅁䵁䅉䅅䅁䙁䅁䅁睁䵁䅁䅁权潄兂䅁权䱄杅䅁权䕁䅁䅋权䥄杅䅁允䅁䅁䅅䅁䙁䙁偹癷潕䙄䅎䍄䉁䅁䅁睁䅁䅁䅍䅄䅁䅁䅯䄴䅑䅁䅯䅊䅙䅁䅅䅁䉁䅁䅁权䝄睄䅁䍄䉁䅁䅁兂䅁䅁䅍䅄䅁䅁䅯朴䅕䅁䅯朶䅯䅁䅯朵䅯䅁䅯眶䅯䅁䅅䅁䉁䅁䅁权允䅂䅁䍄䉁䅁䅁兂䅁䅁䅍䅄䅁䅁䅯睘䄰䅁䅯剸䅉䅁䅯䅂䍁䅧䅯䉹䅉䅁䅅䅁䉁䅁䅁兂畃䵄歪䡺晕䅑杷允䅁䅁䅕䅁䑁䅁䅷䅁䭁佁偍䅁䭁䵁即䅁䭁䅁䅑潁䭁䵁卫䅁䉁䅁䅁允䅁䅁䅕䥘䌯匹捨啗䵁䅉䅅䅁䑁䅁䅁睁䵁䅁䅁权佃䅂䅁权奁杂䅁允䅁䅁䅅䅁䭁䕁䝑䅁䵁䅉䅅䅁䑁䅁䅁睁䵁䅁䅁权㉃䅂䅁权慁杂䅁允䅁䅁䅅䅁䭁䙁䝫䅁䵁䅉䅅䅁䙁䅁䅁睁䵁䅁䅁权乃䅂䅁权䙄杅䅁权䕁䅁䅋权䩄杅䅁允䅁䅁䅅䅁䙁䩁啍晑䍒桚䅒䍄䉁䅁䅁睁䅁䅁䅍䅄䅁䅁䅯允䅕䅁䅯杈䅙䅁䅅䅁䉁䅁䅁权楃杂䅁䍄䉁䅁䅁睁䅁䅁䅍䅄䅁䅁䅯眸䄴䅁䅯杈䅙䅁䅅䅁䉁䅁䅁权慁睂䅁䍄䉁䅁䅁兂䅁䅁䅍䅄䅁䅁䅯睋䅷䅁䅯硹䅉䅁䅯䅂䍁䅧䅯䉹䅉䅁䅅䅁䉁䅁䅁兂桄桥畓穒摆䅑杷允䅁䅁䅑䅁䑁䅁䅷䅁䭁䅁䘸䅁䭁䉁䜸䅁䭁䍁䝁䅁䉁䅁䅁允䅁䅁䅯兎䅙䅁杷允䅁䅁䅍䅁䑁䅁䅷䅁䭁偁乳䅁䭁䍁䝑䅁䉁䅁䅁允䅁䅁䅯桴䅅䅁杷允䅁䅁䅕䅁䑁䅁䅷䅁䭁䅁䘴䅁䭁佁䭧䅁䭁佁䭙䅁䭁佁䭣䅁䉁䅁䅁允䅁䅁䅯杂䅳䅁杷允䅁䅁䅍䅁䑁䅁䅷䅁䭁乁䕷䅁䭁䍁䝙䅁䉁䅁䅁允䅁䅁䅕呣䬰㘱睎䕖䵁䅉䅅䅁䑁䅁䅁睁䵁䅁䅁权㝂兂䅁权奁杂䅁允䅁䅁䅅䅁䭁䕁䝑䅁䵁䅉䅅䅁䑁䅁䅁睁䵁䅁䅁权摄䅂䅁权敁杂䅁允䅁䅁䅅䅁䭁佁䝍䅁䵁䅉䅅䅁䕁䅁䅁睁䵁䅁䅁权卄兄䅁权晁杂䅁权杁杂䅁允䅁䅁䅅䅁䭁偁䝑䅁䵁䅉䅅䅁䑁䅁䅁睁䵁䅁䅁权灁䅅䅁权慁杂䅁允䅁䅁䅅䅁䭁䙁䜸䅁䵁䅉䅅䅁䙁䅁䅁睁䵁䅁䅁权䵁杂䅁权瑄权䅁权浄权䅁权湄权䅁允䅁䅁䅅䅁䭁䉁䕁䅁䵁䅉䅅䅁䙁䅁䅁睁䵁䅁䅁权䭃䅂䅁权䙄杅䅁权䕁䅁䅋权䩄杅䅁允䅁䅁䅅䅁䙁䵁䙩䨶䥥晩⼸䍄䉁䅁䅁兂䅁䅁䅍䅄䅁䅁䅯杯䅕䅁䅯䄶䅯䅁䅯朵䅯䅁䅯眵䅯䅁䅅䅁䉁䅁䅁权允䅂䅁䍄䉁䅁䅁兂䅁䅁䅍䅄䅁䅁䅯硤䅁䅁䅯剸䅉䅁䅯䅂䍁䅧䅯剹䅉䅁䅅䅁䉁䅁䅁兂䥄呆杤嘫栰䅑杷允䅁䅁䅍䅁䑁䅁䅷䅁䭁佁䕣䅁䭁䍁䝑䅁䉁䅁䅁允䅁䅁䅯䅍䅣䅁杷允䅁䅁䅕䅁䑁䅁䅷䅁䭁䝁䙯䅁䭁佁䭯䅁䭁佁䭙䅁䭁佁䭳䅁䉁䅁䅁允䅁䅁䅯䅅䅑䅁杷允䅁䅁䅕䅁䑁䅁䅷䅁䭁乁䵙䅁䭁佁䭷䅁䭁佁䭙䅁䭁佁䭣䅁䉁䅁䅁允䅁䅁䅣䅁䅁䝁婃唵䵁䅉䅅䅁䙁䅁䅁睁䵁䅁䅁权杁兂䅁权䙄杅䅁权䕁䅁䅋权䥄杅䅁允䅁䅁䅅䅁䙁䝁丫䅆歍桫䅎䍄䉁䅁䅁兂䅁䅁䅍䅄䅁䅁䅯朶䅕䅁䅯儶䅯䅁䅯朵䅯䅁䅯眵䅯䅁䅅䅁䉁䅁䅁权允䅂䅁䍄䉁䅁䅁睁䅁䅁䅍䅄䅁䅁䅯睢䅕䅁䅯杈䅙䅁䅅䅁䉁䅁䅁权晄睂䅁䍄䉁䅁䅁兂䅁䅁䅍䅄䅁䅁䅯兪䅑䅁䅯硹䅉䅁䅯䅂䍁䅧䅯剹䅉䅁䅅䅁䉁䅁䅁兂偃癷潕乘搹䅑杷允䅁䅁䅍䅁䑁䅁䅷䅁䭁䵁䘸䅁䭁䍁䝑䅁䉁䅁䅁允䅁䅁䅯睌䅣䅁杷允䅁䅁䅕䅁䑁䅁䅷䅁䭁䉁䙧䅁䭁佁䭯䅁䭁佁䭙䅁䭁佁䭳䅁䉁䅁䅁允䅁䅁䅣䅁䅁䭁畁欵䵁䅉䅅䅁䙁䅁䅁睁䵁䅁䅁权桄兂䅁权灄权䅁权浄权䅁权湄权䅁允䅁䅁䅅䅁䭁䡁倰䅁䵁䅉䅅䅁䕁䅁䅁睁䵁䅁䅁权㙃䅂䅁权晁杂䅁权杁杂䅁允䅁䅁䅅䅁䭁䝁䜰䅁䵁䅉䅅䅁䑁䅁䅁睁䵁䅁䅁权灃睃䅁权慁杂䅁允䅁䅁䅅䅁䭁䝁䝷䅁䵁䅉䅅䅁䕁䅁䅁睁䵁䅁䅁权⭄兂䅁权晁杂䅁权杁杂䅁允䅁䅁䅅䅁䭁䝁䜴䅁䵁䅉䅅䅁䑁䅁䅁睁䵁䅁䅁权乃䅂䅁权慁杂䅁允䅁䅁䅅䅁䭁䉁䝳䅁䵁䅉䅅䅁䑁䅁䅁睁䵁䅁䅁权佄䅂䅁权歁杂䅁允䅁䅁䅅䅁䭁䡁䝁䅁䵁䅉䅅䅁䑁䅁䅁睁䵁䅁䅁权灄䅂䅁权偄杅䅁允䅁䅁䅅䅁䡁䅁䅁䅁杁略䅖䍄䉁䅁䅁兂䅁䅁䅍䅄䅁䅁䅯六䅑䅁䅯硹䅉䅁䅯䅂䍁䅧䅯剹䅉䅁䅅䅁䉁䅁䅁兂㥁瑃橥䕣失䅑杷允䅁䅁䅕䅁䑁䅁䅷䅁䭁䡁䵯䅁䭁䵁单䅁䭁䅁䅑潁䭁䵁卧䅁䉁䅁䅁允䅁䅁䅕㍂㍣佗䩄啂䵁䅉䅅䅁䙁䅁䅁睁䵁䅁䅁权牃䅄䅁权灄权䅁权浄权䅁权湄权䅁允䅁䅁䅅䅁䭁䕁匴䅁䵁䅉䅅䅁䑁䅁䅁睁䵁䅁䅁权䥃䅂䅁权歁杂䅁允䅁䅁䅅䅁䭁䡁䝅䅁䵁䅉䅅䅁䑁䅁䅁睁䵁䅁䅁权坃兂䅁权偄杅䅁允䅁䅁䅅䅁䭁䉁䕁䅁䵁䅉䅅䅁䙁䅁䅁睁䵁䅁䅁权楄䅂䅁权灄权䅁权浄权䅁权湄权䅁允䅁䅁䅅䅁䭁佁久䅁䵁䅉䅅䅁䙁䅁䅁睁䵁䅁䅁权扄兂䅁权䙄杅䅁权䕁䅁䅋权䩄杅䅁允䅁䅁䅅䅁䙁䱁䵪效婓剋䅚䍄䉁䅁䅁兂䅁䅁䅍䅄䅁䅁䅯兘䅕䅁䅯儵䅯䅁䅯朵䅯䅁䅯眵䅯䅁䅅䅁䉁䅁䅁权奁睃䅁䍄䉁䅁䅁睁䅁䅁䅍䅄䅁䅁䅯䅫䅑䅁䅯杊䅙䅁䅅䅁䉁䅁䅁兂啁歲桦灥剒䅑杷允䅁䅁䅕䅁䑁䅁䅷䅁䭁䑁䘴䅁䭁佁䭧䅁䭁佁䭙䅁䭁佁䭣䅁䉁䅁䅁允䅁䅁䅯杂䅳䅁杷允䅁䅁䅕䅁䑁䅁䅷䅁䭁䥁䵳䅁䭁佁䭧䅁䭁佁䭙䅁䭁佁䭣䅁䉁䅁䅁允䅁䅁䅯兕䅳䅁杷允䅁䅁䅍䅁䑁䅁䅷䅁䭁䝁䙍䅁䭁䉁䝯䅁䉁䅁䅁允䅁䅁䅯児䅙䅁杷允䅁䅁䅍䅁䑁䅁䅷䅁䭁䵁䙕䅁䭁䉁䝧䅁䉁䅁䅁允䅁䅁䅯兇䅙䅁杷允䅁䅁䅕䅁䑁䅁䅷䅁䭁䩁䔸䅁䭁佁䭧䅁䭁佁䭙䅁䭁佁䭣䅁䉁䅁䅁允䅁䅁䅯䅅䅑䅁杷允䅁䅁䅍䅁䑁䅁䅷䅁䭁䭁䙫䅁䭁䉁䝷䅁䉁䅁䅁允䅁䅁䅯睩䅙䅁杷允䅁䅁䅍䅁䑁䅁䅷䅁䭁䙁䱉䅁䭁䍁䝙䅁䉁䅁䅁允䅁䅁䅕椹捨㡪汊歕䵁䅉䅅䅁䙁䅁䅁睁䵁䅁䅁权楄䅂䅁权䙄杅䅁权䕁䅁䅋权䩄杅䅁允䅁䅁䅅䅁䙁䑁䭖䭡䙨䉧䅤䍄䉁䅁䅁䅂䅁䅁䅍䅄䅁䅁䅯䅡䄰䅁䅯睈䅙䅁䅯䅉䅙䅁䅅䅁䉁䅁䅁权㑄充䅁䍄䉁䅁䅁兂䅁䅁䅍䅄䅁䅁䅯儳䅑䅁䅯䄷䅯䅁䅯朵䅯䅁䅯眵䅯䅁䅅䅁䉁䅁䅁睂䅁䅁䅁䙑汪䅑杷允䅁䅁䅕䅁䑁䅁䅷䅁䭁䅁䝳䅁䭁䵁即䅁䭁䅁䅑潁䭁䵁卫䅁䉁䅁䅁允䅁䅁䅕歲桦桥佒歗䵁䅉䅅䅁䙁䅁䅁睁䵁䅁䅁权㝃兄䅁权潄权䅁权浄权䅁权湄权䅁允䅁䅁䅅䅁䭁䑁䱙䅁䵁䅉䅅䅁䙁䅁䅁睁䵁䅁䅁权㝃兂䅁权獄权䅁权浄权䅁权湄权䅁允䅁䅁䅅䅁䡁䅁䅁䅁杂敖䅎䍄䉁䅁䅁兂䅁䅁䅍䅄䅁䅁䅯六䅕䅁䅯剸䅉䅁䅯䅂䍁䅧䅯䉹䅉䅁䅅䅁䉁䅁䅁兂䑃杺䕐䜴桁䅑杷允䅁䅁䅍䅁䑁䅁䅷䅁䭁䅁䜸䅁䭁䵁匸䅁䉁䅁䅁允䅁䅁䅣䅁䅁䅁扃䔵䵁䅉䅅䅁䙁䅁䅁睁䵁䅁䅁权捃䅂䅁权䙄杅䅁权䕁䅁䅋权䥄杅䅁允䅁䅁䅅䅁䙁䑁⽨桉㝬剥䅚䍄䉁䅁䅁睁䅁䅁䅍䅄䅁䅁䅯眫䅳䅁䅯杇䅙䅁䅅䅁䉁䅁䅁权䱂杂䅁䍄䉁䅁䅁兂䅁䅁䅍䅄䅁䅁䅯睭䅑䅁䅯儷䅯䅁䅯朵䅯䅁䅯眵䅯䅁䅅䅁䉁䅁䅁权允䅂䅁䍄䉁䅁䅁兂䅁䅁䅍䅄䅁䅁䅯睥䅕䅁䅯剸䅉䅁䅯䅂䍁䅧䅯剹䅉䅁䅅䅁䉁䅁䅁兂䙂㉭⭔湓䤴䅑杷允䅁䅁䅍䅁䑁䅁䅷䅁䭁䍁䙳䅁䭁䍁䝑䅁䉁䅁䅁允䅁䅁䅯睦䅙䅁杷允䅁䅁䅍䅁䑁䅁䅷䅁䭁乁䙣䅁䭁䵁匸䅁䉁䅁䅁允䅁䅁䅣䅁䅁䍁桂唴䵁䅉䅅䅁䕁䅁䅁睁䵁䅁䅁权煁兂䅁权晁杂䅁权杁杂䅁允䅁䅁䅅䅁䭁䥁䥯䅁䵁䅉䅅䅁䙁䅁䅁睁䵁䅁䅁权ㅃ兂䅁权䱄杅䅁权䕁䅁䅋权䩄杅䅁允䅁䅁䅅䅁䙁䭁睒児塲㉡䅊䍄䉁䅁䅁兂䅁䅁䅍䅄䅁䅁䅯䅆䅕䅁䅯剸䅉䅁䅯䅂䍁䅧䅯剹䅉䅁䅅䅁䉁䅁䅁兂啄晣椲㡵䥫䅑杷允䅁䅁䅕䅁䑁䅁䅷䅁䭁偁䭙䅁䭁佁䭕䅁䭁佁䭙䅁䭁佁䭣䅁䉁䅁䅁允䅁䅁䅯䅅䅑䅁杷允䅁䅁䅍䅁䑁䅁䅷䅁䭁䭁䔴䅁䭁䉁䝧䅁䉁䅁䅁允䅁䅁䅯䅒䅙䅁杷允䅁䅁䅑䅁䑁䅁䅷䅁䭁乁䙑䅁䭁䉁䜸䅁䭁䍁䝁䅁䉁䅁䅁允䅁䅁䅯睌䅧䅁杷允䅁䅁䅕䅁䑁䅁䅷䅁䭁佁䙕䅁䭁䵁单䅁䭁䅁䅑潁䭁䵁卫䅁䉁䅁䅁允䅁䅁䅕㑄䴰㑰䑕啇䵁䅉䅅䅁䙁䅁䅁睁䵁䅁䅁权潃䅂䅁权瑄权䅁权浄权䅁权湄权䅁允䅁䅁䅅䅁䡁䅁䅁䅁䅂畃䅚䍄䉁䅁䅁睁䅁䅁䅍䅄䅁䅁䅯儲䅑䅁䅯䅇䅙䅁䅅䅁䉁䅁䅁权㡂杂䅁䍄䉁䅁䅁兂䅁䅁䅍䅄䅁䅁䅯䅴䅕䅁䅯儵䅯䅁䅯朵䅯䅁䅯眵䅯䅁䅅䅁䉁䅁䅁权允䅂䅁䍄䉁䅁䅁兂䅁䅁䅍䅄䅁䅁䅯朵䅕䅁䅯剸䅉䅁䅯䅂䍁䅧䅯剹䅉䅁䅅䅁䉁䅁䅁兂⭄啳男儵攸䅑杷允䅁䅁䅕䅁䑁䅁䅷䅁䭁䕁䱧䅁䭁䵁即䅁䭁䅁䅑潁䭁䵁卫䅁䉁䅁䅁允䅁䅁䅕体㙆䭆渶䕘䵁䅉䅅䅁䑁䅁䅁睁䵁䅁䅁权乃䅂䅁权流杂䅁允䅁䅁䅅䅁䙁䵁ㅐ䙋偹汙䅨䍄䉁䅁䅁兂䅁䅁䅍䅄䅁䅁䅯儳䅕䅁䅯朶䅯䅁䅯朵䅯䅁䅯眶䅯䅁䅅䅁䉁䅁䅁权允䅂䅁䍄䉁䅁䅁睁䅁䅁䅍䅄䅁䅁䅯䅳䅕䅁䅯硺䅉䅁䅅䅁䉁䅁䅁权允䅂䅁䍄䉁䅁䅁睁䅁䅁䅍䅄䅁䅁䅯睢䅕䅁䅯䅊䅙䅁䅅䅁䉁䅁䅁权偂䅃䅁䍄䉁䅁䅁兂䅁䅁䅍䅄䅁䅁䅯睐䅕䅁䅯儶䅯䅁䅯朵䅯䅁䅯眵䅯䅁䅅䅁䉁䅁䅁权允䅂䅁䍄䉁䅁䅁䅂䅁䅁䅍䅄䅁䅁䅯䅖䅕䅁䅯睈䅙䅁䅯䅉䅙䅁䅅䅁䉁䅁䅁权䅄睂䅁䍄䉁䅁䅁兂䅁䅁䅍䅄䅁䅁䅯元䅙䅁䅯儷䅯䅁䅯朵䅯䅁䅯眵䅯䅁䅅䅁䉁䅁䅁权允䅂䅁䍄䉁䅁䅁䅂䅁䅁䅍䅄䅁䅁䅯杬䅑䅁䅯睈䅙䅁䅯䅉䅙䅁䅅䅁䉁䅁䅁权䉃杂䅁䍄䉁䅁䅁睁䅁䅁䅍䅄䅁䅁䅯杬䅕䅁䅯䅈䅙䅁䅅䅁䉁䅁䅁权偂杂䅁䍄䉁䅁䅁睁䅁䅁䅍䅄䅁䅁䅯䅵䅕䅁䅯硺䅉䅁䅅䅁䉁䅁䅁睂䅁䅁䅁䩧歄䅑杷允䅁䅁䅍䅁䑁䅁䅷䅁䭁䅁䝣䅁䭁䉁䜴䅁䉁䅁䅁允䅁䅁䅯来䅣䅁杷允䅁䅁䅍䅁䑁䅁䅷䅁䭁乁䕅䅁䭁䉁䝧䅁䉁䅁䅁允䅁䅁䅯杓䅙䅁杷允䅁䅁䅕䅁䑁䅁䅷䅁䭁䱁䱕䅁䭁䵁单䅁䭁䅁䅑潁䭁䵁卧䅁䉁䅁䅁允䅁䅁䅕礴刲獣卧歅䵁䅉䅅䅁䙁䅁䅁睁䵁䅁䅁权療兄䅁权汄权䅁权浄权䅁权湄权䅁允䅁䅁䅅䅁䭁䉁䕁䅁䵁䅉䅅䅁䑁䅁䅁睁䵁䅁䅁权捃兂䅁权捁杂䅁允䅁䅁䅅䅁䭁䅁䡷䅁䵁䅉䅅䅁䙁䅁䅁睁䵁䅁䅁权塁兂䅁权䱄杅䅁权䕁䅁䅋权䥄杅䅁允䅁䅁䅅䅁䙁䥁牘払敧噤䄹䍄䉁䅁䅁睁䅁䅁䅍䅄䅁䅁䅯杸䅕䅁䅯杈䅙䅁䅅䅁䉁䅁䅁权浃睂䅁䍄䉁䅁䅁䅂䅁䅁䅍䅄䅁䅁䅯村䄰䅁䅯睈䅙䅁䅯䅉䅙䅁䅅䅁䉁䅁䅁权䕄元䅁䍄䉁䅁䅁兂䅁䅁䅍䅄䅁䅁䅯朹䅑䅁䅯剸䅉䅁䅯䅂䍁䅧䅯剹䅉䅁䅅䅁䉁䅁䅁兂䉃渶杹⭯䜰䅑杷允䅁䅁䅍䅁䑁䅁䅷䅁䭁䅁䵁䅁䭁䵁匸䅁䉁䅁䅁允䅁䅁䅣䅁䅁䕁䙃䔵䵁䅉䅅䅁䙁䅁䅁睁䵁䅁䅁权乃䅂䅁权潄权䅁权浄权䅁权湄权䅁允䅁䅁䅅䅁䭁䅁䱙䅁䵁䅉䅅䅁䑁䅁䅁睁䵁䅁䅁权湁兂䅁权奁杂䅁允䅁䅁䅅䅁䭁䉁䝫䅁䵁䅉䅅䅁䙁䅁䅁睁䵁䅁䅁权剄䅂䅁权獄权䅁权浄权䅁权湄权䅁允䅁䅁䅅䅁䭁䉁䕁䅁䵁䅉䅅䅁䙁䅁䅁睁䵁䅁䅁权剄䅂䅁权灄权䅁权浄权䅁权湄权䅁允䅁䅁䅅䅁䭁䉁䕁䅁䵁䅉䅅䅁䑁䅁䅁睁䵁䅁䅁权睃䅂䅁权偄杅䅁允䅁䅁䅅䅁䡁䅁䅁䅁䅃畢䅒䍄䉁䅁䅁兂䅁䅁䅍䅄䅁䅁䅯䅦䄴䅁䅯䄶䅯䅁䅯朵䅯䅁䅯眵䅯䅁䅅䅁䉁䅁䅁权允䅂䅁䍄䉁䅁䅁睁䅁䅁䅍䅄䅁䅁䅯朰䄸䅁䅯杊䅙䅁䅅䅁䉁䅁䅁兂灁䥘䌯昹剨䅑杷允䅁䅁䅍䅁䑁䅁䅷䅁䭁䡁䙷䅁䭁䵁匸䅁䉁䅁䅁允䅁䅁䅯䅅䅑䅁杷允䅁䅁䅍䅁䑁䅁䅷䅁䭁䭁䵍䅁䭁䉁䝯䅁䉁䅁䅁允䅁䅁䅯児䅙䅁杷允䅁䅁䅕䅁䑁䅁䅷䅁䭁䅁䝍䅁䭁佁䬰䅁䭁佁䭙䅁䭁佁䭣䅁䉁䅁䅁允䅁䅁䅯䅅䅑䅁杷允䅁䅁䅍䅁䑁䅁䅷䅁䭁䱁䕉䅁䭁䍁䝙䅁䉁䅁䅁允䅁䅁䅕児塲㍯摃䕖䵁䅉䅅䅁䕁䅁䅁睁䵁䅁䅁权婃兂䅁权晁杂䅁权杁杂䅁允䅁䅁䅅䅁䭁䩁䝳䅁䵁䅉䅅䅁䙁䅁䅁睁䵁䅁䅁权乃䅂䅁权煄权䅁权浄权䅁权牄权䅁允䅁䅁䅅䅁䡁䅁䅁䅁杄敍䅚䍄䉁䅁䅁睁䅁䅁䅍䅄䅁䅁䅯睱䅑䅁䅯杈䅙䅁䅅䅁䉁䅁䅁权㥁睂䅁䍄䉁䅁䅁睁䅁䅁䅍䅄䅁䅁䅯杚䅷䅁䅯䅈䅙䅁䅅䅁䉁䅁䅁权畁杂䅁䍄䉁䅁䅁兂䅁䅁䅍䅄䅁䅁䅯䅯䅕䅁䅯剸䅉䅁䅯䅂䍁䅧䅯䉹䅉䅁䅅䅁䉁䅁䅁兂塄湫穴啰婍䅑杷允䅁䅁䅕䅁䑁䅁䅷䅁䭁䩁䱫䅁䭁䵁即䅁䭁䅁䅑潁䭁䵁卫䅁䉁䅁䅁允䅁䅁䅕場啯歲䉥歗䵁䅉䅅䅁䙁䅁䅁睁䵁䅁䅁权桁兂䅁权汄权䅁权浄权䅁权湄权䅁允䅁䅁䅅䅁䭁䉁䕁䅁䵁䅉䅅䅁䑁䅁䅁睁䵁䅁䅁权䅂兂䅁权慁杂䅁允䅁䅁䅅䅁䭁䕁䝁䅁䵁䅉䅅䅁䕁䅁䅁睁䵁䅁䅁权坂兂䅁权晁杂䅁权杁杂䅁允䅁䅁䅅䅁䭁䕁䡅䅁䵁䅉䅅䅁䙁䅁䅁睁䵁䅁䅁权䙄兄䅁权汄权䅁权浄权䅁权湄权䅁允䅁䅁䅅䅁䭁䉁䕁䅁䵁䅉䅅䅁䙁䅁䅁睁䵁䅁䅁权㝁兂䅁权獄权䅁权浄权䅁权湄权䅁允䅁䅁䅅䅁䡁䅁䅁䅁杂⬯䅖䍄䉁䅁䅁睁䅁䅁䅍䅄䅁䅁䅯元䅕䅁䅯硺䅉䅁䅅䅁䉁䅁䅁权允䅂䅁䍄䉁䅁䅁兂䅁䅁䅍䅄䅁䅁䅯朰䅷䅁䅯剸䅉䅁䅯䅂䍁䅧䅯剹䅉䅁䅅䅁䉁䅁䅁兂灃⭺䑵㍺剕䅑杷允䅁䅁䅕䅁䑁䅁䅷䅁䭁䱁䙯䅁䭁䵁即䅁䭁䅁䅑潁䭁䵁卫䅁䉁䅁䅁允䅁䅁䅕牕敧敨桴啗䵁䅉䅅䅁䙁䅁䅁睁䵁䅁䅁权䙄䅂䅁权獄权䅁权浄权䅁权湄权䅁允䅁䅁䅅䅁䡁䅁䅁䅁权畔䅖䍄䉁䅁䅁睁䅁䅁䅍䅄䅁䅁䅯兪䅳䅁䅯杊䅙䅁䅅䅁䉁䅁䅁兂䥂場啯瑲卤䅑杷允䅁䅁䅕䅁䑁䅁䅷䅁䭁䅁䝕䅁䭁䵁即䅁䭁䅁䅑潁䭁䵁卫䅁䉁䅁䅁允䅁䅁䅕場啯歲剥䕘䵁䅉䅅䅁䙁䅁䅁睁䵁䅁䅁权䙄兂䅁权䱄杅䅁权䕁䅁䅋权䩄杅䅁允䅁䅁䅅䅁䙁䥁䌯匹捨ㄷ䅰䍄䉁䅁䅁兂䅁䅁䅍䅄䅁䅁䅯䅷䅑䅁䅯硹䅉䅁䅯䅂䍁䅧䅯剹䅉䅁䅅䅁䉁䅁䅁兂歃䑣䬰⼱奎䅑杷允䅁䅁䅕䅁䑁䅁䅷䅁䭁䭁䙅䅁䭁佁䭷䅁䭁佁䭙䅁䭁佁䭣䅁䉁䅁䅁允䅁䅁䅣䅁䅁䵁㙂䔵䵁䅉䅅䅁䙁䅁䅁睁䵁䅁䅁权塄兂䅁权煄权䅁权浄权䅁权牄权䅁允䅁䅁䅅䅁䡁䅁䅁䅁䅂佋䅚䍄䉁䅁䅁睁䅁䅁䅍䅄䅁䅁䅯䅁䅕䅁䅯杇䅙䅁䅅䅁䉁䅁䅁权䅂杂䅁䍄䉁䅁䅁睁䅁䅁䅍䅄䅁䅁䅯䅁䅕䅁䅯䅇䅙䅁䅅䅁䉁䅁䅁权䅂杂䅁䍄䉁䅁䅁睁䅁䅁䅍䅄䅁䅁䅯元䅙䅁䅯杇䅙䅁䅅䅁䉁䅁䅁权扁杂䅁䍄䉁䅁䅁睁䅁䅁䅍䅄䅁䅁䅯睰䅑䅁䅯杈䅙䅁䅅䅁䉁䅁䅁权灁睂䅁䍄䉁䅁䅁睁䅁䅁䅍䅄䅁䅁䅯儵䅑䅁䅯杈䅙䅁䅅䅁䉁䅁䅁权穃睂䅁䍄䉁䅁䅁兂䅁䅁䅍䅄䅁䅁䅯䅢䅷䅁䅯剸䅉䅁䅯䅂䍁䅧䅯剹䅉䅁䅅䅁䉁䅁䅁兂睄䡋噶婊关䅑杷允䅁䅁䅕䅁䑁䅁䅷䅁䭁䡁䙍䅁䭁䵁单䅁䭁䅁䅑潁䭁䵁卧䅁䉁䅁䅁允䅁䅁䅕杊㌶硵䅪䕁䵁䅉䅅䅁䑁䅁䅁睁䵁䅁䅁权呂兂䅁权歁杂䅁允䅁䅁䅅䅁䭁䭁䝕䅁䵁䅉䅅䅁䕁䅁䅁睁䵁䅁䅁权硃兂䅁权晁杂䅁权杁杂䅁允䅁䅁䅅䅁䭁䑁䝳䅁䵁䅉䅅䅁䙁䅁䅁睁䵁䅁䅁权灁睄䅁权汄权䅁权浄权䅁权湄权䅁允䅁䅁䅅䅁䭁䉁䱷䅁䵁䅉䅅䅁䙁䅁䅁睁䵁䅁䅁权畂兂䅁权煄权䅁权浄权䅁权牄权䅁允䅁䅁䅅䅁䭁䉁䕁䅁䵁䅉䅅䅁䙁䅁䅁睁䵁䅁䅁权塁兂䅁权煄权䅁权浄权䅁权牄权䅁允䅁䅁䅅䅁䡁䅁䅁䅁杄佊䅚䍄䉁䅁䅁兂䅁䅁䅍䅄䅁䅁䅯睮䅕䅁䅯䄶䅯䅁䅯朵䅯䅁䅯眵䅯䅁䅅䅁䉁䅁䅁权䝁睃䅁䍄䉁䅁䅁兂䅁䅁䅍䅄䅁䅁䅯䄵䄰䅁䅯朶䅯䅁䅯朵䅯䅁䅯眶䅯䅁䅅䅁䉁䅁䅁权允䅂䅁䍄䉁䅁䅁睁䅁䅁䅍䅄䅁䅁䅯睪䄰䅁䅯杈䅙䅁䅅䅁䉁䅁䅁权歃杂䅁䍄䉁䅁䅁兂䅁䅁䅍䅄䅁䅁䅯䅳䅑䅁䅯硹䅉䅁䅯䅂䍁䅧䅯䉹䅉䅁䅅䅁䉁䅁䅁兂偃癷潕䵘昹䅑杷允䅁䅁䅍䅁䑁䅁䅷䅁䭁䉁伸䅁䭁䍁䝙䅁䉁䅁䅁允䅁䅁䅕体㙆䭆䠷䕗䵁䅉䅅䅁䙁䅁䅁睁䵁䅁䅁权敃䅂䅁权瑄权䅁权浄权䅁权湄权䅁允䅁䅁䅅䅁䡁䅁䅁䅁杄⭇䅚䍄䉁䅁䅁睁䅁䅁䅍䅄䅁䅁䅯䄴䅳䅁䅯杈䅙䅁䅅䅁䉁䅁䅁权㍁杂䅁䍄䉁䅁䅁兂䅁䅁䅍䅄䅁䅁䅯睮䅑䅁䅯儷䅯䅁䅯朵䅯䅁䅯眵䅯䅁䅅䅁䉁䅁䅁权允䅂䅁䍄䉁䅁䅁睁䅁䅁䅍䅄䅁䅁䅯睆䅕䅁䅯杇䅙䅁䅅䅁䉁䅁䅁权牁杂䅁䍄䉁䅁䅁睁䅁䅁䅍䅄䅁䅁䅯杖䅕䅁䅯杊䅙䅁䅅䅁䉁䅁䅁兂歃䑣䬰㈱婎䅑杷允䅁䅁䅑䅁䑁䅁䅷䅁䭁䙁䱁䅁䭁䉁䜸䅁䭁䍁䝁䅁䉁䅁䅁允䅁䅁䅯䅹䅙䅁杷允䅁䅁䅕䅁䑁䅁䅷䅁䭁䝁䙯䅁䭁佁䬰䅁䭁佁䭙䅁䭁佁䭣䅁䉁䅁䅁允䅁䅁䅯䅅䅑䅁杷允䅁䅁䅍䅁䑁䅁䅷䅁䭁䉁䙅䅁䭁䉁䝯䅁䉁䅁䅁允䅁䅁䅯睥䅙䅁杷允䅁䅁䅕䅁䑁䅁䅷䅁䭁䥁䱫䅁䭁佁䭯䅁䭁佁䭙䅁䭁佁䭳䅁䉁䅁䅁允䅁䅁䅯䅅䅑</t>
  </si>
  <si>
    <t>䅁杷允䅁䅁䅕䅁䑁䅁䅷䅁䭁佁䙯䅁䭁䵁单䅁䭁䅁䅑潁䭁䵁卫䅁䉁䅁䅁允䅁䅁䅕湐祇摪楲䕍䵁䅉䅅䅁䙁䅁䅁睁䵁䅁䅁权晃兂䅁权䙄杅䅁权䕁䅁䅋权䩄杅䅁允䅁䅁䅅䅁䙁䑁⽏硔䕚祢䅆䍄䉁䅁䅁兂䅁䅁䅍䅄䅁䅁䅯睌䅕䅁䅯朶䅯䅁䅯朵䅯䅁䅯眶䅯䅁䅅䅁䉁䅁䅁权允䅂䅁䍄䉁䅁䅁兂䅁䅁䅍䅄䅁䅁䅯䅷䅕䅁䅯儵䅯䅁䅯朵䅯䅁䅯眵䅯䅁䅅䅁䉁䅁䅁权允䅂䅁䍄䉁䅁䅁睁䅁䅁䅍䅄䅁䅁䅯材䄰䅁䅯䅈䅙䅁䅅䅁䉁䅁䅁权橁䅃䅁䍄䉁䅁䅁兂䅁䅁䅍䅄䅁䅁䅯睊䅕䅁䅯䄷䅯䅁䅯朵䅯䅁䅯眵䅯䅁䅅䅁䉁䅁䅁权允䅂䅁䍄䉁䅁䅁兂䅁䅁䅍䅄䅁䅁䅯睩䅑䅁䅯剸䅉䅁䅯䅂䍁䅧䅯䉹䅉䅁䅅䅁䉁䅁䅁兂䕂潏桷瑸奯䅑杷允䅁䅁䅍䅁䑁䅁䅷䅁䭁䱁䕁䅁䭁䉁䝯䅁䉁䅁䅁允䅁䅁䅯睇䅙䅁杷允䅁䅁䅕䅁䑁䅁䅷䅁䭁䉁乣䅁䭁佁䬰䅁䭁佁䭙䅁䭁佁䭣䅁䉁䅁䅁允䅁䅁䅯䅅䅑䅁杷允䅁䅁䅕䅁䑁䅁䅷䅁䭁䉁䵳䅁䭁佁䭧䅁䭁佁䭙䅁䭁佁䭣䅁䉁䅁䅁允䅁䅁䅯䅅䅑䅁杷允䅁䅁䅕䅁䑁䅁䅷䅁䭁偁䕧䅁䭁佁䭷䅁䭁佁䭙䅁䭁佁䭣䅁䉁䅁䅁允䅁䅁䅣䅁䅁䅁瑂唵䵁䅉䅅䅁䙁䅁䅁睁䵁䅁䅁权潁䅅䅁权潄权䅁权浄权䅁权湄权䅁允䅁䅁䅅䅁䭁䉁䕁䅁䵁䅉䅅䅁䑁䅁䅁睁䵁䅁䅁权浂兂䅁权偄杅䅁允䅁䅁䅅䅁䭁䉁䕁䅁䵁䅉䅅䅁䙁䅁䅁睁䵁䅁䅁权㥄兂䅁权䙄杅䅁权䕁䅁䅋权䥄杅䅁允䅁䅁䅅䅁䙁䥁慈䝦偗䉤䅚䍄䉁䅁䅁兂䅁䅁䅍䅄䅁䅁䅯朷䄸䅁䅯儵䅯䅁䅯朵䅯䅁䅯眵䅯䅁䅅䅁䉁䅁䅁权允䅂䅁䍄䉁䅁䅁睁䅁䅁䅍䅄䅁䅁䅯典䅑䅁䅯杇䅙䅁䅅䅁䉁䅁䅁权牁杂䅁䍄䉁䅁䅁兂䅁䅁䅍䅄䅁䅁䅯杶䄴䅁䅯䄶䅯䅁䅯朵䅯䅁䅯眵䅯䅁䅅䅁䉁䅁䅁权⭄权䅁䍄䉁䅁䅁睁䅁䅁䅍䅄䅁䅁䅯䅱䅑䅁䅯硺䅉䅁䅅䅁䉁䅁䅁权允䅂䅁䍄䉁䅁䅁兂䅁䅁䅍䅄䅁䅁䅯睈䅕䅁䅯朶䅯䅁䅯朵䅯䅁䅯眶䅯䅁䅅䅁䉁䅁䅁睂䅁䅁䅁䍁浔䅑杷允䅁䅁䅍䅁䑁䅁䅷䅁䭁䑁䙷䅁䭁䉁䝷䅁䉁䅁䅁允䅁䅁䅯睥䅙䅁杷允䅁䅁䅍䅁䑁䅁䅷䅁䭁䥁佅䅁䭁䉁䜴䅁䉁䅁䅁允䅁䅁䅯睬䅙䅁杷允䅁䅁䅕䅁䑁䅁䅷䅁䭁䉁䙯䅁䭁䵁单䅁䭁䅁䅑潁䭁䵁卫䅁䉁䅁䅁允䅁䅁䅕瑸㍣䵌䰯啁䵁䅉䅅䅁䙁䅁䅁睁䵁䅁䅁权㕄兄䅁权潄权䅁权浄权䅁权湄权䅁允䅁䅁䅅䅁䭁䅁䱙䅁䵁䅉䅅䅁䙁䅁䅁睁䵁䅁䅁权⽂兂䅁权灄权䅁权浄权䅁权湄权䅁允䅁䅁䅅䅁䭁䥁儸䅁䵁䅉䅅䅁䙁䅁䅁睁䵁䅁䅁权ㅄ兂䅁权䱄杅䅁权䕁䅁䅋权䥄杅䅁允䅁䅁䅅䅁䙁䙁㑋潈牘噙䄱䍄䉁䅁䅁兂䅁䅁䅍䅄䅁䅁䅯兲䅕䅁䅯剸䅉䅁䅯䅂䍁䅧䅯䉹䅉䅁䅅䅁䉁䅁䅁兂䅂䵦䥓婗啫䅑杷允䅁䅁䅍䅁䑁䅁䅷䅁䭁䝁䙳䅁䭁䍁䝑䅁䉁䅁䅁允䅁䅁䅯睤䅧䅁杷允䅁䅁䅕䅁䑁䅁䅷䅁䭁䅁䜴䅁䭁佁䭕䅁䭁佁䭙䅁䭁佁䭣䅁䉁䅁䅁允䅁䅁䅯儫䅯䅁杷允䅁䅁䅕䅁䑁䅁䅷䅁䭁䱁䵧䅁䭁佁䭷䅁䭁佁䭙䅁䭁佁䭣䅁䉁䅁䅁允䅁䅁䅣䅁䅁䭁汁欵䵁䅉䅅䅁䑁䅁䅁睁䵁䅁䅁权橃䅂䅁权捁杂䅁允䅁䅁䅅䅁䭁䙁䝫䅁䵁䅉䅅䅁䑁䅁䅁睁䵁䅁䅁权䥄䅂䅁权流杂䅁允䅁䅁䅅䅁䙁佁㙆䭆䠵噑䅒䍄䉁䅁䅁兂䅁䅁䅍䅄䅁䅁䅯䅫䅑䅁䅯剸䅉䅁䅯䅂䍁䅧䅯䉹䅉䅁䅅䅁䉁䅁䅁兂橃䕌猷婤奣䅑杷允䅁䅁䅍䅁䑁䅁䅷䅁䭁䱁䕁䅁䭁䉁䜴䅁䉁䅁䅁允䅁䅁䅯杍䅙䅁杷允䅁䅁䅍䅁䑁䅁䅷䅁䭁䅁䝫䅁䭁䉁䝧䅁䉁䅁䅁允䅁䅁䅯兇䅙䅁杷允䅁䅁䅕䅁䑁䅁䅷䅁䭁䭁乕䅁䭁佁䭯䅁䭁佁䭙䅁䭁佁䭳䅁䉁䅁䅁允䅁䅁䅯䅅䅑䅁杷允䅁䅁䅍䅁䑁䅁䅷䅁䭁䍁䘰䅁䭁䵁匸䅁䉁䅁䅁允䅁䅁䅯䅅䅑䅁杷允䅁䅁䅑䅁䑁䅁䅷䅁䭁䍁伴䅁䭁䉁䜸䅁䭁䍁䝁䅁䉁䅁䅁允䅁䅁䅯刵䅅䅁杷允䅁䅁䅍䅁䑁䅁䅷䅁䭁䍁䘴䅁䭁䵁匸䅁䉁䅁䅁允䅁䅁䅯䅅䅑䅁杷允䅁䅁䅕䅁䑁䅁䅷䅁䭁乁䕯䅁䭁佁䭧䅁䭁佁䭙䅁䭁佁䭣䅁䉁䅁䅁允䅁䅁䅯䅅䅑䅁杷允䅁䅁䅑䅁䑁䅁䅷䅁䭁䱁䕁䅁䭁䉁䜸䅁䭁䍁䝁䅁䉁䅁䅁允䅁䅁䅯全䅙䅁杷允䅁䅁䅍䅁䑁䅁䅷䅁䭁佁䙕䅁䭁䵁匸䅁䉁䅁䅁允䅁䅁䅯䅅䅑䅁杷允䅁䅁䅕䅁䑁䅁䅷䅁䭁䝁䙑䅁䭁佁䬰䅁䭁佁䭙䅁䭁佁䭣䅁䉁䅁䅁允䅁䅁䅣䅁䅁䝁䑁欵䵁䅉䅅䅁䙁䅁䅁睁䵁䅁䅁权㙁䅄䅁权汄权䅁权浄权䅁权湄权䅁允䅁䅁䅅䅁䭁䉁䕁䅁䵁䅉䅅䅁䙁䅁䅁睁䵁䅁䅁权㕂䅄䅁权䙄杅䅁权䕁䅁䅋权䩄杅䅁允䅁䅁䅅䅁䙁䑁㥎䵉㉌䍅䅨䍄䉁䅁䅁睁䅁䅁䅍䅄䅁䅁䅯关䅕䅁䅯硺䅉䅁䅅䅁䉁䅁䅁睂䅁䅁䅁䵙案䅑杷允䅁䅁䅍䅁䑁䅁䅷䅁䭁䩁䙣䅁䭁䵁匸䅁䉁䅁䅁允䅁䅁䅯䅅䅑䅁杷允䅁䅁䅕䅁䑁䅁䅷䅁䭁䩁䕯䅁䭁䵁单䅁䭁䅁䅑潁䭁䵁卧䅁䉁䅁䅁允䅁䅁䅕扴煲楚ㅗ商䵁䅉䅅䅁䙁䅁䅁睁䵁䅁䅁权慃䅂䅁权瑄权䅁权浄权䅁权湄权䅁允䅁䅁䅅䅁䡁䅁䅁䅁杂低䅚䍄䉁䅁䅁睁䅁䅁䅍䅄䅁䅁䅯睍䄸䅁䅯䅈䅙䅁䅅䅁䉁䅁䅁权㥃杂䅁䍄䉁䅁䅁兂䅁䅁䅍䅄䅁䅁䅯允䅕䅁䅯䄶䅯䅁䅯朵䅯䅁䅯眵䅯䅁䅅䅁䉁䅁䅁权䝁睃䅁䍄䉁䅁䅁兂䅁䅁䅍䅄䅁䅁䅯䅉䅕䅁䅯剸䅉䅁䅯䅂䍁䅧䅯剹䅉䅁䅅䅁䉁䅁䅁兂⽃睥㔵㝤啅䅑杷允䅁䅁䅕䅁䑁䅁䅷䅁䭁乁䵉䅁䭁䵁单䅁䭁䅁䅑潁䭁䵁卧䅁䉁䅁䅁允䅁䅁䅕㡔㍐奩灵歆䵁䅉䅅䅁䙁䅁䅁睁䵁䅁䅁权汁兂䅁权瑄权䅁权浄权䅁权湄权䅁允䅁䅁䅅䅁䭁䉁䕁䅁䵁䅉䅅䅁䑁䅁䅁睁䵁䅁䅁权睃䅂䅁权流杂䅁允䅁䅁䅅䅁䙁䅁䅁䅁䅁䙉䅚䍄䉁䅁䅁睁䅁䅁䅍䅄䅁䅁䅯兗䅕䅁䅯杊䅙䅁䅅䅁䉁䅁䅁兂㥁瑃橥䥣報䅑杷允䅁䅁䅍䅁䑁䅁䅷䅁䭁䭁䱳䅁䭁䍁䝑䅁䉁䅁䅁允䅁䅁䅯䅳䄸䅁杷允䅁䅁䅕䅁䑁䅁䅷䅁䭁䩁䙷䅁䭁佁䭫䅁䭁佁䭙䅁䭁佁䭣䅁䉁䅁䅁允䅁䅁䅯睩䄰䅁杷允䅁䅁䅕䅁䑁䅁䅷䅁䭁䥁䵙䅁䭁佁䬰䅁䭁佁䭙䅁䭁佁䭣䅁䉁䅁䅁允䅁䅁䅯䅅䅑䅁杷允䅁䅁䅑䅁䑁䅁䅷䅁䭁䵁䰰䅁䭁䉁䜸䅁䭁䍁䝁䅁䉁䅁䅁允䅁䅁䅯杔䅙䅁杷允䅁䅁䅑䅁䑁䅁䅷䅁䭁佁佷䅁䭁䉁䜸䅁䭁䍁䝁䅁䉁䅁䅁允䅁䅁䅯剖䅅䅁杷允䅁䅁䅕䅁䑁䅁䅷䅁䭁䱁䕁䅁䭁佁䭕䅁䭁佁䭙䅁䭁佁䭣䅁䉁䅁䅁允䅁䅁䅯睎䅳䅁杷允䅁䅁䅕䅁䑁䅁䅷䅁䭁佁䱙䅁䭁佁䭫䅁䭁佁䭙䅁䭁佁䭣䅁䉁䅁䅁允䅁䅁䅯确䅉䅁杷允䅁䅁䅍䅁䑁䅁䅷䅁䭁䩁䘸䅁䭁䉁䜴䅁䉁䅁䅁允䅁䅁䅯䅰䅙䅁杷允䅁䅁䅍䅁䑁䅁䅷䅁䭁偁䕫䅁䭁䍁䝑䅁䉁䅁䅁允䅁䅁䅯杯䄸䅁杷允䅁䅁䅕䅁䑁䅁䅷䅁䭁䅁䘴䅁䭁䵁单䅁䭁䅁䅑潁䭁䵁卧䅁䉁䅁䅁允䅁䅁䅕楷歂婓祫䕅䵁䅉䅅䅁䑁䅁䅁睁䵁䅁䅁权坁兂䅁权歁杂䅁允䅁䅁䅅䅁䭁佁䡉䅁䵁䅉䅅䅁䙁䅁䅁睁䵁䅁䅁权剂䅄䅁权汄权䅁权浄权䅁权湄权䅁允䅁䅁䅅䅁䭁䉁䕁䅁䵁䅉䅅䅁䙁䅁䅁睁䵁䅁䅁权佄䅄䅁权䱄杅䅁权䕁䅁䅋权䥄杅䅁允䅁䅁䅅䅁䙁䑁䬰㘱睎噔䅚䍄䉁䅁䅁兂䅁䅁䅍䅄䅁䅁䅯䅳䅑䅁䅯䄶䅯䅁䅯朵䅯䅁䅯眵䅯䅁䅅䅁䉁䅁䅁权䝁睃䅁䍄䉁䅁䅁兂䅁䅁䅍䅄䅁䅁䅯䅙䅷䅁䅯硹䅉䅁䅯䅂䍁䅧䅯䉹䅉䅁䅅䅁䉁䅁䅁兂䥂場啯歲根䅑杷允䅁䅁䅍䅁䑁䅁䅷䅁䭁䵁䙙䅁䭁䍁䝑䅁䉁䅁䅁允䅁䅁䅯朱䅣䅁杷允䅁䅁䅑䅁䑁䅁䅷䅁䭁乁䕳䅁䭁䉁䜸䅁䭁䍁䝁䅁䉁䅁䅁允䅁䅁䅯䅏䅙䅁杷允䅁䅁䅕䅁䑁䅁䅷䅁䭁䩁䙉䅁䭁佁䬰䅁䭁佁䭙䅁䭁佁䭣䅁䉁䅁䅁允䅁䅁䅣䅁䅁䝁杁欵䵁䅉䅅䅁䙁䅁䅁睁䵁䅁䅁权㉂兂䅁权潄权䅁权浄权䅁权湄权䅁允䅁䅁䅅䅁䭁䅁䱙䅁䵁䅉䅅䅁䙁䅁䅁睁䵁䅁䅁权⭄兂䅁权煄权䅁权浄权䅁权牄权䅁允䅁䅁䅅䅁䡁䅁䅁䅁杂⭊䅚䍄䉁䅁䅁兂䅁䅁䅍䅄䅁䅁䅯䄳䅷䅁䅯儵䅯䅁䅯朵䅯䅁䅯眵䅯䅁䅅䅁䉁䅁䅁权偁睃䅁䍄䉁䅁䅁䅂䅁䅁䅍䅄䅁䅁䅯眳䅑䅁䅯睈䅙䅁䅯䅉䅙䅁䅅䅁䉁䅁䅁权㑁杂䅁䍄䉁䅁䅁兂䅁䅁䅍䅄䅁䅁䅯睭䅕䅁䅯剸䅉䅁䅯䅂䍁䅧䅯剹䅉䅁䅅䅁䉁䅁䅁兂剃䑸啤朸佫䅑杷允䅁䅁䅍䅁䑁䅁䅷䅁䭁䅁䙑䅁䭁䵁匸䅁䉁䅁䅁允䅁䅁䅯䅅䅑䅁杷允䅁䅁䅕䅁䑁䅁䅷䅁䭁䥁䵣䅁䭁佁䭷䅁䭁佁䭙䅁䭁佁䭣䅁䉁䅁䅁允䅁䅁䅣䅁䅁䕁䙂欵䵁䅉䅅䅁䑁䅁䅁睁䵁䅁䅁权歃䅂䅁权偄杅䅁允䅁䅁䅅䅁䡁䅁䅁䅁杄佃䅒䍄䉁䅁䅁睁䅁䅁䅍䅄䅁䅁䅯眷䅕䅁䅯䅇䅙䅁䅅䅁䉁䅁䅁权䕂杂䅁䍄䉁䅁䅁兂䅁䅁䅍䅄䅁䅁䅯杳䅑䅁䅯儷䅯䅁䅯朵䅯䅁䅯眵䅯䅁䅅䅁䉁䅁䅁睂䅁䅁䅁䵯汔䅑杷允䅁䅁䅍䅁䑁䅁䅷䅁䭁䅁䝉䅁䭁䵁匸䅁䉁䅁䅁允䅁䅁䅣䅁䅁䭁摃䔵䵁䅉䅅䅁䙁䅁䅁睁䵁䅁䅁权塁兂䅁权獄权䅁权浄权䅁权湄权䅁允䅁䅁䅅䅁䡁䅁䅁䅁䅁敷䅎䍄䉁䅁䅁睁䅁䅁䅍䅄䅁䅁䅯䅢䅕䅁䅯杊䅙䅁䅅䅁䉁䅁䅁兂桄桥畓ㅒ噆䅑杷允䅁䅁䅕䅁䑁䅁䅷䅁䭁䙁䙑䅁䭁佁䭯䅁䭁佁䭙䅁䭁佁䭳䅁䉁䅁䅁允䅁䅁䅣䅁䅁䕁䍂欵䵁䅉䅅䅁䙁䅁䅁睁䵁䅁䅁权䡃䅄䅁权瑄权䅁权浄权䅁权湄权䅁允䅁䅁䅅䅁䡁䅁䅁䅁䅂敒䅚䍄䉁䅁䅁睁䅁䅁䅍䅄䅁䅁䅯䅸䅕䅁䅯杊䅙䅁䅅䅁䉁䅁䅁兂㥁瑃橥䅣愱䅑杷允䅁䅁䅕䅁䑁䅁䅷䅁䭁䅁䙳䅁䭁䵁即䅁䭁䅁䅑潁䭁䵁卫䅁䉁䅁䅁允䅁䅁䅕䉵䘶ㄶ潈啗䵁䅉䅅䅁䙁䅁䅁睁䵁䅁䅁权䑂兂䅁权䱄杅䅁权䕁䅁䅋权䥄杅䅁允䅁䅁䅅䅁䙁䑁䬰㘱睎噘䅸䍄䉁䅁䅁兂䅁䅁䅍䅄䅁䅁䅯䅄䅳䅁䅯剸䅉䅁䅯䅂䍁䅧䅯䉹䅉䅁䅅䅁䉁䅁䅁兂捃浥圯䱁啕䅑杷允䅁䅁䅑䅁䑁䅁䅷䅁䭁䩁䙉䅁䭁䉁䜸䅁䭁䍁䝁䅁䉁䅁䅁允䅁䅁䅯光䅙䅁杷允䅁䅁䅕䅁䑁䅁䅷䅁䭁䵁䕑䅁䭁佁䬰䅁䭁佁䭙䅁䭁佁䭣䅁䉁䅁䅁允䅁䅁䅯䅅䅑䅁杷允䅁䅁䅕䅁䑁䅁䅷䅁䭁䥁䕯䅁䭁佁䭧䅁䭁佁䭙䅁䭁佁䭣䅁䉁䅁䅁允䅁䅁䅯䅅䅑䅁杷允䅁䅁䅕䅁䑁䅁䅷䅁䭁佁䕍䅁䭁佁䭧䅁䭁佁䭙䅁䭁佁䭣䅁䉁䅁䅁允䅁䅁䅯李䅳䅁杷允䅁䅁䅍䅁䑁䅁䅷䅁䭁䑁䙙䅁䭁䉁䝧䅁䉁䅁䅁允䅁䅁䅯杓䅙䅁杷允䅁䅁䅕䅁䑁䅁䅷䅁䭁䍁䵷䅁䭁䵁单䅁䭁䅁䅑潁䭁䵁卫䅁䉁䅁䅁允䅁䅁䅕祎畡灏㉆䕂䵁䅉䅅䅁䙁䅁䅁睁䵁䅁䅁权䅄睃䅁权䙄杅䅁权䕁䅁䅋权䩄杅䅁允䅁䅁䅅䅁䙁䍁㜲歈㥌䍚䅎䍄䉁䅁䅁睁䅁䅁䅍䅄䅁䅁䅯睸䅕䅁䅯杇䅙䅁䅅䅁䉁䅁䅁权扁杂䅁䍄䉁䅁䅁睁䅁䅁䅍䅄䅁䅁䅯杆䅕䅁䅯硺䅉䅁䅅䅁䉁䅁䅁睂䅁䅁䅁䭁歐䅑杷允䅁䅁䅕䅁䑁䅁䅷䅁䭁䑁䱕䅁䭁佁䭧䅁䭁佁䭙䅁䭁佁䭣䅁䉁䅁䅁允䅁䅁䅯李䅳䅁杷允䅁䅁䅕䅁䑁䅁䅷䅁䭁䱁䕁䅁䭁佁䭷䅁䭁佁䭙䅁䭁佁䭣䅁䉁䅁䅁允䅁䅁䅣䅁䅁䝁浄唵䵁䅉䅅䅁䙁䅁䅁睁䵁䅁䅁权睃䅂䅁权瑄权䅁权浄权䅁权湄权䅁允䅁䅁䅅䅁䡁䅁䅁䅁杂电䅖䍄䉁䅁䅁睁䅁䅁䅍䅄䅁䅁䅯睋䅕䅁䅯䅇䅙䅁䅅䅁䉁䅁䅁权㕁杂䅁䍄䉁䅁䅁兂䅁䅁䅍䅄䅁䅁䅯术䅑䅁䅯䄶䅯䅁䅯朵䅯䅁䅯眵䅯䅁䅅䅁䉁䅁䅁权䝁睃䅁䍄䉁䅁䅁睁䅁䅁䅍䅄䅁䅁䅯䅳䅷䅁䅯硺䅉䅁䅅䅁䉁䅁䅁权允䅂䅁䍄䉁䅁䅁兂䅁䅁䅍䅄䅁䅁䅯睔䅕䅁䅯剸䅉䅁䅯䅂䍁䅧䅯䉹䅉䅁䅅䅁䉁䅁䅁兂牃䑯㘴䔹偧䅑杷允䅁䅁䅕䅁䑁䅁䅷䅁䭁䍁䙕䅁䭁佁䭧䅁䭁佁䭙䅁䭁佁䭣䅁䉁䅁䅁允䅁䅁䅯䅅䅑䅁杷允䅁䅁䅕䅁䑁䅁䅷䅁䭁偁䙫䅁䭁佁䭕䅁䭁佁䭙䅁䭁佁䭣䅁䉁䅁䅁允䅁䅁䅯䅅䅑䅁杷允䅁䅁䅕䅁䑁䅁䅷䅁䭁䩁䕑䅁䭁䵁单䅁䭁䅁䅑潁䭁䵁卧䅁䉁䅁䅁允䅁䅁䅕晷㕈⭚䵰䕅䵁䅉䅅䅁䙁䅁䅁睁䵁䅁䅁权啃䅂䅁权䱄杅䅁权䕁䅁䅋权䥄杅䅁允䅁䅁䅅䅁䙁䑁積積積㉫䅂䍄䉁䅁䅁兂䅁䅁䅍䅄䅁䅁䅯䅫䅑䅁䅯剸䅉䅁䅯䅂䍁䅧䅯剹䅉䅁䅅䅁䉁䅁䅁兂千㉢头橣啉䅑杷允䅁䅁䅍䅁䑁䅁䅷䅁䭁䍁佷䅁䭁䍁䝙䅁䉁䅁䅁允䅁䅁䅕歲桦桥敒啗䵁䅉䅅䅁䙁䅁䅁睁䵁䅁䅁权䭃兂䅁权瑄权䅁权浄权䅁权湄权䅁允䅁䅁䅅䅁䡁䅁䅁䅁权畯䅖䍄䉁䅁䅁兂䅁䅁䅍䅄䅁䅁䅯䅪䅕䅁䅯朶䅯䅁䅯朵䅯䅁䅯眶䅯䅁䅅䅁䉁䅁䅁睂䅁䅁䅁䕙浔䅑杷允䅁䅁䅕䅁䑁䅁䅷䅁䭁䱁䙑䅁䭁佁䭯䅁䭁佁䭙䅁䭁佁䭳䅁䉁䅁䅁允䅁䅁䅯䅅䅑䅁杷允䅁䅁䅍䅁䑁䅁䅷䅁䭁佁䕍䅁䭁䉁䝧䅁䉁䅁䅁允䅁䅁䅯兏䅙䅁杷允䅁䅁䅕䅁䑁䅁䅷䅁䭁䭁䙯䅁䭁佁䭫䅁䭁佁䭙䅁䭁佁䭣䅁䉁䅁䅁允䅁䅁䅯䅅䅑䅁杷允䅁䅁䅕䅁䑁䅁䅷䅁䭁䙁䱷䅁䭁佁䬰䅁䭁佁䭙䅁䭁佁䭣䅁䉁䅁䅁允䅁䅁䅯䅅䅑䅁杷允䅁䅁䅕䅁䑁䅁䅷䅁䭁偁䙑䅁䭁䵁单䅁䭁䅁䅑潁䭁䵁卫䅁䉁䅁䅁允䅁䅁䅕牤湳噌婇ぃ䵁䅉䅅䅁䙁䅁䅁睁䵁䅁䅁权啃䅂䅁权䱄杅䅁权䕁䅁䅋权䩄杅䅁允䅁䅁䅅䅁䙁䥁牘払敧噤䅸䍄䉁䅁䅁兂䅁䅁䅍䅄䅁䅁䅯朰䅕䅁䅯䄷䅯䅁䅯朵䅯䅁䅯眵䅯䅁䅅䅁䉁䅁䅁睂䅁䅁䅁䉉氷䅑杷允䅁䅁䅕䅁䑁䅁䅷䅁䭁䱁䘸䅁䭁䵁即䅁䭁䅁䅑潁䭁䵁卧䅁䉁䅁䅁允䅁䅁䅕䉵䘶ㄶ㑆歖䵁䅉䅅䅁䙁䅁䅁睁䵁䅁䅁权灄䅄䅁权䙄杅䅁权䕁䅁䅋权䩄杅䅁允䅁䅁䅅䅁䙁偁兄⭃杁砱䅖䍄䉁䅁䅁睁䅁䅁䅍䅄䅁䅁䅯䄸䅑䅁䅯䅈䅙䅁䅅䅁䉁䅁䅁权瑄杂䅁䍄䉁䅁䅁兂䅁䅁䅍䅄䅁䅁䅯睐䅕䅁䅯儵䅯䅁䅯朵䅯䅁䅯眵䅯䅁䅅䅁䉁䅁䅁权允䅂䅁䍄䉁䅁䅁兂䅁䅁䅍䅄䅁䅁䅯䅨䅕䅁䅯儶䅯䅁䅯朵䅯䅁䅯眵䅯䅁䅅䅁䉁䅁䅁权允䅂䅁䍄䉁䅁䅁睁䅁䅁䅍䅄䅁䅁䅯䅬䅑䅁䅯䅇䅙䅁䅅䅁䉁䅁䅁权婁杂䅁䍄䉁䅁䅁睁䅁䅁䅍䅄䅁䅁䅯杇䄴䅁䅯䅈䅙䅁䅅䅁䉁䅁䅁权婂杂䅁䍄䉁䅁䅁兂䅁䅁䅍䅄䅁䅁䅯䅳䅕䅁䅯䄶䅯䅁䅯朵䅯䅁䅯眵䅯䅁䅅䅁䉁䅁䅁权允䅂䅁䍄䉁䅁䅁兂䅁䅁䅍䅄䅁䅁䅯入䅷䅁䅯剸䅉䅁䅯䅂䍁䅧䅯䉹䅉䅁䅅䅁䉁䅁䅁兂啁畋婒異獕䅑杷允䅁䅁䅍䅁䑁䅁䅷䅁䭁䥁䕫䅁䭁䍁䝙䅁䉁䅁䅁允䅁䅁䅕浚浚浚浡歓䵁䅉䅅䅁䙁䅁䅁睁䵁䅁䅁权潁兂䅁权汄权䅁权浄权䅁权湄权䅁允䅁䅁䅅䅁䭁䉁䕁䅁䵁䅉䅅䅁䙁䅁䅁睁䵁䅁䅁权扃兂䅁权䱄杅䅁权䕁䅁䅋权䥄杅䅁允䅁䅁䅅䅁䙁䙁偹癷潕䙶䅚䍄䉁䅁䅁兂䅁䅁䅍䅄䅁䅁䅯关䅑䅁䅯儵䅯䅁䅯朵䅯䅁䅯眵䅯䅁䅅䅁䉁䅁䅁权㍁睃䅁䍄䉁䅁䅁兂䅁䅁䅍䅄䅁䅁䅯睱䅳䅁䅯朶䅯䅁䅯朵䅯䅁䅯眶䅯䅁䅅䅁䉁䅁䅁权允䅂䅁䍄䉁䅁䅁兂䅁䅁䅍䅄䅁䅁䅯兔䅕䅁䅯硹䅉䅁䅯䅂䍁䅧䅯剹䅉䅁䅅䅁䉁䅁䅁兂卂䉵䘶㌶婆䅑杷允䅁䅁䅍䅁䑁䅁䅷䅁䭁䩁䕑䅁䭁䉁䝯䅁䉁䅁䅁允䅁䅁䅯睇䅙䅁杷允䅁䅁䅍䅁䑁䅁䅷䅁䭁䅁䝫䅁䭁䵁匸䅁䉁䅁䅁允䅁䅁䅯䅅䅑䅁杷允䅁䅁䅍䅁䑁䅁䅷䅁䭁䵁䙯䅁䭁䉁䝧䅁䉁䅁䅁允䅁䅁䅯䅦䅙䅁杷允䅁䅁䅍䅁䑁䅁䅷䅁䭁䙁佉䅁䭁䉁䝧䅁䉁䅁䅁允䅁䅁䅯兌䅙䅁杷允䅁䅁䅕䅁䑁䅁䅷䅁䭁乁䕷䅁䭁䵁即䅁䭁䅁䅑潁䭁䵁卫䅁䉁䅁䅁允䅁䅁䅕㑈牘払敨啗䵁䅉䅅䅁䙁䅁䅁睁䵁䅁䅁权ㅁ睃䅁权瑄权䅁权浄权䅁权湄权䅁允䅁䅁䅅䅁䡁䅁䅁䅁杂余䅆䍄䉁䅁䅁睁䅁䅁䅍䅄䅁䅁䅯䅲䅕䅁䅯杊䅙䅁䅅䅁䉁䅁䅁兂灁䥘䌯夹啨䅑杷允䅁䅁䅕䅁䑁䅁䅷䅁䭁䡁䙳䅁䭁䵁单䅁䭁䅁䅑潁䭁䵁卧䅁䉁䅁䅁允䅁䅁䅕朶稳坨㥺䕄䵁䅉䅅䅁䙁䅁䅁睁䵁䅁䅁权癃兂䅁权灄权䅁权浄权䅁权湄权䅁允䅁䅁䅅䅁䭁䉁䕁䅁䵁䅉䅅䅁䙁䅁䅁睁䵁䅁䅁权桃兂䅁权瑄权䅁权浄权䅁权湄权䅁允䅁䅁䅅䅁䡁䅁䅁䅁䅄略䅒䍄䉁䅁䅁兂䅁䅁䅍䅄䅁䅁䅯儯䅕䅁䅯䄶䅯䅁䅯朵䅯䅁䅯眵䅯䅁䅅䅁䉁䅁䅁权䝁睃䅁䍄䉁䅁䅁兂䅁䅁䅍䅄䅁䅁䅯允䅙䅁䅯硹䅉䅁䅯䅂䍁䅧䅯䉹䅉䅁䅅䅁䉁䅁䅁兂㑃潈牘婕卨䅑杷允䅁䅁䅍䅁䑁䅁䅷䅁䭁䩁䕑䅁䭁䉁䜴䅁䉁䅁䅁允䅁䅁䅯睔䅙䅁杷允䅁䅁䅑䅁䑁䅁䅷䅁䭁䅁䝉䅁䭁䉁䜸䅁䭁䍁䝁䅁䉁䅁䅁允䅁䅁䅯免䅙䅁杷允䅁䅁䅕䅁䑁䅁䅷䅁䭁䩁䕅䅁䭁佁䭧䅁䭁佁䭙䅁䭁佁䭣䅁䉁䅁䅁允䅁䅁䅯䅅䅑䅁杷允䅁䅁䅕䅁䑁䅁䅷䅁䭁䑁佳䅁䭁佁䭯䅁䭁佁䭙䅁䭁佁䭳䅁䉁䅁䅁允䅁䅁䅯䅅䅑䅁杷允䅁䅁䅕䅁䑁䅁䅷䅁䭁䵁䵯䅁䭁佁䭧䅁䭁佁䭙䅁䭁佁䭣䅁䉁䅁䅁允䅁䅁䅯䅅䅑䅁杷允䅁䅁䅍䅁䑁䅁䅷䅁䭁䥁䙳䅁䭁䉁䜴䅁䉁䅁䅁允䅁䅁䅯杭䅣䅁杷允䅁䅁䅕䅁䑁䅁䅷䅁䭁乁义䅁䭁佁䬰䅁䭁佁䭙䅁䭁佁䭣䅁䉁䅁䅁允䅁䅁䅯䅅䅑䅁杷允䅁䅁䅍䅁䑁䅁䅷䅁䭁䝁䙣䅁䭁䉁䝷䅁䉁䅁䅁允䅁䅁䅯䅬䅙䅁杷允䅁䅁䅕䅁䑁䅁䅷䅁䭁䩁䙁䅁䭁佁䭯䅁䭁佁䭙䅁䭁佁䭳䅁䉁䅁䅁允䅁䅁䅯䅅䅑䅁杷允䅁䅁䅍䅁䑁䅁䅷䅁䭁乁䕧䅁䭁䉁䝧䅁䉁䅁䅁允䅁䅁䅯䅦䅙䅁杷允䅁䅁䅕䅁䑁䅁䅷䅁䭁䙁䙁䅁䭁佁䭯䅁䭁佁䭙䅁䭁佁䭳䅁䉁䅁䅁允䅁䅁䅣䅁䅁佁䝂欵䵁䅉䅅䅁䙁䅁䅁睁䵁䅁䅁权䉃䅅䅁权獄权䅁权浄权䅁权湄权䅁允䅁䅁䅅䅁䭁䉁䕁䅁䵁䅉䅅䅁䙁䅁䅁睁䵁䅁䅁权权䅂䅁权䙄杅䅁权䕁䅁䅋权䥄杅䅁允䅁䅁䅅䅁䙁䙁捈祵䬹䌶䄱䍄䉁䅁䅁兂䅁䅁䅍䅄䅁䅁䅯睕䅕䅁䅯朶䅯䅁䅯朵䅯䅁䅯眶䅯䅁䅅䅁䉁䅁䅁睂䅁䅁䅁䕯洷䅑杷允䅁䅁䅍䅁䑁䅁䅷䅁䭁䥁䙫䅁䭁䉁䜴䅁䉁䅁䅁允䅁䅁䅯睕䅙䅁杷允䅁䅁䅍䅁䑁䅁䅷䅁䭁䉁位䅁䭁䉁䝷䅁䉁䅁䅁允䅁䅁䅯杋䅙䅁杷允䅁䅁䅕䅁䑁䅁䅷䅁䭁䱁䙷䅁䭁佁䭯䅁䭁佁䭙䅁䭁佁䭳䅁䉁䅁䅁允䅁䅁䅣䅁䅁䍁睁欵䵁䅉䅅䅁䙁䅁䅁睁䵁䅁䅁权ㅄ兂䅁权䙄杅䅁权䕁䅁䅋权䥄杅䅁允䅁䅁䅅䅁䙁䕁䄳睤䐫䅄䄹䍄䉁䅁䅁睁䅁䅁䅍䅄䅁䅁䅯䅮䅑䅁䅯杈䅙䅁䅅䅁䉁䅁䅁权啂杂䅁䍄䉁䅁䅁睁䅁䅁䅍䅄䅁䅁䅯杮䅕䅁䅯䅇䅙䅁䅅䅁䉁䅁䅁权䕂杂䅁䍄䉁䅁䅁睁䅁䅁䅍䅄䅁䅁䅯䅥䅕䅁䅯杈䅙䅁䅅䅁䉁䅁䅁权捂杂䅁䍄䉁䅁䅁睁䅁䅁䅍䅄䅁䅁䅯眫䅕䅁䅯䅈䅙䅁䅅䅁䉁䅁䅁权獁睂䅁䍄䉁䅁䅁兂䅁䅁䅍䅄䅁䅁䅯䅵䅑䅁䅯朶䅯䅁䅯朵䅯䅁䅯眶䅯䅁䅅䅁䉁䅁䅁权允䅂䅁䍄䉁䅁䅁兂䅁䅁䅍䅄䅁䅁䅯䄰䅕䅁䅯剸䅉䅁䅯䅂䍁䅧䅯䉹䅉䅁䅅䅁䉁䅁䅁兂潃㝓匯瑉ぺ睐杷允䅁䅁䅕䅁䑁䅁䅷䅁䭁䑁䘸䅁䭁䵁单䅁䭁䅁䅑潁䭁䵁卫䅁䉁䅁䅁允䅁䅁䅕焯ど普畋ぇ䵁䅉䅅䅁䑁䅁䅁睁䵁䅁䅁权塂兂䅁权敁杂䅁允䅁䅁䅅䅁䭁䕁䝫䅁䵁䅉䅅䅁䙁䅁䅁睁䵁䅁䅁权硂䅄䅁权獄权䅁权浄权䅁权湄权䅁允䅁䅁䅅䅁䡁䅁䅁䅁杄⬴䅖䍄䉁䅁䅁兂䅁䅁䅍䅄䅁䅁䅯杂䅙䅁䅯儵䅯䅁䅯朵䅯䅁䅯眵䅯䅁䅅䅁䉁䅁䅁权捁睃䅁䍄䉁䅁䅁睁䅁䅁䅍䅄䅁䅁䅯䅅䅕䅁䅯䅇䅙䅁䅅䅁䉁䅁䅁权瑁杂䅁䍄䉁䅁䅁兂䅁䅁䅍䅄䅁䅁䅯八䅑䅁䅯剸䅉䅁䅯䅂䍁䅧䅯剹䅉䅁䅅䅁䉁䅁䅁兂晄䙶䅭䅄䕉䅑杷允䅁䅁䅕䅁䑁䅁䅷䅁䭁䑁䵉䅁䭁佁䭫䅁䭁佁䭙䅁䭁佁䭣䅁䉁䅁䅁允䅁䅁䅯朳䄸䅁杷允䅁䅁䅕䅁䑁䅁䅷䅁䭁䕁䙫䅁䭁䵁单䅁䭁䅁䅑潁䭁䵁卫䅁䉁䅁䅁允䅁䅁䅕兵畐剆奖䕇䵁䅉䅅䅁䑁䅁䅁睁䵁䅁䅁权杄䅂䅁权捁杂䅁允䅁䅁䅅䅁䭁䵁䝣䅁䵁䅉䅅䅁䙁䅁䅁睁䵁䅁䅁权湂兂䅁权潄权䅁权浄权䅁权湄权䅁允䅁䅁䅅䅁䭁䉁䕁䅁䵁䅉䅅䅁䙁䅁䅁睁䵁䅁䅁权ㅁ䅄䅁权灄权䅁权浄权䅁权湄权䅁允䅁䅁䅅䅁䭁䍁卧䅁䵁䅉䅅䅁䑁䅁䅁睁䵁䅁䅁权乄兂䅁权奁杂䅁允䅁䅁䅅䅁䭁䕁䝁䅁䵁䅉䅅䅁䑁䅁䅁睁䵁䅁䅁权穂䅅䅁权奁杂䅁允䅁䅁䅅䅁䭁䑁䝫䅁䵁䅉䅅䅁䙁䅁䅁睁䵁䅁䅁权佃䅂䅁权䙄杅䅁权䕁䅁䅋权䩄杅䅁允䅁䅁䅅䅁䙁䅁䵚睈っ䉯䅚䍄䉁䅁䅁兂䅁䅁䅍䅄䅁䅁䅯儵䅑䅁䅯硹䅉䅁䅯䅂䍁䅧䅯䉹䅉䅁䅅䅁䉁䅁䅁兂歃䑣䬰㤱扎䅑杷允䅁䅁䅕䅁䑁䅁䅷䅁䭁偁䕧䅁䭁佁䭕䅁䭁佁䭙䅁䭁佁䭣䅁䉁䅁䅁允䅁䅁䅯兄䅳䅁杷允䅁䅁䅕䅁䑁䅁䅷䅁䭁䥁䙯䅁䭁佁䭕䅁䭁佁䭙䅁䭁佁䭣䅁䉁䅁䅁允䅁䅁䅯䅇䅳䅁杷允䅁䅁䅕䅁䑁䅁䅷䅁䭁䕁䱁䅁䭁䵁单䅁䭁䅁䅑潁䭁䵁卫䅁䉁䅁䅁允䅁䅁䅕佫䔵戴瑒歆䵁䅉䅅䅁䑁䅁䅁睁䵁䅁䅁权䥄䅂䅁权慁杂䅁允䅁䅁䅅䅁䭁䝁䝉䅁䵁䅉䅅䅁䑁䅁䅁睁䵁䅁䅁权杂兂䅁权歁杂䅁允䅁䅁䅅䅁䭁偁䠰䅁䵁䅉䅅䅁䑁䅁䅁睁䵁䅁䅁权㕃兂䅁权流杂䅁允䅁䅁䅅䅁䙁䵁䴳䵺䵺䙺䅂䍄䉁䅁䅁睁䅁䅁䅍䅄䅁䅁䅯睸䅑䅁䅯䅇䅙䅁䅅䅁䉁䅁䅁权婁杂䅁䍄䉁䅁䅁睁䅁䅁䅍䅄䅁䅁䅯䅹䅷䅁䅯硺䅉䅁䅅䅁䉁䅁䅁权允䅂䅁䍄䉁䅁䅁兂䅁䅁䅍䅄䅁䅁䅯眹䅕䅁䅯儷䅯䅁䅯朵䅯䅁䅯眵䅯䅁䅅䅁䉁䅁䅁睂䅁䅁䅁䨴歐䅑杷允䅁䅁䅕䅁䑁䅁䅷䅁䭁偁䵁䅁䭁佁䭫䅁䭁佁䭙䅁䭁佁䭣䅁䉁䅁䅁允䅁䅁䅯栰䅅䅁杷允䅁䅁䅍䅁䑁䅁䅷䅁䭁䩁䘴䅁䭁䉁䝯䅁䉁䅁䅁允䅁䅁䅯睓䅙䅁杷允䅁䅁䅕䅁䑁䅁䅷䅁䭁䥁䙣䅁䭁佁䬰䅁䭁佁䭙䅁䭁佁䭣䅁䉁䅁䅁允䅁䅁䅣䅁䅁䅁扁欵䵁䅉䅅䅁䑁䅁䅁睁䵁䅁䅁权婄兂䅁权奁杂䅁允䅁䅁䅅䅁䭁䕁䝑䅁䵁䅉䅅䅁䑁䅁䅁睁䵁䅁䅁权睄睃䅁权歁杂䅁允䅁䅁䅅䅁䭁偁佁䅁䵁䅉䅅䅁䑁䅁䅁睁䵁䅁䅁权呄睃䅁权歁杂䅁允䅁䅁䅅䅁䭁䵁久䅁䵁䅉䅅䅁䙁䅁䅁睁䵁䅁䅁权敄䅂䅁权瑄权䅁权浄权䅁权湄权䅁允䅁䅁䅅䅁䡁䅁䅁䅁䅁畒䅚䍄䉁䅁䅁兂䅁䅁䅍䅄䅁䅁䅯䅁䅙䅁䅯䄶䅯䅁䅯朵䅯䅁䅯眵䅯䅁䅅䅁䉁䅁䅁权允䅂䅁䍄䉁䅁䅁睁䅁䅁䅍䅄䅁䅁䅯䅬䅑䅁䅯杊䅙䅁䅅䅁䉁䅁䅁兂䙃ㄶ㑇橈坖䅑杷允䅁䅁䅕䅁䑁䅁䅷䅁䭁䅁䝧䅁䭁䵁即䅁䭁䅁䅑潁䭁䵁卧䅁䉁䅁䅁允䅁䅁䅕硥畓⭒䭆歘䵁䅉䅅䅁䙁䅁䅁睁䵁䅁䅁权啃䅂䅁权汄权䅁权浄权䅁权湄权䅁允䅁䅁䅅䅁䭁䉁䱧䅁䵁䅉䅅䅁䙁䅁䅁睁䵁䅁䅁权䩁兂䅁权汄权䅁权浄权䅁权湄权䅁允䅁䅁䅅䅁䭁偁䭫䅁䵁䅉䅅䅁䙁䅁䅁睁䵁䅁䅁权呂䅄䅁权瑄权䅁权浄权䅁权湄权䅁允䅁䅁䅅䅁䭁䉁䕁䅁䵁䅉䅅䅁䙁䅁䅁睁䵁䅁䅁权㝂䅄䅁权灄权䅁权浄权䅁权湄权䅁允䅁䅁䅅䅁䭁䉁䕁䅁䵁䅉䅅䅁䑁䅁䅁睁䵁䅁䅁权奄䅅䅁权偄杅䅁允䅁䅁䅅䅁䭁䉁䕁䅁䵁䅉䅅䅁䙁䅁䅁睁䵁䅁䅁权䕄䅂䅁权煄权䅁权浄权䅁权牄权䅁允䅁䅁䅅䅁䭁䉁䕁䅁䵁䅉䅅䅁䑁䅁䅁睁䵁䅁䅁权桃䅂䅁权歁杂䅁允䅁䅁䅅䅁䭁䉁䕁䅁䵁䅉䅅䅁䑁䅁䅁睁䵁䅁䅁权㙁䅄䅁权捁杂䅁允䅁䅁䅅䅁䭁䕁䝣䅁䵁䅉䅅䅁䑁䅁䅁睁䵁䅁䅁权ぁ兂䅁权偄杅䅁允䅁䅁䅅䅁䭁䉁䕁䅁䵁䅉䅅䅁䙁䅁䅁睁䵁䅁䅁权敂兂䅁权汄权䅁权浄权䅁权湄权䅁允䅁䅁䅅䅁䭁䑁䱧䅁䵁䅉䅅䅁䑁䅁䅁睁䵁䅁䅁权牄䅂䅁权歁杂䅁允䅁䅁䅅䅁䭁䕁䥕䅁䵁䅉䅅䅁䙁䅁䅁睁䵁䅁䅁权䝂䅄䅁权灄权䅁权浄权䅁权湄权䅁允䅁䅁䅅䅁䭁䉁䕁䅁䵁䅉䅅䅁䑁䅁䅁睁䵁䅁䅁权乃睃䅁权歁杂䅁允䅁䅁䅅䅁䭁䡁䩑䅁䵁䅉䅅䅁䑁䅁䅁睁䵁䅁䅁权畃䅂䅁权歁杂䅁允䅁䅁䅅䅁䭁䑁䡕䅁䵁䅉䅅䅁䙁䅁䅁睁䵁䅁䅁权橃兂䅁权煄权䅁权浄权䅁权牄权䅁允䅁䅁䅅䅁䭁䉁䕁䅁䵁䅉䅅䅁䙁䅁䅁睁䵁䅁䅁权䵃兂䅁权瑄权䅁权浄权䅁权湄权䅁允䅁䅁䅅䅁䡁䅁䅁䅁杂佒䅚䍄䉁䅁䅁兂䅁䅁䅍䅄䅁䅁䅯儶䄴䅁䅯䄷䅯䅁䅯朵䅯䅁䅯眵䅯䅁䅅䅁䉁䅁䅁权允䅂䅁䍄䉁䅁䅁睁䅁䅁䅍䅄䅁䅁䅯光䅳䅁䅯䅈䅙䅁䅅䅁䉁䅁䅁权浄䅃䅁䍄䉁䅁䅁䅂䅁䅁䅍䅄䅁䅁䅯儸䅕䅁䅯睈䅙䅁䅯䅉䅙䅁䅅䅁䉁䅁䅁权㉁睂䅁䍄䉁䅁䅁兂䅁䅁䅍䅄䅁䅁䅯睷䅳䅁䅯儷䅯䅁䅯朵䅯䅁䅯眵䅯䅁䅅䅁䉁䅁䅁睂䅁䅁䅁䑧浌䅑杷允䅁䅁䅕䅁䑁䅁䅷䅁䭁䑁䙅䅁䭁佁䭷䅁䭁佁䭙䅁䭁佁䭣䅁䉁䅁䅁允䅁䅁䅯䅅䅑䅁杷允䅁䅁䅕䅁䑁䅁䅷䅁䭁䍁䰴䅁䭁佁䭧䅁䭁佁䭙䅁䭁佁䭣䅁䉁䅁䅁允䅁䅁䅯杂䅳䅁杷允䅁䅁䅍䅁䑁䅁䅷䅁䭁䱁䱑䅁䭁䉁䝷䅁䉁䅁䅁允䅁䅁䅯兔䅙䅁杷允䅁䅁䅕䅁䑁䅁䅷䅁䭁佁䙁䅁䭁佁䭧䅁䭁佁䭙䅁䭁佁䭣䅁䉁䅁䅁允䅁䅁䅯䅅䅑䅁杷允䅁䅁䅍䅁䑁䅁䅷䅁䭁䡁䙳䅁䭁䉁䝯䅁䉁䅁䅁允䅁䅁䅯睷䅙䅁杷允䅁䅁䅍䅁䑁䅁䅷䅁䭁䍁偑䅁䭁䍁䝑䅁䉁䅁䅁允䅁䅁䅯䅃䅣䅁杷允䅁䅁䅕䅁䑁䅁䅷䅁䭁䅁䵍䅁䭁佁䭕䅁䭁佁䭙䅁䭁佁䭣䅁䉁䅁䅁允䅁䅁䅯䅅䅑䅁杷允䅁䅁䅕䅁䑁䅁䅷䅁䭁䱁䕅䅁䭁䵁即䅁䭁䅁䅑潁䭁䵁卧䅁䉁䅁䅁允䅁䅁䅕体㙆䭆堶䕗䵁䅉䅅䅁䙁䅁䅁睁䵁䅁䅁权汃兂䅁权煄权䅁权浄权䅁权牄权䅁允䅁䅁䅅䅁䭁䉁䕁䅁䵁䅉䅅䅁䙁䅁䅁睁䵁䅁䅁权㝃䅄䅁权獄权䅁权浄权䅁权湄权䅁允䅁䅁䅅䅁䭁䉁䕁䅁䵁䅉䅅䅁䑁䅁䅁睁䵁䅁䅁权塁睃䅁权捁杂䅁允䅁䅁䅅䅁䭁䝁䡧䅁䵁䅉䅅䅁䙁䅁䅁睁䵁䅁䅁权㑄䅂䅁权䙄杅䅁权䕁䅁䅋权䥄杅䅁允䅁䅁䅅䅁䙁䕁敭㕅㡓兆䅰䍄䉁䅁䅁兂䅁䅁䅍䅄䅁䅁䅯杪䅑䅁䅯䄶䅯䅁䅯朵䅯䅁䅯眵䅯䅁䅅䅁䉁䅁䅁权允䅂䅁䍄䉁䅁䅁兂䅁䅁䅍䅄䅁䅁䅯䅺䅕䅁䅯儷䅯䅁䅯朵䅯䅁䅯眵䅯䅁䅅䅁䉁䅁䅁权允䅂䅁䍄䉁䅁䅁睁䅁䅁䅍䅄䅁䅁䅯兖䅕䅁䅯䅈䅙䅁䅅䅁䉁䅁䅁权㥃杂䅁䍄䉁䅁䅁兂䅁䅁䅍䅄䅁䅁䅯杬䅑䅁䅯硹䅉䅁䅯䅂䍁䅧䅯剹䅉䅁䅅䅁䉁䅁䅁兂穁積積㑍塎䅑杷允䅁䅁䅕䅁䑁䅁䅷䅁䭁䉁乧䅁䭁佁䭯䅁䭁佁䭙䅁䭁佁䭳䅁䉁䅁䅁允䅁䅁䅯䅅䅑䅁杷允䅁䅁䅕䅁䑁䅁䅷䅁䭁䙁乕䅁䭁佁䭫䅁䭁佁䭙䅁䭁佁䭣䅁䉁䅁䅁允䅁䅁䅯其䄰䅁杷允䅁䅁䅍䅁䑁䅁䅷䅁䭁偁䕳䅁䭁䉁䝧䅁䉁䅁䅁允䅁䅁䅯克䅙䅁杷允䅁䅁䅍䅁䑁䅁䅷䅁䭁偁䕷䅁䭁䉁䝧䅁䉁䅁䅁允䅁䅁䅯䅒䅙䅁杷允䅁䅁䅍䅁䑁䅁䅷䅁䭁䥁䙁䅁䭁䍁䝙䅁䉁䅁䅁允䅁䅁䅕㑈牘払⭩啕䵁䅉䅅䅁䑁䅁䅁睁䵁䅁䅁权畃兂䅁权奁杂䅁允䅁䅁䅅䅁䭁䝁䜸䅁䵁䅉䅅䅁䑁䅁䅁睁䵁䅁䅁权療兄䅁权歁杂䅁允䅁䅁䅅䅁䭁䅁十䅁䵁䅉䅅䅁䙁䅁䅁睁䵁䅁䅁权啁睃䅁权煄权䅁权浄权䅁权牄权䅁允䅁䅁䅅䅁䭁䉁䕁䅁䵁䅉䅅䅁䑁䅁䅁睁䵁䅁䅁权䙂兂䅁权偄杅䅁允䅁䅁䅅䅁䡁䅁䅁䅁䅃畓䅒䍄䉁䅁䅁兂䅁䅁䅍䅄䅁䅁䅯朳䅕䅁䅯剸䅉䅁䅯䅂䍁䅧䅯䉹䅉䅁䅅䅁䉁䅁䅁兂元兡灮䩳捉䅑杷允䅁䅁䅑䅁䑁䅁䅷䅁䭁䍁䙍䅁䭁䉁䜸䅁䭁䍁䝁䅁䉁䅁䅁允䅁䅁䅯杔䅙䅁杷允䅁䅁䅍䅁䑁䅁䅷䅁䭁䝁䙕䅁䭁䵁匸䅁䉁䅁䅁允䅁䅁䅣䅁䅁䅁噂欴䵁䅉䅅䅁䙁䅁䅁睁䵁䅁䅁权楂兄䅁权䱄杅䅁权䕁䅁䅋权䥄杅䅁允䅁䅁䅅䅁䙁䝁浚浚浚氵䅰䍄䉁䅁䅁兂䅁䅁䅍䅄䅁䅁䅯杹䅑䅁䅯䄷䅯䅁䅯朵䅯䅁䅯眵䅯䅁䅅䅁䉁䅁䅁权允䅂䅁䍄䉁䅁䅁睁䅁䅁䅍䅄䅁䅁䅯䄵䄴䅁䅯杊䅙䅁䅅䅁䉁䅁䅁兂塄㍯㥁权塤䅑杷允䅁䅁䅕䅁䑁䅁䅷䅁䭁偁䕧䅁䭁䵁即䅁䭁䅁䅑潁䭁䵁卧䅁䉁䅁䅁允䅁䅁䅕積積積橎啖䵁䅉䅅䅁䙁䅁䅁睁䵁䅁䅁权畄兂䅁权䱄杅䅁权䕁䅁䅋权䥄杅䅁允䅁䅁䅅䅁䙁䅁䅁䅁䅁䝅䅂䍄䉁䅁䅁兂䅁䅁䅍䅄䅁䅁䅯睄䅙䅁䅯䄷䅯䅁䅯朵䅯䅁䅯眵䅯䅁䅅䅁䉁䅁䅁睂䅁䅁䅁䱉止䅑杷允䅁䅁䅍䅁䑁䅁䅷䅁䭁䉁䙅䅁䭁䵁匸䅁䉁䅁䅁允䅁䅁䅣䅁䅁䥁䩃唴䵁䅉䅅䅁䑁䅁䅁睁䵁䅁䅁权佄兄䅁权歁杂䅁允䅁䅁䅅䅁䭁䩁券䅁䵁䅉䅅䅁䑁䅁䅁睁䵁䅁䅁权穃䅂䅁权奁杂䅁允䅁䅁䅅䅁䭁䑁䝫䅁䵁䅉䅅䅁䕁䅁䅁睁䵁䅁䅁权㕃䅂䅁权晁杂䅁权杁杂䅁允䅁䅁䅅䅁䭁䩁䝷䅁䵁䅉䅅䅁䑁䅁䅁睁䵁䅁䅁权硁䅄䅁权流杂䅁允䅁䅁䅅䅁䙁䑁䬰㘱睎噺䅚䍄䉁䅁䅁兂䅁䅁䅍䅄䅁䅁䅯䅫䅳䅁䅯儷䅯䅁䅯朵䅯䅁䅯眵䅯䅁䅅䅁䉁䅁䅁权允䅂䅁䍄䉁䅁䅁兂䅁䅁䅍䅄䅁䅁䅯兩䅕䅁䅯䄶䅯䅁䅯朵䅯䅁䅯眵䅯䅁䅅䅁䉁䅁䅁权䝁睃䅁䍄䉁䅁䅁䅂䅁䅁䅍䅄䅁䅁䅯䅥䄴䅁䅯睈䅙䅁䅯䅉䅙䅁䅅䅁䉁䅁䅁权䝃杂䅁䍄䉁䅁䅁兂䅁䅁䅍䅄䅁䅁䅯杘䅕䅁䅯䄷䅯䅁䅯朵䅯䅁䅯眵䅯䅁䅅䅁䉁䅁䅁睂䅁䅁䅁䍯浢䅑杷允䅁䅁䅕䅁䑁䅁䅷䅁䭁䝁䙳䅁䭁佁䭧䅁䭁佁䭙䅁䭁佁䭣䅁䉁䅁䅁允䅁䅁䅯䅅䅑䅁杷允䅁䅁䅕䅁䑁䅁䅷䅁䭁偁䭅䅁䭁佁䬰䅁䭁佁䭙䅁䭁佁䭣䅁䉁䅁䅁允䅁䅁䅯䅅䅑䅁杷允䅁䅁䅕䅁䑁䅁䅷䅁䭁偁䙉䅁䭁䵁即䅁䭁䅁䅑潁䭁䵁卧䅁䉁䅁䅁允䅁䅁䅕䉵䘶ㄶ潇啖䵁䅉䅅䅁䑁䅁䅁睁䵁䅁䅁权㑄䅂䅁权慁杂䅁允䅁䅁䅅䅁䭁䙁䝫䅁䵁䅉䅅䅁䙁䅁䅁睁䵁䅁䅁权䍁杂䅁权潄权䅁权浄权䅁权湄权䅁允䅁䅁䅅䅁䭁䉁䕁䅁䵁䅉䅅䅁䙁䅁䅁睁䵁䅁䅁权呄䅄䅁权瑄权䅁权浄权䅁权湄权䅁允䅁䅁䅅䅁䭁䉁䕁䅁䵁䅉䅅䅁䙁䅁䅁睁䵁䅁䅁权㥄兂䅁权煄权䅁权浄权䅁权牄权䅁允䅁䅁䅅䅁䡁䅁䅁䅁䅃界䅚䍄䉁䅁䅁兂䅁䅁䅍䅄䅁䅁䅯䅴䅑䅁䅯剸䅉䅁䅯䅂䍁䅧䅯䉹䅉䅁䅅䅁䉁䅁䅁兂䥄⼲䵴奲桁䅑杷允䅁䅁䅕䅁䑁䅁䅷䅁䭁䑁䙕䅁䭁䵁单䅁䭁䅁䅑潁䭁䵁卫䅁䉁䅁䅁允䅁䅁䅕敕稳㐲祺啄䵁䅉䅅䅁䑁䅁䅁睁䵁䅁䅁权㝂兂䅁权偄杅䅁允䅁䅁䅅䅁䡁䙁噖噖桕敯䅂䍄䉁䅁䅁兂䅁䅁䅍䅄䅁䅁䅯睒䅕䅁䅯䄷䅯䅁䅯朵䅯䅁䅯眵䅯䅁䅅䅁䉁䅁䅁睂䅁䅁䅁䵧汮䅑杷允䅁䅁䅕䅁䑁䅁䅷䅁䭁䥁充䅁䭁佁䬰䅁䭁佁䭙䅁䭁佁䭣䅁䉁䅁䅁允䅁䅁䅯䅅䅑䅁杷允䅁䅁䅕䅁䑁䅁䅷䅁䭁䭁䘴䅁䭁佁䭷䅁䭁佁䭙䅁䭁佁䭣䅁䉁䅁䅁允䅁䅁䅯䅅䅑䅁杷允䅁䅁䅕䅁䑁䅁䅷䅁䭁䅁䙙䅁䭁䵁单䅁䭁䅁䅑潁䭁䵁卫䅁䉁䅁䅁允䅁䅁䅕瘰摓捨祬啈䵁䅉䅅䅁䑁䅁䅁睁䵁䅁䅁权慄兂䅁权偄杅䅁允䅁䅁䅅䅁䡁䅁䅁䅁䅁敕䅆䍄䉁䅁䅁睁䅁䅁䅍䅄䅁䅁䅯䅸䅷䅁䅯䅇䅙䅁䅅䅁䉁䅁䅁权療杂䅁䍄䉁䅁䅁兂䅁䅁䅍䅄䅁䅁䅯杹䅕䅁䅯硹䅉䅁䅯䅂䍁䅧䅯䉹䅉䅁䅅䅁䉁䅁䅁兂穁積積ㅍ奎䅑杷允䅁䅁䅍䅁䑁䅁䅷䅁䭁偁䕧䅁䭁䍁䝑䅁䉁䅁䅁允䅁䅁䅯䅅䅑䅁杷允䅁䅁䅕䅁䑁䅁䅷䅁䭁䱁䙍䅁䭁佁䭕䅁䭁佁䭙䅁䭁佁䭣䅁䉁䅁䅁允䅁䅁䅯兄䅳䅁杷允䅁䅁䅕䅁䑁䅁䅷䅁䭁䵁䕅䅁䭁佁䬰䅁䭁佁䭙䅁䭁佁䭣䅁䉁䅁䅁允䅁䅁䅯䅅䅑䅁杷允䅁䅁䅕䅁䑁䅁䅷䅁䭁䙁䙑䅁䭁䵁即䅁䭁䅁䅑潁䭁䵁卧䅁䉁䅁䅁允䅁䅁䅕敨剴䉵䘷啗䵁䅉䅅䅁䙁䅁䅁睁䵁䅁䅁权坃䅂䅁权潄权䅁权浄权䅁权湄权䅁允䅁䅁䅅䅁䭁䉁䕁䅁䵁䅉䅅䅁䑁䅁䅁睁䵁䅁䅁权畄兂䅁权奁杂䅁允䅁䅁䅅䅁䭁䑁䜰䅁䵁䅉䅅䅁䙁䅁䅁睁䵁䅁䅁权敄䅂䅁权䙄杅䅁权䕁䅁䅋权䩄杅䅁允䅁䅁䅅䅁䙁乁癐䱊䍩砲䅸䍄䉁䅁䅁兂䅁䅁䅍䅄䅁䅁䅯䅉䄴䅁䅯朶䅯䅁䅯朵䅯䅁䅯眶䅯䅁䅅䅁䉁䅁䅁睂䅁䅁䅁䑯浺䅑杷允䅁䅁䅍䅁䑁䅁䅷䅁䭁䵁䙁䅁䭁䉁䝧䅁䉁䅁䅁允䅁䅁䅯䅦䅙䅁杷允䅁䅁䅍䅁䑁䅁䅷䅁䭁䵁䱣䅁䭁䉁䝷䅁䉁䅁䅁允䅁䅁䅯杧䅙䅁杷允䅁䅁䅑䅁䑁䅁䅷䅁䭁䙁䘰䅁䭁䉁䜸䅁䭁䍁䝁䅁䉁䅁䅁允䅁䅁䅯䅶䅙䅁杷允䅁䅁䅑䅁䑁䅁䅷䅁䭁䭁䱑䅁䭁䉁䜸䅁䭁䍁䝁䅁䉁䅁䅁允䅁䅁䅯眷䅫䅁杷允䅁䅁䅕䅁䑁䅁䅷䅁䭁佁䴰䅁䭁佁䭧䅁䭁佁䭙䅁䭁佁䭣䅁䉁䅁䅁允䅁䅁䅯杂䅳䅁杷允䅁䅁䅍䅁䑁䅁䅷䅁䭁䩁䔰䅁䭁䉁䝷䅁䉁䅁䅁允䅁䅁䅯杙䅙䅁杷允䅁䅁䅍䅁䑁䅁䅷䅁䭁䕁䵧䅁䭁䍁䝙䅁䉁䅁䅁允䅁䅁䅕灭婭婭灬ざ䵁䅉䅅䅁䙁䅁䅁睁䵁䅁䅁权偄䅄䅁权煄权䅁权浄权䅁权牄权䅁允䅁䅁䅅䅁䭁䉁䕁䅁䵁䅉䅅䅁䑁䅁䅁睁䵁䅁䅁权晃䅂䅁权捁杂䅁允䅁䅁䅅䅁䭁䭁䝉䅁䵁䅉䅅䅁䑁䅁䅁睁䵁䅁䅁权㝁兂䅁权敁杂䅁允䅁䅁䅅䅁䭁䑁䝑䅁䵁䅉䅅䅁䑁䅁䅁睁䵁䅁䅁权⽃䅂䅁权捁杂䅁允䅁䅁䅅䅁䭁䕁䜰䅁䵁䅉䅅䅁䙁䅁䅁睁䵁䅁䅁权敄䅂䅁权䙄杅䅁权䕁䅁䅋权䥄杅䅁允䅁䅁䅅䅁䙁䭁乹㔰偤剴䅨䍄䉁䅁䅁兂䅁䅁䅍䅄䅁䅁䅯典䄰䅁䅯硹䅉䅁䅯䅂䍁䅧䅯䉹䅉䅁䅅䅁䉁䅁䅁兂䅁䅁䅁佁摂䅑杷允䅁䅁䅕䅁䑁䅁䅷䅁䭁䅁何䅁䭁佁䭫䅁䭁佁䭙䅁䭁佁䭣䅁䉁䅁䅁允䅁䅁䅯䅅䅑䅁杷允䅁䅁䅍䅁䑁䅁䅷䅁䭁乁临䅁䭁䍁䝑䅁䉁䅁䅁允䅁䅁䅯桦䅉䅁杷允䅁䅁䅕䅁䑁䅁䅷䅁䭁乁䕙䅁䭁䵁即䅁䭁䅁䅑潁䭁䵁卫䅁䉁䅁䅁允䅁䅁䅕⽷潕䥘匹歘䵁䅉䅅䅁䙁䅁䅁睁䵁䅁䅁权癃兄䅁权瑄权䅁权浄权䅁权湄权䅁允䅁䅁䅅䅁䭁䉁䕁䅁䵁䅉䅅䅁䑁䅁䅁睁䵁䅁䅁权摄䅂䅁权流杂䅁允䅁䅁䅅䅁䙁䩁婱婭婭噡䅚䍄䉁䅁䅁睁䅁䅁䅍䅄䅁䅁䅯眰䅕䅁䅯䅊䅙䅁䅅䅁䉁䅁䅁权睁䅃䅁䍄䉁䅁䅁兂䅁䅁䅍䅄䅁䅁䅯入䄴䅁䅯硹䅉䅁䅯䅂䍁䅧䅯剹䅉䅁䅅䅁䉁䅁䅁兂㝂䭆䠵唴慰䅑杷允䅁䅁䅕䅁䑁䅁䅷䅁䭁䱁何䅁䭁佁䭷䅁䭁佁䭙䅁䭁佁䭣䅁䉁䅁䅁允䅁䅁䅯䅅䅑䅁杷允䅁䅁䅕䅁䑁䅁䅷䅁䭁䉁䝁䅁䭁䵁单䅁䭁䅁䅑潁䭁䵁卧䅁䉁䅁䅁允䅁䅁䅕䙧䝺浕湨䐯䴸䅉䅅䅁䑁䅁䅁睁䵁䅁䅁权湄兂䅁权歁杂䅁允䅁䅁䅅䅁䭁䍁䡙䅁䵁䅉䅅䅁䙁䅁䅁睁䵁䅁䅁权⭄䅂䅁权䙄杅䅁权䕁䅁䅋权䥄杅䅁允䅁䅁䅅䅁䙁佁㉷䱫偡睗䅴䍄䉁䅁䅁睁䅁䅁䅍䅄䅁䅁䅯眱䅑䅁䅯杊䅙䅁䅅䅁䉁䅁䅁兂塄㍯㥁浃慤䅑杷允䅁䅁䅕䅁䑁䅁䅷䅁䭁䑁䙁䅁䭁䵁即䅁䭁䅁䅑潁䭁䵁卫䅁䉁䅁䅁允䅁䅁䅕椹捨㡪ㅌ歖䵁䅉䅅䅁䙁䅁䅁睁䵁䅁䅁权䉃兄䅁权䙄杅䅁权䕁䅁䅋权䥄杅䅁允䅁䅁䅅䅁䙁䕁䑡杦㙄桖䅚䍄䉁䅁䅁兂䅁䅁䅍䅄䅁䅁䅯䅱䅑䅁䅯硹䅉䅁䅯䅂䍁䅧䅯䉹䅉䅁䅅䅁䉁䅁䅁兂灁䥘䌯夹慨䅑杷允䅁䅁䅕䅁䑁䅁䅷䅁䭁䅁䙑䅁䭁佁䭕䅁䭁佁䭙䅁䭁佁䭣䅁䉁䅁䅁允䅁䅁䅯䅏䅳䅁杷允䅁䅁䅕䅁䑁䅁䅷䅁䭁䭁䕫䅁䭁䵁即䅁䭁䅁䅑潁䭁䵁卧䅁䉁䅁䅁允䅁䅁䅕䉵䘶ㄶ奅歕䵁䅉䅅䅁䙁䅁䅁睁䵁䅁䅁权偃杄䅁权獄权䅁权浄权䅁权湄权䅁允䅁䅁䅅䅁䡁䅁䅁䅁䅄⭍䅚䍄䉁䅁䅁兂䅁䅁䅍䅄䅁䅁䅯䄫䅑䅁䅯朶䅯䅁䅯朵䅯䅁䅯眶䅯䅁䅅䅁䉁䅁䅁睂䅁䅁䅁䑁浈䅑杷允䅁䅁䅕䅁䑁䅁䅷䅁䭁䅁䝯䅁䭁䵁即䅁䭁䅁䅑潁䭁䵁卧䅁䉁䅁䅁允䅁䅁䅕㘱睎児䡱歖䵁䅉䅅䅁䙁䅁䅁睁䵁䅁䅁权流兄䅁权䱄杅䅁权䕁䅁䅋权䩄杅䅁允䅁䅁䅅䅁䙁䙁㑋潈牘噳䅚䍄䉁䅁䅁睁䅁䅁䅍䅄䅁䅁䅯兪䅕䅁䅯䅊䅙䅁䅅䅁䉁䅁䅁权㕁睂䅁䍄䉁䅁䅁兂䅁䅁䅍䅄䅁䅁䅯睱䅕䅁䅯朶䅯䅁䅯朵䅯䅁䅯眶䅯䅁䅅䅁䉁䅁䅁权允䅂䅁䍄䉁䅁䅁兂䅁䅁䅍䅄䅁䅁䅯兲䄰䅁䅯儷䅯䅁䅯朵䅯䅁䅯眵䅯䅁䅅䅁䉁䅁䅁睂䅁䅁䅁佧汪䅑杷允䅁䅁䅍䅁䑁䅁䅷䅁䭁䱁䔸䅁䭁䉁䝯䅁䉁䅁䅁允䅁䅁䅯杘䅙䅁杷允䅁䅁䅍䅁䑁䅁䅷䅁䭁䵁佉䅁䭁䍁䝙䅁䉁䅁䅁允䅁䅁䅕瑃橥䑣焳啔䵁䅉䅅䅁䑁䅁䅁睁䵁䅁䅁权捁睄䅁权奁杂䅁允䅁䅁䅅䅁䭁䡁䝷䅁䵁䅉䅅䅁䙁䅁䅁睁䵁䅁䅁权兂兂䅁权潄权䅁权浄权䅁权湄权䅁允䅁䅁䅅䅁䭁偁䬴䅁䵁䅉䅅䅁䑁䅁䅁睁䵁䅁䅁权䅂睃䅁权流杂䅁允䅁䅁䅅䅁䙁䱁敧敨剴䙱䅬䍄䉁䅁䅁兂䅁䅁䅍䅄䅁䅁䅯䅲䅕䅁䅯剸䅉䅁䅯䅂䍁䅧䅯䉹䅉䅁䅅䅁䉁䅁䅁兂㝄䭮硱卪啷䅑杷允䅁䅁䅕䅁䑁䅁䅷䅁䭁䅁䜰䅁䭁䵁即䅁䭁䅁䅑潁䭁䵁卫䅁䉁䅁䅁允䅁䅁䅕䅁䅁䅁权歘䵁䅉䅅䅁䑁䅁䅁睁䵁䅁䅁权摄兂䅁权奁杂䅁允䅁䅁䅅䅁䭁䝁䜸䅁䵁䅉䅅䅁䙁䅁䅁睁䵁䅁䅁权敁兂䅁权潄权䅁权浄权䅁权湄权䅁允䅁䅁䅅䅁䭁䑁䱙䅁䵁䅉䅅䅁䑁䅁䅁睁䵁䅁䅁权剁杂䅁权流杂䅁允䅁䅁䅅䅁䙁䭁睒児塲ㄸ䅆䍄䉁䅁䅁睁䅁䅁䅍䅄䅁䅁䅯睹䄴䅁䅯杊䅙䅁䅅䅁䉁䅁䅁兂乄䵺䵺䝺奸䅑杷允䅁䅁䅕䅁䑁䅁䅷䅁䭁偁䕫䅁䭁䵁即䅁䭁䅁䅑潁䭁䵁卫䅁䉁䅁䅁允䅁䅁䅕歲桦桥佑歗䵁䅉䅅䅁䙁䅁䅁睁䵁䅁䅁权歁兂䅁权瑄权䅁权浄权䅁权湄权䅁允䅁䅁䅅䅁䭁䉁䕁䅁䵁䅉䅅䅁䙁䅁䅁睁䵁䅁䅁权あ䅄䅁权獄权䅁权浄权䅁权湄权䅁允䅁䅁䅅䅁䡁䅁䅁䅁权敢䅖䍄䉁䅁䅁睁䅁䅁䅍䅄䅁䅁䅯儱䅕䅁䅯䅊䅙䅁䅅䅁䉁䅁䅁权允䅂䅁䍄䉁䅁䅁睁䅁䅁䅍䅄䅁䅁䅯䅦䅷䅁䅯䅊䅙䅁䅅䅁䉁䅁䅁权䕄䅅䅁䍄䉁䅁䅁兂䅁䅁䅍䅄䅁䅁䅯兂䄰䅁䅯朶䅯䅁䅯朵䅯䅁䅯眶䅯䅁䅅䅁䉁䅁䅁权允䅂䅁䍄䉁䅁䅁睁䅁䅁䅍䅄䅁䅁䅯儶䅕䅁䅯杇䅙䅁䅅䅁䉁䅁䅁权䑄杂䅁䍄䉁䅁䅁兂䅁䅁䅍䅄䅁䅁䅯睦䅕䅁䅯硹䅉䅁䅯䅂䍁䅧䅯䉹䅉䅁䅅䅁䉁䅁䅁兂畃⭒㙆䍆昵䅑杷允䅁䅁䅕䅁䑁䅁䅷䅁䭁佁䙙䅁䭁佁䭕䅁䭁佁䭙䅁䭁佁䭣䅁䉁䅁䅁允䅁䅁䅯儫䅯䅁杷允䅁䅁䅍䅁䑁䅁䅷䅁䭁䉁䙅䅁䭁䍁䝑䅁䉁䅁䅁允䅁䅁䅯䄶䅙䅁杷允䅁䅁䅍䅁䑁䅁䅷䅁䭁䡁䙑䅁䭁䵁匸䅁䉁䅁䅁允䅁䅁䅣䅁䅁䵁䍁䔵䵁䅉䅅䅁䑁䅁䅁睁䵁䅁䅁权剁杂䅁权敁杂䅁允䅁䅁䅅䅁䭁䝁䡑䅁䵁䅉䅅䅁䙁䅁䅁睁䵁䅁䅁权ㅄ䅄䅁权潄权䅁权浄权䅁权湄权䅁允䅁䅁䅅䅁䭁䉁䕁䅁䵁䅉䅅䅁䙁䅁䅁睁䵁䅁䅁权穂兂䅁权煄权䅁权浄权䅁权牄权䅁允䅁䅁䅅䅁䡁䅁䅁䅁权救䅚䍄䉁䅁䅁睁䅁䅁䅍䅄䅁䅁䅯眳䅑䅁䅯杇䅙䅁䅅䅁䉁䅁䅁权⭁杂䅁䍄䉁䅁䅁兂䅁䅁䅍䅄䅁䅁䅯睳䅑䅁䅯硹䅉䅁䅯䅂䍁䅧䅯䉹䅉䅁䅅䅁䉁䅁䅁兂乄䵺䵺䱺坸䅑杷允䅁䅁䅕䅁䑁䅁䅷䅁䭁䵁䙙䅁䭁䵁即䅁䭁䅁䅑潁䭁䵁卫䅁䉁䅁䅁允䅁䅁䅕捺䵺䵺獷䕗䵁䅉䅅䅁䙁䅁䅁睁䵁䅁䅁权䕁兂䅁权煄权䅁权浄权䅁权牄权䅁允䅁䅁䅅䅁䡁䅁䅁䅁䅁位䅚䍄䉁䅁䅁兂䅁䅁䅍䅄䅁䅁䅯睎䅕䅁䅯儷䅯䅁䅯朵䅯䅁䅯眵䅯䅁䅅䅁䉁䅁䅁睂䅁䅁䅁䕉浢䅑杷允䅁䅁䅕䅁䑁䅁䅷䅁䭁䉁乯䅁䭁䵁即䅁䭁䅁䅑潁䭁䵁卫䅁䉁䅁䅁允䅁䅁䅕䉵䘶ㄶ潆歖䵁䅉䅅䅁䑁䅁䅁睁䵁䅁䅁权獃兂䅁权奁杂䅁允䅁䅁䅅䅁䭁䉁䝫䅁䵁䅉䅅䅁䙁䅁䅁睁䵁䅁䅁权䕁杂䅁权煄权䅁权浄权䅁权牄权䅁允䅁䅁䅅䅁䭁䉁䕁䅁䵁䅉䅅䅁䑁䅁䅁睁䵁䅁䅁权䥃䅂䅁权捁杂䅁允䅁䅁䅅䅁䭁䕁䜰䅁䵁䅉䅅䅁䑁䅁䅁睁䵁䅁䅁权䑃䅄䅁权敁杂䅁允䅁䅁䅅䅁䭁䝁䡯䅁䵁䅉䅅䅁䑁䅁䅁睁䵁䅁䅁权獄兂䅁权奁杂䅁允䅁䅁䅅䅁䭁䑁䝫䅁䵁䅉䅅䅁䙁䅁䅁睁䵁䅁䅁权乄䅂䅁权瑄权䅁权浄权䅁权湄权䅁允䅁䅁䅅䅁䭁䉁䕁䅁䵁䅉䅅䅁䑁䅁䅁睁䵁䅁䅁权㉃兂䅁权流杂䅁允䅁䅁䅅䅁䙁䅁塲㍯㥁汓䅬䍄䉁䅁䅁睁䅁䅁䅍䅄䅁䅁䅯䅆䄴䅁䅯䅊䅙䅁䅅䅁䉁䅁䅁权䥁睂䅁䍄䉁䅁䅁兂䅁䅁䅍䅄䅁䅁䅯杷䅕䅁䅯朶䅯䅁䅯朵䅯䅁䅯眶䅯䅁䅅䅁䉁䅁䅁权允䅂䅁䍄䉁䅁䅁睁䅁䅁䅍䅄䅁䅁䅯杰䅕䅁䅯䅇䅙䅁䅅䅁䉁䅁䅁权䕂杂䅁䍄䉁䅁䅁兂䅁䅁䅍䅄䅁䅁䅯䅎䄸䅁䅯䄶䅯䅁䅯朵䅯䅁䅯眵䅯䅁䅅䅁䉁䅁䅁权允䅂䅁䍄䉁䅁䅁睁䅁䅁䅍䅄䅁䅁䅯兢䅕䅁䅯杈䅙䅁䅅䅁䉁䅁䅁权祂杂䅁䍄䉁䅁䅁睁䅁䅁䅍䅄䅁䅁䅯睷䅑䅁䅯䅈䅙䅁䅅䅁䉁䅁䅁权あ杂䅁䍄䉁䅁䅁兂䅁䅁䅍䅄䅁䅁䅯兴䅕䅁䅯儶䅯䅁䅯朵䅯䅁䅯眵䅯䅁䅅䅁䉁䅁䅁权允䅂䅁䍄䉁䅁䅁睁䅁䅁䅍䅄䅁䅁䅯杏䅕䅁䅯杇䅙䅁䅅䅁䉁䅁䅁权⭁杂䅁䍄䉁䅁䅁兂䅁䅁䅍䅄䅁䅁䅯兦䅳䅁䅯硹䅉䅁䅯䅂䍁䅧䅯䉹䅉䅁䅅䅁䉁䅁䅁兂卂䉵䘶⬶潆䅑杷允䅁䅁䅍䅁䑁䅁䅷䅁䭁䙁䘸䅁䭁䉁䝷䅁䉁䅁䅁允䅁䅁䅯杍䅙䅁杷允䅁䅁䅕䅁䑁䅁䅷䅁䭁䅁偫䅁䭁佁䭧䅁䭁佁䭙䅁䭁佁䭣䅁䉁䅁䅁允䅁䅁䅯术䅯䅁杷允䅁䅁䅕䅁䑁䅁䅷䅁䭁䉁䙧䅁䭁佁䬰䅁䭁佁䭙䅁䭁佁䭣䅁䉁䅁䅁允䅁䅁䅣䅁䅁䍁⽄唵䵁䅉䅅䅁䙁䅁䅁睁䵁䅁䅁权㡄䅂䅁权潄权䅁权浄权䅁权湄权䅁允䅁䅁䅅䅁䭁䙁䱅䅁䵁䅉䅅䅁䑁䅁䅁睁䵁䅁䅁权晄䅂䅁权偄杅䅁允䅁䅁䅅䅁䡁䅁䅁䅁杄⭁䅖䍄䉁䅁䅁兂䅁䅁䅍䅄䅁䅁䅯来䅕䅁䅯剸䅉䅁䅯䅂䍁䅧䅯剹䅉䅁䅅䅁䉁䅁䅁兂䭁扙伴漷佁䅑杷允䅁䅁䅕䅁䑁䅁䅷䅁䭁䭁䙳䅁䭁䵁即䅁䭁䅁䅑潁䭁䵁卫䅁䉁䅁䅁允䅁䅁䅕䅁䅁䅁杁し䵁䅉䅅䅁䙁䅁䅁睁䵁䅁䅁权䅁睃䅁权獄权䅁权浄权䅁权湄权䅁允䅁䅁䅅䅁䡁䅁䅁䅁䅂畇䅚䍄䉁䅁䅁兂䅁䅁䅍䅄䅁䅁䅯杺䅕䅁䅯儶䅯䅁䅯朵䅯䅁䅯眵䅯䅁䅅䅁䉁䅁䅁权奂睄䅁䍄䉁䅁䅁兂䅁䅁䅍䅄䅁䅁䅯䅁䅳䅁䅯儷䅯䅁䅯朵䅯䅁䅯眵䅯䅁䅅䅁䉁䅁䅁睂䅁䅁䅁䉑浲䅑杷允䅁䅁䅕䅁䑁䅁䅷䅁䭁䑁临䅁䭁佁䬰䅁䭁佁䭙䅁䭁佁䭣䅁䉁䅁䅁允䅁䅁䅣䅁䅁䵁䥂欵䵁䅉䅅䅁䑁䅁䅁睁䵁䅁䅁权佃䅂䅁权偄杅䅁允䅁䅁䅅䅁䡁䅁䅁䅁䅁⭲䅊䍄䉁䅁䅁兂䅁䅁䅍䅄䅁䅁䅯睰䅳䅁䅯剸䅉䅁䅯䅂䍁䅧䅯䉹䅉䅁䅅䅁䉁䅁䅁兂㑂䥒穳㡆扑䅑杷允䅁䅁䅕䅁䑁䅁䅷䅁䭁䕁䱷䅁䭁䵁即䅁䭁䅁䅑潁䭁䵁卫䅁䉁䅁䅁允䅁䅁䅕硥畓⭒煆歖䵁䅉䅅䅁䙁䅁䅁睁䵁䅁䅁权桁兂䅁权獄权䅁权浄权䅁权湄权䅁允䅁䅁䅅䅁䭁䉁䕁䅁䵁䅉䅅䅁䙁䅁䅁睁䵁䅁䅁权䭃䅂䅁权獄权䅁权浄权䅁权湄权䅁允䅁䅁䅅䅁䭁䉁䕁䅁䵁䅉䅅䅁䑁䅁䅁睁䵁䅁䅁权楁兂䅁权偄杅䅁允䅁䅁䅅䅁䭁䉁䕁䅁䵁䅉䅅䅁䑁䅁䅁睁䵁䅁䅁权杁睃䅁权慁杂䅁允䅁䅁䅅䅁䭁䡁䝳䅁䵁䅉䅅䅁䙁䅁䅁睁䵁䅁䅁权㙄兂䅁权潄权䅁权浄权䅁权湄权䅁允䅁䅁䅅䅁䭁䅁䱙䅁䵁䅉䅅䅁䑁䅁䅁睁䵁䅁䅁权灃䅄䅁权敁杂䅁允䅁䅁䅅䅁䭁偁䝷䅁䵁䅉䅅䅁䑁䅁䅁睁䵁䅁䅁权䉃兂䅁权慁杂䅁允䅁䅁䅅䅁䭁䝁䝷䅁䵁䅉䅅䅁䑁䅁䅁睁䵁䅁䅁权䉄䅂䅁权流杂䅁允䅁䅁䅅䅁䙁䕁桪桥畓ㅴ䅨䍄䉁䅁䅁兂䅁䅁䅍䅄䅁䅁䅯䅍䅕䅁䅯儷䅯䅁䅯朵䅯䅁䅯眵䅯䅁䅅䅁䉁䅁䅁睂䅁䅁䅁䉁浲䅑杷允䅁䅁䅕䅁䑁䅁䅷䅁䭁䕁䙅䅁䭁佁䭷䅁䭁佁䭙䅁䭁佁䭣䅁䉁䅁䅁允䅁䅁䅣䅁䅁佁十唵䵁䅉䅅䅁䙁䅁䅁睁䵁䅁䅁权㝄兂䅁权䙄杅䅁权䕁䅁䅋权䥄杅䅁允䅁䅁䅅䅁䙁偁䕇䈰䅌䅍䅎䍄䉁䅁䅁䅂䅁䅁䅍䅄䅁䅁䅯兄䅕䅁䅯睈䅙䅁䅯䅉䅙䅁䅅䅁䉁䅁䅁权䵂杂䅁䍄䉁䅁䅁兂䅁䅁䅍䅄䅁䅁䅯䄷䅕䅁䅯剸䅉䅁䅯䅂䍁䅧䅯䉹䅉䅁䅅䅁䉁䅁䅁兂啃獒䉺䥩湫䅑杷允䅁䅁䅕䅁䑁䅁䅷䅁䭁䭁䕫䅁䭁䵁单䅁䭁䅁䅑潁䭁䵁卫䅁䉁䅁䅁允䅁䅁䅕䬷晄䝲䵸䕉䵁䅉䅅䅁䙁䅁䅁睁䵁䅁䅁权⭃䅂䅁权䙄杅䅁权䕁䅁䅋权䩄杅䅁允䅁䅁䅅䅁䙁䝁敘㙌捦䅅䅚䍄䉁䅁䅁睁䅁䅁䅍䅄䅁䅁䅯杯䅳䅁䅯䅇䅙䅁䅅䅁䉁䅁䅁权療杂䅁䍄䉁䅁䅁兂䅁䅁䅍䅄䅁䅁䅯儰䄰䅁䅯剸䅉䅁䅯䅂䍁䅧䅯剹䅉䅁䅅䅁䉁䅁䅁兂楃䙊坔䈵卧䅑杷允䅁䅁䅕䅁䑁䅁䅷䅁䭁乁䕯䅁䭁佁䬰䅁䭁佁䭙䅁䭁佁䭣䅁䉁䅁䅁允䅁䅁䅯䅅䅑䅁杷允䅁䅁䅕䅁䑁䅁䅷䅁䭁䱁䙕䅁䭁䵁即䅁䭁䅁䅑潁䭁䵁卧䅁䉁䅁䅁允䅁䅁䅕䉵䘶ㄶ潈啖䵁䅉䅅䅁䙁䅁䅁睁䵁䅁䅁权㡃兂䅁权䱄杅䅁权䕁䅁䅋权䥄杅䅁允䅁䅁䅅䅁䙁䉁畓⭒㙆䝨䅖䍄䉁䅁䅁兂䅁䅁䅍䅄䅁䅁䅯䅈䅷䅁䅯儷䅯䅁䅯朵䅯䅁䅯眵䅯䅁䅅䅁䉁䅁䅁睂䅁䅁䅁乑楶䅑杷允䅁䅁䅕䅁䑁䅁䅷䅁䭁䭁䕑䅁䭁佁䬰䅁䭁佁䭙䅁䭁佁䭣䅁䉁䅁䅁允䅁䅁䅣䅁䅁䕁䱄唵䵁䅉䅅䅁䑁䅁䅁睁䵁䅁䅁权⭁兂䅁权奁杂䅁允䅁䅁䅅䅁䭁䕁䝁䅁䵁䅉䅅䅁䙁䅁䅁睁䵁䅁䅁权剂兂䅁权䱄杅䅁权䕁䅁䅋权䩄杅䅁允䅁䅁䅅䅁䙁䵁䴳䵺䵺䘷䅤䍄䉁䅁䅁睁䅁䅁䅍䅄䅁䅁䅯䅲䅕䅁䅯䅈䅙䅁䅅䅁䉁䅁䅁权慂杂䅁䍄䉁䅁䅁兂䅁䅁䅍䅄䅁䅁䅯朷䅕䅁䅯儷䅯䅁䅯朵䅯䅁䅯眵䅯䅁䅅䅁䉁䅁䅁睂䅁䅁䅁偙汶䅑杷允䅁䅁䅕䅁䑁䅁䅷䅁䭁䵁䵯䅁䭁佁䬰䅁䭁佁䭙䅁䭁佁䭣䅁䉁䅁䅁允䅁䅁䅯䅅䅑䅁杷允䅁䅁䅕䅁䑁䅁䅷䅁䭁䵁䔸䅁䭁佁䭫䅁䭁佁䭙䅁䭁佁䭣䅁䉁䅁䅁允䅁䅁䅯栶䅁䅁杷允䅁䅁䅍䅁䑁䅁䅷䅁䭁䭁䕧䅁䭁䉁䝧䅁䉁䅁䅁允䅁䅁䅯兇䅙䅁杷允䅁䅁䅕䅁䑁䅁䅷䅁䭁乁䙙䅁䭁佁䭷䅁䭁佁䭙䅁䭁佁䭣䅁䉁䅁䅁允䅁䅁䅯䅅䅑䅁杷允䅁䅁䅕䅁䑁䅁䅷䅁䭁䑁佅䅁䭁佁䭫䅁䭁佁䭙䅁䭁佁䭣䅁䉁䅁䅁允䅁䅁䅯䅅䅑䅁杷允䅁䅁䅍䅁䑁䅁䅷䅁䭁䭁䕫䅁䭁䉁䝧䅁䉁䅁䅁允䅁䅁䅯兇䅙䅁杷允䅁䅁䅍䅁䑁䅁䅷䅁䭁偁䵑䅁䭁䍁䝙䅁䉁䅁䅁允䅁䅁䅕㡪ㅌ䙋偷歖䵁䅉䅅䅁䙁䅁䅁睁䵁䅁䅁权汄睃䅁权䙄杅䅁权䕁䅁䅋权䥄杅䅁允䅁䅁䅅䅁䙁偁ㅰ䍋硈兙䅚䍄䉁䅁䅁兂䅁䅁䅍䅄䅁䅁䅯克䄸䅁䅯朶䅯䅁䅯朵䅯䅁䅯眶䅯䅁䅅䅁䉁䅁䅁睂䅁䅁䅁䑁浲䅑杷允䅁䅁䅍䅁䑁䅁䅷䅁䭁䭁䕯䅁䭁䉁䝧䅁䉁䅁䅁允䅁䅁䅯䅒䅙䅁杷允䅁䅁䅍䅁䑁䅁䅷䅁䭁䭁䱅䅁䭁䍁䝙䅁䉁䅁䅁允䅁䅁䅕䡰㥁瑃呦䕗䵁䅉䅅䅁䙁䅁䅁睁䵁䅁䅁权䩁兂䅁权䱄杅䅁权䕁䅁䅋权䥄杅䅁允䅁䅁䅅䅁䙁佁剸䉵䘶ㅥ䄱䍄䉁䅁䅁兂䅁䅁䅍䅄䅁䅁䅯睚䄰䅁䅯硹䅉䅁䅯䅂䍁䅧䅯䉹䅉䅁䅅䅁䉁䅁䅁兂乄䵺䵺䩺扸䅑杷允䅁䅁䅕䅁䑁䅁䅷䅁䭁䅁偣䅁䭁佁䭫䅁䭁佁䭙䅁䭁佁䭣䅁䉁䅁䅁允䅁䅁䅯桑䅅䅁杷允䅁䅁䅕䅁䑁䅁䅷䅁䭁䑁䙙䅁䭁佁䭯䅁䭁佁䭙䅁䭁佁䭳䅁䉁䅁䅁允䅁䅁䅯䅅䅑䅁杷允䅁䅁䅕䅁䑁䅁䅷䅁䭁䩁䘰䅁䭁佁䭫䅁䭁佁䭙䅁䭁佁䭣䅁䉁䅁䅁允䅁䅁䅯䅬䄴䅁杷允䅁䅁䅕䅁䑁䅁䅷䅁䭁䝁䙣䅁䭁佁䭫䅁䭁佁䭙䅁䭁佁䭣䅁䉁䅁䅁允䅁䅁䅯䅅䅑䅁杷允䅁䅁䅕䅁䑁䅁䅷䅁䭁䩁䙧䅁䭁佁䭕䅁䭁佁䭙䅁䭁佁䭣䅁䉁䅁䅁允䅁䅁䅯儫䅯䅁杷允䅁䅁䅍䅁䑁䅁䅷䅁䭁䅁䝕䅁䭁䵁匸䅁䉁䅁䅁允䅁䅁䅣䅁䅁䍁䱂唴䵁䅉䅅䅁䙁䅁䅁睁䵁䅁䅁权杁睃䅁权灄权䅁权浄权䅁权湄权䅁允䅁䅁䅅䅁䭁䉁䕁䅁䵁䅉䅅䅁䙁䅁䅁睁䵁䅁䅁权汃兂䅁权䱄杅䅁权䕁䅁䅋权䥄杅䅁允䅁䅁䅅䅁䙁佁剸䉵䘶ㅃ䅸䍄䉁䅁䅁睁䅁䅁䅍䅄䅁䅁䅯䅃䅙䅁䅯杈䅙䅁䅅䅁䉁䅁䅁权癃杂䅁䍄䉁䅁䅁兂䅁䅁䅍䅄䅁䅁䅯杌䄴䅁䅯硹䅉䅁䅯䅂䍁䅧䅯剹䅉䅁䅅䅁䉁䅁䅁兂歃䑣䬰砱奎䅑杷允䅁䅁䅍䅁䑁䅁䅷䅁䭁䡁䙳䅁䭁䉁䜴䅁䉁䅁䅁允䅁䅁䅯䅚䅣䅁杷允䅁䅁䅍䅁䑁䅁䅷䅁䭁䑁䵉䅁䭁䵁匸䅁䉁䅁䅁允䅁䅁䅯䅅䅑䅁杷允䅁䅁䅕䅁䑁䅁䅷䅁䭁䵁䙧䅁䭁䵁即䅁䭁䅁䅑潁䭁䵁卫䅁䉁䅁䅁允䅁䅁䅕敨剴䉵氵啗䵁䅉䅅䅁䙁䅁䅁睁䵁䅁䅁权敄䅂䅁权汄权䅁权浄权䅁权湄权䅁允䅁䅁䅅䅁䭁䉁䱧䅁䵁䅉䅅䅁䙁䅁䅁睁䵁䅁䅁权䕁睃䅁权䱄杅䅁权䕁䅁䅋权䥄杅䅁允䅁䅁䅅䅁䙁䅁䅁䅁䅁䝥䅂䍄䉁䅁䅁睁䅁䅁䅍䅄䅁䅁䅯䅲䅕䅁䅯䅊䅙䅁䅅䅁䉁䅁䅁权奃杂䅁䍄䉁䅁䅁睁䅁䅁䅍䅄䅁䅁䅯䅉䄰䅁䅯杈䅙䅁䅅䅁䉁䅁䅁权兂杂䅁䍄䉁䅁䅁睁䅁䅁䅍䅄䅁䅁䅯䅅䅙䅁䅯硺䅉䅁䅅䅁䉁䅁䅁权允䅂䅁䍄䉁䅁䅁兂䅁䅁䅍䅄䅁䅁䅯䅷䄴䅁䅯儷䅯䅁䅯朵䅯䅁䅯眵䅯䅁䅅䅁䉁䅁䅁权允䅂䅁䍄䉁䅁䅁睁䅁䅁䅍䅄䅁䅁䅯䅎䅕䅁䅯䅇䅙䅁䅅䅁䉁䅁䅁权療杂䅁䍄䉁䅁䅁兂䅁䅁䅍䅄䅁䅁䅯睨䅑䅁䅯䄶䅯䅁䅯朵䅯䅁䅯眵䅯䅁䅅䅁䉁䅁䅁权允䅂䅁䍄䉁䅁䅁睁䅁䅁䅍䅄䅁䅁䅯术䅷䅁䅯杈䅙䅁䅅䅁䉁䅁䅁权流元䅁䍄䉁䅁䅁兂䅁䅁䅍䅄䅁䅁䅯兆䅕䅁䅯剸䅉䅁䅯䅂䍁䅧䅯䉹䅉䅁䅅䅁䉁䅁䅁兂汄樯䍉慉啕䅑杷允䅁䅁䅕䅁䑁䅁䅷䅁䭁佁䕙䅁䭁䵁即䅁䭁䅁䅑潁䭁䵁卧䅁䉁䅁䅁允䅁䅁䅕䡰㥁瑃䑤歕䵁䅉䅅䅁䙁䅁䅁睁䵁䅁䅁权䙂兂䅁权獄权䅁权浄权䅁权湄权䅁允䅁䅁䅅䅁䡁䅁䅁䅁杂界䅚䍄䉁䅁䅁睁䅁䅁䅍䅄䅁䅁䅯兏䅕䅁䅯䅈䅙䅁䅅䅁䉁䅁䅁权慄杂䅁䍄䉁䅁䅁睁䅁䅁䅍䅄䅁䅁䅯䅕䅕䅁䅯硺䅉䅁䅅䅁䉁䅁䅁权允䅂䅁䍄䉁䅁䅁兂䅁䅁䅍䅄䅁䅁䅯䅆䅙䅁䅯剸䅉䅁䅯䅂䍁䅧䅯䉹䅉䅁䅅䅁䉁䅁䅁兂㕃ㅸ硸湱桁䅑杷允䅁䅁䅑䅁䑁䅁䅷䅁䭁䥁䕣䅁䭁䉁䜸䅁䭁䍁䝁䅁䉁䅁䅁允䅁䅁䅯儸䅙䅁杷允䅁䅁䅕䅁䑁䅁䅷䅁䭁䩁䕣䅁䭁䵁单䅁䭁䅁䅑潁䭁䵁卧䅁䉁䅁䅁允䅁䅁䅕汧䌲晱穫歅䵁䅉䅅䅁䙁䅁䅁睁䵁䅁䅁权䕃兂䅁权潄权䅁权浄权䅁权湄权䅁允䅁䅁䅅䅁䭁䉁䕁䅁䵁䅉䅅䅁䙁䅁䅁睁䵁䅁䅁权剁兂䅁权䱄杅䅁权䕁䅁䅋权䩄杅䅁允䅁䅁䅅䅁䙁䑁䬰㘱睎噄䅤䍄䉁䅁䅁睁䅁䅁䅍䅄䅁䅁䅯杕䅳䅁䅯䅈䅙䅁䅅䅁䉁䅁䅁权㝂杂䅁䍄䉁䅁䅁䅂䅁䅁䅍䅄䅁䅁䅯兒䅕䅁䅯睈䅙䅁䅯䅉䅙䅁䅅䅁䉁䅁䅁权㙂杂䅁䍄䉁䅁䅁睁䅁䅁䅍䅄䅁䅁䅯睇䅳䅁䅯䅈䅙䅁䅅䅁䉁䅁䅁权楂杂䅁䍄䉁䅁䅁兂䅁䅁䅍䅄䅁䅁䅯䅲䅕䅁䅯朶䅯䅁䅯朵䅯䅁䅯眶䅯䅁䅅䅁䉁䅁䅁睂䅁䅁䅁䑉洷䅑杷允䅁䅁䅍䅁䑁䅁䅷䅁䭁䑁䙉䅁䭁䍁䝙䅁䉁䅁䅁允䅁䅁䅕積積積橎䕗䵁䅉䅅䅁䙁䅁䅁睁䵁䅁䅁权坃䅂䅁权汄权䅁权浄权䅁权湄权䅁允䅁䅁䅅䅁䭁䉁䕁䅁䵁䅉䅅䅁䙁䅁䅁睁䵁䅁䅁权婄兂䅁权獄权䅁权浄权䅁权湄权䅁允䅁䅁䅅䅁䡁䅁䅁䅁䅂位䅚䍄䉁䅁䅁兂䅁䅁䅍䅄䅁䅁䅯䄷䅕䅁䅯儵䅯䅁䅯朵䅯䅁䅯眵䅯䅁䅅䅁䉁䅁䅁权允䅂䅁䍄䉁䅁䅁兂䅁䅁䅍䅄䅁䅁䅯共䅷䅁䅯儷䅯䅁䅯朵䅯䅁䅯眵䅯䅁䅅䅁䉁䅁䅁睂䅁䅁䅁䠴決䅑杷允䅁䅁䅕䅁䑁䅁䅷䅁䭁䭁䙷䅁䭁佁䭷䅁䭁佁䭙䅁䭁佁䭣䅁䉁䅁䅁允䅁䅁䅣䅁䅁䕁浃〴䵁䅉䅅䅁䑁䅁䅁睁䵁䅁䅁权呃兂䅁权捁杂䅁允䅁䅁䅅䅁䭁䅁䡍䅁䵁䅉䅅䅁䑁䅁䅁睁䵁䅁䅁权灃兂䅁权敁杂䅁允䅁䅁䅅䅁䭁䑁䠰䅁䵁䅉䅅䅁䑁䅁䅁睁䵁䅁䅁权歄䅂䅁权慁杂䅁允䅁䅁䅅䅁䭁乁䝙䅁䵁䅉䅅䅁䙁䅁䅁睁䵁䅁䅁权敄兄䅁权䙄杅䅁权䕁䅁䅋权䩄杅䅁允䅁䅁䅅䅁䙁䱁佯㡅噈杒䅆䍄䉁䅁䅁兂䅁䅁䅍䅄䅁䅁䅯杲䅑䅁䅯硹䅉䅁䅯䅂䍁䅧䅯䉹䅉䅁䅅䅁䉁䅁䅁兂慃婭婭呭捬䅑杷允䅁䅁䅕䅁䑁䅁䅷䅁䭁䵁䙫䅁䭁佁䭫䅁䭁佁䭙䅁䭁佁䭣䅁䉁䅁䅁允䅁䅁䅯剁䅅䅁杷允䅁䅁䅕䅁䑁䅁䅷䅁䭁䉁䝁䅁䭁佁䭯䅁䭁佁䭙䅁䭁佁䭳䅁䉁䅁䅁允䅁䅁䅣䅁䅁䝁湁欵䵁䅉䅅䅁䙁䅁䅁睁䵁䅁䅁权㝃兄䅁权煄权䅁权浄权䅁权牄权䅁允䅁䅁䅅䅁䭁䉁䕁䅁䵁䅉䅅䅁䑁䅁䅁睁䵁䅁䅁权䱃䅂䅁权流杂䅁允䅁䅁䅅䅁䙁偁潙䥘䌯噬䅬䍄䉁䅁䅁睁䅁䅁䅍䅄䅁䅁䅯儲䅑䅁䅯䅈䅙䅁䅅䅁䉁䅁䅁权䍃杂䅁䍄䉁䅁䅁兂䅁䅁䅍䅄䅁䅁䅯兕䄰䅁䅯硹䅉䅁䅯䅂䍁䅧䅯䉹䅉䅁䅅䅁䉁䅁䅁兂䭁㘱睎呐剰䅑杷允䅁䅁䅕䅁䑁䅁䅷䅁䭁佁䱑䅁䭁䵁即䅁䭁䅁䅑潁䭁䵁卧䅁䉁䅁䅁允䅁䅁䅕㘱睎児湰啕䵁䅉䅅䅁䕁䅁䅁睁䵁䅁䅁权䵃杄䅁权晁杂䅁权杁杂䅁允䅁䅁䅅䅁䭁䑁䡣䅁䵁䅉䅅䅁䙁䅁䅁睁䵁䅁䅁权獃兂䅁权瑄权䅁权浄权䅁权湄权䅁允䅁䅁䅅䅁䡁䅁䅁䅁权故䅚䍄䉁䅁䅁兂䅁䅁䅍䅄䅁䅁䅯睳䅕䅁䅯剸䅉䅁䅯䅂䍁䅧䅯䉹䅉䅁䅅䅁䉁䅁䅁兂煂礶奣佅呕䅑杷允䅁䅁䅍䅁䑁䅁䅷䅁䭁乁䔴䅁䭁䉁䜴䅁䉁䅁䅁允䅁䅁䅯杄䅣䅁杷允䅁䅁䅍䅁䑁䅁䅷䅁䭁䱁䱣䅁䭁䉁䝯䅁䉁䅁䅁允䅁䅁䅯䅐䅙䅁杷允䅁䅁䅕䅁䑁䅁䅷䅁䭁䭁䕍䅁䭁䵁单䅁䭁䅁䅑潁䭁䵁卧䅁䉁䅁䅁允䅁䅁䅕䱡癕牰偃ぅ䵁䅉䅅䅁䙁䅁䅁睁䵁䅁䅁权ぃ䅂䅁权䙄杅䅁权䕁䅁䅋权䩄杅䅁允䅁䅁䅅䅁䙁䩁煐う啰剗䅬䍄䉁䅁䅁兂䅁䅁䅍䅄䅁䅁䅯眶䅑䅁䅯儶䅯䅁䅯朵䅯䅁䅯眵䅯䅁䅅䅁䉁䅁䅁权䭁充䅁䍄䉁䅁䅁䅂䅁䅁䅍䅄䅁䅁䅯䄱䅑䅁䅯睈䅙䅁䅯䅉䅙䅁䅅䅁䉁䅁䅁权䙄杂䅁䍄䉁䅁䅁兂䅁䅁䅍䅄䅁䅁䅯䄲䅷䅁䅯硹䅉䅁䅯䅂䍁䅧䅯剹䅉䅁䅅䅁䉁䅁䅁兂㥁瑃橥偣愱䅑杷允䅁䅁䅕䅁䑁䅁䅷䅁䭁偁䵙䅁䭁䵁单䅁䭁䅁䅑潁䭁䵁卧䅁䉁䅁䅁允䅁䅁䅕眯獚䜵䡸啅䵁䅉䅅䅁䕁䅁䅁睁䵁䅁䅁权㕂杄䅁权晁杂䅁权杁杂䅁允䅁䅁䅅䅁䭁䅁䩳䅁䵁䅉䅅䅁䙁䅁䅁睁䵁䅁䅁权奂兂䅁权䙄杅䅁权䕁䅁䅋权䩄杅䅁允䅁䅁䅅䅁䙁䱁塱㝄䰶桋䅊䍄䉁䅁䅁睁䅁䅁䅍䅄䅁䅁䅯䅫䅑䅁䅯杇䅙䅁䅅䅁䉁䅁䅁权扁杂䅁䍄䉁䅁䅁兂䅁䅁䅍䅄䅁䅁䅯兰䅕䅁䅯儶䅯䅁䅯朵䅯䅁䅯眵䅯䅁䅅䅁䉁䅁䅁权允䅂䅁䍄䉁䅁䅁睁䅁䅁䅍䅄䅁䅁䅯兂䅙䅁䅯杈䅙䅁䅅䅁䉁䅁䅁权䙂杂䅁䍄䉁䅁䅁睁䅁䅁䅍䅄䅁䅁䅯䅸䅑䅁䅯硺䅉䅁䅅䅁䉁䅁䅁睂䅁䅁䅁䩑楶䅑杷允䅁䅁䅕䅁䑁䅁䅷䅁䭁佁䙍䅁䭁䵁即䅁䭁䅁䅑潁䭁䵁卫䅁䉁䅁䅁允䅁䅁䅕灭婭婭婭啗䵁䅉䅅䅁䙁䅁䅁睁䵁䅁䅁权ぁ䅄䅁权煄权䅁权浄权䅁权牄权䅁允䅁䅁䅅䅁䭁䉁䕁䅁䵁䅉䅅䅁䙁䅁䅁睁䵁䅁䅁权獃䅂䅁权䙄杅䅁权䕁䅁䅋权䩄杅䅁允䅁䅁䅅䅁䙁䱁䵹奯杗桇䅂䍄䉁䅁䅁兂䅁䅁䅍䅄䅁䅁䅯杂䅷䅁䅯儷䅯䅁䅯朵䅯䅁䅯眵䅯䅁䅅䅁䉁䅁䅁权允䅂䅁䍄䉁䅁䅁兂䅁䅁䅍䅄䅁䅁䅯李䅕䅁䅯䄷䅯䅁䅯朵䅯䅁䅯眵䅯䅁䅅䅁䉁䅁䅁权允䅂䅁䍄䉁䅁䅁兂䅁䅁䅍䅄䅁䅁䅯杹䄸䅁䅯䄷䅯䅁䅯朵䅯䅁䅯眵䅯䅁䅅䅁䉁䅁䅁睂䅁䅁䅁䵯歺䅑杷允䅁䅁䅍䅁䑁䅁䅷䅁䭁䥁䔴䅁䭁䍁䝙䅁䉁䅁䅁允䅁䅁䅕体㙆䭆堵ざ䵁䅉䅅䅁䙁䅁䅁睁䵁䅁䅁权䭄䅂䅁权汄权䅁权浄权䅁权湄权䅁允䅁䅁䅅䅁䭁䉁䕁䅁䵁䅉䅅䅁䑁䅁䅁睁䵁䅁䅁权权䅂䅁权奁杂䅁允䅁䅁䅅䅁䭁䕁䝁䅁䵁䅉䅅䅁䙁䅁䅁睁䵁䅁䅁权穄䅄䅁权汄权䅁权浄权䅁权湄权䅁允䅁䅁䅅䅁䭁䉁䱧䅁䵁䅉䅅䅁䙁䅁䅁睁䵁䅁䅁权坄䅂䅁权䱄杅䅁权䕁䅁䅋权䥄杅䅁允䅁䅁䅅䅁䙁䥁䌯匹捨㉊䅂䍄䉁䅁䅁兂䅁䅁䅍䅄䅁䅁䅯睰䅕䅁䅯朶䅯䅁䅯朵䅯䅁䅯眶䅯䅁䅅䅁䉁䅁䅁权允䅂䅁䍄䉁䅁䅁兂䅁䅁䅍䅄䅁䅁䅯睁䅕䅁䅯儵䅯䅁䅯朵䅯䅁䅯眵䅯䅁䅅䅁䉁䅁䅁权允䅂䅁䍄䉁䅁䅁睁䅁䅁䅍䅄䅁䅁䅯兇䄸䅁䅯䅊䅙䅁䅅䅁䉁䅁䅁权祂睄䅁䍄䉁䅁䅁兂䅁䅁䅍䅄䅁䅁䅯关䅕䅁䅯䄶䅯䅁䅯朵䅯䅁䅯眵䅯䅁䅅䅁䉁䅁䅁权㉁睃䅁䍄䉁䅁䅁睁䅁䅁䅍䅄䅁䅁䅯兮䅕䅁䅯杊䅙䅁䅅䅁䉁䅁䅁兂塄㍯㥁权捤䅑杷允䅁䅁䅍䅁䑁䅁䅷䅁䭁䭁䵍䅁䭁䉁䜴䅁䉁䅁䅁允䅁䅁䅯条䅣䅁杷允䅁䅁䅍䅁䑁䅁䅷䅁䭁乁䕷䅁䭁䍁䝑䅁䉁䅁䅁允䅁䅁䅯䅅䅑䅁杷允䅁䅁䅕䅁䑁䅁䅷䅁䭁䭁䕧䅁䭁佁䭷䅁䭁佁䭙䅁䭁佁䭣䅁䉁䅁䅁允䅁䅁䅣䅁䅁䕁䭁欵䵁䅉䅅䅁䙁䅁䅁睁䵁䅁䅁权塂兂䅁权䱄杅䅁权䕁䅁䅋权䥄杅䅁允䅁䅁䅅䅁䙁䝁浚浚浚汚䅖䍄䉁䅁䅁兂䅁䅁䅍䅄䅁䅁䅯共䅑䅁䅯䄷䅯䅁䅯朵䅯䅁䅯眵䅯䅁䅅䅁䉁䅁䅁睂䅁䅁䅁䵙汘䅑杷允䅁䅁䅕䅁䑁䅁䅷䅁䭁䱁䙣䅁䭁佁䭫䅁䭁佁䭙䅁䭁佁䭣䅁䉁䅁䅁允䅁䅁䅯制䅁䅁杷允䅁䅁䅕䅁䑁䅁䅷䅁䭁䭁䕯䅁䭁佁䭷䅁䭁佁䭙䅁䭁佁䭣䅁䉁䅁䅁允䅁䅁䅣䅁䅁䵁楁欵䵁䅉䅅䅁䑁䅁䅁睁䵁䅁䅁权婂兂䅁权歁杂䅁允䅁䅁䅅䅁䭁䭁䡷䅁䵁䅉䅅䅁䙁䅁䅁睁䵁䅁䅁权㝂兂䅁权䱄杅䅁权䕁䅁䅋权䥄杅䅁允䅁䅁䅅䅁䙁䡁㥅瑃橥䙅䄱䍄䉁䅁䅁睁䅁䅁䅍䅄䅁䅁䅯朷䄸䅁䅯杈䅙䅁䅅䅁䉁䅁䅁权兂杂䅁䍄䉁䅁䅁兂䅁䅁䅍䅄䅁䅁䅯杸䅑䅁䅯剸䅉䅁䅯䅂䍁䅧䅯剹䅉䅁䅅䅁䉁䅁䅁兂穃獳㍢穎奯䅑杷允䅁䅁䅕䅁䑁䅁䅷䅁䭁䩁䙁䅁䭁䵁单䅁䭁䅁䅑潁䭁䵁卫䅁䉁䅁䅁允䅁䅁䅕ど牌㕦捰啃䵁䅉䅅䅁䑁䅁䅁睁䵁䅁䅁权䑄兂䅁权捁杂䅁允䅁䅁䅅䅁䭁䥁䜸䅁䵁䅉䅅䅁䙁䅁䅁睁䵁䅁䅁权坁兂䅁权汄权䅁权浄权䅁权湄权䅁允䅁䅁䅅䅁䭁䉁䕁䅁䵁䅉䅅䅁䙁䅁䅁睁䵁䅁䅁权兄兂䅁权䙄杅䅁权䕁䅁䅋权䩄杅䅁允䅁䅁䅅䅁䙁䑁㕪奮别⼯⽧䍄䉁䅁䅁兂䅁䅁䅍䅄䅁䅁䅯朷䄸䅁䅯䄶䅯䅁䅯朵䅯䅁䅯眵䅯䅁䅅䅁䉁䅁䅁权允䅂䅁䍄䉁䅁䅁兂䅁䅁䅍䅄䅁䅁䅯硄䅁䅁䅯䄷䅯䅁䅯朵䅯䅁䅯眵䅯䅁䅅䅁䉁䅁䅁睂䅁䅁䅁䍑汶䅑杷允䅁䅁䅍䅁䑁䅁䅷䅁䭁偁䕷䅁䭁䉁䜴䅁䉁䅁䅁允䅁䅁䅯八䅙䅁杷允䅁䅁䅍䅁䑁䅁䅷䅁䭁䝁䙫䅁䭁䍁䝑䅁䉁䅁䅁允䅁䅁䅯杪䅙䅁杷允䅁䅁䅕䅁䑁䅁䅷䅁䭁䭁䕳䅁䭁䵁单䅁䭁䅁䅑潁䭁䵁卫䅁䉁䅁䅁允䅁䅁䅕䉄睫㕷摕歂䵁䅉䅅䅁䑁䅁䅁睁䵁䅁䅁权瑁兂䅁权奁杂䅁允䅁䅁䅅䅁䭁䝁䜸䅁䵁䅉䅅䅁䑁䅁䅁睁䵁䅁䅁权㍁兂䅁权奁杂䅁允䅁䅁䅅䅁䭁䑁䜰䅁䵁䅉䅅䅁䑁䅁䅁睁䵁䅁䅁权㡁兂䅁权流杂䅁允䅁䅁䅅䅁䙁䩁婱婭婭噋䅰䍄䉁䅁䅁兂䅁䅁䅍䅄䅁䅁䅯杘䅕䅁䅯儶䅯䅁䅯朵䅯䅁䅯眵䅯䅁䅅䅁䉁䅁䅁权䕁充䅁䍄䉁䅁䅁兂䅁䅁䅍䅄䅁䅁䅯䅵䅕䅁䅯儶䅯䅁䅯朵䅯䅁䅯眵䅯䅁䅅䅁䉁䅁䅁权允䅂䅁䍄䉁䅁䅁兂䅁䅁䅍䅄䅁䅁䅯䅹䄴䅁䅯儵䅯䅁䅯朵䅯䅁䅯眵䅯䅁䅅䅁䉁䅁䅁权允䅂䅁䍄䉁䅁䅁睁䅁䅁䅍䅄䅁䅁䅯杗䅕䅁䅯䅇䅙䅁䅅䅁䉁䅁䅁权㡂杂䅁䍄䉁䅁䅁睁䅁䅁䅍䅄䅁䅁䅯眫䅕䅁䅯硺䅉䅁䅅䅁䉁䅁䅁权允䅂䅁䍄䉁䅁䅁兂䅁䅁䅍䅄䅁䅁䅯其䅷䅁䅯朶䅯䅁䅯朵䅯䅁䅯眶䅯䅁䅅䅁䉁䅁䅁权允䅂䅁䍄䉁䅁䅁睁䅁䅁䅍䅄䅁䅁䅯杸䅑䅁䅯䅊䅙䅁䅅䅁䉁䅁䅁权潃杂䅁䍄䉁䅁䅁兂䅁䅁䅍䅄䅁䅁䅯䅣䅕䅁䅯䄶䅯䅁䅯朵䅯䅁䅯眵䅯䅁䅅䅁䉁䅁䅁权⭄权䅁䍄䉁䅁䅁兂䅁䅁䅍䅄䅁䅁䅯䄷䅷䅁䅯剸䅉䅁䅯䅂䍁䅧䅯䉹䅉䅁䅅䅁䉁䅁䅁兂ㅄ䩯䱍杔朰䅑杷允䅁䅁䅕䅁䑁䅁䅷䅁䭁佁䙅䅁䭁佁䬰䅁䭁佁䭙䅁䭁佁䭣䅁䉁䅁䅁允䅁䅁䅣䅁䅁䥁潃唵䵁䅉䅅䅁䑁䅁䅁睁䵁䅁䅁权硃䅂䅁权慁杂䅁允䅁䅁䅅䅁䭁䕁䝁䅁䵁䅉䅅䅁䕁䅁䅁睁䵁䅁䅁权呄䅂䅁权晁杂䅁权杁杂䅁允䅁䅁䅅䅁䭁䕁䜴䅁䵁䅉䅅䅁䙁䅁䅁睁䵁䅁䅁权桄兂䅁权䙄杅䅁权䕁䅁䅋权䥄杅䅁允䅁䅁䅅䅁䙁偁癇灏千䈴䅬䍄䉁䅁䅁兂䅁䅁䅍䅄䅁䅁䅯兂䅕䅁䅯儵䅯䅁䅯朵䅯䅁䅯眵䅯䅁䅅䅁䉁䅁䅁权㑁睃䅁䍄䉁䅁䅁睁䅁䅁䅍䅄䅁䅁䅯䅉䅳䅁䅯硺䅉䅁䅅䅁䉁䅁䅁权允䅂䅁䍄䉁䅁䅁䅂䅁䅁䅍䅄䅁䅁䅯眲䅕䅁䅯睈䅙䅁䅯䅉䅙䅁䅅䅁䉁䅁䅁权䵃睂䅁䍄䉁䅁䅁䅂䅁䅁䅍䅄䅁䅁䅯睃䅙䅁䅯睈䅙䅁䅯䅉䅙䅁䅅䅁䉁䅁䅁权䵂杂䅁䍄䉁䅁䅁兂䅁䅁䅍䅄䅁䅁䅯䅦䄰䅁䅯儷䅯䅁䅯朵䅯䅁䅯眵䅯䅁䅅䅁䉁䅁䅁睂䅁䅁䅁䑉浈䅑杷允䅁䅁䅕䅁䑁䅁䅷䅁䭁䥁䔸䅁䭁佁䭯䅁䭁佁䭙䅁䭁佁䭳䅁䉁䅁䅁允䅁䅁䅣䅁䅁䍁ㅁ欵䵁䅉䅅䅁䙁䅁䅁睁䵁䅁䅁权䵃兂䅁权䙄杅䅁权䕁䅁䅋权䩄杅䅁允䅁䅁䅅䅁䙁䕁啶瑱䑂兏䅬䍄䉁䅁䅁兂䅁䅁䅍䅄䅁䅁䅯䅦䅕䅁䅯儵䅯䅁䅯朵䅯䅁䅯眵䅯䅁䅅䅁䉁䅁䅁权捁睃䅁䍄䉁䅁䅁睁䅁䅁䅍䅄䅁䅁䅯末䅑䅁䅯硺䅉䅁䅅䅁䉁䅁䅁睂䅁䅁䅁䝷圷䅑杷允䅁䅁䅕䅁䑁䅁䅷䅁䭁偁䘴䅁䭁䵁单䅁䭁䅁䅑潁䭁䵁卧䅁䉁䅁䅁允䅁䅁䅕䅒㔱䑦浱䕁䵁䅉䅅䅁䙁䅁䅁睁䵁䅁䅁权奃睃䅁权䙄杅䅁权䕁䅁䅋权䩄杅䅁允䅁䅁䅅䅁䙁䡁樹䤴啙砰䅊䍄䉁䅁䅁睁䅁䅁䅍䅄䅁䅁䅯睒䅳䅁䅯杈䅙䅁䅅䅁䉁䅁䅁权䥂杂䅁䍄䉁䅁䅁兂䅁䅁䅍䅄䅁䅁䅯兵䅑䅁䅯硹䅉䅁䅯䅂䍁䅧䅯剹䅉䅁䅅䅁䉁䅁䅁兂䙃ㄶ㑇案奖䅑杷允䅁䅁䅍䅁䑁䅁䅷䅁䭁䅁䝯䅁䭁䉁䝯䅁䉁䅁䅁允䅁䅁䅯睘䅙䅁杷允䅁䅁䅍䅁䑁䅁䅷䅁䭁䕁䱑䅁䭁䍁䝑䅁䉁䅁䅁允䅁䅁䅯䅅䅑䅁杷允䅁䅁䅍䅁䑁䅁䅷䅁䭁䱁佫䅁䭁䉁䝧䅁䉁䅁䅁允䅁䅁䅯児䅙䅁杷允䅁䅁䅍䅁䑁䅁䅷䅁䭁䉁䙑䅁䭁䉁䝧䅁䉁䅁䅁允䅁䅁䅯䅦䅙䅁杷允䅁䅁䅍䅁䑁䅁䅷䅁䭁佁䱧䅁䭁䍁䝑䅁䉁䅁䅁允䅁䅁䅯杪䄰䅁杷允䅁䅁䅑䅁䑁䅁䅷䅁䭁䝁䙍䅁䭁䉁䜸䅁䭁䍁䝁䅁䉁䅁䅁允䅁䅁䅯来䅙䅁杷允䅁䅁䅕䅁䑁䅁䅷䅁䭁䱁䔰䅁䭁䵁单䅁䭁䅁䅑潁䭁䵁卫䅁䉁䅁䅁允䅁䅁䅕䱏㝎ㅁ汖歄䵁䅉䅅䅁䙁䅁䅁睁䵁䅁䅁权穂兂䅁权瑄权䅁权浄权䅁权湄权䅁允䅁䅁䅅䅁䡁䅁䅁䅁权救䅚䍄䉁䅁䅁兂䅁䅁䅍䅄䅁䅁䅯杴䅑䅁䅯䄷䅯䅁䅯朵䅯䅁䅯眵䅯䅁䅅䅁䉁䅁䅁权允䅂䅁䍄䉁䅁䅁兂䅁䅁䅍䅄䅁䅁䅯兂䅕䅁䅯儶䅯䅁䅯朵䅯䅁䅯眵䅯䅁䅅䅁䉁䅁䅁权塄䅅䅁䍄䉁䅁䅁睁䅁䅁䅍䅄䅁䅁䅯杌䅳䅁䅯䅇䅙䅁䅅䅁䉁䅁䅁权䅂杂䅁䍄䉁䅁䅁兂䅁䅁䅍䅄䅁䅁䅯䅑䅕䅁䅯䄷䅯䅁䅯朵䅯䅁䅯眵䅯䅁䅅䅁䉁䅁䅁睂䅁䅁䅁䠴汮䅑杷允䅁䅁䅍䅁䑁䅁䅷䅁䭁䝁䘰䅁䭁䉁䝷䅁䉁䅁䅁允䅁䅁䅯䄷䅙䅁杷允䅁䅁䅕䅁䑁䅁䅷䅁䭁䩁䔸䅁䭁䵁即䅁䭁䅁䅑潁䭁䵁卫䅁䉁䅁䅁允䅁䅁䅕敨剴䉵䘵し䵁䅉䅅䅁䙁䅁䅁睁䵁䅁䅁权穁兂䅁权煄权䅁权浄权䅁权牄权䅁允䅁䅁䅅䅁䡁䅁䅁䅁杂⭊䅚䍄䉁䅁䅁兂䅁䅁䅍䅄䅁䅁䅯杹䄸䅁䅯䄶䅯䅁䅯朵䅯䅁䅯眵䅯䅁䅅䅁䉁䅁䅁权䝁睃䅁䍄䉁䅁䅁睁䅁䅁䅍䅄䅁䅁䅯䅂䅕䅁䅯杊䅙䅁䅅䅁䉁䅁䅁兂歃䑣䬰㐱噎䅑杷允䅁䅁䅕䅁䑁䅁䅷䅁䭁䍁䙧䅁䭁䵁单䅁䭁䅁䅑潁䭁䵁卫䅁䉁䅁䅁允䅁䅁䅕卉癉䉗⭰䕆䵁䅉䅅䅁䙁䅁䅁睁䵁䅁䅁权畃䅂䅁权汄权䅁权浄权䅁权湄权䅁允䅁䅁䅅䅁䭁䑁䱙䅁䵁䅉䅅䅁䙁䅁䅁睁䵁䅁䅁权坄兂䅁权煄权䅁权浄权䅁权牄权䅁允䅁䅁䅅䅁䭁䉁䕁䅁䵁䅉䅅䅁䑁䅁䅁睁䵁䅁䅁权噁兂䅁权敁杂䅁允䅁䅁䅅䅁䭁䍁䡁䅁䵁䅉䅅䅁䑁䅁䅁睁䵁䅁䅁权⭂杄䅁权偄杅䅁允䅁䅁䅅䅁䡁䙁噖噖桕⭷䅊䍄䉁䅁䅁睁䅁䅁䅍䅄䅁䅁䅯䄹䅑䅁䅯杇䅙䅁䅅䅁䉁䅁䅁权㉃杂䅁䍄䉁䅁䅁兂䅁䅁䅍䅄䅁䅁䅯兢䅕䅁䅯剸䅉䅁䅯䅂䍁䅧䅯䉹䅉䅁䅅䅁䉁䅁䅁权䡂䅁䅁䍄䉁䅁䅁睁䅁䅁䅍䅄䅁䅁䅯杵䅑䅁䅯杈䅙䅁䅅䅁䉁䅁䅁权橄杂䅁䍄䉁䅁䅁兂䅁䅁䅍䅄䅁䅁䅯䅤䄴䅁䅯剸䅉䅁䅯䅂䍁䅧䅯剹䅉䅁䅅䅁䉁䅁䅁兂千䍅唱䴹浳䅑杷允䅁䅁䅕䅁䑁䅁䅷䅁䭁䱁䙣䅁䭁䵁单䅁䭁䅁䅑潁䭁䵁卫䅁䉁䅁䅁允䅁䅁䅕剶橸㕈䑰啈䵁䅉䅅䅁䙁䅁䅁睁䵁䅁䅁权い兂䅁权瑄权䅁权浄权䅁权湄权䅁允䅁䅁䅅䅁䡁䅁䅁䅁权⭯䅒䍄䉁䅁䅁兂䅁䅁䅍䅄䅁䅁䅯儸䅑䅁䅯儶䅯䅁䅯朵䅯䅁䅯眵䅯䅁䅅䅁䉁䅁䅁权杄兄䅁䍄䉁䅁䅁兂䅁䅁䅍䅄䅁䅁䅯睄䅕䅁䅯硹䅉䅁䅯䅂䍁䅧䅯剹䅉䅁䅅䅁䉁䅁䅁兂塄㍯㥁歃坤䅑杷允䅁䅁䅍䅁䑁䅁䅷䅁䭁䑁倴䅁䭁䉁䝧䅁䉁䅁䅁允䅁䅁䅯兏䅙䅁杷允䅁䅁䅕䅁䑁䅁䅷䅁䭁䝁䙙䅁䭁佁䭷䅁䭁佁䭙䅁䭁佁䭣䅁䉁䅁䅁允䅁䅁䅣䅁䅁䝁㉄〴䵁䅉䅅䅁䙁䅁䅁睁䵁䅁䅁权㍁杄䅁权灄权䅁权浄权䅁权湄权䅁允䅁䅁䅅䅁䭁䉁兑䅁䵁䅉䅅䅁䑁䅁䅁睁䵁䅁䅁权汃䅂䅁权捁杂䅁允䅁䅁䅅䅁䭁䩁䜰䅁䵁䅉䅅䅁䑁䅁䅁睁䵁䅁䅁权剄兂䅁权歁杂䅁允䅁䅁䅅䅁䭁䝁䝍䅁䵁䅉䅅䅁䑁䅁䅁睁䵁䅁䅁权汁兂䅁权敁杂䅁允䅁䅁䅅䅁䭁䕁䝫䅁䵁䅉䅅䅁䑁䅁䅁睁䵁䅁䅁权䡃睃䅁权捁杂䅁允䅁䅁䅅䅁䭁䥁䝳䅁䵁䅉䅅䅁䙁䅁䅁睁䵁䅁䅁权㑄兂䅁权煄权䅁权浄权䅁权牄权䅁允䅁䅁䅅䅁䭁䉁䕁䅁䵁䅉䅅䅁䙁䅁䅁睁䵁䅁䅁权敃䅂䅁权䱄杅䅁权䕁䅁䅋权䩄杅䅁允䅁䅁䅅䅁䙁䡁啳歲桦汱䅴䍄䉁䅁䅁兂䅁䅁䅍䅄䅁䅁䅯入䅳䅁䅯䄷䅯䅁䅯朵䅯䅁䅯眵䅯䅁䅅䅁䉁䅁䅁权允䅂䅁䍄䉁䅁䅁兂䅁䅁䅍䅄䅁䅁䅯䅖䅕䅁䅯䄶䅯䅁䅯朵䅯䅁䅯眵䅯䅁䅅䅁䉁䅁䅁权䝁睃䅁䍄䉁䅁䅁睁䅁䅁䅍䅄䅁䅁䅯关䅑䅁䅯杈䅙䅁䅅䅁䉁䅁䅁权晃杂䅁䍄䉁䅁䅁兂䅁䅁䅍䅄䅁䅁䅯儸䅑䅁䅯硹䅉䅁䅯䅂䍁䅧䅯䉹䅉䅁䅅䅁䉁䅁䅁兂慃婭婭塭敬䅑杷允䅁䅁䅕䅁䑁䅁䅷䅁䭁佁䙕䅁䭁䵁单䅁䭁䅁䅑潁䭁䵁卧䅁䉁䅁䅁允䅁䅁䅕䉗睃坘扦䕇䵁䅉䅅䅁䑁䅁䅁睁䵁䅁䅁权坃䅂䅁权流杂䅁允䅁䅁䅅䅁䙁䕁桪桥畓ㅨ䅆䍄䉁䅁䅁兂䅁䅁䅍䅄䅁䅁䅯䅑䅕䅁䅯䄶䅯䅁䅯朵䅯䅁䅯眵䅯䅁䅅䅁䉁䅁䅁权剂睃䅁䍄䉁䅁䅁兂䅁䅁䅍䅄䅁䅁䅯䅅䅙䅁䅯硹䅉䅁䅯䅂䍁䅧䅯剹䅉䅁䅅䅁䉁䅁䅁兂乄䵺䵺佺噸䅑杷允䅁䅁䅍䅁䑁䅁䅷䅁䭁䅁䙙䅁䭁䉁䜴䅁䉁䅁䅁允䅁䅁䅯公䅙䅁杷允䅁䅁䅕䅁䑁䅁䅷䅁䭁乁䙧䅁䭁佁䬰䅁䭁佁䭙䅁䭁佁䭣䅁䉁䅁䅁允䅁䅁䅯䅅䅑䅁杷允䅁䅁䅍䅁䑁䅁䅷䅁䭁䱁䕅䅁䭁䍁䝑䅁䉁䅁䅁允䅁䅁䅯兯䅙䅁杷允䅁䅁䅑䅁䑁䅁䅷䅁䭁䅁䝙䅁䭁䉁䜸䅁䭁䍁䝁䅁䉁䅁䅁允䅁䅁䅯兎䅧䅁杷允䅁䅁䅕䅁䑁䅁䅷䅁䭁䡁䙁䅁䭁佁䭯䅁䭁佁䭙䅁䭁佁䭳䅁䉁䅁䅁允䅁䅁䅣䅁䅁䕁䝂欵䵁䅉䅅䅁䑁䅁䅁睁䵁䅁䅁权硃䅂䅁权流杂䅁允䅁䅁䅅䅁䙁乁橥䑣䬰ㅒ䅆䍄䉁䅁䅁睁䅁䅁䅍䅄䅁䅁䅯䅴䅕䅁䅯硺䅉䅁䅅䅁䉁䅁䅁睂䅁䅁䅁䭧氷䅑杷允䅁䅁䅍䅁䑁䅁䅷䅁䭁偁䙍䅁䭁䵁匸䅁䉁䅁䅁允䅁䅁䅣䅁䅁䭁婂唵䵁䅉䅅䅁䙁䅁䅁睁䵁䅁䅁权橂杄䅁权汄权䅁权浄权䅁权湄权䅁允䅁䅁䅅䅁䭁䉁䕁䅁䵁䅉䅅䅁䙁䅁䅁睁䵁䅁䅁权睄䅂䅁权䱄杅䅁权䕁䅁䅋权䥄杅䅁允䅁䅁䅅䅁䙁䑁積積積㈰䅆䍄䉁䅁䅁兂䅁䅁䅍䅄䅁䅁䅯睷䄰䅁䅯硹䅉䅁䅯䅂䍁䅧䅯剹䅉䅁䅅䅁䉁䅁䅁兂卂䉵䘶稶塆䅑杷允䅁䅁䅕䅁䑁䅁䅷䅁䭁佁佷䅁䭁佁䭫䅁䭁佁䭙䅁䭁佁䭣䅁䉁䅁䅁允䅁䅁䅯桐䅅䅁杷允䅁䅁䅕䅁䑁䅁䅷䅁䭁䩁䕷䅁䭁佁䭕䅁䭁佁䭙䅁䭁佁䭣䅁䉁䅁䅁允䅁䅁䅯䅅䅑䅁杷允䅁䅁䅕䅁䑁䅁䅷䅁䭁䍁䘰䅁䭁佁䭫䅁䭁佁䭙䅁䭁佁䭣䅁䉁䅁䅁允䅁䅁䅯䅅䅑䅁杷允䅁䅁䅍䅁䑁䅁䅷䅁䭁䭁䙫䅁䭁䉁䝧䅁䉁䅁䅁允䅁䅁䅯兏䅙䅁杷允䅁䅁䅕䅁䑁䅁䅷䅁䭁䙁䰰䅁䭁佁䭯䅁䭁佁䭙䅁䭁佁䭳䅁䉁䅁䅁允䅁䅁䅯䅅䅑䅁杷允䅁䅁䅍䅁䑁䅁䅷䅁䭁䥁佉䅁䭁䉁䝷䅁䉁䅁䅁允䅁䅁䅯兓䅙䅁杷允䅁䅁䅕䅁䑁䅁䅷䅁䭁䝁乍䅁䭁䵁单䅁䭁䅁䅑潁䭁䵁卧䅁䉁䅁䅁允䅁䅁䅕當浡桐歶啅䵁䅉䅅䅁䙁䅁䅁睁䵁䅁䅁权硃䅂䅁权煄权䅁权浄权䅁权牄权䅁允䅁䅁䅅䅁䡁䅁䅁䅁权⭏䅚䍄䉁䅁䅁兂䅁䅁䅍䅄䅁䅁䅯䅯䅕䅁䅯儶䅯䅁䅯朵䅯䅁䅯眵䅯䅁䅅䅁䉁䅁䅁权兂䅅䅁䍄䉁䅁䅁睁䅁䅁䅍䅄䅁䅁䅯睨䅕䅁䅯杈䅙䅁䅅䅁䉁䅁䅁权坁䅃䅁䍄䉁䅁䅁睁䅁䅁䅍䅄䅁䅁䅯眴䅳䅁䅯杇䅙䅁䅅䅁䉁䅁䅁权㡁杂䅁䍄䉁䅁䅁兂䅁䅁䅍䅄䅁䅁䅯䅷䅕䅁䅯剸䅉䅁䅯䅂䍁䅧䅯剹䅉䅁䅅䅁䉁䅁䅁兂煃祭乖䕌兣䅑杷允䅁䅁䅕䅁䑁䅁䅷䅁䭁䱁䙅䅁䭁䵁即䅁䭁䅁䅑潁䭁䵁卧䅁䉁䅁䅁允䅁䅁䅕䭆䠵場䕯ざ䵁䅉䅅䅁䙁䅁䅁睁䵁䅁䅁权啁杄䅁权瑄权䅁权浄权䅁权湄权䅁允䅁䅁䅅䅁䭁䉁䕁䅁䵁䅉䅅䅁䕁䅁䅁睁䵁䅁䅁权乁䅄䅁权晁杂䅁权杁杂䅁允䅁䅁䅅䅁䭁䅁䡫䅁䵁䅉䅅䅁䙁䅁䅁睁䵁䅁䅁权千䅂䅁权瑄权䅁权浄权䅁权湄权䅁允䅁䅁䅅䅁䡁䅁䅁䅁杄⭔䅚䍄䉁䅁䅁睁䅁䅁䅍䅄䅁䅁䅯睯䅑䅁䅯杊䅙䅁䅅䅁䉁䅁䅁兂䭁㘱睎敐晰䅑杷允䅁䅁䅑䅁䑁䅁䅷䅁䭁偁䕳䅁䭁䉁䜸䅁䭁䍁䝁䅁䉁䅁䅁允䅁䅁䅯杔䅙䅁杷允䅁䅁䅍䅁䑁䅁䅷䅁䭁䙁䙳䅁䭁䵁匸䅁䉁䅁䅁允䅁䅁䅯䅅䅑䅁杷允䅁䅁䅕䅁䑁䅁䅷䅁䭁䥁䙧䅁䭁䵁即䅁䭁䅁䅑潁䭁䵁卫䅁䉁䅁䅁允䅁䅁䅕䡰㥁瑃穦歗䵁䅉䅅䅁䙁䅁䅁睁䵁䅁䅁权浃䅂䅁权灄权䅁权浄权䅁权湄权䅁允䅁䅁䅅䅁䭁䉁䕁䅁䵁䅉䅅䅁䙁䅁䅁睁䵁䅁䅁权硃䅂䅁权瑄权䅁权浄权䅁权湄权䅁允䅁䅁䅅䅁䡁䅁䅁䅁杂敊䅚䍄䉁䅁䅁兂䅁䅁䅍䅄䅁䅁䅯兗䅕䅁䅯儶䅯䅁䅯朵䅯䅁䅯眵䅯䅁䅅䅁䉁䅁䅁权⭃䅅䅁䍄䉁䅁䅁睁䅁䅁䅍䅄䅁䅁䅯兡䅕䅁䅯䅈䅙䅁䅅䅁䉁䅁䅁权杁䅃䅁䍄䉁䅁䅁兂䅁䅁䅍䅄䅁䅁䅯睹䅑䅁䅯䄷䅯䅁䅯朵䅯䅁䅯眵䅯䅁䅅䅁䉁䅁䅁权允䅂䅁䍄䉁䅁䅁兂䅁䅁䅍䅄䅁䅁䅯䅥䅕䅁䅯朶䅯䅁䅯朵䅯䅁䅯眶䅯䅁䅅䅁䉁䅁䅁睂䅁䅁䅁䍁浪䅑杷允䅁䅁䅍䅁䑁䅁䅷䅁䭁䙁䘴䅁䭁䵁匸䅁䉁䅁䅁允䅁䅁䅯䅅䅑䅁杷允䅁䅁䅕䅁䑁䅁䅷䅁䭁䝁䙉䅁䭁䵁即䅁䭁䅁䅑潁䭁䵁卧䅁䉁䅁䅁允䅁䅁䅕児塲㍯乁啗䵁䅉䅅䅁䙁䅁䅁睁䵁䅁䅁权扁兂䅁权䙄杅䅁权䕁䅁䅋权䩄杅䅁允䅁䅁䅅䅁䙁乁瀴楙穤睃䅴䍄䉁䅁䅁睁䅁䅁䅍䅄䅁䅁䅯先䅕䅁䅯杈䅙䅁䅅䅁䉁䅁䅁权㍁杂䅁䍄䉁䅁䅁兂䅁䅁䅍䅄䅁䅁䅯䅬䅕䅁䅯䄷䅯䅁䅯朵䅯䅁䅯眵䅯䅁䅅䅁䉁䅁䅁睂䅁䅁䅁乁歺䅑杷允䅁䅁䅍䅁䑁䅁䅷䅁䭁䡁䙯䅁䭁䍁䝑䅁䉁䅁䅁允䅁䅁䅯杖䅣䅁杷允䅁䅁䅕䅁䑁䅁䅷䅁䭁䥁䔴䅁䭁䵁单䅁䭁䅁䅑潁䭁䵁卧䅁䉁䅁䅁允䅁䅁䅕栴捓乔晐䕈䵁䅉䅅䅁䑁䅁䅁睁䵁䅁䅁权あ䅅䅁权歁杂䅁允䅁䅁䅅䅁䭁偁䠰䅁䵁䅉䅅䅁䙁䅁䅁睁䵁䅁䅁权䉂睃䅁权䙄杅䅁权䕁䅁䅋权䥄杅䅁允䅁䅁䅅䅁䙁䙁䝤噆ㅄ空䅂䍄䉁䅁䅁兂䅁䅁䅍䅄䅁䅁䅯杸䅑䅁䅯硹䅉䅁䅯䅂䍁䅧䅯䉹䅉䅁䅅䅁䉁䅁䅁兂卂䉵䘶砶杆䅑杷允䅁䅁䅍䅁䑁䅁䅷䅁䭁乁䱷䅁䭁䉁䝷䅁䉁䅁䅁允䅁䅁䅯杍䅙䅁杷允䅁䅁䅕䅁䑁䅁䅷䅁䭁䕁䙁䅁䭁䵁单䅁䭁䅁䅑潁䭁䵁卫䅁䉁䅁䅁允䅁䅁䅕眹呋䭹兵䕅䵁䅉䅅䅁䑁䅁䅁睁䵁䅁䅁权塃睃䅁权歁杂䅁允䅁䅁䅅䅁䭁䕁券䅁䵁䅉䅅䅁䑁䅁䅁睁䵁䅁䅁权湂䅄䅁权歁杂䅁允䅁䅁䅅䅁䭁䵁久䅁䵁䅉䅅䅁䙁䅁䅁睁䵁䅁䅁权㙄䅂䅁权䙄杅䅁权䕁䅁䅋权䩄杅䅁允䅁䅁䅅䅁䙁乁潃㉉䥌朶䄹䍄䉁䅁䅁兂䅁䅁䅍䅄䅁䅁䅯杩䅕䅁䅯䄷䅯䅁䅯朵䅯䅁䅯眵䅯䅁䅅䅁䉁䅁䅁睂䅁䅁䅁䌴氯䅑杷允䅁䅁䅍䅁䑁䅁䅷䅁䭁䭁䕁䅁䭁䍁䝑䅁䉁䅁䅁允䅁䅁䅯兰䅣䅁杷允䅁䅁䅍䅁䑁䅁䅷䅁䭁䕁䘸䅁䭁䍁䝑䅁䉁䅁䅁允䅁䅁䅯杉䅣䅁杷允䅁䅁䅍䅁䑁䅁䅷䅁䭁䙁䘴䅁䭁䉁䝧䅁䉁䅁䅁允䅁䅁䅯兇䅙䅁杷允䅁䅁䅍䅁䑁䅁䅷䅁䭁䡁䘴䅁䭁䉁䝯䅁䉁䅁䅁允䅁䅁䅯睘䅙䅁杷允䅁䅁䅍䅁䑁䅁䅷䅁䭁䅁乕䅁䭁䉁䜴䅁䉁䅁䅁允䅁䅁䅯䅎䅙䅁杷允䅁䅁䅕䅁䑁䅁䅷䅁䭁䅁佧䅁䭁佁䭧䅁䭁佁䭙䅁䭁佁䭣䅁䉁䅁䅁允䅁䅁䅯䅅䅑䅁杷允䅁䅁䅕䅁䑁䅁䅷䅁䭁䵁䕙䅁䭁䵁即䅁䭁䅁䅑潁䭁䵁卫䅁䉁䅁䅁允䅁䅁䅕瑃橥䑣㘲し䵁䅉䅅䅁䙁䅁䅁睁䵁䅁䅁权䡃䅄䅁权䙄杅䅁权䕁䅁䅋权䩄杅䅁允䅁䅁䅅䅁䙁䩁䅅灎⭺䈵䅚䍄䉁䅁䅁睁䅁䅁䅍䅄䅁䅁䅯杸䅑䅁䅯䅇䅙䅁䅅䅁䉁䅁䅁权㕁杂䅁䍄䉁䅁䅁兂䅁䅁䅍䅄䅁䅁䅯睒䅕䅁䅯剸䅉䅁䅯䅂䍁䅧䅯䉹䅉䅁䅅䅁䉁䅁䅁兂祂畳愸湁兯䅑杷允䅁䅁䅍䅁䑁䅁䅷䅁䭁䵁䕙䅁䭁䉁䝷䅁䉁䅁䅁允䅁䅁䅯睥䅙䅁杷允䅁䅁䅍䅁䑁䅁䅷䅁䭁䉁䘸䅁䭁䵁匸䅁䉁䅁䅁允䅁䅁䅯䅅䅑䅁杷允䅁䅁䅑䅁䑁䅁䅷䅁䭁䉁何䅁䭁䉁䜸䅁䭁䍁䝁䅁䉁䅁䅁允䅁䅁䅯硙䅉䅁杷允䅁䅁䅍䅁䑁䅁䅷䅁䭁䩁䙫䅁䭁䉁䝷䅁䉁䅁䅁允䅁䅁䅯兗䅙䅁杷允䅁䅁䅕䅁䑁䅁䅷䅁䭁䵁䕕䅁䭁䵁即䅁䭁䅁䅑潁䭁䵁卧䅁䉁䅁䅁允䅁䅁䅕噋偹癷㑗啕䵁䅉䅅䅁䙁䅁䅁睁䵁䅁䅁权癄䅂䅁权獄权䅁权浄权䅁权湄权䅁允䅁䅁䅅䅁䡁䅁䅁䅁䅂男䅖䍄䉁䅁䅁睁䅁䅁䅍䅄䅁䅁䅯睁䅙䅁䅯䅊䅙䅁䅅䅁䉁䅁䅁权奄杅䅁䍄䉁䅁䅁兂䅁䅁䅍䅄䅁䅁䅯兓䅕䅁䅯䄶䅯䅁䅯朵䅯䅁䅯眵䅯䅁䅅䅁䉁䅁䅁权㉁睃䅁䍄䉁䅁䅁兂䅁䅁䅍䅄䅁䅁䅯眴䄰䅁䅯剸䅉䅁䅯䅂䍁䅧䅯䉹䅉䅁䅅䅁䉁䅁䅁兂䑄ㅖ睡佈䤰䅑杷允䅁䅁䅍䅁䑁䅁䅷䅁䭁䩁䕧䅁䭁䉁䝧䅁䉁䅁䅁允䅁䅁䅯兇䅙䅁杷允䅁䅁䅍䅁䑁䅁䅷䅁䭁䵁䘰䅁䭁䍁䝙䅁䉁䅁䅁允䅁䅁䅕㑈牘払畨歖䵁䅉䅅䅁䑁䅁䅁睁䵁䅁䅁权灃兂䅁权慁杂䅁允䅁䅁䅅䅁䭁䵁䝉䅁䵁䅉䅅䅁䙁䅁䅁睁䵁䅁䅁权卂兄䅁权瑄权䅁权浄权䅁权湄权䅁允䅁䅁䅅䅁䡁䅁䅁䅁䅂敎䅖䍄䉁䅁䅁睁䅁䅁䅍䅄䅁䅁䅯䄶䅕䅁䅯䅇䅙䅁䅅䅁䉁䅁䅁权䭂杂䅁䍄䉁䅁䅁兂䅁䅁䅍䅄䅁䅁䅯杚䅕䅁䅯硹䅉䅁䅯䅂䍁䅧䅯剹䅉䅁䅅䅁䉁䅁䅁兂卂䉵䘶㈶塆䅑杷允䅁䅁䅕䅁䑁䅁䅷䅁䭁䉁䙣䅁䭁佁䭕䅁䭁佁䭙䅁䭁佁䭣䅁䉁䅁䅁允䅁䅁䅯兄䅳䅁杷允䅁䅁䅕䅁䑁䅁䅷䅁䭁乁䔸䅁䭁佁䭫䅁䭁佁䭙䅁䭁佁䭣䅁䉁䅁䅁允䅁䅁䅯䅅䅑䅁杷允䅁䅁䅍䅁䑁䅁䅷䅁䭁䉁偷䅁䭁䉁䝯䅁䉁䅁䅁允䅁䅁䅯杙䅙䅁杷允䅁䅁䅕䅁䑁䅁䅷䅁䭁䅁䙣䅁䭁佁䭧䅁䭁佁䭙䅁䭁佁䭣䅁䉁䅁䅁允䅁䅁䅯兕䅳䅁杷允䅁䅁䅍䅁䑁䅁䅷䅁䭁䵁䱕䅁䭁䉁䝧䅁䉁䅁䅁允䅁䅁䅯児䅙䅁杷允䅁䅁䅕䅁䑁䅁䅷䅁䭁䱁䕍䅁䭁佁䬰䅁䭁佁䭙䅁䭁佁䭣䅁䉁䅁䅁允䅁䅁䅯䅅䅑䅁杷允䅁䅁䅕䅁䑁䅁䅷䅁䭁乁䵯䅁䭁䵁单䅁䭁䅁䅑潁䭁䵁卫䅁䉁䅁䅁允䅁䅁䅕橪㙭䌸䙇啂䵁䅉䅅䅁䑁䅁䅁睁䵁䅁䅁权䱁杂䅁权捁杂䅁允䅁䅁䅅䅁䭁䝁䝉䅁䵁䅉䅅䅁䙁䅁䅁睁䵁䅁䅁权噁兂䅁权煄权䅁权浄权䅁权牄权䅁允䅁䅁䅅䅁䡁䅁䅁䅁杂救䅚䍄䉁䅁䅁睁䅁䅁䅍䅄䅁䅁䅯杸䅑䅁䅯杊䅙䅁䅅䅁䉁䅁䅁兂䥂場啯橲呤䅑杷允䅁䅁䅍䅁䑁䅁䅷䅁䭁䵁䘸䅁䭁䍁䝙䅁䉁䅁䅁允䅁䅁䅕椹捨㡪ㅌ䕖䵁䅉䅅䅁䑁䅁䅁睁䵁䅁䅁权䱄䅂䅁权敁杂䅁允䅁䅁䅅䅁䭁䑁䝉䅁䵁䅉䅅䅁䙁䅁䅁睁䵁䅁䅁权捃䅂䅁权䱄杅䅁权䕁䅁䅋权䩄杅䅁允䅁䅁䅅䅁䙁䥁䌯匹捨㉆䅆䍄䉁䅁䅁睁䅁䅁䅍䅄䅁䅁䅯全䄴䅁䅯䅈䅙䅁䅅䅁䉁䅁䅁权㙄杂䅁䍄䉁䅁䅁兂䅁䅁䅍䅄䅁䅁䅯杒䅕䅁䅯儶䅯䅁䅯朵䅯䅁䅯眵䅯䅁䅅䅁䉁䅁䅁权允䅂䅁䍄䉁䅁䅁睁䅁䅁䅍䅄䅁䅁䅯儵䅕䅁䅯䅈䅙䅁䅅䅁䉁䅁䅁权䍃杂䅁䍄䉁䅁䅁䅂䅁䅁䅍䅄䅁䅁䅯朲䅳䅁䅯睈䅙䅁䅯䅉䅙䅁䅅䅁䉁䅁䅁权扄杂䅁䍄䉁䅁䅁兂䅁䅁䅍䅄䅁䅁䅯杇䅕䅁䅯硹䅉䅁䅯䅂䍁䅧䅯剹䅉䅁䅅䅁䉁䅁䅁兂㥁瑃橥偣挱䅑杷允䅁䅁䅕䅁䑁䅁䅷䅁䭁䱁佳䅁䭁䵁单䅁䭁䅁䅑潁䭁䵁卫䅁䉁䅁䅁允䅁䅁䅯睒䅁䅁杷允䅁䅁䅕䅁䑁䅁䅷䅁䭁䭁䙧䅁䭁佁䭫䅁䭁佁䭙䅁䭁佁䭣䅁䉁䅁䅁允䅁䅁䅯䅅䅑䅁杷允䅁䅁䅕䅁䑁䅁䅷䅁䭁䉁䝕䅁䭁䵁单䅁䭁䅁䅑潁䭁䵁卫䅁䉁䅁䅁允䅁䅁䅕䑏是㡶乩歄䵁䅉䅅䅁䑁䅁䅁睁䵁䅁䅁权煃兂䅁权流杂䅁允䅁䅁䅅䅁䙁䥁牘払敧噆䅬䍄䉁䅁䅁兂䅁䅁䅍䅄䅁䅁䅯杸䅑䅁䅯䄷䅯䅁䅯朵䅯䅁䅯眵䅯䅁䅅䅁䉁䅁䅁睂䅁䅁䅁䑁浦䅑杷允䅁䅁䅕䅁䑁䅁䅷䅁䭁䩁䰴䅁䭁佁䭷䅁䭁佁䭙䅁䭁佁䭣䅁䉁䅁䅁允䅁䅁䅯䅅䅑䅁杷允䅁䅁䅍䅁䑁䅁䅷䅁䭁乁䕁䅁䭁䉁䝯䅁䉁䅁䅁允䅁䅁䅯材䅙䅁杷允䅁䅁䅕䅁䑁䅁䅷䅁䭁偁䕅䅁䭁佁䬰䅁䭁佁䭙䅁䭁佁䭣䅁䉁䅁䅁允䅁䅁䅣䅁䅁䅁晃唵䵁䅉䅅䅁䑁䅁䅁睁䵁䅁䅁权煂兂䅁权流杂䅁允䅁䅁䅅䅁䙁䵁ㅐ䙋偹水䅆䍄䉁䅁䅁睁䅁䅁䅍䅄䅁䅁䅯朶䅕䅁䅯䅇䅙䅁䅅䅁䉁䅁䅁权䕂杂䅁䍄䉁䅁䅁兂䅁䅁䅍䅄䅁䅁䅯兵䅑䅁䅯剸䅉䅁䅯䅂䍁䅧䅯剹䅉䅁䅅䅁䉁䅁䅁兂㕄䡍䔫别䥙䅑杷允䅁䅁䅕䅁䑁䅁䅷䅁䭁䭁䕣䅁䭁佁䬰䅁䭁佁䭙䅁䭁佁䭣䅁䉁䅁䅁允䅁䅁䅣䅁䅁佁祂唵䵁䅉䅅䅁䑁䅁䅁睁䵁䅁䅁权慁兂䅁权捁杂䅁允䅁䅁䅅䅁䭁䝁䝉䅁䵁䅉䅅䅁䑁䅁䅁睁䵁䅁䅁权歄睃䅁权流杂䅁允䅁䅁䅅䅁䙁䅁䅁䅁䅁䙫䅖䍄䉁䅁䅁兂䅁䅁䅍䅄䅁䅁䅯睲䅕䅁䅯䄶䅯䅁䅯朵䅯䅁䅯眵䅯䅁䅅䅁䉁䅁䅁权允䅂䅁䍄䉁䅁䅁兂䅁䅁䅍䅄䅁䅁䅯关䅕䅁䅯䄷䅯䅁䅯朵䅯䅁䅯眵䅯䅁䅅䅁䉁䅁䅁睂䅁䅁䅁䉷歮䅑杷允䅁䅁䅕䅁䑁䅁䅷䅁䭁䥁乙䅁䭁䵁单䅁䭁䅁䅑潁䭁䵁卫䅁䉁䅁䅁允䅁䅁䅕捨奔眷橯啈䵁䅉䅅䅁䕁䅁䅁睁䵁䅁䅁权䵄䅂䅁权晁杂䅁权杁杂䅁允䅁䅁䅅䅁䭁䕁䥍䅁䵁䅉䅅䅁䙁䅁䅁睁䵁䅁䅁权㕃䅂䅁权䱄杅䅁权䕁䅁䅋权䥄杅䅁允䅁䅁䅅䅁䙁䵁䴳䵺䵺䙪䅴䍄䉁䅁䅁睁䅁䅁䅍䅄䅁䅁䅯杇䄸䅁䅯杊䅙䅁䅅䅁䉁䅁䅁兂㥁瑃橥䡣失䅑杷允䅁䅁䅕䅁䑁䅁䅷䅁䭁䩁䕳䅁䭁佁䭫䅁䭁佁䭙䅁䭁佁䭣䅁䉁䅁䅁允䅁䅁䅯䅅䅑䅁杷允䅁䅁䅕䅁䑁䅁䅷䅁䭁䅁䙑䅁䭁䵁即䅁䭁䅁䅑潁䭁䵁卧䅁䉁䅁䅁允䅁䅁䅕積積積䑐䕖䵁䅉䅅䅁䑁䅁䅁睁䵁䅁䅁权祃䅂䅁权敁杂䅁允䅁䅁䅅䅁䭁䭁䝷䅁䵁䅉䅅䅁䑁䅁䅁睁䵁䅁䅁权䑁兂䅁权歁杂䅁允䅁䅁䅅䅁䭁䅁䥷䅁䵁䅉䅅䅁䙁䅁䅁睁䵁䅁䅁权ぃ䅂䅁权瑄权䅁权浄权䅁权湄权䅁允䅁䅁䅅䅁䭁䉁䕁䅁䵁䅉䅅䅁䙁䅁䅁睁䵁䅁䅁权慄䅂䅁权煄权䅁权浄权䅁权牄权䅁允䅁䅁䅅䅁䭁䉁䕁䅁䵁䅉䅅䅁䙁䅁䅁睁䵁䅁䅁权あ䅄䅁权瑄权䅁权浄权䅁权湄权䅁允䅁䅁䅅䅁䡁䅁䅁䅁䅄但䅚䍄䉁䅁䅁兂䅁䅁䅍䅄䅁䅁䅯睒䄰䅁䅯儶䅯䅁䅯朵䅯䅁䅯眵䅯䅁䅅䅁䉁䅁䅁权獂杅䅁䍄䉁䅁䅁睁䅁䅁䅍䅄䅁䅁䅯兵䅑䅁䅯杇䅙䅁䅅䅁䉁䅁䅁权瑁杂䅁䍄䉁䅁䅁䅂䅁䅁䅍䅄䅁䅁䅯睵䄴䅁䅯睈䅙䅁䅯䅉䅙䅁䅅䅁䉁䅁䅁权橄睂䅁䍄䉁䅁䅁兂䅁䅁䅍䅄䅁䅁䅯眸䅕䅁䅯䄷䅯䅁䅯朵䅯䅁䅯眵䅯䅁䅅䅁䉁䅁䅁权允䅂䅁䍄䉁䅁䅁兂䅁䅁䅍䅄䅁䅁䅯元䅙䅁䅯硹䅉䅁䅯䅂䍁䅧䅯剹䅉䅁䅅䅁䉁䅁䅁兂灁䥘䌯娹奨䅑杷允䅁䅁䅍䅁䑁䅁䅷䅁䭁䱁䕷䅁䭁䉁䝧䅁䉁䅁䅁允䅁䅁䅯䅒䅙䅁杷允䅁䅁䅕䅁䑁䅁䅷䅁䭁䱁䵯䅁䭁䵁即䅁䭁䅁䅑潁䭁䵁卧䅁䉁䅁䅁允䅁䅁䅕敨剴䉵ㄵ䕗䵁䅉䅅䅁䑁䅁䅁睁䵁䅁䅁权䍁杂䅁权捁杂䅁允䅁䅁䅅䅁䭁䵁䜸䅁䵁䅉䅅䅁䙁䅁䅁睁䵁䅁䅁权奄䅄䅁权䱄杅䅁权䕁䅁䅋权䥄杅䅁允䅁䅁䅅䅁䙁偁潙䥘䌯坒䅎䍄䉁䅁䅁兂䅁䅁䅍䅄䅁䅁䅯杲䅕䅁䅯䄶䅯䅁䅯朵䅯䅁䅯眵䅯䅁䅅䅁䉁䅁䅁权允䅂䅁䍄䉁䅁䅁䅂䅁䅁䅍䅄䅁䅁䅯末䅕䅁䅯睈䅙䅁䅯䅉䅙䅁䅅䅁䉁䅁䅁权祃杂䅁䍄䉁䅁䅁兂䅁䅁䅍䅄䅁䅁䅯䅌䅕䅁䅯硹䅉䅁䅯䅂䍁䅧䅯䉹䅉䅁䅅䅁䉁䅁䅁兂乄䵺䵺䱺扸䅑杷允䅁䅁䅍䅁䑁䅁䅷䅁䭁䉁䙁䅁䭁䵁匸䅁䉁䅁䅁允䅁䅁䅯䅅䅑䅁杷允䅁䅁䅕䅁䑁䅁䅷䅁䭁䩁䙅䅁䭁佁䭫䅁䭁佁䭙䅁䭁佁䭣䅁䉁䅁䅁允䅁䅁䅯砯䅁䅁杷允䅁䅁䅕䅁䑁䅁䅷䅁䭁䙁䙍䅁䭁䵁即䅁䭁䅁䅑潁䭁䵁卧䅁䉁䅁䅁允䅁䅁䅕積積積䱍䕙䵁䅉䅅䅁䙁䅁䅁睁䵁䅁䅁权ㅃ杄䅁权汄权䅁权浄权䅁权湄权䅁允䅁䅁䅅䅁䭁䉁䕁䅁䵁䅉䅅䅁䙁䅁䅁睁䵁䅁䅁权佄兄䅁权䱄杅䅁权䕁䅁䅋权䩄杅䅁允䅁䅁䅅䅁䙁䕁桪桥畓ㅨ䄵䍄䉁䅁䅁睁䅁䅁䅍䅄䅁䅁䅯杩䅕䅁䅯䅈䅙䅁䅅䅁䉁䅁䅁权䵁睂䅁䍄䉁䅁䅁䅂䅁䅁䅍䅄䅁䅁䅯儫䅕䅁䅯睈䅙䅁䅯䅉䅙䅁䅅䅁䉁䅁䅁权䕂睂䅁䍄䉁䅁䅁兂䅁䅁䅍䅄䅁䅁䅯杹䅑䅁䅯儷䅯䅁䅯朵䅯䅁䅯眵䅯䅁䅅䅁䉁䅁䅁权允䅂䅁䍄䉁䅁䅁睁䅁䅁䅍䅄䅁䅁䅯朱䅑䅁䅯䅇䅙䅁䅅䅁䉁䅁䅁权㥁杂䅁䍄䉁䅁䅁兂䅁䅁䅍䅄䅁䅁䅯杅䅙䅁䅯硹䅉䅁䅯䅂䍁䅧䅯䉹䅉䅁䅅䅁䉁䅁䅁兂乄䵺䵺䱺楒䅑杷允䅁䅁䅍䅁䑁䅁䅷䅁䭁䵁䙧䅁䭁䉁䝧䅁䉁䅁䅁允䅁䅁䅯兏䅙䅁杷允䅁䅁䅍䅁䑁䅁䅷䅁䭁䝁䵷䅁䭁䵁匸䅁䉁䅁䅁允䅁䅁䅣䅁䅁䅁佂䔵䵁䅉䅅䅁䙁䅁䅁睁䵁䅁䅁权佄兂䅁权汄权䅁权浄权䅁权湄权䅁允䅁䅁䅅䅁䭁䉁䱧䅁䵁䅉䅅䅁䙁䅁䅁睁䵁䅁䅁权㕃䅂䅁权灄权䅁权浄权䅁权湄权䅁允䅁䅁䅅䅁䭁䩁乕䅁䵁䅉䅅䅁䑁䅁䅁睁䵁䅁䅁权䭃䅂䅁权偄杅䅁允䅁䅁䅅䅁䡁䅁䅁䅁权数䅊䍄䉁䅁䅁兂䅁䅁䅍䅄䅁䅁䅯䅷䅑䅁䅯䄶䅯䅁䅯朵䅯䅁䅯眵䅯䅁䅅䅁䉁䅁䅁权䝁睃䅁䍄䉁䅁䅁兂䅁䅁䅍䅄䅁䅁䅯儸䅑䅁䅯剸䅉䅁䅯䅂䍁䅧䅯䉹䅉䅁䅅䅁䉁䅁䅁兂婁㉡䩯慳慫䅑杷允䅁䅁䅕䅁䑁䅁䅷䅁䭁䑁䱕䅁䭁䵁即䅁䭁䅁䅑潁䭁䵁卧䅁䉁䅁䅁允䅁䅁䅕㘱睎児湲䕗䵁䅉䅅䅁䙁䅁䅁睁䵁䅁䅁权㉄睃䅁权煄权䅁权浄权䅁权牄权䅁允䅁䅁䅅䅁䭁䉁䕁䅁䵁䅉䅅䅁䙁䅁䅁睁䵁䅁䅁权硄䅂䅁权䙄杅䅁权䕁䅁䅋权䩄杅䅁允䅁䅁䅅䅁䙁䕁稳㙈䐵硯䅖䍄䉁䅁䅁兂䅁䅁䅍䅄䅁䅁䅯䄲䅕䅁䅯朶䅯䅁䅯朵䅯䅁䅯眶䅯䅁䅅䅁䉁䅁䅁权允䅂䅁䍄䉁䅁䅁兂䅁䅁䅍䅄䅁䅁䅯儸䅑䅁䅯硹䅉䅁䅯䅂䍁䅧䅯剹䅉䅁䅅䅁䉁䅁䅁兂獄払敧扨奴䅑杷允䅁䅁䅍䅁䑁䅁䅷䅁䭁䡁䘸䅁䭁䵁匸䅁䉁䅁䅁允䅁䅁䅯䅅䅑䅁杷允䅁䅁䅕䅁䑁䅁䅷䅁䭁䙁䙫䅁䭁佁䭷䅁䭁佁䭙䅁䭁佁䭣䅁䉁䅁䅁允䅁䅁䅣䅁䅁䵁㥂唵䵁䅉䅅䅁䙁䅁䅁睁䵁䅁䅁权婃兂䅁权潄权䅁权浄权䅁权湄权䅁允䅁䅁䅅䅁䭁䑁䱙䅁䵁䅉䅅䅁䙁䅁䅁睁䵁䅁䅁权い兂䅁权䱄杅䅁权䕁䅁䅋权䩄杅䅁允䅁䅁䅅䅁䙁䥁䌯匹捨ㅘ䅸䍄䉁䅁䅁睁䅁䅁䅍䅄䅁䅁䅯允䅳䅁䅯杈䅙䅁䅅䅁䉁䅁䅁权䍁睃䅁䍄䉁䅁䅁兂䅁䅁䅍䅄䅁䅁䅯兙䅕䅁䅯硹䅉䅁䅯䅂䍁䅧䅯䉹䅉䅁䅅䅁䉁䅁䅁兂卂䉵䘶⬶坆䅑杷允䅁䅁䅕䅁䑁䅁䅷䅁䭁䭁䴸䅁䭁䵁即䅁䭁䅁䅑潁䭁䵁卫䅁䉁䅁䅁允䅁䅁䅕㑈牘払⭨䕗䵁䅉䅅䅁䙁䅁䅁睁䵁䅁䅁权䉃兂䅁权䙄杅䅁权䕁䅁䅋权䩄杅䅁允䅁䅁䅅䅁䙁䭁牌㑶坐䉷䅚䍄䉁䅁䅁兂䅁䅁䅍䅄䅁䅁䅯睫䅷䅁䅯儵䅯䅁䅯朵䅯䅁䅯眵䅯䅁䅅䅁䉁䅁䅁权捁睃䅁䍄䉁䅁䅁兂䅁䅁䅍䅄䅁䅁䅯䅅䅙䅁䅯儶䅯䅁䅯朵䅯䅁䅯眵䅯䅁䅅䅁䉁䅁䅁权呃䅅䅁䍄䉁䅁䅁兂䅁䅁䅍䅄䅁䅁䅯睴䄰䅁䅯䄷䅯䅁䅯朵䅯䅁䅯眵䅯䅁䅅䅁䉁䅁䅁睂䅁䅁䅁䭙汌䅑杷允䅁䅁䅍䅁䑁䅁䅷䅁䭁䥁佅䅁䭁䵁匸䅁䉁䅁䅁允䅁䅁䅣䅁䅁䭁㉃唴䵁䅉䅅䅁䙁䅁䅁睁䵁䅁䅁权䉂兂䅁权䙄杅䅁权䕁䅁䅋权䥄杅䅁允䅁䅁䅅䅁䙁䥁㕤呬卧硑䅎䍄䉁䅁䅁睁䅁䅁䅍䅄䅁䅁䅯儸䅑䅁䅯杈䅙䅁䅅䅁䉁䅁䅁权䍃杂䅁䍄䉁䅁䅁睁䅁䅁䅍䅄䅁䅁䅯杕䅕䅁䅯䅈䅙䅁䅅䅁䉁䅁䅁权畁睂䅁䍄䉁䅁䅁兂䅁䅁䅍䅄䅁䅁䅯䄯䅕䅁䅯儶䅯䅁䅯朵䅯䅁䅯眵䅯䅁䅅䅁䉁䅁䅁权允䅂䅁䍄䉁䅁䅁睁䅁䅁䅍䅄䅁䅁䅯䅷䄰䅁䅯䅈䅙䅁䅅䅁䉁䅁䅁权慂杂䅁䍄䉁䅁䅁䅂䅁䅁䅍䅄䅁䅁䅯杈䅕䅁䅯睈䅙䅁䅯䅉䅙䅁䅅䅁䉁䅁䅁权㉄睂䅁䍄䉁䅁䅁䅂䅁䅁䅍䅄䅁䅁䅯克䅕䅁䅯睈䅙䅁䅯䅉䅙䅁䅅䅁䉁䅁䅁权汄杂䅁䍄䉁䅁䅁兂䅁䅁䅍䅄䅁䅁䅯儹䅕䅁䅯䄶䅯䅁䅯朵䅯䅁䅯眵䅯䅁䅅䅁䉁䅁䅁权䝁睃䅁䍄䉁䅁䅁睁䅁䅁䅍䅄䅁䅁䅯睈䅕䅁䅯杇䅙䅁䅅䅁䉁䅁䅁权楂杂䅁䍄䉁䅁䅁睁䅁䅁䅍䅄䅁䅁䅯睸䅑䅁䅯䅊䅙䅁䅅䅁䉁䅁䅁权䵃䅃䅁䍄䉁䅁䅁兂䅁䅁䅍䅄䅁䅁䅯杫䅑䅁䅯朶䅯䅁䅯朵䅯䅁䅯眶䅯䅁䅅䅁䉁䅁䅁睂䅁䅁䅁䔴洯䅑杷允䅁䅁䅍䅁䑁䅁䅷䅁䭁乁䕁䅁䭁䉁䝧䅁䉁䅁䅁允䅁䅁䅯兏䅙䅁杷允䅁䅁䅍䅁䑁䅁䅷䅁䭁䍁䙁䅁䭁䍁䝑䅁䉁䅁䅁允䅁䅁䅯䅅䅑䅁杷允䅁䅁䅕䅁䑁䅁䅷䅁䭁䑁䵯䅁䭁佁䭷䅁䭁佁䭙䅁䭁佁䭣䅁䉁䅁䅁允䅁䅁䅯䅅䅑䅁杷允䅁䅁䅕䅁䑁䅁䅷䅁䭁䱁䙕䅁䭁佁䬰䅁䭁佁䭙䅁䭁佁䭣䅁䉁䅁䅁允䅁䅁䅯䅅䅑䅁杷允䅁䅁䅕䅁䑁䅁䅷䅁䭁䅁䜴䅁䭁佁䭷䅁䭁佁䭙䅁䭁佁䭣䅁䉁䅁䅁允䅁䅁䅣䅁䅁䭁硂唵䵁䅉䅅䅁䙁䅁䅁睁䵁䅁䅁权䭃䅂䅁权煄权䅁权浄权䅁权牄权䅁允䅁䅁䅅䅁䭁䉁䕁䅁䵁䅉䅅䅁䑁䅁䅁睁䵁䅁䅁权硁䅄䅁权敁杂䅁允䅁䅁䅅䅁䭁䡁䝣䅁䵁䅉䅅䅁䙁䅁䅁睁䵁䅁䅁权䱃䅂䅁权煄权䅁权浄权䅁权牄权䅁允䅁䅁䅅䅁䭁䉁䕁䅁䵁䅉䅅䅁䙁䅁䅁睁䵁䅁䅁权㥃䅂䅁权煄权䅁权浄权䅁权牄权䅁允䅁䅁䅅䅁䡁䅁䅁䅁杂敒䅚䍄䉁䅁䅁兂䅁䅁䅍䅄䅁䅁䅯杌䅳䅁䅯朶䅯䅁䅯朵䅯䅁䅯眶䅯䅁䅅䅁䉁䅁䅁睂䅁䅁䅁䕧浪䅑杷允䅁䅁䅕䅁䑁䅁䅷䅁䭁䵁佳䅁䭁䵁即䅁䭁䅁䅑潁䭁䵁卧䅁䉁䅁䅁允䅁䅁䅕場啯歲䉦ざ䵁䅉䅅䅁䑁䅁䅁睁䵁䅁䅁权晃兄䅁权慁杂䅁允䅁䅁䅅䅁䭁䵁䝉䅁䵁䅉䅅䅁䙁䅁䅁睁䵁䅁䅁权噃兂䅁权䙄杅䅁权䕁䅁䅋权䩄杅䅁允䅁䅁䅅䅁䙁䭁牂乷煦䉈䄱䍄䉁䅁䅁兂䅁䅁䅍䅄䅁䅁䅯兺䅕䅁䅯朶䅯䅁䅯朵䅯䅁䅯眶䅯䅁䅅䅁䉁䅁䅁睂䅁䅁䅁䔴洳䅑杷允䅁䅁䅕䅁䑁䅁䅷䅁䭁乁䙕䅁䭁䵁单䅁䭁䅁䅑潁䭁䵁卧䅁䉁䅁䅁允䅁䅁䅕䱙摇㡳瑑䕆䵁䅉䅅䅁䙁䅁䅁睁䵁䅁䅁权呁杂䅁权瑄权䅁权浄权䅁权湄权䅁允䅁䅁䅅䅁䡁䅁䅁䅁䅁佄䅚䍄䉁䅁䅁睁䅁䅁䅍䅄䅁䅁䅯䅩䅑䅁䅯杇䅙䅁䅅䅁䉁䅁䅁权敂杂䅁䍄䉁䅁䅁兂䅁䅁䅍䅄䅁䅁䅯睩䅑䅁䅯儷䅯䅁䅯朵䅯䅁䅯眵䅯䅁䅅䅁䉁䅁䅁权允䅂䅁䍄䉁䅁䅁睁䅁䅁䅍䅄䅁䅁䅯儴䅕䅁䅯䅇䅙䅁䅅䅁䉁䅁䅁权䕂杂䅁䍄䉁䅁䅁兂䅁䅁䅍䅄䅁䅁䅯睌䅷䅁䅯䄶䅯䅁䅯朵䅯䅁䅯眵䅯䅁䅅䅁䉁䅁䅁权⭄权䅁䍄䉁䅁䅁兂䅁䅁䅍䅄䅁䅁䅯兺䅕䅁䅯䄷䅯䅁䅯朵䅯䅁䅯眵䅯䅁䅅䅁䉁䅁䅁睂䅁䅁䅁偷橔䅑杷允䅁䅁䅍䅁䑁䅁䅷䅁䭁䱁䘰䅁䭁䉁䜴䅁䉁䅁䅁允䅁䅁䅯条䅣䅁杷允䅁䅁䅕䅁䑁䅁䅷䅁䭁䩁䙁䅁䭁䵁即䅁䭁䅁䅑潁䭁䵁卧䅁䉁䅁䅁允䅁䅁䅕䘷㑇潈托し䵁䅉䅅䅁䙁䅁䅁睁䵁䅁䅁权㙄兂䅁权瑄权䅁权浄权䅁权湄权䅁允䅁䅁䅅䅁䡁䅁䅁䅁䅄伹䅖䍄䉁䅁䅁睁䅁䅁䅍䅄䅁䅁䅯兺䅑䅁䅯杇䅙䅁䅅䅁䉁䅁䅁权乄杂䅁䍄䉁䅁䅁睁䅁䅁䅍䅄䅁䅁䅯眱䅷䅁䅯杊䅙䅁䅅䅁䉁䅁䅁兂晁敨剴䝵夵䅑杷允䅁䅁䅍䅁䑁䅁䅷䅁䭁䵁䱣䅁䭁䵁匸䅁䉁䅁䅁允䅁䅁䅣䅁䅁䵁⽃唴䵁䅉䅅䅁䙁䅁䅁睁䵁䅁䅁权䱃兂䅁权䱄杅䅁权䕁䅁䅋权䩄杅䅁允䅁䅁䅅䅁䙁䑁積積積㉏䅆䍄䉁䅁䅁睁䅁䅁䅍䅄䅁䅁䅯䄷䅕䅁䅯硺䅉䅁䅅䅁䉁䅁䅁睂䅁䅁䅁䱉橔䅑杷允䅁䅁䅕䅁䑁䅁䅷䅁䭁䥁䙫䅁䭁䵁单䅁䭁䅁䅑潁䭁䵁卫䅁䉁䅁䅁允䅁䅁䅕䄫祈䥔㕍啅䵁䅉䅅䅁䙁䅁䅁睁䵁䅁䅁权㑄睃䅁权灄权䅁权浄权䅁权湄权䅁允䅁䅁䅅䅁䭁䡁剁䅁䵁䅉䅅䅁䙁䅁䅁睁䵁䅁䅁权捄䅂䅁权䙄杅䅁权䕁䅁䅋权䥄杅䅁允䅁䅁䅅䅁䙁䑁杙止㍫割䅚䍄䉁䅁䅁睁䅁䅁䅍䅄䅁䅁䅯䅋䅕䅁䅯杇䅙䅁䅅䅁䉁䅁䅁权䅄杂䅁䍄䉁䅁䅁睁䅁䅁䅍䅄䅁䅁䅯条䅳䅁䅯䅇䅙䅁䅅䅁䉁䅁䅁权㡂杂䅁䍄䉁䅁䅁兂䅁䅁䅍䅄䅁䅁䅯睎䄸䅁䅯剸䅉䅁䅯䅂䍁䅧䅯䉹䅉䅁䅅䅁䉁䅁䅁兂㡂唲界戱噳䅑杷允䅁䅁䅍䅁䑁䅁䅷䅁䭁䩁䙯䅁䭁䍁䝑䅁䉁䅁䅁允䅁䅁䅯栱䅉䅁杷允䅁䅁䅍䅁䑁䅁䅷䅁䭁䭁䘰䅁䭁䉁䝷䅁䉁䅁䅁允䅁䅁䅯杗䅙䅁杷允䅁䅁䅕䅁䑁䅁䅷䅁䭁乁䔸䅁䭁䵁单䅁䭁䅁䅑潁䭁䵁卧䅁䉁䅁䅁允䅁䅁䅕告⬹煡杩ぇ䵁䅉䅅䅁䙁䅁䅁睁䵁䅁䅁权捃睃䅁权煄权䅁权浄权䅁权牄权䅁允䅁䅁䅅䅁䭁䉁䕁䅁䵁䅉䅅䅁䑁䅁䅁睁䵁䅁䅁权㕄䅂䅁权慁杂䅁允䅁䅁䅅䅁䭁䕁䝁䅁䵁䅉䅅䅁䙁䅁䅁睁䵁䅁䅁权摄䅄䅁权䙄杅䅁权䕁䅁䅋权䩄杅䅁允䅁䅁䅅䅁䙁䉁䤯湲㙢祘䅆䍄䉁䅁䅁睁䅁䅁䅍䅄䅁䅁䅯光䅷䅁䅯杈䅙䅁䅅䅁䉁䅁䅁权あ䅃䅁䍄䉁䅁䅁睁䅁䅁䅍䅄䅁䅁䅯睑䅷䅁䅯杊䅙䅁䅅䅁䉁䅁䅁兂乄䵺䵺䑺坸䅑杷允䅁䅁䅕䅁䑁䅁䅷䅁䭁乁䔸䅁䭁䵁即䅁䭁䅁䅑潁䭁䵁卧䅁䉁䅁䅁允䅁䅁䅕䅁䅁䅁䥁䕙䵁䅉䅅䅁䑁䅁䅁睁䵁䅁䅁权晄䅂䅁权奁杂䅁允䅁䅁䅅䅁䭁䑁䝫䅁䵁䅉䅅䅁䙁䅁䅁睁䵁䅁䅁权䵃兂䅁权潄权䅁权浄权䅁权湄权䅁允䅁䅁䅅䅁䭁䅁䱙䅁䵁䅉䅅䅁䙁䅁䅁睁䵁䅁䅁权穂兄䅁权潄权䅁权浄权䅁权湄权䅁允䅁䅁䅅䅁䭁䑁䱙䅁䵁䅉䅅䅁䑁䅁䅁睁䵁䅁䅁权摁兂䅁权偄杅䅁允䅁䅁䅅䅁䭁䉁䕁䅁䵁䅉䅅䅁䙁䅁䅁睁䵁䅁䅁权⽄权䅁权䙄杅䅁权䕁䅁䅋权䥄杅䅁允䅁䅁䅅䅁䙁偁晤㝰吲睒䅨䍄䉁䅁䅁兂䅁䅁䅍䅄䅁䅁䅯杹䅳䅁䅯硹䅉䅁䅯䅂䍁䅧䅯䉹䅉䅁䅅䅁䉁䅁䅁兂㑃潈牘敕周䅑杷允䅁䅁䅕䅁䑁䅁䅷䅁䭁䉁䙕䅁䭁佁䭕䅁䭁佁䭙䅁䭁佁䭣䅁䉁䅁䅁允䅁䅁䅯儫䅯䅁杷允䅁䅁䅕䅁䑁䅁䅷䅁䭁䑁䵧䅁䭁佁䭷䅁䭁佁䭙䅁䭁佁䭣䅁䉁䅁䅁允䅁䅁䅣䅁䅁䍁䙂欵䵁䅉䅅䅁䙁䅁䅁睁䵁䅁䅁权汃䅂䅁权䙄杅䅁权䕁䅁䅋权䩄杅䅁允䅁䅁䅅䅁䙁佁歁煺㕔杉䅴䍄䉁䅁䅁睁䅁䅁䅍䅄䅁䅁䅯眳䅑䅁䅯䅈䅙䅁䅅䅁䉁䅁䅁权㥃杂䅁䍄䉁䅁䅁兂䅁䅁䅍䅄䅁䅁䅯䅎䄴䅁䅯儷䅯䅁䅯朵䅯䅁䅯眵䅯䅁䅅䅁䉁䅁䅁睂䅁䅁䅁䡁決䅑杷允䅁䅁䅍䅁䑁䅁䅷䅁䭁乁䕫䅁䭁䍁䝑䅁䉁䅁䅁允䅁䅁䅯杶䅙䅁杷允䅁䅁䅍䅁䑁䅁䅷䅁䭁䅁䙅䅁䭁䉁䝧䅁䉁䅁䅁允䅁䅁䅯兇䅙䅁杷允䅁䅁䅍䅁䑁䅁䅷䅁䭁䑁乣䅁䭁䉁䝯䅁䉁䅁䅁允䅁䅁䅯杷䅙䅁杷允䅁䅁䅕䅁䑁䅁䅷䅁䭁䵁䕑䅁䭁䵁即䅁䭁䅁䅑潁䭁䵁卧䅁䉁䅁䅁允䅁䅁䅕硥畓⭒䭇ざ䵁䅉䅅䅁䑁䅁䅁睁䵁䅁䅁权晄䅂䅁权敁杂䅁允䅁䅁䅅䅁䭁䭁䝯䅁䵁䅉䅅䅁䙁䅁䅁睁䵁䅁䅁权䡁兄䅁权灄权䅁权浄权䅁权湄权䅁允䅁䅁䅅䅁䭁䑁倰䅁䵁䅉䅅䅁䕁䅁䅁睁䵁䅁䅁权灃䅄䅁权晁杂䅁权杁杂䅁允䅁䅁䅅䅁䭁䑁䝍䅁䵁䅉䅅䅁䑁䅁䅁睁䵁䅁䅁权卄兂䅁权歁杂䅁允䅁䅁䅅䅁䭁䵁䝙䅁䵁䅉䅅䅁䙁䅁䅁睁䵁䅁䅁权睄䅂䅁权䙄杅䅁权䕁䅁䅋权䩄杅䅁允䅁䅁䅅䅁䙁䉁㉫灢祖南䅂䍄䉁䅁䅁兂䅁䅁䅍䅄䅁䅁䅯杶䅑䅁䅯䄶䅯䅁䅯朵䅯䅁䅯眵䅯䅁䅅䅁䉁䅁䅁权䝁睃䅁䍄䉁䅁䅁兂䅁䅁䅍䅄䅁䅁䅯睹䅑䅁䅯剸䅉䅁䅯䅂䍁䅧䅯剹䅉䅁䅅䅁䉁䅁䅁兂摃乐婋䌴䘴䅑杷允䅁䅁䅕䅁䑁䅁䅷䅁䭁䅁丰䅁䭁佁䭯䅁䭁佁䭙䅁䭁佁䭳䅁䉁䅁䅁允䅁䅁䅯䅅䅑䅁杷允䅁䅁䅑䅁䑁䅁䅷䅁䭁䑁䰸䅁䭁䉁䜸䅁䭁䍁䝁䅁䉁䅁䅁允䅁䅁䅯杨䅙䅁杷允䅁䅁䅕䅁䑁䅁䅷䅁䭁䝁䙯䅁䭁䵁单䅁䭁䅁䅑潁䭁䵁卧䅁䉁䅁䅁允䅁䅁䅕㥦晅杮穭啁䵁䅉䅅䅁䙁䅁䅁睁䵁䅁䅁权睄䅂䅁权䙄杅䅁权䕁䅁䅋权䥄杅䅁允䅁䅁䅅䅁䙁䍁女扂⽋卩䅎䍄䉁䅁䅁睁䅁䅁䅍䅄䅁䅁䅯䄸䅳䅁䅯杊䅙䅁䅅䅁䉁䅁䅁兂䅁䅁䅁䭁奂䅑杷允䅁䅁䅕䅁䑁䅁䅷䅁䭁䕁䙕䅁䭁佁䭯䅁䭁佁䭙䅁䭁佁䭳䅁䉁䅁䅁允䅁䅁䅣䅁䅁䭁䍂欵䵁䅉䅅䅁䑁䅁䅁睁䵁䅁䅁权楂兂䅁权歁杂䅁允䅁䅁䅅䅁䭁䙁䥳䅁䵁䅉䅅䅁䙁䅁䅁睁䵁䅁䅁权䉁杂䅁权䱄杅䅁权䕁䅁䅋权䩄杅䅁允䅁䅁䅅䅁䙁䕁桪桥畓ㄹ䅚䍄䉁䅁䅁兂䅁䅁䅍䅄䅁䅁䅯眵䅕䅁䅯朶䅯䅁䅯朵䅯䅁䅯眶䅯䅁䅅䅁䉁䅁䅁睂䅁䅁䅁䍯浢䅑杷允䅁䅁䅍䅁䑁䅁䅷䅁䭁偁䔴䅁䭁䉁䝷䅁䉁䅁䅁允䅁䅁䅯睺䅙䅁杷允䅁䅁䅕䅁䑁䅁䅷䅁䭁䩁䵑䅁䭁佁䭕䅁䭁佁䭙䅁䭁佁䭣䅁䉁䅁䅁允䅁䅁䅯杇䅳䅁杷允䅁䅁䅍䅁䑁䅁䅷䅁䭁䱁䙣䅁䭁䍁䝑䅁䉁䅁䅁允䅁䅁䅯䄯䅣䅁杷允䅁䅁䅍䅁䑁䅁䅷䅁䭁䭁䘰䅁䭁䉁䝧䅁䉁䅁䅁允䅁䅁䅯兇䅙䅁杷允䅁䅁䅕䅁䑁䅁䅷䅁䭁䱁䱙䅁䭁佁䭕䅁䭁佁䭙䅁䭁佁䭣䅁䉁䅁䅁允䅁䅁䅯䅅䅑䅁杷允䅁䅁䅕䅁䑁䅁䅷䅁䭁䅁䙕䅁䭁䵁即䅁䭁䅁䅑潁䭁䵁卫䅁䉁䅁䅁允䅁䅁䅕⽷潕䥘椸啖䵁䅉䅅䅁䑁䅁䅁睁䵁䅁䅁权煃䅂䅁权捁杂䅁允䅁䅁䅅䅁䭁䙁䝉䅁䵁䅉䅅䅁䙁䅁䅁睁䵁䅁䅁权扂兂䅁权汄权䅁权浄权䅁权湄权䅁允䅁䅁䅅䅁䭁䅁䰰䅁䵁䅉䅅䅁䙁䅁䅁睁䵁䅁䅁权獁杄䅁权汄权䅁权浄权䅁权湄权䅁允䅁䅁䅅䅁䭁偁䭫䅁䵁䅉䅅䅁䙁䅁䅁睁䵁䅁䅁权十兂䅁权潄权䅁权浄权䅁权湄权䅁允䅁䅁䅅䅁䭁䅁䱙䅁䵁䅉䅅䅁䙁䅁䅁睁䵁䅁䅁权晄䅂䅁权煄权䅁权浄权䅁权牄权䅁允䅁䅁䅅䅁䭁䉁䕁䅁䵁䅉䅅䅁䙁䅁䅁睁䵁䅁䅁权潃兂䅁权汄权䅁权浄权䅁权湄权䅁允䅁䅁䅅䅁䭁䉁䕁䅁䵁䅉䅅䅁䙁䅁䅁睁䵁䅁䅁权求兄䅁权䙄杅䅁权䕁䅁䅋权䥄杅䅁允䅁䅁䅅䅁䙁䡁䍔㝳睺䅗䅨䍄䉁䅁䅁兂䅁䅁䅍䅄䅁䅁䅯来䅕䅁䅯儵䅯䅁䅯朵䅯䅁䅯眵䅯䅁䅅䅁䉁䅁䅁权㑁睃䅁䍄䉁䅁䅁兂䅁䅁䅍䅄䅁䅁䅯朳䅕䅁䅯朶䅯䅁䅯朵䅯䅁䅯眶䅯䅁䅅䅁䉁䅁䅁睂䅁䅁䅁䕁浢䅑杷允䅁䅁䅍䅁䑁䅁䅷䅁䭁䝁䙯䅁䭁䵁匸䅁䉁䅁䅁允䅁䅁䅣䅁䅁䅁祁〳䵁䅉䅅䅁䙁䅁䅁睁䵁䅁䅁权㉄权䅁权灄权䅁权浄权䅁权湄权䅁允䅁䅁䅅䅁䭁䉁䕁䅁䵁䅉䅅䅁䑁䅁䅁睁䵁䅁䅁权癁兂䅁权捁杂䅁允䅁䅁䅅䅁䭁䕁䝅䅁䵁䅉䅅䅁䕁䅁䅁睁䵁䅁䅁权㑂睃䅁权晁杂䅁权杁杂䅁允䅁䅁䅅䅁䭁乁䩑䅁䵁䅉䅅䅁䙁䅁䅁睁䵁䅁䅁权求兂䅁权潄权䅁权浄权䅁权湄权䅁允䅁䅁䅅䅁䭁䙁䱅䅁䵁䅉䅅䅁䙁䅁䅁睁䵁䅁䅁权佁兂䅁权瑄权䅁权浄权䅁权湄权䅁允䅁䅁䅅䅁䡁䅁䅁䅁杄甴䅖䍄䉁䅁䅁兂䅁䅁䅍䅄䅁䅁䅯杪䅕䅁䅯儵䅯䅁䅯朵䅯䅁䅯眵䅯䅁䅅䅁䉁䅁䅁权乁睃䅁䍄䉁䅁䅁睁䅁䅁䅍䅄䅁䅁䅯眴䅑䅁䅯硺䅉䅁䅅䅁䉁䅁䅁睂䅁䅁䅁䙯汐䅑杷允䅁䅁䅍䅁䑁䅁䅷䅁䭁偁䕁䅁䭁䍁䝙䅁䉁䅁䅁允䅁䅁䅕䭆䠵場啲䕗䵁䅉䅅䅁䙁䅁䅁睁䵁䅁䅁权⭃䅄䅁权䱄杅䅁权䕁䅁䅋权䩄杅䅁允䅁䅁䅅䅁䙁偁潙䥘䌯噎䅸䍄䉁䅁䅁兂䅁䅁䅍䅄䅁䅁䅯充䅕䅁䅯朶䅯䅁䅯朵䅯䅁䅯眶䅯䅁䅅䅁䉁䅁䅁睂䅁䅁䅁䕧浄䅑杷允䅁䅁䅍䅁䑁䅁䅷䅁䭁䉁䝣䅁䭁䉁䝷䅁䉁䅁䅁允䅁䅁䅯睸䅙䅁杷允䅁䅁䅕䅁䑁䅁䅷䅁䭁䵁䘴䅁䭁䵁即䅁䭁䅁䅑潁䭁䵁卫䅁䉁䅁䅁允䅁䅁䅕䥘䌯匹獧䕙䵁䅉䅅䅁䑁䅁䅁睁䵁䅁䅁权㍃兂䅁权偄杅䅁允䅁䅁䅅䅁䭁䉁䕁䅁䵁䅉䅅䅁䙁䅁䅁睁䵁䅁䅁权䡃䅂䅁权䙄杅䅁权䕁䅁䅋权䩄杅䅁允䅁䅁䅅䅁䙁䝁卑桋䍫兔䅚䍄䉁䅁䅁兂䅁䅁䅍䅄䅁䅁䅯兪䅕䅁䅯儷䅯䅁䅯朵䅯䅁䅯眵䅯䅁䅅䅁䉁䅁䅁权允䅂䅁䍄䉁䅁䅁睁䅁䅁䅍䅄䅁䅁䅯李䅕䅁䅯䅊䅙䅁䅅䅁䉁䅁䅁权䭄杂䅁䍄䉁䅁䅁兂䅁䅁䅍䅄䅁䅁䅯睯䅑䅁䅯硹䅉䅁䅯䅂䍁䅧䅯剹䅉䅁䅅䅁䉁䅁䅁兂㥁瑃橥佣娱䅑杷允䅁䅁䅕䅁䑁䅁䅷䅁䭁䡁䙅䅁䭁䵁单䅁䭁䅁䅑潁䭁䵁卧䅁䉁䅁䅁允䅁䅁䅕䙨浺昶報䕊䵁䅉䅅䅁䙁䅁䅁睁䵁䅁䅁权坂䅄䅁权䙄杅䅁权䕁䅁䅋权䩄杅䅁允䅁䅁䅅䅁䙁䉁灥䩮爴朷䅚䍄䉁䅁䅁睁䅁䅁䅍䅄䅁䅁䅯睱䅑䅁䅯杇䅙䅁䅅䅁䉁䅁䅁权䍄杂䅁䍄䉁䅁䅁睁䅁䅁䅍䅄䅁䅁䅯杕䄰䅁䅯䅈䅙䅁䅅䅁䉁䅁䅁权獄杂䅁䍄䉁䅁䅁兂䅁䅁䅍䅄䅁䅁䅯䄱䅕䅁䅯朶䅯䅁䅯朵䅯䅁䅯眶䅯䅁䅅䅁䉁䅁䅁睂䅁䅁䅁䕙洯䅑杷允䅁䅁䅍䅁䑁䅁䅷䅁䭁䱁䕯䅁䭁䍁䝑䅁䉁䅁䅁允䅁䅁䅯睙䅙䅁杷允䅁䅁䅍䅁䑁䅁䅷䅁䭁乁䙧䅁䭁䉁䜴䅁䉁䅁䅁允䅁䅁䅯眳䅣䅁杷允䅁䅁䅍䅁䑁䅁䅷䅁䭁䅁䙙䅁䭁䍁䝑䅁䉁䅁䅁允䅁䅁䅯杂䅣䅁杷允䅁䅁䅕䅁䑁䅁䅷䅁䭁䅁䘴䅁䭁佁䭫䅁䭁佁䭙䅁䭁佁䭣䅁䉁䅁䅁允䅁䅁䅯关䅷䅁杷允䅁䅁䅍䅁䑁䅁䅷䅁䭁佁䙧䅁䭁䉁䜴䅁䉁䅁䅁允䅁䅁䅯睹䅙䅁杷允䅁䅁䅍䅁䑁䅁䅷䅁䭁䅁䙳䅁䭁䵁匸䅁䉁䅁䅁允䅁䅁䅣䅁䅁䝁獄䔵䵁䅉䅅䅁䙁䅁䅁睁䵁䅁䅁权兂兂䅁权䱄杅䅁权䕁䅁䅋权䥄杅䅁允䅁䅁䅅䅁䙁䙁偹癷潕䝴䅆䍄䉁䅁䅁睁䅁䅁䅍䅄䅁䅁䅯兊䅕䅁䅯杇䅙䅁䅅䅁䉁䅁䅁权扁杂䅁䍄䉁䅁䅁兂䅁䅁䅍䅄䅁䅁䅯兌䅷䅁䅯䄷䅯䅁䅯朵䅯䅁䅯眵䅯䅁䅅䅁䉁䅁䅁权允䅂䅁䍄䉁䅁䅁睁䅁䅁䅍䅄䅁䅁䅯內䅕䅁䅯䅈䅙䅁䅅䅁䉁䅁䅁权時睂䅁䍄䉁䅁䅁兂䅁䅁䅍䅄䅁䅁䅯睘䅕䅁䅯剸䅉䅁䅯䅂䍁䅧䅯剹䅉䅁䅅䅁䉁䅁䅁兂佂祪䕑乊卍䅑杷允䅁䅁䅕䅁䑁䅁䅷䅁䭁䭁䕉䅁䭁佁䭧䅁䭁佁䭙䅁䭁佁䭣䅁䉁䅁䅁允䅁䅁䅯䅅䅑䅁杷允䅁䅁䅕䅁䑁䅁䅷䅁䭁佁䙕䅁䭁佁䭕䅁䭁佁䭙䅁䭁佁䭣䅁䉁䅁䅁允䅁䅁䅯䅇䅳䅁杷允䅁䅁䅍䅁䑁䅁䅷䅁䭁䕁䙯䅁䭁䍁䝙䅁䉁䅁䅁允䅁䅁䅕瑃橥䑣㘱歖䵁䅉䅅䅁䙁䅁䅁睁䵁䅁䅁权ㅃ䅂䅁权獄权䅁权浄权䅁权湄权䅁允䅁䅁䅅䅁䡁䅁䅁䅁䅁佴䅖䍄䉁䅁䅁兂䅁䅁䅍䅄䅁䅁䅯李䅕䅁䅯儵䅯䅁䅯朵䅯䅁䅯眵䅯䅁䅅䅁䉁䅁䅁权允䅂䅁䍄䉁䅁䅁睁䅁䅁䅍䅄䅁䅁䅯䅮䅑䅁䅯䅇䅙䅁䅅䅁䉁䅁䅁权㡂杂䅁䍄䉁䅁䅁睁䅁䅁䅍䅄䅁䅁䅯䅹䅕䅁䅯杈䅙䅁䅅䅁䉁䅁䅁权ㅃ杂䅁䍄䉁䅁䅁䅂䅁䅁䅍䅄䅁䅁䅯朶䅕䅁䅯睈䅙䅁䅯䅉䅙䅁䅅䅁䉁䅁䅁权睃睂䅁䍄䉁䅁䅁兂䅁䅁䅍䅄䅁䅁䅯杆䅙䅁䅯硹䅉䅁䅯䅂䍁䅧䅯䉹䅉䅁䅅䅁䉁䅁䅁兂䭁㘱睎児晰䅑杷允䅁䅁䅍䅁䑁䅁䅷䅁䭁乁䕑䅁䭁䉁䝧䅁䉁䅁䅁允䅁䅁䅯杓䅙䅁杷允䅁䅁䅕䅁䑁䅁䅷䅁䭁䑁䙙䅁䭁佁䭧䅁䭁佁䭙䅁䭁佁䭣䅁䉁䅁䅁允䅁䅁䅯䅅䅑䅁杷允䅁䅁䅕䅁䑁䅁䅷䅁䭁䅁䝑䅁䭁䵁即䅁䭁䅁䅑潁䭁䵁卧䅁䉁䅁䅁允䅁䅁䅕体㙆䭆㌷歕䵁䅉䅅䅁䙁䅁䅁睁䵁䅁䅁权ㅁ睄䅁权瑄权䅁权浄权䅁权湄权䅁允䅁䅁䅅䅁䭁䉁䕁䅁䵁䅉䅅䅁䑁䅁䅁睁䵁䅁䅁权⭁睄䅁权捁杂䅁允䅁䅁䅅䅁䭁䱁䜰䅁䵁䅉䅅䅁䕁䅁䅁睁䵁䅁䅁权汃䅂䅁权晁杂䅁权杁杂䅁允䅁䅁䅅䅁䭁䩁䝷䅁䵁䅉䅅䅁䑁䅁䅁睁䵁䅁䅁权㝃兄䅁权偄杅䅁允䅁䅁䅅䅁䭁䉁䕁䅁䵁䅉䅅䅁䙁䅁䅁睁䵁䅁䅁权䩂兂䅁权䱄杅䅁权䕁䅁䅋权䩄杅䅁允䅁䅁䅅䅁䙁䵁ㅐ䙋偹汫䅨䍄䉁䅁䅁睁䅁䅁䅍䅄䅁䅁䅯共䅑䅁䅯硺䅉䅁䅅䅁䉁䅁䅁权允䅂䅁䍄䉁䅁䅁睁䅁䅁䅍䅄䅁䅁䅯兄䄴䅁䅯杊䅙䅁䅅䅁䉁䅁䅁兂畃⭒㙆䭆圵䅑杷允䅁䅁䅍䅁䑁䅁䅷䅁䭁䭁䕯䅁䭁䵁匸䅁䉁䅁䅁允䅁䅁䅯䅅䅑䅁杷允䅁䅁䅕䅁䑁䅁䅷䅁䭁䍁偑䅁䭁䵁即䅁䭁䅁䅑潁䭁䵁卧䅁䉁䅁䅁允䅁䅁䅕㘱睎児㍲さ䵁䅉䅅䅁䑁䅁䅁睁䵁䅁䅁权湄兂䅁权奁杂䅁允䅁䅁䅅䅁䭁䡁䝷䅁䵁䅉䅅䅁䑁䅁䅁睁䵁䅁䅁权歄杄䅁权奁杂䅁允䅁䅁䅅䅁䭁䉁䝫䅁䵁䅉䅅䅁䑁䅁䅁睁䵁䅁䅁权婂兂䅁权偄杅䅁允䅁䅁䅅䅁䭁䉁䕁䅁䵁䅉䅅䅁䑁䅁䅁睁䵁䅁䅁权畄兂䅁权敁杂䅁允䅁䅁䅅䅁䭁䩁䡳䅁䵁䅉䅅䅁䙁䅁䅁睁䵁䅁䅁权慁兄䅁权煄权䅁权浄权䅁权牄权䅁允䅁䅁䅅䅁䭁䉁䕁䅁䵁䅉䅅䅁䙁䅁䅁睁䵁䅁䅁权奄兂䅁权潄权䅁权浄权䅁权湄权䅁允䅁䅁䅅䅁䭁䉁䕁䅁䵁䅉䅅䅁䑁䅁䅁睁䵁䅁䅁权祁䅄䅁权慁杂䅁允䅁䅁䅅䅁䭁䡁䝳䅁䵁䅉䅅䅁䑁䅁䅁睁䵁䅁䅁权穂䅄䅁权奁杂䅁允䅁䅁䅅䅁䭁䕁䝑䅁䵁䅉䅅䅁䙁䅁䅁睁䵁䅁䅁权潃䅂䅁权䙄杅䅁权䕁䅁䅋权䥄杅䅁允䅁䅁䅅䅁䙁䅁偦な硁吶䅬䍄䉁䅁䅁兂䅁䅁䅍䅄䅁䅁䅯睆䄰䅁䅯儶䅯䅁䅯朵䅯䅁䅯眵䅯䅁䅅䅁䉁䅁䅁权允䅂䅁䍄䉁䅁䅁睁䅁䅁䅍䅄䅁䅁䅯䅎䄸䅁䅯䅈䅙䅁䅅䅁䉁䅁䅁权㥃杂䅁䍄䉁䅁䅁睁䅁䅁䅍䅄䅁䅁䅯眶䅕䅁䅯䅇䅙䅁䅅䅁䉁䅁䅁权㕁杂䅁䍄䉁䅁䅁睁䅁䅁䅍䅄䅁䅁䅯李䄰䅁䅯杊䅙䅁䅅䅁䉁䅁䅁兂㉄䙋偹煷坖䅑杷允䅁䅁䅍䅁䑁䅁䅷䅁䭁䝁乳䅁䭁䍁䝑䅁䉁䅁䅁允䅁䅁䅯其䄸䅁杷允䅁䅁䅕䅁䑁䅁䅷䅁䭁䭁䕫䅁䭁䵁单䅁䭁䅁䅑潁䭁䵁卧䅁䉁䅁䅁允䅁䅁䅕䭒㌫剒䡤啈䵁䅉䅅䅁䑁䅁䅁睁䵁䅁䅁权慄䅂䅁权捁杂䅁允䅁䅁䅅䅁䭁䱁䜰䅁䵁䅉䅅䅁䑁䅁䅁睁䵁䅁䅁权汄䅂䅁权慁杂䅁允䅁䅁䅅䅁䭁䝁䝉䅁䵁䅉䅅䅁䑁䅁䅁睁䵁䅁䅁权佂䅄䅁权捁杂䅁允䅁䅁䅅䅁䭁䕁䝅䅁䵁䅉䅅䅁䑁䅁䅁睁䵁䅁䅁权䉄兂䅁权奁杂䅁允䅁䅁䅅䅁䭁䕁䝁䅁䵁䅉䅅䅁䕁䅁䅁睁䵁䅁䅁权䩃兂䅁权晁杂䅁权杁杂䅁允䅁䅁䅅䅁䭁䙁䡅䅁䵁䅉䅅䅁䑁䅁䅁睁䵁䅁䅁权坃䅂䅁权捁杂䅁允䅁䅁䅅䅁䭁䉁䡷䅁䵁䅉䅅䅁䑁䅁䅁睁䵁䅁䅁权㙃兂䅁权偄杅䅁允䅁䅁䅅䅁䭁䉁䕁䅁䵁䅉䅅䅁䑁䅁䅁睁䵁䅁䅁权䕃䅄䅁权慁杂䅁允䅁䅁䅅䅁䭁䙁䜴䅁䵁䅉䅅䅁䑁䅁䅁睁䵁䅁䅁权䅄䅂䅁权偄杅䅁允䅁䅁䅅䅁䭁䉁䕁䅁䵁䅉䅅䅁䑁䅁䅁睁䵁䅁䅁权塁兂䅁权奁杂䅁允䅁䅁䅅䅁䭁䡁䝷䅁䵁䅉䅅䅁䑁䅁䅁</t>
  </si>
  <si>
    <t>睁䵁䅁䅁权㍂兂䅁权奁杂䅁允䅁䅁䅅䅁䭁䕁䝯䅁䵁䅉䅅䅁䙁䅁䅁睁䵁䅁䅁权䑁䅅䅁权䙄杅䅁权䕁䅁䅋权䩄杅䅁允䅁䅁䅅䅁䙁䡁乧㕊婪䅴䅴䍄䉁䅁䅁兂䅁䅁䅍䅄䅁䅁䅯杔䅕䅁䅯䄷䅯䅁䅯朵䅯䅁䅯眵䅯䅁䅅䅁䉁䅁䅁睂䅁䅁䅁䡧汘䅑杷允䅁䅁䅕䅁䑁䅁䅷䅁䭁䙁䱑䅁䭁佁䭫䅁䭁佁䭙䅁䭁佁䭣䅁䉁䅁䅁允䅁䅁䅯睏䄰䅁杷允䅁䅁䅕䅁䑁䅁䅷䅁䭁偁䱣䅁䭁佁䭫䅁䭁佁䭙䅁䭁佁䭣䅁䉁䅁䅁允䅁䅁䅯䅅䅑䅁杷允䅁䅁䅍䅁䑁䅁䅷䅁䭁乁䘸䅁䭁䉁䝧䅁䉁䅁䅁允䅁䅁䅯克䅙䅁杷允䅁䅁䅕䅁䑁䅁䅷䅁䭁䑁䙳䅁䭁佁䭫䅁䭁佁䭙䅁䭁佁䭣䅁䉁䅁䅁允䅁䅁䅯砳䅁䅁杷允䅁䅁䅕䅁䑁䅁䅷䅁䭁偁䙑䅁䭁佁䭷䅁䭁佁䭙䅁䭁佁䭣䅁䉁䅁䅁允䅁䅁䅣䅁䅁䭁橃䔵䵁䅉䅅䅁䑁䅁䅁睁䵁䅁䅁权獁兂䅁权敁杂䅁允䅁䅁䅅䅁䭁䭁䝉䅁䵁䅉䅅䅁䑁䅁䅁睁䵁䅁䅁权䱁杂䅁权奁杂䅁允䅁䅁䅅䅁䭁䡁䝷䅁䵁䅉䅅䅁䙁䅁䅁睁䵁䅁䅁权䱃䅄䅁权䙄杅䅁权䕁䅁䅋权䥄杅䅁允䅁䅁䅅䅁䙁䉁㙚漯戰硍䅨䍄䉁䅁䅁睁䅁䅁䅍䅄䅁䅁䅯入䅕䅁䅯䅇䅙䅁䅅䅁䉁䅁䅁权婁杂䅁䍄䉁䅁䅁睁䅁䅁䅍䅄䅁䅁䅯朳䅕䅁䅯硺䅉䅁䅅䅁䉁䅁䅁睂䅁䅁䅁䅙橈䅑杷允䅁䅁䅍䅁䑁䅁䅷䅁䭁䭁䕧䅁䭁䉁䝯䅁䉁䅁䅁允䅁䅁䅯杴䅙䅁杷允䅁䅁䅍䅁䑁䅁䅷䅁䭁䭁䕯䅁䭁䉁䝯䅁䉁䅁䅁允䅁䅁䅯兺䅙䅁杷允䅁䅁䅍䅁䑁䅁䅷䅁䭁䅁䙷䅁䭁䉁䝧䅁䉁䅁䅁允䅁䅁䅯杓䅙䅁杷允䅁䅁䅍䅁䑁䅁䅷䅁䭁䅁䵫䅁䭁䍁䝙䅁䉁䅁䅁允䅁䅁䅕瑃橥䑣䬰ご䵁䅉䅅䅁䑁䅁䅁睁䵁䅁䅁权療兄䅁权捁杂䅁允䅁䅁䅅䅁䭁䍁䠴䅁䵁䅉䅅䅁䙁䅁䅁睁䵁䅁䅁权奂睃䅁权潄权䅁权浄权䅁权湄权䅁允䅁䅁䅅䅁䭁䉁䕁䅁䵁䅉䅅䅁䑁䅁䅁睁䵁䅁䅁权剂兄䅁权奁杂䅁允䅁䅁䅅䅁䭁䍁䝫䅁䵁䅉䅅䅁䕁䅁䅁睁䵁䅁䅁权煃䅂䅁权晁杂䅁权杁杂䅁允䅁䅁䅅䅁䭁乁䝑䅁䵁䅉䅅䅁䙁䅁䅁睁䵁䅁䅁权奃兂䅁权瑄权䅁权浄权䅁权湄权䅁允䅁䅁䅅䅁䡁䅁䅁䅁杁⭑䅚䍄䉁䅁䅁兂䅁䅁䅍䅄䅁䅁䅯䅩䅑䅁䅯剸䅉䅁䅯䅂䍁䅧䅯剹䅉䅁䅅䅁䉁䅁䅁兂啄乍䝧ㅕ䩣䅑杷允䅁䅁䅍䅁䑁䅁䅷䅁䭁偁䘴䅁䭁䍁䝙䅁䉁䅁䅁允䅁䅁䅕噋偹癷㑘䕗䵁䅉䅅䅁䑁䅁䅁睁䵁䅁䅁权䅄杄䅁权奁杂䅁允䅁䅁䅅䅁䭁䕁䝯䅁䵁䅉䅅䅁䙁䅁䅁睁䵁䅁䅁权䉂兂䅁权䱄杅䅁权䕁䅁䅋权䩄杅䅁允䅁䅁䅅䅁䙁䭁睒児塲ㅫ䅤䍄䉁䅁䅁兂䅁䅁䅍䅄䅁䅁䅯杫䅕䅁䅯硹䅉䅁䅯䅂䍁䅧䅯剹䅉䅁䅅䅁䉁䅁䅁兂偃癷潕䍘娹䅑杷允䅁䅁䅍䅁䑁䅁䅷䅁䭁䉁䵕䅁䭁䉁䝷䅁䉁䅁䅁允䅁䅁䅯杋䅣䅁杷允䅁䅁䅕䅁䑁䅁䅷䅁䭁佁䕅䅁䭁䵁单䅁䭁䅁䅑潁䭁䵁卧䅁䉁䅁䅁允䅁䅁䅕爰䄶㍂䩐啁䵁䅉䅅䅁䙁䅁䅁睁䵁䅁䅁权㡁兂䅁权灄权䅁权浄权䅁权湄权䅁允䅁䅁䅅䅁䭁䉁䕁䅁䵁䅉䅅䅁䑁䅁䅁睁䵁䅁䅁权潃䅂䅁权流杂䅁允䅁䅁䅅䅁䙁䉁畓⭒㙆䕎䅸䍄䉁䅁䅁兂䅁䅁䅍䅄䅁䅁䅯杰䅕䅁䅯剸䅉䅁䅯䅂䍁䅧䅯䉹䅉䅁䅅䅁䉁䅁䅁兂汁娷䈰䵲歧䅑杷允䅁䅁䅕䅁䑁䅁䅷䅁䭁䭁䴴䅁䭁䵁即䅁䭁䅁䅑潁䭁䵁卧䅁䉁䅁䅁允䅁䅁䅕㘱睎児湱歘䵁䅉䅅䅁䙁䅁䅁睁䵁䅁䅁权灃䅂䅁权汄权䅁权浄权䅁权湄权䅁允䅁䅁䅅䅁䭁䑁䱣䅁䵁䅉䅅䅁䙁䅁䅁睁䵁䅁䅁权噄兂䅁权獄权䅁权浄权䅁权湄权䅁允䅁䅁䅅䅁䭁䉁䕁䅁䵁䅉䅅䅁䙁䅁䅁睁䵁䅁䅁权䵂兂䅁权獄权䅁权浄权䅁权湄权䅁允䅁䅁䅅䅁䡁䅁䅁䅁䅄佌䅚䍄䉁䅁䅁兂䅁䅁䅍䅄䅁䅁䅯東䅑䅁䅯儶䅯䅁䅯朵䅯䅁䅯眵䅯䅁䅅䅁䉁䅁䅁权灃杄䅁䍄䉁䅁䅁睁䅁䅁䅍䅄䅁䅁䅯䅑䅕䅁䅯杊䅙䅁䅅䅁䉁䅁䅁兂乄䵺䵺偺慸䅑杷允䅁䅁䅍䅁䑁䅁䅷䅁䭁䙁䱯䅁䭁䍁䝑䅁䉁䅁䅁允䅁䅁䅯睍䅣䅁杷允䅁䅁䅕䅁䑁䅁䅷䅁䭁䥁䔸䅁䭁佁䭷䅁䭁佁䭙䅁䭁佁䭣䅁䉁䅁䅁允䅁䅁䅣䅁䅁䕁歄唵䵁䅉䅅䅁䙁䅁䅁睁䵁䅁䅁权煃䅂䅁权瑄权䅁权浄权䅁权湄权䅁允䅁䅁䅅䅁䡁䅁䅁䅁䅄畉䅚䍄䉁䅁䅁兂䅁䅁䅍䅄䅁䅁䅯先䅷䅁䅯儶䅯䅁䅯朵䅯䅁䅯眵䅯䅁䅅䅁䉁䅁䅁权允䅂䅁䍄䉁䅁䅁兂䅁䅁䅍䅄䅁䅁䅯儹䅕䅁䅯䄷䅯䅁䅯朵䅯䅁䅯眵䅯䅁䅅䅁䉁䅁䅁睂䅁䅁䅁䡷歈䅑杷允䅁䅁䅍䅁䑁䅁䅷䅁䭁䉁䙣䅁䭁䵁匸䅁䉁䅁䅁允䅁䅁䅯䅅䅑䅁杷允䅁䅁䅍䅁䑁䅁䅷䅁䭁䩁丸䅁䭁䵁匸䅁䉁䅁䅁允䅁䅁䅯䅅䅑䅁杷允䅁䅁䅕䅁䑁䅁䅷䅁䭁乁䙅䅁䭁佁䭷䅁䭁佁䭙䅁䭁佁䭣䅁䉁䅁䅁允䅁䅁䅣䅁䅁䵁䭁欵䵁䅉䅅䅁䙁䅁䅁睁䵁䅁䅁权剁䅄䅁权煄权䅁权浄权䅁权牄权䅁允䅁䅁䅅䅁䭁䉁䕁䅁䵁䅉䅅䅁䕁䅁䅁睁䵁䅁䅁权⽂兂䅁权晁杂䅁权杁杂䅁允䅁䅁䅅䅁䭁䍁䡕䅁䵁䅉䅅䅁䑁䅁䅁睁䵁䅁䅁权塁兂䅁权捁杂䅁允䅁䅁䅅䅁䭁䍁䝳䅁䵁䅉䅅䅁䑁䅁䅁睁䵁䅁䅁权捃睃䅁权敁杂䅁允䅁䅁䅅䅁䭁䑁䝑䅁䵁䅉䅅䅁䕁䅁䅁睁䵁䅁䅁权千䅂䅁权晁杂䅁权杁杂䅁允䅁䅁䅅䅁䭁䭁䡍䅁䵁䅉䅅䅁䙁䅁䅁睁䵁䅁䅁权癃兂䅁权䙄杅䅁权䕁䅁䅋权䥄杅䅁允䅁䅁䅅䅁䙁䝁伱乎㥌剦䅂䍄䉁䅁䅁兂䅁䅁䅍䅄䅁䅁䅯朳䅕䅁䅯剸䅉䅁䅯䅂䍁䅧䅯剹䅉䅁䅅䅁䉁䅁䅁兂療䥲汨洳桍䅑杷允䅁䅁䅕䅁䑁䅁䅷䅁䭁佁䙙䅁䭁䵁即䅁䭁䅁䅑潁䭁䵁卫䅁䉁䅁䅁允䅁䅁䅕場啯歲灣䕙䵁䅉䅅䅁䙁䅁䅁睁䵁䅁䅁权塁兂䅁权瑄权䅁权浄权䅁权湄权䅁允䅁䅁䅅䅁䡁䅁䅁䅁䅁敷䅎䍄䉁䅁䅁兂䅁䅁䅍䅄䅁䅁䅯䅂䅕䅁䅯硹䅉䅁䅯䅂䍁䅧䅯剹䅉䅁䅅䅁䉁䅁䅁兂䭁㘱睎摐坰䅑杷允䅁䅁䅍䅁䑁䅁䅷䅁䭁䥁䙍䅁䭁䍁䝑䅁䉁䅁䅁允䅁䅁䅯杰䅙䅁杷允䅁䅁䅕䅁䑁䅁䅷䅁䭁䵁䕉䅁䭁佁䭕䅁䭁佁䭙䅁䭁佁䭣䅁䉁䅁䅁允䅁䅁䅯䅏䅳䅁杷允䅁䅁䅕䅁䑁䅁䅷䅁䭁佁䕁䅁䭁佁䬰䅁䭁佁䭙䅁䭁佁䭣䅁䉁䅁䅁允䅁䅁䅯䅅䅑䅁杷允䅁䅁䅍䅁䑁䅁䅷䅁䭁乁䔰䅁䭁䵁匸䅁䉁䅁䅁允䅁䅁䅯䅅䅑䅁杷允䅁䅁䅑䅁䑁䅁䅷䅁䭁䥁䱷䅁䭁䉁䜸䅁䭁䍁䝁䅁䉁䅁䅁允䅁䅁䅯䅏䅙䅁杷允䅁䅁䅍䅁䑁䅁䅷䅁䭁䝁䙁䅁䭁䉁䝯䅁䉁䅁䅁允䅁䅁䅯兺䅙䅁杷允䅁䅁䅍䅁䑁䅁䅷䅁䭁䭁䔰䅁䭁䍁䝙䅁䉁䅁䅁允䅁䅁䅕体㙆䭆堵し䵁䅉䅅䅁䕁䅁䅁睁䵁䅁䅁权敃兂䅁权晁杂䅁权杁杂䅁允䅁䅁䅅䅁䭁䡁䡫䅁䵁䅉䅅䅁䑁䅁䅁睁䵁䅁䅁权瑃兄䅁权偄杅䅁允䅁䅁䅅䅁䭁䉁䕁䅁䵁䅉䅅䅁䙁䅁䅁睁䵁䅁䅁权䭄䅂䅁权灄权䅁权浄权䅁权湄权䅁允䅁䅁䅅䅁䭁䉁䕁䅁䵁䅉䅅䅁䑁䅁䅁睁䵁䅁䅁权敂䅅䅁权偄杅䅁允䅁䅁䅅䅁䡁䅁䅁䅁杂佭䅒䍄䉁䅁䅁兂䅁䅁䅍䅄䅁䅁䅯眵䄴䅁䅯儶䅯䅁䅯朵䅯䅁䅯眵䅯䅁䅅䅁䉁䅁䅁权坄䅅䅁䍄䉁䅁䅁兂䅁䅁䅍䅄䅁䅁䅯䅺䅕䅁䅯硹䅉䅁䅯䅂䍁䅧䅯剹䅉䅁䅅䅁䉁䅁䅁兂慃婭婭啭婬䅑杷允䅁䅁䅍䅁䑁䅁䅷䅁䭁乁䙧䅁䭁䍁䝑䅁䉁䅁䅁允䅁䅁䅯兌䅣䅁杷允䅁䅁䅍䅁䑁䅁䅷䅁䭁䉁乣䅁䭁䉁䝧䅁䉁䅁䅁允䅁䅁䅯䅒䅙䅁杷允䅁䅁䅕䅁䑁䅁䅷䅁䭁䅁䵁䅁䭁佁䭕䅁䭁佁䭙䅁䭁佁䭣䅁䉁䅁䅁允䅁䅁䅯䅅䅑䅁杷允䅁䅁䅕䅁䑁䅁䅷䅁䭁佁偉䅁䭁佁䭕䅁䭁佁䭙䅁䭁佁䭣䅁䉁䅁䅁允䅁䅁䅯䅅䅑䅁杷允䅁䅁䅕䅁䑁䅁䅷䅁䭁䕁䙁䅁䭁佁䭯䅁䭁佁䭙䅁䭁佁䭳䅁䉁䅁䅁允䅁䅁䅣䅁䅁䍁䝂欵䵁䅉䅅䅁䙁䅁䅁睁䵁䅁䅁权ぃ兂䅁权潄权䅁权浄权䅁权湄权䅁允䅁䅁䅅䅁䭁䉁䕁䅁䵁䅉䅅䅁䙁䅁䅁睁䵁䅁䅁权㡄兂䅁权䱄杅䅁权䕁䅁䅋权䥄杅䅁允䅁䅁䅅䅁䙁䅁䅁䅁䅁䝅䅊䍄䉁䅁䅁睁䅁䅁䅍䅄䅁䅁䅯睪䅑䅁䅯杊䅙䅁䅅䅁䉁䅁䅁兂歃䑣䬰礱慎䅑杷允䅁䅁䅕䅁䑁䅁䅷䅁䭁䱁义䅁䭁佁䭕䅁䭁佁䭙䅁䭁佁䭣䅁䉁䅁䅁允䅁䅁䅯䅈䅳䅁杷允䅁䅁䅕䅁䑁䅁䅷䅁䭁偁䕣䅁䭁佁䭕䅁䭁佁䭙䅁䭁佁䭣䅁䉁䅁䅁允䅁䅁䅯睎䅳䅁杷允䅁䅁䅕䅁䑁䅁䅷䅁䭁䅁䙣䅁䭁䵁即䅁䭁䅁䅑潁䭁䵁卧䅁䉁䅁䅁允䅁䅁䅕㡪ㅌ䙋晷䕕䵁䅉䅅䅁䕁䅁䅁睁䵁䅁䅁权婂兂䅁权晁杂䅁权杁杂䅁允䅁䅁䅅䅁䭁䥁䡑䅁䵁䅉䅅䅁䙁䅁䅁睁䵁䅁䅁权㙂兂䅁权䱄杅䅁权䕁䅁䅋权䥄杅䅁允䅁䅁䅅䅁䙁䵁䴳䵺䵺䙲䅆䍄䉁䅁䅁兂䅁䅁䅍䅄䅁䅁䅯䄷䅑䅁䅯硹䅉䅁䅯䅂䍁䅧䅯剹䅉䅁䅅䅁䉁䅁䅁兂捂㡪ㅌ偋呸䅑杷允䅁䅁䅍䅁䑁䅁䅷䅁䭁䉁䙯䅁䭁䍁䝑䅁䉁䅁䅁允䅁䅁䅯䅃䅣䅁杷允䅁䅁䅕䅁䑁䅁䅷䅁䭁䍁䙍䅁䭁䵁单䅁䭁䅁䅑潁䭁䵁卧䅁䉁䅁䅁允䅁䅁䅕䴳㌳汉㐯䕃䵁䅉䅅䅁䙁䅁䅁睁䵁䅁䅁权十兂䅁权䙄杅䅁权䕁䅁䅋权䥄杅䅁允䅁䅁䅅䅁䙁䩁杚卑䝩儯䅸䍄䉁䅁䅁兂䅁䅁䅍䅄䅁䅁䅯睎䄴䅁䅯硹䅉䅁䅯䅂䍁䅧䅯剹䅉䅁䅅䅁䉁䅁䅁兂偃癷潕乘吹䅑杷允䅁䅁䅑䅁䑁䅁䅷䅁䭁䙁䙉䅁䭁䉁䜸䅁䭁䍁䝁䅁䉁䅁䅁允䅁䅁䅯䅭䅣䅁杷允䅁䅁䅕䅁䑁䅁䅷䅁䭁䭁䕕䅁䭁䵁单䅁䭁䅁䅑潁䭁䵁卧䅁䉁䅁䅁允䅁䅁䅕䭦牕灎扶歃䵁䅉䅅䅁䑁䅁䅁睁䵁䅁䅁权捃䅄䅁权捁杂䅁允䅁䅁䅅䅁䭁䍁䝯䅁䵁䅉䅅䅁䙁䅁䅁睁䵁䅁䅁权㉄兂䅁权瑄权䅁权浄权䅁权湄权䅁允䅁䅁䅅䅁䡁䅁䅁䅁杂⭹䅖䍄䉁䅁䅁睁䅁䅁䅍䅄䅁䅁䅯䉅䅁䅁䅯硺䅉䅁䅅䅁䉁䅁䅁睂䅁䅁䅁䨴汈䅑杷允䅁䅁䅕䅁䑁䅁䅷䅁䭁䕁䙫䅁䭁䵁即䅁䭁䅁䅑潁䭁䵁卧䅁䉁䅁䅁允䅁䅁䅕㑈牘払敪䕕䵁䅉䅅䅁䑁䅁䅁睁䵁䅁䅁权橁兂䅁权慁杂䅁允䅁䅁䅅䅁䭁䙁䜸䅁䵁䅉䅅䅁䙁䅁䅁睁䵁䅁䅁权穄兂䅁权䱄杅䅁权䕁䅁䅋权䩄杅䅁允䅁䅁䅅䅁䙁䉁畓⭒㙆䘹䅖䍄䉁䅁䅁睁䅁䅁䅍䅄䅁䅁䅯䅯䅑䅁䅯硺䅉䅁䅅䅁䉁䅁䅁睂䅁䅁䅁乷托䅑杷允䅁䅁䅑䅁䑁䅁䅷䅁䭁䱁䔸䅁䭁䉁䜸䅁䭁䍁䝁䅁䉁䅁䅁允䅁䅁䅯睰䅧䅁杷允䅁䅁䅕䅁䑁䅁䅷䅁䭁乁䕅䅁䭁䵁即䅁䭁䅁䅑潁䭁䵁卫䅁䉁䅁䅁允䅁䅁䅕㡪ㅌ䙋晸歗䵁䅉䅅䅁䙁䅁䅁睁䵁䅁䅁权橃睄䅁权䙄杅䅁权䕁䅁䅋权䩄杅䅁允䅁䅁䅅䅁䙁偁剣圴䭉䍓䅂䍄䉁䅁䅁睁䅁䅁䅍䅄䅁䅁䅯眲䅑䅁䅯䅇䅙䅁䅅䅁䉁䅁䅁权㕁杂䅁䍄䉁䅁䅁睁䅁䅁䅍䅄䅁䅁䅯䅧䄴䅁䅯杈䅙䅁䅅䅁䉁䅁䅁权祁杂䅁䍄䉁䅁䅁兂䅁䅁䅍䅄䅁䅁䅯兆䅷䅁䅯剸䅉䅁䅯䅂䍁䅧䅯剹䅉䅁䅅䅁䉁䅁䅁兂汄摯潙䙊甴䅑杷允䅁䅁䅍䅁䑁䅁䅷䅁䭁䥁䕣䅁䭁䉁䝷䅁䉁䅁䅁允䅁䅁䅯䄷䅙䅁杷允䅁䅁䅍䅁䑁䅁䅷䅁䭁䅁乧䅁䭁䉁䜴䅁䉁䅁䅁允䅁䅁䅯剔䅁䅁杷允䅁䅁䅕䅁䑁䅁䅷䅁䭁䝁䵷䅁䭁佁䬰䅁䭁佁䭙䅁䭁佁䭣䅁䉁䅁䅁允䅁䅁䅣䅁䅁䅁䙂欵䵁䅉䅅䅁䑁䅁䅁睁䵁䅁䅁权橁兂䅁权捁杂䅁允䅁䅁䅅䅁䭁䍁䝣䅁䵁䅉䅅䅁䙁䅁䅁睁䵁䅁䅁权⽂兂䅁权煄权䅁权浄权䅁权牄权䅁允䅁䅁䅅䅁䡁䅁䅁䅁䅄畐䅚䍄䉁䅁䅁睁䅁䅁䅍䅄䅁䅁䅯兄䅷䅁䅯杇䅙䅁䅅䅁䉁䅁䅁权䱂杂䅁䍄䉁䅁䅁兂䅁䅁䅍䅄䅁䅁䅯睵䅑䅁䅯硹䅉䅁䅯䅂䍁䅧䅯䉹䅉䅁䅅䅁䉁䅁䅁兂硂児塲睯慂䅑杷允䅁䅁䅍䅁䑁䅁䅷䅁䭁䍁䙍䅁䭁䍁䝑䅁䉁䅁䅁允䅁䅁䅯䅅䅑䅁杷允䅁䅁䅕䅁䑁䅁䅷䅁䭁䱁䵁䅁䭁䵁单䅁䭁䅁䅑潁䭁䵁卧䅁䉁䅁䅁允䅁䅁䅕䕹婔甲䅉歁䵁䅉䅅䅁䑁䅁䅁睁䵁䅁䅁权捂兂䅁权偄杅䅁允䅁䅁䅅䅁䭁䉁䕁䅁䵁䅉䅅䅁䕁䅁䅁睁䵁䅁䅁权畁睃䅁权晁杂䅁权杁杂䅁允䅁䅁䅅䅁䭁䥁券䅁䵁䅉䅅䅁䙁䅁䅁睁䵁䅁䅁权⭄䅂䅁权灄权䅁权浄权䅁权湄权䅁允䅁䅁䅅䅁䭁䝁䵧䅁䵁䅉䅅䅁䙁䅁䅁睁䵁䅁䅁权晃䅂䅁权䱄杅䅁权䕁䅁䅋权䥄杅䅁允䅁䅁䅅䅁䙁䵁䴳䵺䵺䘳䅴䍄䉁䅁䅁兂䅁䅁䅍䅄䅁䅁䅯允䅙䅁䅯䄶䅯䅁䅯朵䅯䅁䅯眵䅯䅁䅅䅁䉁䅁䅁权䝁睃䅁䍄䉁䅁䅁兂䅁䅁䅍䅄䅁䅁䅯兲䅳䅁䅯䄷䅯䅁䅯朵䅯䅁䅯眵䅯䅁䅅䅁䉁䅁䅁睂䅁䅁䅁乙汐䅑杷允䅁䅁䅕䅁䑁䅁䅷䅁䭁䥁䘸䅁䭁佁䭕䅁䭁佁䭙䅁䭁佁䭣䅁䉁䅁䅁允䅁䅁䅯䅅䅑䅁杷允䅁䅁䅕䅁䑁䅁䅷䅁䭁䩁䔰䅁䭁䵁单䅁䭁䅁䅑潁䭁䵁卧䅁䉁䅁䅁允䅁䅁䅕塪䅕⭕愯い䵁䅉䅅䅁䙁䅁䅁睁䵁䅁䅁权楁兂䅁权䙄杅䅁权䕁䅁䅋权䥄杅䅁允䅁䅁䅅䅁䙁䍁慇祥䭏朷䄵䍄䉁䅁䅁兂䅁䅁䅍䅄䅁䅁䅯睮䅑䅁䅯剸䅉䅁䅯䅂䍁䅧䅯䉹䅉䅁䅅䅁䉁䅁䅁兂癃假汭䭳兕䅑杷允䅁䅁䅕䅁䑁䅁䅷䅁䭁佁䕍䅁䭁䵁单䅁䭁䅁䅑潁䭁䵁卫䅁䉁䅁䅁允䅁䅁䅕杺⭘婅杈歆䵁䅉䅅䅁䙁䅁䅁睁䵁䅁䅁权䑂睃䅁权潄权䅁权浄权䅁权湄权䅁允䅁䅁䅅䅁䭁䅁䱙䅁䵁䅉䅅䅁䑁䅁䅁睁䵁䅁䅁权摂兂䅁权偄杅䅁允䅁䅁䅅䅁䡁䅁䅁䅁权⭏䅒䍄䉁䅁䅁兂䅁䅁䅍䅄䅁䅁䅯睉䅕䅁䅯儷䅯䅁䅯朵䅯䅁䅯眵䅯䅁䅅䅁䉁䅁䅁睂䅁䅁䅁乯汢䅑杷允䅁䅁䅕䅁䑁䅁䅷䅁䭁䅁䵫䅁䭁䵁即䅁䭁䅁䅑潁䭁䵁卫䅁䉁䅁䅁允䅁䅁䅕捺䵺䵺歷啙䵁䅉䅅䅁䙁䅁䅁睁䵁䅁䅁权䍁兂䅁权瑄权䅁权浄权䅁权湄权䅁允䅁䅁䅅䅁䡁䅁䅁䅁杂敹䅒䍄䉁䅁䅁睁䅁䅁䅍䅄䅁䅁䅯杦䅳䅁䅯杇䅙䅁䅅䅁䉁䅁䅁权㡁杂䅁䍄䉁䅁䅁兂䅁䅁䅍䅄䅁䅁䅯杷䅕䅁䅯剸䅉䅁䅯䅂䍁䅧䅯䉹䅉䅁䅅䅁䉁䅁䅁兂佃偱佉塅㙐睐杷允䅁䅁䅍䅁䑁䅁䅷䅁䭁䙁䙙䅁䭁䍁䝑䅁䉁䅁䅁允䅁䅁䅯睤䅣䅁杷允䅁䅁䅍䅁䑁䅁䅷䅁䭁佁倴䅁䭁䵁匸䅁䉁䅁䅁允䅁䅁䅯䅅䅑䅁杷允䅁䅁䅕䅁䑁䅁䅷䅁䭁䡁䙉䅁䭁䵁即䅁䭁䅁䅑潁䭁䵁卫䅁䉁䅁䅁允䅁䅁䅕歲桦桥敓啗䵁䅉䅅䅁䙁䅁䅁睁䵁䅁䅁权䉁睃䅁权䙄杅䅁权䕁䅁䅋权䩄杅䅁允䅁䅁䅅䅁䙁䡁䝔浲獬兒䅰䍄䉁䅁䅁兂䅁䅁䅍䅄䅁䅁䅯䅤䅕䅁䅯硹䅉䅁䅯䅂䍁䅧䅯剹䅉䅁䅅䅁䉁䅁䅁兂桄桥畓㑒扆䅑杷允䅁䅁䅍䅁䑁䅁䅷䅁䭁䉁䙅䅁䭁䉁䝷䅁䉁䅁䅁允䅁䅁䅯睥䅙䅁杷允䅁䅁䅍䅁䑁䅁䅷䅁䭁䥁䵷䅁䭁䍁䝑䅁䉁䅁䅁允䅁䅁䅯桵䅅䅁杷允䅁䅁䅍䅁䑁䅁䅷䅁䭁䉁䵕䅁䭁䵁匸䅁䉁䅁䅁允䅁䅁䅣䅁䅁䭁䑃欴䵁䅉䅅䅁䙁䅁䅁睁䵁䅁䅁权流兂䅁权灄权䅁权浄权䅁权湄权䅁允䅁䅁䅅䅁䭁䑁关䅁䵁䅉䅅䅁䙁䅁䅁睁䵁䅁䅁权㍄䅂䅁权煄权䅁权浄权䅁权牄权䅁允䅁䅁䅅䅁䡁䅁䅁䅁䅃佑䅚䍄䉁䅁䅁睁䅁䅁䅍䅄䅁䅁䅯末䅕䅁䅯䅇䅙䅁䅅䅁䉁䅁䅁权㡂杂䅁䍄䉁䅁䅁睁䅁䅁䅍䅄䅁䅁䅯兙䄰䅁䅯䅊䅙䅁䅅䅁䉁䅁䅁权䕄兄䅁䍄䉁䅁䅁睁䅁䅁䅍䅄䅁䅁䅯朴䅑䅁䅯杇䅙䅁䅅䅁䉁䅁䅁权㝂杂䅁䍄䉁䅁䅁兂䅁䅁䅍䅄䅁䅁䅯杬䅑䅁䅯䄷䅯䅁䅯朵䅯䅁䅯眵䅯䅁䅅䅁䉁䅁䅁权允䅂䅁䍄䉁䅁䅁兂䅁䅁䅍䅄䅁䅁䅯䅦䅷䅁䅯䄷䅯䅁䅯朵䅯䅁䅯眵䅯䅁䅅䅁䉁䅁䅁睂䅁䅁䅁䡷汐䅑杷允䅁䅁䅕䅁䑁䅁䅷䅁䭁乁䘰䅁䭁䵁单䅁䭁䅁䅑潁䭁䵁卫䅁䉁䅁䅁允䅁䅁䅕㕬稷戯㍔歄䵁䅉䅅䅁䙁䅁䅁睁䵁䅁䅁权㝁兂䅁权䱄杅䅁权䕁䅁䅋权䩄杅䅁允䅁䅁䅅䅁䙁䥁䌯匹捨ㄯ䅤䍄䉁䅁䅁兂䅁䅁䅍䅄䅁䅁䅯允䅳䅁䅯䄷䅯䅁䅯朵䅯䅁䅯眵䅯䅁䅅䅁䉁䅁䅁睂䅁䅁䅁䌴浔䅑杷允䅁䅁䅕䅁䑁䅁䅷䅁䭁䩁䙷䅁䭁佁䭧䅁䭁佁䭙䅁䭁佁䭣䅁䉁䅁䅁允䅁䅁䅯杂䅳䅁杷允䅁䅁䅕䅁䑁䅁䅷䅁䭁䑁䱑䅁䭁佁䭧䅁䭁佁䭙䅁䭁佁䭣䅁䉁䅁䅁允䅁䅁䅯李䅳䅁杷允䅁䅁䅍䅁䑁䅁䅷䅁䭁乁䕁䅁䭁䉁䜴䅁䉁䅁䅁允䅁䅁䅯東䅙䅁杷允䅁䅁䅍䅁䑁䅁䅷䅁䭁䉁䙅䅁䭁䉁䜴䅁䉁䅁䅁允䅁䅁䅯朵䅙䅁杷允䅁䅁䅍䅁䑁䅁䅷䅁䭁乁久䅁䭁䵁匸䅁䉁䅁䅁允䅁䅁䅯䅅䅑䅁杷允䅁䅁䅍䅁䑁䅁䅷䅁䭁䩁䱷䅁䭁䉁䝷䅁䉁䅁䅁允䅁䅁䅯杙䅙䅁杷允䅁䅁䅕䅁䑁䅁䅷䅁䭁䡁䙁䅁䭁䵁单䅁䭁䅁䅑潁䭁䵁卧䅁䉁䅁䅁允䅁䅁䅕乬ㄷ睩止䕅䵁䅉䅅䅁䑁䅁䅁睁䵁䅁䅁权敃䅂䅁权偄杅䅁允䅁䅁䅅䅁䭁䉁䕁䅁䵁䅉䅅䅁䑁䅁䅁睁䵁䅁䅁权杂兂䅁权捁杂䅁允䅁䅁䅅䅁䭁偁䝣䅁䵁䅉䅅䅁䑁䅁䅁睁䵁䅁䅁权㑄兄䅁权奁杂䅁允䅁䅁䅅䅁䭁䡁䝷䅁䵁䅉䅅䅁䕁䅁䅁睁䵁䅁䅁权䑄兄䅁权晁杂䅁权杁杂䅁允䅁䅁䅅䅁䭁䩁䤴䅁䵁䅉䅅䅁䕁䅁䅁睁䵁䅁䅁权ぁ睄䅁权晁杂䅁权杁杂䅁允䅁䅁䅅䅁䭁䑁䝧䅁䵁䅉䅅䅁䙁䅁䅁睁䵁䅁䅁权求䅄䅁权獄权䅁权浄权䅁权湄权䅁允䅁䅁䅅䅁䡁䅁䅁䅁䅄敦䅖䍄䉁䅁䅁兂䅁䅁䅍䅄䅁䅁䅯睦䅕䅁䅯䄶䅯䅁䅯朵䅯䅁䅯眵䅯䅁䅅䅁䉁䅁䅁权䝁睃䅁䍄䉁䅁䅁兂䅁䅁䅍䅄䅁䅁䅯杹䅕䅁䅯䄷䅯䅁䅯朵䅯䅁䅯眵䅯䅁䅅䅁䉁䅁䅁睂䅁䅁䅁偯歄䅑杷允䅁䅁䅕䅁䑁䅁䅷䅁䭁䝁䵣䅁䭁佁䬰䅁䭁佁䭙䅁䭁佁䭣䅁䉁䅁䅁允䅁䅁䅣䅁䅁䵁䩁欵䵁䅉䅅䅁䙁䅁䅁睁䵁䅁䅁权敁兂䅁权瑄权䅁权浄权䅁权湄权䅁允䅁䅁䅅䅁䡁䅁䅁䅁杂改䅖䍄䉁䅁䅁睁䅁䅁䅍䅄䅁䅁䅯兔䅕䅁䅯䅈䅙䅁䅅䅁䉁䅁䅁权牁杂䅁䍄䉁䅁䅁睁䅁䅁䅍䅄䅁䅁䅯来䅳䅁䅯䅈䅙䅁䅅䅁䉁䅁䅁权㍄杂䅁䍄䉁䅁䅁睁䅁䅁䅍䅄䅁䅁䅯杷䄴䅁䅯杈䅙䅁䅅䅁䉁䅁䅁权䕁元䅁䍄䉁䅁䅁兂䅁䅁䅍䅄䅁䅁䅯允䅙䅁䅯剸䅉䅁䅯䅂䍁䅧䅯剹䅉䅁䅅䅁䉁䅁䅁兂牄䉬祖愫䑍䅑杷允䅁䅁䅕䅁䑁䅁䅷䅁䭁䅁䝉䅁䭁佁䬰䅁䭁佁䭙䅁䭁佁䭣䅁䉁䅁䅁允䅁䅁䅯䅅䅑䅁杷允䅁䅁䅍䅁䑁䅁䅷䅁䭁乁䙕䅁䭁䉁䝧䅁䉁䅁䅁允䅁䅁䅯䅦䅙䅁杷允䅁䅁䅍䅁䑁䅁䅷䅁䭁偁䱁䅁䭁䉁䜴䅁䉁䅁䅁允䅁䅁䅯東䅙䅁杷允䅁䅁䅕䅁䑁䅁䅷䅁䭁䥁䵕䅁䭁䵁单䅁䭁䅁䅑潁䭁䵁卧䅁䉁䅁䅁允䅁䅁䅕䱁獋䱷⬷ぁ䵁䅉䅅䅁䑁䅁䅁睁䵁䅁䅁权牃睃䅁权奁杂䅁允䅁䅁䅅䅁䭁䝁䜸䅁䵁䅉䅅䅁䙁䅁䅁睁䵁䅁䅁权㙁兂䅁权汄权䅁权浄权䅁权湄权䅁允䅁䅁䅅䅁䭁䉁䕁䅁䵁䅉䅅䅁䑁䅁䅁睁䵁䅁䅁权㕄兂䅁权歁杂䅁允䅁䅁䅅䅁䭁䡁䡙䅁䵁䅉䅅䅁䙁䅁䅁睁䵁䅁䅁权䡂兄䅁权䙄杅䅁权䕁䅁䅋权䩄杅䅁允䅁䅁䅅䅁䙁䡁䑵搳䕇杦䅆䍄䉁䅁䅁兂䅁䅁䅍䅄䅁䅁䅯睭䅑䅁䅯剸䅉䅁䅯䅂䍁䅧䅯剹䅉䅁䅅䅁䉁䅁䅁兂坃呑歳䑅䑁䅑杷允䅁䅁䅍䅁䑁䅁䅷䅁䭁䡁䱕䅁䭁䵁匸䅁䉁䅁䅁允䅁䅁䅯䅅䅑䅁杷允䅁䅁䅕䅁䑁䅁䅷䅁䭁䉁䙅䅁䭁佁䭫䅁䭁佁䭙䅁䭁佁䭣䅁䉁䅁䅁允䅁䅁䅯八䅳䅁杷允䅁䅁䅍䅁䑁䅁䅷䅁䭁䩁䕷䅁䭁䵁匸䅁䉁䅁䅁允䅁䅁䅣䅁䅁佁療唴䵁䅉䅅䅁䙁䅁䅁睁䵁䅁䅁权䝁杂䅁权獄权䅁权浄权䅁权湄权䅁允䅁䅁䅅䅁䡁䅁䅁䅁杄伫䅖䍄䉁䅁䅁兂䅁䅁䅍䅄䅁䅁䅯杳䅕䅁䅯儵䅯䅁䅯朵䅯䅁䅯眵䅯䅁䅅䅁䉁䅁䅁权㑁睃䅁䍄䉁䅁䅁兂䅁䅁䅍䅄䅁䅁䅯杂䅙䅁䅯剸䅉䅁䅯䅂䍁䅧䅯䉹䅉䅁䅅䅁䉁䅁䅁兂䅁㉋⭙眵卙䅑杷允䅁䅁䅍䅁䑁䅁䅷䅁䭁䡁䵫䅁䭁䉁䝷䅁䉁䅁䅁允䅁䅁䅯䄷䅙䅁杷允䅁䅁䅕䅁䑁䅁䅷䅁䭁䕁䙁䅁䭁䵁即䅁䭁䅁䅑潁䭁䵁卧䅁䉁䅁䅁允䅁䅁䅕浚浚浚㉢ざ䵁䅉䅅䅁䙁䅁䅁睁䵁䅁䅁权㍂兂䅁权瑄权䅁权浄权䅁权湄权䅁允䅁䅁䅅䅁䭁䉁䕁䅁䵁䅉䅅䅁䙁䅁䅁睁䵁䅁䅁权䵃杄䅁权䱄杅䅁权䕁䅁䅋权䥄杅䅁允䅁䅁䅅䅁䙁䙁㑋潈牘嘰䅚䍄䉁䅁䅁睁䅁䅁䅍䅄䅁䅁䅯杣䅳䅁䅯杇䅙䅁䅅䅁䉁䅁䅁权扁杂䅁䍄䉁䅁䅁䅂䅁䅁䅍䅄䅁䅁䅯䅷䄴䅁䅯睈䅙䅁䅯䅉䅙䅁䅅䅁䉁䅁䅁权㝁杂䅁䍄䉁䅁䅁兂䅁䅁䅍䅄䅁䅁䅯眹䅑䅁䅯䄶䅯䅁䅯朵䅯䅁䅯眵䅯䅁䅅䅁䉁䅁䅁权䝁睃䅁䍄䉁䅁䅁睁䅁䅁䅍䅄䅁䅁䅯䅓䅕䅁䅯杇䅙䅁䅅䅁䉁䅁䅁权䅄杂䅁䍄䉁䅁䅁兂䅁䅁䅍䅄䅁䅁䅯䅦䅷䅁䅯儵䅯䅁䅯朵䅯䅁䅯眵䅯䅁䅅䅁䉁䅁䅁权㍁睃䅁䍄䉁䅁䅁䅂䅁䅁䅍䅄䅁䅁䅯杦䅳䅁䅯睈䅙䅁䅯䅉䅙䅁䅅䅁䉁䅁䅁权い杂䅁䍄䉁䅁䅁睁䅁䅁䅍䅄䅁䅁䅯朳䅕䅁䅯杇䅙䅁䅅䅁䉁䅁䅁权扁杂䅁䍄䉁䅁䅁睁䅁䅁䅍䅄䅁䅁䅯朹䅯䅁䅯硺䅉䅁䅅䅁䉁䅁䅁睂䅁䅁䅁䡷汘䅑杷允䅁䅁䅕䅁䑁䅁䅷䅁䭁䵁䔰䅁䭁䵁单䅁䭁䅁䅑潁䭁䵁卫䅁䉁䅁䅁允䅁䅁䅕奧煦㕇䵚啅䵁䅉䅅䅁䑁䅁䅁睁䵁䅁䅁权捃䅂䅁权慁杂䅁允䅁䅁䅅䅁䭁䙁䝫䅁䵁䅉䅅䅁䙁䅁䅁睁䵁䅁䅁权坁杂䅁权瑄权䅁权浄权䅁权湄权䅁允䅁䅁䅅䅁䡁䅁䅁䅁杄伳䅖䍄䉁䅁䅁䅂䅁䅁䅍䅄䅁䅁䅯儴䅑䅁䅯睈䅙䅁䅯䅉䅙䅁䅅䅁䉁䅁䅁权灄杂䅁䍄䉁䅁䅁䅂䅁䅁䅍䅄䅁䅁䅯朸䅑䅁䅯睈䅙䅁䅯䅉䅙䅁䅅䅁䉁䅁䅁权佂杂䅁䍄䉁䅁䅁兂䅁䅁䅍䅄䅁䅁䅯児䅷䅁䅯硹䅉䅁䅯䅂䍁䅧䅯剹䅉䅁䅅䅁䉁䅁䅁兂灁䥘䌯娹杂䅑杷允䅁䅁䅍䅁䑁䅁䅷䅁䭁偁䙍䅁䭁䉁䝧䅁䉁䅁䅁允䅁䅁䅯杓䅙䅁杷允䅁䅁䅑䅁䑁䅁䅷䅁䭁䭁䙳䅁䭁䉁䜸䅁䭁䍁䝁䅁䉁䅁䅁允䅁䅁䅯兩䅧䅁杷允䅁䅁䅕䅁䑁䅁䅷䅁䭁䕁倰䅁䭁䵁单䅁䭁䅁䅑潁䭁䵁卧䅁䉁䅁䅁允䅁䅁䅕㥐噍䉮䕡稯䴸䅉䅅䅁䙁䅁䅁睁䵁䅁䅁权䭄䅂䅁权䱄杅䅁权䕁䅁䅋权䩄杅䅁允䅁䅁䅅䅁䙁䍁捬㡪ㅌ䙃䅬䍄䉁䅁䅁兂䅁䅁䅍䅄䅁䅁䅯䅮䅑䅁䅯儶䅯䅁䅯朵䅯䅁䅯眵䅯䅁䅅䅁䉁䅁䅁权允䅂䅁䍄䉁䅁䅁兂䅁䅁䅍䅄䅁䅁䅯杆䅕䅁䅯䄶䅯䅁䅯朵䅯䅁䅯眵䅯䅁䅅䅁䉁䅁䅁权允䅂䅁䍄䉁䅁䅁兂䅁䅁䅍䅄䅁䅁䅯眸䅕䅁䅯儵䅯䅁䅯朵䅯䅁䅯眵䅯䅁䅅䅁䉁䅁䅁权允䅂䅁䍄䉁䅁䅁睁䅁䅁䅍䅄䅁䅁䅯䅂䅕䅁䅯䅇䅙䅁䅅䅁䉁䅁䅁权瑁杂䅁䍄䉁䅁䅁兂䅁䅁䅍䅄䅁䅁䅯東䅷䅁䅯朶䅯䅁䅯朵䅯䅁䅯眶䅯䅁䅅䅁䉁䅁䅁睂䅁䅁䅁䑁浄䅑杷允䅁䅁䅕䅁䑁䅁䅷䅁䭁䩁䕷䅁䭁佁䬰䅁䭁佁䭙䅁䭁佁䭣䅁䉁䅁䅁允䅁䅁䅯䅅䅑䅁杷允䅁䅁䅍䅁䑁䅁䅷䅁䭁䥁䕣䅁䭁䵁匸䅁䉁䅁䅁允䅁䅁䅣䅁䅁䕁瑄䔵䵁䅉䅅䅁䙁䅁䅁睁䵁䅁䅁权䱁杂䅁权煄权䅁权浄权䅁权牄权䅁允䅁䅁䅅䅁䭁䉁䕁䅁䵁䅉䅅䅁䙁䅁䅁睁䵁䅁䅁权慃䅂䅁权䱄杅䅁权䕁䅁䅋权䩄杅䅁允䅁䅁䅅䅁䙁䵁䴳䵺䵺䘯䅨䍄䉁䅁䅁兂䅁䅁䅍䅄䅁䅁䅯眴䅑䅁䅯儶䅯䅁䅯朵䅯䅁䅯眵䅯䅁䅅䅁䉁䅁䅁权䱄䅅䅁䍄䉁䅁䅁睁䅁䅁䅍䅄䅁䅁䅯朶䅑䅁䅯硺䅉䅁䅅䅁䉁䅁䅁权允䅂䅁䍄䉁䅁䅁兂䅁䅁䅍䅄䅁䅁䅯兙䄰䅁䅯硹䅉䅁䅯䅂䍁䅧䅯剹䅉䅁䅅䅁䉁䅁䅁兂㑃潈牘慕慨䅑杷允䅁䅁䅕䅁䑁䅁䅷䅁䭁偁䭧䅁䭁䵁即䅁䭁䅁䅑潁䭁䵁卧䅁䉁䅁䅁允䅁䅁䅕児塲㍯乁啙䵁䅉䅅䅁䕁䅁䅁睁䵁䅁䅁权㑂兄䅁权晁杂䅁权杁杂䅁允䅁䅁䅅䅁䭁偁䝑䅁䵁䅉䅅䅁䙁䅁䅁睁䵁䅁䅁权㍁兂䅁权汄权䅁权浄权䅁权湄权䅁允䅁䅁䅅䅁䭁䉁䱧䅁䵁䅉䅅䅁䙁䅁䅁睁䵁䅁䅁权睄兂䅁权煄权䅁权浄权䅁权牄权䅁允䅁䅁䅅䅁䡁䅁䅁䅁䅃畓䅚䍄䉁䅁䅁兂䅁䅁䅍䅄䅁䅁䅯睨䅕䅁䅯剸䅉䅁䅯䅂䍁䅧䅯剹䅉䅁䅅䅁䉁䅁䅁兂歄焯䵘杔坉䅑杷允䅁䅁䅍䅁䑁䅁䅷䅁䭁䍁䙳䅁䭁䉁䝷䅁䉁䅁䅁允䅁䅁䅯其䅙䅁杷允䅁䅁䅍䅁䑁䅁䅷䅁䭁䕁倰䅁䭁䉁䝷䅁䉁䅁䅁允䅁䅁䅯其䅙䅁杷允䅁䅁䅕䅁䑁䅁䅷䅁䭁䥁䙣䅁䭁䵁单䅁䭁䅁䅑潁䭁䵁卧䅁䉁䅁䅁允䅁䅁䅕䄸㑏婏攰歅䵁䅉䅅䅁䑁䅁䅁睁䵁䅁䅁权橄䅂䅁权歁杂䅁允䅁䅁䅅䅁䭁佁䜴䅁䵁䅉䅅䅁䙁䅁䅁睁䵁䅁䅁权桂兂䅁权䱄杅䅁权䕁䅁䅋权䩄杅䅁允䅁䅁䅅䅁䙁䅁塲㍯㥁汓䅚䍄䉁䅁䅁睁䅁䅁䅍䅄䅁䅁䅯睨䅑䅁䅯䅊䅙䅁䅅䅁䉁䅁䅁权祄杂䅁䍄䉁䅁䅁睁䅁䅁䅍䅄䅁䅁䅯杩䄰䅁䅯杇䅙䅁䅅䅁䉁䅁䅁权䱂杂䅁䍄䉁䅁䅁睁䅁䅁䅍䅄䅁䅁䅯睨䅑䅁䅯杊䅙䅁䅅䅁䉁䅁䅁兂晁敨剴偵䰵䅑杷允䅁䅁䅍䅁䑁䅁䅷䅁䭁䉁䙕䅁䭁䉁䝯䅁䉁䅁䅁允䅁䅁䅯杷䅙䅁杷允䅁䅁䅕䅁䑁䅁䅷䅁䭁䅁䙉䅁䭁佁䭷䅁䭁佁䭙䅁䭁佁䭣䅁䉁䅁䅁允䅁䅁䅣䅁䅁䥁噄〴䵁䅉䅅䅁䙁䅁䅁睁䵁䅁䅁权剄兂䅁权䱄杅䅁权䕁䅁䅋权䩄杅䅁允䅁䅁䅅䅁䙁䵁ㅐ䙋偹汙䅨䍄䉁䅁䅁睁䅁䅁䅍䅄䅁䅁䅯䅊䅕䅁䅯䅊䅙䅁䅅䅁䉁䅁䅁权䥁睂䅁䍄䉁䅁䅁兂䅁䅁䅍䅄䅁䅁䅯睰䅑䅁䅯朶䅯䅁䅯朵䅯䅁䅯眶䅯䅁䅅䅁䉁䅁䅁睂䅁䅁䅁䍷浲䅑杷允䅁䅁䅍䅁䑁䅁䅷䅁䭁乁䕷䅁䭁䉁䜴䅁䉁䅁䅁允䅁䅁䅯兒䅙䅁杷允䅁䅁䅍䅁䑁䅁䅷䅁䭁䩁估䅁䭁䉁䜴䅁䉁䅁䅁允䅁䅁䅯眳䅣䅁杷允䅁䅁䅍䅁䑁䅁䅷䅁䭁偁䕣䅁䭁䉁䝯䅁䉁䅁䅁允䅁䅁䅯睘䅙䅁杷允䅁䅁䅕䅁䑁䅁䅷䅁䭁䑁偍䅁䭁佁䭕䅁䭁佁䭙䅁䭁佁䭣䅁䉁䅁䅁允䅁䅁䅯䅇䅳䅁杷允䅁䅁䅕䅁䑁䅁䅷䅁䭁䡁䱕䅁䭁䵁单䅁䭁䅁䅑潁䭁䵁卧䅁䉁䅁䅁允䅁䅁䅕慶乮㉖噏歇䵁䅉䅅䅁䙁䅁䅁睁䵁䅁䅁权い兄䅁权䙄杅䅁权䕁䅁䅋权䩄杅䅁允䅁䅁䅅䅁䙁䙁楉䥎な硤䅖䍄䉁䅁䅁兂䅁䅁䅍䅄䅁䅁䅯儴䅑䅁䅯䄷䅯䅁䅯朵䅯䅁䅯眵䅯䅁䅅䅁䉁䅁䅁睂噂噖噖景桶䅑杷允䅁䅁䅕䅁䑁䅁䅷䅁䭁偁䕫䅁䭁佁䭕䅁䭁佁䭙䅁䭁佁䭣䅁䉁䅁䅁允䅁䅁䅯儫䅯䅁杷允䅁䅁䅕䅁䑁䅁䅷䅁䭁䑁䱫䅁䭁佁䬰䅁䭁佁䭙䅁䭁佁䭣䅁䉁䅁䅁允䅁䅁䅣䅁䅁䥁㥁欵䵁䅉䅅䅁䙁䅁䅁睁䵁䅁䅁权剄䅄䅁权汄权䅁权浄权䅁权湄权䅁允䅁䅁䅅䅁䭁䉁䕁䅁䵁䅉䅅䅁䑁䅁䅁睁䵁䅁䅁权䱂兂䅁权奁杂䅁允䅁䅁䅅䅁䭁䕁䝑䅁䵁䅉䅅䅁䑁䅁䅁睁䵁䅁䅁权䙁杂䅁权奁杂䅁允䅁䅁䅅䅁䭁䕁䝑䅁䵁䅉䅅䅁䑁䅁䅁睁䵁䅁䅁权乄䅂䅁权流杂䅁允䅁䅁䅅䅁䙁䱁敧敨剴䕗䅬䍄䉁䅁䅁睁䅁䅁䅍䅄䅁䅁䅯䅄䅙䅁䅯杊䅙䅁䅅䅁䉁䅁䅁兂䥂場啯楲啤䅑杷允䅁䅁䅍䅁䑁䅁䅷䅁䭁䅁䵣䅁䭁䉁䝯䅁䉁䅁䅁允䅁䅁䅯睷䅙䅁杷允䅁䅁䅕䅁䑁䅁䅷䅁䭁䅁䙫䅁䭁䵁单䅁䭁䅁䅑潁䭁䵁卫䅁䉁䅁䅁允䅁䅁䅕䴵⭉煌塁歆䵁䅉䅅䅁䙁䅁䅁睁䵁䅁䅁权穂䅅䅁权䙄杅䅁权䕁䅁䅋权䥄杅䅁允䅁䅁䅅䅁䙁䍁嘱朷搶刳䄵䍄䉁䅁䅁睁䅁䅁䅍䅄䅁䅁䅯朸䅳䅁䅯䅊䅙䅁䅅䅁䉁䅁䅁权塁䅄䅁䍄䉁䅁䅁䅂䅁䅁䅍䅄䅁䅁䅯䅁䅷䅁䅯睈䅙䅁䅯䅉䅙䅁䅅䅁䉁䅁䅁权奄杂䅁䍄䉁䅁䅁兂䅁䅁䅍䅄䅁䅁䅯睨䅑䅁䅯儷䅯䅁䅯朵䅯䅁䅯眵䅯䅁䅅䅁䉁䅁䅁权允䅂䅁䍄䉁䅁䅁睁䅁䅁䅍䅄䅁䅁䅯睰䅑䅁䅯䅇䅙䅁䅅䅁䉁䅁䅁权灁杂䅁䍄䉁䅁䅁䅂䅁䅁䅍䅄䅁䅁䅯眫䅕䅁䅯睈䅙䅁䅯䅉䅙䅁䅅䅁䉁䅁䅁权穄杂䅁䍄䉁䅁䅁睁䅁䅁䅍䅄䅁䅁䅯䅎䅳䅁䅯䅇䅙䅁䅅䅁䉁䅁䅁权㡂杂䅁䍄䉁䅁䅁兂䅁䅁䅍䅄䅁䅁䅯䅨䅕䅁䅯剸䅉䅁䅯䅂䍁䅧䅯䉹䅉䅁䅅䅁䉁䅁䅁兂㙄㙕佊穡扫䅑杷允䅁䅁䅕䅁䑁䅁䅷䅁䭁䝁丸䅁䭁佁䭧䅁䭁佁䭙䅁䭁佁䭣䅁䉁䅁䅁允䅁䅁䅯䅅䅑䅁杷允䅁䅁䅕䅁䑁䅁䅷䅁䭁䅁䝙䅁䭁佁䭧䅁䭁佁䭙䅁䭁佁䭣䅁䉁䅁䅁允䅁䅁䅯杂䅳䅁杷允䅁䅁䅍䅁䑁䅁䅷䅁䭁䕁䙕䅁䭁䉁䝯䅁䉁䅁䅁允䅁䅁䅯児䅙䅁杷允䅁䅁䅕䅁䑁䅁䅷䅁䭁䑁䙯䅁䭁䵁即䅁䭁䅁䅑潁䭁䵁卧䅁䉁䅁䅁允䅁䅁䅕呣䬰㘱児さ䵁䅉䅅䅁䙁䅁䅁睁䵁䅁䅁权癄睃䅁权瑄权䅁权浄权䅁权湄权䅁允䅁䅁䅅䅁䡁䅁䅁䅁䅁⭆䅒䍄䉁䅁䅁兂䅁䅁䅍䅄䅁䅁䅯䄵䄴䅁䅯硹䅉䅁䅯䅂䍁䅧䅯䉹䅉䅁䅅䅁䉁䅁䅁兂捂㡪ㅌ偋噸䅑杷允䅁䅁䅍䅁䑁䅁䅷䅁䭁䡁䙯䅁䭁䉁䝷䅁䉁䅁䅁允䅁䅁䅯睤䅙䅁杷允䅁䅁䅕䅁䑁䅁䅷䅁䭁䩁䙳䅁䭁䵁即䅁䭁䅁䅑潁䭁䵁卫䅁䉁䅁䅁允䅁䅁䅕䡰㥁瑃穥歗䵁䅉䅅䅁䑁䅁䅁睁䵁䅁䅁权䙂兂䅁权捁杂䅁允䅁䅁䅅䅁䭁佁䝷䅁䵁䅉䅅䅁䙁䅁䅁睁䵁䅁䅁权敃䅂䅁权灄权䅁权浄权䅁权湄权䅁允䅁䅁䅅䅁䭁佁䵑䅁䵁䅉䅅䅁䙁䅁䅁睁䵁䅁䅁权瑄兂䅁权䙄杅䅁权䕁䅁䅋权䥄杅䅁允䅁䅁䅅䅁䙁䡁启偭䥒兎䅤䍄䉁䅁䅁睁䅁䅁䅍䅄䅁䅁䅯兒䅕䅁䅯䅊䅙䅁䅅䅁䉁䅁䅁权权杂䅁䍄䉁䅁䅁睁䅁䅁䅍䅄䅁䅁䅯兒䅕䅁䅯杊䅙䅁䅅䅁䉁䅁䅁兂䥂場啯畲啤䅑杷允䅁䅁䅑䅁䑁䅁䅷䅁䭁乁偳䅁䭁䉁䜸䅁䭁䍁䝁䅁䉁䅁䅁允䅁䅁䅯眱䅧䅁杷允䅁䅁䅍䅁䑁䅁䅷䅁䭁䱁临䅁䭁䉁䜴䅁䉁䅁䅁允䅁䅁䅯杪䅣䅁杷允䅁䅁䅕䅁䑁䅁䅷䅁䭁䱁䙑䅁䭁䵁即䅁䭁䅁䅑潁䭁䵁卧䅁䉁䅁䅁允䅁䅁䅕歲桦桥⭔䕖䵁䅉䅅䅁䙁䅁䅁睁䵁䅁䅁权䙄睃䅁权瑄权䅁权浄权䅁权湄权䅁允䅁䅁䅅䅁䡁䅁䅁䅁䅄敔䅚䍄䉁䅁䅁兂䅁䅁䅍䅄䅁䅁䅯睭䅑䅁䅯儵䅯䅁䅯朵䅯䅁䅯眵䅯䅁䅅䅁䉁䅁䅁权允䅂䅁䍄䉁䅁䅁兂䅁䅁䅍䅄䅁䅁䅯䄳䅷䅁䅯朶䅯䅁䅯朵䅯䅁䅯眶䅯䅁䅅䅁䉁䅁䅁睂䅁䅁䅁䕙浪䅑杷允䅁䅁䅍䅁䑁䅁䅷䅁䭁乁䕳䅁䭁䉁䝷䅁䉁䅁䅁允䅁䅁䅯其䅙䅁杷允䅁䅁䅍䅁䑁䅁䅷䅁䭁䉁䝕䅁䭁䍁䝙䅁䉁䅁䅁允䅁䅁䅕䭆䠵場䕰啖䵁䅉䅅䅁䑁䅁䅁睁䵁䅁䅁权扄䅂䅁权歁杂䅁允䅁䅁䅅䅁䭁偁䜰䅁䵁䅉䅅䅁䑁䅁䅁睁䵁䅁䅁权允睃䅁权流杂䅁允䅁䅁䅅䅁䙁佁㙆䭆䠵啁䅰䍄䉁䅁䅁睁䅁䅁䅍䅄䅁䅁䅯眸䅕䅁䅯杊䅙䅁䅅䅁䉁䅁䅁兂硂児塲㕯捂䅑杷允䅁䅁䅕䅁䑁䅁䅷䅁䭁䉁䝍䅁䭁䵁单䅁䭁䅁䅑潁䭁䵁卫䅁䉁䅁䅁允䅁䅁䅕⭗祊慨浣啅䵁䅉䅅䅁䙁䅁䅁睁䵁䅁䅁权䥂兂䅁权煄权䅁权浄权䅁权牄权䅁允䅁䅁䅅䅁䡁䅁䅁䅁䅁畒䅚䍄䉁䅁䅁睁䅁䅁䅍䅄䅁䅁䅯䅫䄰䅁䅯杈䅙䅁䅅䅁䉁䅁䅁权浄杂䅁䍄䉁䅁䅁兂䅁䅁䅍䅄䅁䅁䅯眲䅑䅁䅯䄶䅯䅁䅯朵䅯䅁䅯眵䅯䅁䅅䅁䉁䅁䅁权允䅂䅁䍄䉁䅁䅁兂䅁䅁䅍䅄䅁䅁䅯杹䅑䅁䅯剸䅉䅁䅯䅂䍁䅧䅯䉹䅉䅁䅅䅁䉁䅁䅁兂䭁坁㉡呬偅䅑杷允䅁䅁䅍䅁䑁䅁䅷䅁䭁䵁䕯䅁䭁䉁䝧䅁䉁䅁䅁允䅁䅁䅯兇䅙䅁杷允䅁䅁䅍䅁䑁䅁䅷䅁䭁䭁䱅䅁䭁䵁匸䅁䉁䅁䅁允䅁䅁䅣䅁䅁䍁䱄䔵䵁䅉䅅䅁䑁䅁䅁睁䵁䅁䅁权瑃兄䅁权敁杂䅁允䅁䅁䅅䅁䭁䭁䝣䅁䵁䅉䅅䅁䑁䅁䅁睁䵁䅁䅁权允兂䅁权捁杂䅁允䅁䅁䅅䅁䭁䙁䜰䅁䵁䅉䅅䅁䑁䅁䅁睁䵁䅁䅁权䝃兄䅁权奁杂䅁允䅁䅁䅅䅁䭁䕁䝑䅁䵁䅉䅅䅁䙁䅁䅁睁䵁䅁䅁权䱁杄䅁权瑄权䅁权浄权䅁权湄权䅁允䅁䅁䅅䅁䭁䉁䕁䅁䵁䅉䅅䅁䙁䅁䅁睁䵁䅁䅁权ぁ兂䅁权汄权䅁权浄权䅁权湄权䅁允䅁䅁䅅䅁䭁䉁䕁䅁䵁䅉䅅䅁䑁䅁䅁睁䵁䅁䅁权䭄䅂䅁权慁杂䅁允䅁䅁䅅䅁䭁䉁䝳䅁䵁䅉䅅䅁䙁䅁䅁睁䵁䅁䅁权浃䅂䅁权䱄杅䅁权䕁䅁䅋权䩄杅䅁允䅁䅁䅅䅁䙁佁剸䉵䘶ㄶ䅚䍄䉁䅁䅁睁䅁䅁䅍䅄䅁䅁䅯免䅕䅁䅯杈䅙䅁䅅䅁䉁䅁䅁权䝂杂䅁䍄䉁䅁䅁睁䅁䅁䅍䅄䅁䅁䅯眷䅷䅁䅯䅈䅙䅁䅅䅁䉁䅁䅁权煁杂䅁䍄䉁䅁䅁睁䅁䅁䅍䅄䅁䅁䅯眷䅑䅁䅯䅈䅙䅁䅅䅁䉁䅁䅁权偄杂䅁䍄䉁䅁䅁兂䅁䅁䅍䅄䅁䅁䅯睭䅑䅁䅯硹䅉䅁䅯䅂䍁䅧䅯䉹䅉䅁䅅䅁䉁䅁䅁兂㑃潈牘摕扨䅑杷允䅁䅁䅕䅁䑁䅁䅷䅁䭁䡁义䅁䭁佁䭕䅁䭁佁䭙䅁䭁佁䭣䅁䉁䅁䅁允䅁䅁䅯䅅䅑䅁杷允䅁䅁䅍䅁䑁䅁䅷䅁䭁䵁䕯䅁䭁䉁䜴䅁䉁䅁䅁允䅁䅁䅯兓䅙䅁杷允䅁䅁䅕䅁䑁䅁䅷䅁䭁䥁䵍䅁䭁佁䬰䅁䭁佁䭙䅁䭁佁䭣䅁䉁䅁䅁允䅁䅁䅯䅅䅑䅁杷允䅁䅁䅍䅁䑁䅁䅷䅁䭁䱁䕧䅁䭁䉁䝯䅁䉁䅁䅁允䅁䅁䅯䅷䅙䅁杷允䅁䅁䅍䅁䑁䅁䅷䅁䭁䝁䙑䅁䭁䍁䝑䅁䉁䅁䅁允䅁䅁䅯允䅣䅁杷允䅁䅁䅍䅁䑁䅁䅷䅁䭁䕁䱁䅁䭁䉁䝯䅁䉁䅁䅁允䅁䅁䅯児䅙䅁杷允䅁䅁䅍䅁䑁䅁䅷䅁䭁䑁䙫䅁䭁䍁䝑䅁䉁䅁䅁允䅁䅁䅯眳䄸䅁杷允䅁䅁䅕䅁䑁䅁䅷䅁䭁䉁䙫䅁䭁佁䭯䅁䭁佁䭙䅁䭁佁䭳䅁䉁䅁䅁允䅁䅁䅣䅁䅁䭁䝂欵䵁䅉䅅䅁䑁䅁䅁睁䵁䅁䅁权ㅄ兂䅁权敁杂䅁允䅁䅁䅅䅁䭁䝁䝙䅁䵁䅉䅅䅁䙁䅁䅁睁䵁䅁䅁权䍄兂䅁权汄权䅁权浄权䅁权湄权䅁允䅁䅁䅅䅁䭁䉁䕁䅁䵁䅉䅅䅁䙁䅁䅁睁䵁䅁䅁权瑄兂䅁权潄权䅁权浄权䅁权湄权䅁允䅁䅁䅅䅁䭁䅁䱙䅁䵁䅉䅅䅁䑁䅁䅁睁䵁䅁䅁权偃䅂䅁权奁杂䅁允䅁䅁䅅䅁䭁䝁䜸䅁䵁䅉䅅䅁䕁䅁䅁睁䵁䅁䅁权奄兂䅁权晁杂䅁权杁杂䅁允䅁䅁䅅䅁䭁䱁䡅䅁䵁䅉䅅䅁䑁䅁䅁睁䵁䅁䅁权䝁杂䅁权捁杂䅁允䅁䅁䅅䅁䭁䅁䡍䅁䵁䅉䅅䅁䑁䅁䅁睁䵁䅁䅁权⽂䅅䅁权偄杅䅁允䅁䅁䅅䅁䭁䉁䕁䅁䵁䅉䅅䅁䕁䅁䅁睁䵁䅁䅁权䭄䅂䅁权晁杂䅁权杁杂䅁允䅁䅁䅅䅁䭁䅁䡕䅁䵁䅉䅅䅁䕁䅁䅁睁䵁䅁䅁权䭁睃䅁权晁杂䅁权杁杂䅁允䅁䅁䅅䅁䭁䥁兕䅁䵁䅉䅅䅁䑁䅁䅁睁䵁䅁䅁权剂兂䅁权捁杂䅁允䅁䅁䅅䅁䭁䙁䠸䅁䵁䅉䅅䅁䙁䅁䅁睁䵁䅁䅁权䝂兂䅁权煄权䅁权浄权䅁权牄权䅁允䅁䅁䅅䅁䭁䉁䕁䅁䵁䅉䅅䅁䑁䅁䅁睁䵁䅁䅁权㑁兄䅁权敁杂䅁允䅁䅁䅅䅁䭁䭁䝯䅁䵁䅉䅅䅁䙁䅁䅁睁䵁䅁䅁权佃兂䅁权瑄权䅁权浄权䅁权湄权䅁允䅁䅁䅅䅁䡁䅁䅁䅁杂佐䅚䍄䉁䅁䅁兂䅁䅁䅍䅄䅁䅁䅯杹䅑䅁䅯䄶䅯䅁䅯朵䅯䅁䅯眵䅯䅁䅅䅁䉁䅁䅁权允䅂䅁䍄䉁䅁䅁睁䅁䅁䅍䅄䅁䅁䅯杬䅕䅁䅯杊䅙䅁䅅䅁䉁䅁䅁兂穁積積祍呎䅑杷允䅁䅁䅍䅁䑁䅁䅷䅁䭁䩁䙯䅁䭁䉁䝯䅁䉁䅁䅁允䅁䅁䅯兗䅙䅁杷允䅁䅁䅍䅁䑁䅁䅷䅁䭁䙁䱕䅁䭁䉁䝷䅁䉁䅁䅁允䅁䅁䅯杋䅙䅁杷允䅁䅁䅕䅁䑁䅁䅷䅁䭁䵁䕁䅁䭁佁䭷䅁䭁佁䭙䅁䭁佁䭣䅁䉁䅁䅁允䅁䅁䅣䅁䅁䵁晄唵䵁䅉䅅䅁䑁䅁䅁睁䵁䅁䅁权呄䅄䅁权捁杂䅁允䅁䅁䅅䅁䭁䥁䝳䅁䵁䅉䅅䅁䙁䅁䅁睁䵁䅁䅁权㕄䅂䅁权䙄杅䅁权䕁䅁䅋权䥄杅䅁允䅁䅁䅅䅁䙁佁ㅐ䕮氵睡䅚䍄䉁䅁䅁䅂䅁䅁䅍䅄䅁䅁䅯兢䅷䅁䅯睈䅙䅁䅯䅉䅙䅁䅅䅁䉁䅁䅁权䙄杂䅁䍄䉁䅁䅁兂䅁䅁䅍䅄䅁䅁䅯睂䅙䅁䅯儷䅯䅁䅯朵䅯䅁䅯眵䅯䅁䅅䅁䉁䅁䅁睂䅁䅁䅁䉷浈䅑杷允䅁䅁䅍䅁䑁䅁䅷䅁䭁䅁何䅁䭁䍁䝑䅁䉁䅁䅁允䅁䅁䅯砫䅅䅁杷允䅁䅁䅕䅁䑁䅁䅷䅁䭁偁䕫䅁䭁䵁即䅁䭁䅁䅑潁䭁䵁卧䅁䉁䅁䅁允䅁䅁䅕牕敧敨䩳䕙䵁䅉䅅䅁䙁䅁䅁睁䵁䅁䅁权畃兂䅁权灄权䅁权浄权䅁权湄权䅁允䅁䅁䅅䅁䭁䉁䕁䅁䵁䅉䅅䅁䑁䅁䅁睁䵁䅁䅁权䱄兄䅁权奁杂䅁允䅁䅁䅅䅁䭁䉁䝫䅁䵁䅉䅅䅁䙁䅁䅁睁䵁䅁䅁权⽂兂䅁权獄权䅁权浄权䅁权湄权䅁允䅁䅁䅅䅁䡁䅁䅁䅁䅄畐䅚䍄䉁䅁䅁兂䅁䅁䅍䅄䅁䅁䅯䉅䅁䅁䅯儷䅯䅁䅯朵䅯䅁䅯眵䅯䅁䅅䅁䉁䅁䅁权允䅂䅁䍄䉁䅁䅁睁䅁䅁䅍䅄䅁䅁䅯杅䅕䅁䅯杈䅙䅁䅅䅁䉁䅁䅁权乁睂䅁䍄䉁䅁䅁兂䅁䅁䅍䅄䅁䅁䅯睰䅕䅁䅯䄶䅯䅁䅯朵䅯䅁䅯眵䅯䅁䅅䅁䉁䅁䅁权允䅂䅁䍄䉁䅁䅁兂䅁䅁䅍䅄䅁䅁䅯杮䅷䅁䅯剸䅉䅁䅯䅂䍁䅧䅯䉹䅉䅁䅅䅁䉁䅁䅁兂潃㈷䭂捔䠰䅑杷允䅁䅁䅍䅁䑁䅁䅷䅁䭁偁䕫䅁䭁䉁䜴䅁䉁䅁䅁允䅁䅁䅯杄䅣䅁杷允䅁䅁䅕䅁䑁䅁䅷䅁䭁䍁偫䅁䭁佁䭷䅁䭁佁䭙䅁䭁佁䭣䅁䉁䅁䅁允䅁䅁䅣䅁䅁佁晃唵䵁䅉䅅䅁䕁䅁䅁睁䵁䅁䅁权獂兂䅁权晁杂䅁权杁杂䅁允䅁䅁䅅䅁䭁乁䩑䅁䵁䅉䅅䅁䙁䅁䅁睁䵁䅁䅁权湂兄䅁权汄权䅁权浄权䅁权湄权䅁允䅁䅁䅅䅁䭁䉁䕁䅁䵁䅉䅅䅁䙁䅁䅁睁䵁䅁䅁权奄䅅䅁权䱄杅䅁权䕁䅁䅋权䩄杅䅁允䅁䅁䅅䅁䙁佁㙆䭆䠵坉䅆䍄䉁䅁䅁睁䅁䅁䅍䅄䅁䅁䅯兣䅳䅁䅯䅇䅙䅁䅅䅁䉁䅁䅁权㡂杂䅁䍄䉁䅁䅁兂䅁䅁䅍䅄䅁䅁䅯兘䅕䅁䅯剸䅉䅁䅯䅂䍁䅧䅯䉹䅉䅁䅅䅁䉁䅁䅁兂杄䝏婵摩䨰䅑杷允䅁䅁䅍䅁䑁䅁䅷䅁䭁乁䙷䅁䭁䉁䜴䅁䉁䅁䅁允䅁䅁䅯杭䅣䅁杷允䅁䅁䅑䅁䑁䅁䅷䅁䭁偁䕫䅁䭁䉁䜸䅁䭁䍁䝁䅁䉁䅁䅁允䅁䅁䅯睄䅣䅁杷允䅁䅁䅕䅁䑁䅁䅷䅁䭁偁䕫䅁䭁佁䭧䅁䭁佁䭙䅁䭁佁䭣䅁䉁䅁䅁允䅁䅁䅯杂䅳䅁杷允䅁䅁䅕䅁䑁䅁䅷䅁䭁偁䕫䅁䭁佁䭷䅁䭁佁䭙䅁䭁佁䭣䅁䉁䅁䅁允䅁䅁䅣䅁䅁䵁䥄唵䵁䅉䅅䅁䙁䅁䅁睁䵁䅁䅁权⽁䅄䅁权獄权䅁权浄权䅁权湄权䅁允䅁䅁䅅䅁䭁䉁䕁䅁䵁䅉䅅䅁䑁䅁䅁睁䵁䅁䅁权呁兂䅁权偄杅䅁允䅁䅁䅅䅁䭁䉁䕁䅁䵁䅉䅅䅁䑁䅁䅁睁䵁䅁䅁权求充䅁权流杂䅁允䅁䅁䅅䅁䙁佁㙆䭆䠵噷䅚䍄䉁䅁䅁兂䅁䅁䅍䅄䅁䅁䅯儹䅑䅁䅯硹䅉䅁䅯䅂䍁䅧䅯䉹䅉䅁䅅䅁䉁䅁䅁兂塄㍯㥁橃剤䅑杷允䅁䅁䅕䅁䑁䅁䅷䅁䭁乁䕅䅁䭁佁䭯䅁䭁佁䭙䅁䭁佁䭳䅁䉁䅁䅁允䅁䅁䅯䅅䅑䅁杷允䅁䅁䅍䅁䑁䅁䅷䅁䭁䉁䝕䅁䭁䉁䝧䅁䉁䅁䅁允䅁䅁䅯䅒䅙䅁杷允䅁䅁䅍䅁䑁䅁䅷䅁䭁佁偉䅁䭁䉁䝧䅁䉁䅁䅁允䅁䅁䅯䅦䅙䅁杷允䅁䅁䅕䅁䑁䅁䅷䅁䭁䝁䙑䅁䭁䵁单䅁䭁䅁䅑潁䭁䵁卧䅁䉁䅁䅁允䅁䅁䅕䙺祪桶摗䕅䵁䅉䅅䅁䙁䅁䅁睁䵁䅁䅁权䅄杄䅁权煄权䅁权浄权䅁权牄权䅁允䅁䅁䅅䅁䭁䉁䕁䅁䵁䅉䅅䅁䑁䅁䅁睁䵁䅁䅁权㍁兂䅁权慁杂䅁允䅁䅁䅅䅁䭁䑁䜰䅁䵁䅉䅅䅁䙁䅁䅁睁䵁䅁䅁权慂䅄䅁权瑄权䅁权浄权䅁权湄权䅁允䅁䅁䅅䅁䭁䉁䕁䅁䵁䅉䅅䅁䙁䅁䅁睁䵁䅁䅁权佄睃䅁权䱄杅䅁权䕁䅁䅋权䩄杅䅁允䅁䅁䅅䅁䙁䝁浚浚浚汊䅤䍄䉁䅁䅁兂䅁䅁䅍䅄䅁䅁䅯䅹䄰䅁䅯硹䅉䅁䅯䅂䍁䅧䅯剹䅉䅁䅅䅁䉁䅁䅁兂㝂䭆䠵刴坰䅑杷允䅁䅁䅍䅁䑁䅁䅷䅁䭁䕁䵅䅁䭁䵁匸䅁䉁䅁䅁允䅁䅁䅣䅁䅁䵁摄䔴䵁䅉䅅䅁䑁䅁䅁睁䵁䅁䅁权㑂杄䅁权偄杅䅁允䅁䅁䅅䅁䭁䉁䕁䅁䵁䅉䅅䅁䕁䅁䅁睁䵁䅁䅁权㕃兂䅁权晁杂䅁权杁杂䅁允䅁䅁䅅䅁䭁䉁䡁䅁䵁䅉䅅䅁䙁䅁䅁睁䵁䅁䅁权㙂杄䅁权潄权䅁权浄权䅁权湄权䅁允䅁䅁䅅䅁䭁䉁䕁䅁䵁䅉䅅䅁䑁䅁䅁睁䵁䅁䅁权歂兂䅁权敁杂䅁允䅁䅁䅅䅁䭁䉁䡑䅁䵁䅉䅅䅁䙁䅁䅁睁䵁䅁䅁权佂兂䅁权潄权䅁权浄权䅁权湄权䅁允䅁䅁䅅䅁䭁䅁䱙䅁䵁䅉䅅䅁䙁䅁䅁睁䵁䅁䅁权偂兄䅁权獄权䅁权浄权䅁权湄权䅁允䅁䅁䅅䅁䭁䉁䕁䅁䵁䅉䅅䅁䑁䅁䅁睁䵁䅁䅁权䭃䅂䅁权歁杂䅁允䅁䅁䅅䅁䭁䉁䡕䅁䵁䅉䅅䅁䑁䅁䅁睁䵁䅁䅁权䉄䅄䅁权捁杂䅁允䅁䅁䅅䅁䭁䥁䝉䅁䵁䅉䅅䅁䙁䅁䅁睁䵁䅁䅁权穄杄䅁权獄权䅁权浄权䅁权湄权䅁允䅁䅁䅅䅁䡁䅁䅁䅁杂故䅚䍄䉁䅁䅁睁䅁䅁䅍䅄䅁䅁䅯睙䄰䅁䅯杇䅙䅁䅅䅁䉁䅁䅁权牁杂䅁䍄䉁䅁䅁兂䅁䅁䅍䅄䅁䅁䅯睆䄰䅁䅯儵䅯䅁䅯朵䅯䅁䅯眵䅯䅁䅅䅁䉁䅁䅁权允䅂䅁䍄䉁䅁䅁兂䅁䅁䅍䅄䅁䅁䅯東䅕䅁䅯剸䅉䅁䅯䅂䍁䅧䅯剹䅉䅁䅅䅁䉁䅁䅁兂婂求㕱睲副䅑杷允䅁䅁䅍䅁䑁䅁䅷䅁䭁䥁䕳䅁䭁䍁䝑䅁䉁䅁䅁允䅁䅁䅯杆䅣䅁杷允䅁䅁䅕䅁䑁䅁䅷䅁䭁䍁䙙䅁䭁䵁单䅁䭁䅁䅑潁䭁䵁卫䅁䉁䅁䅁允䅁䅁䅕㉊敆䉒桃啈䵁䅉䅅䅁䙁䅁䅁睁䵁䅁䅁权慃兄䅁权䱄杅䅁权䕁䅁䅋权䥄杅䅁允䅁䅁䅅䅁䙁偁潙䥘䌯噂䅤䍄䉁䅁䅁兂䅁䅁䅍䅄䅁䅁䅯朶䅕䅁䅯儷䅯䅁䅯朵䅯䅁䅯眵䅯䅁䅅䅁䉁䅁䅁权允䅂䅁䍄䉁䅁䅁兂䅁䅁䅍䅄䅁䅁䅯条䅷䅁䅯剸䅉䅁䅯䅂䍁䅧䅯剹䅉䅁䅅䅁䉁䅁䅁兂佁坱汈穹噕䅑杷允䅁䅁䅕䅁䑁䅁䅷䅁䭁䩁䕣䅁䭁䵁即䅁䭁䅁䅑潁䭁䵁卫䅁䉁䅁䅁允䅁䅁䅕歲桦桥敒歗䵁䅉䅅䅁䙁䅁䅁睁䵁䅁䅁权牄兂䅁权瑄权䅁权浄权䅁权湄权䅁允䅁䅁䅅䅁䡁䅁䅁䅁杄佋䅚䍄䉁䅁䅁睁䅁䅁䅍䅄䅁䅁䅯杶䅕䅁䅯䅊䅙䅁䅅䅁䉁䅁䅁权䝂䅅䅁䍄䉁䅁䅁兂䅁䅁䅍䅄䅁䅁䅯䅃䅳䅁䅯䄶䅯䅁䅯朵䅯䅁䅯眵䅯䅁䅅䅁䉁䅁䅁权允䅂䅁䍄䉁䅁䅁睁䅁䅁䅍䅄䅁䅁䅯䅫䄰䅁䅯䅊䅙䅁䅅䅁䉁䅁䅁权流充䅁䍄䉁䅁䅁兂䅁䅁䅍䅄䅁䅁䅯睎䅕䅁䅯䄷䅯䅁䅯朵䅯䅁䅯眵䅯䅁䅅䅁䉁䅁䅁睂䅁䅁䅁䭯汘䅑杷允䅁䅁䅍䅁䑁䅁䅷䅁䭁䉁剕䅁䭁䵁匸䅁䉁䅁䅁允䅁䅁䅯䅅䅑䅁杷允䅁䅁䅕䅁䑁䅁䅷䅁䭁䝁䙑䅁䭁佁䭧䅁䭁佁䭙䅁䭁佁䭣䅁䉁䅁䅁允䅁䅁䅯杂䅳䅁杷允䅁䅁䅍䅁䑁䅁䅷䅁䭁䅁䘰䅁䭁䍁䝑䅁䉁䅁䅁允䅁䅁䅯䅃䅣䅁杷允䅁䅁䅕䅁䑁䅁䅷䅁䭁䅁䙅䅁䭁佁䬰䅁䭁佁䭙䅁䭁佁䭣䅁䉁䅁䅁允䅁䅁䅣䅁䅁䵁療唵䵁䅉䅅䅁䙁䅁䅁睁䵁䅁䅁权癃兂䅁权䙄杅䅁权䕁䅁䅋权䩄杅䅁允䅁䅁䅅䅁䙁䡁睒扺慹睌䅸䍄䉁䅁䅁兂䅁䅁䅍䅄䅁䅁䅯杵䅕䅁䅯硹䅉䅁䅯䅂䍁䅧䅯䉹䅉䅁䅅䅁䉁䅁䅁兂䭁㘱睎呐婰䅑杷允䅁䅁䅕䅁䑁䅁䅷䅁䭁䝁䙑䅁䭁佁䭯䅁䭁佁䭙䅁䭁佁䭳䅁䉁䅁䅁允䅁䅁䅣䅁䅁佁㉁欵䵁䅉䅅䅁䑁䅁䅁睁䵁䅁䅁权䝃兂䅁权歁杂䅁允䅁䅁䅅䅁䭁䉁䤰䅁䵁䅉䅅䅁䙁䅁䅁睁䵁䅁䅁权穄兂䅁权䙄杅䅁权䕁䅁䅋权䥄杅䅁允䅁䅁䅅䅁䙁䑁㍆癘偂桳䅴䍄䉁䅁䅁䅂䅁䅁䅍䅄䅁䅁䅯䄳䅕䅁䅯睈䅙䅁䅯䅉䅙䅁䅅䅁䉁䅁䅁权䉃䅃䅁䍄䉁䅁䅁兂䅁䅁䅍䅄䅁䅁䅯具䅑䅁䅯儶䅯䅁䅯朵䅯䅁䅯眵䅯䅁䅅䅁䉁䅁䅁权允䅂䅁䍄䉁䅁䅁兂䅁䅁䅍䅄䅁䅁䅯杖䅷䅁䅯儶䅯䅁䅯朵䅯䅁䅯眵䅯䅁䅅䅁䉁䅁䅁权允䅂䅁䍄䉁䅁䅁䅂䅁䅁䅍䅄䅁䅁䅯朸䅕䅁䅯睈䅙䅁䅯䅉䅙䅁䅅䅁䉁䅁䅁权㑁杂䅁䍄䉁䅁䅁兂䅁䅁䅍䅄䅁䅁䅯杬䅑䅁䅯剸䅉䅁䅯䅂䍁䅧䅯䉹䅉䅁䅅䅁䉁䅁䅁兂奁浣塖灐敉䅑杷允䅁䅁䅕䅁䑁䅁䅷䅁䭁䡁䘰䅁䭁佁䭫䅁䭁佁䭙䅁䭁佁䭣䅁䉁䅁䅁允䅁䅁䅯剁䅁䅁杷允䅁䅁䅕䅁䑁䅁䅷䅁䭁䕁䙧䅁䭁䵁即䅁䭁䅁䅑潁䭁䵁卧䅁䉁䅁䅁允䅁䅁䅕䥘䌯匹䕪す䵁䅉䅅䅁䙁䅁䅁睁䵁䅁䅁权㑁兄䅁权煄权䅁权浄权䅁权牄权䅁允䅁䅁䅅䅁䭁䉁䕁䅁䵁䅉䅅䅁䕁䅁䅁睁䵁䅁䅁权偃兂䅁权晁杂䅁权杁杂䅁允䅁䅁䅅䅁䭁䭁䡁䅁䵁䅉䅅䅁䙁䅁䅁睁䵁䅁䅁权汃䅂䅁权䱄杅䅁权䕁䅁䅋权䥄杅䅁允䅁䅁䅅䅁䙁䩁婱婭婭嘫䅬䍄䉁䅁䅁兂䅁䅁䅍䅄䅁䅁䅯杬䅑䅁䅯硹䅉䅁䅯䅂䍁䅧䅯䉹䅉䅁䅅䅁䉁䅁䅁兂卂䉵䘶㜶奆䅑杷允䅁䅁䅕䅁䑁䅁䅷䅁䭁䵁䘴䅁䭁佁䭷䅁䭁佁䭙䅁䭁佁䭣䅁䉁䅁䅁允䅁䅁䅣䅁䅁䅁㙁欵䵁䅉䅅䅁䙁䅁䅁睁䵁䅁䅁权䍂兂䅁权䙄杅䅁权䕁䅁䅋权䩄杅䅁允䅁䅁䅅䅁䙁䙁整穥捤术䅸䍄䉁䅁䅁兂䅁䅁䅍䅄䅁䅁䅯睪䅷䅁䅯硹䅉䅁䅯䅂䍁䅧䅯剹䅉䅁䅅䅁䉁䅁䅁兂硂児塲⽯扂䅑杷允䅁䅁䅕䅁䑁䅁䅷䅁䭁䩁乯䅁䭁䵁单䅁䭁䅁䅑潁䭁䵁卧䅁䉁䅁䅁允䅁䅁䅕夷杉㥣卖商䵁䅉䅅䅁䙁䅁䅁睁䵁䅁䅁权祃兄䅁权潄权䅁权浄权䅁权湄权䅁允䅁䅁䅅䅁䭁䅁䱙䅁䵁䅉䅅䅁䙁䅁䅁睁䵁䅁䅁权䉃兂䅁权潄权䅁权浄权䅁权湄权䅁允䅁䅁䅅䅁䭁䉁䕁䅁䵁䅉䅅䅁䙁䅁䅁睁䵁䅁䅁权瑄杄䅁权汄权䅁权浄权䅁权湄权䅁允䅁䅁䅅䅁䭁䑁䱣䅁䵁䅉䅅䅁䑁䅁䅁睁䵁䅁䅁权坃䅂䅁权慁杂䅁允䅁䅁䅅䅁䭁䕁䝁䅁䵁䅉䅅䅁䑁䅁䅁睁䵁䅁䅁权牄兂䅁权捁杂䅁允䅁䅁䅅䅁䭁佁䜰䅁䵁䅉䅅䅁䑁䅁䅁睁䵁䅁䅁权捁兂䅁权奁杂䅁允䅁䅁䅅䅁䭁䡁䝷䅁䵁䅉䅅䅁䑁䅁䅁睁䵁䅁䅁权い权䅁权捁杂䅁允䅁䅁䅅䅁䭁乁䡑䅁䵁䅉䅅䅁䙁䅁䅁睁䵁䅁䅁权煄䅂䅁权灄权䅁权浄权䅁权湄权䅁允䅁䅁䅅䅁䭁乁偅䅁䵁䅉䅅䅁䙁䅁䅁睁䵁䅁䅁权㕂兂䅁权獄权䅁权浄权䅁权湄权䅁允䅁䅁䅅䅁䭁䉁䕁䅁䵁䅉䅅䅁䙁䅁䅁睁䵁䅁䅁权坃䅂䅁权煄权䅁权浄权䅁权牄权䅁允䅁䅁䅅䅁䭁䉁䕁䅁䵁䅉䅅䅁䙁䅁䅁睁䵁䅁䅁权䥁杂䅁权獄权䅁权浄权䅁权湄权䅁允䅁䅁䅅䅁䡁䅁䅁䅁杄畣䅖䍄䉁䅁䅁睁䅁䅁䅍䅄䅁䅁䅯儲䅑䅁䅯杇䅙䅁䅅䅁䉁䅁䅁权婂杂䅁䍄䉁䅁䅁睁䅁䅁䅍䅄䅁䅁䅯兆䅕䅁䅯硺䅉䅁䅅䅁䉁䅁䅁权允䅂䅁䍄䉁䅁䅁睁䅁䅁䅍䅄䅁䅁䅯児䅕䅁䅯杈䅙䅁䅅䅁䉁䅁䅁权橄杂䅁䍄䉁䅁䅁睁䅁䅁䅍䅄䅁䅁䅯䄯䅑䅁䅯硺䅉䅁䅅䅁䉁䅁䅁权允䅂䅁䍄䉁䅁䅁兂䅁䅁䅍䅄䅁䅁䅯䅄䅕䅁䅯剸䅉䅁䅯䅂䍁䅧䅯䉹䅉䅁䅅䅁䉁䅁䅁兂䙃穏浑㥖剳䅑杷允䅁䅁䅕䅁䑁䅁䅷䅁䭁䙁佉䅁䭁佁䭯䅁䭁佁䭙䅁䭁佁䭳䅁䉁䅁䅁允䅁䅁䅣䅁䅁䅁睁欵䵁䅉䅅䅁䑁䅁䅁睁䵁䅁䅁权⽂兂䅁权慁杂䅁允䅁䅁䅅䅁䭁䑁䜴䅁䵁䅉䅅䅁䙁䅁䅁睁䵁䅁䅁权穄兄䅁权獄权䅁权浄权䅁权湄权䅁允䅁䅁䅅䅁䡁䅁䅁䅁杄佊䅚䍄䉁䅁䅁睁䅁䅁䅍䅄䅁䅁䅯杧䅕䅁䅯硺䅉䅁䅅䅁䉁䅁䅁权允䅂䅁䍄䉁䅁䅁睁䅁䅁䅍䅄䅁䅁䅯杅䅷䅁䅯杊䅙䅁䅅䅁䉁䅁䅁兂穁積積㑍啎䅑杷允䅁䅁䅍䅁䑁䅁䅷䅁䭁䍁䵷䅁䭁䍁䝑䅁䉁䅁䅁允䅁䅁䅯睍䄰䅁杷允䅁䅁䅕䅁䑁䅁䅷䅁䭁䵁䙙䅁䭁䵁单䅁䭁䅁䅑潁䭁䵁卫䅁䉁䅁䅁允䅁䅁䅕⽯㝈㡱丯啅䵁䅉䅅䅁䑁䅁䅁睁䵁䅁䅁权权睄䅁权流杂䅁允䅁䅁䅅䅁䙁佁剸䉵䘶ㅋ䅒䍄䉁䅁䅁兂䅁䅁䅍䅄䅁䅁䅯䅎䅕䅁䅯儷䅯䅁䅯朵䅯䅁䅯眵䅯䅁䅅䅁䉁䅁䅁权允䅂䅁䍄䉁䅁䅁兂䅁䅁䅍䅄䅁䅁䅯儶䅕䅁䅯儵䅯䅁䅯朵䅯䅁䅯眵䅯䅁䅅䅁䉁䅁䅁权㑁睃䅁䍄䉁䅁䅁兂䅁䅁䅍䅄䅁䅁䅯䅩䅳䅁䅯儵䅯䅁䅯朵䅯䅁䅯眵䅯䅁䅅䅁䉁䅁䅁权允䅂䅁䍄䉁䅁䅁睁䅁䅁䅍䅄䅁䅁䅯来䅕䅁䅯硺䅉䅁䅅䅁䉁䅁䅁权允䅂䅁䍄䉁䅁䅁兂䅁䅁䅍䅄䅁䅁䅯䅕䅷䅁䅯朶䅯䅁䅯朵䅯䅁䅯眶䅯䅁䅅䅁䉁䅁䅁权允䅂䅁䍄䉁䅁䅁睁䅁䅁䅍䅄䅁䅁䅯来䅕䅁䅯杈䅙䅁䅅䅁䉁䅁䅁权㍂杂䅁䍄䉁䅁䅁兂䅁䅁䅍䅄䅁䅁䅯兆䅕䅁䅯剸䅉䅁䅯䅂䍁䅧䅯剹䅉䅁䅅䅁䉁䅁䅁兂䑂女䉊㙐剷䅑杷允䅁䅁䅕䅁䑁䅁䅷䅁䭁䙁䙯䅁䭁佁䭷䅁䭁佁䭙䅁䭁佁䭣䅁䉁䅁䅁允䅁䅁䅣䅁䅁䍁䝃䔵䵁䅉䅅䅁䙁䅁䅁睁䵁䅁䅁权獄兄䅁权灄权䅁权浄权䅁权湄权䅁允䅁䅁䅅䅁䭁䉁䕁䅁䵁䅉䅅䅁䙁䅁䅁睁䵁䅁䅁权捂兂䅁权灄权䅁权浄权䅁权湄权䅁允䅁䅁䅅䅁䭁䑁剉䅁䵁䅉䅅䅁䑁䅁䅁睁䵁䅁䅁权䑄杄䅁权捁杂䅁允䅁䅁䅅䅁䭁䙁䝍䅁䵁䅉䅅䅁䙁䅁䅁睁䵁䅁䅁权噄兂䅁权瑄权䅁权浄权䅁权湄权䅁允䅁䅁䅅䅁䭁䉁䕁䅁䵁䅉䅅䅁䙁䅁䅁睁䵁䅁䅁权穃䅂䅁权汄权䅁权浄权䅁权湄权䅁允䅁䅁䅅䅁䭁䉁䕁䅁䵁䅉䅅䅁䑁䅁䅁睁䵁䅁䅁权呄䅂䅁权慁杂䅁允䅁䅁䅅䅁䭁䙁䜸䅁䵁䅉䅅䅁䙁䅁䅁睁䵁䅁䅁权睃兂䅁权灄权䅁权浄权䅁权湄权䅁允䅁䅁䅅䅁䭁䉁䕁䅁䵁䅉䅅䅁䑁䅁䅁睁䵁䅁䅁权睄䅂䅁权歁杂䅁允䅁䅁䅅䅁䭁䩁䡕䅁䵁䅉䅅䅁䕁䅁䅁睁䵁䅁䅁权瑂睃䅁权晁杂䅁权杁杂䅁允䅁䅁䅅䅁䭁䭁䭣䅁䵁䅉䅅䅁䙁䅁䅁睁䵁䅁䅁权噁兂䅁权䱄杅䅁权䕁䅁䅋权䥄杅䅁允䅁䅁䅅䅁䙁䉁畓⭒㙆䘵䄱䍄䉁䅁䅁睁䅁䅁䅍䅄䅁䅁䅯䅆䄰䅁䅯杈䅙䅁䅅䅁䉁䅁䅁权ぁ杂䅁䍄䉁䅁䅁䅂䅁䅁䅍䅄䅁䅁䅯朹䅕䅁䅯睈䅙䅁䅯䅉䅙䅁䅅䅁䉁䅁䅁权坃睂䅁䍄䉁䅁䅁兂䅁䅁䅍䅄䅁䅁䅯䅃䄰䅁䅯剸䅉䅁䅯䅂䍁䅧䅯剹䅉䅁䅅䅁䉁䅁䅁兂灂䑢煖兴䌴䅑杷允䅁䅁䅕䅁䑁䅁䅷䅁䭁䱁䙷䅁䭁䵁单䅁䭁䅁䅑潁䭁䵁卧䅁䉁䅁䅁允䅁䅁䅕眹煚丶煳歇䵁䅉䅅䅁䑁䅁䅁睁䵁䅁䅁权㉄兂䅁权慁杂䅁允䅁䅁䅅䅁䭁䑁䜰䅁䵁䅉䅅䅁䙁䅁䅁睁䵁䅁䅁权䩁兄䅁权煄权䅁权浄权䅁权牄权䅁允䅁䅁䅅䅁䡁䅁䅁䅁杁⭌䅚䍄䉁䅁䅁兂䅁䅁䅍䅄䅁䅁䅯睄䅙䅁䅯硹䅉䅁䅯䅂䍁䅧䅯䉹䅉䅁䅅䅁䉁䅁䅁兂乄䵺䵺䍺坸䅑杷允䅁䅁䅕䅁䑁䅁䅷䅁䭁䭁䘸䅁䭁佁䭕䅁䭁佁䭙䅁䭁佁䭣䅁䉁䅁䅁允䅁䅁䅯䅅䅑䅁杷允䅁䅁䅕䅁䑁䅁䅷䅁䭁䡁䙕䅁䭁佁䭕䅁䭁佁䭙䅁䭁佁䭣䅁䉁䅁䅁允䅁䅁䅯儫䅯䅁杷允䅁䅁䅍䅁䑁䅁䅷䅁䭁䉁䙕䅁䭁䍁䝙䅁䉁䅁䅁允䅁䅁䅕呣䬰㘱杍歗䵁䅉䅅䅁䑁䅁䅁睁䵁䅁䅁权穂䅅䅁权流杂䅁允䅁䅁䅅䅁䙁䑁積積積ㄴ䅬䍄䉁䅁䅁兂䅁䅁䅍䅄䅁䅁䅯睩䅷䅁䅯䄷䅯䅁䅯朵䅯䅁䅯眵䅯䅁䅅䅁䉁䅁䅁睂䅁䅁䅁䅷浦䅑杷允䅁䅁䅍䅁䑁䅁䅷䅁䭁䑁䙯䅁䭁䉁䝧䅁䉁䅁䅁允䅁䅁䅯兏䅙䅁杷允䅁䅁䅍䅁䑁䅁䅷䅁䭁䵁䙙䅁䭁䉁䝷䅁䉁䅁䅁允䅁䅁䅯杰䅣䅁杷允䅁䅁䅍䅁䑁䅁䅷䅁䭁䩁䔸䅁䭁䉁䝯䅁䉁䅁䅁允䅁䅁䅯睇䅙䅁杷允䅁䅁䅍䅁䑁䅁䅷䅁䭁䙁䙑䅁䭁䵁匸䅁䉁䅁䅁允䅁䅁䅯䅅䅑䅁杷允䅁䅁䅍䅁䑁䅁䅷䅁䭁䝁䘰䅁䭁䵁匸䅁䉁䅁䅁允䅁䅁䅯䅅䅑䅁杷允䅁䅁䅕䅁䑁䅁䅷䅁䭁䭁乯䅁䭁佁䭧䅁䭁佁䭙䅁䭁佁䭣䅁䉁䅁䅁允䅁䅁䅯䅅䅑䅁杷允䅁䅁䅍䅁䑁䅁䅷䅁䭁䱁䔰䅁䭁䉁䝧䅁䉁䅁䅁允䅁䅁䅯兇䅙䅁杷允䅁䅁䅍䅁䑁䅁䅷䅁䭁䅁䱁䅁䭁䉁䝧䅁䉁䅁䅁允䅁䅁䅯䅒䅙䅁杷允䅁䅁䅕䅁䑁䅁䅷䅁䭁䥁䙯䅁䭁䵁单䅁䭁䅁䅑潁䭁䵁卧䅁䉁䅁䅁允䅁䅁䅕甶じ噁琴歇䵁䅉䅅䅁䙁䅁䅁睁䵁䅁䅁权噁兂䅁权潄权䅁权浄权䅁权湄权䅁允䅁䅁䅅䅁䭁䅁䱙䅁䵁䅉䅅䅁䑁䅁䅁睁䵁䅁䅁权䩃兂䅁权流杂䅁允䅁䅁䅅䅁䙁䭁䠵場啯汄䅨䍄䉁䅁䅁兂䅁䅁䅍䅄䅁䅁䅯兎䅕䅁䅯朶䅯䅁䅯朵䅯䅁䅯眶䅯䅁䅅䅁䉁䅁䅁睂䅁䅁䅁䕙浐䅑杷允䅁䅁䅍䅁䑁䅁䅷䅁䭁䡁䘰䅁䭁䍁䝑䅁䉁䅁䅁允䅁䅁䅯䅅䅑䅁杷允䅁䅁䅕䅁䑁䅁䅷䅁䭁䅁䝍䅁䭁䵁即䅁䭁䅁䅑潁䭁䵁卫䅁䉁䅁䅁允䅁䅁䅕灭婭婭㕮歖䵁䅉䅅䅁䑁䅁䅁睁䵁䅁䅁权湁兂䅁权捁杂䅁允䅁䅁䅅䅁䭁䙁䝯䅁䵁䅉䅅䅁䙁䅁䅁睁䵁䅁䅁权歃睃䅁权灄权䅁权浄权䅁权湄权䅁允䅁䅁䅅䅁䭁䙁光䅁䵁䅉䅅䅁䙁䅁䅁睁䵁䅁䅁权時兂䅁权汄权䅁权浄权䅁权湄权䅁允䅁䅁䅅䅁䭁䑁䱧䅁䵁䅉䅅䅁䙁䅁䅁睁䵁䅁䅁权䙃兂䅁权灄权䅁权浄权䅁权湄权䅁允䅁䅁䅅䅁䭁䙁副䅁䵁䅉䅅䅁䙁䅁䅁睁䵁䅁䅁权䵁杂䅁权潄权䅁权浄权䅁权湄权䅁允䅁䅁䅅䅁䭁䉁䕁䅁䵁䅉䅅䅁䙁䅁䅁睁䵁䅁䅁权汄䅂䅁权獄权䅁权浄权䅁权湄权䅁允䅁䅁䅅䅁䡁䅁䅁䅁杄佄䅚䍄䉁䅁䅁睁䅁䅁䅍䅄䅁䅁䅯兦䅳䅁䅯䅇䅙䅁䅅䅁䉁䅁䅁权㕁杂䅁䍄䉁䅁䅁兂䅁䅁䅍䅄䅁䅁䅯杦䅕䅁䅯䄷䅯䅁䅯朵䅯䅁䅯眵䅯䅁䅅䅁䉁䅁䅁睂䅁䅁䅁䕙浈䅑杷允䅁䅁䅕䅁䑁䅁䅷䅁䭁䉁䰰䅁䭁佁䭷䅁䭁佁䭙䅁䭁佁䭣䅁䉁䅁䅁允䅁䅁䅣䅁䅁䵁䩂欵䵁䅉䅅䅁䙁䅁䅁睁䵁䅁䅁权偄䅂䅁权䱄杅䅁权䕁䅁䅋权䥄杅䅁允䅁䅁䅅䅁䙁䝁浚浚浚浪䅂䍄䉁䅁䅁睁䅁䅁䅍䅄䅁䅁䅯䅖䅕䅁䅯䅈䅙䅁䅅䅁䉁䅁䅁权䝂睂䅁䍄䉁䅁䅁兂䅁䅁䅍䅄䅁䅁䅯朳䅑䅁䅯朶䅯䅁䅯朵䅯䅁䅯眶䅯䅁䅅䅁䉁䅁䅁睂䅁䅁䅁䕁浢䅑杷允䅁䅁䅍䅁䑁䅁䅷䅁䭁䙁䴸䅁䭁䉁䝯䅁䉁䅁䅁允䅁䅁䅯睇䅙䅁杷允䅁䅁䅕䅁䑁䅁䅷䅁䭁䕁䘴䅁䭁䵁即䅁䭁䅁䅑潁䭁䵁卧䅁䉁䅁䅁允䅁䅁䅕場啯歲桦䕗䵁䅉䅅䅁䑁䅁䅁睁䵁䅁䅁权畃兂䅁权慁杂䅁允䅁䅁䅅䅁䭁䱁䝁䅁䵁䅉䅅䅁䙁䅁䅁睁䵁䅁䅁权塃杄䅁权汄权䅁权浄权䅁权湄权䅁允䅁䅁䅅䅁䭁䉁䕁䅁䵁䅉䅅䅁䑁䅁䅁睁䵁䅁䅁权⽃䅄䅁权偄杅䅁允䅁䅁䅅䅁䭁䉁䕁䅁䵁䅉䅅䅁䙁䅁䅁睁䵁䅁䅁权ぃ兂䅁权灄权䅁权浄权䅁权湄权䅁允䅁䅁䅅䅁䭁䉁䕁䅁䵁䅉䅅䅁䙁䅁䅁睁䵁䅁䅁权䍂兄䅁权䱄杅䅁权䕁䅁䅋权䩄杅䅁允䅁䅁䅅䅁䙁䵁ㅐ䙋偹汕䅖䍄䉁䅁䅁睁䅁䅁䅍䅄䅁䅁䅯兲䅳䅁䅯硺䅉䅁䅅䅁䉁䅁䅁睂䅁䅁䅁䌴汄䅑杷允䅁䅁䅕䅁䑁䅁䅷䅁䭁䉁䙕䅁䭁佁䬰䅁䭁佁䭙䅁䭁佁䭣䅁䉁䅁䅁允䅁䅁䅣䅁䅁䍁浄欴䵁䅉䅅䅁䙁䅁䅁睁䵁䅁䅁权佃䅄䅁权獄权䅁权浄权䅁权湄权䅁允䅁䅁䅅䅁䭁䉁䕁䅁䵁䅉䅅䅁䑁䅁䅁睁䵁䅁䅁权剃兂䅁权偄杅䅁允䅁䅁䅅䅁䡁䅁䅁䅁杁佋䅎䍄䉁䅁䅁睁䅁䅁䅍䅄䅁䅁䅯儳䅕䅁䅯杊䅙䅁䅅䅁䉁䅁䅁兂䙃ㄶ㑇版奖䅑杷允䅁䅁䅕䅁䑁䅁䅷䅁䭁䥁䙯䅁䭁佁䭧䅁䭁佁䭙䅁䭁佁䭣䅁䉁䅁䅁允䅁䅁䅯杂䅳䅁杷允䅁䅁䅍䅁䑁䅁䅷䅁䭁䝁䙕䅁䭁䉁䝯䅁䉁䅁䅁允䅁䅁䅯睓䅙䅁杷允䅁䅁䅕䅁䑁䅁䅷䅁䭁偁䕯䅁䭁䵁单䅁䭁䅁䅑潁䭁䵁卧䅁䉁䅁䅁允䅁䅁䅕䭃煋卯䝙ぃ䵁䅉䅅䅁䑁䅁䅁睁䵁䅁䅁权⽂兂䅁权捁杂䅁允䅁䅁䅅䅁䭁䍁䡍䅁䵁䅉䅅䅁䙁䅁䅁睁䵁䅁䅁权⭄䅂䅁权瑄权䅁权浄权䅁权湄权䅁允䅁䅁䅅䅁䡁䅁䅁䅁杂畊䅚䍄䉁䅁䅁兂䅁䅁䅍䅄䅁䅁䅯䅶䅕䅁䅯䄷䅯䅁䅯朵䅯䅁䅯眵䅯䅁䅅䅁䉁䅁䅁睂䅁䅁䅁偯歌䅑杷允䅁䅁䅕䅁䑁䅁䅷䅁䭁䙁䙯䅁䭁佁䭯䅁䭁佁䭙䅁䭁佁䭳䅁䉁䅁䅁允䅁䅁䅣䅁䅁䝁㡁欵䵁䅉䅅䅁䑁䅁䅁睁䵁䅁䅁权時兂䅁权流杂䅁允䅁䅁䅅䅁䙁䑁䬰㘱睎噌䅤䍄䉁䅁䅁睁䅁䅁䅍䅄䅁䅁䅯睦䅕䅁䅯杈䅙䅁䅅䅁䉁䅁䅁权䅁睂䅁䍄䉁䅁䅁兂䅁䅁䅍䅄䅁䅁䅯䄵䅑䅁䅯剸䅉䅁䅯䅂䍁䅧䅯䉹䅉䅁䅅䅁䉁䅁䅁兂噄ㅭ托⼸呯䅑杷允䅁䅁䅕䅁䑁䅁䅷䅁䭁䥁偳䅁䭁䵁单䅁䭁䅁䅑潁䭁䵁卫䅁䉁䅁䅁允䅁䅁䅕桱久眱歘歃䵁䅉䅅䅁䙁䅁䅁睁䵁䅁䅁权奁兂䅁权䙄杅䅁权䕁䅁䅋权䩄杅䅁允䅁䅁䅅䅁䙁䡁㙍晉㈸刷䅂䍄䉁䅁䅁兂䅁䅁䅍䅄䅁䅁䅯眫䄰䅁䅯儶䅯䅁䅯朵䅯䅁䅯眵䅯䅁䅅䅁䉁䅁䅁权㡄兄䅁䍄䉁䅁䅁睁䅁䅁䅍䅄䅁䅁䅯兌䅕䅁䅯杊䅙䅁䅅䅁䉁䅁䅁兂浂浚浚浚做䅑杷允䅁䅁䅕䅁䑁䅁䅷䅁䭁䩁䕅䅁䭁佁䭷䅁䭁佁䭙䅁䭁佁䭣䅁䉁䅁䅁允䅁䅁䅯䅅䅑䅁杷允䅁䅁䅕䅁䑁䅁䅷䅁䭁䙁䘴䅁䭁佁䭧䅁䭁佁䭙䅁䭁佁䭣䅁䉁䅁䅁允䅁䅁䅯杂䅳䅁杷允䅁䅁䅍䅁䑁䅁䅷䅁䭁乁䙯䅁䭁䉁䝧䅁䉁䅁䅁允䅁䅁䅯䅒䅙䅁杷允䅁䅁䅕䅁䑁䅁䅷䅁䭁佁䙑䅁䭁佁䭧䅁䭁佁䭙䅁䭁佁䭣䅁䉁䅁䅁允䅁䅁䅯䅅䅑䅁杷允䅁䅁䅍䅁䑁䅁䅷䅁䭁䭁䕑䅁䭁䉁䜴䅁䉁䅁䅁允䅁䅁䅯杫䅙䅁杷允䅁䅁䅍䅁䑁䅁䅷䅁䭁䡁䰴䅁䭁䍁䝑䅁䉁䅁䅁允䅁䅁䅯朵䄸䅁杷允䅁䅁䅕䅁䑁䅁䅷䅁䭁偁䔴䅁䭁䵁即䅁䭁䅁䅑潁䭁䵁卫䅁䉁䅁䅁允䅁䅁䅕牕敧敨硵䕕䵁䅉䅅䅁䙁䅁䅁睁䵁䅁䅁权獁兄䅁权煄权䅁权浄权䅁权牄权䅁允䅁䅁䅅䅁䡁䅁䅁䅁䅃⭋䅚䍄䉁䅁䅁兂䅁䅁䅍䅄䅁䅁䅯䅡䅕䅁䅯䄷䅯䅁䅯朵䅯䅁䅯眵䅯䅁䅅䅁䉁䅁䅁睂䅁䅁䅁䝙汘䅑杷允䅁䅁䅍䅁䑁䅁䅷䅁䭁䅁䜰䅁䭁䍁䝑䅁䉁䅁䅁允䅁䅁䅯睊䅣䅁杷允䅁䅁䅕䅁䑁䅁䅷䅁䭁䥁䱣䅁䭁佁䭯䅁䭁佁䭙䅁䭁佁䭳䅁䉁䅁䅁允䅁䅁䅯䅅䅑䅁杷允䅁䅁䅍䅁䑁䅁䅷䅁䭁䡁䘸䅁䭁䍁䝑䅁䉁䅁䅁允䅁䅁䅯䅋䅣䅁杷允䅁䅁䅍䅁䑁䅁䅷䅁䭁䵁䙑䅁䭁䉁䜴䅁䉁䅁䅁允䅁䅁䅯睳䅙䅁杷允䅁䅁䅍䅁䑁䅁䅷䅁䭁䝁丸䅁䭁䵁匸䅁䉁䅁䅁允䅁䅁䅣䅁䅁䭁䍂䔵䵁䅉䅅䅁䙁䅁䅁睁䵁䅁䅁权硂兂䅁权煄权䅁权浄权䅁权牄权䅁允䅁䅁䅅䅁䭁䉁䕁䅁䵁䅉䅅䅁䑁䅁䅁睁䵁䅁䅁权㉂兄䅁权敁杂䅁允䅁䅁䅅䅁䭁佁䜰䅁䵁䅉䅅䅁䙁䅁䅁睁䵁䅁䅁权佄兄䅁权䙄杅䅁权䕁䅁䅋权䩄杅䅁允䅁䅁䅅䅁䙁偁塕䨳地睓䅸䍄䉁䅁䅁兂䅁䅁䅍䅄䅁䅁䅯睫䅕䅁䅯剸䅉䅁䅯䅂䍁䅧䅯剹䅉䅁䅅䅁䉁䅁䅁兂ㅄ䩂歡㡮坙䅑杷允䅁䅁䅕䅁䑁䅁䅷䅁䭁䙁䱫䅁䭁䵁单䅁䭁䅁䅑潁䭁䵁卧䅁䉁䅁䅁允䅁䅁䅕扖祌做卂商䵁䅉䅅䅁䑁䅁䅁睁䵁䅁䅁权乁杂䅁权流杂䅁允䅁䅁䅅䅁䙁䉁畓⭒㙆䘹䅚䍄䉁䅁䅁睁䅁䅁䅍䅄䅁䅁䅯杪䅕䅁䅯䅇䅙䅁䅅䅁䉁䅁䅁权療杂䅁䍄䉁䅁䅁睁䅁䅁䅍䅄䅁䅁䅯眳䅷䅁䅯䅊䅙䅁䅅䅁䉁䅁䅁权乁䅃䅁䍄䉁䅁䅁兂䅁䅁䅍䅄䅁䅁䅯児䅕䅁䅯䄶䅯䅁䅯朵䅯䅁䅯眵䅯䅁䅅䅁䉁䅁䅁权䝁睃䅁䍄䉁䅁䅁睁䅁䅁䅍䅄䅁䅁䅯睪䅕䅁䅯䅇䅙䅁䅅䅁䉁䅁䅁权䕂杂䅁䍄䉁䅁䅁睁䅁䅁䅍䅄䅁䅁䅯杊䄰䅁䅯䅊䅙䅁䅅䅁䉁䅁䅁权元䅃䅁䍄䉁䅁䅁睁䅁䅁䅍䅄䅁䅁䅯杇䄰䅁䅯䅇䅙䅁䅅䅁䉁䅁䅁权灁杂䅁䍄䉁䅁䅁兂䅁䅁䅍䅄䅁䅁䅯杖䅕䅁䅯剸䅉䅁䅯䅂䍁䅧䅯䉹䅉䅁䅅䅁䉁䅁䅁兂元嘸汢噣塑䅑杷允䅁䅁䅕䅁䑁䅁䅷䅁䭁䡁䘸䅁䭁佁䭕䅁䭁佁䭙䅁䭁佁䭣䅁䉁䅁䅁允䅁䅁䅯䅇䅳䅁杷允䅁䅁䅍䅁䑁䅁䅷䅁䭁䱁䙅䅁䭁䍁䝙䅁䉁䅁䅁允䅁䅁䅕噋偹癷奕ざ䵁䅉䅅䅁䑁䅁䅁睁䵁䅁䅁权橂兂䅁权流杂䅁允䅁䅁䅅䅁䙁䝁浚浚浚求䅬䍄䉁䅁䅁睁䅁䅁䅍䅄䅁䅁䅯兊䅳䅁䅯䅊䅙䅁䅅䅁䉁䅁䅁权歃兄䅁䍄䉁䅁䅁睁䅁䅁䅍䅄䅁䅁䅯典䅕䅁䅯䅊䅙䅁䅅䅁䉁䅁䅁权偃䅃䅁䍄䉁䅁䅁睁䅁䅁䅍䅄䅁䅁䅯兗䅳䅁䅯杊䅙䅁䅅䅁䉁䅁䅁兂啁歲桦煥呒䅑杷允䅁䅁䅕䅁䑁䅁䅷䅁䭁䡁䘸䅁䭁佁䬰䅁䭁佁䭙䅁䭁佁䭣䅁䉁䅁䅁允䅁䅁䅣䅁䅁䵁⭁欵䵁䅉䅅䅁䙁䅁䅁睁䵁䅁䅁权千兂䅁权䙄杅䅁权䕁䅁䅋权䩄杅䅁允䅁䅁䅅䅁䙁䱁䵺晡㝇⽵⽷䍄䉁䅁䅁睁䅁䅁䅍䅄䅁䅁䅯兓䅳䅁䅯䅈䅙䅁䅅䅁䉁䅁䅁权畁睂䅁䍄䉁䅁䅁睁䅁䅁䅍䅄䅁䅁䅯眵䄴䅁䅯䅈䅙䅁䅅䅁䉁䅁䅁权浄䅃䅁䍄䉁䅁䅁兂䅁䅁䅍䅄䅁䅁䅯睆䅳䅁䅯儵䅯䅁䅯朵䅯䅁䅯眵䅯䅁䅅䅁䉁䅁䅁权允䅂䅁䍄䉁䅁䅁兂䅁䅁䅍䅄䅁䅁䅯儳䅑䅁䅯剸䅉䅁䅯䅂䍁䅧䅯䉹䅉䅁䅅䅁䉁䅁䅁兂䕃儱塦㝭敫䅑杷允䅁䅁䅕䅁䑁䅁䅷䅁䭁乁䔰䅁䭁䵁单䅁䭁䅁䅑潁䭁䵁卫䅁䉁䅁䅁允䅁䅁䅕敲䕋坈橁う䵁䅉䅅䅁䑁䅁䅁睁䵁䅁䅁权䭃兂䅁权敁杂䅁允䅁䅁䅅䅁䭁䅁䠴䅁䵁䅉䅅䅁䙁䅁䅁睁䵁䅁䅁权摄䅂䅁权䱄杅䅁权䕁䅁䅋权䩄杅䅁允䅁䅁䅅䅁䙁䉁䘫ㄶ㑇浆䅂䍄䉁䅁䅁睁䅁䅁䅍䅄䅁䅁䅯儳䅑䅁䅯杇䅙䅁䅅䅁䉁䅁䅁权䅂杂䅁䍄䉁䅁䅁兂䅁䅁䅍䅄䅁䅁䅯杶䅕䅁䅯䄶䅯䅁䅯朵䅯䅁䅯眵䅯䅁䅅䅁䉁䅁䅁权允䅂䅁䍄䉁䅁䅁睁䅁䅁䅍䅄䅁䅁䅯儵䅳䅁䅯䅈䅙䅁䅅䅁䉁䅁䅁权乂杂䅁䍄䉁䅁䅁兂䅁䅁䅍䅄䅁䅁䅯䅧䄴䅁䅯䄶䅯䅁䅯朵䅯䅁䅯眵䅯䅁䅅䅁䉁䅁䅁权允䅂䅁䍄䉁䅁䅁睁䅁䅁䅍䅄䅁䅁䅯睰䅑䅁䅯䅈䅙䅁䅅䅁䉁䅁䅁权灁睂䅁䍄䉁䅁䅁睁䅁䅁䅍䅄䅁䅁䅯杲䅕䅁䅯杊䅙䅁䅅䅁䉁䅁䅁兂㝂䭆䠵匴噰䅑杷允䅁䅁䅕䅁䑁䅁䅷䅁䭁䅁䱕䅁䭁佁䭫䅁䭁佁䭙䅁䭁佁䭣䅁䉁䅁䅁允䅁䅁䅯桏䅅䅁杷允䅁䅁䅍䅁䑁䅁䅷䅁䭁乁䔰䅁䭁䉁䝷䅁䉁䅁䅁允䅁䅁䅯䅈䅣䅁杷允䅁䅁䅍䅁䑁䅁䅷䅁䭁偁䙯䅁䭁䍁䝑䅁䉁䅁䅁允䅁䅁䅯䅌䅙䅁杷允䅁䅁䅕䅁䑁䅁䅷䅁䭁䡁兑䅁䭁佁䭷䅁䭁佁䭙䅁䭁佁䭣䅁䉁䅁䅁允䅁䅁䅯䅅䅑䅁杷允䅁䅁䅍䅁䑁䅁䅷䅁䭁䙁䘰䅁䭁䉁䝧䅁䉁䅁䅁允䅁䅁䅯睢䅙䅁杷允䅁䅁䅕䅁䑁䅁䅷䅁䭁䱁伴䅁䭁佁䭯䅁䭁佁䭙䅁䭁佁䭳䅁䉁䅁䅁允䅁䅁䅣䅁䅁䍁潁欵䵁䅉䅅䅁䑁䅁䅁睁䵁䅁䅁权䙃睃䅁权敁杂䅁允䅁䅁䅅䅁䭁䩁䝅䅁䵁䅉䅅䅁䙁䅁䅁睁䵁䅁䅁权湃䅂䅁权䱄杅䅁权䕁䅁䅋权䥄杅䅁允䅁䅁䅅䅁䙁䝁浚浚浚汊䅴䍄䉁䅁䅁兂䅁䅁䅍䅄䅁䅁䅯䅃䅙䅁䅯剸䅉䅁䅯䅂䍁䅧䅯剹䅉䅁䅅䅁䉁䅁䅁兂坁䭊湙ㅳ匸䅑杷允䅁䅁䅕䅁䑁䅁䅷䅁䭁䵁䕉䅁䭁䵁单䅁䭁䅁䅑潁䭁䵁卧䅁䉁䅁䅁允䅁䅁䅕穗⽭圱䑋䕅䵁䅉䅅䅁䙁䅁䅁睁䵁䅁䅁权㕄兂䅁权潄权䅁权浄权䅁权湄权䅁允䅁䅁䅅䅁䭁䉁䕁䅁䵁䅉䅅䅁䙁䅁䅁睁䵁䅁䅁权⽃䅄䅁权汄权䅁权浄权䅁权湄权䅁允䅁䅁䅅䅁䭁䉁䱯䅁䵁䅉䅅䅁䑁䅁䅁睁䵁䅁䅁权摄兂䅁权敁杂䅁允䅁䅁䅅䅁䭁䵁䝷䅁䵁䅉䅅䅁䙁䅁䅁睁䵁䅁䅁权橂杄䅁权瑄权䅁权浄权䅁权湄权䅁允䅁䅁䅅䅁䭁䉁䕁䅁䵁䅉䅅䅁䙁䅁䅁睁䵁䅁䅁权呃兂䅁权灄权䅁权浄权䅁权湄权䅁允䅁䅁䅅䅁䭁佁儰䅁䵁䅉䅅䅁䙁䅁䅁睁䵁䅁䅁权呁杂䅁权䙄杅䅁权䕁䅁䅋权䥄杅䅁允䅁䅁䅅䅁䙁䵁瑸捄樲剦䅨䍄䉁䅁䅁睁䅁䅁䅍䅄䅁䅁䅯睒䅕䅁䅯杈䅙䅁䅅䅁䉁䅁䅁权捄杂䅁䍄䉁䅁䅁睁䅁䅁䅍䅄䅁䅁䅯䄫䅕䅁䅯䅊䅙䅁䅅䅁䉁䅁䅁权煄睂䅁䍄䉁䅁䅁睁䅁䅁䅍䅄䅁䅁䅯䅍䄴䅁䅯杊䅙䅁䅅䅁䉁䅁䅁兂啁歲桦瑥乒䅑杷允䅁䅁䅕䅁䑁䅁䅷䅁䭁䉁䱣䅁䭁佁䭷䅁䭁佁䭙䅁䭁佁䭣䅁䉁䅁䅁允䅁䅁䅯䅅䅑䅁杷允䅁䅁䅕䅁䑁䅁䅷䅁䭁佁䕣䅁䭁䵁单䅁䭁䅁䅑潁䭁䵁卫䅁䉁䅁䅁允䅁䅁䅕䕒灊祎煔啅䵁䅉䅅䅁䑁䅁䅁睁䵁䅁䅁权元睃䅁权流杂䅁允䅁䅁䅅䅁䙁䵁ㅐ䙋偹汍䅨䍄䉁䅁䅁兂䅁䅁䅍䅄䅁䅁䅯䅱䅕䅁䅯剸䅉䅁䅯䅂䍁䅧䅯剹䅉䅁䅅䅁䉁䅁䅁兂あ杴㠵湧䱷䅑杷允䅁䅁䅕䅁䑁䅁䅷䅁䭁佁䙯䅁䭁佁䭯䅁䭁佁䭙䅁䭁佁䭳䅁䉁䅁䅁允䅁䅁䅯䅅䅑䅁杷允䅁䅁䅍䅁䑁䅁䅷䅁䭁䭁䙯䅁䭁䉁䝧䅁䉁䅁䅁允䅁䅁䅯兏䅙䅁杷允䅁䅁䅕䅁䑁䅁䅷䅁䭁乁䘴䅁䭁佁䭧䅁䭁佁䭙䅁䭁佁䭣䅁䉁䅁䅁允䅁䅁䅯杂䅳䅁杷允䅁䅁䅍䅁䑁䅁䅷䅁䭁䭁䙁䅁䭁䍁䝑䅁䉁䅁䅁允䅁䅁䅯眫䅙䅁杷允䅁䅁䅍䅁䑁䅁䅷䅁䭁偁䭳䅁䭁䉁䝧䅁䉁䅁䅁允䅁䅁䅯克䅙䅁杷允䅁䅁䅑䅁䑁䅁䅷䅁䭁偁䭯䅁䭁䉁䜸䅁䭁䍁䝁䅁䉁䅁䅁允䅁䅁䅯眰䅙䅁杷允䅁䅁䅕䅁䑁䅁䅷䅁䭁佁䙣䅁䭁佁䭷䅁䭁佁䭙䅁䭁佁䭣䅁䉁䅁䅁允䅁䅁䅣䅁䅁䕁㝂䔵䵁䅉䅅䅁䑁䅁䅁睁䵁䅁䅁权汃兂䅁权敁杂䅁允䅁䅁䅅䅁䭁偁䝷䅁䵁䅉䅅䅁䙁䅁䅁睁䵁䅁䅁权⭂杄䅁权灄权䅁权浄权䅁权湄权䅁允䅁䅁䅅䅁䭁䉁䕁䅁䵁䅉䅅䅁䑁䅁䅁睁䵁䅁䅁权湄䅂䅁权奁杂䅁允䅁䅁䅅䅁䭁䑁䝫䅁䵁䅉䅅䅁䙁䅁䅁睁䵁䅁䅁权䵃兂䅁权䱄杅䅁权䕁䅁䅋权䩄杅䅁允䅁䅁䅅䅁䙁佁㙆䭆䠵噯䅨䍄䉁䅁䅁兂䅁䅁䅍䅄䅁䅁䅯充䅙䅁䅯硹䅉䅁䅯䅂䍁䅧䅯剹䅉䅁䅅䅁䉁䅁䅁兂䙃ㄶ㑇瑈噖䅑杷允䅁䅁䅕䅁䑁䅁䅷䅁䭁䉁倰䅁䭁䵁单䅁䭁䅁䅑潁䭁䵁卧䅁䉁䅁䅁允䅁䅁䅕橥捲㉇䔸䕃䵁䅉䅅䅁䑁䅁䅁睁䵁䅁䅁权㥄兂䅁权流杂䅁允䅁䅁䅅䅁䙁䥁䌯匹捨ㅘ䅴䍄䉁䅁䅁兂䅁䅁䅍䅄䅁䅁䅯兏䅕䅁䅯剸䅉䅁䅯䅂䍁䅧䅯剹䅉䅁䅅䅁䉁䅁䅁兂扃樫穘扪到䅑杷允䅁䅁䅍䅁䑁䅁䅷䅁䭁䑁䙍䅁䭁䉁䝷䅁䉁䅁䅁允䅁䅁䅯䅌䅣䅁杷允䅁䅁䅍䅁䑁䅁䅷䅁䭁䡁䙉䅁䭁䉁䝷䅁䉁䅁䅁允䅁䅁䅯杌䅣䅁杷允䅁䅁䅍䅁䑁䅁䅷䅁䭁䩁䙉䅁䭁䵁匸䅁䉁䅁䅁允䅁䅁䅯䅅䅑䅁杷允䅁䅁䅍䅁䑁䅁䅷䅁䭁佁䕣䅁䭁䉁䜴䅁䉁䅁䅁允䅁䅁䅯東䅙䅁杷允䅁䅁䅍䅁䑁䅁䅷䅁䭁䭁䕁䅁䭁䉁䜴䅁䉁䅁䅁允䅁䅁䅯䅧䅙䅁杷允䅁䅁䅕䅁䑁䅁䅷䅁䭁䍁䙅䅁䭁䵁即䅁䭁䅁䅑潁䭁䵁卧䅁䉁䅁䅁允䅁䅁䅕㑈牘払⭪歓䵁䅉䅅䅁䙁䅁䅁睁䵁䅁䅁权摁睄䅁权潄权䅁权浄权䅁权湄权䅁允䅁䅁䅅䅁䭁䑁䱙䅁䵁䅉䅅䅁䑁䅁䅁睁䵁䅁䅁权湄䅂䅁权流杂䅁允䅁䅁䅅䅁䙁䅁䅁䅁䅁䕷䅚䍄䉁䅁䅁兂䅁䅁䅍䅄䅁䅁䅯眵䅑䅁䅯儵䅯䅁䅯朵䅯䅁䅯眵䅯䅁䅅䅁䉁䅁䅁权允䅂䅁䍄䉁䅁䅁兂䅁䅁䅍䅄䅁䅁䅯眵䅑䅁䅯儶䅯䅁䅯朵䅯䅁䅯眵䅯䅁䅅䅁䉁䅁䅁权允䅂䅁䍄䉁䅁䅁兂䅁䅁䅍䅄䅁䅁䅯眵䅑䅁䅯朶䅯䅁䅯朵䅯䅁䅯眶䅯䅁䅅䅁䉁䅁䅁权允䅂䅁䍄䉁䅁䅁兂䅁䅁䅍䅄䅁䅁䅯䅨䅕䅁䅯朶䅯䅁䅯朵䅯䅁䅯眶䅯䅁䅅䅁䉁䅁䅁权允䅂䅁䍄䉁䅁䅁睁䅁䅁䅍䅄䅁䅁䅯睪䅑䅁䅯䅈䅙䅁䅅䅁䉁䅁䅁权睃杂䅁䍄䉁䅁䅁兂䅁䅁䅍䅄䅁䅁䅯眵䅑䅁䅯儷䅯䅁䅯朵䅯䅁䅯眵䅯䅁䅅䅁䉁䅁䅁权允䅂䅁䍄䉁䅁䅁睁䅁䅁䅍䅄䅁䅁䅯兩䅕䅁䅯䅇䅙䅁䅅䅁䉁䅁䅁权療杂䅁䍄䉁䅁䅁兂䅁䅁䅍䅄䅁䅁䅯䄴䅕䅁䅯硹䅉䅁䅯䅂䍁䅧䅯剹䅉䅁䅅䅁䉁䅁䅁兂晁敨剴䍵戵䅑杷允䅁䅁䅍䅁䑁䅁䅷䅁䭁䑁䙑䅁䭁䍁䝙䅁䉁䅁䅁允䅁䅁䅕敨剴䉵水䕕䵁䅉䅅䅁䙁䅁䅁睁䵁䅁䅁权偁兂䅁权獄权䅁权浄权䅁权湄权䅁允䅁䅁䅅䅁䭁䉁䕁䅁䵁䅉䅅䅁䙁䅁䅁睁䵁䅁䅁权塃兂䅁权灄权䅁权浄权䅁权湄权䅁允䅁䅁䅅䅁䭁䱁余䅁䵁䅉䅅䅁䑁䅁䅁睁䵁䅁䅁权䱂兂䅁权慁杂䅁允䅁䅁䅅䅁䭁䵁䝍䅁䵁䅉䅅䅁䑁䅁䅁睁䵁䅁䅁权呁杂䅁权偄杅䅁允䅁䅁䅅䅁䡁䅁䅁䅁䅃畩䅊䍄䉁䅁䅁睁䅁䅁䅍䅄䅁䅁䅯督䅕䅁䅯䅈䅙䅁䅅䅁䉁䅁䅁权䝂睂䅁䍄䉁䅁䅁兂䅁䅁䅍䅄䅁䅁䅯杵䅑䅁䅯剸䅉䅁䅯䅂䍁䅧䅯䉹䅉䅁䅅䅁䉁䅁䅁兂晃先䴯楰䝁䅑杷允䅁䅁䅍䅁䑁䅁䅷䅁䭁䥁充䅁䭁䵁匸䅁䉁䅁䅁允䅁䅁䅯䅅䅑䅁杷允䅁䅁䅕䅁䑁䅁䅷䅁䭁䅁䙫䅁䭁䵁单䅁䭁䅁䅑潁䭁䵁卧䅁䉁䅁䅁允䅁䅁䅕䕬㕵䱬㕥䕆䵁䅉䅅䅁䙁䅁䅁睁䵁䅁䅁权允䅅䅁权潄权䅁权浄权䅁权湄权䅁允䅁䅁䅅䅁䭁䉁䕁䅁䵁䅉䅅䅁䑁䅁䅁睁䵁䅁䅁权㡄兂䅁权流杂䅁允䅁䅁䅅䅁䙁䵁ㅐ䙋偹汍䅤䍄䉁䅁䅁兂䅁䅁䅍䅄䅁䅁䅯杙䅕䅁䅯䄶䅯䅁䅯朵䅯䅁䅯眵䅯䅁䅅䅁䉁䅁䅁权䝁睃䅁䍄䉁䅁䅁兂䅁䅁䅍䅄䅁䅁䅯杕䅳䅁䅯䄶䅯䅁䅯朵䅯䅁䅯眵䅯䅁䅅䅁䉁䅁䅁权允䅂䅁䍄䉁䅁䅁睁䅁䅁䅍䅄䅁䅁䅯元䅕䅁䅯杇䅙䅁䅅䅁䉁䅁䅁权楂杂䅁䍄䉁䅁䅁睁䅁䅁䅍䅄䅁䅁䅯睸䅷䅁䅯䅊䅙䅁䅅䅁䉁䅁䅁权啃䅅䅁䍄䉁䅁䅁兂䅁䅁䅍䅄䅁䅁䅯䅭䅷䅁䅯硹䅉䅁䅯䅂䍁䅧䅯䉹䅉䅁䅅䅁䉁䅁䅁兂獄払敧全慴䅑杷允䅁䅁䅕䅁䑁䅁䅷䅁䭁佁䘸䅁䭁佁䭕䅁䭁佁䭙䅁䭁佁䭣䅁䉁䅁䅁允䅁䅁䅯䅈䅳䅁杷允䅁䅁䅕䅁䑁䅁䅷䅁䭁䙁䱁䅁䭁佁䭕䅁䭁佁䭙䅁䭁佁䭣䅁䉁䅁䅁允䅁䅁䅯䅅䅑䅁杷允䅁䅁䅍䅁䑁䅁䅷䅁䭁偁䔴䅁䭁䵁匸䅁䉁䅁䅁允䅁䅁䅣䅁䅁䕁䑂唴䵁䅉䅅䅁䑁䅁䅁睁䵁䅁䅁权灃睃䅁权捁杂䅁允䅁䅁䅅䅁䭁䵁䥫䅁䵁䅉䅅䅁䕁䅁䅁睁䵁䅁䅁权牃䅂䅁权晁杂䅁权杁杂䅁允䅁䅁䅅䅁䭁䉁䥕䅁䵁䅉䅅䅁䙁䅁䅁睁䵁䅁䅁权牄䅂䅁权䙄杅䅁权䕁䅁䅋权䩄杅䅁允䅁䅁䅅䅁䙁䡁婴汄湇剶䅒䍄䉁䅁䅁兂䅁䅁䅍䅄䅁䅁䅯䅥䅕䅁䅯硹䅉䅁䅯䅂䍁䅧䅯䉹䅉䅁䅅䅁䉁䅁䅁兂㑃潈牘兕剨䅑杷允䅁䅁䅍䅁䑁䅁䅷䅁䭁䭁䱉䅁䭁䍁䝑䅁䉁䅁䅁允䅁䅁䅯䅅䅑䅁杷允䅁䅁䅑䅁䑁䅁䅷䅁䭁䕁䱧䅁䭁䉁䜸䅁䭁䍁䝁䅁䉁䅁䅁允䅁䅁䅯䅏䅙䅁杷允䅁䅁䅕䅁䑁䅁䅷䅁䭁䉁剕䅁䭁䵁即䅁䭁䅁䅑潁䭁䵁卧䅁䉁䅁䅁允䅁䅁䅕積積積穏䕖䵁䅉䅅䅁䙁䅁䅁睁䵁䅁䅁权⽃䅂䅁权潄权䅁权浄权䅁权湄权䅁允䅁䅁䅅䅁䭁䉁䕁䅁䵁䅉䅅䅁䙁䅁䅁睁䵁䅁䅁权畄兂䅁权潄权䅁权浄权䅁权湄权䅁允䅁䅁䅅䅁䭁䅁䱙䅁䵁䅉䅅䅁䙁䅁䅁睁䵁䅁䅁权䡃兂䅁权煄权䅁权浄权䅁权牄权䅁允䅁䅁䅅䅁䡁䅁䅁䅁䅁⭇䅚䍄䉁䅁䅁兂䅁䅁䅍䅄䅁䅁䅯睁䅙䅁䅯儶䅯䅁䅯朵䅯䅁䅯眵䅯䅁䅅䅁䉁䅁䅁权允䅂䅁䍄䉁䅁䅁睁䅁䅁䅍䅄䅁䅁䅯䄸䅯䅁䅯杇䅙䅁䅅䅁䉁䅁䅁权楂杂䅁䍄䉁䅁䅁兂䅁䅁䅍䅄䅁䅁䅯杂䅕䅁䅯儶䅯䅁䅯朵䅯䅁䅯眵䅯䅁䅅䅁䉁䅁䅁权㝂杄䅁䍄䉁䅁䅁兂䅁䅁䅍䅄䅁䅁䅯睹䅳䅁䅯硹䅉䅁䅯䅂䍁䅧䅯剹䅉䅁䅅䅁䉁䅁䅁兂啁歲桦橥捒䅑杷允䅁䅁䅕䅁䑁䅁䅷䅁䭁䅁䙑䅁䭁䵁单䅁䭁䅁䅑潁䭁䵁卫䅁䉁䅁䅁允䅁䅁䅕啵㝗䰷䙵あ䵁䅉䅅䅁䑁䅁䅁睁䵁䅁䅁权䑄䅂䅁权慁杂䅁允䅁䅁䅅䅁䭁䉁䝳䅁䵁䅉䅅䅁䙁䅁䅁睁䵁䅁䅁权偄䅂䅁权煄权䅁权浄权䅁权牄权䅁允䅁䅁䅅䅁䡁䅁䅁䅁䅂界䅚䍄䉁䅁䅁兂䅁䅁䅍䅄䅁䅁䅯䄶䅳䅁䅯朶䅯䅁䅯朵䅯䅁䅯眶䅯䅁䅅䅁䉁䅁䅁睂䅁䅁䅁䑉洳䅑杷允䅁䅁䅍䅁䑁䅁䅷䅁䭁䅁䵁䅁䭁䉁䝯䅁䉁䅁䅁允䅁䅁䅯材䅙䅁杷允䅁䅁䅑䅁䑁䅁䅷䅁䭁䅁䙫䅁䭁䉁䜸䅁䭁䍁䝁䅁䉁䅁䅁允䅁䅁䅯䅔䅙䅁杷允䅁䅁䅕䅁䑁䅁䅷䅁䭁䵁䕷䅁䭁佁䭫䅁䭁佁䭙䅁䭁佁䭣䅁䉁䅁䅁允䅁䅁䅯䅅䅑䅁杷允䅁䅁䅕䅁䑁䅁䅷䅁䭁佁丸䅁䭁䵁单䅁䭁䅁䅑潁䭁䵁卫䅁䉁䅁䅁允䅁䅁䅕潫㝁䵈橙歂䵁䅉䅅䅁䕁䅁䅁睁䵁䅁䅁权畃兂䅁权晁杂䅁权杁杂䅁允䅁䅁䅅䅁䭁䡁䠴䅁䵁䅉䅅䅁䕁䅁䅁睁䵁䅁䅁权䭄兂䅁权晁杂䅁权杁杂䅁允䅁䅁䅅䅁䭁䑁䡅䅁䵁䅉䅅䅁䙁䅁䅁睁䵁䅁䅁权䱃睃䅁权獄权䅁权浄权䅁权湄权䅁允䅁䅁䅅䅁䭁䉁䕁䅁䵁䅉䅅䅁䑁䅁䅁睁䵁䅁䅁权橃兂䅁权捁杂䅁允䅁䅁䅅䅁䭁䝁䝉䅁䵁䅉䅅䅁䕁䅁䅁睁䵁䅁䅁权䵁杂䅁权晁杂䅁权杁杂䅁允䅁䅁䅅䅁䭁䡁䜴䅁䵁䅉䅅䅁䙁䅁䅁睁䵁䅁䅁权䩃䅂䅁权汄权䅁权浄权䅁权湄权䅁允䅁䅁䅅䅁䭁䑁䱙䅁䵁䅉䅅䅁䙁䅁䅁睁䵁䅁䅁权畁兄䅁权汄权䅁权浄权䅁权湄权䅁允䅁䅁䅅䅁䭁䉁䕁䅁䵁䅉䅅䅁䙁䅁䅁睁䵁䅁䅁权祁兂䅁权潄权䅁权浄权䅁权湄权䅁允䅁䅁䅅䅁䭁䅁䱙䅁䵁䅉䅅䅁䑁䅁䅁睁䵁䅁䅁权䵁兂䅁权捁杂䅁允䅁䅁䅅䅁䭁䕁䜰䅁䵁䅉䅅䅁䕁䅁䅁睁䵁䅁䅁权䍃睃䅁权晁杂䅁权杁杂䅁允䅁䅁䅅䅁䭁䵁䝕䅁䵁䅉䅅䅁䙁䅁䅁睁䵁䅁䅁权䩁兂䅁权灄权䅁权浄权䅁权湄权䅁允䅁䅁䅅䅁䭁䑁丰䅁䵁䅉䅅䅁䙁䅁䅁睁䵁䅁䅁权䩁兂䅁权煄权䅁权浄权䅁权牄权䅁允䅁䅁䅅䅁䡁䅁䅁䅁䅃畍䅚䍄䉁䅁䅁䅂䅁䅁䅍䅄䅁䅁䅯典䅑䅁䅯睈䅙䅁䅯䅉䅙䅁䅅䅁䉁䅁䅁权㉁杂䅁䍄䉁䅁䅁兂䅁䅁䅍䅄䅁䅁䅯兢䅕䅁䅯硹䅉䅁䅯䅂䍁䅧䅯䉹䅉䅁䅅䅁䉁䅁䅁䅆汃䅁䅁䅁䅁䅁杷允䅁䅁䅕䅁䑁䅁䅷䅁䭁乁䕯䅁䭁䵁单䅁䭁䅁䅑潁䭁䵁卫䅁䉁䅁䅁允䅁䅁䅕㤴⽕㍁搫歌䵁䅉䅅䅁䑁䅁䅁睁䵁䅁䅁权䭄睄䅁权歁杂䅁允䅁䅁䅅䅁䭁乁伴䅁䵁䅉䅅䅁䙁䅁䅁睁䵁䅁䅁权䩁兂䅁权獄权䅁权浄权䅁权湄权䅁允䅁䅁䅅䅁䡁䅁䅁䅁杄佄䅚䍄䉁䅁䅁兂䅁䅁䅍䅄䅁䅁䅯睎䅕䅁䅯剸䅉䅁䅯䅂䍁䅧䅯剹䅉䅁䅅䅁䉁䅁䅁兂䭃晹䉑䝳呣䅑杷允䅁䅁䅕䅁䑁䅁䅷䅁䭁偁䙅䅁䭁䵁即䅁䭁䅁䅑潁䭁䵁卧䅁䉁䅁䅁允䅁䅁䅕䥘䌯匹獪䕖䵁䅉䅅䅁䙁䅁䅁睁䵁䅁䅁权㑂兄䅁权灄权䅁权浄权䅁权湄权䅁允䅁䅁䅅䅁䭁䍁十䅁䵁䅉䅅䅁䑁䅁䅁睁䵁䅁䅁权䅄䅂䅁权歁杂䅁允䅁䅁䅅䅁䭁䝁䥳䅁䵁䅉䅅䅁䙁䅁䅁睁䵁䅁䅁权㝄兄䅁权汄权䅁权浄权䅁权湄权䅁允䅁䅁䅅䅁䭁䑁䱣䅁䵁䅉䅅䅁䑁䅁䅁睁䵁䅁䅁权煃兄䅁权偄杅䅁允䅁䅁䅅䅁䭁䉁䕁䅁䵁䅉䅅䅁䙁䅁䅁睁䵁䅁䅁权癄䅂䅁权煄权䅁权浄权䅁权牄权䅁允䅁䅁䅅䅁䡁䅁䅁䅁䅂何䅚䍄䉁䅁䅁兂䅁䅁䅍䅄䅁䅁䅯睺䅷䅁䅯䄷䅯䅁䅯朵䅯䅁䅯眵䅯䅁䅅䅁䉁䅁䅁权允䅂䅁䍄䉁䅁䅁䅂䅁䅁䅍䅄䅁䅁䅯眲䅳䅁䅯睈䅙䅁䅯䅉䅙䅁䅅䅁䉁䅁䅁权啂䅅䅁䍄䉁䅁䅁兂䅁䅁䅍䅄䅁䅁䅯儶䅕䅁䅯朶䅯䅁䅯朵䅯䅁䅯眶䅯䅁䅅䅁䉁䅁䅁睂䅁䅁䅁䑙浐䅑杷允䅁䅁䅕䅁䑁䅁䅷䅁䭁䉁䘸䅁䭁佁䭫䅁䭁佁䭙䅁䭁佁䭣䅁䉁䅁䅁允䅁䅁䅯眴䅷䅁杷允䅁䅁䅍䅁䑁䅁䅷䅁䭁䑁䵯䅁䭁䉁䜴䅁䉁䅁䅁允䅁䅁䅯眳䅣䅁杷允䅁䅁䅍䅁䑁䅁䅷䅁䭁䥁久䅁䭁䉁䜴䅁䉁䅁䅁允䅁䅁䅯䅧䅙䅁杷允䅁䅁䅕䅁䑁䅁䅷䅁䭁䍁䙅䅁䭁佁䭧䅁䭁佁䭙䅁䭁佁䭣䅁䉁䅁䅁允䅁䅁䅯䅅䅑䅁杷允䅁䅁䅕䅁䑁䅁䅷䅁䭁䕁倰䅁䭁佁䭯䅁䭁佁䭙䅁䭁佁䭳䅁䉁䅁䅁允䅁䅁䅣䅁䅁䝁癁欵䵁䅉䅅䅁䑁䅁䅁睁䵁䅁䅁权䙄䅂䅁权偄杅䅁允䅁䅁䅅䅁䡁䅁䅁䅁䅂摯䄵䍄䉁䅁䅁睁䅁䅁䅍䅄䅁䅁䅯杺䅑䅁䅯杇䅙䅁䅅䅁䉁䅁䅁权杂杂䅁䍄䉁䅁䅁睁䅁䅁䅍䅄䅁䅁䅯䅑䅕䅁䅯杈䅙䅁䅅䅁䉁䅁䅁权橄杂䅁䍄䉁䅁䅁睁䅁䅁䅍䅄䅁䅁䅯䅂䅳䅁䅯硺䅉䅁䅅䅁䉁䅁䅁权允䅂䅁䍄䉁䅁䅁兂䅁䅁䅍䅄䅁䅁䅯杲䅑䅁䅯剸䅉䅁䅯䅂䍁䅧䅯䉹䅉䅁䅅䅁䉁䅁䅁兂楁䕖煵㉏啯䅑杷允䅁䅁䅕䅁䑁䅁䅷䅁䭁䙁兣䅁䭁䵁即䅁䭁䅁䅑潁䭁䵁卫䅁䉁䅁䅁允䅁䅁䅕牕敧敨䉶䕗䵁䅉䅅䅁䙁䅁䅁睁䵁䅁䅁权乄䅂䅁权灄权䅁权浄权䅁权湄权䅁允䅁䅁䅅䅁䭁䉁䕁䅁䵁䅉䅅䅁䙁䅁䅁睁䵁䅁䅁权卄兂䅁权䙄杅䅁权䕁䅁䅋权䥄杅䅁允䅁䅁䅅䅁䙁䝁煖䭌呧祭䅒䍄䉁䅁䅁兂䅁䅁䅍䅄䅁䅁䅯杲䅑䅁䅯剸䅉䅁䅯䅂䍁䅧䅯剹䅉䅁䅅䅁䉁䅁䅁兂睂丶䑉㑕剑䅑杷允䅁䅁䅕䅁䑁䅁䅷䅁䭁䭁䕑䅁䭁佁䭕䅁䭁佁䭙䅁䭁佁䭣䅁䉁䅁䅁允䅁䅁䅯材䅳䅁杷允䅁䅁䅕䅁䑁䅁䅷䅁䭁䅁䝳䅁䭁佁䭷䅁䭁佁䭙䅁䭁佁䭣䅁䉁䅁䅁允䅁䅁䅯䅅䅑䅁杷允䅁䅁䅕䅁䑁䅁䅷䅁䭁䕁䱷䅁䭁䵁单䅁䭁䅁䅑潁䭁䵁卫䅁䉁䅁䅁允䅁䅁䅕䕸㥸塑㈷稯䴸䅉䅅䅁䙁䅁䅁睁䵁䅁䅁权歃兂䅁权䱄杅䅁权䕁䅁䅋权䥄杅䅁允䅁䅁䅅䅁䙁䵁ㅐ䙋偹水䅨䍄䉁䅁䅁兂䅁䅁䅍䅄䅁䅁䅯入䅳䅁䅯硹䅉䅁䅯䅂䍁䅧䅯䉹䅉䅁䅅䅁䉁䅁䅁兂晁敨剴乵愵䅑杷允䅁䅁䅕䅁䑁䅁䅷䅁䭁䱁䕯䅁䭁佁䭯䅁䭁佁䭙䅁䭁佁䭳䅁䉁䅁䅁允䅁䅁䅣䅁䅁䥁䉂欵䵁䅉䅅䅁䙁䅁䅁睁䵁䅁䅁权䍃兂䅁权潄权䅁权浄权䅁权湄权䅁允䅁䅁䅅䅁䭁䅁䱙䅁䵁䅉䅅䅁䑁䅁䅁睁䵁䅁䅁权㕄兂䅁权奁杂䅁允䅁䅁䅅䅁䭁䕁䝯䅁䵁䅉䅅䅁䙁䅁䅁睁䵁䅁䅁权䱂兄䅁权潄权䅁权浄权䅁权湄权䅁允䅁䅁䅅䅁䭁䉁䕁䅁䵁䅉䅅䅁䙁䅁䅁睁䵁䅁䅁权ぁ杄䅁权䱄杅䅁权䕁䅁䅋权䩄杅䅁允䅁䅁䅅䅁䙁佁㙆䭆䠵噅䅤䍄䉁䅁䅁兂䅁䅁䅍䅄䅁䅁䅯杤䅕䅁䅯硹䅉䅁䅯䅂䍁䅧䅯䉹䅉䅁䅅䅁䉁䅁䅁兂䙃ㄶ㑇灈捖䅑杷允䅁䅁䅕䅁䑁䅁䅷䅁䭁䝁䙙䅁䭁䵁单䅁䭁䅁䅑潁䭁䵁卫䅁䉁䅁䅁允䅁䅁䅕楄卄湄汲樯䴸䅉䅅䅁䙁䅁䅁睁䵁䅁䅁权㥄䅂䅁权䱄杅䅁权䕁䅁䅋权䩄杅䅁允䅁䅁䅅䅁䙁䑁䬰㘱睎噪䅤䍄䉁䅁䅁睁䅁䅁䅍䅄䅁䅁䅯杲䅑䅁䅯䅈䅙䅁䅅䅁䉁䅁䅁权畁睂䅁䍄䉁䅁䅁兂䅁䅁䅍䅄䅁䅁䅯杂䅷䅁䅯䄷䅯䅁䅯朵䅯䅁䅯眵䅯䅁䅅䅁䉁䅁䅁权允䅂䅁䍄䉁䅁䅁兂䅁䅁䅍䅄䅁䅁䅯兩䅑䅁䅯儶䅯䅁䅯朵䅯䅁䅯眵䅯䅁䅅䅁䉁䅁䅁权䙃睄䅁䍄䉁䅁䅁睁䅁䅁䅍䅄䅁䅁䅯眱䅷䅁䅯䅊䅙䅁䅅䅁䉁䅁䅁权允䅂䅁䍄䉁䅁䅁兂䅁䅁䅍䅄䅁䅁䅯䅑䅕䅁䅯儷䅯䅁䅯朵䅯䅁䅯眵䅯䅁䅅䅁䉁䅁䅁睂䅁䅁䅁䕉浢䅑杷允䅁䅁䅍䅁䑁䅁䅷䅁䭁䱁䕑䅁䭁䍁䝑䅁䉁䅁䅁允䅁䅁䅯䅅䅑䅁杷允䅁䅁䅕䅁䑁䅁䅷䅁䭁䵁䰴䅁䭁佁䭫䅁䭁佁䭙䅁䭁佁䭣䅁䉁䅁䅁允䅁䅁䅯䅅䅑䅁杷允䅁䅁䅕䅁䑁䅁䅷䅁䭁䱁䕉䅁䭁佁䭧䅁䭁佁䭙䅁䭁佁䭣䅁䉁䅁䅁允䅁䅁䅯杂䅳䅁杷允䅁䅁䅕䅁䑁䅁䅷䅁䭁䕁䙧䅁䭁佁䭧䅁䭁佁䭙䅁䭁佁䭣䅁䉁䅁䅁允䅁䅁䅯术䅯䅁杷允䅁䅁䅕䅁䑁䅁䅷䅁䭁乁䕁䅁䭁䵁即䅁䭁䅁䅑潁䭁䵁卫䅁䉁䅁䅁允䅁䅁䅕⽷潕䥘㘫歙䵁䅉䅅䅁䙁䅁䅁睁䵁䅁䅁权睄䅄䅁权瑄权䅁权浄权䅁权湄权䅁允䅁䅁䅅䅁䡁䅁䅁䅁䅄伴䅎䍄䉁䅁䅁兂䅁䅁䅍䅄䅁䅁䅯眴䅑䅁䅯硹䅉䅁䅯䅂䍁䅧䅯䉹䅉䅁䅅䅁䉁䅁䅁兂䑄匹捨㥪扊䅑杷允䅁䅁䅍䅁䑁䅁䅷䅁䭁䭁䔴䅁䭁䉁䜴䅁䉁䅁䅁允䅁䅁䅯八䅙䅁杷允䅁䅁䅍䅁䑁䅁䅷䅁䭁䙁䙁䅁䭁䉁䜴䅁䉁䅁䅁允䅁䅁䅯杤䅙䅁杷允䅁䅁䅕䅁䑁䅁䅷䅁䭁佁佫䅁䭁佁䭧䅁䭁佁䭙䅁䭁佁䭣䅁䉁䅁䅁允䅁䅁䅯䅅䅑䅁杷允䅁䅁䅍䅁䑁䅁䅷䅁䭁䝁䘸䅁䭁䉁䝷䅁䉁䅁䅁允䅁䅁䅯睒䅙䅁杷允䅁䅁䅕䅁䑁䅁䅷䅁䭁䉁乑䅁䭁䵁单䅁䭁䅁䅑潁䭁䵁卧䅁䉁䅁䅁允䅁䅁䅕䄱慊渫ㅭ䕅䵁䅉䅅䅁䙁䅁䅁睁䵁䅁䅁权偄䅄䅁权汄权䅁权浄权䅁权湄权䅁允䅁䅁䅅䅁䭁䉁䕁䅁䵁䅉䅅䅁䑁䅁䅁睁䵁䅁䅁权㍄兂䅁权流杂䅁允䅁䅁䅅䅁䙁偁潙䥘䌯嘵䅨䍄䉁䅁䅁䅂䅁䅁䅍䅄䅁䅁䅯杷䅑䅁䅯睈䅙䅁䅯䅉䅙䅁䅅䅁䉁䅁䅁权佂杂䅁䍄䉁䅁䅁兂䅁䅁䅍䅄䅁䅁䅯杲䅑䅁䅯䄶䅯䅁䅯朵䅯䅁䅯眵䅯䅁䅅䅁䉁䅁䅁权㉁睃䅁䍄䉁䅁䅁睁䅁䅁䅍䅄䅁䅁䅯朸䅑䅁䅯杈䅙䅁䅅䅁䉁䅁䅁权⽁杂䅁䍄䉁䅁䅁兂䅁䅁䅍䅄䅁䅁䅯杲䅑䅁䅯儶䅯䅁䅯朵䅯䅁䅯眵䅯䅁䅅䅁䉁䅁䅁权求睄䅁䍄䉁䅁䅁睁䅁䅁䅍䅄䅁䅁䅯睇䅕䅁䅯䅇䅙䅁䅅䅁䉁䅁䅁权㡂杂䅁䍄䉁䅁䅁睁䅁䅁䅍䅄䅁䅁䅯杙䄰䅁䅯䅈䅙䅁䅅䅁䉁䅁䅁权楂杂䅁䍄䉁䅁䅁兂䅁䅁䅍䅄䅁䅁䅯兲䅑䅁䅯䄷䅯䅁䅯朵䅯䅁䅯眵䅯䅁䅅䅁䉁䅁䅁睂䅁䅁䅁䩁歔䅑杷允䅁䅁䅕䅁䑁䅁䅷䅁䭁䉁䱳䅁䭁䵁即䅁䭁䅁䅑潁䭁䵁卫䅁䉁䅁䅁允䅁䅁䅕浚浚浚㉢啖䵁䅉䅅䅁䙁䅁䅁睁䵁䅁䅁权䵄兂䅁权獄权䅁权浄权䅁权湄权䅁允䅁䅁䅅䅁䭁䉁䕁䅁䵁䅉䅅䅁䙁䅁䅁睁䵁䅁䅁权畃䅂䅁权瑄权䅁权浄权䅁权湄权䅁允䅁䅁䅅䅁䡁䅁䅁䅁杄⭔䅚䍄䉁䅁䅁睁䅁䅁䅍䅄䅁䅁䅯䅦䅕䅁䅯杇䅙䅁䅅䅁䉁䅁䅁权䅂杂䅁䍄䉁䅁䅁䅂䅁䅁䅍䅄䅁䅁䅯杓䅳䅁䅯睈䅙䅁䅯䅉䅙䅁䅅䅁䉁䅁䅁权佂杂䅁䍄䉁䅁䅁兂䅁䅁䅍䅄䅁䅁䅯䄳䅑䅁䅯硹䅉䅁䅯䅂䍁䅧䅯䉹䅉䅁䅅䅁䉁䅁䅁兂䑄匹捨ㅪ婊䅑杷允䅁䅁䅕䅁䑁䅁䅷䅁䭁䥁䴸䅁䭁䵁即䅁䭁䅁䅑潁䭁䵁卧䅁䉁䅁䅁允䅁䅁䅕㡪ㅌ䙋晹䕖䵁䅉䅅䅁䙁䅁䅁睁䵁䅁䅁权呃䅂䅁权灄权䅁权浄权䅁权湄权䅁允䅁䅁䅅䅁䭁䱁佧䅁䵁䅉䅅䅁䙁䅁䅁睁䵁䅁䅁权呁兂䅁权䙄杅䅁权䕁䅁䅋权䩄杅䅁允䅁䅁䅅䅁䙁乁琵䝄坫儯䅨䍄䉁䅁䅁兂䅁䅁䅍䅄䅁䅁䅯免䅕䅁䅯䄶䅯䅁䅯朵䅯䅁䅯眵䅯䅁䅅䅁䉁䅁䅁权允䅂䅁䍄䉁䅁䅁兂䅁䅁䅍䅄䅁䅁䅯朷䅑䅁䅯儷䅯䅁䅯朵䅯䅁䅯眵䅯䅁䅅䅁䉁䅁䅁睂䅁䅁䅁䍑浐䅑杷允䅁䅁䅕䅁䑁䅁䅷䅁䭁䑁久䅁䭁䵁即䅁䭁䅁䅑潁䭁䵁卧䅁䉁䅁䅁允䅁䅁䅕椹捨㡪汋䕗䵁䅉䅅䅁䑁䅁䅁睁䵁䅁䅁权捄䅂䅁权捁杂䅁允䅁䅁䅅䅁䭁䍁䝯䅁䵁䅉䅅䅁䑁䅁䅁睁䵁䅁䅁权い䅄䅁权敁杂䅁允䅁䅁䅅䅁䭁䵁䝳䅁䵁䅉䅅䅁䑁䅁䅁睁䵁䅁䅁权䅄兂䅁权捁杂䅁允䅁䅁䅅䅁䭁䕁䝅䅁䵁䅉䅅䅁䙁䅁䅁睁䵁䅁䅁权療兂䅁权瑄权䅁权浄权䅁权湄权䅁允䅁䅁䅅䅁䭁䉁䕁䅁䵁䅉䅅䅁䑁䅁䅁睁䵁䅁䅁权剁杄䅁权流杂䅁允䅁䅁䅅䅁䙁䉁畓⭒㙆䙨䅤䍄䉁䅁䅁兂䅁䅁䅍䅄䅁䅁䅯䅣䅕䅁䅯儷䅯䅁䅯朵䅯䅁䅯眵䅯䅁䅅䅁䉁䅁䅁睂䅁䅁䅁䅯浄䅑杷允䅁䅁䅍䅁䑁䅁䅷䅁䭁佁䕕䅁䭁䉁䝷䅁䉁䅁䅁允䅁䅁䅯杙䅙䅁杷允䅁䅁䅍䅁䑁䅁䅷䅁䭁䩁䙧䅁䭁䍁䝙䅁䉁䅁䅁允䅁䅁䅕䉵䘶ㄶ奆䕗䵁䅉䅅䅁䙁䅁䅁睁䵁䅁䅁权ぁ兂䅁权灄权䅁权浄权䅁权湄权䅁允䅁䅁䅅䅁䭁䉁䕁䅁䵁䅉䅅䅁䙁䅁䅁睁䵁䅁䅁权元兄䅁权灄权䅁权浄权䅁权湄权䅁允䅁䅁䅅䅁䭁䉁䕁䅁䵁䅉䅅䅁䕁䅁䅁睁䵁䅁䅁权坂睃䅁权晁杂䅁权杁杂䅁允䅁䅁䅅䅁䭁䕁䝷䅁䵁䅉䅅䅁䕁䅁䅁睁䵁䅁䅁权捄䅂䅁权晁杂䅁权杁杂䅁允䅁䅁䅅䅁䭁䑁䡣䅁䵁䅉䅅䅁䑁䅁䅁睁䵁䅁䅁权㥃䅂䅁权流杂䅁允䅁䅁䅅䅁䙁䙁㑋潈牘噷䅬䍄䉁䅁䅁睁䅁䅁䅍䅄䅁䅁䅯䅬䅕䅁䅯杊䅙䅁䅅䅁䉁䅁䅁兂獄払敧扨啴䅑杷允䅁䅁䅕䅁䑁䅁䅷䅁䭁䵁䙙䅁䭁佁䬰䅁䭁佁䭙䅁䭁佁䭣䅁䉁䅁䅁允䅁䅁䅣䅁䅁䥁浃唵䵁䅉䅅䅁䙁䅁䅁睁䵁䅁䅁权捄䅂䅁权獄权䅁权浄权䅁权湄权䅁允䅁䅁䅅䅁䡁䅁䅁䅁䅄伵䅎䍄䉁䅁䅁睁䅁䅁䅍䅄䅁䅁䅯䅇䅕䅁䅯硺䅉䅁䅅䅁䉁䅁䅁睂䅁䅁䅁䕉汲䅑杷允䅁䅁䅍䅁䑁䅁䅷䅁䭁䩁䵣䅁䭁䍁䝑䅁䉁䅁䅁允䅁䅁䅯硕䅅䅁杷允䅁䅁䅕䅁䑁䅁䅷䅁䭁䥁䙉䅁䭁佁䭷䅁䭁佁䭙䅁䭁佁䭣䅁䉁䅁䅁允䅁䅁䅣䅁䅁䵁䡂欵䵁䅉䅅䅁䙁䅁䅁睁䵁䅁䅁权㥄兂䅁权䱄杅䅁权䕁䅁䅋权䥄杅䅁允䅁䅁䅅䅁䙁䥁䌯匹捨ㅢ䅊䍄䉁䅁䅁兂䅁䅁䅍䅄䅁䅁䅯关䅕䅁䅯剸䅉䅁䅯䅂䍁䅧䅯剹䅉䅁䅅䅁䉁䅁䅁兂䵃偃乓橺偷䅑杷允䅁䅁䅕䅁䑁䅁䅷䅁䭁䥁䔴䅁䭁佁䭷䅁䭁佁䭙䅁䭁佁䭣䅁䉁䅁䅁允䅁䅁䅯䅅䅑䅁杷允䅁䅁䅑䅁䑁䅁䅷䅁䭁䙁䱣䅁䭁䉁䜸䅁䭁䍁䝁䅁䉁䅁䅁允䅁䅁䅯硏䅅䅁杷允䅁䅁䅕䅁䑁䅁䅷䅁䭁䉁䝕䅁䭁䵁单䅁䭁䅁䅑潁䭁䵁卧䅁䉁䅁䅁允䅁䅁䅕䙋奷ぃ䩌䕄䵁䅉䅅䅁䑁䅁䅁睁䵁䅁䅁权奁兂䅁权奁杂䅁允䅁䅁䅅䅁䭁䕁䝯䅁䵁䅉䅅䅁䑁䅁䅁睁䵁䅁䅁权塄兂䅁权奁杂䅁允䅁䅁䅅䅁䭁䉁䝫䅁䵁䅉䅅䅁䑁䅁䅁睁䵁䅁䅁权佄䅂䅁权流杂䅁允䅁䅁䅅䅁䙁䵁ㅐ䙋偹氰䅤䍄䉁䅁䅁兂䅁䅁䅍䅄䅁䅁䅯兂䅕䅁䅯剸䅉䅁䅯䅂䍁䅧䅯䉹䅉䅁䅅䅁䉁䅁䅁兂浂歹爸㥈䠸䅑杷允䅁䅁䅕䅁䑁䅁䅷䅁䭁䍁䙫䅁䭁䵁单䅁䭁䅁䅑潁䭁䵁卫䅁䉁䅁䅁允䅁䅁䅕楥㕚佩䙴歃䵁䅉䅅䅁䕁䅁䅁睁䵁䅁䅁权奁兂䅁权晁杂䅁权杁杂䅁允䅁䅁䅅䅁䭁䑁䡳䅁䵁䅉䅅䅁䑁䅁䅁睁䵁䅁䅁权奁兂䅁权歁杂䅁允䅁䅁䅅䅁䭁䩁兣䅁䵁䅉䅅䅁䙁䅁䅁睁䵁䅁䅁权䩄䅂䅁权瑄权䅁权浄权䅁权湄权䅁允䅁䅁䅅䅁䭁䉁䕁䅁䵁䅉䅅䅁䑁䅁䅁睁䵁䅁䅁权楁兂䅁权慁杂䅁允䅁䅁䅅䅁䭁䙁䝫䅁䵁䅉䅅䅁䙁䅁䅁睁䵁䅁䅁权癄䅂䅁权䙄杅䅁权䕁䅁䅋权䥄杅䅁允䅁䅁䅅䅁䙁䱁じ㥧癨前䅚䍄䉁䅁䅁睁䅁䅁䅍䅄䅁䅁䅯兄䅙䅁䅯杇䅙䅁䅅䅁䉁䅁䅁权婂杂䅁䍄䉁䅁䅁兂䅁䅁䅍䅄䅁䅁䅯䅇䅕䅁䅯䄶䅯䅁䅯朵䅯䅁䅯眵䅯䅁䅅䅁䉁䅁䅁权䝁睃䅁䍄䉁䅁䅁兂䅁䅁䅍䅄䅁䅁䅯兖䅕䅁䅯朶䅯䅁䅯朵䅯䅁䅯眶䅯䅁䅅䅁䉁䅁䅁权允䅂䅁䍄䉁䅁䅁兂䅁䅁䅍䅄䅁䅁䅯䅇䅕䅁䅯儶䅯䅁䅯朵䅯䅁䅯眵䅯䅁䅅䅁䉁䅁䅁权奃䅅䅁䍄䉁䅁䅁兂䅁䅁䅍䅄䅁䅁䅯朳䅷䅁䅯䄷䅯䅁䅯朵䅯䅁䅯眵䅯䅁䅅䅁䉁䅁䅁权允䅂䅁䍄䉁䅁䅁兂䅁䅁䅍䅄䅁䅁䅯䅭䄸䅁䅯硹䅉䅁䅯䅂䍁䅧䅯剹䅉䅁䅅䅁䉁䅁䅁兂啁歲桦浥捒䅑杷允䅁䅁䅍䅁䑁䅁䅷䅁䭁佁䘴䅁䭁䍁䝑䅁䉁䅁䅁允䅁䅁䅯䄱䅣䅁杷允䅁䅁䅍䅁䑁䅁䅷䅁䭁佁䘰䅁䭁䍁䝙䅁䉁䅁䅁允䅁䅁䅕敨剴䉵水し䵁䅉䅅䅁䙁䅁䅁睁䵁䅁䅁权啃兂䅁权潄权䅁权浄权䅁权湄权䅁允䅁䅁䅅䅁䭁䑁䱙䅁䵁䅉䅅䅁䕁䅁䅁睁䵁䅁䅁权硄权䅁权晁杂䅁权杁杂䅁允䅁䅁䅅䅁䭁䵁䤴䅁䵁䅉䅅䅁䙁䅁䅁睁䵁䅁䅁权䭃兂䅁权灄权䅁权浄权䅁权湄权䅁允䅁䅁䅅䅁䭁䩁八䅁䵁䅉䅅䅁䙁䅁䅁睁䵁䅁䅁权呂兂䅁权汄权䅁权浄权䅁权湄权䅁允䅁䅁䅅䅁䭁偁䭫䅁䵁䅉䅅䅁䙁䅁䅁睁䵁䅁䅁权䩁䅄䅁权汄权䅁权浄权䅁权湄权䅁允䅁䅁䅅䅁䭁䉁䱯䅁䵁䅉䅅䅁䙁䅁䅁睁䵁䅁䅁权乄兂䅁权䱄杅䅁权䕁䅁䅋权䥄杅䅁允䅁䅁䅅䅁䙁䝁浚浚浚汎䄹䍄䉁䅁䅁睁䅁䅁䅍䅄䅁䅁䅯睯䅑䅁䅯䅇䅙䅁䅅䅁䉁䅁䅁权㡂杂䅁䍄䉁䅁䅁睁䅁䅁䅍䅄䅁䅁䅯杕䅳䅁䅯硺䅉䅁䅅䅁䉁䅁䅁睂䅁䅁䅁䉑椳䅑杷允䅁䅁䅕䅁䑁䅁䅷䅁䭁䱁䕯䅁䭁䵁单䅁䭁䅁䅑潁䭁䵁卫䅁䉁䅁䅁允䅁䅁䅕硳倱畮偸あ䵁䅉䅅䅁䙁䅁䅁睁䵁䅁䅁权⭄䅂䅁权䙄杅䅁权䕁䅁䅋权䩄杅䅁允䅁䅁䅅䅁䙁䅁䙨煣潹兙䅬䍄䉁䅁䅁兂䅁䅁䅍䅄䅁䅁䅯来䅳䅁䅯䄶䅯䅁䅯朵䅯䅁䅯眵䅯䅁䅅䅁䉁䅁䅁权允䅂䅁䍄䉁䅁䅁兂䅁䅁䅍䅄䅁䅁䅯眴䅕䅁䅯䄶䅯䅁䅯朵䅯䅁䅯眵䅯䅁䅅䅁䉁䅁䅁权㉁睃䅁䍄䉁䅁䅁兂䅁䅁䅍䅄䅁䅁䅯兇䅕䅁䅯剸䅉䅁䅯䅂䍁䅧䅯剹䅉䅁䅅䅁䉁䅁䅁兂⽁匳㐶橓剉䅑杷允䅁䅁䅍䅁䑁䅁䅷䅁䭁偁䔴䅁䭁䉁䜴䅁䉁䅁䅁允䅁䅁䅯䄳䅙䅁杷允䅁䅁䅍䅁䑁䅁䅷䅁䭁䥁䙉䅁䭁䉁䝧䅁䉁䅁䅁允䅁䅁䅯䅑䅙䅁杷允䅁䅁䅍䅁䑁䅁䅷䅁䭁䉁何䅁䭁䉁䝷䅁䉁䅁䅁允䅁䅁䅯兔䅙䅁杷允䅁䅁䅕䅁䑁䅁䅷䅁䭁䱁乣䅁䭁䵁单䅁䭁䅁䅑潁䭁䵁卧䅁䉁䅁䅁允䅁䅁䅕䵳䙨呶乃歄䵁䅉䅅䅁䙁䅁䅁睁䵁䅁䅁权㝂兂䅁权獄权䅁权浄权䅁权湄权䅁允䅁䅁䅅䅁䡁䅁䅁䅁杁畕䅒䍄䉁䅁䅁兂䅁䅁䅍䅄䅁䅁䅯儷䅑䅁䅯剸䅉䅁䅯䅂䍁䅧䅯剹䅉䅁䅅䅁䉁䅁䅁兂獃畂愲搱扅䅑杷允䅁䅁䅕䅁䑁䅁䅷䅁䭁乁䙁䅁䭁䵁即䅁䭁䅁䅑潁䭁䵁卧䅁䉁䅁䅁允䅁䅁䅕浚浚浚㉚ざ䵁䅉䅅䅁䙁䅁䅁睁䵁䅁䅁权䩁䅅䅁权䙄杅䅁权䕁䅁䅋权䩄杅䅁允䅁䅁䅅䅁䙁䝁䭦䝃奡栴䅰䍄䉁䅁䅁䅂䅁䅁䅍䅄䅁䅁䅯杺䅕䅁䅯睈䅙䅁䅯䅉䅙䅁䅅䅁䉁䅁䅁权捂睂䅁䍄䉁䅁䅁兂䅁䅁䅍䅄䅁䅁䅯兹䅑䅁䅯剸䅉䅁䅯䅂䍁䅧䅯剹䅉䅁䅅䅁䉁䅁䅁兂啁䡗卣摆噁䅑杷允䅁䅁䅍䅁䑁䅁䅷䅁䭁䱁䕯䅁䭁䉁䝷䅁䉁䅁䅁允䅁䅁䅯䅈䅣䅁杷允䅁䅁䅕䅁䑁䅁䅷䅁䭁䭁䱳䅁䭁䵁单䅁䭁䅁䅑潁䭁䵁卧䅁䉁䅁䅁允䅁䅁䅕楚㥥晨硑歂䵁䅉䅅䅁䑁䅁䅁睁䵁䅁䅁权噂兂䅁权歁杂䅁允䅁䅁䅅䅁䭁䕁䡁䅁䵁䅉䅅䅁䑁䅁䅁睁䵁䅁䅁权い兂䅁权捁杂䅁允䅁䅁䅅䅁䭁䍁䥍䅁䵁䅉䅅䅁䙁䅁䅁睁䵁䅁䅁权䭁兂䅁权䱄杅䅁权䕁䅁䅋权䩄杅䅁允䅁䅁䅅䅁䙁䙁偹癷潕䙲䅨䍄䉁䅁䅁兂䅁䅁䅍䅄䅁䅁䅯杁䅕䅁䅯䄶䅯䅁䅯朵䅯䅁䅯眵䅯䅁䅅䅁䉁䅁䅁权䝁睃䅁䍄䉁䅁䅁䅂䅁䅁䅍䅄䅁䅁䅯朱䅷䅁䅯睈䅙䅁䅯䅉䅙䅁䅅䅁䉁䅁䅁权杁元䅁䍄䉁䅁䅁兂䅁䅁䅍䅄䅁䅁䅯朹䅑䅁䅯䄶䅯䅁䅯朵䅯䅁䅯眵䅯䅁䅅䅁䉁䅁䅁权㉁睃䅁䍄䉁䅁䅁兂䅁䅁䅍䅄䅁䅁䅯儰䅷䅁䅯朶䅯䅁䅯朵䅯䅁䅯眶䅯䅁䅅䅁䉁䅁䅁权允䅂䅁䍄䉁䅁䅁睁䅁䅁䅍䅄䅁䅁䅯䅑䅕䅁䅯䅇䅙䅁䅅䅁䉁䅁䅁权䅂杂䅁䍄䉁䅁䅁兂䅁䅁䅍䅄䅁䅁䅯杇䄴䅁䅯硹䅉䅁䅯䅂䍁䅧䅯剹䅉䅁䅅䅁䉁䅁䅁兂䑄匹捨穪噊䅑杷允䅁䅁䅍䅁䑁䅁䅷䅁䭁佁䵕䅁䭁䍁䝙䅁䉁䅁䅁允䅁䅁䅕硥畓⭒煇䕗䵁䅉䅅䅁䑁䅁䅁睁䵁䅁䅁权睂兂䅁权慁杂䅁允䅁䅁䅅䅁䭁䝁䝉䅁䵁䅉䅅䅁䙁䅁䅁睁䵁䅁䅁权䑄兄䅁权䙄杅䅁权䕁䅁䅋权䥄杅䅁允䅁䅁䅅䅁䙁䥁ㄹ噪橸晇⽫䍄䉁䅁䅁兂䅁䅁䅍䅄䅁䅁䅯杰䅑䅁䅯儷䅯䅁䅯朵䅯䅁䅯眵䅯䅁䅅䅁䉁䅁䅁权允䅂䅁䍄䉁䅁䅁兂䅁䅁䅍䅄䅁䅁䅯入䅳䅁䅯儵䅯䅁䅯朵䅯䅁䅯眵䅯䅁䅅䅁䉁䅁䅁权允䅂䅁䍄䉁䅁䅁睁䅁䅁䅍䅄䅁䅁䅯眴䅑䅁䅯䅈䅙䅁䅅䅁䉁䅁䅁权㥃杂䅁䍄䉁䅁䅁睁䅁䅁䅍䅄䅁䅁䅯睢䅕䅁䅯硺䅉䅁䅅䅁䉁䅁䅁权允䅂䅁䍄䉁䅁䅁兂䅁䅁䅍䅄䅁䅁䅯朴䅳䅁䅯朶䅯䅁䅯朵䅯䅁䅯眶䅯䅁䅅䅁䉁䅁䅁权允䅂䅁䍄䉁䅁䅁兂䅁䅁䅍䅄䅁䅁䅯杵䅑䅁䅯儵䅯䅁䅯朵䅯䅁䅯眵䅯䅁䅅䅁䉁䅁䅁权㍁睃䅁䍄䉁䅁䅁兂䅁䅁䅍䅄䅁䅁䅯杵䅑䅁䅯儶䅯䅁䅯朵䅯䅁䅯眵䅯䅁䅅䅁䉁䅁䅁权潂䅅䅁䍄䉁䅁䅁兂䅁䅁䅍䅄䅁䅁䅯儵䄰䅁䅯儷䅯䅁䅯朵䅯䅁䅯眵䅯䅁䅅䅁䉁䅁䅁权允䅂䅁䍄䉁䅁䅁兂䅁䅁䅍䅄䅁䅁䅯杭䅕䅁䅯剸䅉䅁䅯䅂䍁䅧䅯䉹䅉䅁䅅䅁䉁䅁䅁兂十䌴慆杙戰䅑杷允䅁䅁䅕䅁䑁䅁䅷䅁䭁䩁义䅁䭁佁䬰䅁䭁佁䭙䅁䭁佁䭣䅁䉁䅁䅁允䅁䅁䅣䅁䅁䵁灁欵䵁䅉䅅䅁䑁䅁䅁睁䵁䅁䅁权扁兄䅁权流杂䅁允䅁䅁䅅䅁䙁偁潙䥘䌯噸䅰䍄䉁䅁䅁兂䅁䅁䅍䅄䅁䅁䅯兮䅕䅁䅯儷䅯䅁䅯朵䅯䅁䅯眵䅯䅁䅅䅁䉁䅁䅁睂䅁䅁䅁佧汢䅑杷允䅁䅁䅕䅁䑁䅁䅷䅁䭁乁䱯䅁䭁佁䭕䅁䭁佁䭙䅁䭁佁䭣䅁䉁䅁䅁允䅁䅁䅯䅅䅑䅁杷允䅁䅁䅍䅁䑁䅁䅷䅁䭁䭁䙣䅁䭁䍁䝙䅁䉁䅁䅁允䅁䅁䅕䉵䘶ㄶ奅䕕䵁䅉䅅䅁䙁䅁䅁睁䵁䅁䅁权䍂兂䅁权䱄杅䅁权䕁䅁䅋权䩄杅䅁允䅁䅁䅅䅁䙁䅁䅁䅁䅁䙣䅨䍄䉁䅁䅁兂䅁䅁䅍䅄䅁䅁䅯兪䅕䅁䅯剸䅉䅁䅯䅂䍁䅧䅯剹䅉䅁䅅䅁䉁䅁䅁兂摄扇乑䍇䙑䅑杷允䅁䅁䅍䅁䑁䅁䅷䅁䭁䵁䕫䅁䭁䉁䝯䅁䉁䅁䅁允䅁䅁䅯杙䅙䅁杷允䅁䅁䅕䅁䑁䅁䅷䅁䭁䑁佁䅁䭁佁䭧䅁䭁佁䭙䅁䭁佁䭣䅁䉁䅁䅁允䅁䅁䅯䅅䅑䅁杷允䅁䅁䅕䅁䑁䅁䅷䅁䭁䥁䔸䅁䭁䵁即䅁䭁䅁䅑潁䭁䵁卧䅁䉁䅁䅁允䅁䅁䅕牕敧敨桶䕗䵁䅉䅅䅁䙁䅁䅁睁䵁䅁䅁权䑂睃䅁权䙄杅䅁权䕁䅁䅋权䩄杅䅁允䅁䅁䅅䅁䙁䅁桤丵ㅢ祩䅒䍄䉁䅁䅁兂䅁䅁䅍䅄䅁䅁䅯睷䅳䅁䅯硹䅉䅁䅯䅂䍁䅧䅯䉹䅉䅁䅅䅁䉁䅁䅁兂䭁㘱睎婐扰䅑杷允䅁䅁䅕䅁䑁䅁䅷䅁䭁䩁䙣䅁䭁䵁即䅁䭁䅁䅑潁䭁䵁卧䅁䉁䅁䅁允䅁䅁䅕椹捨㡪汉啘䵁䅉䅅䅁䙁䅁䅁睁䵁䅁䅁权求兄䅁权䱄杅䅁权䕁䅁䅋权䥄杅䅁允䅁䅁䅅䅁䙁䵁ㅐ䙋偹汅䅤䍄䉁䅁䅁睁䅁䅁䅍䅄䅁䅁䅯䅴䅑䅁䅯硺䅉䅁䅅䅁䉁䅁䅁睂䅁䅁䅁䍯橔䅑杷允䅁䅁䅍䅁䑁䅁䅷䅁䭁佁䕳䅁䭁䉁䝧䅁䉁䅁䅁允䅁䅁䅯兏䅙䅁杷允䅁䅁䅕䅁䑁䅁䅷䅁䭁䥁䱁䅁䭁佁䭕䅁䭁佁䭙䅁䭁佁䭣䅁䉁䅁䅁允䅁䅁䅯䅅䅑䅁杷允䅁䅁䅕䅁䑁䅁䅷䅁䭁䅁䘰䅁䭁佁䭫䅁䭁佁䭙䅁䭁佁䭣䅁䉁䅁䅁允䅁䅁䅯䅅䅑䅁杷允䅁䅁䅕䅁䑁䅁䅷䅁䭁佁䔸䅁䭁佁䭕䅁䭁佁䭙䅁䭁佁䭣䅁䉁䅁䅁允䅁䅁䅯儫䅯䅁杷允䅁䅁䅕䅁䑁䅁䅷䅁䭁䩁䕍䅁䭁佁䭕䅁䭁佁䭙䅁䭁佁䭣䅁䉁䅁䅁允䅁䅁䅯䅏䅳䅁杷允䅁䅁䅕䅁䑁䅁䅷䅁䭁䩁䙣䅁䭁䵁即䅁䭁䅁䅑潁䭁䵁卫䅁䉁䅁䅁允䅁䅁䅕児塲㍯乂歘䵁䅉䅅䅁䙁䅁䅁睁䵁䅁䅁权捄䅄䅁权獄权䅁权浄权䅁权湄权䅁允䅁䅁䅅䅁䡁䅁䅁䅁杁伱䅖䍄䉁䅁䅁睁䅁䅁䅍䅄䅁䅁䅯睒䅕䅁䅯䅈䅙䅁䅅䅁䉁䅁䅁权偄杂䅁䍄䉁䅁䅁睁䅁䅁䅍䅄䅁䅁䅯睬䅕䅁䅯䅇䅙䅁䅅䅁䉁䅁䅁权㕁杂䅁䍄䉁䅁䅁睁䅁䅁䅍䅄䅁䅁䅯䅢䅕䅁䅯䅇䅙䅁䅅䅁䉁䅁䅁权婁杂䅁䍄䉁䅁䅁兂䅁䅁䅍䅄䅁䅁䅯末䅳䅁䅯儶䅯䅁䅯朵䅯䅁䅯眵䅯䅁䅅䅁䉁䅁䅁权允䅂䅁䍄䉁䅁䅁兂䅁䅁䅍䅄䅁䅁䅯儹䅷䅁䅯剸䅉䅁䅯䅂䍁䅧䅯䉹䅉䅁䅅䅁䉁䅁䅁兂癄䡖匯䅥汍䅑杷允䅁䅁䅍䅁䑁䅁䅷䅁䭁䉁乳䅁䭁䉁䜴䅁䉁䅁䅁允䅁䅁䅯兒䅙䅁杷允䅁䅁䅍䅁䑁䅁䅷䅁䭁䙁䙣䅁䭁䉁䝧䅁䉁䅁䅁允䅁䅁䅯兇䅙䅁杷允䅁䅁䅕䅁䑁䅁䅷䅁䭁䉁䙯䅁䭁佁䭫䅁䭁佁䭙䅁䭁佁䭣䅁䉁䅁䅁允䅁䅁䅯䅅䅑䅁杷允䅁䅁䅕䅁䑁䅁䅷䅁䭁䑁䙫䅁䭁佁䭕䅁䭁佁䭙䅁䭁佁䭣䅁䉁䅁䅁允䅁䅁䅯儫䅯䅁杷允䅁䅁䅕䅁䑁䅁䅷䅁䭁䩁䙣䅁䭁佁䭧䅁䭁佁䭙䅁䭁佁䭣䅁䉁䅁䅁允䅁䅁䅯杂䅳䅁杷允䅁䅁䅍䅁䑁䅁䅷䅁䭁䝁䙍䅁䭁䉁䝷䅁䉁䅁䅁允䅁䅁䅯䄷䅙䅁杷允䅁䅁䅍䅁䑁䅁䅷䅁䭁䕁偷䅁䭁䍁䝑䅁䉁䅁䅁允䅁䅁䅯䉨䅅䅁杷允䅁䅁䅑䅁䑁䅁䅷䅁䭁䭁䕑䅁䭁䉁䜸䅁䭁䍁䝁䅁䉁䅁䅁允䅁䅁䅯材䅣䅁杷允䅁䅁䅕䅁䑁䅁䅷䅁䭁䩁䔰䅁䭁䵁单䅁䭁䅁䅑潁䭁䵁卫䅁䉁䅁䅁允䅁䅁䅕橥瑌⽦橫歃䵁䅉䅅䅁䙁䅁䅁睁䵁䅁䅁权䭄兂䅁权煄权䅁权浄权䅁权牄权䅁允䅁䅁䅅䅁䡁䅁䅁䅁杁⭊䅚䍄䉁䅁䅁兂䅁䅁䅍䅄䅁䅁䅯眰䅑䅁䅯䄷䅯䅁䅯朵䅯䅁䅯眵䅯䅁䅅䅁䉁䅁䅁睂䅁䅁䅁䉙浶䅑杷允䅁䅁䅕䅁䑁䅁䅷䅁䭁佁䕅䅁䭁佁䭯䅁䭁佁䭙䅁䭁佁䭳䅁䉁䅁䅁允䅁䅁䅯䅅䅑䅁杷允䅁䅁䅕䅁䑁䅁䅷䅁䭁䅁乫䅁䭁䵁即䅁䭁䅁䅑潁䭁䵁卫䅁䉁䅁䅁允䅁䅁䅕積積積橍ざ䵁䅉䅅䅁䑁䅁䅁睁䵁䅁䅁权敂兂䅁权捁杂䅁允䅁䅁䅅䅁䭁乁䡑䅁䵁䅉䅅䅁䑁䅁䅁睁䵁䅁䅁权乂兄䅁权歁杂䅁允䅁䅁䅅䅁䭁䕁偁䅁䵁䅉䅅䅁䑁䅁䅁睁䵁䅁䅁权摁䅄䅁权敁杂䅁允䅁䅁䅅䅁䭁䭁䝯䅁䵁䅉䅅䅁䑁䅁䅁睁䵁䅁䅁权桃睃䅁权捁杂䅁允䅁䅁䅅䅁䭁䝁䝉䅁䵁䅉䅅䅁䙁䅁䅁睁䵁䅁䅁权䉃兂䅁权煄权䅁权浄权䅁权牄权䅁允䅁䅁䅅䅁䭁䉁䕁䅁䵁䅉䅅䅁䙁䅁䅁睁䵁䅁䅁权噁充䅁权䙄杅䅁权䕁䅁䅋权䩄杅䅁允䅁䅁䅅䅁䙁䥁潁㝃煙䅌䅬䍄䉁䅁䅁睁䅁䅁䅍䅄䅁䅁䅯䅯䄸䅁䅯䅊䅙䅁䅅䅁䉁䅁䅁权㡂杅䅁䍄䉁䅁䅁䅂䅁䅁䅍䅄䅁䅁䅯䅴䅕䅁䅯睈䅙䅁䅯䅉䅙䅁䅅䅁䉁䅁䅁权呄睂䅁䍄䉁䅁䅁兂䅁䅁䅍䅄䅁䅁䅯兩䅕䅁䅯儷䅯䅁䅯朵䅯䅁䅯眵䅯䅁䅅䅁䉁䅁䅁睂䅁䅁䅁䍷浐䅑杷允䅁䅁䅕䅁䑁䅁䅷䅁䭁䕁䵫䅁䭁䵁单䅁䭁䅁䅑潁䭁䵁卧䅁䉁䅁䅁允䅁䅁䅕摤摉䝓㍐䕅䵁䅉䅅䅁䙁䅁䅁睁䵁䅁䅁权䱁兄䅁权䙄杅䅁权䕁䅁䅋权䩄杅䅁允䅁䅁䅅䅁䙁䵁䭩穗䡵剦䅖䍄䉁䅁䅁兂䅁䅁䅍䅄䅁䅁䅯䅑䅕䅁䅯硹䅉䅁䅯䅂䍁䅧䅯剹䅉䅁䅅䅁䉁䅁䅁兂㝂䭆䠵搴坰䅑杷允䅁䅁䅍䅁䑁䅁䅷䅁䭁䕁䙁䅁䭁䍁䝑䅁䉁䅁䅁允䅁䅁䅯睑䅣䅁杷允䅁䅁䅑䅁䑁䅁䅷䅁䭁䝁䙫䅁䭁䉁䜸䅁䭁䍁䝁䅁䉁䅁䅁允䅁䅁䅯杳䅧䅁杷允䅁䅁䅕䅁䑁䅁䅷䅁䭁䕁䙁䅁䭁佁䭫䅁䭁佁䭙䅁䭁佁䭣䅁䉁䅁䅁允䅁䅁䅯睐䄴䅁杷允䅁䅁䅕䅁䑁䅁䅷䅁䭁偁䕕䅁䭁佁䭕䅁䭁佁䭙䅁䭁佁䭣䅁䉁䅁䅁允䅁䅁䅯䅇䅳䅁杷允䅁䅁䅍䅁䑁䅁䅷䅁䭁䩁䵍䅁䭁䍁䝙䅁䉁䅁䅁允䅁䅁䅕䉵䘶ㄶ㑅䕖䵁䅉䅅䅁䙁䅁䅁睁䵁䅁䅁权䩁杂䅁权䙄杅䅁权䕁䅁䅋权䩄杅䅁允䅁䅁䅅䅁䙁偁止㑔㑮睯䅊䍄䉁䅁䅁睁䅁䅁䅍䅄䅁䅁䅯䅷䅕䅁䅯硺䅉䅁䅅䅁䉁䅁䅁睂䅁䅁䅁䥁桶䅑杷允䅁䅁䅕䅁䑁䅁䅷䅁䭁䵁䔴䅁䭁䵁单䅁䭁䅁䅑潁䭁䵁卧䅁䉁䅁䅁允䅁䅁䅕琷渲協牘啅䵁䅉䅅䅁䑁䅁䅁睁䵁䅁䅁权晄兂䅁权慁杂䅁允䅁䅁䅅䅁䭁䙁䜸䅁䵁䅉䅅䅁䑁䅁䅁睁䵁䅁䅁权䥄兂䅁权歁杂䅁允䅁䅁䅅䅁䭁䩁䡅䅁䵁䅉䅅䅁䕁䅁䅁睁䵁䅁䅁权療兄䅁权晁杂䅁权杁杂䅁允䅁䅁䅅䅁䭁䩁䡧䅁䵁䅉䅅䅁䙁䅁䅁睁䵁䅁䅁权䉁杂䅁权䙄杅䅁权䕁䅁䅋权䥄杅䅁允䅁䅁䅅䅁䙁䵁䩡㡓戫智⼸䍄䉁䅁䅁睁䅁䅁䅍䅄䅁䅁䅯儱䅕䅁䅯䅈䅙䅁䅅䅁䉁䅁䅁权䉂杂䅁䍄䉁䅁䅁兂䅁䅁䅍䅄䅁䅁䅯睸䅕䅁䅯剸䅉䅁䅯䅂䍁䅧䅯䉹䅉䅁䅅䅁䉁䅁䅁兂敁煵硺卩桉䅑杷允䅁䅁䅕䅁䑁䅁䅷䅁䭁䉁䙉䅁䭁佁䬰䅁䭁佁䭙䅁䭁佁䭣䅁䉁䅁䅁允䅁䅁䅣䅁䅁䭁穁欵䵁䅉䅅䅁䑁䅁䅁睁䵁䅁䅁权湂兂䅁权偄杅䅁允䅁䅁䅅䅁䡁䅁䅁䅁䅁攲䅎䍄䉁䅁䅁䅂䅁䅁䅍䅄䅁䅁䅯兂䄰䅁䅯睈䅙䅁䅯䅉䅙䅁䅅䅁䉁䅁䅁权䵂杂䅁䍄䉁䅁䅁兂䅁䅁䅍䅄䅁䅁䅯睡䅕䅁䅯硹䅉䅁䅯䅂䍁䅧䅯剹䅉䅁䅅䅁䉁䅁䅁兂㑃潈牘捕塨䅑杷允䅁䅁䅍䅁䑁䅁䅷䅁䭁䵁䕫䅁䭁䉁䝷䅁䉁䅁䅁允䅁䅁䅯杙䅙䅁杷允䅁䅁䅑䅁䑁䅁䅷䅁䭁䭁䙁䅁䭁䉁䜸䅁䭁䍁䝁䅁䉁䅁䅁允䅁䅁䅯睃䅣䅁杷允䅁䅁䅑䅁䑁䅁䅷䅁䭁䭁䵉䅁䭁䉁䜸䅁䭁䍁䝁䅁䉁䅁䅁允䅁䅁䅯眰䅧䅁杷允䅁䅁䅕䅁䑁䅁䅷䅁䭁䱁䘰䅁䭁佁䭕䅁䭁佁䭙䅁䭁佁䭣䅁䉁䅁䅁允䅁䅁䅯䅇䅳䅁杷允䅁䅁䅍䅁䑁䅁䅷䅁䭁䩁䕍䅁䭁䉁䜴䅁䉁䅁䅁允䅁䅁䅯杭䅙䅁杷允䅁䅁䅕䅁䑁䅁䅷䅁䭁䱁䘴䅁䭁佁䭕䅁䭁佁䭙䅁䭁佁䭣䅁䉁䅁䅁允䅁䅁䅯䅅䅑䅁杷允䅁䅁䅕䅁䑁䅁䅷䅁䭁佁䱉䅁䭁佁䭫䅁䭁佁䭙䅁䭁佁䭣䅁䉁䅁䅁允䅁䅁䅯䅅䅑䅁杷允䅁䅁䅕䅁䑁䅁䅷䅁䭁偁䙫䅁䭁䵁单䅁䭁䅁䅑潁䭁䵁卧䅁䉁䅁䅁允䅁䅁䅕㤫䑔眸硣商䵁䅉䅅䅁䑁䅁䅁睁䵁䅁䅁权䩄䅂䅁权敁杂䅁允䅁䅁䅅䅁䭁䑁䝑䅁䵁䅉䅅䅁䑁䅁䅁睁䵁䅁䅁权佃䅄䅁权流杂䅁允䅁䅁䅅䅁䙁䙁㑋潈牘噧䅚䍄䉁䅁䅁兂䅁䅁䅍䅄䅁䅁䅯睯䅕䅁䅯䄶䅯䅁䅯朵䅯䅁䅯眵䅯䅁䅅䅁䉁䅁䅁权允䅂䅁䍄䉁䅁䅁兂䅁䅁䅍䅄䅁䅁䅯儲䅑䅁䅯儵䅯䅁䅯朵䅯䅁䅯眵䅯䅁䅅䅁䉁䅁䅁权㍁睃䅁䍄䉁䅁䅁兂䅁䅁䅍䅄䅁䅁䅯儴䅕䅁䅯剸䅉䅁䅯䅂䍁䅧䅯剹䅉䅁䅅䅁䉁䅁䅁兂㕃㝣䵯眶戰䅑杷允䅁䅁䅕䅁䑁䅁䅷䅁䭁䉁䝅䅁䭁佁䭯䅁䭁佁䭙䅁䭁佁䭳䅁䉁䅁䅁允䅁䅁䅣䅁䅁䥁癁欵䵁䅉䅅䅁䙁䅁䅁睁䵁䅁䅁权十杂䅁权煄权䅁权浄权䅁权牄权䅁允䅁䅁䅅䅁䭁䉁䕁䅁䵁䅉䅅䅁䑁䅁䅁睁䵁䅁䅁权硃兂䅁权捁杂䅁允䅁䅁䅅䅁䭁䵁䝳䅁䵁䅉䅅䅁䕁䅁䅁睁䵁䅁䅁权䩄䅂䅁权晁杂䅁权杁杂䅁允䅁䅁䅅䅁䭁䕁䝷䅁䵁䅉䅅䅁䑁䅁䅁睁䵁䅁䅁权⭁兂䅁权歁杂䅁允䅁䅁䅅䅁䭁䱁䥁䅁䵁䅉䅅䅁䙁䅁䅁睁䵁䅁䅁权㝃䅂䅁权瑄权䅁权浄权䅁权湄权䅁允䅁䅁䅅䅁䡁䅁䅁䅁权⭲䅖䍄䉁䅁䅁兂䅁䅁䅍䅄䅁䅁䅯儫䅕䅁䅯硹䅉䅁䅯䅂䍁䅧䅯䉹䅉䅁䅅䅁䉁䅁䅁兂㝂䭆䠵头杰䅑杷允䅁䅁䅍䅁䑁䅁䅷䅁䭁䵁䙅䅁䭁䍁䝑䅁䉁䅁䅁允䅁䅁䅯刱䅉䅁杷允䅁䅁䅕䅁䑁䅁䅷䅁䭁䉁䝉䅁䭁佁䭷䅁䭁佁䭙䅁䭁佁䭣䅁䉁䅁䅁允䅁䅁䅣䅁䅁䕁獃〴䵁䅉䅅䅁䙁䅁䅁睁䵁䅁䅁权㍁杄䅁权煄权䅁权浄权䅁权牄权䅁允䅁䅁䅅䅁䡁䅁䅁䅁䅃⭔䅚䍄䉁䅁䅁睁䅁䅁䅍䅄䅁䅁䅯䄶䅑䅁䅯杈䅙䅁䅅䅁䉁䅁䅁权桄杂䅁䍄䉁䅁䅁兂䅁䅁䅍䅄䅁䅁䅯朸䅑䅁䅯硹䅉䅁䅯䅂䍁䅧䅯䉹䅉䅁䅅䅁䉁䅁䅁兂㝂䭆䠵愴坰䅑杷允䅁䅁䅕䅁䑁䅁䅷䅁䭁䑁久䅁䭁䵁单䅁䭁䅁䅑潁䭁䵁卧䅁䉁䅁䅁允䅁䅁䅕祯噔䭣⼴歄䵁䅉䅅䅁䙁䅁䅁睁䵁䅁䅁权瑄䅄䅁权䙄杅䅁权䕁䅁䅋权䩄杅䅁允䅁䅁䅅䅁䙁䉁穮䌲牁剢䅂䍄䉁䅁䅁睁䅁䅁䅍䅄䅁䅁䅯共䅕䅁䅯杊䅙䅁䅅䅁䉁䅁䅁兂晁敨剴乵夵䅑杷允䅁䅁䅑䅁䑁䅁䅷䅁䭁乁䵉䅁䭁䉁䜸䅁䭁䍁䝁䅁䉁䅁䅁允䅁䅁䅯䄲䅙䅁杷允䅁䅁䅕䅁䑁䅁䅷䅁䭁䍁䵅䅁䭁佁䭯䅁䭁佁䭙䅁䭁佁䭳䅁䉁䅁䅁允䅁䅁䅯䅅䅑䅁杷允䅁䅁䅕䅁䑁䅁䅷䅁䭁䩁䕫䅁䭁佁䭯䅁䭁佁䭙䅁䭁佁䭳䅁䉁䅁䅁允䅁䅁䅣䅁䅁䥁㕁欵䵁䅉䅅䅁䑁䅁䅁睁䵁䅁䅁权晃䅂䅁权偄杅䅁允䅁䅁䅅䅁䭁䉁䕁䅁䵁䅉䅅䅁䙁䅁䅁睁䵁䅁䅁权い䅂䅁权獄权䅁权浄权䅁权湄权䅁允䅁䅁䅅䅁䭁䉁䕁䅁䵁䅉䅅䅁䙁䅁䅁睁䵁䅁䅁权慂兄䅁权䱄杅䅁权䕁䅁䅋权䥄杅䅁允䅁䅁䅅䅁䙁䑁䬰㘱睎唳䄵䍄䉁䅁䅁兂䅁䅁䅍䅄䅁䅁䅯儶䅕䅁䅯儶䅯䅁䅯朵䅯䅁䅯眵䅯䅁䅅䅁䉁䅁䅁权穄䅅䅁䍄䉁䅁䅁睁䅁䅁䅍䅄䅁䅁䅯杊䅕䅁䅯杊䅙䅁䅅䅁䉁䅁䅁兂晁敨剴䑵圵䅑杷允䅁䅁䅍䅁䑁䅁䅷䅁䭁䍁䱕䅁䭁䉁䜴䅁䉁䅁䅁允䅁䅁䅯睪䅙䅁杷允䅁䅁䅕䅁䑁䅁䅷䅁䭁䵁䕫䅁䭁佁䭕䅁䭁佁䭙䅁䭁佁䭣䅁䉁䅁䅁允䅁䅁䅯䅅䅑䅁杷允䅁䅁䅍䅁䑁䅁䅷䅁䭁䕁䘴䅁䭁䍁䝙䅁䉁䅁䅁允䅁䉁䅑兏䅁䅁䅁䅁䵁䅉䅅䅁䑁䅁䅁睁䵁䅁䅁权扂睃䅁权偄杅䅁允䅁䅁䅅䅁䭁䉁䕁䅁䵁䅉䅅䅁䑁䅁䅁睁䵁䅁䅁权瑂兂䅁权流杂䅁允䅁䅁䅅䅁䙁䝁浚浚浚汎䅖䍄䉁䅁䅁睁䅁䅁䅍䅄䅁䅁䅯杷䅑䅁䅯䅊䅙䅁䅅䅁䉁䅁䅁权允䅂䅁䍄䉁䅁䅁兂䅁䅁䅍䅄䅁䅁䅯杣䅳䅁䅯䄶䅯䅁䅯朵䅯䅁䅯眵䅯䅁䅅䅁䉁䅁䅁权允䅂䅁䍄䉁䅁䅁睁䅁䅁䅍䅄䅁䅁䅯䅵䅕䅁䅯䅇䅙䅁䅅䅁䉁䅁䅁权灁杂䅁䍄䉁䅁䅁睁䅁䅁䅍䅄䅁䅁䅯儱䅑䅁䅯硺䅉䅁䅅䅁䉁䅁䅁睂䅁䅁䅁䉯栳䅑杷允䅁䅁䅕䅁䑁䅁䅷䅁䭁䍁䱣䅁䭁佁䭯䅁䭁佁䭙䅁䭁佁䭳䅁䉁䅁䅁允䅁䅁䅯䅅䅑䅁杷允䅁䅁䅕䅁䑁䅁䅷䅁䭁䉁䵍䅁䭁䵁即䅁䭁䅁䅑潁䭁䵁卧䅁䉁䅁䅁允䅁䅁䅕㡪ㅌ䙋晸さ䵁䅉䅅䅁䑁䅁䅁睁䵁䅁䅁权䥃兂䅁权偄杅䅁允䅁䅁䅅䅁䡁䭁煵煱䍯㤫䅸䍄䉁䅁䅁䅂䅁䅁䅍䅄䅁䅁䅯䅒䅕䅁䅯睈䅙䅁䅯䅉䅙䅁䅅䅁䉁䅁䅁权㙂杂䅁䍄䉁䅁䅁兂䅁䅁䅍䅄䅁䅁䅯䅖䅕䅁䅯硹䅉䅁䅯䅂䍁䅧䅯剹䅉䅁䅅䅁䉁䅁䅁兂歃䑣䬰㤱婎䅑杷允䅁䅁䅕䅁䑁䅁䅷䅁䭁䍁䙕䅁䭁䵁即䅁䭁䅁䅑潁䭁䵁卫䅁䉁䅁䅁允䅁䅁䅕㑈牘払佩さ䵁䅉䅅䅁䙁䅁䅁睁䵁䅁䅁权坂兂䅁权灄权䅁权浄权䅁权湄权䅁允䅁䅁䅅䅁䭁䭁兣䅁䵁䅉䅅䅁䙁䅁䅁睁䵁䅁䅁权䍁兂䅁权䙄杅䅁权䕁䅁䅋权䥄杅䅁允䅁䅁䅅䅁䙁䍁汑㝫扄睳䅬䍄䉁䅁䅁兂䅁䅁䅍䅄䅁䅁䅯兯䅳䅁䅯剸䅉䅁䅯䅂䍁䅧䅯剹䅉䅁䅅䅁䉁䅁䅁兂ぃ偵獆奉䥑䅑杷允䅁䅁䅕䅁䑁䅁䅷䅁䭁䱁䙉䅁䭁佁䭷䅁䭁佁䭙䅁䭁佁䭣䅁䉁䅁䅁允䅁䅁䅣䅁䅁䭁䱄唵䵁䅉䅅䅁䙁䅁䅁睁䵁䅁䅁权䍁兂䅁权䙄杅䅁权䕁䅁䅋权䩄杅䅁允䅁䅁䅅䅁䙁䕁捱癦䑂兎䅨䍄䉁䅁䅁兂䅁䅁䅍䅄䅁䅁䅯杂䅙䅁䅯硹䅉䅁䅯䅂䍁䅧䅯剹䅉䅁䅅䅁䉁䅁䅁兂硂児塲ㅯ坂䅑杷允䅁䅁䅍䅁䑁䅁䅷䅁䭁䅁䙉䅁䭁䉁䝧䅁䉁</t>
  </si>
  <si>
    <t>䅁䅁允䅁䅁䅯兏䅙䅁杷允䅁䅁䅍䅁䑁䅁䅷䅁䭁䍁䙕䅁䭁䉁䝧䅁䉁䅁䅁允䅁䅁䅯兇䅙䅁杷允䅁䅁䅑䅁䑁䅁䅷䅁䭁䕁丰䅁䭁䉁䜸䅁䭁䍁䝁䅁䉁䅁䅁允䅁䅁䅯䅔䅣䅁杷允䅁䅁䅍䅁䑁䅁䅷䅁䭁䅁䙉䅁䭁䉁䝯䅁䉁䅁䅁允䅁䅁䅯杷䅙䅁杷允䅁䅁䅕䅁䑁䅁䅷䅁䭁䕁䱅䅁䭁䵁即䅁䭁䅁䅑潁䭁䵁卧䅁䉁䅁䅁允䅁䅁䅕䡰㥁瑃穥じ䵁䅉䅅䅁䙁䅁䅁睁䵁䅁䅁权ㅁ兂䅁权瑄权䅁权浄权䅁权湄权䅁允䅁䅁䅅䅁䡁䅁䅁䅁杂⭑䅚䍄䉁䅁䅁兂䅁䅁䅍䅄䅁䅁䅯睆䅳䅁䅯朶䅯䅁䅯朵䅯䅁䅯眶䅯䅁䅅䅁䉁䅁䅁权允䅂䅁䍄䉁䅁䅁睁䅁䅁䅍䅄䅁䅁䅯免䅕䅁䅯䅊䅙䅁䅅䅁䉁䅁䅁权䵄睂䅁䍄䉁䅁䅁睁䅁䅁䅍䅄䅁䅁䅯儳䅕䅁䅯䅊䅙䅁䅅䅁䉁䅁䅁权獃䅃䅁䍄䉁䅁䅁兂䅁䅁䅍䅄䅁䅁䅯杪䅕䅁䅯䄷䅯䅁䅯朵䅯䅁䅯眵䅯䅁䅅䅁䉁䅁䅁睂䅁䅁䅁佧汦䅑杷允䅁䅁䅑䅁䑁䅁䅷䅁䭁䱁䱕䅁䭁䉁䜸䅁䭁䍁䝁䅁䉁䅁䅁允䅁䅁䅯䅔䅣䅁杷允䅁䅁䅕䅁䑁䅁䅷䅁䭁乁䙳䅁䭁佁䭧䅁䭁佁䭙䅁䭁佁䭣䅁䉁䅁䅁允䅁䅁䅯杂䅳䅁杷允䅁䅁䅕䅁䑁䅁䅷䅁䭁䥁䘸䅁䭁佁䭷䅁䭁佁䭙䅁䭁佁䭣䅁䉁䅁䅁允䅁䅁䅯䅅䅑䅁杷允䅁䅁䅕䅁䑁䅁䅷䅁䭁佁佣䅁䭁佁䭕䅁䭁佁䭙䅁䭁佁䭣䅁䉁䅁䅁允䅁䅁䅯睎䅳䅁杷允䅁䅁䅕䅁䑁䅁䅷䅁䭁䵁䔰䅁䭁䵁即䅁䭁䅁䅑潁䭁䵁卧䅁䉁䅁䅁允䅁䅁䅕㡪ㅌ䙋⽹歘䵁䅉䅅䅁䙁䅁䅁睁䵁䅁䅁权湄兄䅁权䙄杅䅁权䕁䅁䅋权䥄杅䅁允䅁䅁䅅䅁䙁䡁橰扰⭢桶䅆䍄䉁䅁䅁睁䅁䅁䅍䅄䅁䅁䅯杁䅕䅁䅯䅈䅙䅁䅅䅁䉁䅁䅁权䱃杂䅁䍄䉁䅁䅁睁䅁䅁䅍䅄䅁䅁䅯杢䅷䅁䅯䅇䅙䅁䅅䅁䉁䅁䅁权㕁杂䅁䍄䉁䅁䅁睁䅁䅁䅍䅄䅁䅁䅯睹䄰䅁䅯杇䅙䅁䅅䅁䉁䅁䅁权扁杂䅁䍄䉁䅁䅁兂䅁䅁䅍䅄䅁䅁䅯䅯䅕䅁䅯硹䅉䅁䅯䅂䍁䅧䅯䉹䅉䅁䅅䅁䉁䅁䅁兂㉄䙋偹湷㥕䅑杷允䅁䅁䅕䅁䑁䅁䅷䅁䭁䅁䝙䅁䭁佁䭫䅁䭁佁䭙䅁䭁佁䭣䅁䉁䅁䅁允䅁䅁䅯栯䅁䅁杷允䅁䅁䅍䅁䑁䅁䅷䅁䭁佁䕑䅁䭁䉁䜴䅁䉁䅁䅁允䅁䅁䅯睒䅣䅁杷允䅁䅁䅍䅁䑁䅁䅷䅁䭁佁䙯䅁䭁䉁䝷䅁䉁䅁䅁允䅁䅁䅯杋䅙䅁杷允䅁䅁䅕䅁䑁䅁䅷䅁䭁䉁䵅䅁䭁佁䭧䅁䭁佁䭙䅁䭁佁䭣䅁䉁䅁䅁允䅁䅁䅯䅅䅑䅁杷允䅁䅁䅕䅁䑁䅁䅷䅁䭁䵁䕑䅁䭁佁䭕䅁䭁佁䭙䅁䭁佁䭣䅁䉁䅁䅁允䅁䅁䅯䅅䅑䅁杷允䅁䅁䅍䅁䑁䅁䅷䅁䭁䵁䔰䅁䭁䍁䝑䅁䉁䅁䅁允䅁䅁䅯䅓䅣䅁杷允䅁䅁䅕䅁䑁䅁䅷䅁䭁䉁佁䅁䭁䵁即䅁䭁䅁䅑潁䭁䵁卫䅁䉁䅁䅁允䅁䅁䅕灭婭婭婬啖䵁䅉䅅䅁䑁䅁䅁睁䵁䅁䅁权㙄䅂䅁权流杂䅁允䅁䅁䅅䅁䙁偁潙䥘䌯噖䅚䍄䉁䅁䅁睁䅁䅁䅍䅄䅁䅁䅯杁䅕䅁䅯杈䅙䅁䅅䅁䉁䅁䅁权ㅃ杂䅁䍄䉁䅁䅁兂䅁䅁䅍䅄䅁䅁䅯兦䅕䅁䅯䄶䅯䅁䅯朵䅯䅁䅯眵䅯䅁䅅䅁䉁䅁䅁权䝁睃䅁䍄䉁䅁䅁兂䅁䅁䅍䅄䅁䅁䅯兩䅕䅁䅯硹䅉䅁䅯䅂䍁䅧䅯剹䅉䅁䅅䅁䉁䅁䅁兂䅁䅁䅁䭁塂䅑杷允䅁䅁䅍䅁䑁䅁䅷䅁䭁䍁內䅁䭁䉁䜴䅁䉁䅁䅁允䅁䅁䅯䅧䅙䅁杷允䅁䅁䅕䅁䑁䅁䅷䅁䭁䕁䙑䅁䭁佁䬰䅁䭁佁䭙䅁䭁佁䭣䅁䉁䅁䅁允䅁䅁䅣䅁䅁䥁歁欵䵁䅉䅅䅁䑁䅁䅁睁䵁䅁䅁权䍁兂䅁权歁杂䅁允䅁䅁䅅䅁䭁䕁䡳䅁䵁䅉䅅䅁䕁䅁䅁睁䵁䅁䅁权潄䅂䅁权晁杂䅁权杁杂䅁允䅁䅁䅅䅁䭁䕁䡷䅁䵁䅉䅅䅁䙁䅁䅁睁䵁䅁䅁权佃兂䅁权潄权䅁权浄权䅁权湄权䅁允䅁䅁䅅䅁䭁䅁䱙䅁䵁䅉䅅䅁䙁䅁䅁睁䵁䅁䅁权偃兂䅁权潄权䅁权浄权䅁权湄权䅁允䅁䅁䅅䅁䭁䉁䕁䅁䵁䅉䅅䅁䙁䅁䅁睁䵁䅁䅁权㡄兂䅁权煄权䅁权浄权䅁权牄权䅁允䅁䅁䅅䅁䭁䉁䕁䅁䵁䅉䅅䅁䙁䅁䅁睁䵁䅁䅁权䍁兂䅁权煄权䅁权浄权䅁权牄权䅁允䅁䅁䅅䅁䡁䅁䅁䅁䅃佊䅚䍄䉁䅁䅁兂䅁䅁䅍䅄䅁䅁䅯杺䅷䅁䅯儶䅯䅁䅯朵䅯䅁䅯眵䅯䅁䅅䅁䉁䅁䅁权允䅂䅁䍄䉁䅁䅁兂䅁䅁䅍䅄䅁䅁䅯䅄䄴䅁䅯儶䅯䅁䅯朵䅯䅁䅯眵䅯䅁䅅䅁䉁䅁䅁权癁充䅁䍄䉁䅁䅁睁䅁䅁䅍䅄䅁䅁䅯权䅙䅁䅯䅇䅙䅁䅅䅁䉁䅁䅁权灁杂䅁䍄䉁䅁䅁兂䅁䅁䅍䅄䅁䅁䅯兮䅑䅁䅯朶䅯䅁䅯朵䅯䅁䅯眶䅯䅁䅅䅁䉁䅁䅁睂䅁䅁䅁䍧浔䅑杷允䅁䅁䅕䅁䑁䅁䅷䅁䭁䩁䔸䅁䭁佁䭯䅁䭁佁䭙䅁䭁佁䭳䅁䉁䅁䅁允䅁䅁䅯䅅䅑䅁杷允䅁䅁䅕䅁䑁䅁䅷䅁䭁䵁䙁䅁䭁佁䭯䅁䭁佁䭙䅁䭁佁䭳䅁䉁䅁䅁允䅁䅁䅯䅅䅑䅁杷允䅁䅁䅍䅁䑁䅁䅷䅁䭁䑁䰰䅁䭁䉁䝷䅁䉁䅁䅁允䅁䅁䅯䅌䅣䅁杷允䅁䅁䅕䅁䑁䅁䅷䅁䭁䱁䙉䅁䭁佁䭧䅁䭁佁䭙䅁䭁佁䭣䅁䉁䅁䅁允䅁䅁䅯杂䅳䅁杷允䅁䅁䅍䅁䑁䅁䅷䅁䭁䩁䙳䅁䭁䉁䝷䅁䉁䅁䅁允䅁䅁䅯杰䅣䅁杷允䅁䅁䅕䅁䑁䅁䅷䅁䭁䥁䙫䅁䭁䵁单䅁䭁䅁䅑潁䭁䵁卧䅁䉁䅁䅁允䅁䅁䅕㝌敨浴䥹ぅ䵁䅉䅅䅁䙁䅁䅁睁䵁䅁䅁权䝁兂䅁权潄权䅁权浄权䅁权湄权䅁允䅁䅁䅅䅁䭁䅁䱙䅁䵁䅉䅅䅁䙁䅁䅁睁䵁䅁䅁权䝁兂䅁权煄权䅁权浄权䅁权牄权䅁允䅁䅁䅅䅁䡁䅁䅁䅁䅃敐䅚䍄䉁䅁䅁睁䅁䅁䅍䅄䅁䅁䅯兰䅑䅁䅯杈䅙䅁䅅䅁䉁䅁䅁权摃杂䅁䍄䉁䅁䅁睁䅁䅁䅍䅄䅁䅁䅯䅶䅕䅁䅯硺䅉䅁䅅䅁䉁䅁䅁权允䅂䅁䍄䉁䅁䅁兂䅁䅁䅍䅄䅁䅁䅯允䅕䅁䅯䄷䅯䅁䅯朵䅯䅁䅯眵䅯䅁䅅䅁䉁䅁䅁睂䅁䅁䅁䝷氯䅑杷允䅁䅁䅕䅁䑁䅁䅷䅁䭁偁䙕䅁䭁佁䭫䅁䭁佁䭙䅁䭁佁䭣䅁䉁䅁䅁允䅁䅁䅯䅵䄰䅁杷允䅁䅁䅕䅁䑁䅁䅷䅁䭁䥁佁䅁䭁䵁即䅁䭁䅁䅑潁䭁䵁卧䅁䉁䅁䅁允䅁䅁䅕䥘䌯匹䵩歗䵁䅉䅅䅁䑁䅁䅁睁䵁䅁䅁权⭃兂䅁权偄杅䅁允䅁䅁䅅䅁䡁䅁䅁䅁䅂⭪䅖䍄䉁䅁䅁兂䅁䅁䅍䅄䅁䅁䅯兦䄰䅁䅯硹䅉䅁䅯䅂䍁䅧䅯䉹䅉䅁䅅䅁䉁䅁䅁兂畃⭒㙆䕆唵䅑杷允䅁䅁䅍䅁䑁䅁䅷䅁䭁䑁䵉䅁䭁䉁䝧䅁䉁䅁䅁允䅁䅁䅯兏䅙䅁杷允䅁䅁䅕䅁䑁䅁䅷䅁䭁䥁䙫䅁䭁䵁即䅁䭁䅁䅑潁䭁䵁卧䅁䉁䅁䅁允䅁䅁䅕硥畓⭒䭈歗䵁䅉䅅䅁䑁䅁䅁睁䵁䅁䅁权求兄䅁权敁杂䅁允䅁䅁䅅䅁䭁䝁䡯䅁䵁䅉䅅䅁䕁䅁䅁睁䵁䅁䅁权䙁兂䅁权晁杂䅁权杁杂䅁允䅁䅁䅅䅁䭁䩁䝳䅁䵁䅉䅅䅁䑁䅁䅁睁䵁䅁䅁权䩃兂䅁权慁杂䅁允䅁䅁䅅䅁䭁䙁䡁䅁䵁䅉䅅䅁䙁䅁䅁睁䵁䅁䅁权㑃䅂䅁权䱄杅䅁权䕁䅁䅋权䥄杅䅁允䅁䅁䅅䅁䙁䑁積積積ㅑ䅬䍄䉁䅁䅁兂䅁䅁䅍䅄䅁䅁䅯关䅕䅁䅯朶䅯䅁䅯朵䅯䅁䅯眶䅯䅁䅅䅁䉁䅁䅁权允䅂䅁䍄䉁䅁䅁睁䅁䅁䅍䅄䅁䅁䅯兦䅕䅁䅯杈䅙䅁䅅䅁䉁䅁䅁权慃杂䅁䍄䉁䅁䅁睁䅁䅁䅍䅄䅁䅁䅯兩䅕䅁䅯䅈䅙䅁䅅䅁䉁䅁䅁权呂杂䅁䍄䉁䅁䅁睁䅁䅁䅍䅄䅁䅁䅯村䅳䅁䅯硺䅉䅁䅅䅁䉁䅁䅁权允䅂䅁䍄䉁䅁䅁睁䅁䅁䅍䅄䅁䅁䅯杯䅑䅁䅯杊䅙䅁䅅䅁䉁䅁䅁兂塄㍯㥁歃婤䅑杷允䅁䅁䅕䅁䑁䅁䅷䅁䭁䱁䙫䅁䭁䵁即䅁䭁䅁䅑潁䭁䵁卫䅁䉁䅁䅁允䅁䅁䅕䘷㑇潈䱖歗䵁䅉䅅䅁䑁䅁䅁睁䵁䅁䅁权硄䅄䅁权慁杂䅁允䅁䅁䅅䅁䭁䵁䝁䅁䵁䅉䅅䅁䙁䅁䅁睁䵁䅁䅁权婄䅂䅁权煄权䅁权浄权䅁权牄权䅁允䅁䅁䅅䅁䡁䅁䅁䅁杄佌䅚䍄䉁䅁䅁睁䅁䅁䅍䅄䅁䅁䅯条䅕䅁䅯䅊䅙䅁䅅䅁䉁䅁䅁权湂睂䅁䍄䉁䅁䅁睁䅁䅁䅍䅄䅁䅁䅯兩䅕䅁䅯䅊䅙䅁䅅䅁䉁䅁䅁权扃䅅䅁䍄䉁䅁䅁兂䅁䅁䅍䅄䅁䅁䅯兘䅳䅁䅯儵䅯䅁䅯朵䅯䅁䅯眵䅯䅁䅅䅁䉁䅁䅁权允䅂䅁䍄䉁䅁䅁䅂䅁䅁䅍䅄䅁䅁䅯杺䅳䅁䅯睈䅙䅁䅯䅉䅙䅁䅅䅁䉁䅁䅁权䵂杂䅁䍄䉁䅁䅁兂䅁䅁䅍䅄䅁䅁䅯睓䅕䅁䅯儶䅯䅁䅯朵䅯䅁䅯眵䅯䅁䅅䅁䉁䅁䅁权煃睄䅁䍄䉁䅁䅁睁䅁䅁䅍䅄䅁䅁䅯元䄰䅁䅯硺䅉䅁䅅䅁䉁䅁䅁睂䅁䅁䅁佧楶䅑杷允䅁䅁䅕䅁䑁䅁䅷䅁䭁䥁䙯䅁䭁䵁即䅁䭁䅁䅑潁䭁䵁卧䅁䉁䅁䅁允䅁䅁䅕䘷㑇潈扖䕙䵁䅉䅅䅁䑁䅁䅁睁䵁䅁䅁权煃兂䅁权偄杅䅁允䅁䅁䅅䅁䡁䅁䅁䅁䅃佩䅆䍄䉁䅁䅁睁䅁䅁䅍䅄䅁䅁䅯眸䅷䅁䅯䅊䅙䅁䅅䅁䉁䅁䅁权允䅂䅁䍄䉁䅁䅁兂䅁䅁䅍䅄䅁䅁䅯眸䅑䅁䅯剸䅉䅁䅯䅂䍁䅧䅯䉹䅉䅁䅅䅁䉁䅁䅁兂ㅄ婚奴䕃呯䅑杷允䅁䅁䅍䅁䑁䅁䅷䅁䭁偁䕷䅁䭁䉁䝷䅁䉁䅁䅁允䅁䅁䅯杌䅣䅁杷允䅁䅁䅕䅁䑁䅁䅷䅁䭁䕁䵙䅁䭁佁䭷䅁䭁佁䭙䅁䭁佁䭣䅁䉁䅁䅁允䅁䅁䅯䅅䅑䅁杷允䅁䅁䅕䅁䑁䅁䅷䅁䭁䙁䙉䅁䭁䵁即䅁䭁䅁䅑潁䭁䵁卧䅁䉁䅁䅁允䅁䅁䅕䉵䘶ㄶ潈歗䵁䅉䅅䅁䑁䅁䅁睁䵁䅁䅁权⭄䅄䅁权偄杅䅁允䅁䅁䅅䅁䭁䉁䕁䅁䵁䅉䅅䅁䙁䅁䅁睁䵁䅁䅁权䙄䅂䅁权瑄权䅁权浄权䅁权湄权䅁允䅁䅁䅅䅁䡁䅁䅁䅁权畔䅖䍄䉁䅁䅁睁䅁䅁䅍䅄䅁䅁䅯睰䅑䅁䅯䅊䅙䅁䅅䅁䉁䅁䅁权允䅂䅁䍄䉁䅁䅁兂䅁䅁䅍䅄䅁䅁䅯兘䅕䅁䅯硹䅉䅁䅯䅂䍁䅧䅯䉹䅉䅁䅅䅁䉁䅁䅁兂䥂場啯煲晤䅑杷允䅁䅁䅕䅁䑁䅁䅷䅁䭁䅁佳䅁䭁佁䭕䅁䭁佁䭙䅁䭁佁䭣䅁䉁䅁䅁允䅁䅁䅯䅅䅑䅁杷允䅁䅁䅍䅁䑁䅁䅷䅁䭁䑁䙍䅁䭁䍁䝑䅁䉁䅁䅁允䅁䅁䅯兯䅣䅁杷允䅁䅁䅕䅁䑁䅁䅷䅁䭁䭁䘴䅁䭁䵁单䅁䭁䅁䅑潁䭁䵁卫䅁䉁䅁䅁允䅁䅁䅕㍆䭇婩桩歃䵁䅉䅅䅁䙁䅁䅁睁䵁䅁䅁权獄兂䅁权潄权䅁权浄权䅁权湄权䅁允䅁䅁䅅䅁䭁䉁䕁䅁䵁䅉䅅䅁䙁䅁䅁睁䵁䅁䅁权䩃兂䅁权煄权䅁权浄权䅁权牄权䅁允䅁䅁䅅䅁䡁䅁䅁䅁䅂畐䅚䍄䉁䅁䅁兂䅁䅁䅍䅄䅁䅁䅯允䅕䅁䅯剸䅉䅁䅯䅂䍁䅧䅯剹䅉䅁䅅䅁䉁䅁䅁兂䱂畔㜶塯呅䅑杷允䅁䅁䅍䅁䑁䅁䅷䅁䭁佁䱙䅁䭁䉁䜴䅁䉁䅁䅁允䅁䅁䅯朵䅙䅁杷允䅁䅁䅕䅁䑁䅁䅷䅁䭁䩁䱉䅁䭁佁䭕䅁䭁佁䭙䅁䭁佁䭣䅁䉁䅁䅁允䅁䅁䅯睎䅳䅁杷允䅁䅁䅕䅁䑁䅁䅷䅁䭁䵁乣䅁䭁䵁单䅁䭁䅁䅑潁䭁䵁卫䅁䉁䅁䅁允䅁䅁䅕塵䘫扸晕啅䵁䅉䅅䅁䕁䅁䅁睁䵁䅁䅁权䍄睃䅁权晁杂䅁权杁杂䅁允䅁䅁䅅䅁䭁䅁䨴䅁䵁䅉䅅䅁䙁䅁䅁睁䵁䅁䅁权呁兂䅁权灄权䅁权浄权䅁权湄权䅁允䅁䅁䅅䅁䭁䝁偙䅁䵁䅉䅅䅁䑁䅁䅁睁䵁䅁䅁权敄䅂䅁权慁杂䅁允䅁䅁䅅䅁䭁䕁䝁䅁䵁䅉䅅䅁䑁䅁䅁睁䵁䅁䅁权汃兄䅁权偄杅䅁允䅁䅁䅅䅁䭁䉁䕁䅁䵁䅉䅅䅁䙁䅁䅁睁䵁䅁䅁权㙂䅄䅁权灄权䅁权浄权䅁权湄权䅁允䅁䅁䅅䅁䭁䉁䕁䅁䵁䅉䅅䅁䑁䅁䅁睁䵁䅁䅁权䉄兂䅁权偄杅䅁允䅁䅁䅅䅁䡁䅁䅁䅁杁佱䅊䍄䉁䅁䅁䅂䅁䅁䅍䅄䅁䅁䅯䄯䅕䅁䅯睈䅙䅁䅯䅉䅙䅁䅅䅁䉁䅁䅁权㝁杂䅁䍄䉁䅁䅁兂䅁䅁䅍䅄䅁䅁䅯睋䅕䅁䅯硹䅉䅁䅯䅂䍁䅧䅯剹䅉䅁䅅䅁䉁䅁䅁兂㝂䭆䠵头扰䅑杷允䅁䅁䅑䅁䑁䅁䅷䅁䭁乁䔴䅁䭁䉁䜸䅁䭁䍁䝁䅁䉁䅁䅁允䅁䅁䅯睕䅣䅁杷允䅁䅁䅑䅁䑁䅁䅷䅁䭁䡁免䅁䭁䉁䜸䅁䭁䍁䝁䅁䉁䅁䅁允䅁䅁䅯䅏䅙䅁杷允䅁䅁䅍䅁䑁䅁䅷䅁䭁乁䙙䅁䭁䉁䝷䅁䉁䅁䅁允䅁䅁䅯杋䅣䅁杷允䅁䅁䅕䅁䑁䅁䅷䅁䭁䅁䝙䅁䭁佁䬰䅁䭁佁䭙䅁䭁佁䭣䅁䉁䅁䅁允䅁䅁䅣䅁䅁佁㑄唵䵁䅉䅅䅁䙁䅁䅁睁䵁䅁䅁权啄䅂䅁权汄权䅁权浄权䅁权湄权䅁允䅁䅁䅅䅁䭁䉁䕁䅁䵁䅉䅅䅁䑁䅁䅁睁䵁䅁䅁权剁杂䅁权偄杅䅁允䅁䅁䅅䅁䭁䉁䕁䅁䵁䅉䅅䅁䑁䅁䅁睁䵁䅁䅁权煁睃䅁权偄杅䅁允䅁䅁䅅䅁䭁䉁䕁䅁䵁䅉䅅䅁䙁䅁䅁睁䵁䅁䅁权㡃兂䅁权瑄权䅁权浄权䅁权湄权䅁允䅁䅁䅅䅁䡁䅁䅁䅁杂佚䅖䍄䉁䅁䅁兂䅁䅁䅍䅄䅁䅁䅯儲䅑䅁䅯儷䅯䅁䅯朵䅯䅁䅯眵䅯䅁䅅䅁䉁䅁䅁睂䅁䅁䅁䅉浄䅑杷允䅁䅁䅕䅁䑁䅁䅷䅁䭁䉁䙯䅁䭁佁䬰䅁䭁佁䭙䅁䭁佁䭣䅁䉁䅁䅁允䅁䅁䅯䅅䅑䅁杷允䅁䅁䅕䅁䑁䅁䅷䅁䭁䥁䙅䅁䭁䵁即䅁䭁䅁䅑潁䭁䵁卧䅁䉁䅁䅁允䅁䅁䅕㘱睎児湯啗䵁䅉䅅䅁䙁䅁䅁睁䵁䅁䅁权⭃兂䅁权瑄权䅁权浄权䅁权湄权䅁允䅁䅁䅅䅁䭁䉁䕁䅁䵁䅉䅅䅁䑁䅁䅁睁䵁䅁䅁权敄䅂䅁权歁杂䅁允䅁䅁䅅䅁䭁乁䜸䅁䵁䅉䅅䅁䑁䅁䅁睁䵁䅁䅁权䑁兄䅁权流杂䅁允䅁䅁䅅䅁䙁䡁㥅瑃橥䙳䅚䍄䉁䅁䅁睁䅁䅁䅍䅄䅁䅁䅯睨䅕䅁䅯硺䅉䅁䅅䅁䉁䅁䅁权允䅂䅁䍄䉁䅁䅁兂䅁䅁䅍䅄䅁䅁䅯兵䄴䅁䅯儶䅯䅁䅯朵䅯䅁䅯眵䅯䅁䅅䅁䉁䅁䅁权婁杅䅁䍄䉁䅁䅁兂䅁䅁䅍䅄䅁䅁䅯兡䄸䅁䅯硹䅉䅁䅯䅂䍁䅧䅯剹䅉䅁䅅䅁䉁䅁䅁兂䑄匹捨な慊䅑杷允䅁䅁䅕䅁䑁䅁䅷䅁䭁䍁䙅䅁䭁佁䭫䅁䭁佁䭙䅁䭁佁䭣䅁䉁䅁䅁允䅁䅁䅯䅅䅑䅁杷允䅁䅁䅍䅁䑁䅁䅷䅁䭁䵁䕉䅁䭁䉁䜴䅁䉁䅁䅁允䅁䅁䅯睐䅙䅁杷允䅁䅁䅕䅁䑁䅁䅷䅁䭁䡁䙷䅁䭁䵁单䅁䭁䅁䅑潁䭁䵁卧䅁䉁䅁䅁允䅁䅁䅕䘹畡䱱䉅啍䵁䅉䅅䅁䑁䅁䅁睁䵁䅁䅁权呄兂䅁权捁杂䅁允䅁䅁䅅䅁䭁䡁䝣䅁䵁䅉䅅䅁䙁䅁䅁睁䵁䅁䅁权硁兂䅁权䱄杅䅁权䕁䅁䅋权䥄杅䅁允䅁䅁䅅䅁䙁䭁睒児塲ㅍ䄹䍄䉁䅁䅁睁䅁䅁䅍䅄䅁䅁䅯睃䅙䅁䅯䅊䅙䅁䅅䅁䉁䅁䅁权䥁睂䅁䍄䉁䅁䅁兂䅁䅁䅍䅄䅁䅁䅯杄䅙䅁䅯硹䅉䅁䅯䅂䍁䅧䅯剹䅉䅁䅅䅁䉁䅁䅁兂晁敨剴䭵愵䅑杷允䅁䅁䅕䅁䑁䅁䅷䅁䭁䑁䙷䅁䭁佁䬰䅁䭁佁䭙䅁䭁佁䭣䅁䉁䅁䅁允䅁䅁䅯䅅䅑䅁杷允䅁䅁䅕䅁䑁䅁䅷䅁䭁偁䙅䅁䭁佁䭷䅁䭁佁䭙䅁䭁佁䭣䅁䉁䅁䅁允䅁䅁䅣䅁䅁䅁敄〴䵁䅉䅅䅁䙁䅁䅁睁䵁䅁䅁权桂兂䅁权瑄权䅁权浄权䅁权湄权䅁允䅁䅁䅅䅁䡁䅁䅁䅁杂佰䅖䍄䉁䅁䅁兂䅁䅁䅍䅄䅁䅁䅯朳䅑䅁䅯䄷䅯䅁䅯朵䅯䅁䅯眵䅯䅁䅅䅁䉁䅁䅁睂䅁䅁䅁䐴汶䅑杷允䅁䅁䅍䅁䑁䅁䅷䅁䭁乁䕯䅁䭁䵁匸䅁䉁䅁䅁允䅁䅁䅣䅁䅁䕁歂唵䵁䅉䅅䅁䙁䅁䅁睁䵁䅁䅁权㙄䅂䅁权煄权䅁权浄权䅁权牄权䅁允䅁䅁䅅䅁䡁䅁䅁䅁䅁敒䅚䍄䉁䅁䅁兂䅁䅁䅍䅄䅁䅁䅯督䅕䅁䅯䄶䅯䅁䅯朵䅯䅁䅯眵䅯䅁䅅䅁䉁䅁䅁权䝁睃䅁䍄䉁䅁䅁䅂䅁䅁䅍䅄䅁䅁䅯杏䅷䅁䅯睈䅙䅁䅯䅉䅙䅁䅅䅁䉁䅁䅁权㕄杂䅁䍄䉁䅁䅁兂䅁䅁䅍䅄䅁䅁䅯䅋䅕䅁䅯儶䅯䅁䅯朵䅯䅁䅯眵䅯䅁䅅䅁䉁䅁䅁权允䅂䅁䍄䉁䅁䅁兂䅁䅁䅍䅄䅁䅁䅯兰䅕䅁䅯䄶䅯䅁䅯朵䅯䅁䅯眵䅯䅁䅅䅁䉁䅁䅁权允䅂䅁䍄䉁䅁䅁兂䅁䅁䅍䅄䅁䅁䅯儲䅕䅁䅯儶䅯䅁䅯朵䅯䅁䅯眵䅯䅁䅅䅁䉁䅁䅁权獂睃䅁䍄䉁䅁䅁兂䅁䅁䅍䅄䅁䅁䅯杏䅕䅁䅯剸䅉䅁䅯䅂䍁䅧䅯䉹䅉䅁䅅䅁䉁䅁䅁兂㑁啭䙕㡒噧䅑杷允䅁䅁䅕䅁䑁䅁䅷䅁䭁䝁乣䅁䭁佁䭯䅁䭁佁䭙䅁䭁佁䭳䅁䉁䅁䅁允䅁䅁䅯䅅䅑䅁杷允䅁䅁䅕䅁䑁䅁䅷䅁䭁乁乣䅁䭁佁䭫䅁䭁佁䭙䅁䭁佁䭣䅁䉁䅁䅁允䅁䅁䅯桖䅉䅁杷允䅁䅁䅕䅁䑁䅁䅷䅁䭁乁偕䅁䭁佁䭫䅁䭁佁䭙䅁䭁佁䭣䅁䉁䅁䅁允䅁䅁䅯栫䅅䅁杷允䅁䅁䅕䅁䑁䅁䅷䅁䭁䕁乳䅁䭁佁䭯䅁䭁佁䭙䅁䭁佁䭳䅁䉁䅁䅁允䅁䅁䅯䅅䅑䅁杷允䅁䅁䅕䅁䑁䅁䅷䅁䭁䥁乙䅁䭁䵁即䅁䭁䅁䅑潁䭁䵁卧䅁䉁䅁䅁允䅁䅁䅕歲桦桥敓啗䵁䅉䅅䅁䑁䅁䅁睁䵁䅁䅁权婁兂䅁权歁杂䅁允䅁䅁䅅䅁䭁䍁䤰䅁䵁䅉䅅䅁䙁䅁䅁睁䵁䅁䅁权呁杂䅁权獄权䅁权浄权䅁权湄权䅁允䅁䅁䅅䅁䡁䅁䅁䅁䅁佄䅚䍄䉁䅁䅁睁䅁䅁䅍䅄䅁䅁䅯睳䅷䅁䅯䅊䅙䅁䅅䅁䉁䅁䅁权汃杂䅁䍄䉁䅁䅁兂䅁䅁䅍䅄䅁䅁䅯睹䅕䅁䅯䄶䅯䅁䅯朵䅯䅁䅯眵䅯䅁䅅䅁䉁䅁䅁权䝁睃䅁䍄䉁䅁䅁睁䅁䅁䅍䅄䅁䅁䅯允䅕䅁䅯杊䅙䅁䅅䅁䉁䅁䅁兂㉄䙋偹湷塖䅑杷允䅁䅁䅍䅁䑁䅁䅷䅁䭁乁䘸䅁䭁䵁匸䅁䉁䅁䅁允䅁䅁䅣䅁䅁䍁硃欴䵁䅉䅅䅁䑁䅁䅁睁䵁䅁䅁权偁兂䅁权流杂䅁允䅁䅁䅅䅁䙁䑁積積積ㄴ䅰䍄䉁䅁䅁睁䅁䅁䅍䅄䅁䅁䅯䅤䅕䅁䅯䅊䅙䅁䅅䅁䉁䅁䅁权硄睂䅁䍄䉁䅁䅁睁䅁䅁䅍䅄䅁䅁䅯兄䄴䅁䅯䅊䅙䅁䅅䅁䉁䅁䅁权兄睂䅁䍄䉁䅁䅁兂䅁䅁䅍䅄䅁䅁䅯睐䄰䅁䅯剸䅉䅁䅯䅂䍁䅧䅯䉹䅉䅁䅅䅁䉁䅁䅁兂佄㑣煱汴噑䅑杷允䅁䅁䅕䅁䑁䅁䅷䅁䭁乁䕯䅁䭁䵁单䅁䭁䅁䅑潁䭁䵁卧䅁䉁䅁䅁允䅁䅁䅕渷歐湧㙨歍䵁䅉䅅䅁䑁䅁䅁睁䵁䅁䅁权慄䅂䅁权敁杂䅁允䅁䅁䅅䅁䭁䭁䝯䅁䵁䅉䅅䅁䙁䅁䅁睁䵁䅁䅁权⭁䅄䅁权瑄权䅁权浄权䅁权湄权䅁允䅁䅁䅅䅁䡁䅁䅁䅁杁⭌䅚䍄䉁䅁䅁兂䅁䅁䅍䅄䅁䅁䅯兙䄸䅁䅯硹䅉䅁䅯䅂䍁䅧䅯䉹䅉䅁䅅䅁䉁䅁䅁兂慃婭婭扭浬䅑杷允䅁䅁䅍䅁䑁䅁䅷䅁䭁䉁䙳䅁䭁䉁䝯䅁䉁䅁䅁允䅁䅁䅯杙䅙䅁杷允䅁䅁䅕䅁䑁䅁䅷䅁䭁佁丰䅁䭁䵁即䅁䭁䅁䅑潁䭁䵁卫䅁䉁䅁䅁允䅁䅁䅕䥘䌯匹㡪さ䵁䅉䅅䅁䙁䅁䅁睁䵁䅁䅁权浃兂䅁权煄权䅁权浄权䅁权牄权䅁允䅁䅁䅅䅁䡁䅁䅁䅁䅃畑䅚䍄䉁䅁䅁兂䅁䅁䅍䅄䅁䅁䅯朲䅑䅁䅯儵䅯䅁䅯朵䅯䅁䅯眵䅯䅁䅅䅁䉁䅁䅁权允䅂䅁䍄䉁䅁䅁兂䅁䅁䅍䅄䅁䅁䅯眵䄴䅁䅯剸䅉䅁䅯䅂䍁䅧䅯䉹䅉䅁䅅䅁䉁䅁䅁兂啁慒摋片䑣䅑杷允䅁䅁䅍䅁䑁䅁䅷䅁䭁䙁䙧䅁䭁䍁䝙䅁䉁䅁䅁允䅁䅁䅕䭆䠵場歱歖䵁䅉䅅䅁䑁䅁䅁睁䵁䅁䅁权啂䅄䅁权歁杂䅁允䅁䅁䅅䅁䭁偁䠰䅁䵁䅉䅅䅁䙁䅁䅁睁䵁䅁䅁权䥂兂䅁权瑄权䅁权浄权䅁权湄权䅁允䅁䅁䅅䅁䡁䅁䅁䅁䅁畒䅚䍄䉁䅁䅁兂䅁䅁䅍䅄䅁䅁䅯其䅷䅁䅯䄶䅯䅁䅯朵䅯䅁䅯眵䅯䅁䅅䅁䉁䅁䅁权允䅂䅁䍄䉁䅁䅁兂䅁䅁䅍䅄䅁䅁䅯眹䅷䅁䅯儷䅯䅁䅯朵䅯䅁䅯眵䅯䅁䅅䅁䉁䅁䅁睂䅁䅁䅁䑧浌䅑杷允䅁䅁䅍䅁䑁䅁䅷䅁䭁䵁䙳䅁䭁䉁䜴䅁䉁䅁䅁允䅁䅁䅯兒䅙䅁杷允䅁䅁䅍䅁䑁䅁䅷䅁䭁䉁䵍䅁䭁䉁䝧䅁䉁䅁䅁允䅁䅁䅯兏䅙䅁杷允䅁䅁䅕䅁䑁䅁䅷䅁䭁䱁䕕䅁䭁䵁即䅁䭁䅁䅑潁䭁䵁卧䅁䉁䅁䅁允䅁䅁䅕歲桦桥敒䕘䵁䅉䅅䅁䙁䅁䅁睁䵁䅁䅁权⭁兄䅁权灄权䅁权浄权䅁权湄权䅁允䅁䅁䅅䅁䭁䝁关䅁䵁䅉䅅䅁䑁䅁䅁睁䵁䅁䅁权䕂兂䅁权敁杂䅁允䅁䅁䅅䅁䭁䡁䝉䅁䵁䅉䅅䅁䑁䅁䅁睁䵁䅁䅁权呁䅄䅁权偄杅䅁允䅁䅁䅅䅁䡁䙁噖噖桗佶䅂䍄䉁䅁䅁睁䅁䅁䅍䅄䅁䅁䅯关䅕䅁䅯杈䅙䅁䅅䅁䉁䅁䅁权䱄杂䅁䍄䉁䅁䅁䅂䅁䅁䅍䅄䅁䅁䅯八䅑䅁䅯睈䅙䅁䅯䅉䅙䅁䅅䅁䉁䅁䅁权塂睂䅁䍄䉁䅁䅁兂䅁䅁䅍䅄䅁䅁䅯睕䅷䅁䅯朶䅯䅁䅯朵䅯䅁䅯眶䅯䅁䅅䅁䉁䅁䅁权允䅂䅁䍄䉁䅁䅁睁䅁䅁䅍䅄䅁䅁䅯杊䅕䅁䅯杇䅙䅁䅅䅁䉁䅁䅁权乄杂䅁䍄䉁䅁䅁睁䅁䅁䅍䅄䅁䅁䅯児䅳䅁䅯䅊䅙䅁䅅䅁䉁䅁䅁权㥁杄䅁䍄䉁䅁䅁睁䅁䅁䅍䅄䅁䅁䅯睏䄴䅁䅯杇䅙䅁䅅䅁䉁䅁䅁权楂杂䅁䍄䉁䅁䅁兂䅁䅁䅍䅄䅁䅁䅯朲䅑䅁䅯䄷䅯䅁䅯朵䅯䅁䅯眵䅯䅁䅅䅁䉁䅁䅁权允䅂䅁䍄䉁䅁䅁睁䅁䅁䅍䅄䅁䅁䅯兇䅕䅁䅯䅇䅙䅁䅅䅁䉁䅁䅁权䕂杂䅁䍄䉁䅁䅁兂䅁䅁䅍䅄䅁䅁䅯来䅕䅁䅯剸䅉䅁䅯䅂䍁䅧䅯䉹䅉䅁䅅䅁䉁䅁䅁兂䍂癯却䐳义䅑杷允䅁䅁䅍䅁䑁䅁䅷䅁䭁䥁䱷䅁䭁䍁䝑䅁䉁䅁䅁允䅁䅁䅯桤䅉䅁杷允䅁䅁䅕䅁䑁䅁䅷䅁䭁䕁䙳䅁䭁佁䭷䅁䭁佁䭙䅁䭁佁䭣䅁䉁䅁䅁允䅁䅁䅣䅁䅁佁牄唵䵁䅉䅅䅁䙁䅁䅁睁䵁䅁䅁权塁睃䅁权灄权䅁权浄权䅁权湄权䅁允䅁䅁䅅䅁䭁䉁䕁䅁䵁䅉䅅䅁䙁䅁䅁睁䵁䅁䅁权兄䅂䅁权灄权䅁权浄权䅁权湄权䅁允䅁䅁䅅䅁䭁䉁䕁䅁䵁䅉䅅䅁䙁䅁䅁睁䵁䅁䅁权䅃兄䅁权䙄杅䅁权䕁䅁䅋权䥄杅䅁允䅁䅁䅅䅁䙁䝁晏䥦渶䉊䅂䍄䉁䅁䅁睁䅁䅁䅍䅄䅁䅁䅯眫䅑䅁䅯硺䅉䅁䅅䅁䉁䅁䅁权允䅂䅁䍄䉁䅁䅁睁䅁䅁䅍䅄䅁䅁䅯典䄰䅁䅯䅊䅙䅁䅅䅁䉁䅁䅁权允䅂䅁䍄䉁䅁䅁兂䅁䅁䅍䅄䅁䅁䅯睯䅳䅁䅯剸䅉䅁䅯䅂䍁䅧䅯剹䅉䅁䅅䅁䉁䅁䅁兂睂票猯噎䐴䅑杷允䅁䅁䅍䅁䑁䅁䅷䅁䭁䝁䙍䅁䭁䉁䝧䅁䉁䅁䅁允䅁䅁䅯児䅙䅁杷允䅁䅁䅕䅁䑁䅁䅷䅁䭁䵁䵳䅁䭁佁䬰䅁䭁佁䭙䅁䭁佁䭣䅁䉁䅁䅁允䅁䅁䅯䅅䅑䅁杷允䅁䅁䅕䅁䑁䅁䅷䅁䭁偁位䅁䭁佁䬰䅁䭁佁䭙䅁䭁佁䭣䅁䉁䅁䅁允䅁䅁䅣䅁䅁䝁剁欵䵁䅉䅅䅁䑁䅁䅁睁䵁䅁䅁权㙂兂䅁权奁杂䅁允䅁䅁䅅䅁䭁䕁䝯䅁䵁䅉䅅䅁䑁䅁䅁睁䵁䅁䅁权䥄兄䅁权歁杂䅁允䅁䅁䅅䅁䭁䉁䕁䅁䵁䅉䅅䅁䑁䅁䅁睁䵁䅁䅁权獄兂䅁权流杂䅁允䅁䅁䅅䅁䙁䙁偹癷潕䘯䅬䍄䉁䅁䅁睁䅁䅁䅍䅄䅁䅁䅯来䅕䅁䅯杇䅙䅁䅅䅁䉁䅁䅁权㡁杂䅁䍄䉁䅁䅁兂䅁䅁䅍䅄䅁䅁䅯儰䅑䅁䅯剸䅉䅁䅯䅂䍁䅧䅯䉹䅉䅁䅅䅁䉁䅁䅁兂流婐瀳䱭卅䅑杷允䅁䅁䅑䅁䑁䅁䅷䅁䭁䡁䙯䅁䭁䉁䜸䅁䭁䍁䝁䅁䉁䅁䅁允䅁䅁䅯䅒䅣䅁杷允䅁䅁䅕䅁䑁䅁䅷䅁䭁䉁䵉䅁䭁䵁即䅁䭁䅁䅑潁䭁䵁卫䅁䉁䅁䅁允䅁䅁䅕㘱睎児偰䕙䵁䅉䅅䅁䙁䅁䅁睁䵁䅁䅁权䭁杂䅁权煄权䅁权浄权䅁权牄权䅁允䅁䅁䅅䅁䡁䅁䅁䅁杁敔䅚䍄䉁䅁䅁兂䅁䅁䅍䅄䅁䅁䅯克䅕䅁䅯朶䅯䅁䅯朵䅯䅁䅯眶䅯䅁䅅䅁䉁䅁䅁睂䅁䅁䅁䑁洯䅑杷允䅁䅁䅕䅁䑁䅁䅷䅁䭁佁䕉䅁䭁䵁单䅁䭁䅁䅑潁䭁䵁卧䅁䉁䅁䅁允䅁䅁䅕䜵㐸䴷塂啇䵁䅉䅅䅁䕁䅁䅁睁䵁䅁䅁权療䅄䅁权晁杂䅁权杁杂䅁允䅁䅁䅅䅁䭁䭁䥅䅁䵁䅉䅅䅁䙁䅁䅁睁䵁䅁䅁权㙂兂䅁权潄权䅁权浄权䅁权湄权䅁允䅁䅁䅅䅁䭁䅁䱙䅁䵁䅉䅅䅁䙁䅁䅁睁䵁䅁䅁权橄兄䅁权䙄杅䅁权䕁䅁䅋权䩄杅䅁允䅁䅁䅅䅁䙁䭁牅削捺䅚䄹䍄䉁䅁䅁兂䅁䅁䅍䅄䅁䅁䅯来䅕䅁䅯儶䅯䅁䅯朵䅯䅁䅯眵䅯䅁䅅䅁䉁䅁䅁权捃䅅䅁䍄䉁䅁䅁兂䅁䅁䅍䅄䅁䅁䅯杲䅕䅁䅯儷䅯䅁䅯朵䅯䅁䅯眵䅯䅁䅅䅁䉁䅁䅁权允䅂䅁䍄䉁䅁䅁兂䅁䅁䅍䅄䅁䅁䅯其䅕䅁䅯䄷䅯䅁䅯朵䅯䅁䅯眵䅯䅁䅅䅁䉁䅁䅁睂䅁䅁䅁䄴浄䅑杷允䅁䅁䅍䅁䑁䅁䅷䅁䭁䉁䙯䅁䭁䉁䝯䅁䉁䅁䅁允䅁䅁䅯杙䅙䅁杷允䅁䅁䅍䅁䑁䅁䅷䅁䭁䱁䵍䅁䭁䉁䝯䅁䉁䅁䅁允䅁䅁䅯杙䅙䅁杷允䅁䅁䅍䅁䑁䅁䅷䅁䭁䑁倸䅁䭁䍁䝑䅁䉁䅁䅁允䅁䅁䅯䅅䅑䅁杷允䅁䅁䅕䅁䑁䅁䅷䅁䭁䱁䘴䅁䭁佁䭷䅁䭁佁䭙䅁䭁佁䭣䅁䉁䅁䅁允䅁䅁䅯䅅䅑䅁杷允䅁䅁䅕䅁䑁䅁䅷䅁䭁䭁䙙䅁䭁佁䭧䅁䭁佁䭙䅁䭁佁䭣䅁䉁䅁䅁允䅁䅁䅯杂䅳䅁杷允䅁䅁䅕䅁䑁䅁䅷䅁䭁偁䵙䅁䭁佁䭫䅁䭁佁䭙䅁䭁佁䭣䅁䉁䅁䅁允䅁䅁䅯桺䅅䅁杷允䅁䅁䅕䅁䑁䅁䅷䅁䭁䡁䙯䅁䭁佁䭯䅁䭁佁䭙䅁䭁佁䭳䅁䉁䅁䅁允䅁䅁䅣䅁䅁䍁湁欵䵁䅉䅅䅁䙁䅁䅁睁䵁䅁䅁权流杄䅁权汄权䅁权浄权䅁权湄权䅁允䅁䅁䅅䅁䭁䉁䱷䅁䵁䅉䅅䅁䙁䅁䅁睁䵁䅁䅁权䵂睄䅁权獄权䅁权浄权䅁权湄权䅁允䅁䅁䅅䅁䭁䉁䕁䅁䵁䅉䅅䅁䑁䅁䅁睁䵁䅁䅁权㡄兂䅁权慁杂䅁允䅁䅁䅅䅁䭁䑁䝷䅁䵁䅉䅅䅁䑁䅁䅁睁䵁䅁䅁权療睃䅁权捁杂䅁允䅁䅁䅅䅁䭁䭁䥫䅁䵁䅉䅅䅁䙁䅁䅁睁䵁䅁䅁权㉃兂䅁权䱄杅䅁权䕁䅁䅋权䥄杅䅁允䅁䅁䅅䅁䙁䑁積積積㉓䅎䍄䉁䅁䅁睁䅁䅁䅍䅄䅁䅁䅯儷䅑䅁䅯硺䅉䅁䅅䅁䉁䅁䅁权允䅂䅁䍄䉁䅁䅁睁䅁䅁䅍䅄䅁䅁䅯眴䅕䅁䅯硺䅉䅁䅅䅁䉁䅁䅁睂䅁䅁䅁䩙歪䅑杷允䅁䅁䅍䅁䑁䅁䅷䅁䭁䱁䙅䅁䭁䉁䝧䅁䉁䅁䅁允䅁䅁䅯杓䅙䅁杷允䅁䅁䅕䅁䑁䅁䅷䅁䭁䭁䱍䅁䭁佁䭯䅁䭁佁䭙䅁䭁佁䭳䅁䉁䅁䅁允䅁䅁䅯䅅䅑䅁杷允䅁䅁䅕䅁䑁䅁䅷䅁䭁乁䕫䅁䭁䵁单䅁䭁䅁䅑潁䭁䵁卧䅁䉁䅁䅁允䅁䅁䅕䉲䱙䉴坹䕂䵁䅉䅅䅁䙁䅁䅁睁䵁䅁䅁权慃䅂䅁权灄权䅁权浄权䅁权湄权䅁允䅁䅁䅅䅁䭁䕁剧䅁䵁䅉䅅䅁䙁䅁䅁睁䵁䅁䅁权㝄䅂䅁权獄权䅁权浄权䅁权湄权䅁允䅁䅁䅅䅁䡁䅁䅁䅁杄畉䅖䍄䉁䅁䅁兂䅁䅁䅍䅄䅁䅁䅯六䅕䅁䅯儷䅯䅁䅯朵䅯䅁䅯眵䅯䅁䅅䅁䉁䅁䅁睂䅁䅁䅁乙決䅑杷允䅁䅁䅕䅁䑁䅁䅷䅁䭁䥁䕧䅁䭁佁䭯䅁䭁佁䭙䅁䭁佁䭳䅁䉁䅁䅁允䅁䅁䅯䅅䅑䅁杷允䅁䅁䅕䅁䑁䅁䅷䅁䭁乁䘰䅁䭁佁䭧䅁䭁佁䭙䅁䭁佁䭣䅁䉁䅁䅁允䅁䅁䅯䅅䅑䅁杷允䅁䅁䅍䅁䑁䅁䅷䅁䭁䉁䙷䅁䭁䉁䝷䅁䉁䅁䅁允䅁䅁䅯兗䅙䅁杷允䅁䅁䅍䅁䑁䅁䅷䅁䭁䱁䙅䅁䭁䍁䝑䅁䉁䅁䅁允䅁䅁䅯䅗䅣䅁杷允䅁䅁䅍䅁䑁䅁䅷䅁䭁偁䱯䅁䭁䵁匸䅁䉁䅁䅁允䅁䅁䅯䅅䅑䅁杷允䅁䅁䅑䅁䑁䅁䅷䅁䭁䍁乷䅁䭁䉁䜸䅁䭁䍁䝁䅁䉁䅁䅁允䅁䅁䅯䉫䅁䅁杷允䅁䅁䅑䅁䑁䅁䅷䅁䭁䱁䙁䅁䭁䉁䜸䅁䭁䍁䝁䅁䉁䅁䅁允䅁䅁䅯睏䅣䅁杷允䅁䅁䅍䅁䑁䅁䅷䅁䭁䱁䕳䅁䭁䍁䝑䅁䉁䅁䅁允䅁䅁䅯䅅䅑䅁杷允䅁䅁䅕䅁䑁䅁䅷䅁䭁䩁䘴䅁䭁䵁单䅁䭁䅁䅑潁䭁䵁卧䅁䉁䅁䅁允䅁䅁䅕䴴氱歉ㅵ啌䵁䅉䅅䅁䙁䅁䅁睁䵁䅁䅁权穄䅂䅁权汄权䅁权浄权䅁权湄权䅁允䅁䅁䅅䅁䭁偁䭫䅁䵁䅉䅅䅁䑁䅁䅁睁䵁䅁䅁权灂兂䅁权奁杂䅁允䅁䅁䅅䅁䭁䕁䝑䅁䵁䅉䅅䅁䑁䅁䅁睁䵁䅁䅁权㕄兂䅁权敁杂䅁允䅁䅁䅅䅁䭁䡁䝣䅁䵁䅉䅅䅁䙁䅁䅁睁䵁䅁䅁权佄䅂䅁权汄权䅁权浄权䅁权湄权䅁允䅁䅁䅅䅁䭁䉁䕁䅁䵁䅉䅅䅁䑁䅁䅁睁䵁䅁䅁权啂兂䅁权流杂䅁允䅁䅁䅅䅁䙁䍁捬㡪ㅌ䙗䅬䍄䉁䅁䅁兂䅁䅁䅍䅄䅁䅁䅯䅊䄸䅁䅯儷䅯䅁䅯朵䅯䅁䅯眵䅯䅁䅅䅁䉁䅁䅁权允䅂䅁䍄䉁䅁䅁睁䅁䅁䅍䅄䅁䅁䅯杪䅕䅁䅯硺䅉䅁䅅䅁䉁䅁䅁权允䅂䅁䍄䉁䅁䅁睁䅁䅁䅍䅄䅁䅁䅯兩䅑䅁䅯䅊䅙䅁䅅䅁䉁䅁䅁权ぃ睂䅁䍄䉁䅁䅁睁䅁䅁䅍䅄䅁䅁䅯睪䅕䅁䅯硺䅉䅁䅅䅁䉁䅁䅁睂䅁䅁䅁䝙橶䅑杷允䅁䅁䅍䅁䑁䅁䅷䅁䭁䝁䙙䅁䭁䉁䝯䅁䉁䅁䅁允䅁䅁䅯杙䅙䅁杷允䅁䅁䅍䅁䑁䅁䅷䅁䭁䙁䱣䅁䭁䉁䜴䅁䉁䅁䅁允䅁䅁䅯睫䅣䅁杷允䅁䅁䅕䅁䑁䅁䅷䅁䭁佁䙑䅁䭁佁䬰䅁䭁佁䭙䅁䭁佁䭣䅁䉁䅁䅁允䅁䅁䅯䅅䅑䅁杷允䅁䅁䅕䅁䑁䅁䅷䅁䭁䑁䙣䅁䭁䵁即䅁䭁䅁䅑潁䭁䵁卧䅁䉁䅁䅁允䅁䅁䅕㘱睎児癱䕙䵁䅉䅅䅁䙁䅁䅁睁䵁䅁䅁权畄兂䅁权䙄杅䅁权䕁䅁䅋权䥄杅䅁允䅁䅁䅅䅁䙁䱁䍃倫砲䍭䅖䍄䉁䅁䅁兂䅁䅁䅍䅄䅁䅁䅯睗䅕䅁䅯硹䅉䅁䅯䅂䍁䅧䅯䉹䅉䅁䅅䅁䉁䅁䅁兂慃婭婭坭瑬䅑杷允䅁䅁䅕䅁䑁䅁䅷䅁䭁䥁䰰䅁䭁佁䭫䅁䭁佁䭙䅁䭁佁䭣䅁䉁䅁䅁允䅁䅁䅯兲䄸䅁杷允䅁䅁䅍䅁䑁䅁䅷䅁䭁乁䱑䅁䭁䉁䝯䅁䉁䅁䅁允䅁䅁䅯睘䅙䅁杷允䅁䅁䅕䅁䑁䅁䅷䅁䭁䱁䙅䅁䭁佁䭫䅁䭁佁䭙䅁䭁佁䭣䅁䉁䅁䅁允䅁䅁䅯睰䅷䅁杷允䅁䅁䅕䅁䑁䅁䅷䅁䭁䱁䱣䅁䭁佁䭯䅁䭁佁䭙䅁䭁佁䭳䅁䉁䅁䅁允䅁䅁䅯䅅䅑䅁杷允䅁䅁䅍䅁䑁䅁䅷䅁䭁䥁䔸䅁䭁䵁匸䅁䉁䅁䅁允䅁䅁䅣䅁䅁䵁桁唵䵁䅉䅅䅁䙁䅁䅁睁䵁䅁䅁权時兂䅁权䱄杅䅁权䕁䅁䅋权䥄杅䅁允䅁䅁䅅䅁䙁䥁䌯匹捨ㅌ䅨䍄䉁䅁䅁睁䅁䅁䅍䅄䅁䅁䅯儰䅕䅁䅯硺䅉䅁䅅䅁䉁䅁䅁睂䅁䅁䅁偧橦䅑杷允䅁䅁䅍䅁䑁䅁䅷䅁䭁䑁䱫䅁䭁䉁䝯䅁䉁䅁䅁允䅁䅁䅯睥䅙䅁杷允䅁䅁䅕䅁䑁䅁䅷䅁䭁䭁䕕䅁䭁佁䭷䅁䭁佁䭙䅁䭁佁䭣䅁䉁䅁䅁允䅁䅁䅣䅁䅁䍁湁唵䵁䅉䅅䅁䙁䅁䅁睁䵁䅁䅁权敁兂䅁权灄权䅁权浄权䅁权湄权䅁允䅁䅁䅅䅁䭁佁兑䅁䵁䅉䅅䅁䙁䅁䅁睁䵁䅁䅁权噂兂䅁权䱄杅䅁权䕁䅁䅋权䥄杅䅁允䅁䅁䅅䅁䙁偁潙䥘䌯器䅊䍄䉁䅁䅁兂䅁䅁䅍䅄䅁䅁䅯睌䅕䅁䅯硹䅉䅁䅯䅂䍁䅧䅯剹䅉䅁䅅䅁䉁䅁䅁兂䥂場啯橲敤䅑杷允䅁䅁䅕䅁䑁䅁䅷䅁䭁䥁䔸䅁䭁䵁单䅁䭁䅁䅑潁䭁䵁卫䅁䉁䅁䅁允䅁䅁䅕䭱瑇㑔杫䕇䵁䅉䅅䅁䑁䅁䅁睁䵁䅁䅁权潃兂䅁权歁杂䅁允䅁䅁䅅䅁䭁䉁䕁䅁䵁䅉䅅䅁䙁䅁䅁睁䵁䅁䅁权䑄䅂䅁权䱄杅䅁权䕁䅁䅋权䩄杅䅁允䅁䅁䅅䅁䙁䵁䴳䵺䵺䙲䅰䍄䉁䅁䅁兂䅁䅁䅍䅄䅁䅁䅯允䅕䅁䅯剸䅉䅁䅯䅂䍁䅧䅯䉹䅉䅁䅅䅁䉁䅁䅁兂偃瀴牧䔵噕䅑杷允䅁䅁䅕䅁䑁䅁䅷䅁䭁䱁䱑䅁䭁佁䭕䅁䭁佁䭙䅁䭁佁䭣䅁䉁䅁䅁允䅁䅁䅯䅅䅑䅁杷允䅁䅁䅍䅁䑁䅁䅷䅁䭁䕁䱷䅁䭁䉁䝧䅁䉁䅁䅁允䅁䅁䅯睢䅙䅁杷允䅁䅁䅕䅁䑁䅁䅷䅁䭁䵁䙧䅁䭁䵁即䅁䭁䅁䅑潁䭁䵁卧䅁䉁䅁䅁允䅁䅁䅕⽷潕䥘椸啙䵁䅉䅅䅁䑁䅁䅁睁䵁䅁䅁权偃䅂䅁权慁杂䅁允䅁䅁䅅䅁䭁䱁䝁䅁䵁䅉䅅䅁䙁䅁䅁睁䵁䅁䅁权瑄䅄䅁权䙄杅䅁权䕁䅁䅋权䥄杅䅁允䅁䅁䅅䅁䙁䡁瘴䄰界䅡䅰䍄䉁䅁䅁睁䅁䅁䅍䅄䅁䅁䅯䅧䅕䅁䅯杇䅙䅁䅅䅁䉁䅁䅁权瑁杂䅁䍄䉁䅁䅁兂䅁䅁䅍䅄䅁䅁䅯儯䄴䅁䅯儷䅯䅁䅯朵䅯䅁䅯眵䅯䅁䅅䅁䉁䅁䅁权允䅂䅁䍄䉁䅁䅁兂䅁䅁䅍䅄䅁䅁䅯䅕䅕䅁䅯儶䅯䅁䅯朵䅯䅁䅯眵䅯䅁䅅䅁䉁䅁䅁权煁兄䅁䍄䉁䅁䅁兂䅁䅁䅍䅄䅁䅁䅯先䅳䅁䅯儶䅯䅁䅯朵䅯䅁䅯眵䅯䅁䅅䅁䉁䅁䅁权塁杅䅁䍄䉁䅁䅁䅂䅁䅁䅍䅄䅁䅁䅯睈䅕䅁䅯睈䅙䅁䅯䅉䅙䅁䅅䅁䉁䅁䅁权䵂杂䅁䍄䉁䅁䅁兂䅁䅁䅍䅄䅁䅁䅯䅪䅷䅁䅯儵䅯䅁䅯朵䅯䅁䅯眵䅯䅁䅅䅁䉁䅁䅁权允䅂䅁䍄䉁䅁䅁睁䅁䅁䅍䅄䅁䅁䅯兺䅑䅁䅯硺䅉䅁䅅䅁䉁䅁䅁睂噂噖噖奁桘䅑杷允䅁䅁䅍䅁䑁䅁䅷䅁䭁䅁䙣䅁䭁䵁匸䅁䉁䅁䅁允䅁䅁䅯䅅䅑䅁杷允䅁䅁䅑䅁䑁䅁䅷䅁䭁䉁䙷䅁䭁䉁䜸䅁䭁䍁䝁䅁䉁䅁䅁允䅁䅁䅯眲䅙䅁杷允䅁䅁䅕䅁䑁䅁䅷䅁䭁䥁䘰䅁䭁䵁单䅁䭁䅁䅑潁䭁䵁卧䅁䉁䅁䅁允䅁䅁䅕浖畂偭浤あ䵁䅉䅅䅁䙁䅁䅁睁䵁䅁䅁权偁杂䅁权潄权䅁权浄权䅁权湄权䅁允䅁䅁䅅䅁䭁䑁䱙䅁䵁䅉䅅䅁䑁䅁䅁睁䵁䅁䅁权楃䅂䅁权奁杂䅁允䅁䅁䅅䅁䭁䑁䝫䅁䵁䅉䅅䅁䙁䅁䅁睁䵁䅁䅁权允杂䅁权潄权䅁权浄权䅁权湄权䅁允䅁䅁䅅䅁䭁䅁䱙䅁䵁䅉䅅䅁䙁䅁䅁睁䵁䅁䅁权塄䅄䅁权瑄权䅁权浄权䅁权湄权䅁允䅁䅁䅅䅁䡁䅁䅁䅁杄畏䅚䍄䉁䅁䅁兂䅁䅁䅍䅄䅁䅁䅯䄰䄰䅁䅯䄶䅯䅁䅯朵䅯䅁䅯眵䅯䅁䅅䅁䉁䅁䅁权允䅂䅁䍄䉁䅁䅁睁䅁䅁䅍䅄䅁䅁䅯术䅕䅁䅯䅈䅙䅁䅅䅁䉁䅁䅁权䩂杂䅁䍄䉁䅁䅁䅂䅁䅁䅍䅄䅁䅁䅯睪䅑䅁䅯睈䅙䅁䅯䅉䅙䅁䅅䅁䉁䅁䅁权婂睂䅁䍄䉁䅁䅁兂䅁䅁䅍䅄䅁䅁䅯睏䅕䅁䅯剸䅉䅁䅯䅂䍁䅧䅯剹䅉䅁䅅䅁䉁䅁䅁兂⭁湶湢䱨圸䅑杷允䅁䅁䅍䅁䑁䅁䅷䅁䭁䉁伸䅁䭁䵁匸䅁䉁䅁䅁允䅁䅁䅯䅅䅑䅁杷允䅁䅁䅕䅁䑁䅁䅷䅁䭁䡁免䅁䭁䵁即䅁䭁䅁䅑潁䭁䵁卧䅁䉁䅁䅁允䅁䅁䅕浚浚浚坢啖䵁䅉䅅䅁䑁䅁䅁睁䵁䅁䅁权桃䅂䅁权奁杂䅁允䅁䅁䅅䅁䭁䡁䝷䅁䵁䅉䅅䅁䑁䅁䅁睁䵁䅁䅁权兂䅄䅁权奁杂䅁允䅁䅁䅅䅁䭁䍁䝫䅁䵁䅉䅅䅁䑁䅁䅁睁䵁䅁䅁权㙄兂䅁权捁杂䅁允䅁䅁䅅䅁䭁䍁䝳䅁䵁䅉䅅䅁䙁䅁䅁睁䵁䅁䅁权敁兂䅁权䙄杅䅁权䕁䅁䅋权䩄杅䅁允䅁䅁䅅䅁䙁䥁晶㝥⼲到䄱䍄䉁䅁䅁兂䅁䅁䅍䅄䅁䅁䅯睶䅕䅁䅯剸䅉䅁䅯䅂䍁䅧䅯剹䅉䅁䅅䅁䉁䅁䅁兂桃摕儯奍噍䅑杷允䅁䅁䅕䅁䑁䅁䅷䅁䭁䥁䔸䅁䭁佁䭧䅁䭁佁䭙䅁䭁佁䭣䅁䉁䅁䅁允䅁䅁䅯杂䅳䅁杷允䅁䅁䅍䅁䑁䅁䅷䅁䭁䙁䵑䅁䭁䵁匸䅁䉁䅁䅁允䅁䅁䅣䅁䅁佁灂䔵䵁䅉䅅䅁䙁䅁䅁睁䵁䅁䅁权剁杂䅁权䙄杅䅁权䕁䅁䅋权䥄杅䅁允䅁䅁䅅䅁䙁䩁㙘䩮晦兕䄵䍄䉁䅁䅁兂䅁䅁䅍䅄䅁䅁䅯睑䅳䅁䅯剸䅉䅁䅯䅂䍁䅧䅯䉹䅉䅁䅅䅁䉁䅁䅁兂䡁乢睐䡢歕䅑杷允䅁䅁䅍䅁䑁䅁䅷䅁䭁乁䱙䅁䭁䉁䝯䅁䉁䅁䅁允䅁䅁䅯䅐䅧䅁杷允䅁䅁䅕䅁䑁䅁䅷䅁䭁䉁䝉䅁䭁䵁单䅁䭁䅁䅑潁䭁䵁卧䅁䉁䅁䅁允䅁䅁䅕由朰䩕睩商䵁䅉䅅䅁䑁䅁䅁睁䵁䅁䅁权楄兂䅁权捁杂䅁允䅁䅁䅅䅁䭁䵁䝳䅁䵁䅉䅅䅁䑁䅁䅁睁䵁䅁䅁权あ䅅䅁权偄杅䅁允䅁䅁䅅䅁䭁䉁䕁䅁䵁䅉䅅䅁䙁䅁䅁睁䵁䅁䅁权捂兂䅁权䙄杅䅁权䕁䅁䅋权䥄杅䅁允䅁䅁䅅䅁䙁䙁灴⽨祂䈸䅨䍄䉁䅁䅁兂䅁䅁䅍䅄䅁䅁䅯䅵䅑䅁䅯儵䅯䅁䅯朵䅯䅁䅯眵䅯䅁䅅䅁䉁䅁䅁权允䅂䅁䍄䉁䅁䅁睁䅁䅁䅍䅄䅁䅁䅯睊䅕䅁䅯杊䅙䅁䅅䅁䉁䅁䅁兂䅁䅁䅁䝁卂䅑杷允䅁䅁䅍䅁䑁䅁䅷䅁䭁䉁䝁䅁䭁䍁䝑䅁䉁䅁䅁允䅁䅁䅯䅅䅑䅁杷允䅁䅁䅕䅁䑁䅁䅷䅁䭁䉁䙁䅁䭁佁䬰䅁䭁佁䭙䅁䭁佁䭣䅁䉁䅁䅁允䅁䅁䅣䅁䅁䕁湁欵䵁䅉䅅䅁䑁䅁䅁睁䵁䅁䅁权㉃兄䅁权偄杅䅁允䅁䅁䅅䅁䭁䉁䕁䅁䵁䅉䅅䅁䑁䅁䅁睁䵁䅁䅁权瑄兄䅁权慁杂䅁允䅁䅁䅅䅁䭁䍁䜰䅁䵁䅉䅅䅁䙁䅁䅁睁䵁䅁䅁权㑃兂䅁权䱄杅䅁权䕁䅁䅋权䥄杅䅁允䅁䅁䅅䅁䙁䙁偹癷潕䙔䅂䍄䉁䅁䅁睁䅁䅁䅍䅄䅁䅁䅯兰䅑䅁䅯䅇䅙䅁䅅䅁䉁䅁䅁权瑁杂䅁䍄䉁䅁䅁睁䅁䅁䅍䅄䅁䅁䅯杩䅕䅁䅯䅇䅙䅁䅅䅁䉁䅁䅁权䅂杂䅁䍄䉁䅁䅁兂䅁䅁䅍䅄䅁䅁䅯睱䅕䅁䅯儵䅯䅁䅯朵䅯䅁䅯眵䅯䅁䅅䅁䉁䅁䅁权允䅂䅁䍄䉁䅁䅁睁䅁䅁䅍䅄䅁䅁䅯睎䅷䅁䅯硺䅉䅁䅅䅁䉁䅁䅁睂䅁䅁䅁䱁杦䅑杷允䅁䅁䅕䅁䑁䅁䅷䅁䭁䥁䘸䅁䭁䵁单䅁䭁䅁䅑潁䭁䵁卧䅁䉁䅁䅁允䅁䅁䅕㤵䥉硅楹啁䵁䅉䅅䅁䑁䅁䅁睁䵁䅁䅁权䱁兂䅁权流杂䅁允䅁䅁䅅䅁䙁䵁ㅐ䙋偹汷䅨䍄䉁䅁䅁兂䅁䅁䅍䅄䅁䅁䅯䅫䅑䅁䅯儵䅯䅁䅯朵䅯䅁䅯眵䅯䅁䅅䅁䉁䅁䅁权乁睃䅁䍄䉁䅁䅁睁䅁䅁䅍䅄䅁䅁䅯兰䅑䅁䅯杇䅙䅁䅅䅁䉁䅁䅁权瑁杂䅁䍄䉁䅁䅁睁䅁䅁䅍䅄䅁䅁䅯䄲䅑䅁䅯䅈䅙䅁䅅䅁䉁䅁䅁权牁杂䅁䍄䉁䅁䅁兂䅁䅁䅍䅄䅁䅁䅯睴䅑䅁䅯儷䅯䅁䅯朵䅯䅁䅯眵䅯䅁䅅䅁䉁䅁䅁睂䅁䅁䅁䱁歮䅑杷允䅁䅁䅍䅁䑁䅁䅷䅁䭁䍁䙷䅁䭁䍁䝙䅁䉁䅁䅁允䅁䅁䅕䥘䌯匹䵪䕖䵁䅉䅅䅁䑁䅁䅁睁䵁䅁䅁权祄睃䅁权慁杂䅁允䅁䅁䅅䅁䭁䍁䝳䅁䵁䅉䅅䅁䙁䅁䅁睁䵁䅁䅁权⽁兂䅁权獄权䅁权浄权䅁权湄权䅁允䅁䅁䅅䅁䭁䉁䕁䅁䵁䅉䅅䅁䑁䅁䅁睁䵁䅁䅁权偂兂䅁权捁杂䅁允䅁䅁䅅䅁䭁䱁䝁䅁䵁䅉䅅䅁䙁䅁䅁睁䵁䅁䅁权祃䅂䅁权䙄杅䅁权䕁䅁䅋权䩄杅䅁允䅁䅁䅅䅁䙁䵁栶㍯潷朵䅴䍄䉁䅁䅁兂䅁䅁䅍䅄䅁䅁䅯杭䅑䅁䅯䄶䅯䅁䅯朵䅯䅁䅯眵䅯䅁䅅䅁䉁䅁䅁权䝁睃䅁䍄䉁䅁䅁兂䅁䅁䅍䅄䅁䅁䅯䅒䅕䅁䅯䄷䅯䅁䅯朵䅯䅁䅯眵䅯䅁䅅䅁䉁䅁䅁睂䅁䅁䅁偯汲䅑杷允䅁䅁䅍䅁䑁䅁䅷䅁䭁䵁䘰䅁䭁䍁䝑䅁䉁䅁䅁允䅁䅁䅯杴䅣䅁杷允䅁䅁䅕䅁䑁䅁䅷䅁䭁䅁偫䅁䭁䵁即䅁䭁䅁䅑潁䭁䵁卫䅁䉁䅁䅁允䅁䅁䅕䉵䘶ㄶ奅じ䵁䅉䅅䅁䙁䅁䅁睁䵁䅁䅁权塃杄䅁权灄权䅁权浄权䅁权湄权䅁允䅁䅁䅅䅁䭁䉁䕁䅁䵁䅉䅅䅁䙁䅁䅁睁䵁䅁䅁权呂兂䅁权獄权䅁权浄权䅁权湄权䅁允䅁䅁䅅䅁䡁䅁䅁䅁杁敹䅖䍄䉁䅁䅁兂䅁䅁䅍䅄䅁䅁䅯朹䅑䅁䅯䄷䅯䅁䅯朵䅯䅁䅯眵䅯䅁䅅䅁䉁䅁䅁睂䅁䅁䅁䥷橘䅑杷允䅁䅁䅕䅁䑁䅁䅷䅁䭁䩁䙅䅁䭁䵁单䅁䭁䅁䅑潁䭁䵁卧䅁䉁䅁䅁允䅁䅁䅕癁湓䝨桷啅䵁䅉䅅䅁䙁䅁䅁睁䵁䅁䅁权啁兂䅁权汄权䅁权浄权䅁权湄权䅁允䅁䅁䅅䅁䭁䑁䱣䅁䵁䅉䅅䅁䑁䅁䅁睁䵁䅁䅁权䅁杂䅁权敁杂䅁允䅁䅁䅅䅁䭁䉁䡑䅁䵁䅉䅅䅁䙁䅁䅁睁䵁䅁䅁权汃䅂䅁权煄权䅁权浄权䅁权牄权䅁允䅁䅁䅅䅁䡁䅁䅁䅁权敌䅚䍄䉁䅁䅁睁䅁䅁䅍䅄䅁䅁䅯䅬䅕䅁䅯䅊䅙䅁䅅䅁䉁䅁䅁权浄睂䅁䍄䉁䅁䅁睁䅁䅁䅍䅄䅁䅁䅯眱䅷䅁䅯硺䅉䅁䅅䅁䉁䅁䅁睂䅁䅁䅁䩙杲䅑杷允䅁䅁䅕䅁䑁䅁䅷䅁䭁䥁䕳䅁䭁䵁即䅁䭁䅁䅑潁䭁䵁卫䅁䉁䅁䅁允䅁䅁䅕浚浚浚浙し䵁䅉䅅䅁䑁䅁䅁睁䵁䅁䅁权䭃䅂䅁权奁杂䅁允䅁䅁䅅䅁䭁䑁䝫䅁䵁䅉䅅䅁䑁䅁䅁睁䵁䅁䅁权煄兂䅁权流杂䅁允䅁䅁䅅䅁䙁䝁浚浚浚汸䅰䍄䉁䅁䅁兂䅁䅁䅍䅄䅁䅁䅯䅹䅑䅁䅯硹䅉䅁䅯䅂䍁䅧䅯剹䅉䅁䅅䅁䉁䅁䅁兂㝂䭆䠵娴慰䅑杷允䅁䅁䅍䅁䑁䅁䅷䅁䭁佁䙳䅁䭁䍁䝙䅁䉁䅁䅁允䅁䅁䅕䥘䌯匹䵨啗䵁䅉䅅䅁䑁䅁䅁睁䵁䅁䅁权䭃䅂䅁权慁杂䅁允䅁䅁䅅䅁䭁䑁䜴䅁䵁䅉䅅䅁䙁䅁䅁睁䵁䅁䅁权㍁䅄䅁权獄权䅁权浄权䅁权湄权䅁允䅁䅁䅅䅁䭁䉁䕁䅁䵁䅉䅅䅁䙁䅁䅁睁䵁䅁䅁权瑃兂䅁权瑄权䅁权浄权䅁权湄权䅁允䅁䅁䅅䅁䡁䅁䅁䅁䅂佮䅖䍄䉁䅁䅁兂䅁䅁䅍䅄䅁䅁䅯䅆䅙䅁䅯剸䅉䅁䅯䅂䍁䅧䅯剹䅉䅁䅅䅁䉁䅁䅁兂㡄堹㕉砷婯䅑杷允䅁䅁䅍䅁䑁䅁䅷䅁䭁䅁䝍䅁䭁䉁䝷䅁䉁䅁䅁允䅁䅁䅯杕䅙䅁杷允䅁䅁䅍䅁䑁䅁䅷䅁䭁䅁佳䅁䭁䵁匸䅁䉁䅁䅁允䅁䅁䅣䅁䅁䍁千〴䵁䅉䅅䅁䙁䅁䅁睁䵁䅁䅁权煄兂䅁权䙄杅䅁权䕁䅁䅋权䥄杅䅁允䅁䅁䅅䅁䙁䩁畁㌴㥥祎䄵䍄䉁䅁䅁䅂䅁䅁䅍䅄䅁䅁䅯睎䅕䅁䅯睈䅙䅁䅯䅉䅙䅁䅅䅁䉁䅁䅁权桂睂䅁䍄䉁䅁䅁睁䅁䅁䅍䅄䅁䅁䅯杩䅑䅁䅯杈䅙䅁䅅䅁䉁䅁䅁权煃杂䅁䍄䉁䅁䅁睁䅁䅁䅍䅄䅁䅁䅯剆䅅䅁䅯杊䅙䅁䅅䅁䉁䅁䅁兂卂䉵䘶稶婆䅑杷允䅁䅁䅍䅁䑁䅁䅷䅁䭁䅁䘸䅁䭁䉁䝷䅁䉁䅁䅁允䅁䅁䅯䅄䅣䅁杷允䅁䅁䅍䅁䑁䅁䅷䅁䭁䥁䕳䅁䭁䉁䜴䅁䉁䅁䅁允䅁䅁䅯䅰䅙䅁杷允䅁䅁䅕䅁䑁䅁䅷䅁䭁乁䕉䅁䭁佁䭫䅁䭁佁䭙䅁䭁佁䭣䅁䉁䅁䅁允䅁䅁䅯䉌䅅䅁杷允䅁䅁䅕䅁䑁䅁䅷䅁䭁䙁䵫䅁䭁䵁单䅁䭁䅁䅑潁䭁䵁卫䅁䉁䅁䅁允䅁䅁䅕眰㥗兔剹ぃ䵁䅉䅅䅁䙁䅁䅁睁䵁䅁䅁权敂兂䅁权煄权䅁权浄权䅁权牄权䅁允䅁䅁䅅䅁䡁䅁䅁䅁权⭔䅚䍄䉁䅁䅁睁䅁䅁䅍䅄䅁䅁䅯杏䅕䅁䅯䅈䅙䅁䅅䅁䉁䅁䅁权㥃杂䅁䍄䉁䅁䅁兂䅁䅁䅍䅄䅁䅁䅯兵䅕䅁䅯儵䅯䅁䅯朵䅯䅁䅯眵䅯䅁䅅䅁䉁䅁䅁权偁睃䅁䍄䉁䅁䅁睁䅁䅁䅍䅄䅁䅁䅯朵䅑䅁䅯硺䅉䅁䅅䅁䉁䅁䅁睂䅁䅁䅁䈴橌䅑杷允䅁䅁䅍䅁䑁䅁䅷䅁䭁䝁䵯䅁䭁䍁䝑䅁䉁䅁䅁允䅁䅁䅯条䅧䅁杷允䅁䅁䅕䅁䑁䅁䅷䅁䭁䩁倴䅁䭁佁䭕䅁䭁佁䭙䅁䭁佁䭣䅁䉁䅁䅁允䅁䅁䅯䅈䅳䅁杷允䅁䅁䅑䅁䑁䅁䅷䅁䭁䉁䙍䅁䭁䉁䜸䅁䭁䍁䝁䅁䉁䅁䅁允䅁䅁䅯䅔䅙䅁杷允䅁䅁䅍䅁䑁䅁䅷䅁䭁䱁䙳䅁䭁䉁䝧䅁䉁䅁䅁允䅁䅁䅯睢䅙䅁杷允䅁䅁䅍䅁䑁䅁䅷䅁䭁佁估䅁䭁䍁䝙䅁䉁䅁䅁允䅁䅁䅕灭婭婭䩫歖䵁䅉䅅䅁䙁䅁䅁睁䵁䅁䅁权敂䅄䅁权䱄杅䅁权䕁䅁䅋权䩄杅䅁允䅁䅁䅅䅁䙁䝁浚浚浚汸䅬䍄䉁䅁䅁兂䅁䅁䅍䅄䅁䅁䅯䅘䅕䅁䅯儵䅯䅁䅯朵䅯䅁䅯眵䅯䅁䅅䅁䉁䅁䅁权㑁睃䅁䍄䉁䅁䅁睁䅁䅁䅍䅄䅁䅁䅯杳䅕䅁䅯䅇䅙䅁䅅䅁䉁䅁䅁权㥁杂䅁䍄䉁䅁䅁䅂䅁䅁䅍䅄䅁䅁䅯杩䅑䅁䅯睈䅙䅁䅯䅉䅙䅁䅅䅁䉁䅁䅁权㑁杂䅁䍄䉁䅁䅁睁䅁䅁䅍䅄䅁䅁䅯兄䅙䅁䅯䅇䅙䅁䅅䅁䉁䅁䅁权㡂杂䅁䍄䉁䅁䅁兂䅁䅁䅍䅄䅁䅁䅯兮䅕䅁䅯朶䅯䅁䅯朵䅯䅁䅯眶䅯䅁䅅䅁䉁䅁䅁睂䅁䅁䅁䕉洷䅑杷允䅁䅁䅕䅁䑁䅁䅷䅁䭁䙁䵙䅁䭁䵁即䅁䭁䅁䅑潁䭁䵁卫䅁䉁䅁䅁允䅁䅁䅕⽷潕䥘匹さ䵁䅉䅅䅁䑁䅁䅁睁䵁䅁䅁权瑄兂䅁权慁杂䅁允䅁䅁䅅䅁䭁䙁䜸䅁䵁䅉䅅䅁䙁䅁䅁睁䵁䅁䅁权䭃䅂䅁权汄权䅁权浄权䅁权湄权䅁允䅁䅁䅅䅁䭁䉁䕁䅁䵁䅉䅅䅁䑁䅁䅁睁䵁䅁䅁权㝃䅂䅁权奁杂䅁允䅁䅁䅅䅁䭁䍁䝫䅁䵁䅉䅅䅁䙁䅁䅁睁䵁䅁䅁权晁兂䅁权䙄杅䅁权䕁䅁䅋权䩄杅䅁允䅁䅁䅅䅁䙁䕁汁呭䙉杒䅨䍄䉁䅁䅁兂䅁䅁䅍䅄䅁䅁䅯睓䅕䅁䅯剸䅉䅁䅯䅂䍁䅧䅯剹䅉䅁䅅䅁䉁䅁䅁兂睂歲乓眲呷䅑杷允䅁䅁䅍䅁䑁䅁䅷䅁䭁䍁䱙䅁䭁䉁䝧䅁䉁䅁䅁允䅁䅁䅯䅦䅙䅁杷允䅁䅁䅑䅁䑁䅁䅷䅁䭁偁䕣䅁䭁䉁䜸䅁䭁䍁䝁䅁䉁䅁䅁允䅁䅁䅯睒䅧䅁杷允䅁䅁䅕䅁䑁䅁䅷䅁䭁䥁䕧䅁䭁佁䭧䅁䭁佁䭙䅁䭁佁䭣䅁䉁䅁䅁允䅁䅁䅯李䅳䅁杷允䅁䅁䅕䅁䑁䅁䅷䅁䭁乁䘰䅁䭁䵁即䅁䭁䅁䅑潁䭁䵁卫䅁䉁䅁䅁允䅁䅁䅕捺䵺䵺獹䕗䵁䅉䅅䅁䙁䅁䅁睁䵁䅁䅁权湃䅂䅁权灄权䅁权浄权䅁权湄权䅁允䅁䅁䅅䅁䭁䅁偙䅁䵁䅉䅅䅁䙁䅁䅁睁䵁䅁䅁权䝁䅄䅁权䱄杅䅁权䕁䅁䅋权䩄杅䅁允䅁䅁䅅䅁䙁䉁䘫ㄶ㑇氷䅤䍄䉁䅁䅁兂䅁䅁䅍䅄䅁䅁䅯睈䅕䅁䅯儷䅯䅁䅯朵䅯䅁䅯眵䅯䅁䅅䅁䉁䅁䅁睂䅁䅁䅁䭧汢䅑杷允䅁䅁䅍䅁䑁䅁䅷䅁䭁䙁䙙䅁䭁䉁䜴䅁䉁䅁䅁允䅁䅁䅯杕䅙䅁杷允䅁䅁䅕䅁䑁䅁䅷䅁䭁䙁䙙䅁䭁佁䭷䅁䭁佁䭙䅁䭁佁䭣䅁䉁䅁䅁允䅁䅁䅣䅁䅁䥁乄䔵䵁䅉䅅䅁䙁䅁䅁睁䵁䅁䅁权療䅄䅁权瑄权䅁权浄权䅁权湄权䅁允䅁䅁䅅䅁䡁䅁䅁䅁杂⭦䅖䍄䉁䅁䅁兂䅁䅁䅍䅄䅁䅁䅯杭䅑䅁䅯䄷䅯䅁䅯朵䅯䅁䅯眵䅯䅁䅅䅁䉁䅁䅁睂䅁䅁䅁䑙浔䅑杷允䅁䅁䅍䅁䑁䅁䅷䅁䭁䑁䵁䅁䭁䉁䝯䅁䉁䅁䅁允䅁䅁䅯杘䅙䅁杷允䅁䅁䅕䅁䑁䅁䅷䅁䭁佁䕯䅁䭁䵁单䅁䭁䅁䅑潁䭁䵁卫䅁䉁䅁䅁允䅁䅁䅕䉹〵㡣塪歈䵁䅉䅅䅁䙁䅁䅁睁䵁䅁䅁权橃兂䅁权䱄杅䅁权䕁䅁䅋权䥄杅䅁允䅁䅁䅅䅁䙁䭁䠵場啯汶䄵䍄䉁䅁䅁睁䅁䅁䅍䅄䅁䅁䅯䅤䅕䅁䅯杈䅙䅁䅅䅁䉁䅁䅁权歃杂䅁䍄䉁䅁䅁睁䅁䅁䅍䅄䅁䅁䅯杌䄰䅁䅯硺䅉䅁䅅䅁䉁䅁䅁睂䅁䅁䅁䩧楪䅑杷允䅁䅁䅍䅁䑁䅁䅷䅁䭁䅁䝉䅁䭁䉁䝯䅁䉁䅁䅁允䅁䅁䅯睷䅙䅁杷允䅁䅁䅍䅁䑁䅁䅷䅁䭁䭁䵷䅁䭁䉁䝷䅁䉁䅁䅁允䅁䅁䅯兗䅙䅁杷允䅁䅁䅍䅁䑁䅁䅷䅁䭁䕁䙳䅁䭁䉁䜴䅁䉁䅁䅁允䅁䅁䅯䅚䅣䅁杷允䅁䅁䅕䅁䑁䅁䅷䅁䭁䅁久䅁䭁佁䭯䅁䭁佁䭙䅁䭁佁䭳䅁䉁䅁䅁允䅁䅁䅣䅁䅁䍁祁欵䵁䅉䅅䅁䑁䅁䅁睁䵁䅁䅁权剃䅄䅁权奁杂䅁允䅁䅁䅅䅁䭁䕁䝁䅁䵁䅉䅅䅁䙁䅁䅁睁䵁䅁䅁权啄䅂䅁权䱄杅䅁权䕁䅁䅋权䥄杅䅁允䅁䅁䅅䅁䙁䕁桪桥畓㉬䅤䍄䉁䅁䅁兂䅁䅁䅍䅄䅁䅁䅯先䅕䅁䅯䄷䅯䅁䅯朵䅯䅁䅯眵䅯䅁䅅䅁䉁䅁䅁睂䅁䅁䅁䅯浶䅑杷允䅁䅁䅍䅁䑁䅁䅷䅁䭁䅁乧䅁䭁䍁䝑䅁䉁䅁䅁允䅁䅁䅯䉋䅅䅁杷允䅁䅁䅕䅁䑁䅁䅷䅁䭁䵁䕷䅁䭁䵁即䅁䭁䅁䅑潁䭁䵁卫䅁䉁䅁䅁允䅁䅁䅕呣䬰㘱䅍䕗䵁䅉䅅䅁䕁䅁䅁睁䵁䅁䅁权䱂兂䅁权晁杂䅁权杁杂䅁允䅁䅁䅅䅁䭁䝁䡕䅁䵁䅉䅅䅁䑁䅁䅁睁䵁䅁䅁权䱂兂䅁权流杂䅁允䅁䅁䅅䅁䙁䑁積積積ㄴ䅆䍄䉁䅁䅁睁䅁䅁䅍䅄䅁䅁䅯兦䅳䅁䅯䅊䅙䅁䅅䅁䉁䅁䅁权汄睄䅁䍄䉁䅁䅁兂䅁䅁䅍䅄䅁䅁䅯䅤䅕䅁䅯剸䅉䅁䅯䅂䍁䅧䅯䉹䅉䅁䅅䅁䉁䅁䅁兂元协䉧礳噕䅑杷允䅁䅁䅍䅁䑁䅁䅷䅁䭁䭁䙣䅁䭁䉁䝯䅁䉁䅁䅁允䅁䅁䅯杘䅙䅁杷允䅁䅁䅍䅁䑁䅁䅷䅁䭁䕁䵯䅁䭁䵁匸䅁䉁䅁䅁允䅁䅁䅣䅁䅁䭁偃䔵䵁䅉䅅䅁䙁䅁䅁睁䵁䅁䅁权䝃兂䅁权汄权䅁权浄权䅁权湄权䅁允䅁䅁䅅䅁䭁䉁䕁䅁䵁䅉䅅䅁䙁䅁䅁睁䵁䅁䅁权橃䅄䅁权煄权䅁权浄权䅁权牄权䅁允䅁䅁䅅䅁䭁䉁䕁䅁䵁䅉䅅䅁䙁䅁䅁睁䵁䅁䅁权䩁杂䅁权獄权䅁权浄权䅁权湄权䅁允䅁䅁䅅䅁䭁䉁䕁䅁䵁䅉䅅䅁䙁䅁䅁睁䵁䅁䅁权桄兂䅁权汄权䅁权浄权䅁权湄权䅁允䅁䅁䅅䅁䭁䉁䱧䅁䵁䅉䅅䅁䙁䅁䅁睁䵁䅁䅁权偃兄䅁权獄权䅁权浄权䅁权湄权䅁允䅁䅁䅅䅁䭁䉁䕁䅁䵁䅉䅅䅁䑁䅁䅁睁䵁䅁䅁权㝃䅂䅁权敁杂䅁允䅁䅁䅅䅁䭁䵁䠰䅁䵁䅉䅅䅁䑁䅁䅁睁䵁䅁䅁权⭄兂䅁权歁杂䅁允䅁䅁䅅䅁䭁䉁䡅䅁䵁䅉䅅䅁䑁䅁䅁睁䵁䅁䅁权ㅁ䅄䅁权流杂䅁允䅁䅁䅅䅁䙁䙁偹癷潕䘳䅒䍄䉁䅁䅁睁䅁䅁䅍䅄䅁䅁䅯光䄰䅁䅯硺䅉䅁䅅䅁䉁䅁䅁睂䅁䅁䅁佁橘䅑杷允䅁䅁䅕䅁䑁䅁䅷䅁䭁䙁䱁䅁䭁佁䬰䅁䭁佁䭙䅁䭁佁䭣䅁䉁䅁䅁允䅁䅁䅯䅅䅑䅁杷允䅁䅁䅕䅁䑁䅁䅷䅁䭁䕁䙳䅁䭁佁䭕䅁䭁佁䭙䅁䭁佁䭣䅁䉁䅁䅁允䅁䅁䅯睎䅳䅁杷允䅁䅁䅍䅁䑁䅁䅷䅁䭁䵁䙣䅁䭁䉁䝷䅁䉁䅁䅁允䅁䅁䅯杯䅙䅁杷允䅁䅁䅕䅁䑁䅁䅷䅁䭁䉁䝑䅁䭁佁䬰䅁䭁佁䭙䅁䭁佁䭣䅁䉁䅁䅁允䅁䅁䅯䅅䅑䅁杷允䅁䅁䅕䅁䑁䅁䅷䅁䭁䵁䘸䅁䭁佁䭯䅁䭁佁䭙䅁䭁佁䭳䅁䉁䅁䅁允䅁䅁䅣䅁䅁䝁偂欵䵁䅉䅅䅁䙁䅁䅁睁䵁䅁䅁权乁杂䅁权煄权䅁权浄权䅁权牄权䅁允䅁䅁䅅䅁䡁䅁䅁䅁权⭋䅚䍄䉁䅁䅁兂䅁䅁䅍䅄䅁䅁䅯睭䅑䅁䅯䄷䅯䅁䅯朵䅯䅁䅯眵䅯䅁䅅䅁䉁䅁䅁权允䅂䅁䍄䉁䅁䅁䅂䅁䅁䅍䅄䅁䅁䅯杣䅕䅁䅯睈䅙䅁䅯䅉䅙䅁䅅䅁䉁䅁䅁权潃䅃䅁䍄䉁䅁䅁兂䅁䅁䅍䅄䅁䅁䅯睒䅕䅁䅯硹䅉䅁䅯䅂䍁䅧䅯剹䅉䅁䅅䅁䉁䅁䅁兂䑄匹捨⽪削䅑杷允䅁䅁䅕䅁䑁䅁䅷䅁䭁䕁䙳䅁䭁佁䭧䅁䭁佁䭙䅁䭁佁䭣䅁䉁䅁䅁允䅁䅁䅯杂䅳䅁杷允䅁䅁䅕䅁䑁䅁䅷䅁䭁䵁䔰䅁䭁佁䭷䅁䭁佁䭙䅁䭁佁䭣䅁䉁䅁䅁允䅁䅁䅯䅅䅑䅁杷允䅁䅁䅕䅁䑁䅁䅷䅁䭁䉁䙁䅁䭁䵁单䅁䭁䅁䅑潁䭁䵁卧䅁䉁䅁䅁允䅁䅁䅕晳䕃橷䑷歂䵁䅉䅅䅁䑁䅁䅁睁䵁䅁䅁权䵁杂䅁权歁杂䅁允䅁䅁䅅䅁䭁䑁䥑䅁䵁䅉䅅䅁䑁䅁䅁睁䵁䅁䅁权祄睃䅁权敁杂䅁允䅁䅁䅅䅁䭁䭁䝣䅁䵁䅉䅅䅁䙁䅁䅁睁䵁䅁䅁权䭁兂䅁权煄权䅁权浄权䅁权牄权䅁允䅁䅁䅅䅁䡁䅁䅁䅁䅄畊䅚䍄䉁䅁䅁兂䅁䅁䅍䅄䅁䅁䅯睓䅕䅁䅯朶䅯䅁䅯朵䅯䅁䅯眶䅯䅁䅅䅁䉁䅁䅁睂䅁䅁䅁䑉浶䅑杷允䅁䅁䅕䅁䑁䅁䅷䅁䭁䭁䕙䅁䭁䵁单䅁䭁䅁䅑潁䭁䵁卧䅁䉁䅁䅁允䅁䅁䅕䥬䩊䴫浣あ䵁䅉䅅䅁䙁䅁䅁睁䵁䅁䅁权䱂兂䅁权瑄权䅁权浄权䅁权湄权䅁允䅁䅁䅅䅁䡁䅁䅁䅁杄⬶䅖䍄䉁䅁䅁兂䅁䅁䅍䅄䅁䅁䅯䄷䅑䅁䅯䄷䅯䅁䅯朵䅯䅁䅯眵䅯䅁䅅䅁䉁䅁䅁睂䅁䅁䅁䍑洳䅑杷允䅁䅁䅕䅁䑁䅁䅷䅁䭁䵁䱧䅁䭁䵁即䅁䭁䅁䅑潁䭁䵁卫䅁䉁䅁䅁允䅁䅁䅕捺䵺䵺捸啖䵁䅉䅅䅁䑁䅁䅁睁䵁䅁䅁权橃䅂䅁权偄杅䅁允䅁䅁䅅䅁䡁䅁䅁䅁权⭇䅖䍄䉁䅁䅁睁䅁䅁䅍䅄䅁䅁䅯睶䅑䅁䅯杈䅙䅁䅅䅁䉁䅁䅁权桂杂䅁䍄䉁䅁䅁兂䅁䅁䅍䅄䅁䅁䅯䅶䅕䅁䅯剸䅉䅁䅯䅂䍁䅧䅯剹䅉䅁䅅䅁䉁䅁䅁兂兂ぃ䍁婄儴䅑杷允䅁䅁䅍䅁䑁䅁䅷䅁䭁偁䔸䅁䭁䍁䝙䅁䉁䅁䅁允䅁䅁䅕䭆䠵場䕱䕗䵁䅉䅅䅁䙁䅁䅁睁䵁䅁䅁权㉄兂䅁权灄权䅁权浄权䅁权湄权䅁允䅁䅁䅅䅁䭁乁儴䅁䵁䅉䅅䅁䑁䅁䅁睁䵁䅁䅁权捃睃䅁权流杂䅁允䅁䅁䅅䅁䙁䵁䴳䵺䵺䙔䅤䍄䉁䅁䅁兂䅁䅁䅍䅄䅁䅁䅯其䅕䅁䅯剸䅉䅁䅯䅂䍁䅧䅯剹䅉䅁䅅䅁䉁䅁䅁兂潄汋椰硇塍䅑杷允䅁䅁䅕䅁䑁䅁䅷䅁䭁䝁剕䅁䭁䵁单䅁䭁䅁䅑潁䭁䵁卫䅁䉁䅁䅁允䅁䅁䅕㍣摱硋㑰啋䵁䅉䅅䅁䑁䅁䅁睁䵁䅁䅁权噄兄䅁权奁杂䅁允䅁䅁䅅䅁䭁䕁䝑䅁䵁䅉䅅䅁䙁䅁䅁睁䵁䅁䅁权⭃兂䅁权䙄杅䅁权䕁䅁䅋权䩄杅䅁允䅁䅁䅅䅁䙁䑁硉䑋䡉兊䅆䍄䉁䅁䅁兂䅁䅁䅍䅄䅁䅁䅯兯䅳䅁䅯儵䅯䅁䅯朵䅯䅁䅯眵䅯䅁䅅䅁䉁䅁䅁权㉁睃䅁䍄䉁䅁䅁兂䅁䅁䅍䅄䅁䅁䅯杲䅷䅁䅯儵䅯䅁䅯朵䅯䅁䅯眵䅯䅁䅅䅁䉁䅁䅁权允䅂䅁䍄䉁䅁䅁䅂䅁䅁䅍䅄䅁䅁䅯兴䅕䅁䅯睈䅙䅁䅯䅉䅙䅁䅅䅁䉁䅁䅁权畁䅃䅁䍄䉁䅁䅁兂䅁䅁䅍䅄䅁䅁䅯杶䄴䅁䅯䄷䅯䅁䅯朵䅯䅁䅯眵䅯䅁䅅䅁䉁䅁䅁睂䅁䅁䅁䉷汶䅑杷允䅁䅁䅕䅁䑁䅁䅷䅁䭁䡁兣䅁䭁佁䭫䅁䭁佁䭙䅁䭁佁䭣䅁䉁䅁䅁允䅁䅁䅯硺䅁䅁杷允䅁䅁䅍䅁䑁䅁䅷䅁䭁偁䬸䅁䭁䵁匸䅁䉁䅁䅁允䅁䅁䅣䅁䅁佁硁䔵䵁䅉䅅䅁䑁䅁䅁睁䵁䅁䅁权㍄睃䅁权捁杂䅁允䅁䅁䅅䅁䭁䍁䡷䅁䵁䅉䅅䅁䙁䅁䅁睁䵁䅁䅁权慄兂䅁权䙄杅䅁权䕁䅁䅋权䥄杅䅁允䅁䅁䅅䅁䙁䡁瘹丳杋卡䅂䍄䉁䅁䅁兂䅁䅁䅍䅄䅁䅁䅯䅄䅙䅁䅯儵䅯䅁䅯朵䅯䅁䅯眵䅯䅁䅅䅁䉁䅁䅁权允䅂䅁䍄䉁䅁䅁兂䅁䅁䅍䅄䅁䅁䅯眱䅳䅁䅯儵䅯䅁䅯朵䅯䅁䅯眵䅯䅁䅅䅁䉁䅁䅁权允䅂䅁䍄䉁䅁䅁兂䅁䅁䅍䅄䅁䅁䅯杶䅕䅁䅯硹䅉䅁䅯䅂䍁䅧䅯䉹䅉䅁䅅䅁䉁䅁䅁兂䥂場啯牲兤䅑杷允䅁䅁䅕䅁䑁䅁䅷䅁䭁乁䕑䅁䭁佁䭧䅁䭁佁䭙䅁䭁佁䭣䅁䉁䅁䅁允䅁䅁䅯䅅䅑䅁杷允䅁䅁䅕䅁䑁䅁䅷䅁䭁䱁䘰䅁䭁䵁即䅁䭁䅁䅑潁䭁䵁卫䅁䉁䅁䅁允䅁䅁䅕歲桦桥敔し䵁䅉䅅䅁䑁䅁䅁睁䵁䅁䅁权㙄䅂䅁权慁杂䅁允䅁䅁䅅䅁䭁䙁䜸䅁䵁䅉䅅䅁䙁䅁䅁睁䵁䅁䅁权㝁睃䅁权灄权䅁权浄权䅁权湄权䅁允䅁䅁䅅䅁䭁䉁䕁䅁䵁䅉䅅䅁䑁䅁䅁睁䵁䅁䅁权䡄兂䅁权敁杂䅁允䅁䅁䅅䅁䭁䭁䝉䅁䵁䅉䅅䅁䑁䅁䅁睁䵁䅁䅁权扂睃䅁权敁杂䅁允䅁䅁䅅䅁䭁䑁䝑䅁䵁䅉䅅䅁䑁䅁䅁睁䵁䅁䅁权晃兂䅁权捁杂䅁允䅁䅁䅅䅁䭁䡁䝳䅁䵁䅉䅅䅁䑁䅁䅁睁䵁䅁䅁权㥃兂䅁权奁杂䅁允䅁䅁䅅䅁䭁䑁䜰䅁䵁䅉䅅䅁䑁䅁䅁睁䵁䅁䅁权㉃兄䅁权慁杂䅁允䅁䅁䅅䅁䭁䕁䝳䅁䵁䅉䅅䅁䑁䅁䅁睁䵁䅁䅁权癄䅄䅁权奁杂䅁允䅁䅁䅅䅁䭁䕁䝑䅁䵁䅉䅅䅁䙁䅁䅁睁䵁䅁䅁权㝄䅂䅁权煄权䅁权浄权䅁权牄权䅁允䅁䅁䅅䅁䡁䅁䅁䅁䅃敎䅚䍄䉁䅁䅁睁䅁䅁䅍䅄䅁䅁䅯䅶䅕䅁䅯䅈䅙䅁䅅䅁䉁䅁䅁权牁杂䅁䍄䉁䅁䅁睁䅁䅁䅍䅄䅁䅁䅯其䅕䅁䅯䅈䅙䅁䅅䅁䉁䅁䅁权潂睂䅁䍄䉁䅁䅁睁䅁䅁䅍䅄䅁䅁䅯䅥䅕䅁䅯杊䅙䅁䅅䅁䉁䅁䅁兂慃婭婭塭塬䅑杷允䅁䅁䅕䅁䑁䅁䅷䅁䭁佁䵧䅁䭁佁䭕䅁䭁佁䭙䅁䭁佁䭣䅁䉁䅁䅁允䅁䅁䅯李䅳䅁杷允䅁䅁䅕䅁䑁䅁䅷䅁䭁佁䔰䅁䭁佁䬰䅁䭁佁䭙䅁䭁佁䭣䅁䉁䅁䅁允䅁䅁䅣䅁䅁䍁㥁欵䵁䅉䅅䅁䑁䅁䅁睁䵁䅁䅁权千兂䅁权捁杂䅁允䅁䅁䅅䅁䭁䉁䡷䅁䵁䅉䅅䅁䑁䅁䅁睁䵁䅁䅁权㡃兂䅁权歁杂䅁允䅁䅁䅅䅁䭁䉁䕁䅁䵁䅉䅅䅁䑁䅁䅁睁䵁䅁䅁权㑁䅄䅁权敁杂䅁允䅁䅁䅅䅁䭁佁䝅䅁䵁䅉䅅䅁䙁䅁䅁睁䵁䅁䅁权畂兂䅁权䙄杅䅁权䕁䅁䅋权䥄杅䅁允䅁䅁䅅䅁䙁䱁硁夳坵剃䅚䍄䉁䅁䅁睁䅁䅁䅍䅄䅁䅁䅯杳䅕䅁䅯䅈䅙䅁䅅䅁䉁䅁䅁权潂睂䅁䍄䉁䅁䅁䅂䅁䅁䅍䅄䅁䅁䅯兖䄰䅁䅯睈䅙䅁䅯䅉䅙䅁䅅䅁䉁䅁䅁权䵂杂䅁䍄䉁䅁䅁睁䅁䅁䅍䅄䅁䅁䅯其䅕䅁䅯䅊䅙䅁䅅䅁䉁䅁䅁权瑂睂䅁䍄䉁䅁䅁睁䅁䅁䅍䅄䅁䅁䅯杖䅕䅁䅯䅇䅙䅁䅅䅁䉁䅁䅁权䕂杂䅁䍄䉁䅁䅁睁䅁䅁䅍䅄䅁䅁䅯䅶䅕䅁䅯杊䅙䅁䅅䅁䉁䅁䅁兂硂児塲㕯啂䅑杷允䅁䅁䅕䅁䑁䅁䅷䅁䭁䉁䙳䅁䭁䵁单䅁䭁䅁䅑潁䭁䵁卧䅁䉁䅁䅁允䅁䅁䅕睃㍷䕉坯䕄䵁䅉䅅䅁䑁䅁䅁睁䵁䅁䅁权㥃兂䅁权流杂䅁允䅁䅁䅅䅁䙁偁潙䥘䌯嘵䅚䍄䉁䅁䅁兂䅁䅁䅍䅄䅁䅁䅯八䅕䅁䅯硹䅉䅁䅯䅂䍁䅧䅯䉹䅉䅁䅅䅁䉁䅁䅁兂塄㍯㥁湃呤䅑杷允䅁䅁䅍䅁䑁䅁䅷䅁䭁䱁䘴䅁䭁䍁䝙䅁䉁䅁䅁允䅁䅁䅕敨剴䉵氷啒䵁䅉䅅䅁䙁䅁䅁睁䵁䅁䅁权癁兂䅁权灄权䅁权浄权䅁权湄权䅁允䅁䅁䅅䅁䭁䉁䕁䅁䵁䅉䅅䅁䕁䅁䅁睁䵁䅁䅁权㑃䅄䅁权晁杂䅁权杁杂䅁允䅁䅁䅅䅁䭁䕁䜴䅁䵁䅉䅅䅁䑁䅁䅁睁䵁䅁䅁权䩃睃䅁权偄杅䅁允䅁䅁䅅䅁䡁䅁䅁䅁䅃敮䅒䍄䉁䅁䅁兂䅁䅁䅍䅄䅁䅁䅯其䅕䅁䅯䄶䅯䅁䅯朵䅯䅁䅯眵䅯䅁䅅䅁䉁䅁䅁权㉁䅄䅁䍄䉁䅁䅁兂䅁䅁䅍䅄䅁䅁䅯兦䅷䅁䅯儵䅯䅁䅯朵䅯䅁䅯眵䅯䅁䅅䅁䉁䅁䅁权允䅂䅁䍄䉁䅁䅁睁䅁䅁䅍䅄䅁䅁䅯儶䅕䅁䅯䅈䅙䅁䅅䅁䉁䅁䅁权ㅂ睂䅁䍄䉁䅁䅁睁䅁䅁䅍䅄䅁䅁䅯来䅷䅁䅯䅇䅙䅁䅅䅁䉁䅁䅁权䅂杂䅁䍄䉁䅁䅁兂䅁䅁䅍䅄䅁䅁䅯杚䅕䅁䅯儷䅯䅁䅯朵䅯䅁䅯眵䅯䅁䅅䅁䉁䅁䅁睂䅁䅁䅁偙橢䅑杷允䅁䅁䅍䅁䑁䅁䅷䅁䭁䭁䙅䅁䭁䉁䝧䅁䉁䅁䅁允䅁䅁䅯䅦䅙䅁杷允䅁䅁䅕䅁䑁䅁䅷䅁䭁䵁䕉䅁䭁䵁单䅁䭁䅁䅑潁䭁䵁卫䅁䉁䅁䅁允䅁䅁䅕䵏㝨䄫ㅏ䕄䵁䅉䅅䅁䙁䅁䅁睁䵁䅁䅁权䥄䅂䅁权潄权䅁权浄权䅁权湄权䅁允䅁䅁䅅䅁䭁䅁䱙䅁䵁䅉䅅䅁䙁䅁䅁睁䵁䅁䅁权塄兂䅁权灄权䅁权浄权䅁权湄权䅁允䅁䅁䅅䅁䭁䉁剳䅁䵁䅉䅅䅁䙁䅁䅁睁䵁䅁䅁权䉃兂䅁权䙄杅䅁权䕁䅁䅋权䥄杅䅁允䅁䅁䅅䅁䙁䱁䅅ふ䰶根䅤䍄䉁䅁䅁睁䅁䅁䅍䅄䅁䅁䅯睳䅕䅁䅯䅈䅙䅁䅅䅁䉁䅁䅁权癃杂䅁䍄䉁䅁䅁兂䅁䅁䅍䅄䅁䅁䅯䄲䅕䅁䅯剸䅉䅁䅯䅂䍁䅧䅯䉹䅉䅁䅅䅁䉁䅁䅁兂䕂慭䡢䩒剙䅑杷允䅁䅁䅕䅁䑁䅁䅷䅁䭁䝁䙍䅁䭁佁䭯䅁䭁佁䭙䅁䭁佁䭳䅁䉁䅁䅁允䅁䅁䅣䅁䅁䥁㙁欵䵁䅉䅅䅁䙁䅁䅁睁䵁䅁䅁权剂兂䅁权䱄杅䅁权䕁䅁䅋权䥄杅䅁允䅁䅁䅅䅁䙁䡁啳歲桦汇䅴䍄䉁䅁䅁兂䅁䅁䅍䅄䅁䅁䅯睺䅕䅁䅯剸䅉䅁䅯䅂䍁䅧䅯剹䅉䅁䅅䅁䉁䅁䅁兂い㍐剥䘹湕䅑杷允䅁䅁䅕䅁䑁䅁䅷䅁䭁䵁䔴䅁䭁䵁即䅁䭁䅁䅑潁䭁䵁卧䅁䉁䅁䅁允䅁䅁䅕㘱睎児湯啙䵁䅉䅅䅁䙁䅁䅁睁䵁䅁䅁权䍄䅂䅁权䱄杅䅁权䕁䅁䅋权䥄杅䅁允䅁䅁䅅䅁䙁䝁浚浚浚氱䅴䍄䉁䅁䅁兂䅁䅁䅍䅄䅁䅁䅯睗䅕䅁䅯朶䅯䅁䅯朵䅯䅁䅯眶䅯䅁䅅䅁䉁䅁䅁睂䅁䅁䅁䑙浐䅑杷允䅁䅁䅕䅁䑁䅁䅷䅁䭁䩁䱣䅁䭁佁䭯䅁䭁佁䭙䅁䭁佁䭳䅁䉁䅁䅁允䅁䅁䅯䅅䅑䅁杷允䅁䅁䅕䅁䑁䅁䅷䅁䭁䙁䱁䅁䭁佁䭷䅁䭁佁䭙䅁䭁佁䭣䅁䉁䅁䅁允䅁䅁䅯䅅䅑䅁杷允䅁䅁䅕䅁䑁䅁䅷䅁䭁䵁䕉䅁䭁䵁即䅁䭁䅁䅑潁䭁䵁卫䅁䉁䅁䅁允䅁䅁䅕⽷潕䥘礸䕗䵁䅉䅅䅁䙁䅁䅁睁䵁䅁䅁权坁兂䅁权灄权䅁权浄权䅁权湄权䅁允䅁䅁䅅䅁䭁䉁䕁䅁䵁䅉䅅䅁䑁䅁䅁睁䵁䅁䅁权䍄䅂䅁权奁杂䅁允䅁䅁䅅䅁䭁䍁䝫䅁䵁䅉䅅䅁䑁䅁䅁睁䵁䅁䅁权祂兂䅁权敁杂䅁允䅁䅁䅅䅁䭁䝁䥉䅁䵁䅉䅅䅁䑁䅁䅁睁䵁䅁䅁权㑃䅂䅁权歁杂䅁允䅁䅁䅅䅁䭁䭁䠰䅁䵁䅉䅅䅁䙁䅁䅁睁䵁䅁䅁权灃兂䅁权汄权䅁权浄权䅁权湄权䅁允䅁䅁䅅䅁䭁偁䭫䅁䵁䅉䅅䅁䑁䅁䅁睁䵁䅁䅁权䥁杂䅁权捁杂䅁允䅁䅁䅅䅁䭁䭁䜸䅁䵁䅉䅅䅁䑁䅁䅁睁䵁䅁䅁权扃兂䅁权敁杂䅁允䅁䅁䅅䅁䭁䭁䡙䅁䵁䅉䅅䅁䙁䅁䅁睁䵁䅁䅁权湃䅂䅁权䙄杅䅁权䕁䅁䅋权䥄杅䅁允䅁䅁䅅䅁䙁偁奥祃㍨制䅂䍄䉁䅁䅁睁䅁䅁䅍䅄䅁䅁䅯睏䅳䅁䅯杇䅙䅁䅅䅁䉁䅁䅁权楂杂䅁䍄䉁䅁䅁兂䅁䅁䅍䅄䅁䅁䅯眰䅕䅁䅯硹䅉䅁䅯䅂䍁䅧䅯剹䅉䅁䅅䅁䉁䅁䅁兂塄㍯㥁灃慤䅑杷允䅁䅁䅍䅁䑁䅁䅷䅁䭁佁䘸䅁䭁䵁匸䅁䉁䅁䅁允䅁䅁䅣䅁䅁䍁楄欴䵁䅉䅅䅁䙁䅁䅁睁䵁䅁䅁权歄䅂䅁权煄权䅁权浄权䅁权牄权䅁允䅁䅁䅅䅁䡁䅁䅁䅁䅃⭒䅚䍄䉁䅁䅁兂䅁䅁䅍䅄䅁䅁䅯睱䅑䅁䅯朶䅯䅁䅯朵䅯䅁䅯眶䅯䅁䅅䅁䉁䅁䅁权允䅂䅁䍄䉁䅁䅁兂䅁䅁䅍䅄䅁䅁䅯杷䅑䅁䅯儷䅯䅁䅯朵䅯䅁䅯眵䅯䅁䅅䅁䉁䅁䅁睂䅁䅁䅁䉉浢䅑杷允䅁䅁䅍䅁䑁䅁䅷䅁䭁偁䙫䅁䭁䵁匸䅁䉁䅁䅁允䅁䅁䅣䅁䅁䭁睄唴䵁䅉䅅䅁䙁䅁䅁睁䵁䅁䅁权坃兂䅁权䱄杅䅁权䕁䅁䅋权䩄杅䅁允䅁䅁䅅䅁䙁䉁畓⭒㙆䙴䅰䍄䉁䅁䅁睁䅁䅁䅍䅄䅁䅁䅯朴䅑䅁䅯杈䅙䅁䅅䅁䉁䅁䅁权浄杂䅁䍄䉁䅁䅁兂䅁䅁䅍䅄䅁䅁䅯杖䅕䅁䅯儷䅯䅁䅯朵䅯䅁䅯眵䅯䅁䅅䅁䉁䅁䅁睂䅁䅁䅁䍁浔䅑杷允䅁䅁䅍䅁䑁䅁䅷䅁䭁佁䙑䅁䭁䉁䜴䅁䉁䅁䅁允䅁䅁䅯䅎䅙䅁杷允䅁䅁䅍䅁䑁䅁䅷䅁䭁䍁䱯䅁䭁䍁䝙䅁䉁䅁䅁允䅁䅁䅕浚浚浚坡ざ䵁䅉䅅䅁䑁䅁䅁睁䵁䅁䅁权療兂䅁权流杂䅁允䅁䅁䅅䅁䙁䕁桪桥畓ㄹ䅤䍄䉁䅁䅁睁䅁䅁䅍䅄䅁䅁䅯睚䄰䅁䅯䅊䅙䅁䅅䅁䉁䅁䅁权允䅂䅁䍄䉁䅁䅁兂䅁䅁䅍䅄䅁䅁䅯䅺䅕䅁䅯剸䅉䅁䅯䅂䍁䅧䅯䉹䅉䅁䅅䅁䉁䅁䅁兂牄煭㡮敚杳䅑杷允䅁䅁䅍䅁䑁䅁䅷䅁䭁偁䙉䅁䭁䍁䝑䅁䉁䅁䅁允䅁䅁䅯眹䅣䅁杷允䅁䅁䅍䅁䑁䅁䅷䅁䭁䥁䱍䅁䭁䉁䝯䅁䉁䅁䅁允䅁䅁䅯䅐䅙䅁杷允䅁䅁䅕䅁䑁䅁䅷䅁䭁䑁䙕䅁䭁佁䭧䅁䭁佁䭙䅁䭁佁䭣䅁䉁䅁䅁允䅁䅁䅯杂䅳䅁杷允䅁䅁䅕䅁䑁䅁䅷䅁䭁佁䙕䅁䭁䵁即䅁䭁䅁䅑潁䭁䵁卧䅁䉁䅁䅁允䅁䅁䅕䭆䠵場䵱䕙䵁䅉䅅䅁䙁䅁䅁睁䵁䅁䅁权㕄兂䅁权獄权䅁权浄权䅁权湄权䅁允䅁䅁䅅䅁䭁䉁䕁䅁䵁䅉䅅䅁䑁䅁䅁睁䵁䅁䅁权䱃睄䅁权慁杂䅁允䅁䅁䅅䅁䭁䉁䝳䅁䵁䅉䅅䅁䙁䅁䅁睁䵁䅁䅁权摁兂䅁权煄权䅁权浄权䅁权牄权䅁允䅁䅁䅅䅁䡁䅁䅁䅁䅃畊䅚䍄䉁䅁䅁兂䅁䅁䅍䅄䅁䅁䅯兌䅷䅁䅯朶䅯䅁䅯朵䅯䅁䅯眶䅯䅁䅅䅁䉁䅁䅁权允䅂䅁䍄䉁䅁䅁兂䅁䅁䅍䅄䅁䅁䅯杖䅕䅁䅯剸䅉䅁䅯䅂䍁䅧䅯剹䅉䅁䅅䅁䉁䅁䅁兂癃噸䄶佄呅䅑杷允䅁䅁䅕䅁䑁䅁䅷䅁䭁䭁䕙䅁䭁䵁即䅁䭁䅁䅑潁䭁䵁卧䅁䉁䅁䅁允䅁䅁䅕硥畓⭒䭇啗䵁䅉䅅䅁䑁䅁䅁睁䵁䅁䅁权晃兄䅁权敁杂䅁允䅁䅁䅅䅁䭁䥁䝷䅁䵁䅉䅅䅁䙁䅁䅁睁䵁䅁䅁权㍃䅂䅁权灄权䅁权浄权䅁权湄权䅁允䅁䅁䅅䅁䭁䱁兙䅁䵁䅉䅅䅁䙁䅁䅁睁䵁䅁䅁权奂兂䅁权䱄杅䅁权䕁䅁䅋权䩄杅䅁允䅁䅁䅅䅁䙁佁剸䉵䘶ㄲ䅬䍄䉁䅁䅁睁䅁䅁䅍䅄䅁䅁䅯睲䅕䅁䅯杇䅙䅁䅅䅁䉁䅁䅁权時杂䅁䍄䉁䅁䅁兂䅁䅁䅍䅄䅁䅁䅯朸䅕䅁䅯剸䅉䅁䅯䅂䍁䅧䅯剹䅉䅁䅅䅁䉁䅁䅁兂捁䭍牰㙊允䅑杷允䅁䅁䅕䅁䑁䅁䅷䅁䭁䡁儸䅁䭁佁䭕䅁䭁佁䭙䅁䭁佁䭣䅁䉁䅁䅁允䅁䅁䅯䅅䅑䅁杷允䅁䅁䅕䅁䑁䅁䅷䅁䭁䅁䙷䅁䭁佁䭧䅁䭁佁䭙䅁䭁佁䭣䅁䉁䅁䅁允䅁䅁䅯杂䅳䅁杷允䅁䅁䅕䅁䑁䅁䅷䅁䭁䙁䙙䅁䭁䵁即䅁䭁䅁䅑潁䭁䵁卧䅁䉁䅁䅁允䅁䅁䅕䘷㑇潈䱖䕘䵁䅉䅅䅁䑁䅁䅁睁䵁䅁䅁权坂兂䅁权慁杂䅁允䅁䅁䅅䅁䭁䵁䜰䅁䵁䅉䅅䅁䙁䅁䅁睁䵁䅁䅁权䡃杄䅁权瑄权䅁权浄权䅁权湄权䅁允䅁䅁䅅䅁䡁䅁䅁䅁䅄⭉䅚䍄䉁䅁䅁兂䅁䅁䅍䅄䅁䅁䅯六䅑䅁䅯儶䅯䅁䅯朵䅯䅁䅯眵䅯䅁䅅䅁䉁䅁䅁权乄睄䅁䍄䉁䅁䅁兂䅁䅁䅍䅄䅁䅁䅯䄱䅷䅁䅯儵䅯䅁䅯朵䅯䅁䅯眵䅯䅁䅅䅁䉁䅁䅁权允䅂䅁䍄䉁䅁䅁兂䅁䅁䅍䅄䅁䅁䅯儯䅷䅁䅯䄶䅯䅁䅯朵䅯䅁䅯眵䅯䅁䅅䅁䉁䅁䅁权允䅂䅁䍄䉁䅁䅁睁䅁䅁䅍䅄䅁䅁䅯睕䅕䅁䅯䅈䅙䅁䅅䅁䉁䅁䅁权楂杂䅁䍄䉁䅁䅁䅂䅁䅁䅍䅄䅁䅁䅯眹䅷䅁䅯睈䅙䅁䅯䅉䅙䅁䅅䅁䉁䅁䅁权䙃䅅䅁䍄䉁䅁䅁睁䅁䅁䅍䅄䅁䅁䅯杖䅕䅁䅯䅈䅙䅁䅅䅁䉁䅁䅁权卂杂䅁䍄䉁䅁䅁睁䅁䅁䅍䅄䅁䅁䅯睲䅕䅁䅯䅇䅙䅁䅅䅁䉁䅁䅁权灁杂䅁䍄䉁䅁䅁睁䅁䅁䅍䅄䅁䅁䅯杤䄰䅁䅯硺䅉䅁䅅䅁䉁䅁䅁睂䅁䅁䅁䵁桔䅑杷允䅁䅁䅑䅁䑁䅁䅷䅁䭁䑁䱳䅁䭁䉁䜸䅁䭁䍁䝁䅁䉁䅁䅁允䅁䅁䅯䅔䅙䅁杷允䅁䅁䅕䅁䑁䅁䅷䅁䭁䵁䙫䅁䭁佁䬰䅁䭁佁䭙䅁䭁佁䭣䅁䉁䅁䅁允䅁䅁䅣䅁䅁䕁䙁欵䵁䅉䅅䅁䙁䅁䅁睁䵁䅁䅁权硂睃䅁权潄权䅁权浄权䅁权湄权䅁允䅁䅁䅅䅁䭁䅁䱙䅁䵁䅉䅅䅁䑁䅁䅁睁䵁䅁䅁权療睃䅁权慁杂䅁允䅁䅁䅅䅁䭁䙁䜸䅁䵁䅉䅅䅁䙁䅁䅁睁䵁䅁䅁权桄兂䅁权煄权䅁权浄权䅁权牄权䅁允䅁䅁䅅䅁䡁䅁䅁䅁䅂⭐䅚䍄䉁䅁䅁兂䅁䅁䅍䅄䅁䅁䅯睁䅕䅁䅯剸䅉䅁䅯䅂䍁䅧䅯剹䅉䅁䅅䅁䉁䅁䅁兂剁硸琱䑊呙䅑杷允䅁䅁䅕䅁䑁䅁䅷䅁䭁䩁䕉䅁䭁䵁即䅁䭁䅁䅑潁䭁䵁卧䅁䉁䅁䅁允䅁䅁䅕⽷潕䥘礫䕚䵁䅉䅅䅁䑁䅁䅁睁䵁䅁䅁权䡄䅂䅁权捁杂䅁允䅁䅁䅅䅁䭁䡁䝑䅁䵁䅉䅅䅁䑁䅁䅁睁䵁䅁䅁权㡂睃䅁权歁杂䅁允䅁䅁䅅䅁䭁䱁䱫䅁䵁䅉䅅䅁䙁䅁䅁睁䵁䅁䅁权㝄兄䅁权煄权䅁权浄权䅁权牄权䅁允䅁䅁䅅䅁䡁䅁䅁䅁䅄敏䅚䍄䉁䅁䅁兂䅁䅁䅍䅄䅁䅁䅯睯䄸䅁䅯儵䅯䅁䅯朵䅯䅁䅯眵䅯䅁䅅䅁䉁䅁䅁权允䅂䅁䍄䉁䅁䅁睁䅁䅁䅍䅄䅁䅁䅯来䄴䅁䅯杇䅙䅁䅅䅁䉁䅁䅁权牁杂䅁䍄䉁䅁䅁兂䅁䅁䅍䅄䅁䅁䅯儴䅕䅁䅯硹䅉䅁䅯䅂䍁䅧䅯䉹䅉䅁䅅䅁䉁䅁䅁兂啁歲桦略坒䅑杷允䅁䅁䅕䅁䑁䅁䅷䅁䭁䩁䕅䅁䭁䵁即䅁䭁䅁䅑潁䭁䵁卧䅁䉁䅁䅁允䅁䅁䅕浚浚浚㉚ざ䵁䅉䅅䅁䙁䅁䅁睁䵁䅁䅁权療兄䅁权灄权䅁权浄权䅁权湄权䅁允䅁䅁䅅䅁䭁䉁䕁䅁䵁䅉䅅䅁䑁䅁䅁睁䵁䅁䅁权煁睃䅁权奁杂䅁允䅁䅁䅅䅁䭁䉁䝫䅁䵁䅉䅅䅁䑁䅁䅁睁䵁䅁䅁权摂睃䅁权捁杂䅁允䅁䅁䅅䅁䭁䡁䝳䅁䵁䅉䅅䅁䙁䅁䅁睁䵁䅁䅁权畄䅂䅁权獄权䅁权浄权䅁权湄权䅁允䅁䅁䅅䅁䡁䅁䅁䅁䅂⭉䅚䍄䉁䅁䅁睁䅁䅁䅍䅄䅁䅁䅯兒䅷䅁䅯杈䅙䅁䅅䅁䉁䅁䅁权灃䅃䅁䍄䉁䅁䅁睁䅁䅁䅍䅄䅁䅁䅯杈䄴䅁䅯硺䅉䅁䅅䅁䉁䅁䅁权允䅂䅁䍄䉁䅁䅁兂䅁䅁䅍䅄䅁䅁䅯䄶䅷䅁䅯剸䅉䅁䅯䅂䍁䅧䅯剹䅉䅁䅅䅁䉁䅁䅁兂敁獲乗䄳桙䅑杷允䅁䅁䅕䅁䑁䅁䅷䅁䭁乁䙷䅁䭁䵁单䅁䭁䅁䅑潁䭁䵁卧䅁䉁䅁䅁允䅁䅁䅕湔㔲䱲㙳ぃ䵁䅉䅅䅁䙁䅁䅁睁䵁䅁䅁权桄兂䅁权䱄杅䅁权䕁䅁䅋权䩄杅䅁允䅁䅁䅅䅁䙁䥁䌯匹捨ㄷ䅤䍄䉁䅁䅁睁䅁䅁䅍䅄䅁䅁䅯儴䅕䅁䅯杇䅙䅁䅅䅁䉁䅁䅁权䱂杂䅁䍄䉁䅁䅁睁䅁䅁䅍䅄䅁䅁䅯䅍䄴䅁䅯䅊䅙䅁䅅䅁䉁䅁䅁权⽁杅䅁䍄䉁䅁䅁睁䅁䅁䅍䅄䅁䅁䅯来䅳䅁䅯䅇䅙䅁䅅䅁䉁䅁䅁权䕂杂䅁䍄䉁䅁䅁睁䅁䅁䅍䅄䅁䅁䅯杺䅕䅁䅯杇䅙䅁䅅䅁䉁䅁䅁权䅄杂䅁䍄䉁䅁䅁睁䅁䅁䅍䅄䅁䅁䅯兩䅳䅁䅯杊䅙䅁䅅䅁䉁䅁䅁兂㝂䭆䠵昴慰䅑杷允䅁䅁䅍䅁䑁䅁䅷䅁䭁䑁䘴䅁䭁䍁䝙䅁䉁䅁䅁允䅁䅁䅕灭婭婭婬歕䵁䅉䅅䅁䙁䅁䅁睁䵁䅁䅁权䥁杂䅁权潄权䅁权浄权䅁权湄权䅁允䅁䅁䅅䅁䭁䅁䱙䅁䵁䅉䅅䅁䑁䅁䅁睁䵁䅁䅁权十杂䅁权偄杅䅁允䅁䅁䅅䅁䭁䉁䕁䅁䵁䅉䅅䅁䑁䅁䅁睁䵁䅁䅁权敃睃䅁权流杂䅁允䅁䅁䅅䅁䙁䭁睒児塲ぁ䅚䍄䉁䅁䅁睁䅁䅁䅍䅄䅁䅁䅯眱䄰䅁䅯硺䅉䅁䅅䅁䉁䅁䅁睂䅁䅁䅁䝁桄䅑杷允䅁䅁䅕䅁䑁䅁䅷䅁䭁佁䕕䅁䭁䵁单䅁䭁䅁䅑潁䭁䵁卧䅁䉁䅁䅁允䅁䅁䅕椫偄䍤娫歉䵁䅉䅅䅁䙁䅁䅁睁䵁䅁䅁权晄兂䅁权獄权䅁权浄权䅁权湄权䅁允䅁䅁䅅䅁䡁䅁䅁䅁杄略䅒䍄䉁䅁䅁兂䅁䅁䅍䅄䅁䅁䅯睭䅑䅁䅯硹䅉䅁䅯䅂䍁䅧䅯剹䅉䅁䅅䅁䉁䅁䅁兂慃婭婭捭慬䅑杷允䅁䅁䅍䅁䑁䅁䅷䅁䭁䭁䔰䅁䭁䉁䝯䅁䉁䅁䅁允䅁䅁䅯杷䅙䅁杷允䅁䅁䅍䅁䑁䅁䅷䅁䭁䭁䕙䅁䭁䍁䝑䅁䉁䅁䅁允䅁䅁䅯䅃䅣䅁杷允䅁䅁䅕䅁䑁䅁䅷䅁䭁䑁䙯䅁䭁䵁即䅁䭁䅁䅑潁䭁䵁卫䅁䉁䅁䅁允䅁䅁䅕椹捨㡪䙌し䵁䅉䅅䅁䑁䅁䅁睁䵁䅁䅁权䙁兂䅁权歁杂䅁允䅁䅁䅅䅁䭁佁䡑䅁䵁䅉䅅䅁䑁䅁䅁睁䵁䅁䅁权呂兂䅁权敁杂䅁允䅁䅁䅅䅁䭁䑁䝑䅁䵁䅉䅅䅁䑁䅁䅁睁䵁䅁䅁权桄兂䅁权敁杂䅁允䅁䅁䅅䅁䭁䙁䝕䅁䵁䅉䅅䅁䙁䅁䅁睁䵁䅁䅁权噄兂䅁权煄权䅁权浄权䅁权牄权䅁允䅁䅁䅅䅁䭁䉁䕁䅁䵁䅉䅅䅁䙁䅁䅁睁䵁䅁䅁权摄兄䅁权䙄杅䅁权䕁䅁䅋权䥄杅䅁允䅁䅁䅅䅁䙁䙁㑖䍷汃剂䅂䍄䉁䅁䅁兂䅁䅁䅍䅄䅁䅁䅯儴䅕䅁䅯䄷䅯䅁䅯朵䅯䅁䅯眵䅯䅁䅅䅁䉁䅁䅁睂䅁䅁䅁䭧汪䅑杷允䅁䅁䅕䅁䑁䅁䅷䅁䭁䍁佷䅁䭁佁䭧䅁䭁佁䭙䅁䭁佁䭣䅁䉁䅁䅁允䅁䅁䅯杂䅳䅁杷允䅁䅁䅍䅁䑁䅁䅷䅁䭁䩁䕅䅁䭁䉁䜴䅁䉁䅁䅁允䅁䅁䅯䅘䅙䅁杷允䅁䅁䅍䅁䑁䅁䅷䅁䭁䵁䵣䅁䭁䉁䝧䅁䉁䅁䅁允䅁䅁䅯兇䅙䅁杷允䅁䅁䅕䅁䑁䅁䅷䅁䭁䝁䴸䅁䭁䵁即䅁䭁䅁䅑潁䭁䵁卫䅁䉁䅁䅁允䅁䅁䅕⽷潕䥘䌸し䵁䅉䅅䅁䙁䅁䅁睁䵁䅁䅁权湄杄䅁权潄权䅁权浄权䅁权湄权䅁允䅁䅁䅅䅁䭁䅁䱙䅁䵁䅉䅅䅁䙁䅁䅁睁䵁䅁䅁权䉁兂䅁权䱄杅䅁权䕁䅁䅋权䩄杅䅁允䅁䅁䅅䅁䙁䵁䴳䵺䵺䙔䄹䍄䉁䅁䅁兂䅁䅁䅍䅄䅁䅁䅯兖䅕䅁䅯䄷䅯䅁䅯朵䅯䅁䅯眵䅯䅁䅅䅁䉁䅁䅁权允䅂䅁䍄䉁䅁䅁兂䅁䅁䅍䅄䅁䅁䅯兲䅳䅁䅯儷䅯䅁䅯朵䅯䅁䅯眵䅯䅁䅅䅁䉁䅁䅁睂䅁䅁䅁乙汐䅑杷允䅁䅁䅕䅁䑁䅁䅷䅁䭁䕁䴰䅁䭁䵁即䅁䭁䅁䅑潁䭁䵁卫䅁䉁䅁䅁允䅁䅁䅕䘷㑇潈牗し䵁䅉䅅䅁䑁䅁䅁睁䵁䅁䅁权䉁兂䅁权慁杂䅁允䅁䅁䅅䅁䭁䉁䝳䅁䵁䅉䅅䅁䕁䅁䅁睁䵁䅁䅁权䕁兂䅁权晁杂䅁权杁杂䅁允䅁䅁䅅䅁䭁䩁䝷䅁䵁䅉䅅䅁䙁䅁䅁睁䵁䅁䅁权䉁兂䅁权灄权䅁权浄权䅁权湄权䅁允䅁䅁䅅䅁䭁乁乑䅁䵁䅉䅅䅁䑁䅁䅁睁䵁䅁䅁权䕂兂䅁权偄杅䅁允䅁䅁䅅䅁䡁䅁䅁䅁杁⭳䅎䍄䉁䅁䅁兂䅁䅁䅍䅄䅁䅁䅯眰䅑䅁䅯硹䅉䅁䅯䅂䍁䅧䅯䉹䅉䅁䅅䅁䉁䅁䅁兂啁歲桦湥偒䅑杷允䅁䅁䅕䅁䑁䅁䅷䅁䭁䱁䕕䅁䭁䵁单䅁䭁䅁䅑潁䭁䵁卧䅁䉁䅁䅁允䅁䅁䅕慷捅瑖䭯歄䵁䅉䅅䅁䙁䅁䅁睁䵁䅁䅁权剄䅄䅁权䱄杅䅁权䕁䅁䅋权䥄杅䅁允䅁䅁䅅䅁䙁䅁塲㍯㥁汃䄱䍄䉁䅁䅁兂䅁䅁䅍䅄䅁䅁䅯睊䅕䅁䅯朶䅯䅁䅯朵䅯䅁䅯眶䅯䅁䅅䅁䉁䅁䅁权允䅂䅁䍄䉁䅁䅁兂䅁䅁䅍䅄䅁䅁䅯睰䅕䅁䅯剸䅉䅁䅯䅂䍁䅧䅯䉹䅉䅁䅅䅁䉁䅁䅁兂㑂⬸㡸ひ杅䅑杷允䅁䅁䅕䅁䑁䅁䅷䅁䭁䱁䕧䅁䭁䵁即䅁䭁䅁䅑潁䭁䵁卫䅁䉁䅁䅁允䅁䅁䅕䥘䌯匹㡩啗䵁䅉䅅䅁䙁䅁䅁睁䵁䅁䅁权䡂睃䅁权瑄权䅁权浄权䅁权湄权䅁允䅁䅁䅅䅁䭁䉁䕁䅁䵁䅉䅅䅁䙁䅁䅁睁䵁䅁䅁权佄䅂䅁权䱄杅䅁权䕁䅁䅋权䩄杅䅁允䅁䅁䅅䅁䙁乁橥䑣䬰ㅨ䅰䍄䉁䅁䅁兂䅁䅁䅍䅄䅁䅁䅯杌䅕䅁䅯儵䅯䅁䅯朵䅯䅁䅯眵䅯䅁䅅䅁䉁䅁䅁权奁睃䅁䍄䉁䅁䅁睁䅁䅁䅍䅄䅁䅁䅯睱䅕䅁䅯杈䅙䅁䅅䅁䉁䅁䅁权䥃䅃䅁䍄䉁䅁䅁兂䅁䅁䅍䅄䅁䅁䅯兴䅑䅁䅯儶䅯䅁䅯朵䅯䅁䅯眵䅯䅁䅅䅁䉁䅁䅁权灃䅅䅁䍄䉁䅁䅁兂䅁䅁䅍䅄䅁䅁䅯睐䅷䅁䅯硹䅉䅁䅯䅂䍁䅧䅯剹䅉䅁䅅䅁䉁䅁䅁兂畃⭒㙆偆吵䅑杷允䅁䅁䅕䅁䑁䅁䅷䅁䭁䥁乕䅁䭁佁䭯䅁䭁佁䭙䅁䭁佁䭳䅁䉁䅁䅁允䅁䅁䅯䅅䅑䅁杷允䅁䅁䅕䅁䑁䅁䅷䅁䭁䱁䕕䅁䭁佁䭯䅁䭁佁䭙䅁䭁佁䭳䅁䉁䅁䅁允䅁䅁䅣䅁䅁䅁癁欵䵁䅉䅅䅁䙁䅁䅁睁䵁䅁䅁权ㅃ睄䅁权汄权䅁权浄权䅁权湄权䅁允䅁䅁䅅䅁䭁䉁䕁䅁䵁䅉䅅䅁䑁䅁䅁睁䵁䅁䅁权䝂兂䅁权慁杂䅁允䅁䅁䅅䅁䭁䙁䡁䅁䵁䅉䅅䅁䙁䅁䅁睁䵁䅁䅁权潃兂䅁权䱄杅䅁权䕁䅁䅋权䥄杅䅁允䅁䅁䅅䅁䙁佁㙆䭆䠵圶䅂䍄䉁䅁䅁兂䅁䅁䅍䅄䅁䅁䅯朲䅷䅁䅯硹䅉䅁䅯䅂䍁䅧䅯剹䅉䅁䅅䅁䉁䅁䅁兂歃䑣䬰㤱奎䅑杷允䅁䅁䅍䅁䑁䅁䅷䅁䭁䥁佅䅁䭁䍁䝑䅁䉁䅁䅁允䅁䅁䅯刲䅅䅁杷允䅁䅁䅕䅁䑁䅁䅷䅁䭁䩁䔰䅁䭁佁䭧䅁䭁佁䭙䅁䭁佁䭣䅁䉁䅁䅁允䅁䅁䅯杂䅳䅁杷允䅁䅁䅕䅁䑁䅁䅷䅁䭁佁乣䅁䭁佁䭧䅁䭁佁䭙䅁䭁佁䭣䅁䉁䅁䅁允䅁䅁䅯䅅䅑䅁杷允䅁䅁䅕䅁䑁䅁䅷䅁䭁䙁䙫䅁䭁佁䭕䅁䭁佁䭙䅁䭁佁䭣䅁䉁䅁䅁允䅁䅁䅯䅈䅳䅁杷允䅁䅁䅍䅁䑁䅁䅷䅁䭁乁䙁䅁䭁䉁䝧䅁䉁䅁䅁允䅁䅁䅯䅦䅙䅁杷允䅁䅁䅍䅁䑁䅁䅷䅁䭁䥁䙉䅁䭁䍁䝑䅁䉁䅁䅁允䅁䅁䅯睙䅯䅁杷允䅁䅁䅕䅁䑁䅁䅷䅁䭁䱁䕕䅁䭁佁䬰䅁䭁佁䭙䅁䭁佁䭣䅁䉁䅁䅁允䅁䅁䅣䅁䅁䅁ぃ唵䵁䅉䅅䅁䑁䅁䅁睁䵁䅁䅁权㍃䅂䅁权捁杂䅁允䅁䅁䅅䅁䭁䡁䝳䅁䵁䅉䅅䅁䑁䅁䅁睁䵁䅁䅁权晁兂䅁权歁杂䅁允䅁䅁䅅䅁䭁䭁䝕䅁䵁䅉䅅䅁䙁䅁䅁睁䵁䅁䅁权潄䅂䅁权䙄杅䅁权䕁䅁䅋权䩄杅䅁允䅁䅁䅅䅁䙁䉁戴潥吵穡䅂䍄䉁䅁䅁睁䅁䅁䅍䅄䅁䅁䅯睺䅕䅁䅯䅇䅙䅁䅅䅁䉁䅁䅁权䕂杂䅁䍄䉁䅁䅁兂䅁䅁䅍䅄䅁䅁䅯䄲䅑䅁䅯䄷䅯䅁䅯朵䅯䅁䅯眵䅯䅁䅅䅁䉁䅁䅁睂䅁䅁䅁䭉汐䅑杷允䅁䅁䅕䅁䑁䅁䅷䅁䭁䅁䙙䅁䭁䵁即䅁䭁䅁䅑潁䭁䵁卧䅁䉁䅁䅁允䅁䅁䅕児塲㍯汃啣䵁䅉䅅䅁䙁䅁䅁睁䵁䅁䅁权穄䅂䅁权䱄杅䅁权䕁䅁䅋权䩄杅䅁允䅁䅁䅅䅁䙁䩁婱婭婭噵䅚䍄䉁䅁䅁睁䅁䅁䅍䅄䅁䅁䅯䅨䅳䅁䅯杇䅙䅁䅅䅁䉁䅁䅁权䍄杂䅁䍄䉁䅁䅁兂䅁䅁䅍䅄䅁䅁䅯杂䅕䅁䅯硹䅉䅁䅯䅂䍁䅧䅯剹䅉䅁䅅䅁䉁䅁䅁兂䅁䅁䅁䑁灂䅑杷允䅁䅁䅕䅁䑁䅁䅷䅁䭁乁䕁䅁䭁佁䭷䅁䭁佁䭙䅁䭁佁䭣䅁䉁䅁䅁允䅁䅁䅯䅅䅑䅁杷允䅁䅁䅕䅁䑁䅁䅷䅁䭁䍁䘰䅁䭁䵁即䅁䭁䅁䅑潁䭁䵁卧䅁䉁䅁䅁允䅁䅁䅕䥘䌯匹㡩啘䵁䅉䅅䅁䙁䅁䅁睁䵁䅁䅁权杂兂䅁权煄权䅁权浄权䅁权牄权䅁允䅁䅁䅅䅁䡁䅁䅁䅁杄敋䅚䍄䉁䅁䅁兂䅁䅁䅍䅄䅁䅁䅯睄䅕䅁䅯剸䅉䅁䅯䅂䍁䅧䅯剹䅉䅁䅅䅁䉁䅁䅁兂穄敊挫䙍乑䅑杷允䅁䅁䅕䅁䑁䅁䅷䅁䭁䱁䰴䅁䭁佁䬰䅁䭁佁䭙䅁䭁佁䭣䅁䉁䅁䅁允䅁䅁䅣䅁䅁䕁䩂欵䵁䅉䅅䅁䙁䅁䅁睁䵁䅁䅁权噁䅄䅁权䙄杅䅁权䕁䅁䅋权䥄杅䅁允䅁䅁䅅䅁䙁佁摓き噉祇䅤䍄䉁䅁䅁睁䅁䅁䅍䅄䅁䅁䅯光䅷䅁䅯杊䅙䅁䅅䅁䉁䅁䅁兂畃⭒㙆但嘵䅑杷允䅁䅁䅍䅁䑁䅁䅷䅁䭁䝁偍䅁䭁䍁䝑䅁䉁䅁䅁允䅁䅁䅯䅅䅑䅁杷允䅁䅁䅕䅁䑁䅁䅷䅁䭁䱁䕣䅁䭁䵁单䅁䭁䅁䅑潁䭁䵁卫䅁䉁䅁䅁允䅁䅁䅕杰娰㕂湲歇䵁䅉䅅䅁䑁䅁䅁睁䵁䅁䅁权歃䅂䅁权捁杂䅁允䅁䅁䅅䅁䭁䕁䝅䅁䵁䅉䅅䅁䙁䅁䅁睁䵁䅁䅁权坂睃䅁权獄权䅁权浄权䅁权湄权䅁允䅁䅁䅅䅁䭁䉁䕁䅁䵁䅉䅅䅁䙁䅁䅁睁䵁䅁䅁权䉄䅂䅁权潄权䅁权浄权䅁权湄权䅁允䅁䅁䅅䅁䭁䉁䕁䅁䵁䅉䅅䅁䙁䅁䅁睁䵁䅁䅁权兂䅄䅁权獄权䅁权浄权䅁权湄权䅁允䅁䅁䅅䅁䭁䉁䕁䅁䵁䅉䅅䅁䙁䅁䅁睁䵁䅁䅁权塂䅅䅁权潄权䅁权浄权䅁权湄权䅁允䅁䅁䅅䅁䭁偁䬴䅁䵁䅉䅅䅁䕁䅁䅁睁䵁䅁䅁权䝁兂䅁权晁杂䅁权杁杂䅁允䅁䅁䅅䅁䭁偁䝧䅁䵁䅉䅅䅁䙁䅁䅁睁䵁䅁䅁权䑁兂䅁权瑄权䅁权浄权䅁权湄权䅁允䅁䅁䅅䅁䭁䉁䕁䅁䵁䅉䅅䅁䙁䅁䅁睁䵁䅁䅁权晁兂䅁权汄权䅁权浄权䅁权湄权䅁允䅁䅁䅅䅁䭁䑁䰴䅁䵁䅉䅅䅁䑁䅁䅁睁䵁䅁䅁权䩂兂䅁权奁杂䅁允䅁䅁䅅䅁䭁䉁䝫䅁䵁䅉䅅䅁䑁䅁䅁睁䵁䅁䅁权䱃兂䅁权流杂䅁允䅁䅁䅅䅁䙁佁㙆䭆䠵噙䅬䍄䉁䅁䅁兂䅁䅁䅍䅄䅁䅁䅯兵䅕䅁䅯硹䅉䅁䅯䅂䍁䅧䅯䉹䅉䅁䅅䅁䉁䅁䅁兂穁積積⭍摎䅑杷允䅁䅁䅍䅁䑁䅁䅷䅁䭁佁䙍䅁䭁䍁䝙䅁䉁䅁䅁允䅁䅁䅕䘷㑇潈牕啗䵁䅉䅅䅁䑁䅁䅁睁䵁䅁䅁权䉁兄䅁权歁杂䅁允䅁䅁䅅䅁䭁䉁䕁䅁䵁䅉䅅䅁䙁䅁䅁睁䵁䅁䅁权卄䅂䅁权汄权䅁权浄权䅁权湄权䅁允䅁䅁䅅䅁䭁䅁䰰䅁䵁䅉䅅䅁䙁䅁䅁睁䵁䅁䅁权䝁兂䅁权獄权䅁权浄权䅁权湄权䅁允䅁䅁䅅䅁䡁䅁䅁䅁䅃佔䅒䍄䉁䅁䅁睁䅁䅁䅍䅄䅁䅁䅯入䅕䅁䅯杇䅙䅁䅅䅁䉁䅁䅁权扁杂䅁䍄䉁䅁䅁兂䅁䅁䅍䅄䅁䅁䅯兇䅕䅁䅯儶䅯䅁䅯朵䅯䅁䅯眵䅯䅁䅅䅁䉁䅁䅁权㉄䅅䅁䍄䉁䅁䅁睁䅁䅁䅍䅄䅁䅁䅯来䄴䅁䅯䅇䅙䅁䅅䅁䉁䅁䅁权㡂杂䅁䍄䉁䅁䅁兂䅁䅁䅍䅄䅁䅁䅯眯䅑䅁䅯硹䅉䅁䅯䅂䍁䅧䅯剹䅉䅁䅅䅁䉁䅁䅁兂浂浚浚桚塚䅑杷允䅁䅁䅕䅁䑁䅁䅷䅁䭁佁乕䅁䭁佁䭷䅁䭁佁䭙䅁䭁佁䭣䅁䉁䅁䅁允䅁䅁䅯䅅䅑䅁杷允䅁䅁䅍䅁䑁䅁䅷䅁䭁䭁䙍䅁䭁䉁䝯䅁䉁䅁䅁允䅁䅁䅯杙䅙䅁杷允䅁䅁䅍䅁䑁䅁䅷䅁䭁䭁佷䅁䭁䍁䝙䅁䉁䅁䅁允䅁䅁䅕䥘䌯匹㡧啔䵁䅉䅅䅁䙁䅁䅁睁䵁䅁䅁权㝃䅂䅁权䙄杅䅁权䕁䅁䅋权䩄杅䅁允䅁䅁䅅䅁䙁䑁䭈橗噘睇䄱䍄䉁䅁䅁睁䅁䅁䅍䅄䅁䅁䅯眫䄰䅁䅯杈䅙䅁䅅䅁䉁䅁䅁权穄䅃䅁䍄䉁䅁䅁兂䅁䅁䅍䅄䅁䅁䅯杂䅕䅁䅯儷䅯䅁䅯朵䅯䅁䅯眵䅯䅁䅅䅁䉁䅁䅁睂䅁䅁䅁䕧歺䅑杷允䅁䅁䅕䅁䑁䅁䅷䅁䭁䉁䙍䅁䭁䵁即䅁䭁䅁䅑潁䭁䵁卧䅁䉁䅁䅁允䅁䅁䅕体㙆䭆渴䕗䵁䅉䅅䅁䙁䅁䅁睁䵁䅁䅁权十杂䅁权汄权䅁权浄权䅁权湄权䅁允䅁䅁䅅䅁䭁䑁䱙䅁䵁䅉䅅䅁䑁䅁䅁睁䵁䅁䅁权扁兄䅁权慁杂䅁允䅁䅁䅅䅁䭁䕁䝳䅁䵁䅉䅅䅁䙁䅁䅁睁䵁䅁䅁权剃䅂䅁权煄权䅁权浄权䅁权牄权䅁允䅁䅁䅅䅁䭁䉁䕁䅁䵁䅉䅅䅁䙁䅁䅁睁䵁䅁䅁权㑄兄䅁权汄权䅁权浄权䅁权湄权䅁允䅁䅁䅅䅁䭁䉁䕁䅁䵁䅉䅅䅁䙁䅁䅁睁䵁䅁䅁权⭄䅂䅁权煄权䅁权浄权䅁权牄权䅁允䅁䅁䅅䅁䡁䅁䅁䅁䅂敋䅚䍄䉁䅁䅁兂䅁䅁䅍䅄䅁䅁䅯䅢䄰䅁䅯䄶䅯䅁䅯朵䅯䅁䅯眵䅯䅁䅅䅁䉁䅁䅁权允䅂䅁䍄䉁䅁䅁兂䅁䅁䅍䅄䅁䅁䅯䅦䅳䅁䅯硹䅉䅁䅯䅂䍁䅧䅯剹䅉䅁䅅䅁䉁䅁䅁兂獄払敧剨婴䅑杷允䅁䅁䅍䅁䑁䅁䅷䅁䭁䱁䙉䅁䭁䉁䝯䅁䉁䅁䅁允䅁䅁䅯児䅙䅁杷允䅁䅁䅍䅁䑁䅁䅷䅁䭁䉁䙍䅁䭁䉁䜴䅁䉁䅁䅁允䅁䅁䅯䅎䅙䅁杷允䅁䅁䅍䅁䑁䅁䅷䅁䭁䡁䙫䅁䭁䍁䝑䅁䉁䅁䅁允䅁䅁䅯䅅䅑䅁杷允䅁䅁䅕䅁䑁䅁䅷䅁䭁䥁䰴䅁䭁佁䬰䅁䭁佁䭙䅁䭁佁䭣䅁䉁䅁䅁允䅁䅁䅣䅁䅁䥁睃唵䵁䅉䅅䅁䙁䅁䅁睁䵁䅁䅁权㉄䅂䅁权煄权䅁权浄权䅁权牄权䅁允䅁䅁䅅䅁䭁䉁䕁䅁䵁䅉䅅䅁䑁䅁䅁睁䵁䅁䅁权呁兂䅁权歁杂䅁允䅁䅁䅅䅁䭁䅁䡧䅁䵁䅉䅅䅁䑁䅁䅁睁䵁䅁䅁权扃䅂䅁权流杂䅁允䅁䅁䅅䅁䙁䕁桪桥畓ㅂ䅚䍄䉁䅁䅁兂䅁䅁䅍䅄䅁䅁䅯睎䄰䅁䅯儶䅯䅁䅯朵䅯䅁䅯眵䅯䅁䅅䅁䉁䅁䅁权允䅂䅁䍄䉁䅁䅁兂䅁䅁䅍䅄䅁䅁䅯杤䅕䅁䅯剸䅉䅁䅯䅂䍁䅧䅯剹䅉䅁䅅䅁䉁䅁䅁兂ㅂ獪㉑摎晅䅑杷允䅁䅁䅍䅁䑁䅁䅷䅁䭁䉁䙍䅁䭁䍁䝙䅁䉁䅁䅁允䅁䅁䅕䭆䠵場歯啖䵁䅉䅅䅁䑁䅁䅁睁䵁䅁䅁权呃兂䅁权慁杂䅁允䅁䅁䅅䅁䭁䅁䥉䅁䵁䅉䅅䅁䑁䅁䅁睁䵁䅁䅁权兂兂䅁权歁杂䅁允䅁䅁䅅䅁䭁䱁䡧䅁䵁䅉䅅䅁䙁䅁䅁睁䵁䅁䅁权䙁杂䅁权獄权䅁权浄权䅁权湄权䅁允䅁䅁䅅䅁䡁䅁䅁䅁䅁甹䅒䍄䉁䅁䅁兂䅁䅁䅍䅄䅁䅁䅯剺䅁䅁䅯儵䅯䅁䅯朵䅯䅁䅯眵䅯䅁䅅䅁䉁䅁䅁权允䅂䅁䍄䉁䅁䅁睁䅁䅁䅍䅄䅁䅁䅯朸䅕䅁䅯杇䅙䅁䅅䅁䉁䅁䅁权⭁杂䅁䍄䉁䅁䅁睁䅁䅁䅍䅄䅁䅁䅯䅕䅕䅁䅯䅇䅙䅁䅅䅁䉁䅁䅁权婁杂䅁䍄䉁䅁䅁䅂䅁䅁䅍䅄䅁䅁䅯睨䅳䅁䅯睈䅙䅁䅯䅉䅙䅁䅅䅁䉁䅁䅁权䭂睂䅁䍄䉁䅁䅁兂䅁䅁䅍䅄䅁䅁䅯兮䅕䅁䅯剸䅉䅁䅯䅂䍁䅧䅯䉹䅉䅁䅅䅁䉁䅁䅁兂䝄啙潂瑱敕䅑杷允䅁䅁䅍䅁䑁䅁䅷䅁䭁䅁䜴䅁䭁䉁䜴䅁䉁䅁䅁允䅁䅁䅯睸䅙䅁杷允䅁䅁䅍䅁䑁䅁䅷䅁䭁䅁䱕䅁䭁䍁䝙䅁䉁䅁䅁允䅁䅁䅕㡪ㅌ䙋晸䕕䵁䅉䅅䅁䙁䅁䅁睁䵁䅁䅁权㡃䅂䅁权煄权䅁权浄权䅁权牄权䅁允䅁䅁䅅䅁䡁䅁䅁䅁䅄敓䅚䍄䉁䅁䅁睁䅁䅁䅍䅄䅁䅁䅯䅙䅕䅁䅯杈䅙䅁䅅䅁䉁䅁䅁权㙂睂䅁䍄䉁䅁䅁睁䅁䅁䅍䅄䅁䅁䅯六䅕䅁䅯硺䅉䅁䅅䅁䉁䅁䅁睂䅁䅁䅁䡑汲䅑杷允䅁䅁䅕䅁䑁䅁䅷䅁䭁䉁䙍䅁䭁佁䭧䅁䭁佁䭙䅁䭁佁䭣䅁䉁䅁䅁允䅁䅁䅯杂䅳䅁杷允䅁䅁䅕䅁䑁䅁䅷䅁䭁䭁䙕䅁䭁佁䬰䅁䭁佁䭙䅁䭁佁䭣䅁䉁䅁䅁允䅁䅁䅯䅅䅑䅁杷允䅁䅁䅕䅁䑁䅁䅷䅁䭁䥁䙣䅁䭁佁䭫䅁䭁佁䭙䅁䭁佁䭣䅁䉁䅁䅁允䅁䅁䅯核䅁䅁杷允䅁䅁䅕䅁䑁䅁䅷䅁䭁䩁䙳䅁䭁佁䭷䅁䭁佁䭙䅁䭁佁䭣䅁䉁䅁䅁允䅁䅁䅣䅁䅁䕁㡄唵䵁䅉䅅䅁䑁䅁䅁睁䵁䅁䅁权橄䅂䅁权敁杂䅁允䅁䅁䅅䅁䭁䭁䝯䅁䵁䅉䅅䅁䙁䅁䅁睁䵁䅁䅁权呁兂䅁权煄权䅁权浄权䅁权牄权䅁允䅁䅁䅅䅁䡁䅁䅁䅁䅁⭎䅚䍄䉁䅁䅁䅂䅁䅁䅍䅄䅁䅁䅯䄷䄰䅁䅯睈䅙䅁䅯䅉䅙䅁䅅䅁䉁䅁䅁权い杂䅁䍄䉁䅁䅁兂䅁䅁䅍䅄䅁䅁䅯朷䅕䅁䅯䄷䅯䅁䅯朵䅯䅁䅯眵䅯䅁䅅䅁䉁䅁䅁睂䅁䅁䅁偙汶䅑杷允䅁䅁䅕䅁䑁䅁䅷䅁䭁䙁䙕䅁䭁佁䬰䅁䭁佁䭙䅁䭁佁䭣䅁䉁䅁䅁允䅁䅁䅯䅅䅑䅁杷允䅁䅁䅍䅁䑁䅁䅷䅁䭁偁䭑䅁䭁䍁䝙䅁䉁䅁䅁允䅁䅁䅕牕敧敨硳啖䵁䅉䅅䅁䙁䅁䅁睁䵁䅁䅁权瑁兂䅁权䙄杅䅁权䕁䅁䅋权䥄杅䅁允䅁䅁䅅䅁䙁乁睄噢當睤䅚䍄䉁䅁䅁睁䅁䅁䅍䅄䅁䅁䅯杌䄰䅁䅯杈䅙䅁䅅䅁䉁䅁䅁权啂杂䅁䍄䉁䅁䅁兂䅁䅁䅍䅄䅁䅁䅯杌䅕䅁䅯剸䅉䅁䅯䅂䍁䅧䅯䉹䅉䅁䅅䅁䉁䅁䅁兂流愶批⬫奕䅑杷允䅁䅁䅕䅁䑁䅁䅷䅁䭁䕁䙉䅁䭁䵁单䅁䭁䅁䅑潁䭁䵁卧䅁䉁䅁䅁允䅁䅁䅕爲㥐汒午い䵁䅉䅅䅁䕁䅁䅁睁䵁䅁䅁权㑄兂䅁权晁杂䅁权杁杂䅁允䅁䅁䅅䅁䭁乁䝧䅁䵁䅉䅅䅁䙁䅁䅁睁䵁䅁䅁权灄䅂䅁权䙄杅䅁权䕁䅁䅋权䩄杅䅁允䅁䅁䅅䅁䙁䭁奬儶䙒南䅨䍄䉁䅁䅁睁䅁䅁䅍䅄䅁䅁䅯儶䅕䅁䅯杈䅙䅁䅅䅁䉁䅁䅁权奁䅃䅁䍄䉁䅁䅁兂䅁䅁䅍䅄䅁䅁䅯儫䅳䅁䅯䄷䅯䅁䅯朵䅯䅁䅯眵䅯䅁䅅䅁䉁䅁䅁权允䅂䅁䍄䉁䅁䅁兂䅁䅁䅍䅄䅁䅁䅯杸䅕䅁䅯朶䅯䅁䅯朵䅯䅁䅯眶䅯䅁䅅䅁䉁䅁䅁睂䅁䅁䅁䑉浌䅑杷允䅁䅁䅕䅁䑁䅁䅷䅁䭁䩁䙅䅁䭁䵁即䅁䭁䅁䅑潁䭁䵁卫䅁䉁䅁䅁允䅁䅁䅕䭆䠵場は歖䵁䅉䅅䅁䑁䅁䅁睁䵁䅁䅁权潄䅂䅁权偄杅䅁允䅁䅁䅅䅁䡁䅁䅁䅁杂⬹䅎䍄䉁䅁䅁兂䅁䅁䅍䅄䅁䅁䅯杨䅷䅁䅯硹䅉䅁䅯䅂䍁䅧䅯剹䅉䅁䅅䅁䉁䅁䅁兂灁䥘䌯儹潂䅑杷允䅁䅁䅍䅁䑁䅁䅷䅁䭁䑁䵳䅁䭁䍁䝙䅁䉁䅁䅁允䅁䅁䅕椹捨㡪ㅊ䕗䵁䅉䅅䅁䙁䅁䅁睁䵁䅁䅁权晁兂䅁权潄权䅁权浄权䅁权湄权䅁允䅁䅁䅅䅁䭁䅁䱙䅁䵁䅉䅅䅁䑁䅁䅁睁䵁䅁䅁权䱄䅂䅁权捁杂䅁允䅁䅁䅅䅁䭁䑁䝉䅁䵁䅉䅅䅁䑁䅁䅁睁䵁䅁䅁权癄䅂䅁权偄杅䅁允䅁䅁䅅䅁䡁䅁䅁䅁杁⭬䅎䍄䉁䅁䅁兂䅁䅁䅍䅄䅁䅁䅯兎䄰䅁䅯剸䅉䅁䅯䅂䍁䅧䅯䉹䅉䅁䅅䅁䉁䅁䅁权䡂䅁䅁䍄䉁䅁䅁兂䅁䅁䅍䅄䅁䅁䅯杯䅑䅁䅯儶䅯䅁䅯朵䅯䅁䅯眵䅯䅁䅅䅁䉁䅁䅁权允䅂䅁䍄䉁䅁䅁睁䅁䅁䅍䅄䅁䅁䅯睨䅕䅁䅯杇䅙䅁䅅䅁䉁䅁䅁权㉃杂䅁䍄䉁䅁䅁兂䅁䅁䅍䅄䅁䅁䅯杶䅑䅁䅯儶䅯䅁䅯朵䅯䅁䅯眵䅯䅁䅅䅁䉁䅁䅁权乄䅄䅁䍄䉁䅁䅁兂䅁䅁䅍䅄䅁䅁䅯兵䅕䅁䅯䄶䅯䅁䅯朵䅯䅁䅯眵䅯䅁䅅䅁䉁䅁䅁权䝁睃䅁䍄䉁䅁䅁睁䅁䅁䅍䅄䅁䅁䅯䅃䅙䅁䅯硺䅉䅁䅅䅁䉁䅁䅁权允䅂䅁䍄䉁䅁䅁睁䅁䅁䅍䅄䅁䅁䅯兵䄴䅁䅯杊䅙䅁䅅䅁䉁䅁䅁兂卂䉵䘶㘶坆䅑杷允䅁䅁䅕䅁䑁䅁䅷䅁䭁佁䕧䅁䭁䵁即䅁䭁䅁䅑潁䭁䵁卫䅁䉁䅁䅁允䅁䅁䅕⽷潕䥘愫す䵁䅉䅅䅁䑁䅁䅁睁䵁䅁䅁权晁䅄䅁权奁杂䅁允䅁䅁䅅䅁䭁䕁䝯䅁䵁䅉䅅䅁䙁䅁䅁睁䵁䅁䅁权䑃兂䅁权潄权䅁权浄权䅁权湄权䅁允䅁䅁䅅䅁䭁䉁䕁䅁䵁䅉䅅䅁䑁䅁䅁睁䵁䅁䅁权潄䅂䅁权奁杂䅁允䅁䅁䅅䅁䭁䕁䝑䅁䵁䅉䅅䅁䙁䅁䅁睁䵁䅁䅁权牂兂䅁权䙄杅䅁权䕁䅁䅋权䩄杅䅁允䅁䅁䅅䅁䙁佁㑺⽃硩楳䅆䍄䉁䅁䅁兂䅁䅁䅍䅄䅁䅁䅯兓䅕䅁䅯儷䅯䅁䅯朵䅯䅁䅯眵䅯䅁䅅䅁䉁䅁䅁睂䅁䅁䅁乷楦䅑杷允䅁䅁䅕䅁䑁䅁䅷䅁䭁䝁䰸䅁䭁佁䭷䅁䭁佁䭙䅁䭁佁䭣䅁䉁䅁䅁允䅁䅁䅣䅁䅁䍁灄〴䵁䅉䅅䅁䑁䅁䅁睁䵁䅁䅁权潄䅂䅁权慁杂䅁允䅁䅁䅅䅁䭁䵁䜰䅁䵁䅉䅅䅁䑁䅁䅁睁䵁䅁䅁权剄兂䅁权奁杂䅁允䅁䅁䅅䅁䭁䑁䜰䅁䵁䅉䅅䅁䙁䅁䅁睁䵁䅁䅁权癃兄䅁权䙄杅䅁权䕁䅁䅋权䥄杅䅁允䅁䅁䅅䅁䙁䩁䝷䕷⽨䔵䅨䍄䉁䅁䅁䅂䅁䅁䅍䅄䅁䅁䅯睶䅕䅁䅯睈䅙䅁䅯䅉䅙䅁䅅䅁䉁䅁䅁权瑂杂䅁䍄䉁䅁䅁兂䅁䅁䅍䅄䅁䅁䅯杴䅑䅁䅯朶䅯䅁䅯朵䅯䅁䅯眶䅯䅁䅅䅁䉁䅁䅁权允䅂䅁䍄䉁䅁䅁兂䅁䅁䅍䅄䅁䅁䅯眸䅷䅁䅯朶䅯䅁䅯朵䅯䅁䅯眶䅯䅁䅅䅁䉁䅁䅁睂䅁䅁䅁䍧浢䅑杷允䅁䅁䅕䅁䑁䅁䅷䅁䭁䙁䙁䅁䭁佁䭕䅁䭁佁䭙䅁䭁佁䭣䅁䉁䅁䅁允䅁䅁䅯䅏䅳䅁杷允䅁䅁䅕䅁䑁䅁䅷䅁䭁䡁兑䅁䭁佁䭯䅁䭁佁䭙䅁䭁佁䭳䅁䉁䅁䅁允䅁䅁䅯䅅䅑䅁杷允䅁䅁䅍䅁䑁䅁䅷䅁䭁佁䕧䅁䭁䉁䝷䅁䉁䅁䅁允䅁䅁䅯杋䅣䅁杷允䅁䅁䅕䅁䑁䅁䅷䅁䭁䉁䝉䅁䭁䵁单䅁䭁䅁䅑潁䭁䵁卫䅁䉁䅁䅁允䅁䅁䅕䙱㤶䝑㌸ぅ䵁䅉䅅䅁䙁䅁䅁睁䵁䅁䅁权㉃䅂䅁权灄权䅁权浄权䅁权湄权䅁允䅁䅁䅅䅁䭁䉁䕁䅁䵁䅉䅅䅁䙁䅁䅁睁䵁䅁䅁权睄兂䅁权瑄权䅁权浄权䅁权湄权䅁允䅁䅁䅅䅁䡁䅁䅁䅁䅃畓䅚䍄䉁䅁䅁睁䅁䅁䅍䅄䅁䅁䅯䄶䅑䅁䅯䅊䅙䅁䅅䅁䉁䅁䅁权䥂睂䅁䍄䉁䅁䅁兂䅁䅁䅍䅄䅁䅁䅯杺䅳䅁䅯䄶䅯䅁䅯朵䅯䅁䅯眵䅯䅁䅅䅁䉁䅁䅁权允䅂䅁䍄䉁䅁䅁睁䅁䅁䅍䅄䅁䅁䅯䄶䅑䅁䅯杊䅙䅁䅅䅁䉁䅁䅁兂晁敨剴併嘵䅑杷允䅁䅁䅕䅁䑁䅁䅷䅁䭁䵁䱧䅁䭁佁䭯䅁䭁佁䭙䅁䭁佁䭳䅁䉁䅁䅁允䅁䅁䅯䅅䅑䅁杷允䅁䅁䅍䅁䑁䅁䅷䅁䭁䱁䰴䅁䭁䍁䝙䅁䉁䅁䅁允䅁䅁䅕敨剴䉵ㄷ啕䵁䅉䅅䅁䕁䅁䅁睁䵁䅁䅁权牁兂䅁权晁杂䅁权杁杂䅁允䅁䅁䅅䅁䭁䑁䝧䅁䵁䅉䅅䅁䑁䅁䅁睁䵁䅁䅁权䅄兂䅁权流杂䅁允䅁䅁䅅䅁䙁䥁牘払敧嘱䅒䍄䉁䅁䅁兂䅁䅁䅍䅄䅁䅁䅯䄶䅑䅁䅯䄶䅯䅁䅯朵䅯䅁䅯眵䅯䅁䅅䅁䉁䅁䅁权畂睃䅁䍄䉁䅁䅁睁䅁䅁䅍䅄䅁䅁䅯村䅕䅁䅯杊䅙䅁䅅䅁䉁䅁䅁兂歃䑣䬰㔱噎䅑杷允䅁䅁䅍䅁䑁䅁䅷䅁䭁佁䵕䅁䭁䵁匸䅁䉁䅁䅁允䅁䅁䅯䅅䅑䅁杷允䅁䅁䅕䅁䑁䅁䅷䅁䭁佁䕧䅁䭁佁䭫䅁䭁佁䭙䅁䭁佁䭣䅁䉁䅁䅁允䅁䅁䅯杘䄴䅁杷允䅁䅁䅕䅁䑁䅁䅷䅁䭁佁䕧䅁䭁佁䭯䅁䭁佁䭙䅁䭁佁䭳䅁䉁䅁䅁允䅁䅁䅣䅁䅁䕁䝂欵䵁䅉䅅䅁䙁䅁䅁睁䵁䅁䅁权㕄睃䅁权潄权䅁权浄权䅁权湄权䅁允䅁䅁䅅䅁䭁䉁䕁䅁䵁䅉䅅䅁䙁䅁䅁睁䵁䅁䅁权潄䅂䅁权獄权䅁权浄权䅁权湄权䅁允䅁䅁䅅䅁䡁䅁䅁䅁杄⬯䅒䍄䉁䅁䅁䅂䅁䅁䅍䅄䅁䅁䅯充䅷䅁䅯睈䅙䅁䅯䅉䅙䅁䅅䅁䉁䅁䅁权䕂睂䅁䍄䉁䅁䅁兂䅁䅁䅍䅄䅁䅁䅯兯䅕䅁䅯儵䅯䅁䅯朵䅯䅁䅯眵䅯䅁䅅䅁䉁䅁䅁权㕄权䅁䍄䉁䅁䅁睁䅁䅁䅍䅄䅁䅁䅯睬䅑䅁䅯硺䅉䅁䅅䅁䉁䅁䅁权允䅂䅁䍄䉁䅁䅁睁䅁䅁䅍䅄䅁䅁䅯公䅕䅁䅯杇䅙䅁䅅䅁䉁䅁䅁权坄杂䅁䍄䉁䅁䅁兂䅁䅁䅍䅄䅁䅁䅯兵䅕䅁䅯剸䅉䅁䅯䅂䍁䅧䅯剹䅉䅁䅅䅁䉁䅁䅁兂杂偹⼱䉢橯䅑杷允䅁䅁䅕䅁䑁䅁䅷䅁䭁䱁䵯䅁䭁佁䭕䅁䭁佁䭙䅁䭁佁䭣䅁䉁䅁䅁允䅁䅁䅯睎䅳䅁杷允䅁䅁䅍䅁䑁䅁䅷䅁䭁䥁䙅䅁䭁䉁䜴䅁䉁䅁䅁允䅁䅁䅯兢䅧䅁杷允䅁䅁䅍䅁䑁䅁䅷䅁䭁䩁䕣䅁䭁䉁䝷䅁䉁䅁䅁允䅁䅁䅯杍䅙䅁杷允䅁䅁䅕䅁䑁䅁䅷䅁䭁䵁䕳䅁䭁佁䭕䅁䭁佁䭙䅁䭁佁䭣䅁䉁䅁䅁允䅁䅁䅯䅅䅑䅁杷允䅁䅁䅍䅁䑁䅁䅷䅁䭁乁䙫䅁䭁䉁䝯䅁䉁䅁䅁允䅁䅁䅯兺䅙䅁杷允䅁䅁䅕䅁䑁䅁䅷䅁䭁䩁䕣䅁䭁佁䭧䅁䭁佁䭙䅁䭁佁䭣䅁䉁䅁䅁允䅁䅁䅯杂䅳䅁杷允䅁䅁䅕䅁䑁䅁䅷䅁䭁䩁䵣䅁䭁佁䭯䅁䭁佁䭙䅁䭁佁䭳䅁䉁䅁䅁允䅁䅁䅯䅅䅑䅁杷允䅁䅁䅕䅁䑁䅁䅷䅁䭁䡁䙷䅁䭁䵁即䅁䭁䅁䅑潁䭁䵁卧䅁䉁䅁䅁允䅁䅁䅕䥘䌯匹啧す䵁䅉䅅䅁䙁䅁䅁睁䵁䅁䅁权摂睃䅁权䱄杅䅁权䕁䅁䅋权䥄杅䅁允䅁䅁䅅䅁䙁䉁畓⭒㙆䙰䅰䍄䉁䅁䅁睁䅁䅁䅍䅄䅁䅁䅯䅧䅳䅁䅯䅊䅙䅁䅅䅁䉁䅁䅁权瑂睄䅁䍄䉁䅁䅁兂䅁䅁䅍䅄䅁䅁䅯杰䅕䅁䅯䄷䅯䅁䅯朵䅯䅁䅯眵䅯䅁䅅䅁䉁䅁䅁睂䅁䅁䅁䩑決䅑杷允䅁䅁䅕䅁䑁䅁䅷䅁䭁䱁䙯䅁䭁䵁单䅁䭁䅁䅑潁䭁䵁卧䅁䉁䅁䅁允䅁䅁䅕汎䙮湋歗啇䵁䅉䅅䅁䙁䅁䅁睁䵁䅁䅁权扄兂䅁权䙄杅䅁权䕁䅁䅋权䥄杅䅁允䅁䅁䅅䅁䙁䵁瑊䰶䭶砫䅆䍄䉁䅁䅁睁䅁䅁䅍䅄䅁䅁䅯睃䅙䅁䅯杈䅙䅁䅅䅁䉁䅁䅁权ぁ杂䅁䍄䉁䅁䅁兂䅁䅁䅍䅄䅁䅁䅯睅䅙䅁䅯儵䅯䅁䅯朵䅯䅁䅯眵䅯䅁䅅䅁䉁䅁䅁权㍁睃䅁䍄䉁䅁䅁兂䅁䅁䅍䅄䅁䅁䅯睬䅑䅁䅯䄷䅯䅁䅯朵䅯䅁䅯眵䅯䅁䅅䅁䉁䅁䅁睂䅁䅁䅁䉙楺䅑杷允䅁䅁䅕䅁䑁䅁䅷䅁䭁偁䘰䅁䭁佁䭕䅁䭁佁䭙䅁䭁佁䭣䅁䉁䅁䅁允䅁䅁䅯儫䅯䅁杷允䅁䅁䅍䅁䑁䅁䅷䅁䭁偁䙉䅁䭁䵁匸䅁䉁䅁䅁允䅁䅁䅯䅅䅑䅁杷允䅁䅁䅕䅁䑁䅁䅷䅁䭁䵁䕷䅁䭁佁䭕䅁䭁佁䭙䅁䭁佁䭣䅁䉁䅁䅁允䅁䅁䅯䅅䅑䅁杷允䅁䅁䅕䅁䑁䅁䅷䅁䭁䙁䙉䅁䭁佁䭫䅁䭁佁䭙䅁䭁佁䭣䅁䉁䅁䅁允䅁䅁䅯䅌䅳䅁杷允䅁䅁䅍䅁䑁䅁䅷䅁䭁䩁䔰䅁䭁䵁匸䅁䉁䅁䅁允䅁䅁䅯䅅䅑䅁杷允䅁䅁䅕䅁䑁䅁䅷䅁䭁䑁䙷䅁䭁䵁即䅁䭁䅁䅑潁䭁䵁卧䅁䉁䅁䅁允䅁䅁䅕䘷㑇潈䱖啘䵁䅉䅅䅁䙁䅁䅁睁䵁䅁䅁权䩄兂䅁权䙄杅䅁权䕁䅁䅋权䩄杅䅁允䅁䅁䅅䅁䙁偁㑕摍瘱克䅬䍄䉁䅁䅁睁䅁䅁䅍䅄䅁䅁䅯䅁䅕䅁䅯硺䅉䅁䅅䅁䉁䅁䅁权允䅂䅁䍄䉁䅁䅁睁䅁䅁䅍䅄䅁䅁䅯睳䅕䅁䅯䅊䅙䅁䅅䅁䉁䅁䅁权敄杂䅁䍄䉁䅁䅁睁䅁䅁䅍䅄䅁䅁䅯睮䅑䅁䅯杊䅙䅁䅅䅁䉁䅁䅁兂䥂場啯橲坤䅑杷允䅁䅁䅕䅁䑁䅁䅷䅁䭁䅁䱷䅁䭁佁䭯䅁䭁佁䭙䅁䭁佁䭳䅁䉁䅁䅁允䅁䅁䅯䅅䅑䅁杷允䅁䅁䅍䅁䑁䅁䅷䅁䭁䵁䘴䅁䭁䍁䝑䅁䉁䅁䅁允䅁䅁䅯兑䅧䅁杷允䅁䅁䅕䅁䑁䅁䅷䅁䭁䱁䕑䅁䭁䵁即䅁䭁䅁䅑潁䭁䵁卫䅁䉁䅁䅁允䅁䅁䅕䉵䘶ㄶ奇䕙䵁䅉䅅䅁䙁䅁䅁睁䵁䅁䅁权乄兂䅁权瑄权䅁权浄权䅁权湄权䅁允䅁䅁䅅䅁䡁䅁䅁䅁杁敇䅖䍄䉁䅁䅁睁䅁䅁䅍䅄䅁䅁䅯䅩䅑䅁䅯䅇䅙䅁䅅䅁䉁䅁䅁权䭂杂䅁䍄䉁䅁䅁兂䅁䅁䅍䅄䅁䅁䅯杄䄰䅁䅯䄶䅯䅁䅯朵䅯䅁䅯眵䅯䅁䅅䅁䉁䅁䅁权允䅂䅁䍄䉁䅁䅁兂䅁䅁䅍䅄䅁䅁䅯睵䄴䅁䅯䄷䅯䅁䅯朵䅯䅁䅯眵䅯䅁䅅䅁䉁䅁䅁睂䅁䅁䅁䅑浦䅑杷允䅁䅁䅍䅁䑁䅁䅷䅁䭁乁䙍䅁䭁䍁䝙䅁䉁䅁䅁允䅁䅁䅕浚浚浚㉙ざ䵁䅉䅅䅁䑁䅁䅁睁䵁䅁䅁权獃杄䅁权捁杂䅁允䅁䅁䅅䅁䭁䵁䝳䅁䵁䅉䅅䅁䑁䅁䅁睁䵁䅁䅁权あ杄䅁权捁杂䅁允䅁䅁䅅䅁䭁䵁䜸䅁䵁䅉䅅䅁䙁䅁䅁睁䵁䅁䅁权䅁兂䅁权䙄杅䅁权䕁䅁䅋权䥄杅䅁允䅁䅁䅅䅁䙁䝁畤婇海前䄱䍄䉁䅁䅁兂䅁䅁䅍䅄䅁䅁䅯䄹䅷䅁䅯剸䅉䅁䅯䅂䍁䅧䅯剹䅉䅁䅅䅁䉁䅁䅁兂坂灙楙剐即䅑杷允䅁䅁䅕䅁䑁䅁䅷䅁䭁䱁关䅁䭁䵁即䅁䭁䅁䅑潁䭁䵁卫䅁䉁䅁䅁允䅁䅁䅕捺䵺䵺䵺ざ䵁䅉䅅䅁䙁䅁䅁睁䵁䅁䅁权求兂䅁权瑄权䅁权浄权䅁权湄权䅁允䅁䅁䅅䅁䡁䅁䅁䅁䅁敐䅚䍄䉁䅁䅁睁䅁䅁䅍䅄䅁䅁䅯眰䅑䅁䅯杊䅙䅁䅅䅁䉁䅁䅁兂㉄䙋偹灷啖䅑杷允䅁䅁䅍䅁䑁䅁䅷䅁䭁䡁䘴䅁䭁䉁䝧䅁䉁䅁䅁允䅁䅁䅯克䅙䅁杷允䅁䅁䅕䅁䑁䅁䅷䅁䭁佁䕙䅁䭁佁䭯䅁䭁佁䭙䅁䭁佁䭳䅁䉁䅁䅁允䅁䅁䅯䅅䅑䅁杷允䅁䅁䅕䅁䑁䅁䅷䅁䭁乁䱷䅁䭁佁䭯䅁䭁佁䭙䅁䭁佁䭳䅁䉁䅁䅁允䅁䅁䅣䅁䅁䭁捂唵䵁䅉䅅䅁䙁䅁䅁睁䵁䅁䅁权㙄兂䅁权䱄杅䅁权䕁䅁䅋权䩄杅䅁允䅁䅁䅅䅁䙁䅁塲㍯㥁汥䅨䍄䉁䅁䅁睁䅁䅁䅍䅄䅁䅁䅯䅕䅳䅁䅯杊䅙䅁䅅䅁䉁䅁䅁兂卂䉵䘶稶婆䅑杷允䅁䅁䅕䅁䑁䅁䅷䅁䭁䵁䱳䅁䭁佁䭕䅁䭁佁䭙䅁䭁佁䭣䅁䉁䅁䅁允䅁䅁䅯䅈䅳䅁杷允䅁䅁䅍䅁䑁䅁䅷䅁䭁乁乕䅁䭁䉁䜴䅁䉁䅁䅁允䅁䅁䅯共䅣䅁杷允䅁䅁䅕䅁䑁䅁䅷䅁䭁䭁䙣䅁䭁䵁即䅁䭁䅁䅑潁䭁䵁卧䅁䉁䅁䅁允䅁䅁䅕䉵䘶ㄶ䥆歘䵁䅉䅅䅁䑁䅁䅁睁䵁䅁䅁权橄兂䅁权慁杂䅁允䅁䅁䅅䅁䭁䙁䜴䅁䵁䅉䅅䅁䙁䅁䅁睁䵁䅁䅁权灂睄䅁权瑄权䅁权浄权䅁权湄权䅁允䅁䅁䅅䅁䭁䉁䕁䅁䵁䅉䅅䅁䑁䅁䅁睁䵁䅁䅁权い兂䅁权敁杂䅁允䅁䅁䅅䅁䭁䍁䥍䅁䵁䅉䅅䅁䕁䅁䅁睁䵁䅁䅁权佃䅂䅁权晁杂䅁权杁杂䅁允䅁䅁䅅䅁䭁䉁䡣䅁䵁䅉䅅䅁䙁䅁䅁睁䵁䅁䅁权䅁兂䅁权䱄杅䅁权䕁䅁䅋权䩄杅䅁允䅁䅁䅅䅁䙁䭁䠵場啯汶䄵䍄䉁䅁䅁睁䅁䅁䅍䅄䅁䅁䅯䅁䅕䅁䅯䅈䅙䅁䅅䅁䉁䅁䅁权敃杂䅁䍄䉁䅁䅁睁䅁䅁䅍䅄䅁䅁䅯䅡䄰䅁䅯硺䅉䅁䅅䅁䉁䅁䅁权允䅂䅁䍄䉁䅁䅁睁䅁䅁䅍䅄䅁䅁䅯䅳䅕䅁䅯䅇䅙䅁䅅䅁䉁䅁䅁权䭂杂䅁䍄䉁䅁䅁䅂䅁䅁䅍䅄䅁䅁䅯睕䅕䅁䅯睈䅙䅁䅯䅉䅙䅁䅅䅁䉁䅁䅁权䵂杂䅁䍄䉁䅁䅁兂䅁䅁䅍䅄䅁䅁䅯杔䅕䅁䅯儷䅯䅁䅯朵䅯䅁䅯眵䅯䅁䅅䅁䉁䅁䅁睂䅁䅁䅁䭉汐䅑杷允䅁䅁䅕䅁䑁䅁䅷䅁䭁佁䕕䅁䭁佁䭕䅁䭁佁䭙䅁䭁佁䭣䅁䉁䅁䅁允䅁䅁䅯䅏䅳䅁杷允䅁䅁䅕䅁䑁䅁䅷䅁䭁䅁临䅁䭁佁䭷䅁䭁佁䭙䅁䭁佁䭣䅁䉁䅁䅁允䅁䅁䅯䅅䅑䅁杷允䅁䅁䅕䅁䑁䅁䅷䅁䭁䱁䙣䅁䭁佁䭯䅁䭁佁䭙䅁䭁佁䭳䅁䉁䅁䅁允䅁䅁䅣䅁䅁䝁湁欵䵁䅉䅅䅁䙁䅁䅁睁䵁䅁䅁权䵄䅂䅁权瑄权䅁权浄权䅁权湄权䅁允䅁䅁䅅䅁䭁䉁䕁䅁䵁䅉䅅䅁䑁䅁䅁睁䵁䅁䅁权䅁兂䅁权敁杂䅁允䅁䅁䅅䅁䭁䥁䝁䅁䵁䅉䅅䅁䑁䅁䅁睁䵁䅁䅁权睄兂䅁权敁杂䅁允䅁䅁䅅䅁䭁佁䝑䅁䵁䅉䅅䅁䑁䅁䅁睁䵁䅁䅁权婂睃䅁权奁杂䅁允䅁䅁䅅䅁䭁䡁䝷䅁䵁䅉䅅䅁䙁䅁䅁睁䵁䅁䅁权䥃兂䅁权煄权䅁权浄权䅁权牄权䅁允䅁䅁䅅䅁䭁䉁䕁䅁䵁䅉䅅䅁䕁䅁䅁睁䵁䅁䅁权歂䅄䅁权晁杂䅁权杁杂䅁允䅁䅁䅅䅁䭁䕁䜴䅁䵁䅉䅅䅁䙁䅁䅁睁䵁䅁䅁权卂兂䅁权汄权䅁权浄权䅁权湄权䅁允䅁䅁䅅䅁䭁䑁䱧䅁䵁䅉䅅䅁䑁䅁䅁睁䵁䅁䅁权䙁兂䅁权捁杂䅁允䅁䅁䅅䅁䭁䙁䝫䅁䵁䅉䅅䅁䙁䅁䅁睁䵁䅁䅁权汃兂䅁权䙄杅䅁权䕁䅁䅋权䥄杅䅁允䅁䅁䅅䅁䙁䉁捔⽦卪䈴䅆䍄䉁䅁䅁䅂䅁䅁䅍䅄䅁䅁䅯䅁䅕䅁䅯睈䅙䅁䅯䅉䅙䅁䅅䅁䉁䅁䅁权䙃睂䅁䍄䉁䅁䅁䅂䅁䅁䅍䅄䅁䅁䅯朵䅕䅁䅯睈䅙䅁䅯䅉䅙䅁䅅䅁䉁䅁䅁权䵂杂䅁䍄䉁䅁䅁兂䅁䅁䅍䅄䅁䅁䅯䅃䅷䅁䅯䄷䅯䅁䅯朵䅯䅁䅯眵䅯䅁䅅䅁䉁䅁䅁睂䅁䅁䅁䑷歺䅑杷允䅁䅁䅕䅁䑁䅁䅷䅁䭁䱁䕑䅁䭁佁䭧䅁䭁佁䭙䅁䭁佁䭣䅁䉁䅁䅁允䅁䅁䅯䅅䅑䅁杷允䅁䅁䅕䅁䑁䅁䅷䅁䭁䱁䕑䅁䭁佁䭯䅁䭁佁䭙䅁䭁佁䭳䅁䉁䅁䅁允䅁䅁䅯䅅䅑䅁杷允䅁䅁䅕䅁䑁䅁䅷䅁䭁䥁伸䅁䭁佁䭕䅁䭁佁䭙䅁䭁佁䭣䅁䉁䅁䅁允䅁䅁䅯䅈䅳䅁杷允䅁䅁䅍䅁䑁䅁䅷䅁䭁䱁䕍䅁䭁䉁䝷䅁䉁䅁䅁允䅁䅁䅯睩䅙䅁杷允䅁䅁䅕䅁䑁䅁䅷䅁䭁䅁䙁䅁䭁佁䭕䅁䭁佁䭙䅁䭁佁䭣䅁䉁䅁䅁允䅁䅁䅯睎䅳䅁杷允䅁䅁䅍䅁䑁䅁䅷䅁䭁䑁䙯䅁䭁䉁䜴䅁䉁䅁䅁允䅁䅁䅯東䅙䅁杷允䅁䅁䅍䅁䑁䅁䅷䅁䭁䙁䱳䅁䭁䉁䝷䅁䉁䅁䅁允䅁䅁䅯杙䅙䅁杷允䅁䅁䅕䅁䑁䅁䅷䅁䭁䙁䱷䅁䭁佁䭧䅁䭁佁䭙䅁䭁佁䭣䅁䉁䅁䅁允䅁䅁䅯䅅䅑䅁杷允䅁䅁䅕䅁䑁䅁䅷䅁䭁䅁䙁䅁䭁佁䭫䅁䭁佁䭙䅁䭁佁䭣䅁䉁䅁䅁允䅁䅁䅯儰䄸䅁杷允䅁䅁䅍䅁䑁䅁䅷䅁䭁䡁䙧䅁䭁䉁䝷䅁䉁䅁䅁允䅁䅁䅯杗䅙䅁杷允䅁䅁䅍䅁䑁䅁䅷䅁䭁䉁兙䅁䭁䉁䜴䅁䉁䅁䅁允䅁䅁䅯䅘䅙䅁杷允䅁䅁䅍䅁䑁䅁䅷䅁䭁䱁䙙䅁䭁䍁䝑䅁䉁䅁䅁允䅁䅁䅯杚䅧䅁杷允䅁䅁䅑䅁䑁䅁䅷䅁䭁䉁偑䅁䭁䉁䜸䅁䭁䍁䝁䅁䉁䅁䅁允䅁䅁䅯杓䅣䅁杷允䅁䅁䅑䅁䑁䅁䅷䅁䭁乁䙙䅁䭁䉁䜸䅁䭁䍁䝁䅁䉁䅁䅁允䅁䅁䅯睬䅧䅁杷允䅁䅁䅕䅁䑁䅁䅷䅁䭁䅁䙁䅁䭁佁䭷䅁䭁佁䭙䅁䭁佁䭣䅁䉁䅁䅁允䅁䅁䅣䅁䅁䥁ㅄ唵䵁䅉䅅䅁䙁䅁䅁睁䵁䅁䅁权啁杂䅁权灄权䅁权浄权䅁权湄权䅁允䅁䅁䅅䅁䭁䉁䕁䅁䵁䅉䅅䅁䙁䅁䅁睁䵁䅁䅁权䵁兂䅁权䱄杅䅁权䕁䅁䅋权䥄杅䅁允䅁䅁䅅䅁䙁䵁䴳䵺䵺䙶䄱䍄䉁䅁䅁兂䅁䅁䅍䅄䅁䅁䅯兢䅕䅁䅯硹䅉䅁䅯䅂䍁䅧䅯剹䅉䅁䅅䅁䉁䅁䅁兂偃癷潕䕘改䅑杷允䅁䅁䅕䅁䑁䅁䅷䅁䭁䅁䙁䅁䭁佁䬰䅁䭁佁䭙䅁䭁佁䭣䅁䉁䅁䅁允䅁䅁䅣䅁䅁䅁㕁欵䵁䅉䅅䅁䙁䅁䅁睁䵁䅁䅁权㝄兂䅁权潄权䅁权浄权䅁权湄权䅁允䅁䅁䅅䅁䭁䅁䱙䅁䵁䅉䅅䅁䑁䅁䅁睁䵁䅁䅁权畃兂䅁权捁杂䅁允䅁䅁䅅䅁䭁䱁䝁䅁䵁䅉䅅䅁䑁䅁䅁睁䵁䅁䅁权扁䅄䅁权歁杂䅁允䅁䅁䅅䅁䭁䉁䕁䅁䵁䅉䅅䅁䙁䅁䅁睁䵁䅁䅁权捁䅄䅁权䱄杅䅁权䕁䅁䅋权䩄杅䅁允䅁䅁䅅䅁䙁佁㙆䭆䠵坋䅆䍄䉁䅁䅁睁䅁䅁䅍䅄䅁䅁䅯杲䅕䅁䅯杈䅙䅁䅅䅁䉁䅁䅁权䝃睂䅁䍄䉁䅁䅁兂䅁䅁䅍䅄䅁䅁䅯䅭䅑䅁䅯朶䅯䅁䅯朵䅯䅁䅯眶䅯䅁䅅䅁䉁䅁䅁权允䅂䅁䍄䉁䅁䅁兂䅁䅁䅍䅄䅁䅁䅯睧䅷䅁䅯硹䅉䅁䅯䅂䍁䅧䅯䉹䅉䅁䅅䅁䉁䅁䅁兂㑃潈牘呕浨䅑杷允䅁䅁䅑䅁䑁䅁䅷䅁䭁䕁䘸䅁䭁䉁䜸䅁䭁䍁䝁䅁䉁䅁䅁允䅁䅁䅯眵䅣䅁杷允䅁䅁䅑䅁䑁䅁䅷䅁䭁乁䕧䅁䭁䉁䜸䅁䭁䍁䝁䅁䉁䅁䅁允䅁䅁䅯全䅧䅁杷允䅁䅁䅕䅁䑁䅁䅷䅁䭁乁䘸䅁䭁䵁单䅁䭁䅁䅑潁䭁䵁卧䅁䉁䅁䅁允䅁䅁䅕䙏煫椵䵥ぃ䵁䅉䅅䅁䑁䅁䅁睁䵁䅁䅁权畃兂䅁权歁杂䅁允䅁䅁䅅䅁䭁䥁䡣䅁䵁䅉䅅䅁䙁䅁䅁睁䵁䅁䅁权癁兄䅁权䙄杅䅁权䕁䅁䅋权䩄杅䅁允䅁䅁䅅䅁䙁䱁數㉢湏别䅴䍄䉁䅁䅁兂䅁䅁䅍䅄䅁䅁䅯睹䄰䅁䅯硹䅉䅁䅯䅂䍁䅧䅯剹䅉䅁䅅䅁䉁䅁䅁兂䑄匹捨ㅪ捊䅑杷允䅁䅁䅕䅁䑁䅁䅷䅁䭁佁䕙䅁䭁䵁单䅁䭁䅁䅑潁䭁䵁卧䅁䉁䅁䅁允䅁䅁䅕䱵桸楩䕖啁䵁䅉䅅䅁䑁䅁䅁睁䵁䅁䅁权⭁兂䅁权偄杅䅁允䅁䅁䅅䅁䭁䉁䕁䅁䵁䅉䅅䅁䑁䅁䅁睁䵁䅁䅁权奃兂䅁权偄杅䅁允䅁䅁䅅䅁䭁䉁䕁䅁䵁䅉䅅䅁䑁䅁䅁睁䵁䅁䅁权橄睃䅁权歁杂䅁允䅁䅁䅅䅁䭁䭁儰䅁䵁䅉䅅䅁䙁䅁䅁睁䵁䅁䅁权獂兂䅁权䱄杅䅁权䕁䅁䅋权䩄杅䅁允䅁䅁䅅䅁䙁䭁䠵場啯汄䅤䍄䉁䅁䅁兂䅁䅁䅍䅄䅁䅁䅯儫䅳䅁䅯硹䅉䅁䅯䅂䍁䅧䅯䉹䅉䅁䅅䅁䉁䅁䅁兂䙃ㄶ㑇煈慖䅑杷允䅁䅁䅕䅁䑁䅁䅷䅁䭁䅁䴸䅁䭁䵁单䅁䭁䅁䅑潁䭁䵁卧䅁䉁䅁䅁允䅁䅁䅕煸戴㕕券歅䵁䅉䅅䅁䙁䅁䅁睁䵁䅁䅁权䡁䅄䅁权䱄杅䅁权䕁䅁䅋权䩄杅䅁允䅁䅁䅅䅁䙁䉁畓⭒㙆䙰䅒䍄䉁䅁䅁睁䅁䅁䅍䅄䅁䅁䅯朳䅕䅁䅯䅊䅙䅁䅅䅁䉁䅁䅁权塄杂䅁䍄䉁䅁䅁兂䅁䅁䅍䅄䅁䅁䅯杚䅷䅁䅯剸䅉䅁䅯䅂䍁䅧䅯剹䅉䅁䅅䅁䉁䅁䅁兂睃䉄睤䙁獄睐杷允䅁䅁䅕䅁䑁䅁䅷䅁䭁䑁䙑䅁䭁䵁单䅁䭁䅁䅑潁䭁䵁卫䅁䉁䅁䅁允䅁䅁䅕嘲扶剨塡䕍䵁䅉䅅䅁䑁䅁䅁睁䵁䅁䅁权ぁ兂䅁权慁杂䅁允䅁䅁䅅䅁䭁乁䝙䅁䵁䅉䅅䅁䑁䅁䅁睁䵁䅁䅁权坁兄䅁权奁杂䅁允䅁䅁䅅䅁䭁䕁䝯䅁䵁䅉䅅䅁䑁䅁䅁睁䵁䅁䅁权ぁ兂䅁权敁杂䅁允䅁䅁䅅䅁䭁䥁䡯䅁䵁䅉䅅䅁䙁䅁䅁睁䵁䅁䅁权千䅂䅁权䙄杅䅁权䕁䅁䅋权䩄杅䅁允䅁䅁䅅䅁䙁䕁ㄸ噺㕧䉢䅆䍄䉁䅁䅁兂䅁䅁䅍䅄䅁䅁䅯睰䅕䅁䅯硹䅉䅁䅯䅂䍁䅧䅯剹䅉䅁䅅䅁䉁䅁䅁兂㑃潈牘剕杨䅑杷允䅁䅁䅕䅁䑁䅁䅷䅁䭁䱁䙧䅁䭁佁䭕䅁䭁佁䭙䅁䭁佁䭣䅁䉁䅁䅁允䅁䅁䅯䅅䅑䅁杷允䅁䅁䅕䅁䑁䅁䅷䅁䭁䭁䙍䅁䭁佁䭕䅁䭁佁䭙䅁䭁佁䭣䅁䉁䅁䅁允䅁䅁䅯䅅䅑䅁杷允䅁䅁䅕䅁䑁䅁䅷䅁䭁䙁䙑䅁䭁佁䭕䅁䭁佁䭙䅁䭁佁䭣䅁䉁䅁䅁允䅁䅁䅯䅇䅳䅁杷允䅁䅁䅑䅁䑁䅁䅷䅁䭁䑁䙑䅁䭁䉁䜸䅁䭁䍁䝁䅁䉁䅁䅁允䅁䅁䅯睩䅣䅁杷允䅁䅁䅍䅁䑁䅁䅷䅁䭁偁䕕䅁䭁䍁䝑䅁䉁䅁䅁允䅁䅁䅯䅕䅧䅁杷允䅁䅁䅍䅁䑁䅁䅷䅁䭁佁乑䅁䭁䉁䝯䅁䉁䅁䅁允䅁䅁䅯䅳䅙䅁杷允䅁䅁䅕䅁䑁䅁䅷䅁䭁䉁䘰䅁䭁䵁单䅁䭁䅁䅑潁䭁䵁卫䅁䉁䅁䅁允䅁䅁䅕瑐乧湹単歆䵁䅉䅅䅁䕁䅁䅁睁䵁䅁䅁权权兄䅁权晁杂䅁权杁杂䅁允䅁䅁䅅䅁䭁䕁䝷䅁䵁䅉䅅䅁䙁䅁䅁睁䵁䅁䅁权扃䅂䅁权潄权䅁权浄权䅁权湄权䅁允䅁䅁䅅䅁䭁䉁䕁䅁䵁䅉䅅䅁䑁䅁䅁睁䵁䅁䅁权橄睄䅁权流杂䅁允䅁䅁䅅䅁䙁䩁婱婭婭噇䅰䍄䉁䅁䅁兂䅁䅁䅍䅄䅁䅁䅯䅎䅕䅁䅯䄶䅯䅁䅯朵䅯䅁䅯眵䅯䅁䅅䅁䉁䅁䅁权允䅂䅁䍄䉁䅁䅁兂䅁䅁䅍䅄䅁䅁䅯末䅯䅁䅯剸䅉䅁䅯䅂䍁䅧䅯剹䅉䅁䅅䅁䉁䅁䅁兂牂氳桲湓桕䅑杷允䅁䅁䅕䅁䑁䅁䅷䅁䭁䅁乕䅁䭁佁䭧䅁䭁佁䭙䅁䭁佁䭣䅁䉁䅁䅁允䅁䅁䅯䅅䅑䅁杷允䅁䅁䅍䅁䑁䅁䅷䅁䭁佁䔴䅁䭁䍁䝙䅁䉁䅁䅁允䅁䅁䅕歲桦桥敔ざ䵁䅉䅅䅁䙁䅁䅁睁䵁䅁䅁权塄兄䅁权汄权䅁权浄权䅁权湄权䅁允䅁䅁䅅䅁䭁偁䭫䅁䵁䅉䅅䅁䙁䅁䅁睁䵁䅁䅁权浂兂䅁权灄权䅁权浄权䅁权湄权䅁允䅁䅁䅅䅁䭁䍁䱍䅁䵁䅉䅅䅁䙁䅁䅁睁䵁䅁䅁权ぁ兂䅁权獄权䅁权浄权䅁权湄权䅁允䅁䅁䅅䅁䭁䉁䕁䅁䵁䅉䅅䅁䑁䅁䅁睁䵁䅁䅁权㍄䅂䅁权流杂䅁允䅁䅁䅅䅁䙁䱁敧敨剴䙭䅒䍄䉁䅁䅁睁䅁䅁䅍䅄䅁䅁䅯睙䅕䅁䅯杈䅙䅁䅅䅁䉁䅁䅁权祂杂䅁䍄䉁䅁䅁睁䅁䅁䅍䅄䅁䅁䅯杉䅕䅁䅯䅇䅙䅁䅅䅁䉁䅁䅁权㡂杂䅁䍄䉁䅁䅁䅂䅁䅁䅍䅄䅁䅁䅯儷䅑䅁䅯睈䅙䅁䅯䅉䅙䅁䅅䅁䉁䅁䅁权㕃䅃䅁䍄䉁䅁䅁睁䅁䅁䅍䅄䅁䅁䅯䅆䅙䅁䅯䅇䅙䅁䅅䅁䉁䅁䅁权婁杂䅁䍄䉁䅁䅁兂䅁䅁䅍䅄䅁䅁䅯元䅳䅁䅯硹䅉䅁䅯䅂䍁䅧䅯剹䅉䅁䅅䅁䉁䅁䅁兂䭁㘱睎呐婰䅑杷允䅁䅁䅍䅁䑁䅁䅷䅁䭁佁䕁䅁䭁䵁匸䅁䉁䅁䅁允䅁䅁䅯䅅䅑䅁杷允䅁䅁䅍䅁䑁䅁䅷䅁䭁乁䘴䅁䭁䉁䝧䅁䉁䅁䅁允䅁䅁䅯兇䅙䅁杷允䅁䅁䅍䅁䑁䅁䅷䅁䭁䅁佯䅁䭁䉁䝷䅁䉁䅁䅁允䅁䅁䅯䄰䅙䅁杷允䅁䅁䅑䅁䑁䅁䅷䅁䭁䉁佁䅁䭁䉁䜸䅁䭁䍁䝁䅁䉁䅁䅁允䅁䅁䅯剆䅉䅁杷允䅁䅁䅕䅁䑁䅁䅷䅁䭁䭁䙣䅁䭁佁䭫䅁䭁佁䭙䅁䭁佁䭣䅁䉁䅁䅁允䅁䅁䅯䅅䅑䅁杷允䅁䅁䅑䅁䑁䅁䅷䅁䭁乁䘴䅁䭁䉁䜸䅁䭁䍁䝁䅁䉁䅁䅁允䅁䅁䅯睧䅙䅁杷允䅁䅁䅍䅁䑁䅁䅷䅁䭁乁䘴䅁䭁䍁䝙䅁䉁䅁䅁允䅁䅁䅕䉵䘶ㄶ奅じ䵁䅉䅅䅁䑁䅁䅁睁䵁䅁䅁权剂兄䅁权偄杅䅁允䅁䅁䅅䅁䭁䉁䕁䅁䵁䅉䅅䅁䑁䅁䅁睁䵁䅁䅁权扃睃䅁权奁杂䅁允䅁䅁䅅䅁䭁䡁䝷䅁䵁䅉䅅䅁䙁䅁䅁睁䵁䅁䅁权い䅂䅁权潄权䅁权浄权䅁权湄权䅁允䅁䅁䅅䅁䭁䉁䕁䅁䵁䅉䅅䅁䙁䅁䅁睁䵁䅁䅁权祂兄䅁权䙄杅䅁权䕁䅁䅋权䩄杅䅁允䅁䅁䅅䅁䙁䱁浺䵁ㅚ祥䅰䍄䉁䅁䅁兂䅁䅁䅍䅄䅁䅁䅯朳䅕䅁䅯儵䅯䅁䅯朵䅯䅁䅯眵䅯䅁䅅䅁䉁䅁䅁权捁睃䅁䍄䉁䅁䅁兂䅁䅁䅍䅄䅁䅁䅯眴䅑䅁䅯剸䅉䅁䅯䅂䍁䅧䅯䉹䅉䅁䅅䅁䉁䅁䅁兂⭃䙎䨶潡婉䅑杷允䅁䅁䅍䅁䑁䅁䅷䅁䭁䥁䕧䅁䭁䵁匸䅁䉁䅁䅁允䅁䅁䅯䅅䅑䅁杷允䅁䅁䅍䅁䑁䅁䅷䅁䭁䥁䙅䅁䭁䵁匸䅁䉁䅁䅁允䅁䅁䅯䅅䅑䅁杷允䅁䅁䅍䅁䑁䅁䅷䅁䭁䍁䱙䅁䭁䉁䜴䅁䉁䅁䅁允䅁䅁䅯䅎䅙䅁杷允䅁䅁䅕䅁䑁䅁䅷䅁䭁䭁䵉䅁䭁䵁即䅁䭁䅁䅑潁䭁䵁卫䅁䉁䅁䅁允䅁䅁䅕㘱睎児塰䕖䵁䅉䅅䅁䙁䅁䅁睁䵁䅁䅁权允兂䅁权汄权䅁权浄权䅁权湄权䅁允䅁䅁䅅䅁䭁䑁䰴䅁䵁䅉䅅䅁䑁䅁䅁睁䵁䅁䅁权ㅄ兂䅁权偄杅䅁允䅁䅁䅅䅁䡁䅁䅁䅁权異䅊䍄䉁䅁䅁睁䅁䅁䅍䅄䅁䅁䅯朲䅷䅁䅯䅈䅙䅁䅅䅁䉁䅁䅁权楂杂䅁䍄䉁䅁䅁兂䅁䅁䅍䅄䅁䅁䅯䅩䅑䅁䅯硹䅉䅁䅯䅂䍁䅧䅯䉹䅉䅁䅅䅁䉁䅁䅁兂乄䵺䵺䉺扸䅑杷允䅁䅁䅕䅁䑁䅁䅷䅁䭁䉁乣䅁䭁䵁即䅁䭁䅁䅑潁䭁䵁卧䅁䉁䅁䅁允䅁䅁䅕㡪ㅌ䙋偹啕䵁䅉䅅䅁䙁䅁䅁睁䵁䅁䅁权䱁兂䅁权煄权䅁权浄权䅁权牄权䅁允䅁䅁䅅䅁䡁䅁䅁䅁权佐䅚䍄䉁䅁䅁睁䅁䅁䅍䅄䅁䅁䅯权䅙䅁䅯杈䅙䅁䅅䅁䉁䅁䅁权橁䅃䅁䍄䉁䅁䅁兂䅁䅁䅍䅄䅁䅁䅯兂䄰䅁䅯儶䅯䅁䅯朵䅯䅁䅯眵䅯䅁䅅䅁䉁䅁䅁权允䅂䅁䍄䉁䅁䅁兂䅁䅁䅍䅄䅁䅁䅯䅩䅑䅁䅯硹䅉䅁䅯䅂䍁䅧䅯剹䅉䅁䅅䅁䉁䅁䅁兂䥂場啯湲慤䅑杷允䅁䅁䅕䅁䑁䅁䅷䅁䭁偁䕕䅁䭁䵁即䅁䭁䅁䅑潁䭁䵁卫䅁䉁䅁䅁允䅁䅁䅕呣䬰㘱睍歕䵁䅉䅅䅁䑁䅁䅁睁䵁䅁䅁</t>
  </si>
  <si>
    <t>权慃兂䅁权捁杂䅁允䅁䅁䅅䅁䭁䙁䝫䅁䵁䅉䅅䅁䙁䅁䅁睁䵁䅁䅁权敁兂䅁权獄权䅁权浄权䅁权湄权䅁允䅁䅁䅅䅁䡁䅁䅁䅁杂改䅖䍄䉁䅁䅁睁䅁䅁䅍䅄䅁䅁䅯儯䅕䅁䅯䅇䅙䅁䅅䅁䉁䅁䅁权䭂杂䅁䍄䉁䅁䅁兂䅁䅁䅍䅄䅁䅁䅯兗䅷䅁䅯䄷䅯䅁䅯朵䅯䅁䅯眵䅯䅁䅅䅁䉁䅁䅁权允䅂䅁䍄䉁䅁䅁睁䅁䅁䅍䅄䅁䅁䅯䄳䅕䅁䅯杇䅙䅁䅅䅁䉁䅁䅁权牁杂䅁䍄䉁䅁䅁兂䅁䅁䅍䅄䅁䅁䅯杍䅷䅁䅯剸䅉䅁䅯䅂䍁䅧䅯䉹䅉䅁䅅䅁䉁䅁䅁兂乁䡷㡸⼱䱳䅑杷允䅁䅁䅕䅁䑁䅁䅷䅁䭁䭁偁䅁䭁䵁即䅁䭁䅁䅑潁䭁䵁卫䅁䉁䅁䅁允䅁䅁䅕浚浚浚浙歕䵁䅉䅅䅁䕁䅁䅁睁䵁䅁䅁权䥃䅂䅁权晁杂䅁权杁杂䅁允䅁䅁䅅䅁䭁䵁䝧䅁䵁䅉䅅䅁䑁䅁䅁睁䵁䅁䅁权剁杂䅁权歁杂䅁允䅁䅁䅅䅁䭁䑁䥣䅁䵁䅉䅅䅁䙁䅁䅁睁䵁䅁䅁权䥃䅂䅁权汄权䅁权浄权䅁权湄权䅁允䅁䅁䅅䅁䭁䑁䱙䅁䵁䅉䅅䅁䙁䅁䅁睁䵁䅁䅁权⭁兂䅁权煄权䅁权浄权䅁权牄权䅁允䅁䅁䅅䅁䡁䅁䅁䅁䅄畒䅚䍄䉁䅁䅁兂䅁䅁䅍䅄䅁䅁䅯䄴䅕䅁䅯硹䅉䅁䅯䅂䍁䅧䅯䉹䅉䅁䅅䅁䉁䅁䅁兂䙃ㄶ㑇湈朱䅑杷允䅁䅁䅍䅁䑁䅁䅷䅁䭁䥁乕䅁䭁䉁䝷䅁䉁䅁䅁允䅁䅁䅯䅡䅣䅁杷允䅁䅁䅕䅁䑁䅁䅷䅁䭁佁䙁䅁䭁䵁单䅁䭁䅁䅑潁䭁䵁卫䅁䉁䅁䅁允䅁䅁䅕ㅰ儹塏䠰䕅䵁䅉䅅䅁䑁䅁䅁睁䵁䅁䅁权晄兂䅁权敁杂䅁允䅁䅁䅅䅁䭁䵁䡕䅁䵁䅉䅅䅁䙁䅁䅁睁䵁䅁䅁权㍁杄䅁权䙄杅䅁权䕁䅁䅋权䥄杅䅁允䅁䅁䅅䅁䙁偁灬杦佗砸䅤䍄䉁䅁䅁兂䅁䅁䅍䅄䅁䅁䅯䅩䅑䅁䅯儶䅯䅁䅯朵䅯䅁䅯眵䅯䅁䅅䅁䉁䅁䅁权畃䅅䅁䍄䉁䅁䅁兂䅁䅁䅍䅄䅁䅁䅯兎䄰䅁䅯儶䅯䅁䅯朵䅯䅁䅯眵䅯䅁䅅䅁䉁䅁䅁权允䅂䅁䍄䉁䅁䅁睁䅁䅁䅍䅄䅁䅁䅯䄳䅕䅁䅯䅇䅙䅁䅅䅁䉁䅁䅁权㡂杂䅁䍄䉁䅁䅁睁䅁䅁䅍䅄䅁䅁䅯儯䅷䅁䅯硺䅉䅁䅅䅁䉁䅁䅁权允䅂䅁䍄䉁䅁䅁兂䅁䅁䅍䅄䅁䅁䅯眹䅷䅁䅯剸䅉䅁䅯䅂䍁䅧䅯䉹䅉䅁䅅䅁䉁䅁䅁兂偂晊㈳倹䭉䅑杷允䅁䅁䅍䅁䑁䅁䅷䅁䭁偁䙕䅁䭁䉁䝷䅁䉁䅁䅁允䅁䅁䅯䅤䅙䅁杷允䅁䅁䅕䅁䑁䅁䅷䅁䭁䱁䰴䅁䭁佁䭯䅁䭁佁䭙䅁䭁佁䭳䅁䉁䅁䅁允䅁䅁䅣䅁䅁䕁䵂欵䵁䅉䅅䅁䙁䅁䅁睁䵁䅁䅁权䥃䅂䅁权瑄权䅁权浄权䅁权湄权䅁允䅁䅁䅅䅁䡁䅁䅁䅁杂⭊䅎䍄䉁䅁䅁兂䅁䅁䅍䅄䅁䅁䅯杷䅳䅁䅯剸䅉䅁䅯䅂䍁䅧䅯䉹䅉䅁䅅䅁䉁䅁䅁兂睃獃唵䕯挴䅑杷允䅁䅁䅕䅁䑁䅁䅷䅁䭁䭁䕁䅁䭁佁䭷䅁䭁佁䭙䅁䭁佁䭣䅁䉁䅁䅁允䅁䅁䅣䅁䅁佁㑄唵䵁䅉䅅䅁䙁䅁䅁睁䵁䅁䅁权⭂䅅䅁权獄权䅁权浄权䅁权湄权䅁允䅁䅁䅅䅁䭁䉁䕁䅁䵁䅉䅅䅁䙁䅁䅁睁䵁䅁䅁权汃兂䅁权䱄杅䅁权䕁䅁䅋权䩄杅䅁允䅁䅁䅅䅁䙁䱁敧敨剴䝑䅂䍄䉁䅁䅁兂䅁䅁䅍䅄䅁䅁䅯兆䅙䅁䅯儷䅯䅁䅯朵䅯䅁䅯眵䅯䅁䅅䅁䉁䅁䅁睂䅁䅁䅁䱑汲䅑杷允䅁䅁䅕䅁䑁䅁䅷䅁䭁䝁䵫䅁䭁佁䭫䅁䭁佁䭙䅁䭁佁䭣䅁䉁䅁䅁允䅁䅁䅯儯䄸䅁杷允䅁䅁䅕䅁䑁䅁䅷䅁䭁佁䙳䅁䭁䵁单䅁䭁䅁䅑潁䭁䵁卧䅁䉁䅁䅁允䅁䅁䅕煹瀯㑇㙵き䵁䅉䅅䅁䑁䅁䅁睁䵁䅁䅁权㕂杄䅁权歁杂䅁允䅁䅁䅅䅁䭁䅁前䅁䵁䅉䅅䅁䙁䅁䅁睁䵁䅁䅁权桁兂䅁权煄权䅁权浄权䅁权牄权䅁允䅁䅁䅅䅁䭁䉁䕁䅁䵁䅉䅅䅁䙁䅁䅁睁䵁䅁䅁权橃睃䅁权瑄权䅁权浄权䅁权湄权䅁允䅁䅁䅅䅁䭁䉁䕁䅁䵁䅉䅅䅁䑁䅁䅁睁䵁䅁䅁权桁兂䅁权偄杅䅁允䅁䅁䅅䅁䡁䅁䅁䅁权敔䅖䍄䉁䅁䅁兂䅁䅁䅍䅄䅁䅁䅯八䅑䅁䅯剸䅉䅁䅯䅂䍁䅧䅯䉹䅉䅁䅅䅁䉁䅁䅁兂流䍮㑊潰䅯䅑杷允䅁䅁䅕䅁䑁䅁䅷䅁䭁䩁䙍䅁䭁䵁即䅁䭁䅁䅑潁䭁䵁卧䅁䉁䅁䅁允䅁䅁䅕㡪ㅌ䙋⽺ざ䵁䅉䅅䅁䑁䅁䅁睁䵁䅁䅁权⭄䅂䅁权慁杂䅁允䅁䅁䅅䅁䭁䵁䝍䅁䵁䅉䅅䅁䑁䅁䅁睁䵁䅁䅁权杄兂䅁权奁杂䅁允䅁䅁䅅䅁䭁䉁䝫䅁䵁䅉䅅䅁䙁䅁䅁睁䵁䅁䅁权桁兂䅁权䱄杅䅁权䕁䅁䅋权䩄杅䅁允䅁䅁䅅䅁䙁䭁睒児塲ㅯ䅂䍄䉁䅁䅁兂䅁䅁䅍䅄䅁䅁䅯東䅕䅁䅯䄷䅯䅁䅯朵䅯䅁䅯眵䅯䅁䅅䅁䉁䅁䅁权允䅂䅁䍄䉁䅁䅁兂䅁䅁䅍䅄䅁䅁䅯睈䅷䅁䅯硹䅉䅁䅯䅂䍁䅧䅯䉹䅉䅁䅅䅁䉁䅁䅁兂塄㍯㥁楃根䅑杷允䅁䅁䅍䅁䑁䅁䅷䅁䭁䍁䙅䅁䭁䉁䝯䅁䉁䅁䅁允䅁䅁䅯睓䅙䅁杷允䅁䅁䅕䅁䑁䅁䅷䅁䭁䅁䝁䅁䭁佁䭫䅁䭁佁䭙䅁䭁佁䭣䅁䉁䅁䅁允䅁䅁䅯䅅䅑䅁杷允䅁䅁䅑䅁䑁䅁䅷䅁䭁䍁䙅䅁䭁䉁䜸䅁䭁䍁䝁䅁䉁䅁䅁允䅁䅁䅯眵䅙䅁杷允䅁䅁䅕䅁䑁䅁䅷䅁䭁乁䱯䅁䭁䵁即䅁䭁䅁䅑潁䭁䵁卫䅁䉁䅁䅁允䅁䅁䅕㡪ㅌ䙋晹䕖䵁䅉䅅䅁䑁䅁䅁睁䵁䅁䅁权桁兂䅁权流杂䅁允䅁䅁䅅䅁䙁䙁㑋潈牘唰䅆䍄䉁䅁䅁睁䅁䅁䅍䅄䅁䅁䅯䅍䅕䅁䅯硺䅉䅁䅅䅁䉁䅁䅁权允䅂䅁䍄䉁䅁䅁兂䅁䅁䅍䅄䅁䅁䅯䅤䅕䅁䅯硹䅉䅁䅯䅂䍁䅧䅯䉹䅉䅁䅅䅁䉁䅁䅁兂䅁䅁䅁䙁杂䅑杷允䅁䅁䅕䅁䑁䅁䅷䅁䭁䍁䙅䅁䭁佁䬰䅁䭁佁䭙䅁䭁佁䭣䅁䉁䅁䅁允䅁䅁䅯䅅䅑䅁杷允䅁䅁䅕䅁䑁䅁䅷䅁䭁䥁䘴䅁䭁䵁即䅁䭁䅁䅑潁䭁䵁卫䅁䉁䅁䅁允䅁䅁䅕牕敧敨䉴歕䵁䅉䅅䅁䙁䅁䅁睁䵁䅁䅁权奁兄䅁权瑄权䅁权浄权䅁权湄权䅁允䅁䅁䅅䅁䭁䉁䕁䅁䵁䅉䅅䅁䙁䅁䅁睁䵁䅁䅁权䵂兂䅁权汄权䅁权浄权䅁权湄权䅁允䅁䅁䅅䅁䭁䅁䰰䅁䵁䅉䅅䅁䑁䅁䅁睁䵁䅁䅁权䥄䅄䅁权慁杂䅁允䅁䅁䅅䅁䭁䵁䝁䅁䵁䅉䅅䅁䙁䅁䅁睁䵁䅁䅁权十兂䅁权煄权䅁权浄权䅁权牄权䅁允䅁䅁䅅䅁䡁䅁䅁䅁杁佑䅚䍄䉁䅁䅁兂䅁䅁䅍䅄䅁䅁䅯儴䄴䅁䅯剸䅉䅁䅯䅂䍁䅧䅯剹䅉䅁䅅䅁䉁䅁䅁兂噄ㅫ䝰祘坣䅑杷允䅁䅁䅕䅁䑁䅁䅷䅁䭁䕁䙍䅁䭁䵁即䅁䭁䅁䅑潁䭁䵁卫䅁䉁䅁䅁允䅁䅁䅕浚浚浚䝙䕘䵁䅉䅅䅁䙁䅁䅁睁䵁䅁䅁权噁兄䅁权䱄杅䅁权䕁䅁䅋权䩄杅䅁允䅁䅁䅅䅁䙁䝁浚浚浚求䅚䍄䉁䅁䅁睁䅁䅁䅍䅄䅁䅁䅯睊䅕䅁䅯䅊䅙䅁䅅䅁䉁䅁䅁权⽃睂䅁䍄䉁䅁䅁兂䅁䅁䅍䅄䅁䅁䅯术䅑䅁䅯硹䅉䅁䅯䅂䍁䅧䅯䉹䅉䅁䅅䅁䉁䅁䅁兂晁敨剴偵刵䅑杷允䅁䅁䅕䅁䑁䅁䅷䅁䭁䙁佉䅁䭁䵁单䅁䭁䅁䅑潁䭁䵁卫䅁䉁䅁䅁允䅁䅁䅕㉐失礰歊啃䵁䅉䅅䅁䙁䅁䅁睁䵁䅁䅁权ㅂ睃䅁权獄权䅁权浄权䅁权湄权䅁允䅁䅁䅅䅁䡁䅁䅁䅁权佑䅚䍄䉁䅁䅁兂䅁䅁䅍䅄䅁䅁䅯䅣䅕䅁䅯硹䅉䅁䅯䅂䍁䅧䅯䉹䅉䅁䅅䅁䉁䅁䅁兂慃婭婭扭剬䅑杷允䅁䅁䅕䅁䑁䅁䅷䅁䭁䵁䘰䅁䭁佁䭧䅁䭁佁䭙䅁䭁佁䭣䅁䉁䅁䅁允䅁䅁䅯杂䅳䅁杷允䅁䅁䅍䅁䑁䅁䅷䅁䭁䕁䵕䅁䭁䉁䝧䅁䉁䅁䅁允䅁䅁䅯克䅙䅁杷允䅁䅁䅕䅁䑁䅁䅷䅁䭁䍁八䅁䭁佁䭯䅁䭁佁䭙䅁䭁佁䭳䅁䉁䅁䅁允䅁䅁䅣䅁䅁䍁煁欵䵁䅉䅅䅁䙁䅁䅁睁䵁䅁䅁权卂兂䅁权䙄杅䅁权䕁䅁䅋权䩄杅䅁允䅁䅁䅅䅁䙁䱁瘹䍙䙙硳䅴䍄䉁䅁䅁睁䅁䅁䅍䅄䅁䅁䅯睎䄰䅁䅯杈䅙䅁䅅䅁䉁䅁䅁权杁睂䅁䍄䉁䅁䅁兂䅁䅁䅍䅄䅁䅁䅯䅥䅕䅁䅯儶䅯䅁䅯朵䅯䅁䅯眵䅯䅁䅅䅁䉁䅁䅁权剄䅅䅁䍄䉁䅁䅁睁䅁䅁䅍䅄䅁䅁䅯术䅑䅁䅯䅊䅙䅁䅅䅁䉁䅁䅁权⽃杂䅁䍄䉁䅁䅁兂䅁䅁䅍䅄䅁䅁䅯杧䅕䅁䅯儵䅯䅁䅯朵䅯䅁䅯眵䅯䅁䅅䅁䉁䅁䅁权㕄权䅁䍄䉁䅁䅁兂䅁䅁䅍䅄䅁䅁䅯內䄰䅁䅯硹䅉䅁䅯䅂䍁䅧䅯䉹䅉䅁䅅䅁䉁䅁䅁兂灁䥘䌯匹扨䅑杷允䅁䅁䅕䅁䑁䅁䅷䅁䭁偁䔴䅁䭁佁䭕䅁䭁佁䭙䅁䭁佁䭣䅁䉁䅁䅁允䅁䅁䅯儫䅯䅁杷允䅁䅁䅍䅁䑁䅁䅷䅁䭁䭁䕅䅁䭁䉁䝷䅁䉁䅁䅁允䅁䅁䅯兑䅙䅁杷允䅁䅁䅕䅁䑁䅁䅷䅁䭁䥁䱫䅁䭁䵁即䅁䭁䅁䅑潁䭁䵁卫䅁䉁䅁䅁允䅁䅁䅕䭆䠵場䕯歖䵁䅉䅅䅁䙁䅁䅁睁䵁䅁䅁权䍂兄䅁权䙄杅䅁权䕁䅁䅋权䥄杅䅁允䅁䅁䅅䅁䙁䡁栶つ⽪䑌䅂䍄䉁䅁䅁睁䅁䅁䅍䅄䅁䅁䅯儵䅑䅁䅯䅊䅙䅁䅅䅁䉁䅁䅁权䥁睂䅁䍄䉁䅁䅁睁䅁䅁䅍䅄䅁䅁䅯儯䅯䅁䅯杈䅙䅁䅅䅁䉁䅁䅁权䙂杂䅁䍄䉁䅁䅁兂䅁䅁䅍䅄䅁䅁䅯兣䅕䅁䅯儷䅯䅁䅯朵䅯䅁䅯眵䅯䅁䅅䅁䉁䅁䅁权允䅂䅁䍄䉁䅁䅁睁䅁䅁䅍䅄䅁䅁䅯眶䅑䅁䅯杇䅙䅁䅅䅁䉁䅁䅁权⭁杂䅁䍄䉁䅁䅁睁䅁䅁䅍䅄䅁䅁䅯八䅕䅁䅯䅈䅙䅁䅅䅁䉁䅁䅁权偃杂䅁䍄䉁䅁䅁兂䅁䅁䅍䅄䅁䅁䅯䅎䅷䅁䅯硹䅉䅁䅯䅂䍁䅧䅯剹䅉䅁䅅䅁䉁䅁䅁兂㝂䭆䠵挴楰䅑杷允䅁䅁䅕䅁䑁䅁䅷䅁䭁䥁䵉䅁䭁䵁单䅁䭁䅁䅑潁䭁䵁卧䅁䉁䅁䅁允䅁䅁䅕癄癫䈴䱳歉䵁䅉䅅䅁䙁䅁䅁睁䵁䅁䅁权奁兄䅁权潄权䅁权浄权䅁权湄权䅁允䅁䅁䅅䅁䭁䉁䕁䅁䵁䅉䅅䅁䑁䅁䅁睁䵁䅁䅁权扃䅂䅁权捁杂䅁允䅁䅁䅅䅁䭁䙁䝯䅁䵁䅉䅅䅁䑁䅁䅁睁䵁䅁䅁权灁睄䅁权偄杅䅁允䅁䅁䅅䅁䭁䉁䕁䅁䵁䅉䅅䅁䙁䅁䅁睁䵁䅁䅁权䉂兂䅁权潄权䅁权浄权䅁权湄权䅁允䅁䅁䅅䅁䭁䅁䱙䅁䵁䅉䅅䅁䙁䅁䅁睁䵁䅁䅁权䕂兂䅁权䙄杅䅁权䕁䅁䅋权䩄杅䅁允䅁䅁䅅䅁䙁䝁佶伹䥹硊䅸䍄䉁䅁䅁兂䅁䅁䅍䅄䅁䅁䅯八䅕䅁䅯䄷䅯䅁䅯朵䅯䅁䅯眵䅯䅁䅅䅁䉁䅁䅁睂䅁䅁䅁䔴浪䅑杷允䅁䅁䅍䅁䑁䅁䅷䅁䭁䥁䱧䅁䭁䉁䝷䅁䉁䅁䅁允䅁䅁䅯杙䅙䅁杷允䅁䅁䅕䅁䑁䅁䅷䅁䭁䭁䙅䅁䭁佁䭫䅁䭁佁䭙䅁䭁佁䭣䅁䉁䅁䅁允䅁䅁䅯杷䅷䅁杷允䅁䅁䅕䅁䑁䅁䅷䅁䭁䕁䙑䅁䭁䵁即䅁䭁䅁䅑潁䭁䵁卧䅁䉁䅁䅁允䅁䅁䅕椹捨㡪ㅊ䕖䵁䅉䅅䅁䙁䅁䅁睁䵁䅁䅁权㍃兂䅁权䱄杅䅁权䕁䅁䅋权䥄杅䅁允䅁䅁䅅䅁䙁䱁敧敨剴䝡䅊䍄䉁䅁䅁睁䅁䅁䅍䅄䅁䅁䅯末䅕䅁䅯硺䅉䅁䅅䅁䉁䅁䅁睂䅁䅁䅁䉑杶䅑杷允䅁䅁䅍䅁䑁䅁䅷䅁䭁䍁䱯䅁䭁䉁䝷䅁䉁䅁䅁允䅁䅁䅯杗䅙䅁杷允䅁䅁䅍䅁䑁䅁䅷䅁䭁䥁乯䅁䭁䍁䝑䅁䉁䅁䅁允䅁䅁䅯桲䅅䅁杷允䅁䅁䅕䅁䑁䅁䅷䅁䭁乁䕁䅁䭁䵁单䅁䭁䅁䅑潁䭁䵁卫䅁䉁䅁䅁允䅁䅁䅕䡢睯慫坑歈䵁䅉䅅䅁䑁䅁䅁睁䵁䅁䅁权䕂兂䅁权慁杂䅁允䅁䅁䅅䅁䭁䑁䜰䅁䵁䅉䅅䅁䑁䅁䅁睁䵁䅁䅁权䍃杄䅁权奁杂䅁允䅁䅁䅅䅁䭁䉁䝫䅁䵁䅉䅅䅁䑁䅁䅁睁䵁䅁䅁权䙁杂䅁权捁杂䅁允䅁䅁䅅䅁䭁䍁䝯䅁䵁䅉䅅䅁䕁䅁䅁睁䵁䅁䅁权摁䅄䅁权晁杂䅁权杁杂䅁允䅁䅁䅅䅁䭁䑁䝧䅁䵁䅉䅅䅁䙁䅁䅁睁䵁䅁䅁权摁䅄䅁权汄权䅁权浄权䅁权湄权䅁允䅁䅁䅅䅁䭁䉁䕁䅁䵁䅉䅅䅁䕁䅁䅁睁䵁䅁䅁权奃䅂䅁权晁杂䅁权杁杂䅁允䅁䅁䅅䅁䭁䍁䡕䅁䵁䅉䅅䅁䙁䅁䅁睁䵁䅁䅁权慂睃䅁权䱄杅䅁权䕁䅁䅋权䩄杅䅁允䅁䅁䅅䅁䙁䕁桪桥畓ㅴ䅎䍄䉁䅁䅁睁䅁䅁䅍䅄䅁䅁䅯䅒䅕䅁䅯䅈䅙䅁䅅䅁䉁䅁䅁权獄杂䅁䍄䉁䅁䅁睁䅁䅁䅍䅄䅁䅁䅯䅒䅕䅁䅯䅊䅙䅁䅅䅁䉁䅁䅁权允䅂䅁䍄䉁䅁䅁兂䅁䅁䅍䅄䅁䅁䅯睬䅷䅁䅯硹䅉䅁䅯䅂䍁䅧䅯䉹䅉䅁䅅䅁䉁䅁䅁兂慃婭婭剭扬䅑杷允䅁䅁䅍䅁䑁䅁䅷䅁䭁䕁䙑䅁䭁䍁䝙䅁䉁䅁䅁允䅁䅁䅕体㙆䭆䠶歖䵁䅉䅅䅁䑁䅁䅁睁䵁䅁䅁权⽂睃䅁权慁杂䅁允䅁䅁䅅䅁䭁䉁䝳䅁䵁䅉䅅䅁䕁䅁䅁睁䵁䅁䅁权䑄兂䅁权晁杂䅁权杁杂䅁允䅁䅁䅅䅁䭁偁䝑䅁䵁䅉䅅䅁䙁䅁䅁睁䵁䅁䅁权䕂兂䅁权汄权䅁权浄权䅁权湄权䅁允䅁䅁䅅䅁䭁䉁䱷䅁䵁䅉䅅䅁䑁䅁䅁睁䵁䅁䅁权湁兂䅁权敁杂䅁允䅁䅁䅅䅁䭁䙁䝷䅁䵁䅉䅅䅁䙁䅁䅁睁䵁䅁䅁权䩂睃䅁权䱄杅䅁权䕁䅁䅋权䥄杅䅁允䅁䅁䅅䅁䙁偁潙䥘䌯坢䅂䍄䉁䅁䅁兂䅁䅁䅍䅄䅁䅁䅯眸䄰䅁䅯朶䅯䅁䅯朵䅯䅁䅯眶䅯䅁䅅䅁䉁䅁䅁睂䅁䅁䅁䑙浔䅑杷允䅁䅁䅕䅁䑁䅁䅷䅁䭁䕁䙑䅁䭁佁䭧䅁䭁佁䭙䅁䭁佁䭣䅁䉁䅁䅁允䅁䅁䅯兕䅳䅁杷允䅁䅁䅍䅁䑁䅁䅷䅁䭁䱁䕷䅁䭁䍁䝑䅁䉁䅁䅁允䅁䅁䅯兕䅧䅁杷允䅁䅁䅕䅁䑁䅁䅷䅁䭁䕁䱑䅁䭁佁䭯䅁䭁佁䭙䅁䭁佁䭳䅁䉁䅁䅁允䅁䅁䅯䅅䅑䅁杷允䅁䅁䅍䅁䑁䅁䅷䅁䭁䩁䙕䅁䭁䉁䝧䅁䉁䅁䅁允䅁䅁䅯睢䅙䅁杷允䅁䅁䅍䅁䑁䅁䅷䅁䭁䵁䱣䅁䭁䉁䝯䅁䉁䅁䅁允䅁䅁䅯兗䅙䅁杷允䅁䅁䅕䅁䑁䅁䅷䅁䭁䍁䙧䅁䭁佁䭷䅁䭁佁䭙䅁䭁佁䭣䅁䉁䅁䅁允䅁䅁䅯䅅䅑䅁杷允䅁䅁䅕䅁䑁䅁䅷䅁䭁䑁䙍䅁䭁䵁即䅁䭁䅁䅑潁䭁䵁卫䅁䉁䅁䅁允䅁䅁䅕䥘䌯匹䵨啗䵁䅉䅅䅁䕁䅁䅁睁䵁䅁䅁权㝂兂䅁权晁杂䅁权杁杂䅁允䅁䅁䅅䅁䭁䩁䡑䅁䵁䅉䅅䅁䙁䅁䅁睁䵁䅁䅁权い权䅁权䙄杅䅁权䕁䅁䅋权䥄杅䅁允䅁䅁䅅䅁䙁偁扷爰朱杴䅸䍄䉁䅁䅁兂䅁䅁䅍䅄䅁䅁䅯杫䅳䅁䅯剸䅉䅁䅯䅂䍁䅧䅯剹䅉䅁䅅䅁䉁䅁䅁兂祄㉦卦祏汉䅑杷允䅁䅁䅍䅁䑁䅁䅷䅁䭁䥁䱑䅁䭁䉁䝧䅁䉁䅁䅁允䅁䅁䅯兏䅙䅁杷允䅁䅁䅕䅁䑁䅁䅷䅁䭁䙁䙫䅁䭁佁䭧䅁䭁佁䭙䅁䭁佁䭣䅁䉁䅁䅁允䅁䅁䅯术䅯䅁杷允䅁䅁䅍䅁䑁䅁䅷䅁䭁䥁䙙䅁䭁䉁䝯䅁䉁䅁䅁允䅁䅁䅯䅷䅙䅁杷允䅁䅁䅕䅁䑁䅁䅷䅁䭁䍁䙉䅁䭁佁䭕䅁䭁佁䭙䅁䭁佁䭣䅁䉁䅁䅁允䅁䅁䅯䅏䅳䅁杷允䅁䅁䅕䅁䑁䅁䅷䅁䭁䡁䙳䅁䭁佁䭕䅁䭁佁䭙䅁䭁佁䭣䅁䉁䅁䅁允䅁䅁䅯睎䅳䅁杷允䅁䅁䅍䅁䑁䅁䅷䅁䭁䩁䙧䅁䭁䉁䜴䅁䉁䅁䅁允䅁䅁䅯公䅙䅁杷允䅁䅁䅍䅁䑁䅁䅷䅁䭁䝁䰸䅁䭁䍁䝑䅁䉁䅁䅁允䅁䅁䅯䅅䅑䅁杷允䅁䅁䅍䅁䑁䅁䅷䅁䭁䵁䵑䅁䭁䉁䝯䅁䉁䅁䅁允䅁䅁䅯朱䅙䅁杷允䅁䅁䅕䅁䑁䅁䅷䅁䭁䡁䙳䅁䭁佁䭯䅁䭁佁䭙䅁䭁佁䭳䅁䉁䅁䅁允䅁䅁䅣䅁䅁䅁㍁欵䵁䅉䅅䅁䑁䅁䅁睁䵁䅁䅁权佁兂䅁权敁杂䅁允䅁䅁䅅䅁䭁䡁䝉䅁䵁䅉䅅䅁䑁䅁䅁睁䵁䅁䅁权睄䅂䅁权偄杅䅁允䅁䅁䅅䅁䡁䅁䅁䅁䅃敕䅆䍄䉁䅁䅁睁䅁䅁䅍䅄䅁䅁䅯条䅕䅁䅯杈䅙䅁䅅䅁䉁䅁䅁权ぁ杂䅁䍄䉁䅁䅁兂䅁䅁䅍䅄䅁䅁䅯杍䅕䅁䅯剸䅉䅁䅯䅂䍁䅧䅯䉹䅉䅁䅅䅁䉁䅁䅁兂敄䍅⭕偔剣䅑杷允䅁䅁䅕䅁䑁䅁䅷䅁䭁䭁䕍䅁䭁佁䭕䅁䭁佁䭙䅁䭁佁䭣䅁䉁䅁䅁允䅁䅁䅯材䅳䅁杷允䅁䅁䅍䅁䑁䅁䅷䅁䭁偁䕁䅁䭁䉁䝧䅁䉁䅁䅁允䅁䅁䅯兏䅙䅁杷允䅁䅁䅕䅁䑁䅁䅷䅁䭁䝁䵫䅁䭁䵁即䅁䭁䅁䅑潁䭁䵁卧䅁䉁䅁䅁允䅁䅁䅕瑃橥䑣䬳䕘䵁䅉䅅䅁䑁䅁䅁睁䵁䅁䅁权睄䅂䅁权敁杂䅁允䅁䅁䅅䅁䭁佁䜰䅁䵁䅉䅅䅁䙁䅁䅁睁䵁䅁䅁权噁䅄䅁权灄权䅁权浄权䅁权湄权䅁允䅁䅁䅅䅁䭁䉁副䅁䵁䅉䅅䅁䑁䅁䅁睁䵁䅁䅁权婃䅂䅁权慁杂䅁允䅁䅁䅅䅁䭁䉁䝳䅁䵁䅉䅅䅁䑁䅁䅁睁䵁䅁䅁权煃兄䅁权流杂䅁允䅁䅁䅅䅁䙁䩁婱婭婭噓䅎䍄䉁䅁䅁䅂䅁䅁䅍䅄䅁䅁䅯䄸䅑䅁䅯睈䅙䅁䅯䅉䅙䅁䅅䅁䉁䅁䅁权浂睂䅁䍄䉁䅁䅁兂䅁䅁䅍䅄䅁䅁䅯䅱䅕䅁䅯硹䅉䅁䅯䅂䍁䅧䅯剹䅉䅁䅅䅁䉁䅁䅁兂䙃ㄶ㑇畈扖䅑杷允䅁䅁䅍䅁䑁䅁䅷䅁䭁䕁䙍䅁䭁䉁䝷䅁䉁䅁䅁允䅁䅁䅯杗䅙䅁杷允䅁䅁䅍䅁䑁䅁䅷䅁䭁䱁䰰䅁䭁䉁䜴䅁䉁䅁䅁允䅁䅁䅯杺䅙䅁杷允䅁䅁䅕䅁䑁䅁䅷䅁䭁䍁䙳䅁䭁佁䭯䅁䭁佁䭙䅁䭁佁䭳䅁䉁䅁䅁允䅁䅁䅯䅅䅑䅁杷允䅁䅁䅕䅁䑁䅁䅷䅁䭁䕁䘴䅁䭁䵁即䅁䭁䅁䅑潁䭁䵁卫䅁䉁䅁䅁允䅁䅁䅕牕敧敨桳啗䵁䅉䅅䅁䑁䅁䅁睁䵁䅁䅁权ぃ䅂䅁权奁杂䅁允䅁䅁䅅䅁䭁䡁䝷䅁䵁䅉䅅䅁䑁䅁䅁睁䵁䅁䅁权獂杄䅁权偄杅䅁允䅁䅁䅅䅁䡁䙁噖噖䉖敒䅆䍄䉁䅁䅁兂䅁䅁䅍䅄䅁䅁䅯杓䅷䅁䅯儵䅯䅁䅯朵䅯䅁䅯眵䅯䅁䅅䅁䉁䅁䅁权允䅂䅁䍄䉁䅁䅁睁䅁䅁䅍䅄䅁䅁䅯䅇䅷䅁䅯䅈䅙䅁䅅䅁䉁䅁䅁权偂杂䅁䍄䉁䅁䅁睁䅁䅁䅍䅄䅁䅁䅯兆䅙䅁䅯硺䅉䅁䅅䅁䉁䅁䅁权允䅂䅁䍄䉁䅁䅁兂䅁䅁䅍䅄䅁䅁䅯䄸䅑䅁䅯䄶䅯䅁䅯朵䅯䅁䅯眵䅯䅁䅅䅁䉁䅁䅁权䝁睃䅁䍄䉁䅁䅁兂䅁䅁䅍䅄䅁䅁䅯䄸䅑䅁䅯儶䅯䅁䅯朵䅯䅁䅯眵䅯䅁䅅䅁䉁䅁䅁权煁䅄䅁䍄䉁䅁䅁睁䅁䅁䅍䅄䅁䅁䅯杶䅑䅁䅯䅊䅙䅁䅅䅁䉁䅁䅁权⭂䅃䅁䍄䉁䅁䅁睁䅁䅁䅍䅄䅁䅁䅯兖䅕䅁䅯杊䅙䅁䅅䅁䉁䅁䅁兂乄䵺䵺䥺呸䅑杷允䅁䅁䅕䅁䑁䅁䅷䅁䭁偁䕁䅁䭁佁䭯䅁䭁佁䭙䅁䭁佁䭳䅁䉁䅁䅁允䅁䅁䅣䅁䅁䍁佂欵䵁䅉䅅䅁䙁䅁䅁睁䵁䅁䅁权睄䅂䅁权獄权䅁权浄权䅁权湄权䅁允䅁䅁䅅䅁䡁䅁䅁䅁䅃敗䅖䍄䉁䅁䅁兂䅁䅁䅍䅄䅁䅁䅯䅤䄸䅁䅯朶䅯䅁䅯朵䅯䅁䅯眶䅯䅁䅅䅁䉁䅁䅁睂䅁䅁䅁䑉洷䅑杷允䅁䅁䅍䅁䑁䅁䅷䅁䭁䱁䕣䅁䭁䵁匸䅁䉁䅁䅁允䅁䅁䅯䅅䅑䅁杷允䅁䅁䅍䅁䑁䅁䅷䅁䭁佁䙁䅁䭁䵁匸䅁䉁䅁䅁允䅁䅁䅯䅅䅑䅁杷允䅁䅁䅕䅁䑁䅁䅷䅁䭁䙁䙍䅁䭁䵁即䅁䭁䅁䅑潁䭁䵁卫䅁䉁䅁䅁允䅁䅁䅕㘱睎児㍰歗䵁䅉䅅䅁䙁䅁䅁睁䵁䅁䅁权䅄兂䅁权潄权䅁权浄权䅁权湄权䅁允䅁䅁䅅䅁䭁䉁䕁䅁䵁䅉䅅䅁䙁䅁䅁睁䵁䅁䅁权呄兂䅁权䙄杅䅁权䕁䅁䅋权䥄杅䅁允䅁䅁䅅䅁䙁䩁湃㕷ぅ䉮䄵䍄䉁䅁䅁兂䅁䅁䅍䅄䅁䅁䅯睴䅑䅁䅯剸䅉䅁䅯䅂䍁䅧䅯䉹䅉䅁䅅䅁䉁䅁䅁兂䙁楃啉䡎晍䅑杷允䅁䅁䅕䅁䑁䅁䅷䅁䭁䍁䙉䅁䭁佁䬰䅁䭁佁䭙䅁䭁佁䭣䅁䉁䅁䅁允䅁䅁䅣䅁䅁䭁䵃唵䵁䅉䅅䅁䑁䅁䅁睁䵁䅁䅁权䱄兂䅁权慁杂䅁允䅁䅁䅅䅁䭁䕁䝳䅁䵁䅉䅅䅁䙁䅁䅁睁䵁䅁䅁权桄䅂䅁权潄权䅁权浄权䅁权湄权䅁允䅁䅁䅅䅁䭁䑁䱙䅁䵁䅉䅅䅁䙁䅁䅁睁䵁䅁䅁权䅄兂䅁权䱄杅䅁权䕁䅁䅋权䥄杅䅁允䅁䅁䅅䅁䙁䅁塲㍯㥁汭䅴䍄䉁䅁䅁睁䅁䅁䅍䅄䅁䅁䅯睴䅑䅁䅯杊䅙䅁䅅䅁䉁䅁䅁兂硂児塲穯奂䅑杷允䅁䅁䅍䅁䑁䅁䅷䅁䭁䕁䙧䅁䭁䉁䝷䅁䉁䅁䅁允䅁䅁䅯朲䅙䅁杷允䅁䅁䅕䅁䑁䅁䅷䅁䭁䵁䱁䅁䭁佁䭧䅁䭁佁䭙䅁䭁佁䭣䅁䉁䅁䅁允䅁䅁䅯兕䅳䅁杷允䅁䅁䅍䅁䑁䅁䅷䅁䭁䥁䙉䅁䭁䉁䜴䅁䉁䅁䅁允䅁䅁䅯杅䅧䅁杷允䅁䅁䅕䅁䑁䅁䅷䅁䭁䑁䙍䅁䭁佁䭫䅁䭁佁䭙䅁䭁佁䭣䅁䉁䅁䅁允䅁䅁䅯儲䄰䅁杷允䅁䅁䅕䅁䑁䅁䅷䅁䭁䱁䕣䅁䭁佁䭷䅁䭁佁䭙䅁䭁佁䭣䅁䉁䅁䅁允䅁䅁䅣䅁䅁䅁㕃䔵䵁䅉䅅䅁䙁䅁䅁睁䵁䅁䅁权楄兂䅁权䙄杅䅁权䕁䅁䅋权䥄杅䅁允䅁䅁䅅䅁䙁䡁祉㡵獳杘䄱䍄䉁䅁䅁睁䅁䅁䅍䅄䅁䅁䅯杤䅕䅁䅯硺䅉䅁䅅䅁䉁䅁䅁权允䅂䅁䍄䉁䅁䅁睁䅁䅁䅍䅄䅁䅁䅯睺䄰䅁䅯䅇䅙䅁䅅䅁䉁䅁䅁权婁杂䅁䍄䉁䅁䅁睁䅁䅁䅍䅄䅁䅁䅯末䅕䅁䅯杊䅙䅁䅅䅁䉁䅁䅁兂塄㍯㥁橃噤䅑杷允䅁䅁䅕䅁䑁䅁䅷䅁䭁䡁䱳䅁䭁佁䭕䅁䭁佁䭙䅁䭁佁䭣䅁䉁䅁䅁允䅁䅁䅯睎䅳䅁杷允䅁䅁䅕䅁䑁䅁䅷䅁䭁乁䙅䅁䭁䵁单䅁䭁䅁䅑潁䭁䵁卧䅁䉁䅁䅁允䅁䅁䅕ㄷ䕲剧歒ぇ䵁䅉䅅䅁䙁䅁䅁睁䵁䅁䅁权剄兂䅁权䱄杅䅁权䕁䅁䅋权䥄杅䅁允䅁䅁䅅䅁䙁䵁䴳䵺䵺䙮䅨䍄䉁䅁䅁睁䅁䅁䅍䅄䅁䅁䅯儰䅕䅁䅯杇䅙䅁䅅䅁䉁䅁䅁权㥁杂䅁䍄䉁䅁䅁兂䅁䅁䅍䅄䅁䅁䅯朷䅕䅁䅯硹䅉䅁䅯䅂䍁䅧䅯剹䅉䅁䅅䅁䉁䅁䅁兂慃婭婭坭杬䅑杷允䅁䅁䅕䅁䑁䅁䅷䅁䭁䉁乙䅁䭁䵁单䅁䭁䅁䅑潁䭁䵁卫䅁䉁䅁䅁允䅁䅁䅕湑㉪㐴⽆歅䵁䅉䅅䅁䑁䅁䅁睁䵁䅁䅁权瑄䅂䅁权捁杂䅁允䅁䅁䅅䅁䭁䝁䡧䅁䵁䅉䅅䅁䙁䅁䅁睁䵁䅁䅁权坄䅂䅁权瑄权䅁权浄权䅁权湄权䅁允䅁䅁䅅䅁䡁䅁䅁䅁䅄⭐䅚䍄䉁䅁䅁兂䅁䅁䅍䅄䅁䅁䅯睡䄰䅁䅯朶䅯䅁䅯朵䅯䅁䅯眶䅯䅁䅅䅁䉁䅁䅁权允䅂䅁䍄䉁䅁䅁兂䅁䅁䅍䅄䅁䅁䅯眱䅑䅁䅯儷䅯䅁䅯朵䅯䅁䅯眵䅯䅁䅅䅁䉁䅁䅁权允䅂䅁䍄䉁䅁䅁兂䅁䅁䅍䅄䅁䅁䅯儸䅯䅁䅯朶䅯䅁䅯朵䅯䅁䅯眶䅯䅁䅅䅁䉁䅁䅁权允䅂䅁䍄䉁䅁䅁兂䅁䅁䅍䅄䅁䅁䅯睅䅷䅁䅯䄶䅯䅁䅯朵䅯䅁䅯眵䅯䅁䅅䅁䉁䅁䅁权㉁睃䅁䍄䉁䅁䅁睁䅁䅁䅍䅄䅁䅁䅯杫䅑䅁䅯䅇䅙䅁䅅䅁䉁䅁䅁权療杂䅁䍄䉁䅁䅁兂䅁䅁䅍䅄䅁䅁䅯条䅷䅁䅯儷䅯䅁䅯朵䅯䅁䅯眵䅯䅁䅅䅁䉁䅁䅁权允䅂䅁䍄䉁䅁䅁兂䅁䅁䅍䅄䅁䅁䅯朶䅳䅁䅯硹䅉䅁䅯䅂䍁䅧䅯剹䅉䅁䅅䅁䉁䅁䅁兂䭁㘱睎塐数䅑杷允䅁䅁䅕䅁䑁䅁䅷䅁䭁䕁偅䅁䭁佁䭯䅁䭁佁䭙䅁䭁佁䭳䅁䉁䅁䅁允䅁䅁䅯䅅䅑䅁杷允䅁䅁䅕䅁䑁䅁䅷䅁䭁佁䕫䅁䭁佁䭧䅁䭁佁䭙䅁䭁佁䭣䅁䉁䅁䅁允䅁䅁䅯杂䅳䅁杷允䅁䅁䅕䅁䑁䅁䅷䅁䭁乁䱯䅁䭁䵁单䅁䭁䅁䅑潁䭁䵁卫䅁䉁䅁䅁允䅁䅁䅕桏䰹杳牣啂䵁䅉䅅䅁䑁䅁䅁睁䵁䅁䅁权呃䅂䅁权捁杂䅁允䅁䅁䅅䅁䭁䍁䝳䅁䵁䅉䅅䅁䙁䅁䅁睁䵁䅁䅁权橄兂䅁权灄权䅁权浄权䅁权湄权䅁允䅁䅁䅅䅁䭁䱁佉䅁䵁䅉䅅䅁䙁䅁䅁睁䵁䅁䅁权畂兂䅁权汄权䅁权浄权䅁权湄权䅁允䅁䅁䅅䅁䭁䉁䕁䅁䵁䅉䅅䅁䙁䅁䅁睁䵁䅁䅁权剄兂䅁权瑄权䅁权浄权䅁权湄权䅁允䅁䅁䅅䅁䡁䅁䅁䅁䅄畏䅚䍄䉁䅁䅁兂䅁䅁䅍䅄䅁䅁䅯儳䅕䅁䅯䄷䅯䅁䅯朵䅯䅁䅯眵䅯䅁䅅䅁䉁䅁䅁权允䅂䅁䍄䉁䅁䅁兂䅁䅁䅍䅄䅁䅁䅯免䄰䅁䅯儶䅯䅁䅯朵䅯䅁䅯眵䅯䅁䅅䅁䉁䅁䅁权允䅂䅁䍄䉁䅁䅁兂䅁䅁䅍䅄䅁䅁䅯䅃䅕䅁䅯䄷䅯䅁䅯朵䅯䅁䅯眵䅯䅁䅅䅁䉁䅁䅁睂䅁䅁䅁䡑歺䅑杷允䅁䅁䅍䅁䑁䅁䅷䅁䭁䵁䱁䅁䭁䵁匸䅁䉁䅁䅁允䅁䅁䅣䅁䅁䝁橁〴䵁䅉䅅䅁䑁䅁䅁睁䵁䅁䅁权䥃䅄䅁权偄杅䅁允䅁䅁䅅䅁䡁䅁䅁䅁䅃⬱䅂䍄䉁䅁䅁兂䅁䅁䅍䅄䅁䅁䅯內䅕䅁䅯儶䅯䅁䅯朵䅯䅁䅯眵䅯䅁䅅䅁䉁䅁䅁权允䅂䅁䍄䉁䅁䅁兂䅁䅁䅍䅄䅁䅁䅯杒䅕䅁䅯儷䅯䅁䅯朵䅯䅁䅯眵䅯䅁䅅䅁䉁䅁䅁权允䅂䅁䍄䉁䅁䅁兂䅁䅁䅍䅄䅁䅁䅯睙䅕䅁䅯䄷䅯䅁䅯朵䅯䅁䅯眵䅯䅁䅅䅁䉁䅁䅁睂䅁䅁䅁䵷汦䅑杷允䅁䅁䅕䅁䑁䅁䅷䅁䭁䙁䱯䅁䭁佁䬰䅁䭁佁䭙䅁䭁佁䭣䅁䉁䅁䅁允䅁䅁䅣䅁䅁䕁煃唵䵁䅉䅅䅁䕁䅁䅁睁䵁䅁䅁权佃兂䅁权晁杂䅁权杁杂䅁允䅁䅁䅅䅁䭁䩁䠸䅁䵁䅉䅅䅁䙁䅁䅁睁䵁䅁䅁权䥄䅂䅁权瑄权䅁权浄权䅁权湄权䅁允䅁䅁䅅䅁䡁䅁䅁䅁䅃⭙䅖䍄䉁䅁䅁兂䅁䅁䅍䅄䅁䅁䅯睍䅕䅁䅯儵䅯䅁䅯朵䅯䅁䅯眵䅯䅁䅅䅁䉁䅁䅁权奁睃䅁䍄䉁䅁䅁兂䅁䅁䅍䅄䅁䅁䅯睪䅷䅁䅯儵䅯䅁䅯朵䅯䅁䅯眵䅯䅁䅅䅁䉁䅁䅁权允䅂䅁䍄䉁䅁䅁睁䅁䅁䅍䅄䅁䅁䅯眳䅕䅁䅯䅊䅙䅁䅅䅁䉁䅁䅁权允䅂䅁䍄䉁䅁䅁兂䅁䅁䅍䅄䅁䅁䅯䄴䅳䅁䅯剸䅉䅁䅯䅂䍁䅧䅯剹䅉䅁䅅䅁䉁䅁䅁兂䩄硣㡄漳瀰䅑杷允䅁䅁䅕䅁䑁䅁䅷䅁䭁佁䙍䅁䭁䵁即䅁䭁䅁䅑潁䭁䵁卧䅁䉁䅁䅁允䅁䅁䅕灭婭婭㕮さ䵁䅉䅅䅁䙁䅁䅁睁䵁䅁䅁权剂兂䅁权煄权䅁权浄权䅁权牄权䅁允䅁䅁䅅䅁䡁䅁䅁䅁权敏䅚䍄䉁䅁䅁兂䅁䅁䅍䅄䅁䅁䅯䅯䅑䅁䅯剸䅉䅁䅯䅂䍁䅧䅯剹䅉䅁䅅䅁䉁䅁䅁兂䡄㝖兔椫留䅑杷允䅁䅁䅕䅁䑁䅁䅷䅁䭁䭁䕁䅁䭁䵁即䅁䭁䅁䅑潁䭁䵁卧䅁䉁䅁䅁允䅁䅁䅕灭婭婭火䕙䵁䅉䅅䅁䙁䅁䅁睁䵁䅁䅁权㝃䅂䅁权汄权䅁权浄权䅁权湄权䅁允䅁䅁䅅䅁䭁䉁䱧䅁䵁䅉䅅䅁䑁䅁䅁睁䵁䅁䅁权权䅂䅁权慁杂䅁允䅁䅁䅅䅁䭁䕁䝁䅁䵁䅉䅅䅁䙁䅁䅁睁䵁䅁䅁权䙁杂䅁权瑄权䅁权浄权䅁权湄权䅁允䅁䅁䅅䅁䡁䅁䅁䅁䅄攫䅖䍄䉁䅁䅁睁䅁䅁䅍䅄䅁䅁䅯杕䄴䅁䅯䅈䅙䅁䅅䅁䉁䅁䅁权摃杂䅁䍄䉁䅁䅁兂䅁䅁䅍䅄䅁䅁䅯䅯䅑䅁䅯朶䅯䅁䅯朵䅯䅁䅯眶䅯䅁䅅䅁䉁䅁䅁睂䅁䅁䅁䑙浢䅑杷允䅁䅁䅍䅁䑁䅁䅷䅁䭁䩁䕁䅁䭁䵁匸䅁䉁䅁䅁允䅁䅁䅯䅅䅑䅁杷允䅁䅁䅍䅁䑁䅁䅷䅁䭁䵁䙫䅁䭁䍁䝙䅁䉁䅁䅁允䅁䅁䅕噋偹癷㑖䕗䵁䅉䅅䅁䑁䅁䅁睁䵁䅁䅁权浃䅂䅁权慁杂䅁允䅁䅁䅅䅁䭁䝁䝉䅁䵁䅉䅅䅁䙁䅁䅁睁䵁䅁䅁权摃䅂䅁权獄权䅁权浄权䅁权湄权䅁允䅁䅁䅅䅁䡁䅁䅁䅁䅁敱䅒䍄䉁䅁䅁睁䅁䅁䅍䅄䅁䅁䅯䅫䅑䅁䅯䅇䅙䅁䅅䅁䉁䅁䅁权婁杂䅁䍄䉁䅁䅁睁䅁䅁䅍䅄䅁䅁䅯䅌䅕䅁䅯硺䅉䅁䅅䅁䉁䅁䅁权允䅂䅁䍄䉁䅁䅁睁䅁䅁䅍䅄䅁䅁䅯朷䅑䅁䅯杇䅙䅁䅅䅁䉁䅁䅁权乄杂䅁䍄䉁䅁䅁睁䅁䅁䅍䅄䅁䅁䅯硦䅁䅁䅯杊䅙䅁䅅䅁䉁䅁䅁兂䅁䅁䅁䝁兂䅑杷允䅁䅁䅑䅁䑁䅁䅷䅁䭁䩁䕁䅁䭁䉁䜸䅁䭁䍁䝁䅁䉁䅁䅁允䅁䅁䅯杏䅙䅁杷允䅁䅁䅍䅁䑁䅁䅷䅁䭁䥁䙙䅁䭁䵁匸䅁䉁䅁䅁允䅁䅁䅣䅁䅁䭁浂䔴䵁䅉䅅䅁䑁䅁䅁睁䵁䅁䅁权啃兂䅁权敁杂䅁允䅁䅁䅅䅁䭁䡁䝣䅁䵁䅉䅅䅁䑁䅁䅁睁䵁䅁䅁权䡄睃䅁权流杂䅁允䅁䅁䅅䅁䙁䕁桪桥畓ㅚ䅴䍄䉁䅁䅁睁䅁䅁䅍䅄䅁䅁䅯兲䅕䅁䅯䅊䅙䅁䅅䅁䉁䅁䅁权潃睂䅁䍄䉁䅁䅁睁䅁䅁䅍䅄䅁䅁䅯杪䅕䅁䅯杊䅙䅁䅅䅁䉁䅁䅁兂歃䑣䬰㈱䝎䅑杷允䅁䅁䅕䅁䑁䅁䅷䅁䭁䩁䕁䅁䭁佁䭧䅁䭁佁䭙䅁䭁佁䭣䅁䉁䅁䅁允䅁䅁䅯杂䅳䅁杷允䅁䅁䅕䅁䑁䅁䅷䅁䭁䥁久䅁䭁佁䭯䅁䭁佁䭙䅁䭁佁䭳䅁䉁䅁䅁允䅁䅁䅣䅁䅁䵁⭁欵䵁䅉䅅䅁䑁䅁䅁睁䵁䅁䅁权婁兂䅁权流杂䅁允䅁䅁䅅䅁䙁䱁敧敨剴䕭䅸䍄䉁䅁䅁兂䅁䅁䅍䅄䅁䅁䅯䅫䅑䅁䅯儶䅯䅁䅯朵䅯䅁䅯眵䅯䅁䅅䅁䉁䅁䅁权捄睄䅁䍄䉁䅁䅁兂䅁䅁䅍䅄䅁䅁䅯兮䄴䅁䅯剸䅉䅁䅯䅂䍁䅧䅯剹䅉䅁䅅䅁䉁䅁䅁兂潄䑥扃㤲执䅑杷允䅁䅁䅕䅁䑁䅁䅷䅁䭁佁䕍䅁䭁佁䭯䅁䭁佁䭙䅁䭁佁䭳䅁䉁䅁䅁允䅁䅁䅣䅁䅁䭁䅁欵䵁䅉䅅䅁䙁䅁䅁睁䵁䅁䅁权獁兂䅁权䙄杅䅁权䕁䅁䅋权䩄杅䅁允䅁䅁䅅䅁䙁䉁㕆砫䭄兺䅸䍄䉁䅁䅁兂䅁䅁䅍䅄䅁䅁䅯杳䄰䅁䅯儷䅯䅁䅯朵䅯䅁䅯眵䅯䅁䅅䅁䉁䅁䅁睂䅁䅁䅁䅉浄䅑杷允䅁䅁䅍䅁䑁䅁䅷䅁䭁䱁䵍䅁䭁䉁䜴䅁䉁䅁䅁允䅁䅁䅯䅎䅙䅁杷允䅁䅁䅍䅁䑁䅁䅷䅁䭁偁乁䅁䭁䉁䝯䅁䉁䅁䅁允䅁䅁䅯睇䅙䅁杷允䅁䅁䅕䅁䑁䅁䅷䅁䭁䉁䙉䅁䭁䵁即䅁䭁䅁䅑潁䭁䵁卧䅁䉁䅁䅁允䅁䅁䅕硥畓⭒䍈䕙䵁䅉䅅䅁䙁䅁䅁睁䵁䅁䅁权元䅂䅁权獄权䅁权浄权䅁权湄权䅁允䅁䅁䅅䅁䡁䅁䅁䅁䅃敇䅚䍄䉁䅁䅁兂䅁䅁䅍䅄䅁䅁䅯典䅑䅁䅯剸䅉䅁䅯䅂䍁䅧䅯䉹䅉䅁䅅䅁䉁䅁䅁兂䑂伹㍅䱸䑷䅑杷允䅁䅁䅕䅁䑁䅁䅷䅁䭁䵁䕕䅁䭁䵁单䅁䭁䅁䅑潁䭁䵁卫䅁䉁䅁䅁允䅁䅁䅕㐫地浂扪歂䵁䅉䅅䅁䙁䅁䅁睁䵁䅁䅁权癄䅂䅁权䙄杅䅁权䕁䅁䅋权䩄杅䅁允䅁䅁䅅䅁䙁䕁䩰㡇㕵䉃䅨䍄䉁䅁䅁兂䅁䅁䅍䅄䅁䅁䅯䅈䅕䅁䅯硹䅉䅁䅯䅂䍁䅧䅯䉹䅉䅁䅅䅁䉁䅁䅁兂㉄䙋偹汷奖䅑杷允䅁䅁䅕䅁䑁䅁䅷䅁䭁䱁䱍䅁䭁佁䭕䅁䭁佁䭙䅁䭁佁䭣䅁䉁䅁䅁允䅁䅁䅯䅅䅑䅁杷允䅁䅁䅕䅁䑁䅁䅷䅁䭁佁乣䅁䭁䵁即䅁䭁䅁䅑潁䭁䵁卫䅁䉁䅁䅁允䅁䅁䅕⽷潕䥘匹歙䵁䅉䅅䅁䑁䅁䅁睁䵁䅁䅁权䙄䅂䅁权捁杂䅁允䅁䅁䅅䅁䭁䍁䝳䅁䵁䅉䅅䅁䕁䅁䅁睁䵁䅁䅁权浂兂䅁权晁杂䅁权杁杂䅁允䅁䅁䅅䅁䭁䕁䝷䅁䵁䅉䅅䅁䙁䅁䅁睁䵁䅁䅁权灁睄䅁权䱄杅䅁权䕁䅁䅋权䩄杅䅁允䅁䅁䅅䅁䙁䍁捬㡪ㅌ䙩䄱䍄䉁䅁䅁睁䅁䅁䅍䅄䅁䅁䅯睊䅕䅁䅯杇䅙䅁䅅䅁䉁䅁䅁权扁杂䅁䍄䉁䅁䅁䅂䅁䅁䅍䅄䅁䅁䅯眯䄴䅁䅯睈䅙䅁䅯䅉䅙䅁䅅䅁䉁䅁䅁权䅁睄䅁䍄䉁䅁䅁兂䅁䅁䅍䅄䅁䅁䅯睤䅕䅁䅯儶䅯䅁䅯朵䅯䅁䅯眵䅯䅁䅅䅁䉁䅁䅁权允䅂䅁䍄䉁䅁䅁兂䅁䅁䅍䅄䅁䅁䅯兂䅙䅁䅯硹䅉䅁䅯䅂䍁䅧䅯䉹䅉䅁䅅䅁䉁䅁䅁兂塄㍯㥁灃楤䅑杷允䅁䅁䅕䅁䑁䅁䅷䅁䭁偁䭑䅁䭁佁䬰䅁䭁佁䭙䅁䭁佁䭣䅁䉁䅁䅁允䅁䅁䅯䅅䅑䅁杷允䅁䅁䅍䅁䑁䅁䅷䅁䭁乁䕕䅁䭁䉁䝷䅁䉁䅁䅁允䅁䅁䅯兓䅙䅁杷允䅁䅁䅍䅁䑁䅁䅷䅁䭁䉁䘴䅁䭁䉁䝯䅁䉁䅁䅁允䅁䅁䅯杙䅙䅁杷允䅁䅁䅕䅁䑁䅁䅷䅁䭁䵁䕕䅁䭁佁䭫䅁䭁佁䭙䅁䭁佁䭣䅁䉁䅁䅁允䅁䅁䅯創䅁䅁杷允䅁䅁䅕䅁䑁䅁䅷䅁䭁䱁䙯䅁䭁佁䭷䅁䭁佁䭙䅁䭁佁䭣䅁䉁䅁䅁允䅁䅁䅣䅁䅁䍁穄唵䵁䅉䅅䅁䑁䅁䅁睁䵁䅁䅁权楄䅂䅁权捁杂䅁允䅁䅁䅅䅁䭁䡁䝳䅁䵁䅉䅅䅁䑁䅁䅁睁䵁䅁䅁权摂兂䅁权敁杂䅁允䅁䅁䅅䅁䭁䙁䝍䅁䵁䅉䅅䅁䙁䅁䅁睁䵁䅁䅁权橂兂䅁权䙄杅䅁权䕁䅁䅋权䥄杅䅁允䅁䅁䅅䅁䙁䍁䡢睳㝙楦䅨䍄䉁䅁䅁兂䅁䅁䅍䅄䅁䅁䅯內䅕䅁䅯儷䅯䅁䅯朵䅯䅁䅯眵䅯䅁䅅䅁䉁䅁䅁权允䅂䅁䍄䉁䅁䅁兂䅁䅁䅍䅄䅁䅁䅯睵䅳䅁䅯硹䅉䅁䅯䅂䍁䅧䅯剹䅉䅁䅅䅁䉁䅁䅁兂偃癷潕䑘楤䅑杷允䅁䅁䅍䅁䑁䅁䅷䅁䭁佁䔴䅁䭁䉁䝷䅁䉁䅁䅁允䅁䅁䅯杋䅣䅁杷允䅁䅁䅍䅁䑁䅁䅷䅁䭁䍁余䅁䭁䍁䝑䅁䉁䅁䅁允䅁䅁䅯儯䅣䅁杷允䅁䅁䅑䅁䑁䅁䅷䅁䭁乁䙣䅁䭁䉁䜸䅁䭁䍁䝁䅁䉁䅁䅁允䅁䅁䅯䄲䅙䅁杷允䅁䅁䅕䅁䑁䅁䅷䅁䭁乁䕑䅁䭁佁䭯䅁䭁佁䭙䅁䭁佁䭳䅁䉁䅁䅁允䅁䅁䅯䅅䅑䅁杷允䅁䅁䅕䅁䑁䅁䅷䅁䭁䭁䱳䅁䭁佁䭧䅁䭁佁䭙䅁䭁佁䭣䅁䉁䅁䅁允䅁䅁䅯李䅳䅁杷允䅁䅁䅍䅁䑁䅁䅷䅁䭁䑁䵣䅁䭁䍁䝑䅁䉁䅁䅁允䅁䅁䅯硆䅅䅁杷允䅁䅁䅍䅁䑁䅁䅷䅁䭁䑁乕䅁䭁䍁䝑䅁䉁䅁䅁允䅁䅁䅯䉡䅉䅁杷允䅁䅁䅕䅁䑁䅁䅷䅁䭁䝁䙍䅁䭁佁䭕䅁䭁佁䭙䅁䭁佁䭣䅁䉁䅁䅁允䅁䅁䅯睎䅳䅁杷允䅁䅁䅕䅁䑁䅁䅷䅁䭁䑁乙䅁䭁佁䬰䅁䭁佁䭙䅁䭁佁䭣䅁䉁䅁䅁允䅁䅁䅯䅅䅑䅁杷允䅁䅁䅕䅁䑁䅁䅷䅁䭁䉁䝍䅁䭁佁䭯䅁䭁佁䭙䅁䭁佁䭳䅁䉁䅁䅁允䅁䅁䅣䅁䅁䵁偂欵䵁䅉䅅䅁䙁䅁䅁睁䵁䅁䅁权偃兂䅁权䙄杅䅁权䕁䅁䅋权䩄杅䅁允䅁䅁䅅䅁䙁佁䕡䘫兖䅚䅚䍄䉁䅁䅁睁䅁䅁䅍䅄䅁䅁䅯䅦䄰䅁䅯硺䅉䅁䅅䅁䉁䅁䅁睂䅁䅁䅁䕙桔䅑杷允䅁䅁䅕䅁䑁䅁䅷䅁䭁佁䕅䅁䭁佁䬰䅁䭁佁䭙䅁䭁佁䭣䅁䉁䅁䅁允䅁䅁䅣噖噖慖㝈唴䵁䅉䅅䅁䕁䅁䅁睁䵁䅁䅁权灄䅂䅁权晁杂䅁权杁杂䅁允䅁䅁䅅䅁䭁䵁䥯䅁䵁䅉䅅䅁䑁䅁䅁睁䵁䅁䅁权奄䅅䅁权歁杂䅁允䅁䅁䅅䅁䭁偁兯䅁䵁䅉䅅䅁䙁䅁䅁睁䵁䅁䅁权䕄䅄䅁权䱄杅䅁权䕁䅁䅋权䩄杅䅁允䅁䅁䅅䅁䙁佁剸䉵䘶ㅹ䄵䍄䉁䅁䅁兂䅁䅁䅍䅄䅁䅁䅯䅡䅕䅁䅯剸䅉䅁䅯䅂䍁䅧䅯䉹䅉䅁䅅䅁䉁䅁䅁兂汃硕㍰煡䙕䅑杷允䅁䅁䅕䅁䑁䅁䅷䅁䭁䩁䱯䅁䭁䵁单䅁䭁䅁䅑潁䭁䵁卫䅁䉁䅁䅁允䅁䅁䅕眵潏場捪䕄䵁䅉䅅䅁䑁䅁䅁睁䵁䅁䅁权睃兂䅁权慁杂䅁允䅁䅁䅅䅁䭁䑁䝷䅁䵁䅉䅅䅁䙁䅁䅁睁䵁䅁䅁权偃兂䅁权䱄杅䅁权䕁䅁䅋权䩄杅䅁允䅁䅁䅅䅁䙁偁潙䥘䌯嘵䅤䍄䉁䅁䅁睁䅁䅁䅍䅄䅁䅁䅯睪䅕䅁䅯䅈䅙䅁䅅䅁䉁䅁䅁权ㅂ睂䅁䍄䉁䅁䅁兂䅁䅁䅍䅄䅁䅁䅯兮䄴䅁䅯朶䅯䅁䅯朵䅯䅁䅯眶䅯䅁䅅䅁䉁䅁䅁睂䅁䅁䅁乯汦䅑杷允䅁䅁䅕䅁䑁䅁䅷䅁䭁䱁关䅁䭁佁䭧䅁䭁佁䭙䅁䭁佁䭣䅁䉁䅁䅁允䅁䅁䅯䅅䅑䅁杷允䅁䅁䅕䅁䑁䅁䅷䅁䭁䉁䝣䅁䭁䵁即䅁䭁䅁䅑潁䭁䵁卫䅁䉁䅁䅁允䅁䅁䅕⽷潕䥘䌯䕗䵁䅉䅅䅁䑁䅁䅁睁䵁䅁䅁权佃兂䅁权敁杂䅁允䅁䅁䅅䅁䭁䥁䡯䅁䵁䅉䅅䅁䑁䅁䅁睁䵁䅁䅁权佃兂䅁权歁杂䅁允䅁䅁䅅䅁䭁䕁䠴䅁䵁䅉䅅䅁䙁䅁䅁睁䵁䅁䅁权佃兂䅁权灄权䅁权浄权䅁权湄权䅁允䅁䅁䅅䅁䭁䱁具䅁䵁䅉䅅䅁䑁䅁䅁睁䵁䅁䅁权瑄兂䅁权敁杂䅁允䅁䅁䅅䅁䭁䍁䥍䅁䵁䅉䅅䅁䑁䅁䅁睁䵁䅁䅁权慄兂䅁权捁杂䅁允䅁䅁䅅䅁䭁䵁䜸䅁䵁䅉䅅䅁䙁䅁䅁睁䵁䅁䅁权䥂兂䅁权獄权䅁权浄权䅁权湄权䅁允䅁䅁䅅䅁䡁䅁䅁䅁䅁留䅒䍄䉁䅁䅁睁䅁䅁䅍䅄䅁䅁䅯硦䅁䅁䅯䅈䅙䅁䅅䅁䉁䅁䅁权楂杂䅁䍄䉁䅁䅁䅂䅁䅁䅍䅄䅁䅁䅯朷䅳䅁䅯睈䅙䅁䅯䅉䅙䅁䅅䅁䉁䅁䅁权卄睂䅁䍄䉁䅁䅁兂䅁䅁䅍䅄䅁䅁䅯䅐䅕䅁䅯剸䅉䅁䅯䅂䍁䅧䅯䉹䅉䅁䅅䅁䉁䅁䅁兂㥂㈲瑸儸剫䅑杷允䅁䅁䅍䅁䑁䅁䅷䅁䭁偁䕣䅁䭁䉁䝧䅁䉁䅁䅁允䅁䅁䅯克䅙䅁杷允䅁䅁䅍䅁䑁䅁䅷䅁䭁偁䬸䅁䭁䉁䜴䅁䉁䅁䅁允䅁䅁䅯公䅙䅁杷允䅁䅁䅕䅁䑁䅁䅷䅁䭁䵁䵯䅁䭁佁䭷䅁䭁佁䭙䅁䭁佁䭣䅁䉁䅁䅁允䅁䅁䅯䅅䅑䅁杷允䅁䅁䅕䅁䑁䅁䅷䅁䭁䭁䔰䅁䭁佁䬰䅁䭁佁䭙䅁䭁佁䭣䅁䉁䅁䅁允䅁䅁䅣䅁䅁䅁啃䔵䵁䅉䅅䅁䑁䅁䅁睁䵁䅁䅁权桂兄䅁权敁杂䅁允䅁䅁䅅䅁䭁䉁䡯䅁䵁䅉䅅䅁䙁䅁䅁睁䵁䅁䅁权穃䅂䅁权䱄杅䅁权䕁䅁䅋权䩄杅䅁允䅁䅁䅅䅁䙁䙁偹癷潕䘯䅖䍄䉁䅁䅁睁䅁䅁䅍䅄䅁䅁䅯睳䅑䅁䅯杇䅙䅁䅅䅁䉁䅁䅁权䍄杂䅁䍄䉁䅁䅁睁䅁䅁䅍䅄䅁䅁䅯六䅳䅁䅯杇䅙䅁䅅䅁䉁䅁䅁权䍄杂䅁䍄䉁䅁䅁兂䅁䅁䅍䅄䅁䅁䅯眴䅕䅁䅯剸䅉䅁䅯䅂䍁䅧䅯䉹䅉䅁䅅䅁䉁䅁䅁兂牄慐䭧䩸噯䅑杷允䅁䅁䅍䅁䑁䅁䅷䅁䭁䑁䱉䅁䭁䵁匸䅁䉁䅁䅁允䅁䅁䅣䅁䅁䥁杂欴䵁䅉䅅䅁䙁䅁䅁睁䵁䅁䅁权䍄兂䅁权獄权䅁权浄权䅁权湄权䅁允䅁䅁䅅䅁䭁䉁䕁䅁䵁䅉䅅䅁䑁䅁䅁睁䵁䅁䅁权穃䅂䅁权流杂䅁允䅁䅁䅅䅁䙁䑁積積積ㅯ䅚䍄䉁䅁䅁睁䅁䅁䅍䅄䅁䅁䅯睘䅕䅁䅯硺䅉䅁䅅䅁䉁䅁䅁权允䅂䅁䍄䉁䅁䅁睁䅁䅁䅍䅄䅁䅁䅯杷䅕䅁䅯杇䅙䅁䅅䅁䉁䅁䅁权楂杂䅁䍄䉁䅁䅁䅂䅁䅁䅍䅄䅁䅁䅯兪䅕䅁䅯睈䅙䅁䅯䅉䅙䅁䅅䅁䉁䅁䅁权煁䅃䅁䍄䉁䅁䅁兂䅁䅁䅍䅄䅁䅁䅯䄫䅳䅁䅯硹䅉䅁䅯䅂䍁䅧䅯剹䅉䅁䅅䅁䉁䅁䅁兂䭁㘱睎卐剰䅑杷允䅁䅁䅍䅁䑁䅁䅷䅁䭁䭁䴸䅁䭁䉁䜴䅁䉁䅁䅁允䅁䅁䅯䅎䅙䅁杷允䅁䅁䅕䅁䑁䅁䅷䅁䭁䩁䙕䅁䭁佁䭕䅁䭁佁䭙䅁䭁佁䭣䅁䉁䅁䅁允䅁䅁䅯䅅䅑䅁杷允䅁䅁䅕䅁䑁䅁䅷䅁䭁䑁偕䅁䭁䵁单䅁䭁䅁䅑潁䭁䵁卫䅁䉁䅁䅁允䅁䅁䅕桋嘳䡅昲䕅䵁䅉䅅䅁䑁䅁䅁睁䵁䅁䅁权歃兂䅁权偄杅䅁允䅁䅁䅅䅁䭁䉁䕁䅁䵁䅉䅅䅁䙁䅁䅁睁䵁䅁䅁权婂兂䅁权䱄杅䅁权䕁䅁䅋权䥄杅䅁允䅁䅁䅅䅁䙁䅁塲㍯㥁浉䅚䍄䉁䅁䅁睁䅁䅁䅍䅄䅁䅁䅯兗䅕䅁䅯䅇䅙䅁䅅䅁䉁䅁䅁权㕁杂䅁䍄䉁䅁䅁睁䅁䅁䅍䅄䅁䅁䅯䅶䅷䅁䅯䅈䅙䅁䅅䅁䉁䅁䅁权䱃杂䅁䍄䉁䅁䅁兂䅁䅁䅍䅄䅁䅁䅯䅖䅕䅁䅯剸䅉䅁䅯䅂䍁䅧䅯剹䅉䅁䅅䅁䉁䅁䅁兂㙂獖䉕婰捑䅑杷允䅁䅁䅕䅁䑁䅁䅷䅁䭁䭁䰰䅁䭁䵁单䅁䭁䅁䅑潁䭁䵁卧䅁䉁䅁䅁允䅁䅁䅕䍋㙵灪煸䕂䵁䅉䅅䅁䑁䅁䅁睁䵁䅁䅁权䵄䅂䅁权慁杂䅁允䅁䅁䅅䅁䭁䱁䝙䅁䵁䅉䅅䅁䑁䅁䅁睁䵁䅁䅁权䵁兂䅁权歁杂䅁允䅁䅁䅅䅁䭁䱁䡣䅁䵁䅉䅅䅁䑁䅁䅁睁䵁䅁䅁权桄䅂䅁权歁杂䅁允䅁䅁䅅䅁䭁䉁䕁䅁䵁䅉䅅䅁䙁䅁䅁睁䵁䅁䅁权啄兂䅁权獄权䅁权浄权䅁权湄权䅁允䅁䅁䅅䅁䡁䅁䅁䅁䅂畓䅖䍄䉁䅁䅁兂䅁䅁䅍䅄䅁䅁䅯睁䅕䅁䅯儶䅯䅁䅯朵䅯䅁䅯眵䅯䅁䅅䅁䉁䅁䅁权允䅂䅁䍄䉁䅁䅁䅂䅁䅁䅍䅄䅁䅁䅯儰䅷䅁䅯睈䅙䅁䅯䅉䅙䅁䅅䅁䉁䅁䅁权坃杂䅁䍄䉁䅁䅁兂䅁䅁䅍䅄䅁䅁䅯䅡䅕䅁䅯朶䅯䅁䅯朵䅯䅁䅯眶䅯䅁䅅䅁䉁䅁䅁睂䅁䅁䅁䑧浐䅑杷允䅁䅁䅕䅁䑁䅁䅷䅁䭁乁䙕䅁䭁佁䭕䅁䭁佁䭙䅁䭁佁䭣䅁䉁䅁䅁允䅁䅁䅯䅅䅑䅁杷允䅁䅁䅍䅁䑁䅁䅷䅁䭁䙁䙑䅁䭁䉁䝧䅁䉁䅁䅁允䅁䅁䅯睢䅙䅁杷允䅁䅁䅍䅁䑁䅁䅷䅁䭁䑁䙫䅁䭁䉁䜴䅁䉁䅁䅁允䅁䅁䅯杤䅙䅁杷允䅁䅁䅍䅁䑁䅁䅷䅁䭁䉁佑䅁䭁䉁䝷䅁䉁䅁䅁允䅁䅁䅯杧䅙䅁杷允䅁䅁䅍䅁䑁䅁䅷䅁䭁䉁䙳䅁䭁䵁匸䅁䉁䅁䅁允䅁䅁䅯䅅䅑䅁杷允䅁䅁䅍䅁䑁䅁䅷䅁䭁䥁䔴䅁䭁䉁䝷䅁䉁䅁䅁允䅁䅁䅯睺䅙䅁杷允䅁䅁䅕䅁䑁䅁䅷䅁䭁䥁䱕䅁䭁佁䬰䅁䭁佁䭙䅁䭁佁䭣䅁䉁䅁䅁允䅁䅁䅣䅁䅁䝁慁欵䵁䅉䅅䅁䑁䅁䅁睁䵁䅁䅁权求兂䅁权流杂䅁允䅁䅁䅅䅁䙁䙁㑋潈牘噙䅂䍄䉁䅁䅁睁䅁䅁䅍䅄䅁䅁䅯杅䅕䅁䅯杇䅙䅁䅅䅁䉁䅁䅁权婂杂䅁䍄䉁䅁䅁兂䅁䅁䅍䅄䅁䅁䅯睇䅕䅁䅯硹䅉䅁䅯䅂䍁䅧䅯䉹䅉䅁䅅䅁䉁䅁䅁兂灁䥘䌯儹卨䅑杷允䅁䅁䅍䅁䑁䅁䅷䅁䭁䝁䙅䅁䭁䍁䝙䅁䉁䅁䅁允䅁䅁䅕硥畓⭒㙇ぎ䵁䅉䅅䅁䑁䅁䅁睁䵁䅁䅁权橄兂䅁权敁杂䅁允䅁䅁䅅䅁䭁䥁䠴䅁䵁䅉䅅䅁䑁䅁䅁睁䵁䅁䅁权偁杂䅁权敁杂䅁允䅁䅁䅅䅁䭁佁䝑䅁䵁䅉䅅䅁䙁䅁䅁睁䵁䅁䅁权敁杄䅁权煄权䅁权浄权䅁权牄权䅁允䅁䅁䅅䅁䭁䉁䕁䅁䵁䅉䅅䅁䕁䅁䅁睁䵁䅁䅁权杂䅄䅁权晁杂䅁权杁杂䅁允䅁䅁䅅䅁䭁䕁䜴䅁䵁䅉䅅䅁䙁䅁䅁睁䵁䅁䅁权千兂䅁权䙄杅䅁权䕁䅁䅋权䥄杅䅁允䅁䅁䅅䅁䙁䑁䵩氷㝤晧⽷䍄䉁䅁䅁兂䅁䅁䅍䅄䅁䅁䅯睇䅕䅁䅯硹䅉䅁䅯䅂䍁䅧䅯剹䅉䅁䅅䅁䉁䅁䅁兂㥁瑃橥䙣刱䅑杷允䅁䅁䅍䅁䑁䅁䅷䅁䭁䥁䱷䅁䭁䉁䝧䅁䉁䅁䅁允䅁䅁䅯兏䅙䅁杷允䅁䅁䅕䅁䑁䅁䅷䅁䭁佁䔴䅁䭁佁䭯䅁䭁佁䭙䅁䭁佁䭳䅁䉁䅁䅁允䅁䅁䅣䅁䅁䅁歁欵䵁䅉䅅䅁䑁䅁䅁睁䵁䅁䅁权扁兂䅁权捁杂䅁允䅁䅁䅅䅁䭁䝁䝉䅁䵁䅉䅅䅁䙁䅁䅁睁䵁䅁䅁权瑁兂䅁权潄权䅁权浄权䅁权湄权䅁允䅁䅁䅅䅁䭁䉁䕁䅁䵁䅉䅅䅁䑁䅁䅁睁䵁䅁䅁权坁杂䅁权敁杂䅁允䅁䅁䅅䅁䭁䩁䝑䅁䵁䅉䅅䅁䑁䅁䅁睁䵁䅁䅁权奃睃䅁权奁杂䅁允䅁䅁䅅䅁䭁䕁䝯䅁䵁䅉䅅䅁䑁䅁䅁睁䵁䅁䅁权癁兂䅁权奁杂䅁允䅁䅁䅅䅁䭁䡁䝷䅁䵁䅉䅅䅁䙁䅁䅁睁䵁䅁䅁权慁兄䅁权灄权䅁权浄权䅁权湄权䅁允䅁䅁䅅䅁䭁䉁䕁䅁䵁䅉䅅䅁䕁䅁䅁睁䵁䅁䅁权扁兂䅁权晁杂䅁权杁杂䅁允䅁䅁䅅䅁䭁䕁䝷䅁䵁䅉䅅䅁䙁䅁䅁睁䵁䅁䅁权灁兂䅁权潄权䅁权浄权䅁权湄权䅁允䅁䅁䅅䅁䭁䅁䱙䅁䵁䅉䅅䅁䙁䅁䅁睁䵁䅁䅁权㝃兂䅁权䙄杅䅁权䕁䅁䅋权䥄杅䅁允䅁䅁䅅䅁䙁偁䥓䩘唫剕䅊䍄䉁䅁䅁兂䅁䅁䅍䅄䅁䅁䅯朲䅕䅁䅯硹䅉䅁䅯䅂䍁䅧䅯剹䅉䅁䅅䅁䉁䅁䅁兂畃⭒㙆乆愵䅑杷允䅁䅁䅍䅁䑁䅁䅷䅁䭁䑁䙕䅁䭁䉁䝧䅁䉁䅁䅁允䅁䅁䅯克䅙䅁杷允䅁䅁䅕䅁䑁䅁䅷䅁䭁佁䔴䅁䭁䵁单䅁䭁䅁䅑潁䭁䵁卫䅁䉁䅁䅁允䅁䅁䅕摨䬳䉮䡖お䵁䅉䅅䅁䙁䅁䅁睁䵁䅁䅁权扁兂䅁权獄权䅁权浄权䅁权湄权䅁允䅁䅁䅅䅁䡁䅁䅁䅁䅂⬹䅖䍄䉁䅁䅁睁䅁䅁䅍䅄䅁䅁䅯兂䅳䅁䅯硺䅉䅁䅅䅁䉁䅁䅁睂䅁䅁䅁乧楈䅑杷允䅁䅁䅕䅁䑁䅁䅷䅁䭁佁䕫䅁䭁佁䭕䅁䭁佁䭙䅁䭁佁䭣䅁䉁䅁䅁允䅁䅁䅯睎䅳䅁杷允䅁䅁䅕䅁䑁䅁䅷䅁䭁䉁䙳䅁䭁佁䬰䅁䭁佁䭙䅁䭁佁䭣䅁䉁䅁䅁允䅁䅁䅣䅁䅁䭁䅁欵䵁䅉䅅䅁䙁䅁䅁睁䵁䅁䅁权䕃睃䅁权潄权䅁权浄权䅁权湄权䅁允䅁䅁䅅䅁䭁䑁䱙䅁䵁䅉䅅䅁䑁䅁䅁睁䵁䅁䅁权乄䅂䅁权奁杂䅁允䅁䅁䅅䅁䭁䕁䝑䅁䵁䅉䅅䅁䑁䅁䅁睁䵁䅁䅁权牃䅂䅁权偄杅䅁允䅁䅁䅅䅁䭁䉁䕁䅁䵁䅉䅅䅁䑁䅁䅁睁䵁䅁䅁权ㅄ兂䅁权慁杂䅁允䅁䅁䅅䅁䭁䉁䝳䅁䵁䅉䅅䅁䑁䅁䅁睁䵁䅁䅁权⭃䅄䅁权捁杂䅁允䅁䅁䅅䅁䭁䵁䥫䅁䵁䅉䅅䅁䙁䅁䅁睁䵁䅁䅁权獁兂䅁权䙄杅䅁权䕁䅁䅋权䥄杅䅁允䅁䅁䅅䅁䙁䍁奯晷䍐杧䅸䍄䉁䅁䅁䅂䅁䅁䅍䅄䅁䅁䅯眱䅑䅁䅯睈䅙䅁䅯䅉䅙䅁䅅䅁䉁䅁䅁权汄杂䅁䍄䉁䅁䅁睁䅁䅁䅍䅄䅁䅁䅯杴䅳䅁䅯䅈䅙䅁䅅䅁䉁䅁䅁权䉂杂䅁䍄䉁䅁䅁䅂䅁䅁䅍䅄䅁䅁䅯䅦䄰䅁䅯睈䅙䅁䅯䅉䅙䅁䅅䅁䉁䅁䅁权晁䅃䅁䍄䉁䅁䅁兂䅁䅁䅍䅄䅁䅁䅯䅆䄸䅁䅯剸䅉䅁䅯䅂䍁䅧䅯剹䅉䅁䅅䅁䉁䅁䅁兂䩄瑺婫朴䕑䅑杷允䅁䅁䅕䅁䑁䅁䅷䅁䭁䉁䘰䅁䭁佁䭕䅁䭁佁䭙䅁䭁佁䭣䅁䉁䅁䅁允䅁䅁䅯䅈䅳䅁杷允䅁䅁䅍䅁䑁䅁䅷䅁䭁䡁䙕䅁䭁䍁䝑䅁䉁䅁䅁允䅁䅁䅯䅅䅑䅁杷允䅁䅁䅑䅁䑁䅁䅷䅁䭁䵁䔰䅁䭁䉁䜸䅁䭁䍁䝁䅁䉁䅁䅁允䅁䅁䅯䅔䅣䅁杷允䅁䅁䅕䅁䑁䅁䅷䅁䭁䕁䙍䅁䭁佁䭧䅁䭁佁䭙䅁䭁佁䭣䅁䉁䅁䅁允䅁䅁䅯兕䅳䅁杷允䅁䅁䅕䅁䑁䅁䅷䅁䭁䅁䙳䅁䭁䵁即䅁䭁䅁䅑潁䭁䵁卧䅁䉁䅁䅁允䅁䅁䅕㑈牘払佪䕗䵁䅉䅅䅁䙁䅁䅁睁䵁䅁䅁权扃杄䅁权䙄杅䅁权䕁䅁䅋权䩄杅䅁允䅁䅁䅅䅁䙁䝁祈硏朲穪䅆䍄䉁䅁䅁兂䅁䅁䅍䅄䅁䅁䅯兂䅙䅁䅯剸䅉䅁䅯䅂䍁䅧䅯䉹䅉䅁䅅䅁䉁䅁䅁兂䉁楳業䭥昴䅑杷允䅁䅁䅕䅁䑁䅁䅷䅁䭁佁䕕䅁䭁䵁即䅁䭁䅁䅑潁䭁䵁卫䅁䉁䅁䅁允䅁䅁䅕硥畓⭒䭇歗䵁䅉䅅䅁䑁䅁䅁睁䵁䅁䅁权⭂䅅䅁权偄杅䅁允䅁䅁䅅䅁䡁䅁䅁䅁杄畩䅎䍄䉁䅁䅁䅂䅁䅁䅍䅄䅁䅁䅯末䅑䅁䅯睈䅙䅁䅯䅉䅙䅁䅅䅁䉁䅁䅁权佂杂䅁䍄䉁䅁䅁兂䅁䅁䅍䅄䅁䅁䅯䅥䅕䅁䅯剸䅉䅁䅯䅂䍁䅧䅯剹䅉䅁䅅䅁䉁䅁䅁兂㑂桌坲㑁⼷睐杷允䅁䅁䅕䅁䑁䅁䅷䅁䭁偁䙙䅁䭁佁䭷䅁䭁佁䭙䅁䭁佁䭣䅁䉁䅁䅁允䅁䅁䅣䅁䅁䝁䱄唵䵁䅉䅅䅁䑁䅁䅁睁䵁䅁䅁权摃兂䅁权慁杂䅁允䅁䅁䅅䅁䭁䡁䝳䅁䵁䅉䅅䅁䙁䅁䅁睁䵁䅁䅁权汄䅂䅁权潄权䅁权浄权䅁权湄权䅁允䅁䅁䅅䅁䭁䅁䱙䅁䵁䅉䅅䅁䙁䅁䅁睁䵁䅁䅁权㍃兂䅁权䙄杅䅁权䕁䅁䅋权䥄杅䅁允䅁䅁䅅䅁䙁䱁啈㤸䅩硹䄹䍄䉁䅁䅁兂䅁䅁䅍䅄䅁䅁䅯儵䅑䅁䅯儶䅯䅁䅯朵䅯䅁䅯眵䅯䅁䅅䅁䉁䅁䅁权㥁兄䅁䍄䉁䅁䅁兂䅁䅁䅍䅄䅁䅁䅯睏䅕䅁䅯剸䅉䅁䅯䅂䍁䅧䅯䉹䅉䅁䅅䅁䉁䅁䅁兂䩂洸捡托塁䅑杷允䅁䅁䅕䅁䑁䅁䅷䅁䭁佁䕕䅁䭁佁䭯䅁䭁佁䭙䅁䭁佁䭳䅁䉁䅁䅁允䅁䅁䅣䅁䅁䅁歁欵䵁䅉䅅䅁䑁䅁䅁睁䵁䅁䅁权浄兂䅁权奁杂䅁允䅁䅁䅅䅁䭁䡁䝷䅁䵁䅉䅅䅁䙁䅁䅁睁䵁䅁䅁权䕃兂䅁权䙄杅䅁权䕁䅁䅋权䩄杅䅁允䅁䅁䅅䅁䙁䙁つ䥕⽄框䅖䍄䉁䅁䅁兂䅁䅁䅍䅄䅁䅁䅯剚䅅䅁䅯儷䅯䅁䅯朵䅯䅁䅯眵䅯䅁䅅䅁䉁䅁䅁睂䅁䅁䅁䍑浲䅑杷允䅁䅁䅕䅁䑁䅁䅷䅁䭁䥁䙑䅁䭁䵁即䅁䭁䅁䅑潁䭁䵁卫䅁䉁䅁䅁允䅁䅁䅕䅁䅁䅁睃ざ䵁䅉䅅䅁䙁䅁䅁睁䵁䅁䅁权兄䅂䅁权煄权䅁权浄权䅁权牄权䅁允䅁䅁䅅䅁䭁䉁䕁䅁䵁䅉䅅䅁䙁䅁䅁睁䵁䅁䅁权い兄䅁权瑄权䅁权浄权䅁权湄权䅁允䅁䅁䅅䅁䡁䅁䅁䅁杄敃䅒䍄䉁䅁䅁睁䅁䅁䅍䅄䅁䅁䅯䅨䅕䅁䅯䅇䅙䅁䅅䅁䉁䅁䅁权婁杂䅁䍄䉁䅁䅁睁䅁䅁䅍䅄䅁䅁䅯眰䅑䅁䅯䅈䅙䅁䅅䅁䉁䅁䅁权灁睂䅁䍄䉁䅁䅁兂䅁䅁䅍䅄䅁䅁䅯典䄰䅁䅯䄷䅯䅁䅯朵䅯䅁䅯眵䅯䅁䅅䅁䉁䅁䅁权允䅂䅁䍄䉁䅁䅁兂䅁䅁䅍䅄䅁䅁䅯睢䅕䅁䅯剸䅉䅁䅯䅂䍁䅧䅯剹䅉䅁䅅䅁䉁䅁䅁兂坄㍘䙎丱券䅑杷允䅁䅁䅕䅁䑁䅁䅷䅁䭁䵁䙉䅁䭁䵁即䅁䭁䅁䅑潁䭁䵁卧䅁䉁䅁䅁允䅁䅁䅕呣䬰㘱睎歖䵁䅉䅅䅁䙁䅁䅁睁䵁䅁䅁权䑁杂䅁权䙄杅䅁权䕁䅁䅋权䥄杅䅁允䅁䅁䅅䅁䙁偁睧慢娰卥䅂䍄䉁䅁䅁兂䅁䅁䅍䅄䅁䅁䅯朹䅕䅁䅯儵䅯䅁䅯朵䅯䅁䅯眵䅯䅁䅅䅁䉁䅁䅁权㕄权䅁䍄䉁䅁䅁睁䅁䅁䅍䅄䅁䅁䅯䅨䅕䅁䅯杇䅙䅁䅅䅁䉁䅁䅁权扁杂䅁䍄䉁䅁䅁兂䅁䅁䅍䅄䅁䅁䅯䅑䅳䅁䅯剸䅉䅁䅯䅂䍁䅧䅯䉹䅉䅁䅅䅁䉁䅁䅁兂䙂䕕⽸汇婯䅑杷允䅁䅁䅕䅁䑁䅁䅷䅁䭁䥁䙑䅁䭁佁䭕䅁䭁佁䭙䅁䭁佁䭣䅁䉁䅁䅁允䅁䅁䅯䅅䅑䅁杷允䅁䅁䅕䅁䑁䅁䅷䅁䭁䙁䰸䅁䭁䵁单䅁䭁䅁䅑潁䭁䵁卧䅁䉁䅁䅁允䅁䅁䅕煆㔶攰瑸䕃䵁䅉䅅䅁䙁䅁䅁睁䵁䅁䅁权㍃兂䅁权瑄权䅁权浄权䅁权湄权䅁允䅁䅁䅅䅁䡁䅁䅁䅁杂⬫䅖䍄䉁䅁䅁兂䅁䅁䅍䅄䅁䅁䅯眰䅕䅁䅯硹䅉䅁䅯䅂䍁䅧䅯䉹䅉䅁䅅䅁䉁䅁䅁兂啁歲桦汥摒䅑杷允䅁䅁䅍䅁䑁䅁䅷䅁䭁䝁䙙䅁䭁䉁䝷䅁䉁䅁䅁允䅁䅁䅯杙䅙䅁杷允䅁䅁䅍䅁䑁䅁䅷䅁䭁䅁䝳䅁䭁䍁䝙䅁䉁䅁䅁允䅁䅁䅕䥘䌯匹䵨啕䵁䅉䅅䅁䑁䅁䅁睁䵁䅁䅁权婁兂䅁权慁杂䅁允䅁䅁䅅䅁䭁䵁䝍䅁䵁䅉䅅䅁䙁䅁䅁睁䵁䅁䅁权橂䅄䅁权瑄权䅁权浄权䅁权湄权䅁允䅁䅁䅅䅁䭁䉁䕁䅁䵁䅉䅅䅁䕁䅁䅁睁䵁䅁䅁权灃兂䅁权晁杂䅁权杁杂䅁允䅁䅁䅅䅁䭁䑁䠸䅁䵁䅉䅅䅁䑁䅁䅁睁䵁䅁䅁权偂兄䅁权流杂䅁允䅁䅁䅅䅁䙁偁潙䥘䌯噚䅆䍄䉁䅁䅁兂䅁䅁䅍䅄䅁䅁䅯䄹䅷䅁䅯䄶䅯䅁䅯朵䅯䅁䅯眵䅯䅁䅅䅁䉁䅁䅁权允䅂䅁䍄䉁䅁䅁䅂䅁䅁䅍䅄䅁䅁䅯䅣䅕䅁䅯睈䅙䅁䅯䅉䅙䅁䅅䅁䉁䅁䅁权䵂杂䅁䍄䉁䅁䅁兂䅁䅁䅍䅄䅁䅁䅯睆䅙䅁䅯䄷䅯䅁䅯朵䅯䅁䅯眵䅯䅁䅅䅁䉁䅁䅁睂䅁䅁䅁䑷浄䅑杷允䅁䅁䅕䅁䑁䅁䅷䅁䭁䭁䕉䅁䭁䵁即䅁䭁䅁䅑潁䭁䵁卧䅁䉁䅁䅁允䅁䅁䅕䭆䠵場ひ歖䵁䅉䅅䅁䑁䅁䅁睁䵁䅁䅁权㥄䅂䅁权流杂䅁允䅁䅁䅅䅁䙁䅁塲㍯㥁汋䅖䍄䉁䅁䅁䅂䅁䅁䅍䅄䅁䅁䅯䅇䄰䅁䅯睈䅙䅁䅯䅉䅙䅁䅅䅁䉁䅁䅁权婁兄䅁䍄䉁䅁䅁兂䅁䅁䅍䅄䅁䅁䅯睱䅕䅁䅯儶䅯䅁䅯朵䅯䅁䅯眵䅯䅁䅅䅁䉁䅁䅁权允䅂䅁䍄䉁䅁䅁兂䅁䅁䅍䅄䅁䅁䅯免䅕䅁䅯剸䅉䅁䅯䅂䍁䅧䅯䉹䅉䅁䅅䅁䉁䅁䅁兂橂協牰倯兯䅑杷允䅁䅁䅍䅁䑁䅁䅷䅁䭁䉁允䅁䭁䉁䝯䅁䉁䅁䅁允䅁䅁䅯杘䅙䅁杷允䅁䅁䅕䅁䑁䅁䅷䅁䭁䩁䕉䅁䭁䵁即䅁䭁䅁䅑潁䭁䵁卫䅁䉁䅁䅁允䅁䅁䅕硥畓⭒祅啙䵁䅉䅅䅁䑁䅁䅁睁䵁䅁䅁权乄兂䅁权偄杅䅁允䅁䅁䅅䅁䭁䉁䕁䅁䵁䅉䅅䅁䙁䅁䅁睁䵁䅁䅁权䵂睃䅁权䱄杅䅁权䕁䅁䅋权䥄杅䅁允䅁䅁䅅䅁䙁䅁塲㍯㥁汓䅎䍄䉁䅁䅁睁䅁䅁䅍䅄䅁䅁䅯䅊䅕䅁䅯杊䅙䅁䅅䅁䉁䅁䅁兂㥁瑃橥偣唱䅑杷允䅁䅁䅑䅁䑁䅁䅷䅁䭁佁䵫䅁䭁䉁䜸䅁䭁䍁䝁䅁䉁䅁䅁允䅁䅁䅯䅔䅣䅁杷允䅁䅁䅕䅁䑁䅁䅷䅁䭁偁䙧䅁䭁佁䭷䅁䭁佁䭙䅁䭁佁䭣䅁䉁䅁䅁允䅁䅁䅯䅅䅑䅁杷允䅁䅁䅕䅁䑁䅁䅷䅁䭁䵁䘰䅁䭁䵁单䅁䭁䅁䅑潁䭁䵁卧䅁䉁䅁䅁允䅁䅁䅕䵸䙧㍵ㅺ歅䵁䅉䅅䅁䑁䅁䅁睁䵁䅁䅁权㉃䅂䅁权偄杅䅁允䅁䅁䅅䅁䡁䅁䅁䅁䅃畮䅒䍄䉁䅁䅁睁䅁䅁䅍䅄䅁䅁䅯兺䅕䅁䅯䅈䅙䅁䅅䅁䉁䅁䅁权敃杂䅁䍄䉁䅁䅁兂䅁䅁䅍䅄䅁䅁䅯睋䅕䅁䅯儵䅯䅁䅯朵䅯䅁䅯眵䅯䅁䅅䅁䉁䅁䅁权允䅂䅁䍄䉁䅁䅁睁䅁䅁䅍䅄䅁䅁䅯䅹䄰䅁䅯䅇䅙䅁䅅䅁䉁䅁䅁权㥁杂䅁䍄䉁䅁䅁兂䅁䅁䅍䅄䅁䅁䅯权䅕䅁䅯儶䅯䅁䅯朵䅯䅁䅯眵䅯䅁䅅䅁䉁䅁䅁权十兄䅁䍄䉁䅁䅁睁䅁䅁䅍䅄䅁䅁䅯杯䅕䅁䅯䅇䅙䅁䅅䅁䉁䅁䅁权䭂杂䅁䍄䉁䅁䅁睁䅁䅁䅍䅄䅁䅁䅯先䅷䅁䅯硺䅉䅁䅅䅁䉁䅁䅁睂䅁䅁䅁乷歘䅑杷允䅁䅁䅕䅁䑁䅁䅷䅁䭁䵁䘰䅁䭁佁䭕䅁䭁佁䭙䅁䭁佁䭣䅁䉁䅁䅁允䅁䅁䅯䅇䅳䅁杷允䅁䅁䅕䅁䑁䅁䅷䅁䭁䙁䙁䅁䭁䵁单䅁䭁䅁䅑潁䭁䵁卧䅁䉁䅁䅁允䅁䅁䅕偡噤楨但ぇ䵁䅉䅅䅁䙁䅁䅁睁䵁䅁䅁权㡂兄䅁权煄权䅁权浄权䅁权牄权䅁允䅁䅁䅅䅁䡁䅁䅁䅁杁敍䅚䍄䉁䅁䅁䅂䅁䅁䅍䅄䅁䅁䅯先䅕䅁䅯睈䅙䅁䅯䅉䅙䅁䅅䅁䉁䅁䅁权䥄杂䅁䍄䉁䅁䅁兂䅁䅁䅍䅄䅁䅁䅯睋䅕䅁䅯剸䅉䅁䅯䅂䍁䅧䅯䉹䅉䅁䅅䅁䉁䅁䅁兂硃潳さ十婷䅑杷允䅁䅁䅕䅁䑁䅁䅷䅁䭁䝁䙳䅁䭁䵁单䅁䭁䅁䅑潁䭁䵁卧䅁䉁䅁䅁允䅁䅁䅕⽧湑栶塭歉䵁䅉䅅䅁䙁䅁䅁睁䵁䅁䅁权奄兂䅁权灄权䅁权浄权䅁权湄权䅁允䅁䅁䅅䅁䭁䉁䕁䅁䵁䅉䅅䅁䙁䅁䅁睁䵁䅁䅁权ぁ睃䅁权灄权䅁权浄权䅁权湄权䅁允䅁䅁䅅䅁䭁䙁卷䅁䵁䅉䅅䅁䙁䅁䅁睁䵁䅁䅁权あ兄䅁权瑄权䅁权浄权䅁权湄权䅁允䅁䅁䅅䅁䡁䅁䅁䅁䅁畍䅚䍄䉁䅁䅁睁䅁䅁䅍䅄䅁䅁䅯杈䅕䅁䅯杈䅙䅁䅅䅁䉁䅁䅁权ぁ杂䅁䍄䉁䅁䅁兂䅁䅁䅍䅄䅁䅁䅯眱䅷䅁䅯硹䅉䅁䅯䅂䍁䅧䅯剹䅉䅁䅅䅁䉁䅁䅁兂䭁㘱睎扐桰䅑杷允䅁䅁䅕䅁䑁䅁䅷䅁䭁䱁䙑䅁䭁佁䬰䅁䭁佁䭙䅁䭁佁䭣䅁䉁䅁䅁允䅁䅁䅯䅅䅑䅁杷允䅁䅁䅕䅁䑁䅁䅷䅁䭁䑁丸䅁䭁佁䭧䅁䭁佁䭙䅁䭁佁䭣䅁䉁䅁䅁允䅁䅁䅯杂䅳䅁杷允䅁䅁䅕䅁䑁䅁䅷䅁䭁乁久䅁䭁佁䭷䅁䭁佁䭙䅁䭁佁䭣䅁䉁䅁䅁允䅁䅁䅣䅁䅁䅁⭁欵䵁䅉䅅䅁䑁䅁䅁睁䵁䅁䅁权㍄䅂䅁权歁杂䅁允䅁䅁䅅䅁䭁䉁䕁䅁䵁䅉䅅䅁䙁䅁䅁睁䵁䅁䅁权慃兂䅁权灄权䅁权浄权䅁权湄权䅁允䅁䅁䅅䅁䭁䡁副䅁䵁䅉䅅䅁䙁䅁䅁睁䵁䅁䅁权允䅅䅁权汄权䅁权浄权䅁权湄权䅁允䅁䅁䅅䅁䭁䉁䕁䅁䵁䅉䅅䅁䑁䅁䅁睁䵁䅁䅁权牁兂䅁权敁杂䅁允䅁䅁䅅䅁䭁䕁䝙䅁䵁䅉䅅䅁䙁䅁䅁睁䵁䅁䅁权⭂䅅䅁权䱄杅䅁权䕁䅁䅋权䥄杅䅁允䅁䅁䅅䅁䙁䥁牘払敧嘹䅬䍄䉁䅁䅁兂䅁䅁䅍䅄䅁䅁䅯村䅕䅁䅯䄶䅯䅁䅯朵䅯䅁䅯眵䅯䅁䅅䅁䉁䅁䅁权允䅂䅁䍄䉁䅁䅁兂䅁䅁䅍䅄䅁䅁䅯睋䅕䅁䅯儶䅯䅁䅯朵䅯䅁䅯眵䅯䅁䅅䅁䉁䅁䅁权允䅂䅁䍄䉁䅁䅁兂䅁䅁䅍䅄䅁䅁䅯䅹䅳䅁䅯䄶䅯䅁䅯朵䅯䅁䅯眵䅯䅁䅅䅁䉁䅁䅁权允䅂䅁䍄䉁䅁䅁兂䅁䅁䅍䅄䅁䅁䅯睒䅕䅁䅯䄶䅯䅁䅯朵䅯䅁䅯眵䅯䅁䅅䅁䉁䅁䅁权⭄权䅁䍄䉁䅁䅁䅂䅁䅁䅍䅄䅁䅁䅯䅏䅕䅁䅯睈䅙䅁䅯䅉䅙䅁䅅䅁䉁䅁䅁权㙁杂䅁䍄䉁䅁䅁兂䅁䅁䅍䅄䅁䅁䅯睅䄴䅁䅯剸䅉䅁䅯䅂䍁䅧䅯剹䅉䅁䅅䅁䉁䅁䅁兂浂䔱晘砸汉䅑杷允䅁䅁䅕䅁䑁䅁䅷䅁䭁偁䙧䅁䭁䵁单䅁䭁䅁䅑潁䭁䵁卧䅁䉁䅁䅁允䅁䅁䅕歕楴⽕䱂歃䵁䅉䅅䅁䙁䅁䅁睁䵁䅁䅁权卄兂䅁权䱄杅䅁权䕁䅁䅋权䩄杅䅁允䅁䅁䅅䅁䙁䉁畓⭒㙆䙒䅰䍄䉁䅁䅁兂䅁䅁䅍䅄䅁䅁䅯䅕䅕䅁䅯硹䅉䅁䅯䅂䍁䅧䅯剹䅉䅁䅅䅁䉁䅁䅁兂啁歲桦湥敒䅑杷允䅁䅁䅕䅁䑁䅁䅷䅁䭁䱁䙙䅁䭁佁䭕䅁䭁佁䭙䅁䭁佁䭣䅁䉁䅁䅁允䅁䅁䅯䅇䅳䅁杷允䅁䅁䅍䅁䑁䅁䅷䅁䭁䅁䝷䅁䭁䉁䝧䅁䉁䅁䅁允䅁䅁䅯兇䅙䅁杷允䅁䅁䅍䅁䑁䅁䅷䅁䭁䙁䙁䅁䭁䉁䝯䅁䉁䅁䅁允䅁䅁䅯䅷䅙䅁杷允䅁䅁䅍䅁䑁䅁䅷䅁䭁䵁䰴䅁䭁䉁䝯䅁䉁䅁䅁允䅁䅁䅯杙䅙䅁杷允䅁䅁䅍䅁䑁䅁䅷䅁䭁䑁乙䅁䭁䉁䜴䅁䉁䅁䅁允䅁䅁䅯眴䅙䅁杷允䅁䅁䅕䅁䑁䅁䅷䅁䭁䍁䘴䅁䭁佁䭫䅁䭁佁䭙䅁䭁佁䭣䅁䉁䅁䅁允䅁䅁䅯䉄䅅䅁杷允䅁䅁䅕䅁䑁䅁䅷䅁䭁䕁䰸䅁䭁佁䭯䅁䭁佁䭙䅁䭁佁䭳䅁䉁䅁䅁允䅁䅁䅯䅅䅑䅁杷允䅁䅁䅕䅁䑁䅁䅷䅁䭁䝁䘴䅁䭁佁䭧䅁䭁佁䭙䅁䭁佁䭣䅁䉁䅁䅁允䅁䅁䅯䅅䅑䅁杷允䅁䅁䅍䅁䑁䅁䅷䅁䭁佁䙁䅁䭁䉁䜴䅁䉁䅁䅁允䅁䅁䅯眯䅙䅁杷允䅁䅁䅑䅁䑁䅁䅷䅁䭁䙁䙁䅁䭁䉁䜸䅁䭁䍁䝁䅁䉁䅁䅁允䅁䅁䅯䄲䅙䅁杷允䅁䅁䅍䅁䑁䅁䅷䅁䭁䥁丸䅁䭁䍁䝑䅁䉁䅁䅁允䅁䅁䅯削䅅䅁杷允䅁䅁䅕䅁䑁䅁䅷䅁䭁䙁䙁䅁䭁佁䬰䅁䭁佁䭙䅁䭁佁䭣䅁䉁䅁䅁允䅁䅁䅣䅁䅁䭁䉂欵䵁䅉䅅䅁䙁䅁䅁睁䵁䅁䅁权ぃ䅂䅁权汄权䅁权浄权䅁权湄权䅁允䅁䅁䅅䅁䭁䉁䕁䅁䵁䅉䅅䅁䙁䅁䅁睁䵁䅁䅁权偁杂䅁权汄权䅁权浄权䅁权湄权䅁允䅁䅁䅅䅁䭁䑁䱙䅁䵁䅉䅅䅁䑁䅁䅁睁䵁䅁䅁权獄䅂䅁权流杂䅁允䅁䅁䅅䅁䙁䑁䬰㘱睎嘳䅒䍄䉁䅁䅁睁䅁䅁䅍䅄䅁䅁䅯児䅳䅁䅯杇䅙䅁䅅䅁䉁䅁䅁权䅄杂䅁䍄䉁䅁䅁睁䅁䅁䅍䅄䅁䅁䅯儫䄰䅁䅯硺䅉䅁䅅䅁䉁䅁䅁睂䅁䅁䅁余欳䅑杷允䅁䅁䅕䅁䑁䅁䅷䅁䭁䉁䝁䅁䭁佁䭕䅁䭁佁䭙䅁䭁佁䭣䅁䉁䅁䅁允䅁䅁䅯䅇䅳䅁杷允䅁䅁䅍䅁䑁䅁䅷䅁䭁䝁䙅䅁䭁䉁䝷䅁䉁䅁䅁允䅁䅁䅯杋䅙䅁杷允䅁䅁䅕䅁䑁䅁䅷䅁䭁䥁䱑䅁䭁佁䭕䅁䭁佁䭙䅁䭁佁䭣䅁䉁䅁䅁允䅁䅁䅯李䅳䅁杷允䅁䅁䅍䅁䑁䅁䅷䅁䭁䭁䕣䅁䭁䍁䝙䅁䉁䅁䅁允䅁䅁䅕噋偹癷潖し䵁䅉䅅䅁䙁䅁䅁睁䵁䅁䅁权坄䅂䅁权䙄杅䅁权䕁䅁䅋权䩄杅䅁允䅁䅁䅅䅁䙁䍁偐㙋䩰剺䅚䍄䉁䅁䅁兂䅁䅁䅍䅄䅁䅁䅯眱䅑䅁䅯剸䅉䅁䅯䅂䍁䅧䅯剹䅉䅁䅅䅁䉁䅁䅁兂偄ㅡ奪ㅩ楉䅑杷允䅁䅁䅕䅁䑁䅁䅷䅁䭁䡁儴䅁䭁䵁单䅁䭁䅁䅑潁䭁䵁卧䅁䉁䅁䅁允䅁䅁䅕猱呱潰杯歅䵁䅉䅅䅁䑁䅁䅁睁䵁䅁䅁权湂兂䅁权敁杂䅁允䅁䅁䅅䅁䭁䩁䝑䅁䵁䅉䅅䅁䙁䅁䅁睁䵁䅁䅁权穄䅂䅁权瑄权䅁权浄权䅁权湄权䅁允䅁䅁䅅䅁䡁䅁䅁䅁杁佋䅚䍄䉁䅁䅁兂䅁䅁䅍䅄䅁䅁䅯兓䅕䅁䅯剸䅉䅁䅯䅂䍁䅧䅯䉹䅉䅁䅅䅁䉁䅁䅁兂兄ご䭰牴兙䅑杷允䅁䅁䅍䅁䑁䅁䅷䅁䭁䡁䘰䅁䭁䵁匸䅁䉁䅁䅁允䅁䅁䅯䅅䅑䅁杷允䅁䅁䅍䅁䑁䅁䅷䅁䭁䕁䙫䅁䭁䉁䜴䅁䉁䅁䅁允䅁䅁䅯兓䅙䅁杷允䅁䅁䅕䅁䑁䅁䅷䅁䭁䕁䙫䅁䭁佁䭕䅁䭁佁䭙䅁䭁佁䭣䅁䉁䅁䅁允䅁䅁䅯李䅳䅁杷允䅁䅁䅍䅁䑁䅁䅷䅁䭁䅁䜸䅁䭁䉁䝧䅁䉁䅁䅁允䅁䅁䅯䅒䅙䅁杷允䅁䅁䅕䅁䑁䅁䅷䅁䭁䭁䵷䅁䭁䵁即䅁䭁䅁䅑潁䭁䵁卫䅁䉁䅁䅁允䅁䅁䅕呣䬰㘱䅐啕䵁䅉䅅䅁䙁䅁䅁睁䵁䅁䅁权䕁杂䅁权䱄杅䅁权䕁䅁䅋权䩄杅䅁允䅁䅁䅅䅁䙁䡁㥅瑃橥䙅䅤䍄䉁䅁䅁睁䅁䅁䅍䅄䅁䅁䅯䅅䅙䅁䅯䅇䅙䅁䅅䅁䉁䅁䅁权灁杂䅁䍄䉁䅁䅁兂䅁䅁䅍䅄䅁䅁䅯兩䅑䅁䅯剸䅉䅁䅯䅂䍁䅧䅯䉹䅉䅁䅅䅁䉁䅁䅁兂奃䵬稴䍘䠰䅑杷允䅁䅁䅍䅁䑁䅁䅷䅁䭁䙁䘰䅁䭁䍁䝑䅁䉁䅁䅁允䅁䅁䅯睵䅣䅁杷允䅁䅁䅍䅁䑁䅁䅷䅁䭁䱁䰴䅁䭁䍁䝑䅁䉁䅁䅁允䅁䅁䅯睱䄴䅁杷允䅁䅁䅕䅁䑁䅁䅷䅁䭁䱁义䅁䭁䵁单䅁䭁䅁䅑潁䭁䵁卫䅁䉁䅁䅁允䅁䅁䅕㡁祍湚䵂歃䵁䅉䅅䅁䑁䅁䅁睁䵁䅁䅁权楄兂䅁权慁杂䅁允䅁䅁䅅䅁䭁䑁䝷䅁䵁䅉䅅䅁䙁䅁䅁睁䵁䅁䅁权橃䅂䅁权灄权䅁权浄权䅁权湄权䅁允䅁䅁䅅䅁䭁䕁兕䅁䵁䅉䅅䅁䙁䅁䅁睁䵁䅁䅁权㥄䅂䅁权䙄杅䅁权䕁䅁䅋权䩄杅䅁允䅁䅁䅅䅁䙁䥁桵ㅴ婪硅䅚䍄䉁䅁䅁䅂䅁䅁䅍䅄䅁䅁䅯䅔䅳䅁䅯睈䅙䅁䅯䅉䅙䅁䅅䅁䉁䅁䅁权㡃杂䅁䍄䉁䅁䅁兂䅁䅁䅍䅄䅁䅁䅯睫䅕䅁䅯䄶䅯䅁䅯朵䅯䅁䅯眵䅯䅁䅅䅁䉁䅁䅁权㉁睃䅁䍄䉁䅁䅁睁䅁䅁䅍䅄䅁䅁䅯眸䄰䅁䅯䅇䅙䅁䅅䅁䉁䅁䅁权㥁杂䅁䍄䉁䅁䅁兂䅁䅁䅍䅄䅁䅁䅯睧䅕䅁䅯剸䅉䅁䅯䅂䍁䅧䅯䉹䅉䅁䅅䅁䉁䅁䅁兂䑁䥔慲偘啍䅑杷允䅁䅁䅕䅁䑁䅁䅷䅁䭁䕁䵕䅁䭁佁䭷䅁䭁佁䭙䅁䭁佁䭣䅁䉁䅁䅁允䅁䅁䅣䅁䅁䕁婃䔵䵁䅉䅅䅁䙁䅁䅁睁䵁䅁䅁权䝁兄䅁权潄权䅁权浄权䅁权湄权䅁允䅁䅁䅅䅁䭁䉁䕁䅁䵁䅉䅅䅁䙁䅁䅁睁䵁䅁䅁权硂兂䅁权䙄杅䅁权䕁䅁䅋权䩄杅䅁允䅁䅁䅅䅁䙁䩁㜯楌汐祵䅂䍄䉁䅁䅁睁䅁䅁䅍䅄䅁䅁䅯兔䅕䅁䅯䅊䅙䅁䅅䅁䉁䅁䅁权獁杂䅁䍄䉁䅁䅁睁䅁䅁䅍䅄䅁䅁䅯杣䅳䅁䅯杈䅙䅁䅅䅁䉁䅁䅁权求杂䅁䍄䉁䅁䅁兂䅁䅁䅍䅄䅁䅁䅯睏䅕䅁䅯儵䅯䅁䅯朵䅯䅁䅯眵䅯䅁䅅䅁䉁䅁䅁权㉁睃䅁䍄䉁䅁䅁兂䅁䅁䅍䅄䅁䅁䅯䉅䅁䅁䅯剸䅉䅁䅯䅂䍁䅧䅯剹䅉䅁䅅䅁䉁䅁䅁兂湁㔴䑔呆偫䅑杷允䅁䅁䅍䅁䑁䅁䅷䅁䭁䭁䙧䅁䭁䉁䜴䅁䉁䅁䅁允䅁䅁䅯䅬䅙䅁杷允䅁䅁䅕䅁䑁䅁䅷䅁䭁乁䕅䅁䭁佁䭕䅁䭁佁䭙䅁䭁佁䭣䅁䉁䅁䅁允䅁䅁䅯䅅䅑䅁杷允䅁䅁䅕䅁䑁䅁䅷䅁䭁䩁䱳䅁䭁䵁即䅁䭁䅁䅑潁䭁䵁卧䅁䉁䅁䅁允䅁䅁䅕噋偹癷㑗ざ䵁䅉䅅䅁䙁䅁䅁睁䵁䅁䅁权摂兂䅁权灄权䅁权浄权䅁权湄权䅁允䅁䅁䅅䅁䭁䵁充䅁䵁䅉䅅䅁䙁䅁䅁睁䵁䅁䅁权慁睄䅁权䙄杅䅁权䕁䅁䅋权䥄杅䅁允䅁䅁䅅䅁䙁䥁䵴稫䔱硢䅨䍄䉁䅁䅁兂䅁䅁䅍䅄䅁䅁䅯兘䅕䅁䅯儷䅯䅁䅯朵䅯䅁䅯眵䅯䅁䅅䅁䉁䅁䅁睂䅁䅁䅁䑉洷䅑杷允䅁䅁䅕䅁䑁䅁䅷䅁䭁偁䭯䅁䭁佁䭷䅁䭁佁䭙䅁䭁佁䭣䅁䉁䅁䅁允䅁䅁䅣䅁䅁佁祁欵䵁䅉䅅䅁䑁䅁䅁睁䵁䅁䅁权睄䅄䅁权敁杂䅁允䅁䅁䅅䅁䭁乁䠸䅁䵁䅉䅅䅁䙁䅁䅁睁䵁䅁䅁权㍂兄䅁权䱄杅䅁权䕁䅁䅋权䥄杅䅁允䅁䅁䅅䅁䙁䥁牘払敧坔䅖䍄䉁䅁䅁兂䅁䅁䅍䅄䅁䅁䅯末䅑䅁䅯硹䅉䅁䅯䅂䍁䅧䅯䉹䅉䅁䅅䅁䉁䅁䅁兂㝂䭆䠵場坰䅑杷允䅁䅁䅕䅁䑁䅁䅷䅁䭁䍁䱯䅁䭁佁䭕䅁䭁佁䭙䅁䭁佁䭣䅁䉁䅁䅁允䅁䅁䅯䅅䅑䅁杷允䅁䅁䅍䅁䑁䅁䅷䅁䭁䝁䵙䅁䭁䵁匸䅁䉁䅁䅁允䅁䅁䅯䅅䅑䅁杷允䅁䅁䅕䅁䑁䅁䅷䅁䭁偁䕯䅁䭁䵁即䅁䭁䅁䅑潁䭁䵁卫䅁䉁䅁䅁允䅁䅁䅕捺䵺䵺䵹歗䵁䅉䅅䅁䙁䅁䅁睁䵁䅁䅁权佂睃䅁权煄权䅁权浄权䅁权牄权䅁允䅁䅁䅅䅁䭁䉁䕁䅁䵁䅉䅅䅁䑁䅁䅁睁䵁䅁䅁权㙄䅂䅁权敁杂䅁允䅁䅁䅅䅁䭁䍁䡫䅁䵁䅉䅅䅁䙁䅁䅁睁䵁䅁䅁权噃睃䅁权獄权䅁权浄权䅁权湄权䅁允䅁䅁䅅䅁䡁䅁䅁䅁䅄⭥䅎䍄䉁䅁䅁兂䅁䅁䅍䅄䅁䅁䅯末䅑䅁䅯儵䅯䅁䅯朵䅯䅁䅯眵䅯䅁䅅䅁䉁䅁䅁权㑁睃䅁䍄䉁䅁䅁睁䅁䅁䅍䅄䅁䅁䅯杺䅑䅁䅯杈䅙䅁䅅䅁䉁䅁䅁权剃杂䅁䍄䉁䅁䅁兂䅁䅁䅍䅄䅁䅁䅯䅈䄰䅁䅯䄶䅯䅁䅯朵䅯䅁䅯眵䅯䅁䅅䅁䉁䅁䅁权㉁睃䅁䍄䉁䅁䅁兂䅁䅁䅍䅄䅁䅁䅯末䅑䅁䅯儶䅯䅁䅯朵䅯䅁䅯眵䅯䅁䅅䅁䉁䅁䅁权浂兄䅁䍄䉁䅁䅁兂䅁䅁䅍䅄䅁䅁䅯眶䅑䅁䅯䄶䅯䅁䅯朵䅯䅁䅯眵䅯䅁䅅䅁䉁䅁䅁权䝁睃䅁䍄䉁䅁䅁兂䅁䅁䅍䅄䅁䅁䅯允䄴䅁䅯朶䅯䅁䅯朵䅯䅁䅯眶䅯䅁䅅䅁䉁䅁䅁睂䅁䅁䅁䑙浐䅑杷允䅁䅁䅕䅁䑁䅁䅷䅁䭁䥁䰰䅁䭁䵁单䅁䭁䅁䅑潁䭁䵁卧䅁䉁䅁䅁允䅁䅁䅕瑐㥄䱕卧ぁ䵁䅉䅅䅁䑁䅁䅁睁䵁䅁䅁权䙂睃䅁权歁杂䅁允䅁䅁䅅䅁䭁䉁䕁䅁䵁䅉䅅䅁䙁䅁䅁睁䵁䅁䅁权䑄䅂䅁权䙄杅䅁权䕁䅁䅋权䥄杅䅁允䅁䅁䅅䅁䙁䩁乯䱉樱䉃䄹䍄䉁䅁䅁兂䅁䅁䅍䅄䅁䅁䅯睵䅕䅁䅯硹䅉䅁䅯䅂䍁䅧䅯䉹䅉䅁䅅䅁䉁䅁䅁兂㥁瑃橥䵣栱䅑杷允䅁䅁䅕䅁䑁䅁䅷䅁䭁䡁䙷䅁䭁佁䭷䅁䭁佁䭙䅁䭁佁䭣䅁䉁䅁䅁允䅁䅁䅣䅁䅁佁晄唵䵁䅉䅅䅁䑁䅁䅁睁䵁䅁䅁权佃睃䅁权奁杂䅁允䅁䅁䅅䅁䭁䕁䝯䅁䵁䅉䅅䅁䙁䅁䅁睁䵁䅁䅁权㙄䅂䅁权獄权䅁权浄权䅁权湄权䅁允䅁䅁䅅䅁䡁䅁䅁䅁杄⭋䅚䍄䉁䅁䅁兂䅁䅁䅍䅄䅁䅁䅯末䅑䅁䅯儷䅯䅁䅯朵䅯䅁䅯眵䅯䅁䅅䅁䉁䅁䅁睂䅁䅁䅁䕁浘䅑杷允䅁䅁䅕䅁䑁䅁䅷䅁䭁䅁䙕䅁䭁佁䭯䅁䭁佁䭙䅁䭁佁䭳䅁䉁䅁䅁允䅁䅁䅣䅁䅁䕁⭁欵䵁䅉䅅䅁䕁䅁䅁睁䵁䅁䅁权楂兂䅁权晁杂䅁权杁杂䅁允䅁䅁䅅䅁䭁䩁䤴䅁䵁䅉䅅䅁䙁䅁䅁睁䵁䅁䅁权湁兂䅁权䱄杅䅁权䕁䅁䅋权䥄杅䅁允䅁䅁䅅䅁䙁䵁䴳䵺䵺䙮䄵䍄䉁䅁䅁睁䅁䅁䅍䅄䅁䅁䅯睏䅕䅁䅯杊䅙䅁䅅䅁䉁䅁䅁兂穁積積㉍噎䅑杷允䅁䅁䅕䅁䑁䅁䅷䅁䭁䍁䙣䅁䭁䵁即䅁䭁䅁䅑潁䭁䵁卫䅁䉁䅁䅁允䅁䅁䅕瑃橥䑣焳し䵁䅉䅅䅁䙁䅁䅁睁䵁䅁䅁权湁兂䅁权汄权䅁权浄权䅁权湄权䅁允䅁䅁䅅䅁䭁䉁䕁䅁䵁䅉䅅䅁䑁䅁䅁睁䵁䅁䅁权䝂睄䅁权捁杂䅁允䅁䅁䅅䅁䭁䕁䝅䅁䵁䅉䅅䅁䙁䅁䅁睁䵁䅁䅁权䡄䅂䅁权䙄杅䅁权䕁䅁䅋权䥄杅䅁允䅁䅁䅅䅁䙁䑁䑂䩹爰剭䅒䍄䉁䅁䅁兂䅁䅁䅍䅄䅁䅁䅯䅣䅕䅁䅯䄷䅯䅁䅯朵䅯䅁䅯眵䅯䅁䅅䅁䉁䅁䅁睂䅁䅁䅁䈴汮䅑杷允䅁䅁䅍䅁䑁䅁䅷䅁䭁䩁䙧䅁䭁䉁䝧䅁䉁䅁䅁允䅁䅁䅯兇䅙䅁杷允䅁䅁䅍䅁䑁䅁䅷䅁䭁䭁䙕䅁䭁䵁匸䅁䉁䅁䅁允䅁䅁䅣䅁䅁䭁穃欴䵁䅉䅅䅁䙁䅁䅁睁䵁䅁䅁权⭂兂䅁权煄权䅁权浄权䅁权牄权䅁允䅁䅁䅅䅁䡁䅁䅁䅁杂救䅚䍄䉁䅁䅁兂䅁䅁䅍䅄䅁䅁䅯杘䅕䅁䅯硹䅉䅁䅯䅂䍁䅧䅯䉹䅉䅁䅅䅁䉁䅁䅁兂㝂䭆䠵圴楊䅑杷允䅁䅁䅕䅁䑁䅁䅷䅁䭁䍁䙫䅁䭁䵁即䅁䭁䅁䅑潁䭁䵁卧䅁䉁䅁䅁允䅁䅁䅕体㙆䭆渴䕘䵁䅉䅅䅁䙁䅁䅁睁䵁䅁䅁权祄睃䅁权䙄杅䅁权䕁䅁䅋权䩄杅䅁允䅁䅁䅅䅁䙁乁祋潐䰫剎䅂䍄䉁䅁䅁兂䅁䅁䅍䅄䅁䅁䅯䅭䅷䅁䅯儶䅯䅁䅯朵䅯䅁䅯眵䅯䅁䅅䅁䉁䅁䅁权允䅂䅁䍄䉁䅁䅁睁䅁䅁䅍䅄䅁䅁䅯克䅕䅁䅯䅇䅙䅁䅅䅁䉁䅁䅁权㕁杂䅁䍄䉁䅁䅁䅂䅁䅁䅍䅄䅁䅁䅯儲䅑䅁䅯睈䅙䅁䅯䅉䅙䅁䅅䅁䉁䅁䅁权㙃杂䅁䍄䉁䅁䅁兂䅁䅁䅍䅄䅁䅁䅯睓䄰䅁䅯儵䅯䅁䅯朵䅯䅁䅯眵䅯䅁䅅䅁䉁䅁䅁权允䅂䅁䍄䉁䅁䅁睁䅁䅁䅍䅄䅁䅁䅯克䅕䅁䅯䅈䅙䅁䅅䅁䉁䅁䅁权䱃杂䅁䍄䉁䅁䅁睁䅁䅁䅍䅄䅁䅁䅯来䅳䅁䅯杇䅙䅁䅅䅁䉁䅁䅁权乄杂䅁䍄䉁䅁䅁睁䅁䅁䅍䅄䅁䅁䅯䉥䅁䅁䅯硺䅉䅁䅅䅁䉁䅁䅁睂䅁䅁䅁䭁杲䅑杷允䅁䅁䅑䅁䑁䅁䅷䅁䭁䝁佷䅁䭁䉁䜸䅁䭁䍁䝁䅁䉁䅁䅁允䅁䅁䅯剥䅉䅁杷允䅁䅁䅕䅁䑁䅁䅷䅁䭁䭁䕑䅁䭁䵁单䅁䭁䅁䅑潁䭁䵁卫䅁䉁䅁䅁允䅁䅁䅕捈猲䝍渹䕃䵁䅉䅅䅁䑁䅁䅁睁䵁䅁䅁权灁兂䅁权敁杂䅁允䅁䅁䅅䅁䭁䑁䠰䅁䵁䅉䅅䅁䑁䅁䅁睁䵁䅁䅁权灁兂䅁权歁杂䅁允䅁䅁䅅䅁䭁䵁䡅䅁䵁䅉䅅䅁䙁䅁䅁睁䵁䅁䅁权䙃兄䅁权汄权䅁权浄权䅁权湄权䅁允䅁䅁䅅䅁䭁䉁䕁䅁䵁䅉䅅䅁䙁䅁䅁睁䵁䅁䅁权牄兂䅁权獄权䅁权浄权䅁权湄权䅁允䅁䅁䅅䅁䡁䅁䅁䅁杄佋䅚䍄䉁䅁䅁兂䅁䅁䅍䅄䅁䅁䅯先䄸䅁䅯朶䅯䅁䅯朵䅯䅁䅯眶䅯䅁䅅䅁䉁䅁䅁睂䅁䅁䅁䵯決䅑杷允䅁䅁䅍䅁䑁䅁䅷䅁䭁䭁䙙䅁䭁䵁匸䅁䉁䅁䅁允䅁䅁䅯䅅䅑䅁杷允䅁䅁䅕䅁䑁䅁䅷䅁䭁乁䵁䅁䭁䵁单䅁䭁䅁䅑潁䭁䵁卫䅁䉁䅁䅁允䅁䅁䅕奃祖硪灈ぁ䵁䅉䅅䅁䑁䅁䅁睁䵁䅁䅁权䕁杂䅁权流杂䅁允䅁䅁䅅䅁䙁䡁㥅瑃橥䙅䅖䍄䉁䅁䅁兂䅁䅁䅍䅄䅁䅁䅯䄫䅕䅁䅯儵䅯䅁䅯朵䅯䅁䅯眵䅯䅁䅅䅁䉁䅁䅁权允䅂䅁䍄䉁䅁䅁睁䅁䅁䅍䅄䅁䅁䅯儯䅕䅁䅯䅊䅙䅁䅅䅁䉁䅁䅁权䩄睂䅁䍄䉁䅁䅁兂䅁䅁䅍䅄䅁䅁䅯睅䄴䅁䅯儷䅯䅁䅯朵䅯䅁䅯眵䅯䅁䅅䅁䉁䅁䅁权允䅂䅁䍄䉁䅁䅁兂䅁䅁䅍䅄䅁䅁䅯克䅕䅁䅯儷䅯䅁䅯朵䅯䅁䅯眵䅯䅁䅅䅁䉁䅁䅁睂䅁䅁䅁偁汶䅑杷允䅁䅁䅕䅁䑁䅁䅷䅁䭁䅁乧䅁䭁佁䭧䅁䭁佁䭙䅁䭁佁䭣䅁䉁䅁䅁允䅁䅁䅯李䅳䅁杷允䅁䅁䅍䅁䑁䅁䅷䅁䭁佁䔴䅁䭁䵁匸䅁䉁䅁䅁允䅁䅁䅣䅁䅁䝁獄欴䵁䅉䅅䅁䙁䅁䅁睁䵁䅁䅁权癄兂䅁权煄权䅁权浄权䅁权牄权䅁允䅁䅁䅅䅁䡁䅁䅁䅁䅃畔䅚䍄䉁䅁䅁兂䅁䅁䅍䅄䅁䅁䅯朷䅑䅁䅯硹䅉䅁䅯䅂䍁䅧䅯䉹䅉䅁䅅䅁䉁䅁䅁兂桄桥畓㝒扆䅑杷允䅁䅁䅍䅁䑁䅁䅷䅁䭁䍁䵉䅁䭁䉁䝧䅁䉁䅁䅁允䅁䅁䅯兇䅙䅁杷允䅁䅁䅕䅁䑁䅁䅷䅁䭁佁䔴䅁䭁䵁即䅁䭁䅁䅑潁䭁䵁卫䅁䉁䅁䅁允䅁䅁䅕積積積呍歗䵁䅉䅅䅁䑁䅁䅁睁䵁䅁䅁权畄䅂䅁权敁杂䅁允䅁䅁䅅䅁䭁䵁䡉䅁䵁䅉䅅䅁䙁䅁䅁睁䵁䅁䅁权剂䅄䅁权䱄杅䅁权䕁䅁䅋权䩄杅䅁允䅁䅁䅅䅁䙁䡁㥅瑃橥䙁䅴䍄䉁䅁䅁兂䅁䅁䅍䅄䅁䅁䅯睖䅕䅁䅯剸䅉䅁䅯䅂䍁䅧䅯剹䅉䅁䅅䅁䉁䅁䅁兂橄㈱瑎瀵婍䅑杷允䅁䅁䅕䅁䑁䅁䅷䅁䭁佁䔴䅁䭁佁䭧䅁䭁佁䭙䅁䭁佁䭣䅁䉁䅁䅁允䅁䅁䅯杂䅳䅁杷允䅁䅁䅕䅁䑁䅁䅷䅁䭁佁䔴䅁䭁佁䭫䅁䭁佁䭙䅁䭁佁䭣䅁䉁䅁䅁允䅁䅁䅯兖䄴䅁杷允䅁䅁䅕䅁䑁䅁䅷䅁䭁䥁䙳䅁䭁佁䭷䅁䭁佁䭙䅁䭁佁䭣䅁䉁䅁䅁允䅁䅁䅣䅁䅁佁十唵䵁䅉䅅䅁䙁䅁䅁睁䵁䅁䅁权元睃䅁权灄权䅁权浄权䅁权湄权䅁允䅁䅁䅅䅁䭁䉁䕁䅁䵁䅉䅅䅁䑁䅁䅁睁䵁䅁䅁权ㅂ兂䅁权偄杅䅁允䅁䅁䅅䅁䡁䅁䅁䅁杄敡䅒䍄䉁䅁䅁睁䅁䅁䅍䅄䅁䅁䅯儳䅷䅁䅯䅇䅙䅁䅅䅁䉁䅁䅁权䕂杂䅁䍄䉁䅁䅁兂䅁䅁䅍䅄䅁䅁䅯䅪䅕䅁䅯儶䅯䅁䅯朵䅯䅁䅯眵䅯䅁䅅䅁䉁䅁䅁权佄䅅䅁䍄䉁䅁䅁䅂䅁䅁䅍䅄䅁䅁䅯杩䅕䅁䅯睈䅙䅁䅯䅉䅙䅁䅅䅁䉁䅁䅁权䕄睂䅁䍄䉁䅁䅁睁䅁䅁䅍䅄䅁䅁䅯杩䅕䅁䅯䅊䅙䅁䅅䅁䉁䅁䅁权ぃ睂䅁䍄䉁䅁䅁睁䅁䅁䅍䅄䅁䅁䅯朹䅑䅁䅯䅊䅙䅁䅅䅁䉁䅁䅁权⭃䅃䅁䍄䉁䅁䅁兂䅁䅁䅍䅄䅁䅁䅯杋䅕䅁䅯儵䅯䅁䅯朵䅯䅁䅯眵䅯䅁䅅䅁䉁䅁䅁权乁睃䅁䍄䉁䅁䅁兂䅁䅁䅍䅄䅁䅁䅯杩䅕䅁䅯朶䅯䅁䅯朵䅯䅁䅯眶䅯䅁䅅䅁䉁䅁䅁睂䅁䅁䅁䕧浈䅑杷允䅁䅁䅕䅁䑁䅁䅷䅁䭁佁䙯䅁䭁䵁即䅁䭁䅁䅑潁䭁䵁卧䅁䉁䅁䅁允䅁䅁䅕牕敧敨䉵啗䵁䅉䅅䅁䑁䅁䅁睁䵁䅁䅁权潂兂䅁权捁杂䅁允䅁䅁䅅䅁䭁䍁䡷䅁䵁䅉䅅䅁䑁䅁䅁睁䵁䅁䅁权䡃杄䅁权偄杅䅁允䅁䅁䅅䅁䭁䉁䕁䅁䵁䅉䅅䅁䑁䅁䅁睁䵁䅁䅁权乃䅄䅁权敁杂䅁允䅁䅁䅅䅁䭁乁䝕䅁䵁䅉䅅䅁䑁䅁䅁睁䵁䅁䅁权㑂睃䅁权流杂䅁允䅁䅁䅅䅁䙁䵁䴳䵺䵺䙄䅨䍄䉁䅁䅁睁䅁䅁䅍䅄䅁䅁䅯睭䅳䅁䅯硺䅉䅁䅅䅁䉁䅁䅁睂噂噖噖扑桐䅑杷允䅁䅁䅕䅁䑁䅁䅷䅁䭁䡁䙣䅁䭁佁䭧䅁䭁佁䭙䅁䭁佁䭣䅁䉁䅁䅁允䅁䅁䅯䅅䅑䅁杷允䅁䅁䅍䅁䑁䅁䅷䅁䭁佁䙷䅁䭁䍁䝑䅁䉁䅁䅁允䅁䅁䅯儷䅣䅁杷允䅁䅁䅍䅁䑁䅁䅷䅁䭁乁䵍䅁䭁䍁䝙䅁䉁䅁䅁允䅁䅁䅕㑈牘払敪䕗䵁䅉䅅䅁䙁䅁䅁睁䵁䅁䅁权晄兂䅁权煄权䅁权浄权䅁权牄权䅁允䅁䅁䅅䅁䡁䅁䅁䅁权佑䅚䍄䉁䅁䅁睁䅁䅁䅍䅄䅁䅁䅯杦䄴䅁䅯杇䅙䅁䅅䅁䉁䅁䅁权楂杂䅁䍄䉁䅁䅁兂䅁䅁䅍䅄䅁䅁䅯朱䅕䅁䅯儶䅯䅁䅯朵䅯䅁䅯眵䅯䅁䅅䅁䉁䅁䅁权允䅂䅁䍄䉁䅁䅁䅂䅁䅁䅍䅄䅁䅁䅯杊䅕䅁䅯睈䅙䅁䅯䅉䅙䅁䅅䅁䉁䅁䅁权畄睂䅁䍄䉁䅁䅁兂䅁䅁䅍䅄䅁䅁䅯眳䅕䅁䅯剸䅉䅁䅯䅂䍁䅧䅯剹䅉䅁䅅䅁䉁䅁䅁兂奂湓晣奊䥷䅑杷允䅁䅁䅕䅁䑁䅁䅷䅁䭁䍁䱁䅁䭁䵁单䅁䭁䅁䅑潁䭁䵁卫䅁䉁䅁䅁允䅁䅁䅕湚䍦猷㉨啅䵁䅉䅅䅁䑁䅁䅁睁䵁䅁䅁权晄兂䅁权捁杂䅁允䅁䅁䅅䅁䭁䑁䡉䅁䵁䅉䅅䅁䑁䅁䅁睁䵁䅁䅁权乁兂䅁权捁杂䅁允䅁䅁䅅䅁䭁䝁䝉䅁䵁䅉䅅䅁䙁䅁䅁睁䵁䅁䅁权䅁杂䅁权䱄杅䅁权䕁䅁䅋权䩄杅䅁允䅁䅁䅅䅁䙁䉁䘫ㄶ㑇汢䅰䍄䉁䅁䅁睁䅁䅁䅍䅄䅁䅁䅯眳䅕䅁䅯杊䅙䅁䅅䅁䉁䅁䅁兂灁䥘䌯戹奨䅑杷允䅁䅁䅕䅁䑁䅁䅷䅁䭁䡁佑䅁䭁佁䭯䅁䭁佁䭙䅁䭁佁䭳䅁䉁䅁䅁允䅁䅁䅯䅅䅑䅁杷允䅁䅁䅕䅁䑁䅁䅷䅁䭁乁䘸䅁䭁佁䬰䅁䭁佁䭙䅁䭁佁䭣䅁䉁䅁䅁允䅁䅁䅣䅁䅁佁㙂䔵䵁䅉䅅䅁䙁䅁䅁睁䵁䅁䅁权啁䅄䅁权灄权䅁权浄权䅁权湄权䅁允䅁䅁䅅䅁䭁䉁剑䅁䵁䅉䅅䅁䑁䅁䅁睁䵁䅁䅁权奄䅂䅁权歁杂䅁允䅁䅁䅅䅁䭁䝁䝍䅁䵁䅉䅅䅁䑁䅁䅁睁䵁䅁䅁权䉁杂䅁权慁杂䅁允䅁䅁䅅䅁䭁䙁䜸䅁䵁䅉䅅䅁䑁䅁䅁睁䵁䅁䅁权晁兂䅁权奁杂䅁允䅁䅁䅅䅁䭁䡁䝷䅁䵁䅉䅅䅁䙁䅁䅁睁䵁䅁䅁权扄睄䅁权汄权䅁权浄权䅁权湄权䅁允䅁䅁䅅䅁䭁䉁䕁䅁䵁䅉䅅䅁䑁䅁䅁睁䵁䅁䅁权晁兂䅁权捁杂䅁允䅁䅁䅅䅁䭁䝁䝉䅁䵁䅉䅅䅁䑁䅁䅁睁䵁䅁䅁权橃兂䅁权歁杂䅁允䅁䅁䅅䅁䭁䅁䡧䅁䵁䅉䅅䅁䑁䅁䅁睁䵁䅁䅁权獃䅄䅁权奁杂䅁允䅁䅁䅅䅁䭁䡁䝷䅁䵁䅉䅅䅁䙁䅁䅁睁䵁䅁䅁权䉁杄䅁权䙄杅䅁权䕁䅁䅋权䥄杅䅁允䅁䅁䅅䅁䙁䍁攫收契䅇䄵䍄䉁䅁䅁䅂䅁䅁䅍䅄䅁䅁䅯杒䄸䅁䅯睈䅙䅁䅯䅉䅙䅁䅅䅁䉁䅁䅁权汄䅃䅁䍄䉁䅁䅁兂䅁䅁䅍䅄䅁䅁䅯䅹䅕䅁䅯朶䅯䅁䅯朵䅯䅁䅯眶䅯䅁䅅䅁䉁䅁䅁权允䅂䅁䍄䉁䅁䅁兂䅁䅁䅍䅄䅁䅁䅯睸䅷䅁䅯儶䅯䅁䅯朵䅯䅁䅯眵䅯䅁䅅䅁䉁䅁䅁权允䅂䅁䍄䉁䅁䅁兂䅁䅁䅍䅄䅁䅁䅯术䅕䅁䅯硹䅉䅁䅯䅂䍁䅧䅯䉹䅉䅁䅅䅁䉁䅁䅁兂䙃ㄶ㑇瑈塖䅑杷允䅁䅁䅍䅁䑁䅁䅷䅁䭁䭁䙯䅁䭁䉁䝷䅁䉁䅁䅁允䅁䅁䅯其䅙䅁杷允䅁䅁䅕䅁䑁䅁䅷䅁䭁䩁䙁䅁䭁佁䬰䅁䭁佁䭙䅁䭁佁䭣䅁䉁䅁䅁允䅁䅁䅯䅅䅑䅁杷允䅁䅁䅕䅁䑁䅁䅷䅁䭁偁䙯䅁䭁佁䭯䅁䭁佁䭙䅁䭁佁䭳䅁䉁䅁䅁允䅁䅁䅣䅁䅁䵁歁欵䵁䅉䅅䅁䑁䅁䅁睁䵁䅁䅁权㝃䅂䅁权慁杂䅁允䅁䅁䅅䅁䭁䙁䜸䅁䵁䅉䅅䅁䙁䅁䅁睁䵁䅁䅁权㕃兂䅁权獄权䅁权浄权䅁权湄权䅁允䅁䅁䅅䅁䡁䅁䅁䅁䅄異䅖䍄䉁䅁䅁兂䅁䅁䅍䅄䅁䅁䅯睁䅕䅁䅯剸䅉䅁䅯䅂䍁䅧䅯䉹䅉䅁䅅䅁䉁䅁䅁兂睂甹䝯㐷奍䅑杷允䅁䅁䅍䅁䑁䅁䅷䅁䭁䍁䙷䅁䭁䉁䝧䅁䉁䅁䅁允䅁䅁䅯兇䅙䅁杷允䅁䅁䅕䅁䑁䅁䅷䅁䭁䅁䜸䅁䭁佁䬰䅁䭁佁䭙䅁䭁佁䭣䅁䉁䅁䅁允䅁䅁䅣䅁䅁䍁㉃䔵䵁䅉䅅䅁䑁䅁䅁睁䵁䅁䅁权獁兂䅁权慁杂䅁允䅁䅁䅅䅁䭁䉁䝳䅁䵁䅉䅅䅁䑁䅁䅁睁䵁䅁䅁权獁兂䅁权捁杂䅁允䅁䅁䅅䅁䭁䭁䝉䅁䵁䅉䅅䅁䙁䅁䅁睁䵁䅁䅁权慃兂䅁权獄权䅁权浄权䅁权湄权䅁允䅁䅁䅅䅁䡁䅁䅁䅁权敢䅒䍄䉁䅁䅁兂䅁䅁䅍䅄䅁䅁䅯䅌䅕䅁䅯儶䅯䅁䅯朵䅯䅁䅯眵䅯䅁䅅䅁䉁䅁䅁权允䅂䅁䍄䉁䅁䅁兂䅁䅁䅍䅄䅁䅁䅯其䅳䅁䅯儶䅯䅁䅯朵䅯䅁䅯眵䅯䅁䅅䅁䉁䅁䅁权允䅂䅁䍄䉁䅁䅁兂䅁䅁䅍䅄䅁䅁䅯䅌䅕䅁䅯䄷䅯䅁䅯朵䅯䅁䅯眵䅯䅁䅅䅁䉁䅁䅁权允䅂䅁䍄䉁䅁䅁兂䅁䅁䅍䅄䅁䅁䅯䅈䅷䅁䅯硹䅉䅁䅯䅂䍁䅧䅯䉹䅉䅁䅅䅁䉁䅁䅁兂㥁瑃橥䅣搱䅑杷允䅁䅁䅕䅁䑁䅁䅷䅁䭁䕁䘴䅁䭁佁䭕䅁䭁佁䭙䅁䭁佁䭣䅁䉁䅁䅁允䅁䅁䅯睎䅳䅁杷允䅁䅁䅍䅁䑁䅁䅷䅁䭁乁䙳䅁䭁䵁匸䅁䉁䅁䅁允䅁䅁䅣䅁䅁䭁䡃欴䵁䅉䅅䅁䙁䅁䅁睁䵁䅁䅁权䕄兂䅁权獄权䅁权浄权䅁权湄权䅁允䅁䅁䅅䅁䡁䅁䅁䅁杂敔䅖䍄䉁䅁䅁兂䅁䅁䅍䅄䅁䅁䅯䅥䅕䅁䅯䄷䅯䅁䅯朵䅯䅁䅯眵䅯䅁䅅䅁䉁䅁䅁睂䅁䅁䅁䍁浪䅑杷允䅁䅁䅕䅁䑁䅁䅷䅁䭁䵁䕑䅁䭁䵁单䅁䭁䅁䅑潁䭁䵁卫䅁䉁䅁䅁允䅁䅁䅕婧硸䝕⭨歆䵁䅉䅅䅁䙁䅁䅁睁䵁䅁䅁权奃兂䅁权䙄杅䅁权䕁䅁䅋权䩄杅䅁允䅁䅁䅅䅁䙁乁䩚䨴是睒䅬䍄䉁䅁䅁睁䅁䅁䅍䅄䅁䅁䅯䅄䅙䅁䅯杈䅙䅁䅅䅁䉁䅁䅁权杂䅃䅁䍄䉁䅁䅁睁䅁䅁䅍䅄䅁䅁䅯䅷䄴䅁䅯杇䅙䅁䅅䅁䉁䅁䅁权㡁杂䅁䍄䉁䅁䅁兂䅁䅁䅍䅄䅁䅁䅯䅸䅑䅁䅯硹䅉䅁䅯䅂䍁䅧䅯剹䅉䅁䅅䅁䉁䅁䅁兂晁敨剴䡵唵䅑杷允䅁䅁䅍䅁䑁䅁䅷䅁䭁䑁义䅁䭁䍁䝑䅁䉁䅁䅁允䅁䅁䅯桕䅅䅁杷允䅁䅁䅕䅁䑁䅁䅷䅁䭁乁䕧䅁䭁佁䭧䅁䭁佁䭙䅁䭁佁䭣䅁䉁䅁䅁允䅁䅁䅯杂䅳䅁杷允䅁䅁䅍䅁䑁䅁䅷䅁䭁䩁䱣䅁䭁䉁䝯䅁䉁䅁䅁允䅁䅁䅯杷䅙䅁杷允䅁䅁䅍䅁䑁䅁䅷䅁䭁䥁䵉䅁䭁䉁䝯䅁䉁䅁䅁允䅁䅁䅯睥䅙䅁杷允䅁䅁䅕䅁䑁䅁䅷䅁䭁䅁䙕䅁䭁䵁即䅁䭁䅁䅑潁䭁䵁卧䅁䉁䅁䅁允䅁䅁䅕䡰㥁瑃穣歖䵁䅉䅅䅁䙁䅁䅁睁䵁䅁䅁权⽁睃䅁权瑄权䅁权浄权䅁权湄权䅁允䅁䅁䅅䅁䭁䉁䕁䅁䵁䅉䅅䅁䙁䅁䅁睁䵁䅁䅁权睄兄䅁权瑄权䅁权浄权䅁权湄权䅁允䅁䅁䅅䅁䭁䉁䕁䅁䵁䅉䅅䅁䙁䅁䅁睁䵁䅁䅁权噄兂䅁权䱄杅䅁权䕁䅁䅋权䩄杅䅁允䅁䅁䅅䅁䙁䵁䴳䵺䵺䙲䅨䍄䉁䅁䅁兂䅁䅁䅍䅄䅁䅁䅯公䅕䅁䅯䄷䅯䅁䅯朵䅯䅁䅯眵䅯䅁䅅䅁䉁䅁䅁权允䅂䅁䍄䉁䅁䅁兂䅁䅁䅍䅄䅁䅁䅯兌䅷䅁䅯剸䅉䅁䅯䅂䍁䅧䅯剹䅉䅁䅅䅁䉁䅁䅁兂ㅄ䩹䕗㝯䅁䅑杷允䅁䅁䅍䅁䑁䅁䅷䅁䭁䵁䕑䅁䭁䍁䝙䅁䉁䅁䅁允䅁䅁䅕呣䬰㘱睍啘䵁䅉䅅䅁䙁䅁䅁睁䵁䅁䅁权卄䅄䅁权潄权䅁权浄权䅁权湄权䅁允䅁䅁䅅䅁䭁䅁䱙䅁䵁䅉䅅䅁䑁䅁䅁睁䵁䅁䅁权乃䅄䅁权慁杂䅁允䅁䅁䅅䅁䭁䵁䝉䅁䵁䅉䅅䅁䙁䅁䅁睁䵁䅁䅁权呄䅂䅁权䙄杅䅁权䕁䅁䅋权䩄杅䅁允䅁䅁䅅䅁䙁佁数兺嘯杇䅰䍄䉁䅁䅁兂䅁䅁䅍䅄䅁䅁䅯朵䅑䅁䅯䄷䅯䅁䅯朵䅯䅁䅯眵䅯䅁䅅䅁䉁䅁䅁权允䅂䅁䍄䉁䅁䅁睁䅁䅁䅍䅄䅁䅁䅯睄䅕䅁䅯杇䅙䅁䅅䅁䉁䅁䅁权䅂杂䅁䍄䉁䅁䅁兂䅁䅁䅍䅄䅁䅁䅯䅸䅑䅁䅯䄶䅯䅁䅯朵䅯䅁䅯眵䅯䅁䅅䅁䉁䅁䅁权允䅂䅁䍄䉁䅁䅁睁䅁䅁䅍䅄䅁䅁䅯杇䅷䅁䅯䅈䅙䅁䅅䅁䉁䅁䅁权㥃杂䅁䍄䉁䅁䅁兂䅁䅁䅍䅄䅁䅁䅯杅䅕䅁䅯䄷䅯䅁䅯朵䅯䅁䅯眵䅯䅁䅅䅁䉁䅁䅁睂䅁䅁䅁䑯浐䅑杷允䅁䅁䅍䅁䑁䅁䅷䅁䭁䙁䙯䅁䭁䍁䝙䅁䉁䅁䅁允䅁䅁䅕積積積呐啖䵁䅉䅅䅁䙁䅁䅁睁䵁䅁䅁权浃䅂䅁权汄权䅁权浄权䅁权湄权䅁允䅁䅁䅅䅁䭁䉁䕁䅁䵁䅉䅅䅁䑁䅁䅁睁䵁䅁䅁权灄兂䅁权偄杅䅁允䅁䅁䅅䅁䭁䉁䕁䅁䵁䅉䅅䅁䙁䅁䅁睁䵁䅁䅁权啂兂䅁权䙄杅䅁权䕁䅁䅋权䥄杅䅁允䅁䅁䅅䅁䙁䥁㑰慙慓䉨䅸䍄䉁䅁䅁兂䅁䅁䅍䅄䅁䅁䅯六䅑䅁䅯硹䅉䅁䅯䅂䍁䅧䅯䉹䅉䅁䅅䅁䉁䅁䅁兂㝂䭆䠵吴捰䅑杷允䅁䅁䅍䅁䑁䅁䅷䅁䭁佁䙣䅁䭁䉁䝷䅁䉁䅁䅁允䅁䅁䅯杙䅙䅁杷允䅁䅁䅕䅁䑁䅁䅷䅁䭁䙁䙑䅁䭁佁䭫䅁䭁佁䭙䅁䭁佁䭣䅁䉁䅁䅁允䅁䅁䅯儹䄴䅁杷允䅁䅁䅕䅁䑁䅁䅷䅁䭁䙁䙑䅁䭁佁䬰䅁䭁佁䭙䅁䭁佁䭣䅁䉁䅁䅁允䅁䅁䅣䅁䅁䝁噄䔵䵁䅉䅅䅁䑁䅁䅁睁䵁䅁䅁权千兂䅁权慁杂䅁允䅁䅁䅅䅁䭁䕁䝁䅁䵁䅉䅅䅁䙁䅁䅁睁䵁䅁䅁权㥄兂䅁权䙄杅䅁权䕁䅁䅋权䩄杅䅁允䅁䅁䅅䅁䙁䍁呒⭺杰剨䅸䍄䉁䅁䅁睁䅁䅁䅍䅄䅁䅁䅯儯䅕䅁䅯䅈䅙䅁䅅䅁䉁䅁䅁权䡂杂䅁䍄䉁䅁䅁兂䅁䅁䅍䅄䅁䅁䅯睕䅕䅁䅯䄶䅯䅁䅯朵䅯䅁䅯眵䅯䅁䅅䅁䉁䅁䅁权䝁睃䅁䍄䉁䅁䅁睁䅁䅁䅍䅄䅁䅁䅯睄䅷䅁䅯杈䅙䅁䅅䅁䉁䅁䅁权剃杂䅁䍄䉁䅁䅁兂䅁䅁䅍䅄䅁䅁䅯睨䅕䅁䅯硹䅉䅁䅯䅂䍁䅧䅯剹䅉䅁䅅䅁䉁䅁䅁兂㥁瑃橥䉣昱䅑杷允䅁䅁䅍䅁䑁䅁䅷䅁䭁䙁䱯䅁䭁䉁䜴䅁䉁䅁䅁允䅁䅁䅯免䅧䅁杷允䅁䅁䅕䅁䑁䅁䅷䅁䭁䝁䙕䅁䭁䵁即䅁䭁䅁䅑潁䭁䵁卧䅁䉁䅁䅁允䅁䅁䅕䉵䘶ㄶ奈ざ䵁䅉䅅䅁䑁䅁䅁睁䵁䅁䅁权煁兂䅁权偄杅䅁允䅁䅁䅅䅁䭁䉁䕁䅁䵁䅉䅅䅁䙁䅁䅁睁䵁䅁䅁权䱁兂䅁权獄权䅁权浄权䅁权湄权䅁允䅁䅁䅅䅁䡁䅁䅁䅁杂甴䅖䍄䉁䅁䅁睁䅁䅁䅍䅄䅁䅁䅯党䅕䅁䅯杈䅙䅁䅅䅁䉁䅁䅁权剄杂䅁䍄䉁䅁䅁兂䅁䅁䅍䅄䅁䅁䅯睔䅕䅁䅯儶䅯䅁䅯朵䅯䅁䅯眵䅯䅁䅅䅁䉁䅁䅁权允䅂䅁䍄䉁䅁䅁兂䅁䅁䅍䅄䅁䅁䅯党䅕䅁䅯儵䅯䅁䅯朵䅯䅁䅯眵䅯䅁䅅䅁䉁䅁䅁权㑁睃䅁䍄䉁䅁䅁兂䅁䅁䅍䅄䅁䅁䅯党䅕䅁䅯儶䅯䅁䅯朵䅯䅁䅯眵䅯䅁䅅䅁䉁䅁䅁权剃睃䅁䍄䉁䅁䅁兂䅁䅁䅍䅄䅁䅁䅯党䅕䅁䅯䄷䅯䅁䅯朵䅯䅁䅯眵䅯䅁䅅䅁䉁䅁䅁睂䅁䅁䅁䵙汐䅑杷允䅁䅁䅍䅁䑁䅁䅷䅁䭁䑁䙯䅁䭁䵁匸䅁䉁䅁䅁允䅁䅁䅣䅁䅁䅁慁唵䵁䅉䅅䅁䑁䅁䅁睁䵁䅁䅁权千兄䅁权歁杂䅁允䅁䅁䅅䅁䭁䝁䝍䅁䵁䅉䅅䅁䕁䅁䅁睁䵁䅁䅁权㡄䅂䅁权晁杂䅁权杁杂䅁允䅁䅁䅅䅁䭁䩁䡧䅁䵁䅉䅅䅁䙁䅁䅁睁䵁䅁䅁权噁兄䅁权䱄杅䅁权䕁䅁䅋权䥄杅䅁允䅁䅁䅅䅁䙁䡁啳歲桦汩䅆䍄䉁䅁䅁睁䅁䅁䅍䅄䅁䅁䅯杏䅕䅁䅯杊䅙䅁䅅䅁䉁䅁䅁兂㉄䙋偹杷坖䅑杷允䅁䅁䅍䅁䑁䅁䅷䅁䭁䡁伴䅁䭁䍁䝙䅁䉁䅁䅁允䅁䅁䅕㘱睎児塯啖䵁䅉䅅䅁䙁䅁䅁睁䵁䅁䅁权䑃睃䅁权獄权䅁权浄权䅁权湄权䅁允䅁䅁䅅䅁䭁䉁䕁䅁䵁䅉䅅䅁䑁䅁䅁睁䵁䅁䅁权䉂兂䅁权慁杂䅁允䅁䅁䅅䅁䭁䙁䜸䅁䵁䅉䅅䅁䑁䅁䅁睁䵁䅁䅁权䭂䅄䅁权敁杂䅁允䅁䅁䅅䅁䭁佁䝑䅁䵁䅉䅅䅁䙁䅁䅁睁䵁䅁䅁权㙁兂䅁权獄权䅁权浄权䅁权湄权䅁允䅁䅁䅅䅁䭁䉁䕁䅁䵁䅉䅅䅁䙁䅁䅁睁䵁䅁䅁权㑂䅅䅁权瑄权䅁权浄权䅁权湄权䅁允䅁䅁䅅䅁䡁䅁䅁䅁䅄⭳䅖䍄䉁䅁䅁睁䅁䅁䅍䅄䅁䅁䅯睆䅙䅁䅯杈䅙䅁䅅䅁䉁䅁䅁权䡄杂䅁䍄䉁䅁䅁兂䅁䅁䅍䅄䅁䅁䅯杸䅷䅁䅯剸䅉䅁䅯䅂䍁䅧䅯剹䅉䅁䅅䅁䉁䅁䅁兂䝁猷桘䥐慕䅑杷允䅁䅁䅕䅁䑁䅁䅷䅁䭁䑁䙅䅁䭁䵁单䅁䭁䅁䅑潁䭁䵁卫䅁䉁䅁䅁允䅁䅁䅕求䡚㘲䱗䕅䵁䅉䅅䅁䙁䅁䅁睁䵁䅁䅁权呃䅂䅁权瑄权䅁权浄权䅁权湄权䅁允䅁䅁䅅䅁䡁䅁䅁䅁䅃攱䅒䍄䉁䅁䅁兂䅁䅁䅍䅄䅁䅁䅯儳䅕䅁䅯儵䅯䅁䅯朵䅯䅁䅯眵䅯䅁䅅䅁䉁䅁䅁权允䅂䅁䍄䉁䅁䅁兂䅁䅁䅍䅄䅁䅁䅯免䅕䅁䅯硹䅉䅁䅯䅂䍁䅧䅯剹䅉䅁䅅䅁䉁䅁䅁兂䥂場啯浲敤䅑杷允䅁䅁䅍䅁䑁䅁䅷䅁䭁䑁䴰䅁䭁䉁䜴䅁䉁䅁䅁允䅁䅁䅯睎䅙䅁杷允䅁䅁䅕䅁䑁䅁䅷䅁䭁䵁䙣䅁䭁佁䭷䅁䭁佁䭙䅁䭁佁䭣䅁䉁䅁䅁允䅁䅁䅣䅁䅁䅁婃唵䵁䅉䅅䅁䑁䅁䅁睁䵁䅁䅁权硂兂䅁权慁杂䅁允䅁䅁䅅䅁䭁䡁䝳䅁䵁䅉䅅䅁䑁䅁䅁睁䵁䅁䅁权汄兄䅁权慁杂䅁允䅁䅁䅅䅁䭁䉁䝳䅁䵁䅉䅅䅁䙁䅁䅁睁䵁䅁䅁权㡃䅂䅁权汄权䅁权浄权䅁权湄权䅁允䅁䅁䅅䅁䭁䉁䱧䅁䵁䅉䅅䅁䙁䅁䅁睁䵁䅁䅁权浄兂䅁权潄权䅁权浄权䅁权湄权䅁允䅁䅁䅅䅁䭁偁䬴䅁䵁䅉䅅䅁䙁䅁䅁睁䵁䅁䅁权ㅃ兂䅁权䙄杅䅁权䕁䅁䅋权䩄杅䅁允䅁䅁䅅䅁䙁䑁慈䩈ㅆ䉨䅚䍄䉁䅁䅁睁䅁䅁䅍䅄䅁䅁䅯䅹䅕䅁䅯杊䅙䅁䅅䅁䉁䅁䅁兂乄䵺䵺䩺奸䅑杷允䅁䅁䅕䅁䑁䅁䅷䅁䭁乁䕁䅁䭁䵁即䅁䭁䅁䅑潁䭁䵁卧䅁䉁䅁䅁允䅁䅁䅕椹捨㡪噌䕡䵁䅉䅅䅁䙁䅁䅁睁䵁䅁䅁权䱁杂䅁权䙄杅䅁权䕁䅁䅋权䩄杅䅁允䅁䅁䅅䅁䙁䝁䑮圫穏䄵䅒䍄䉁䅁䅁睁䅁䅁䅍䅄䅁䅁䅯睶䅕䅁䅯杇䅙䅁䅅䅁䉁䅁䅁权䅂杂䅁䍄䉁䅁䅁睁䅁䅁䅍䅄䅁䅁䅯䅍䄴䅁䅯杈䅙䅁䅅䅁䉁䅁䅁权楃杂䅁䍄䉁䅁䅁䅂䅁䅁䅍䅄䅁䅁䅯免䅕䅁䅯睈䅙䅁䅯䅉䅙䅁䅅䅁䉁䅁䅁权㑁杂䅁䍄䉁䅁䅁睁䅁䅁䅍䅄䅁䅁䅯免䅕䅁䅯杊䅙䅁䅅䅁䉁䅁䅁兂浂浚浚畚䵚䅑杷允䅁䅁䅑䅁䑁䅁䅷䅁䭁䙁儴䅁䭁䉁䜸䅁䭁䍁䝁䅁䉁䅁䅁允䅁䅁䅯儫䅙䅁杷允䅁䅁䅕䅁䑁䅁䅷䅁䭁䵁䙯䅁䭁佁䭫䅁䭁佁䭙䅁䭁佁䭣䅁䉁䅁䅁允䅁䅁䅯桹䅁䅁杷允䅁䅁䅕䅁䑁䅁䅷䅁䭁䵁䔴䅁䭁佁䭷䅁䭁佁䭙䅁䭁佁䭣䅁䉁䅁䅁允䅁䅁䅯䅅䅑䅁杷允䅁䅁䅍䅁䑁䅁䅷䅁䭁䵁丸䅁䭁䍁䝑䅁䉁䅁䅁允䅁䅁䅯睪䅧䅁杷允䅁䅁䅕䅁䑁䅁䅷䅁䭁䑁䙅䅁䭁佁䭫䅁䭁佁䭙䅁䭁佁䭣䅁䉁䅁䅁允䅁䅁䅯䅅䅑䅁杷允䅁䅁䅕䅁䑁䅁䅷䅁䭁䍁䱕䅁䭁佁䭯䅁䭁佁䭙䅁䭁佁䭳䅁䉁䅁䅁允䅁䅁䅯䅅䅑䅁杷允䅁䅁䅕䅁䑁䅁䅷䅁䭁䑁䙅䅁䭁佁䭯䅁䭁佁䭙䅁䭁佁䭳䅁䉁䅁䅁允䅁䅁䅯䅅䅑䅁杷允䅁䅁䅕䅁䑁䅁䅷䅁䭁䱁䙕䅁䭁佁䭧䅁䭁佁䭙䅁䭁佁䭣䅁䉁䅁䅁允䅁䅁䅯䅅䅑䅁杷允䅁䅁䅍䅁䑁䅁䅷䅁䭁䕁䙅䅁䭁䉁䝧䅁䉁䅁䅁允䅁䅁䅯克䅙䅁杷允䅁䅁䅍䅁䑁䅁䅷䅁䭁䵁䙫䅁䭁䉁䜴䅁䉁䅁䅁允䅁䅁䅯児䅧䅁杷允䅁䅁䅕䅁䑁䅁䅷䅁䭁䑁䙳䅁䭁䵁即䅁䭁䅁䅑潁䭁䵁卧䅁䉁䅁䅁允䅁䅁䅕児塲㍯㥄䕗䵁䅉䅅䅁䙁䅁䅁睁䵁䅁䅁权䙃兄䅁权瑄权䅁权浄权䅁权湄权䅁允䅁䅁䅅䅁䭁䉁䕁䅁䵁䅉䅅䅁䑁䅁䅁睁䵁䅁䅁权穂兂䅁权慁杂䅁允䅁䅁䅅䅁䭁乁䝙䅁䵁䅉䅅䅁䑁䅁䅁睁䵁䅁䅁权睄睃䅁权偄杅䅁允䅁䅁䅅䅁䭁䉁䕁䅁䵁䅉䅅䅁䑁䅁䅁睁䵁䅁䅁权剃䅂䅁权偄杅䅁允䅁䅁䅅䅁䭁䉁䕁䅁䵁䅉䅅䅁䑁䅁䅁睁䵁䅁䅁权歁兂䅁权慁杂䅁允䅁䅁䅅䅁䭁䝁䝉䅁䵁䅉䅅䅁䙁䅁䅁睁䵁䅁䅁权坁兄䅁权獄权䅁权浄权䅁权湄权䅁允䅁䅁䅅䅁䡁䅁䅁䅁䅄⬳䅖䍄䉁䅁䅁睁䅁䅁䅍䅄䅁䅁䅯䅴䅕䅁䅯杈䅙䅁䅅䅁䉁䅁䅁权灃睂䅁䍄䉁䅁䅁兂䅁䅁䅍䅄䅁䅁䅯免䄰䅁䅯儷䅯䅁䅯朵䅯䅁䅯眵䅯䅁䅅䅁䉁䅁䅁权允䅂䅁䍄䉁䅁䅁兂䅁䅁䅍䅄䅁䅁䅯䅮䅕䅁䅯剸䅉䅁䅯䅂䍁䅧䅯剹䅉䅁䅅䅁䉁䅁䅁兂畃獓噸圵䱙䅑杷允䅁䅁䅕䅁䑁䅁䅷䅁䭁䱁䙳䅁䭁䵁单䅁䭁䅁䅑潁䭁䵁卫䅁䉁䅁䅁允䅁䅁䅕㕉硏い⽑䕅䵁䅉䅅䅁䙁䅁䅁睁䵁䅁䅁权剃䅂䅁权䱄杅䅁权䕁䅁䅋权䩄杅䅁允䅁䅁䅅䅁䙁佁㙆䭆䠵噙䅸䍄䉁䅁䅁睁䅁䅁䅍䅄䅁䅁䅯八䅑䅁䅯䅇䅙䅁䅅䅁䉁䅁䅁权婁杂䅁䍄䉁䅁䅁兂䅁䅁䅍䅄䅁䅁䅯儷䅕䅁䅯儷䅯䅁䅯朵䅯䅁䅯眵䅯䅁䅅䅁䉁䅁䅁睂䅁䅁䅁䝷歘䅑杷允䅁䅁䅍䅁䑁䅁䅷䅁䭁䵁䵧䅁䭁䍁䝑䅁䉁䅁䅁允䅁䅁䅯剳䅅䅁杷允䅁䅁䅕䅁䑁䅁䅷䅁䭁䅁䝷䅁䭁䵁单䅁䭁䅁䅑潁䭁䵁卫䅁䉁䅁䅁允䅁䅁䅕婱て楁䰹啁䵁䅉䅅䅁䑁䅁䅁睁䵁䅁䅁权剃䅂䅁权捁杂䅁允䅁䅁䅅䅁䭁䙁䝯䅁䵁䅉䅅䅁䑁䅁䅁睁䵁䅁䅁权浃兂䅁权流杂䅁允䅁䅁䅅䅁䙁䭁䠵場啯汈䅖䍄䉁䅁䅁睁䅁䅁䅍䅄䅁䅁䅯杤䄴䅁䅯䅇䅙䅁䅅䅁䉁䅁䅁权㕁杂䅁䍄䉁䅁䅁睁䅁䅁䅍䅄䅁䅁䅯䄷䅕䅁䅯杇䅙䅁䅅䅁䉁䅁䅁权䍄杂䅁䍄䉁䅁䅁睁䅁䅁䅍䅄䅁䅁䅯睅䄴䅁䅯䅊䅙䅁䅅䅁䉁䅁䅁权允䅂䅁䍄䉁䅁䅁兂䅁䅁䅍䅄䅁䅁䅯八䅑䅁䅯儶䅯䅁䅯朵䅯䅁䅯眵䅯䅁䅅䅁䉁䅁䅁权允䅂䅁䍄䉁䅁䅁睁䅁䅁䅍䅄䅁䅁䅯睰䅕䅁䅯硺䅉䅁䅅䅁䉁䅁䅁睂䅁䅁䅁䭑汲䅑杷允䅁䅁䅕䅁䑁䅁䅷䅁䭁䉁䵕䅁䭁佁䭕䅁䭁佁䭙䅁䭁佁䭣䅁䉁䅁䅁允䅁䅁䅯䅇䅳䅁杷允䅁䅁䅍䅁䑁䅁䅷䅁䭁䭁䙣䅁䭁䉁䝧䅁䉁䅁䅁允䅁䅁䅯杓䅙䅁杷允䅁䅁䅕䅁䑁䅁䅷䅁䭁佁䙁䅁䭁佁䭷䅁䭁佁䭙䅁䭁佁䭣䅁䉁䅁䅁允䅁䅁䅯䅅䅑䅁杷允䅁䅁䅍䅁䑁䅁䅷䅁䭁偁䙧䅁䭁䵁匸䅁䉁䅁䅁允䅁䅁䅣䅁䅁䍁䵁〴䵁䅉䅅䅁䑁䅁䅁睁䵁䅁䅁权摁䅄䅁权慁杂䅁允䅁䅁䅅䅁䭁䑁䜴䅁䵁䅉䅅䅁䙁䅁䅁睁䵁䅁䅁权楄䅂䅁权瑄权䅁权浄权䅁权湄权䅁允䅁䅁䅅䅁䡁䅁䅁䅁䅄畴䅖䍄䉁䅁䅁睁䅁䅁䅍䅄䅁䅁䅯睰䅕䅁䅯䅈䅙䅁䅅䅁䉁䅁䅁权䍂睂䅁䍄䉁䅁䅁睁䅁䅁䅍䅄䅁䅁䅯睰䅕䅁䅯杈䅙䅁䅅䅁䉁䅁䅁权䍂睂䅁䍄䉁䅁䅁睁䅁䅁䅍䅄䅁䅁䅯睘䅳䅁䅯杈䅙䅁䅅䅁䉁䅁䅁权ぁ杂䅁䍄䉁䅁䅁睁䅁䅁䅍䅄䅁䅁䅯儳䅳䅁䅯杈䅙䅁䅅䅁䉁䅁䅁权歃杂䅁䍄䉁䅁䅁睁䅁䅁䅍䅄䅁䅁䅯睰䅕䅁䅯䅊䅙䅁䅅䅁䉁䅁䅁权佄睂䅁䍄䉁䅁䅁兂䅁䅁䅍䅄䅁䅁䅯䄰䅕䅁䅯朶䅯䅁䅯朵䅯䅁䅯眶䅯䅁䅅䅁䉁䅁䅁权允䅂䅁䍄䉁䅁䅁兂䅁䅁䅍䅄䅁䅁䅯睰䅕䅁䅯儵䅯䅁䅯朵䅯䅁䅯眵䅯䅁䅅䅁䉁䅁䅁权允䅂䅁䍄䉁䅁䅁睁䅁䅁䅍䅄䅁䅁䅯允䅙䅁䅯杊䅙䅁䅅䅁䉁䅁䅁兂浂浚浚桚剚䅑杷允䅁䅁䅕䅁䑁䅁䅷䅁䭁佁䕅䅁䭁佁䭫䅁䭁佁䭙䅁䭁佁䭣䅁䉁䅁䅁允䅁䅁䅯剎䅁䅁杷允䅁䅁䅕䅁䑁䅁䅷䅁䭁䭁䙣䅁䭁佁䭷䅁䭁佁䭙䅁䭁佁䭣䅁䉁䅁䅁允䅁䅁䅯䅅䅑䅁杷允䅁䅁䅍䅁䑁䅁䅷䅁䭁䅁䱯䅁䭁䉁䜴䅁䉁䅁䅁允䅁䅁䅯杍䅙䅁杷允䅁䅁䅕䅁䑁䅁䅷䅁䭁䥁䙳䅁䭁佁䭕䅁䭁佁䭙䅁䭁佁䭣䅁䉁䅁䅁允䅁䅁䅯材䅳䅁杷允䅁䅁䅕䅁䑁䅁䅷䅁䭁䙁䙕䅁䭁䵁单䅁䭁䅁䅑潁䭁䵁卧䅁䉁䅁䅁允䅁䅁䅕ち伹兯乫う䵁䅉䅅䅁䑁䅁䅁睁䵁䅁䅁权噂兂䅁权慁杂䅁允䅁䅁䅅䅁䭁䑁䜴䅁䵁䅉䅅䅁䑁䅁䅁睁䵁䅁䅁权噂兂䅁权敁杂䅁允䅁䅁䅅䅁䭁䭁䝯䅁䵁䅉䅅䅁䑁䅁䅁睁䵁䅁䅁权時䅄䅁权流杂䅁允䅁䅁䅅䅁䙁䥁䌯匹捨ㄷ䅚䍄䉁䅁䅁睁䅁䅁䅍䅄䅁䅁䅯䅘䅕䅁䅯䅈䅙䅁䅅䅁䉁䅁䅁权慂杂䅁䍄䉁䅁䅁兂䅁䅁䅍䅄䅁䅁䅯兖䅕䅁䅯儵䅯䅁䅯朵䅯䅁䅯眵䅯䅁䅅䅁䉁䅁䅁权允䅂䅁䍄䉁䅁䅁兂䅁䅁䅍䅄䅁䅁䅯䅷䅳䅁䅯硹䅉䅁䅯䅂䍁䅧䅯剹䅉䅁䅅䅁䉁䅁䅁兂獄払敧啨噴䅑杷允䅁䅁䅍䅁䑁䅁䅷䅁䭁乁䙉䅁䭁䉁䝷䅁䉁䅁䅁允䅁䅁䅯杋䅣䅁杷允䅁䅁䅍䅁䑁䅁䅷䅁䭁䅁䝑䅁䭁䉁䝷䅁䉁䅁䅁允䅁䅁䅯䅪䅙䅁杷允䅁䅁䅍䅁䑁䅁䅷䅁䭁䭁䴴䅁䭁䍁䝙䅁䉁䅁䅁允䅁䅁䅕敨剴䉵䘴䕖䵁䅉䅅䅁䑁䅁䅁睁䵁䅁䅁权卄䅂䅁权慁杂䅁允䅁䅁䅅䅁䭁䍁䝳䅁䵁䅉䅅䅁䙁䅁䅁睁䵁䅁䅁权煃兂䅁权汄权䅁权浄权䅁权湄权䅁允䅁䅁䅅䅁䭁䉁䕁䅁䵁䅉䅅䅁䙁䅁䅁睁䵁䅁䅁权噂兂䅁权潄权䅁权浄权䅁权湄权䅁允䅁䅁䅅䅁䭁䉁䕁䅁䵁䅉䅅䅁䙁䅁䅁睁䵁䅁䅁权摃兂䅁权䙄杅䅁权䕁䅁䅋权䩄杅䅁允䅁䅁䅅䅁䙁䭁ㅄ㍁㑒桭䅸䍄䉁䅁䅁睁䅁䅁䅍䅄䅁䅁䅯䅃䅕䅁䅯杈䅙䅁䅅䅁䉁䅁䅁权奁䅃䅁䍄䉁䅁䅁睁䅁䅁䅍䅄䅁䅁䅯睎䅕䅁䅯杈䅙䅁䅅䅁䉁䅁䅁权䩄杂䅁䍄䉁䅁䅁睁䅁䅁䅍䅄䅁䅁䅯睡䄴䅁䅯杊䅙䅁䅅䅁䉁䅁䅁兂浂浚浚畚䭚䅑杷允䅁䅁䅕䅁䑁䅁䅷䅁䭁佁䙷䅁䭁䵁即䅁䭁䅁䅑潁䭁䵁卫䅁䉁䅁䅁允䅁䅁䅕灭婭婭婫啘䵁䅉䅅䅁䑁䅁䅁睁䵁䅁䅁权㍁兂䅁权流杂䅁允䅁䅁䅅䅁䙁䭁䠵場啯汌䅒䍄䉁䅁䅁兂䅁䅁䅍䅄䅁䅁䅯䅵䅕䅁䅯䄶䅯䅁䅯朵䅯䅁䅯眵䅯䅁䅅䅁䉁䅁䅁权允䅂䅁䍄䉁䅁䅁睁䅁䅁䅍䅄䅁䅁䅯䅰䅑䅁䅯䅇䅙䅁䅅䅁䉁䅁䅁权㡂杂䅁䍄䉁䅁䅁睁䅁䅁䅍䅄䅁䅁䅯䅁䅙䅁䅯䅈䅙䅁䅅䅁䉁䅁䅁权偄杂䅁䍄䉁䅁䅁睁䅁䅁䅍䅄䅁䅁䅯儵䅷䅁䅯杇䅙䅁䅅䅁䉁䅁䅁权乄杂䅁䍄䉁䅁䅁睁䅁䅁䅍䅄䅁䅁䅯睏䅕䅁䅯杇䅙䅁䅅䅁䉁䅁䅁权楂杂䅁䍄䉁䅁䅁睁䅁䅁䅍䅄䅁䅁䅯杷䅕䅁䅯杊䅙䅁䅅䅁䉁䅁䅁兂卂䉵䘶⼶䵆䅑杷允䅁䅁䅑䅁䑁䅁䅷䅁䭁䑁䘴䅁䭁䉁䜸䅁䭁䍁䝁䅁䉁䅁䅁允䅁䅁䅯儰䅣䅁杷允䅁䅁䅕䅁䑁䅁䅷䅁䭁䱁䙑䅁䭁䵁单䅁䭁䅁䅑潁䭁䵁卧䅁䉁䅁䅁允䅁䅁䅕牖䝡噪噍歈䵁䅉䅅䅁䙁䅁䅁睁䵁䅁䅁权癃兄䅁权潄权䅁权浄权䅁权湄权䅁允䅁䅁䅅䅁䭁䉁䕁䅁䵁䅉䅅䅁䙁䅁䅁睁䵁䅁䅁权䡃兂䅁权獄权䅁权浄权䅁权湄权䅁允䅁䅁䅅䅁䡁䅁䅁䅁杁敱䅖䍄䉁䅁䅁兂䅁䅁䅍䅄䅁䅁䅯睢䅳䅁䅯朶䅯䅁䅯朵䅯䅁䅯眶䅯䅁䅅䅁䉁䅁䅁权允䅂䅁䍄䉁䅁䅁睁䅁䅁䅍䅄䅁䅁䅯儶䅷䅁䅯䅈䅙䅁䅅䅁䉁䅁䅁权煁睂䅁䍄䉁䅁䅁兂䅁䅁䅍䅄䅁䅁䅯䅴䅕䅁䅯剸䅉䅁䅯䅂䍁䅧䅯剹䅉䅁䅅䅁䉁䅁䅁兂敃䩅塶却搴䅑杷允䅁䅁䅍䅁䑁䅁䅷䅁䭁乁䕣䅁䭁䍁䝑䅁䉁䅁䅁允䅁䅁䅯眶䅣䅁杷允䅁䅁䅍䅁䑁䅁䅷䅁䭁偁䕕䅁䭁䵁匸䅁䉁䅁䅁允䅁䅁䅯䅅䅑䅁杷允䅁䅁䅍䅁䑁䅁䅷䅁䭁佁䕍䅁䭁䉁䝯䅁䉁䅁䅁允䅁䅁䅯材䅙䅁杷允䅁䅁䅍䅁䑁䅁䅷䅁䭁䅁临䅁䭁䍁䝑䅁䉁䅁䅁允䅁䅁䅯䅅䅑䅁杷允䅁䅁䅍䅁䑁䅁䅷䅁䭁佁䕯䅁䭁䉁䝷䅁䉁䅁䅁允䅁䅁䅯䅈䅣䅁杷允䅁䅁䅕䅁䑁䅁䅷䅁䭁䉁佳䅁䭁䵁单䅁䭁䅁䅑潁䭁䵁卧䅁䉁䅁䅁允䅁䅁䅕教⽏煏啷歅䵁䅉䅅䅁䙁䅁䅁睁䵁䅁䅁权橄䅂䅁权瑄权䅁权浄权䅁权湄权䅁允䅁䅁䅅䅁䡁䅁䅁䅁权佁䅚䍄䉁䅁䅁睁䅁䅁䅍䅄䅁䅁䅯杳䅕䅁䅯杈䅙䅁䅅䅁䉁䅁䅁权煂睂䅁䍄䉁䅁䅁睁䅁䅁䅍䅄䅁䅁䅯䄴䅕䅁䅯䅈䅙䅁䅅䅁䉁䅁䅁权兄杂䅁䍄䉁䅁䅁睁䅁䅁䅍䅄䅁䅁䅯䅑䅷䅁䅯䅇䅙䅁䅅䅁䉁䅁䅁权䕂杂䅁䍄䉁䅁䅁兂䅁䅁䅍䅄䅁䅁䅯杒䅕䅁䅯硹䅉䅁䅯䅂䍁䅧䅯䉹䅉䅁䅅䅁䉁䅁䅁兂桄桥畓㙒浆䅑杷允䅁䅁䅍䅁䑁䅁䅷䅁䭁䕁䙙䅁䭁䉁䝷䅁䉁䅁䅁允䅁䅁䅯睕䅙䅁杷允䅁䅁䅑䅁䑁䅁䅷䅁䭁䝁偅䅁䭁䉁䜸䅁䭁䍁䝁䅁䉁䅁䅁允䅁䅁䅯杺䅧䅁杷允䅁䅁䅍䅁䑁䅁䅷䅁䭁䍁䘰䅁䭁䉁䝯䅁䉁䅁䅁允䅁䅁䅯朱䅙䅁杷允䅁䅁䅕䅁䑁䅁䅷䅁䭁䱁䔸䅁䭁佁䭕䅁䭁佁䭙䅁䭁佁䭣䅁䉁䅁䅁允䅁䅁䅯䅅䅑䅁杷允䅁䅁䅍䅁䑁䅁䅷䅁䭁䕁䙙䅁䭁䉁䜴䅁䉁䅁䅁允䅁䅁䅯睕䅙䅁杷允䅁䅁䅍䅁䑁䅁䅷䅁䭁乁䙑䅁䭁䉁䝷䅁䉁䅁䅁允䅁䅁䅯杋䅙䅁杷允䅁䅁䅕䅁䑁䅁䅷䅁䭁䵁䵣䅁䭁佁䭷䅁䭁佁䭙䅁䭁佁䭣䅁䉁䅁䅁允䅁䅁䅯䅅䅑䅁杷允䅁䅁䅑䅁䑁䅁䅷䅁䭁䕁䙙䅁䭁䉁䜸䅁䭁䍁䝁䅁䉁䅁䅁允䅁䅁䅯䅶䅙䅁杷允䅁䅁䅕䅁䑁䅁䅷䅁䭁䵁佳䅁䭁佁䭯䅁䭁佁䭙䅁䭁佁䭳䅁䉁䅁䅁允䅁䅁䅣䅁䅁佁㙁欵䵁䅉䅅䅁䙁䅁䅁睁䵁䅁䅁权䅃兄䅁权汄权䅁权浄权䅁权湄权䅁允䅁䅁䅅䅁䭁䉁䕁䅁䵁䅉䅅䅁䑁䅁䅁睁䵁䅁䅁权䝂兂䅁权歁杂䅁允䅁䅁䅅䅁䭁䑁䡍䅁䵁䅉䅅䅁䕁䅁䅁睁䵁䅁䅁权䑃兄䅁权晁杂䅁权杁杂䅁允䅁䅁䅅䅁䭁䝁卫䅁䵁䅉䅅䅁䙁䅁䅁睁䵁䅁䅁权䝂兂䅁权潄权䅁权浄权䅁权湄权䅁允䅁䅁䅅䅁䭁䉁䕁䅁䵁䅉䅅䅁䕁䅁䅁睁䵁䅁䅁权瑄䅄䅁权晁杂䅁权杁杂䅁允䅁䅁䅅䅁䭁䭁䠸䅁䵁䅉䅅䅁䙁䅁䅁睁䵁䅁䅁权十兂䅁权灄权䅁权浄权䅁权湄权䅁允䅁䅁䅅䅁䭁䵁具䅁䵁䅉䅅䅁䑁䅁䅁睁䵁䅁䅁权䝄兂䅁权偄杅䅁允䅁䅁䅅䅁䭁䉁䕁䅁䵁䅉䅅䅁䙁䅁䅁睁䵁䅁䅁权䥂兄䅁权䱄杅䅁权䕁䅁䅋权䩄杅䅁允䅁䅁䅅䅁䙁乁橥䑣䬰㈯䅂䍄䉁䅁䅁睁䅁䅁䅍䅄䅁䅁䅯児䅷䅁䅯䅊䅙䅁䅅䅁䉁䅁䅁权䵃充䅁䍄䉁䅁䅁兂䅁䅁䅍䅄䅁䅁䅯硵䅁䅁䅯儵䅯䅁䅯朵䅯䅁䅯眵䅯䅁䅅䅁䉁䅁䅁权允䅂䅁䍄䉁䅁䅁兂䅁䅁䅍䅄䅁䅁䅯䄫䅕䅁䅯硹䅉䅁䅯䅂䍁䅧䅯剹䅉䅁䅅䅁䉁䅁䅁兂桄桥畓㉒坆䅑杷允䅁䅁䅕䅁䑁䅁䅷䅁䭁䵁䙙䅁䭁䵁单䅁䭁䅁䅑潁䭁䵁卧䅁䉁䅁䅁允䅁䅁䅕捇卓噲牉ぅ䵁䅉䅅䅁䙁䅁䅁睁䵁䅁䅁权䝄兂䅁权䱄杅䅁权䕁䅁䅋权䥄杅䅁允䅁䅁䅅䅁䙁乁橥䑣䬰ㅂ䅰䍄䉁䅁䅁睁䅁䅁䅍䅄䅁䅁䅯杸䅕䅁䅯杇䅙䅁䅅䅁䉁䅁䅁权䅂杂䅁䍄䉁䅁䅁睁䅁䅁䅍䅄䅁䅁䅯八䅕䅁䅯䅊䅙䅁䅅䅁䉁䅁䅁权灂睂䅁䍄䉁䅁䅁兂䅁䅁䅍䅄䅁䅁䅯䅡䅕䅁䅯剸䅉䅁䅯䅂䍁䅧䅯剹䅉䅁䅅䅁䉁䅁䅁兂塂噧睷䅫䑅䅑杷允䅁䅁䅍䅁䑁䅁䅷䅁䭁䱁䵁䅁䭁䉁䝧䅁䉁䅁䅁允䅁䅁䅯䅦䅙䅁杷允䅁䅁䅕䅁䑁䅁䅷䅁䭁䭁䙅䅁䭁佁䭧䅁䭁佁䭙䅁䭁佁䭣䅁䉁䅁䅁允䅁䅁䅯杂䅳䅁杷允䅁䅁䅕䅁䑁䅁䅷䅁䭁䅁䘸䅁䭁䵁单䅁䭁䅁䅑潁䭁䵁卧䅁䉁䅁䅁允䅁䅁䅕癯⽯㑚㈱啅䵁䅉䅅䅁䑁䅁䅁睁䵁䅁䅁权䭄兂䅁权捁杂䅁允䅁䅁䅅䅁䭁䕁䝅䅁䵁䅉䅅䅁䑁䅁䅁睁䵁䅁䅁权䝄兂䅁权流杂䅁允䅁䅁䅅䅁䙁䕁桪桥畓ㅴ䅬䍄䉁䅁䅁睁䅁䅁䅍䅄䅁䅁䅯杍䄰䅁䅯硺䅉䅁䅅䅁䉁䅁䅁权允䅂䅁䍄䉁䅁䅁兂䅁䅁䅍䅄䅁䅁䅯杸䅕䅁䅯儵䅯䅁䅯朵䅯䅁䅯眵䅯䅁䅅䅁䉁䅁䅁权㑁睃䅁䍄䉁䅁䅁兂䅁䅁䅍䅄䅁䅁䅯䅫䄰䅁䅯儷䅯䅁䅯朵䅯䅁䅯眵䅯䅁䅅䅁䉁䅁䅁权允䅂䅁䍄䉁䅁䅁兂䅁䅁䅍䅄䅁䅁䅯杸䅕䅁䅯䄶䅯䅁䅯朵䅯䅁䅯眵䅯䅁䅅䅁䉁䅁䅁权䝁睃䅁䍄䉁䅁䅁兂䅁䅁䅍䅄䅁䅁䅯兹䅕䅁䅯䄷䅯䅁䅯朵䅯䅁䅯眵䅯䅁䅅䅁䉁䅁䅁睂䅁䅁䅁䍉汔䅑杷允䅁䅁䅍䅁䑁䅁䅷䅁䭁佁乷䅁䭁䍁䝑䅁䉁䅁䅁允䅁䅁䅯䉨䅉䅁杷允䅁䅁䅕䅁䑁䅁䅷䅁䭁䉁䴸䅁䭁䵁单䅁䭁䅁䅑潁䭁䵁卧䅁䉁䅁䅁允䅁䅁䅕䱈乶兎硧歆䵁䅉䅅䅁䙁䅁䅁睁䵁䅁䅁权灂兂䅁权䙄杅䅁权䕁䅁䅋权䩄杅䅁允䅁䅁䅅䅁䙁䕁⬷㝄穉剋䅚䍄䉁䅁䅁兂䅁䅁䅍䅄䅁䅁䅯杸䅕䅁䅯䄷䅯䅁䅯朵䅯䅁䅯眵䅯䅁䅅䅁䉁䅁䅁睂䅁䅁䅁䭧汢䅑杷允䅁䅁䅍䅁䑁䅁䅷䅁䭁佁䙣䅁䭁䵁匸䅁䉁䅁䅁允䅁䅁䅣䅁䅁佁獃唴䵁䅉䅅䅁䑁䅁䅁睁䵁䅁䅁权㉁兄䅁权歁杂䅁允䅁䅁䅅䅁䭁䑁何䅁䵁䅉䅅䅁䑁䅁䅁睁䵁䅁䅁权獄睃䅁权流杂䅁允䅁䅁䅅䅁䙁䥁䌯匹捨ㅶ䅨䍄䉁䅁䅁兂䅁䅁䅍䅄䅁䅁䅯眵䅕䅁䅯剸䅉䅁䅯䅂䍁䅧䅯剹䅉䅁䅅䅁䉁䅁䅁兂䉃匳獌挵䩯䅑杷允䅁䅁䅕䅁䑁䅁䅷䅁䭁䕁䱯䅁䭁䵁单䅁䭁䅁䅑潁䭁䵁卫䅁䉁䅁䅁允䅁䅁䅕㐵㙨䄶敆䕄䵁䅉䅅䅁䑁䅁䅁睁䵁䅁䅁权䉁杂䅁权歁杂䅁允䅁䅁䅅䅁䭁䉁䕁䅁䵁䅉䅅䅁䙁䅁䅁睁䵁䅁䅁权穄杄䅁权䙄杅䅁权䕁䅁䅋权䥄杅䅁允䅁䅁䅅䅁䙁䕁䤳䙑䑪晡⼸䍄䉁䅁䅁兂䅁䅁䅍䅄䅁䅁䅯眱䅑䅁䅯儶䅯䅁䅯朵䅯䅁䅯眵䅯䅁䅅䅁䉁䅁䅁权允䅂䅁䍄䉁䅁䅁兂䅁䅁䅍䅄䅁䅁䅯权䅙䅁䅯儵䅯䅁䅯朵䅯䅁䅯眵䅯䅁䅅䅁䉁䅁䅁权奁睃䅁䍄䉁䅁䅁兂䅁䅁䅍䅄䅁䅁䅯睢䅕䅁䅯硹䅉䅁䅯䅂䍁䅧䅯剹䅉䅁䅅䅁䉁䅁䅁兂慃婭婭捭呬䅑杷允䅁䅁䅕䅁䑁䅁䅷䅁䭁䝁乧䅁䭁䵁即䅁䭁䅁䅑潁䭁䵁卧䅁䉁䅁䅁允䅁䅁䅕敨剴䉵䘴䕗䵁䅉䅅䅁䑁䅁䅁睁䵁䅁䅁权㑁䅄䅁权流杂䅁允䅁䅁䅅䅁䙁䑁䬰㘱睎噄䅨䍄䉁䅁䅁睁䅁䅁䅍䅄䅁䅁䅯眸䅷䅁䅯䅇䅙䅁䅅䅁䉁䅁䅁权㡂杂䅁䍄䉁䅁䅁兂䅁䅁䅍䅄䅁䅁䅯杺䅑䅁䅯朶䅯䅁䅯朵䅯䅁䅯眶䅯䅁䅅䅁䉁䅁䅁权允䅂䅁䍄䉁䅁䅁兂䅁䅁䅍䅄䅁䅁䅯眵䅕䅁䅯硹䅉䅁䅯䅂䍁䅧䅯剹䅉䅁䅅䅁䉁䅁䅁兂桄桥畓㑒婆䅑杷允䅁䅁䅕䅁䑁䅁䅷䅁䭁乁䕙䅁䭁佁䭫䅁䭁佁䭙䅁䭁佁䭣䅁䉁䅁䅁允䅁䅁䅯杺䄴䅁杷允䅁䅁䅕䅁䑁䅁䅷䅁䭁䍁䱅䅁䭁佁䭕䅁䭁佁䭙䅁䭁佁䭣䅁䉁䅁䅁允䅁䅁䅯睄䅳䅁杷允䅁䅁䅍䅁䑁䅁䅷䅁䭁乁䙳䅁䭁䉁䜴䅁䉁䅁䅁允䅁䅁䅯眱䅣䅁杷允䅁䅁䅍䅁䑁䅁䅷䅁䭁佁䙣䅁䭁䍁䝙䅁䉁䅁䅁允䅁䅁䅕児塲㍯㥄歖䵁䅉䅅䅁䕁䅁䅁睁䵁䅁䅁权允兂䅁权晁杂䅁权杁杂䅁允䅁䅁䅅䅁䭁佁䡍䅁䵁䅉䅅䅁䙁䅁䅁睁䵁䅁䅁权呄䅄䅁权煄权䅁权浄权䅁权牄权䅁允䅁䅁䅅䅁䭁䉁䕁䅁䵁䅉䅅䅁䙁䅁䅁睁䵁䅁䅁权湄兂䅁权瑄权䅁权浄权䅁权湄权䅁允䅁䅁䅅䅁䡁䅁䅁䅁䅃異䅖䍄䉁䅁䅁兂䅁䅁䅍䅄䅁䅁䅯䅩䅷䅁䅯朶䅯䅁䅯朵䅯䅁䅯眶䅯䅁䅅䅁䉁䅁䅁睂䅁䅁䅁䕙浈䅑杷允䅁䅁䅍䅁䑁䅁䅷䅁䭁䉁䝍䅁䭁䍁䝙䅁䉁䅁䅁允䅁䅁䅕児塲㍯乁啕䵁䅉䅅䅁䙁䅁䅁睁䵁䅁䅁权䕄兂䅁权潄权䅁权浄权䅁权湄权䅁允䅁䅁䅅䅁䭁䅁䱙䅁䵁䅉䅅䅁䙁䅁䅁睁䵁䅁䅁权癃兂䅁权獄权䅁权浄权䅁权湄权䅁允䅁䅁䅅䅁䭁䉁䕁䅁䵁䅉䅅䅁䙁䅁䅁睁䵁䅁䅁权慁兂䅁权䙄杅䅁权䕁䅁䅋权䥄杅䅁允䅁䅁䅅䅁䙁䥁呎光䡧先䅎䍄䉁䅁䅁睁䅁䅁䅍䅄䅁䅁䅯睹䅑䅁䅯杊䅙䅁䅅䅁䉁䅁䅁兂䥂場啯煲奤䅑杷允䅁䅁䅍䅁䑁䅁䅷䅁䭁䅁䝍䅁䭁䍁䝙䅁䉁䅁䅁允䅁䅁䅕䥘䌯匹獨啗䵁䅉䅅䅁䕁䅁䅁睁䵁䅁䅁权㕄睃䅁权晁杂䅁权杁杂䅁允䅁䅁䅅䅁䭁佁䠸䅁䵁䅉䅅䅁䙁䅁䅁睁䵁䅁䅁权⭂杄䅁权汄权䅁权浄权䅁权湄权䅁允䅁䅁䅅䅁䭁䉁䕁䅁䵁䅉䅅䅁䙁䅁䅁睁䵁䅁䅁权獄兂䅁权䙄杅䅁权䕁䅁䅋权䩄杅䅁允䅁䅁䅅䅁䙁䕁呰獱⼰椹䅂䍄䉁䅁䅁兂䅁䅁䅍䅄䅁䅁䅯䅱䅕䅁䅯䄶䅯䅁䅯朵䅯䅁䅯眵䅯䅁䅅䅁䉁䅁䅁权允䅂䅁䍄䉁䅁䅁睁䅁䅁䅍䅄䅁䅁䅯䄲䅑䅁䅯杇䅙䅁䅅䅁䉁䅁䅁权牁杂䅁䍄䉁䅁䅁兂䅁䅁䅍䅄䅁䅁䅯眶䅕䅁䅯儶䅯䅁䅯朵䅯䅁䅯眵䅯䅁䅅䅁䉁䅁䅁权楄䅅䅁䍄䉁䅁䅁睁䅁䅁䅍䅄䅁䅁䅯儳䅕䅁䅯硺䅉䅁䅅䅁䉁䅁䅁睂䅁䅁䅁䵙歌䅑杷允䅁䅁䅍䅁䑁䅁䅷䅁䭁䑁乧䅁䭁䍁䝑䅁䉁䅁䅁允䅁䅁䅯兏䄰䅁杷允䅁䅁䅍䅁䑁䅁䅷䅁䭁䵁䙫䅁䭁䉁䝷䅁䉁䅁䅁允䅁䅁䅯䅐䅧䅁杷允䅁䅁䅕䅁䑁䅁䅷䅁䭁䭁䙧䅁䭁佁䭯䅁䭁佁䭙䅁䭁佁䭳䅁䉁䅁䅁允䅁䅁䅯䅅䅑䅁杷允䅁䅁䅍䅁䑁䅁䅷䅁䭁乁䙧䅁䭁䵁匸䅁䉁䅁䅁允䅁䅁䅣䅁䅁䭁睁〴䵁䅉䅅䅁䑁䅁䅁睁䵁䅁䅁权婁睄䅁权敁杂䅁允䅁䅁䅅䅁䭁䩁䝅䅁䵁䅉䅅䅁䙁䅁䅁睁䵁䅁䅁权睃䅄䅁权瑄权䅁权浄权䅁权湄权䅁允䅁䅁䅅䅁䭁䉁䕁䅁䵁䅉䅅䅁䙁䅁䅁睁䵁䅁䅁权敃兂䅁权汄权䅁权浄权䅁权湄权䅁允䅁䅁䅅䅁䭁䉁䕁䅁䵁䅉䅅䅁䙁䅁䅁睁䵁䅁䅁权潃兂䅁权瑄权䅁权浄权䅁权湄权䅁允䅁䅁䅅䅁䭁䉁䕁䅁䵁䅉䅅䅁䙁䅁䅁睁䵁䅁䅁权婃䅂䅁权䙄杅䅁权䕁䅁䅋权䩄杅䅁允䅁䅁䅅䅁䙁佁灲畦樫䈸䅊䍄䉁䅁䅁睁䅁䅁䅍䅄䅁䅁䅯六䅑䅁䅯䅈䅙䅁䅅䅁䉁䅁䅁权偂杂䅁䍄䉁䅁䅁睁䅁䅁䅍䅄䅁䅁䅯六䅑䅁䅯杈䅙䅁䅅䅁䉁䅁䅁权偂杂䅁䍄䉁䅁䅁睁䅁䅁䅍䅄䅁䅁䅯睏䅳䅁䅯䅈䅙䅁䅅䅁䉁䅁䅁权楂杂䅁䍄䉁䅁䅁兂䅁䅁䅍䅄䅁䅁䅯朴䅑䅁䅯朶䅯䅁䅯朵䅯䅁䅯眶䅯䅁䅅䅁䉁䅁䅁睂䅁䅁䅁䍯浦䅑杷允䅁䅁䅍䅁䑁䅁䅷䅁䭁䱁䕉䅁䭁䵁匸䅁䉁䅁䅁允䅁䅁䅣䅁䅁佁瑃唵䵁䅉䅅䅁䑁䅁䅁睁䵁䅁䅁权癃兄䅁权奁杂䅁允䅁䅁䅅䅁䭁䍁䝫䅁䵁䅉䅅䅁䙁䅁䅁睁䵁䅁䅁权潁兂䅁权䙄杅䅁权䕁䅁䅋权䥄杅䅁允䅁䅁䅅䅁䙁䉁汦䙬偒刱䅰䍄䉁䅁䅁睁䅁䅁䅍䅄䅁䅁䅯睋䅳䅁䅯杇䅙䅁䅅䅁䉁䅁䅁权䍄杂䅁䍄䉁䅁䅁䅂䅁䅁䅍䅄䅁䅁䅯六䅑䅁䅯睈䅙䅁䅯䅉䅙䅁䅅䅁䉁䅁䅁权牃睂䅁䍄䉁䅁䅁睁䅁䅁䅍䅄䅁䅁䅯睯䅳䅁䅯杈䅙䅁䅅䅁䉁䅁䅁权ぁ杂䅁䍄䉁䅁䅁兂䅁䅁䅍䅄䅁䅁䅯儶䅕䅁䅯䄷䅯䅁䅯朵䅯䅁䅯眵䅯䅁䅅䅁䉁䅁䅁睂䅁䅁䅁䙧樳䅑杷允䅁䅁䅍䅁䑁䅁䅷䅁䭁䩁䕫䅁䭁䍁䝑䅁䉁䅁䅁允䅁䅁䅯䄲䅣䅁杷允䅁䅁䅕䅁䑁䅁䅷䅁䭁䉁佅䅁䭁佁䭯䅁䭁佁䭙䅁䭁佁䭳䅁䉁䅁䅁允䅁䅁䅣䅁䅁䕁䕂欵䵁䅉䅅䅁䑁䅁䅁睁䵁䅁䅁权婃䅂䅁权流杂䅁允䅁䅁䅅䅁䙁䅁䅁䅁䅁䙯䅤䍄䉁䅁䅁睁䅁䅁䅍䅄䅁䅁䅯兄䅙䅁䅯杈䅙䅁䅅䅁䉁䅁䅁权慁睂䅁䍄䉁䅁䅁睁䅁䅁䅍䅄䅁䅁䅯䄹䅯䅁䅯䅇䅙䅁䅅䅁䉁䅁䅁权婁杂䅁䍄䉁䅁䅁兂䅁䅁䅍䅄䅁䅁䅯䅤䅕䅁䅯儶䅯䅁䅯朵䅯䅁䅯眵䅯䅁䅅䅁䉁䅁䅁权呁充䅁䍄䉁䅁䅁睁䅁䅁䅍䅄䅁䅁䅯睐䅕䅁䅯杊䅙䅁䅅䅁䉁䅁䅁兂浂浚浚楚噚䅑杷允䅁䅁䅍䅁䑁䅁䅷䅁䭁䭁䙙䅁䭁䉁䜴䅁䉁䅁䅁允䅁䅁䅯光䅧䅁杷允䅁䅁䅕䅁䑁䅁䅷䅁䭁䙁䱍䅁䭁䵁单䅁䭁䅁䅑潁䭁䵁卫䅁䉁䅁䅁允䅁䅁䅕䑂㙎㡹捯䕅䵁䅉䅅䅁䑁䅁䅁睁䵁䅁䅁权十兂䅁权奁杂䅁允䅁䅁䅅䅁䭁䡁䝷䅁䵁䅉䅅䅁䙁䅁䅁睁䵁䅁䅁权婃䅂䅁权獄权䅁权浄权䅁权湄权䅁允䅁䅁䅅䅁䡁䅁䅁䅁权敕䅒䍄䉁䅁䅁兂䅁䅁䅍䅄䅁䅁䅯睷䅑䅁䅯剸䅉䅁䅯䅂䍁䅧䅯剹䅉䅁䅅䅁䉁䅁䅁兂䍃汳偪㘱噧䅑杷允䅁䅁䅑䅁䑁䅁䅷䅁䭁䍁䙕䅁䭁䉁䜸䅁䭁䍁䝁䅁䉁䅁䅁允䅁䅁䅯杯䅣䅁杷允䅁䅁䅕䅁䑁䅁䅷䅁䭁䵁䙉䅁䭁䵁即䅁䭁䅁䅑潁䭁䵁卫䅁䉁䅁䅁允䅁䅁䅕㘱睎児湰ざ䵁䅉䅅䅁䑁䅁䅁睁䵁䅁䅁权桃兂䅁权歁杂䅁允䅁䅁䅅䅁䭁偁䡁䅁䵁䅉䅅䅁䙁䅁䅁睁䵁䅁䅁权䱃睄䅁权灄权䅁权浄权䅁权湄权䅁允䅁䅁䅅䅁䭁佁䵙䅁䵁䅉䅅䅁䑁䅁䅁睁䵁䅁䅁权婂䅄䅁权歁杂䅁允䅁䅁䅅䅁䭁䥁儰䅁䵁䅉䅅䅁䑁䅁䅁睁䵁䅁䅁权扃兂䅁权奁杂䅁允䅁䅁䅅䅁䭁䕁䝁䅁䵁䅉䅅䅁䑁䅁䅁睁䵁䅁䅁权䑁兂䅁权敁杂䅁允䅁䅁䅅䅁䭁乁䠸䅁䵁䅉䅅䅁䑁䅁䅁睁䵁䅁䅁权扄兂䅁权歁杂䅁允䅁䅁䅅䅁䭁䝁䥷䅁䵁䅉䅅䅁䙁䅁䅁睁䵁䅁䅁权噁充䅁权汄权䅁权浄权䅁权湄权䅁允䅁䅁䅅䅁䭁䉁䕁䅁䵁䅉䅅䅁䑁䅁䅁睁䵁䅁䅁权䝂睄䅁权偄杅䅁允䅁䅁䅅䅁䡁䅁䅁䅁䅄㥨䅬䍄䉁䅁䅁兂䅁䅁䅍䅄䅁䅁䅯朸䅑䅁䅯䄶䅯䅁䅯朵䅯䅁䅯眵䅯䅁䅅䅁䉁䅁䅁权䝁睃䅁䍄䉁䅁䅁睁䅁䅁䅍䅄䅁䅁䅯䅪䅕䅁䅯䅇䅙䅁䅅䅁䉁䅁䅁权䭂杂䅁䍄䉁䅁䅁睁䅁䅁䅍䅄䅁䅁䅯䅪䅕䅁䅯杈䅙䅁䅅䅁䉁䅁䅁权桂杂䅁䍄䉁䅁䅁兂䅁䅁䅍䅄䅁䅁䅯睉䅷䅁䅯䄷䅯䅁䅯朵䅯䅁䅯眵䅯䅁䅅䅁䉁䅁䅁权允䅂䅁䍄䉁䅁䅁睁䅁䅁䅍䅄䅁䅁䅯䄰䅑䅁䅯䅈䅙䅁䅅䅁䉁䅁䅁权㥃杂䅁䍄䉁䅁䅁睁䅁䅁䅍䅄䅁䅁䅯睥䅳䅁䅯䅈䅙䅁䅅䅁䉁䅁䅁权婂杂䅁䍄䉁䅁䅁兂䅁䅁䅍䅄䅁䅁䅯党䅷䅁䅯儵䅯䅁䅯朵䅯䅁䅯眵䅯䅁䅅䅁䉁䅁䅁权㕄权䅁䍄䉁䅁䅁兂䅁䅁䅍䅄䅁䅁䅯䅙䅷䅁䅯剸䅉䅁䅯䅂䍁䅧䅯䉹䅉䅁䅅䅁䉁䅁䅁兂啃噃㑶歕乳䅑杷允䅁䅁䅍䅁䑁䅁䅷䅁䭁䱁䵧䅁䭁䍁䝑䅁䉁䅁䅁允䅁䅁䅯䅅䅑䅁杷允䅁䅁䅍䅁䑁䅁䅷䅁䭁䉁乧䅁䭁䉁䝧䅁䉁䅁䅁允䅁䅁䅯児䅙䅁杷允䅁䅁䅑䅁䑁䅁䅷䅁䭁䥁䙷䅁䭁䉁䜸䅁䭁䍁䝁䅁䉁䅁䅁允䅁䅁䅯儲䅣䅁杷允䅁䅁䅕䅁䑁䅁䅷䅁䭁偁䙧䅁䭁佁䭫䅁䭁</t>
  </si>
  <si>
    <t>佁䭙䅁䭁佁䭣䅁䉁䅁䅁允䅁䅁䅯䅅䅑䅁杷允䅁䅁䅕䅁䑁䅁䅷䅁䭁䭁乁䅁䭁佁䬰䅁䭁佁䭙䅁䭁佁䭣䅁䉁䅁䅁允䅁䅁䅯䅅䅑䅁杷允䅁䅁䅍䅁䑁䅁䅷䅁䭁䥁䙷䅁䭁䍁䝑䅁䉁䅁䅁允䅁䅁䅯朲䅣䅁杷允䅁䅁䅍䅁䑁䅁䅷䅁䭁乁䕉䅁䭁䉁䝧䅁䉁䅁䅁允䅁䅁䅯䅦䅙䅁杷允䅁䅁䅕䅁䑁䅁䅷䅁䭁䅁佅䅁䭁佁䭷䅁䭁佁䭙䅁䭁佁䭣䅁䉁䅁䅁允䅁䅁䅣䅁䅁䅁牁欵䵁䅉䅅䅁䑁䅁䅁睁䵁䅁䅁权あ兂䅁权慁杂䅁允䅁䅁䅅䅁䭁䡁䝳䅁䵁䅉䅅䅁䙁䅁䅁睁䵁䅁䅁权桂䅄䅁权灄权䅁权浄权䅁权湄权䅁允䅁䅁䅅䅁䭁䭁剫䅁䵁䅉䅅䅁䙁䅁䅁睁䵁䅁䅁权獂兂䅁权䙄杅䅁权䕁䅁䅋权䥄杅䅁允䅁䅁䅅䅁䙁䕁捒瑂⽲杉䅎䍄䉁䅁䅁睁䅁䅁䅍䅄䅁䅁䅯杯䅳䅁䅯杈䅙䅁䅅䅁䉁䅁䅁权䡂睂䅁䍄䉁䅁䅁兂䅁䅁䅍䅄䅁䅁䅯儹䅕䅁䅯剸䅉䅁䅯䅂䍁䅧䅯剹䅉䅁䅅䅁䉁䅁䅁兂乃歋䕷㑮乕䅑杷允䅁䅁䅍䅁䑁䅁䅷䅁䭁䅁䘸䅁䭁䵁匸䅁䉁䅁䅁允䅁䅁䅯䅅䅑䅁杷允䅁䅁䅕䅁䑁䅁䅷䅁䭁偁䙕䅁䭁䵁即䅁䭁䅁䅑潁䭁䵁卫䅁䉁䅁䅁允䅁䅁䅕䅁䅁䅁睄し䵁䅉䅅䅁䙁䅁䅁睁䵁䅁䅁权塄䅄䅁权潄权䅁权浄权䅁权湄权䅁允䅁䅁䅅䅁䭁䑁䱙䅁䵁䅉䅅䅁䙁䅁䅁睁䵁䅁䅁权㙃兂䅁权瑄权䅁权浄权䅁权湄权䅁允䅁䅁䅅䅁䡁䅁䅁䅁杁畇䅚䍄䉁䅁䅁睁䅁䅁䅍䅄䅁䅁䅯儹䅕䅁䅯䅇䅙䅁䅅䅁䉁䅁䅁权婁杂䅁䍄䉁䅁䅁兂䅁䅁䅍䅄䅁䅁䅯杫䅑䅁䅯儶䅯䅁䅯朵䅯䅁䅯眵䅯䅁䅅䅁䉁䅁䅁权慂睄䅁䍄䉁䅁䅁兂䅁䅁䅍䅄䅁䅁䅯儸䅷䅁䅯剸䅉䅁䅯䅂䍁䅧䅯䉹䅉䅁䅅䅁䉁䅁䅁兂䭄橕歃佖嘴䅑杷允䅁䅁䅕䅁䑁䅁䅷䅁䭁䥁伸䅁䭁佁䭧䅁䭁佁䭙䅁䭁佁䭣䅁䉁䅁䅁允䅁䅁䅯杂䅳䅁杷允䅁䅁䅕䅁䑁䅁䅷䅁䭁䅁䝣䅁䭁佁䭫䅁䭁佁䭙䅁䭁佁䭣䅁䉁䅁䅁允䅁䅁䅯䉗䅅䅁杷允䅁䅁䅍䅁䑁䅁䅷䅁䭁䱁关䅁䭁䉁䜴䅁䉁䅁䅁允䅁䅁䅯兹䅧䅁杷允䅁䅁䅑䅁䑁䅁䅷䅁䭁䡁䙧䅁䭁䉁䜸䅁䭁䍁䝁䅁䉁䅁䅁允䅁䅁䅯䅶䅣䅁杷允䅁䅁䅍䅁䑁䅁䅷䅁䭁䕁䵅䅁䭁䍁䝙䅁䉁䅁䅁允䅁䅁䅕䭆䠵場啲さ䵁䅉䅅䅁䙁䅁䅁睁䵁䅁䅁权㉃兂䅁权煄权䅁权浄权䅁权牄权䅁允䅁䅁䅅䅁䡁䅁䅁䅁䅁⭌䅚䍄䉁䅁䅁睁䅁䅁䅍䅄䅁䅁䅯六䅕䅁䅯杇䅙䅁䅅䅁䉁䅁䅁权婂杂䅁䍄䉁䅁䅁睁䅁䅁䅍䅄䅁䅁䅯儹䅕䅁䅯䅊䅙䅁䅅䅁䉁䅁䅁权敄睂䅁䍄䉁䅁䅁睁䅁䅁䅍䅄䅁䅁䅯朳䅷䅁䅯杊䅙䅁䅅䅁䉁䅁䅁兂㉄䙋偹獷坖䅑杷允䅁䅁䅑䅁䑁䅁䅷䅁䭁䑁䘸䅁䭁䉁䜸䅁䭁䍁䝁䅁䉁䅁䅁允䅁䅁䅯䅨䅣䅁杷允䅁䅁䅕䅁䑁䅁䅷䅁䭁偁䙧䅁䭁䵁即䅁䭁䅁䅑潁䭁䵁卧䅁䉁䅁䅁允䅁䅁䅕灭婭婭䩮し䵁䅉䅅䅁䙁䅁䅁睁䵁䅁䅁权㙂杄䅁权灄权䅁权浄权䅁权湄权䅁允䅁䅁䅅䅁䭁䉁䕁䅁䵁䅉䅅䅁䙁䅁䅁睁䵁䅁䅁权⭄兂䅁权䙄杅䅁权䕁䅁䅋权䩄杅䅁允䅁䅁䅅䅁䙁䩁㝄橅丫儰䅊䍄䉁䅁䅁兂䅁䅁䅍䅄䅁䅁䅯眯䅯䅁䅯儶䅯䅁䅯朵䅯䅁䅯眵䅯䅁䅅䅁䉁䅁䅁权允䅂䅁䍄䉁䅁䅁兂䅁䅁䅍䅄䅁䅁䅯儴䄴䅁䅯䄷䅯䅁䅯朵䅯䅁䅯眵䅯䅁䅅䅁䉁䅁䅁睂䅁䅁䅁䅁洯䅑杷允䅁䅁䅍䅁䑁䅁䅷䅁䭁䑁䙳䅁䭁䉁䝷䅁䉁䅁䅁允䅁䅁䅯杙䅙䅁杷允䅁䅁䅕䅁䑁䅁䅷䅁䭁䩁䔴䅁䭁䵁即䅁䭁䅁䅑潁䭁䵁卧䅁䉁䅁䅁允䅁䅁䅕灭婭婭婭啗䵁䅉䅅䅁䙁䅁䅁睁䵁䅁䅁权䉄䅂䅁权䱄杅䅁权䕁䅁䅋权䥄杅䅁允䅁䅁䅅䅁䙁䕁桪桥畓ば䄹䍄䉁䅁䅁兂䅁䅁䅍䅄䅁䅁䅯睲䅕䅁䅯硹䅉䅁䅯䅂䍁䅧䅯䉹䅉䅁䅅䅁䉁䅁䅁兂偃癷潕䥘昹䅑杷允䅁䅁䅕䅁䑁䅁䅷䅁䭁䙁䱣䅁䭁佁䭕䅁䭁佁䭙䅁䭁佁䭣䅁䉁䅁䅁允䅁䅁䅯䅅䅑䅁杷允䅁䅁䅕䅁䑁䅁䅷䅁䭁偁䙙䅁䭁佁䭧䅁䭁佁䭙䅁䭁佁䭣䅁䉁䅁䅁允䅁䅁䅯杂䅳䅁杷允䅁䅁䅕䅁䑁䅁䅷䅁䭁䡁乍䅁䭁佁䬰䅁䭁佁䭙䅁䭁佁䭣䅁䉁䅁䅁允䅁䅁䅣䅁䅁䥁ㅄ唴䵁䅉䅅䅁䙁䅁䅁睁䵁䅁䅁权ㅄ兂䅁权煄权䅁权浄权䅁权牄权䅁允䅁䅁䅅䅁䡁䅁䅁䅁䅃⭑䅚䍄䉁䅁䅁兂䅁䅁䅍䅄䅁䅁䅯杪䅷䅁䅯儷䅯䅁䅯朵䅯䅁䅯眵䅯䅁䅅䅁䉁䅁䅁权允䅂䅁䍄䉁䅁䅁兂䅁䅁䅍䅄䅁䅁䅯睚䅕䅁䅯剸䅉䅁䅯䅂䍁䅧䅯䉹䅉䅁䅅䅁䉁䅁䅁兂㝄歅㠷灙䵳䅑杷允䅁䅁䅕䅁䑁䅁䅷䅁䭁偁䙅䅁䭁佁䭫䅁䭁佁䭙䅁䭁佁䭣䅁䉁䅁䅁允䅁䅁䅯硒䅅䅁杷允䅁䅁䅍䅁䑁䅁䅷䅁䭁䍁䰴䅁䭁䉁䜴䅁䉁䅁䅁允䅁䅁䅯䅧䅙䅁杷允䅁䅁䅍䅁䑁䅁䅷䅁䭁䅁儰䅁䭁䉁䝷䅁䉁䅁䅁允䅁䅁䅯杙䅙䅁杷允䅁䅁䅕䅁䑁䅁䅷䅁䭁偁䙕䅁䭁佁䬰䅁䭁佁䭙䅁䭁佁䭣䅁䉁䅁䅁允䅁䅁䅣䅁䅁䵁硂䔵䵁䅉䅅䅁䑁䅁䅁睁䵁䅁䅁权畁兄䅁权奁杂䅁允䅁䅁䅅䅁䭁䡁䝷䅁䵁䅉䅅䅁䙁䅁䅁睁䵁䅁䅁权穄兂䅁权䙄杅䅁权䕁䅁䅋权䩄杅䅁允䅁䅁䅅䅁䙁偁䵄煚橯䈱䅤䍄䉁䅁䅁兂䅁䅁䅍䅄䅁䅁䅯䅔䅕䅁䅯䄶䅯䅁䅯朵䅯䅁䅯眵䅯䅁䅅䅁䉁䅁䅁权䝁睃䅁䍄䉁䅁䅁兂䅁䅁䅍䅄䅁䅁䅯䅧䅷䅁䅯儶䅯䅁䅯朵䅯䅁䅯眵䅯䅁䅅䅁䉁䅁䅁权䉃䅄䅁䍄䉁䅁䅁睁䅁䅁䅍䅄䅁䅁䅯眸䅕䅁䅯杇䅙䅁䅅䅁䉁䅁䅁权敂杂䅁䍄䉁䅁䅁睁䅁䅁䅍䅄䅁䅁䅯眸䅕䅁䅯䅈䅙䅁䅅䅁䉁䅁䅁权䡂杂䅁䍄䉁䅁䅁睁䅁䅁䅍䅄䅁䅁䅯兑䅕䅁䅯䅊䅙䅁䅅䅁䉁䅁䅁权允䅂䅁䍄䉁䅁䅁兂䅁䅁䅍䅄䅁䅁䅯来䄴䅁䅯硹䅉䅁䅯䅂䍁䅧䅯剹䅉䅁䅅䅁䉁䅁䅁兂乄䵺䵺䡺奸䅑杷允䅁䅁䅍䅁䑁䅁䅷䅁䭁偁䙍䅁䭁䉁䜴䅁䉁䅁䅁允䅁䅁䅯眳䅣䅁杷允䅁䅁䅕䅁䑁䅁䅷䅁䭁䅁䱯䅁䭁佁䭕䅁䭁佁䭙䅁䭁佁䭣䅁䉁䅁䅁允䅁䅁䅯李䅳䅁杷允䅁䅁䅕䅁䑁䅁䅷䅁䭁䅁䝣䅁䭁䵁单䅁䭁䅁䅑潁䭁䵁卫䅁䉁䅁䅁允䅁䅁䅕偡獶䝺畫啅䵁䅉䅅䅁䑁䅁䅁睁䵁䅁䅁权穄兂䅁权歁杂䅁允䅁䅁䅅䅁䭁佁䡁䅁䵁䅉䅅䅁䙁䅁䅁睁䵁䅁䅁权歄䅂䅁权獄权䅁权浄权䅁权湄权䅁允䅁䅁䅅䅁䡁䅁䅁䅁杂畊䅖䍄䉁䅁䅁兂䅁䅁䅍䅄䅁䅁䅯䅖䅷䅁䅯剸䅉䅁䅯䅂䍁䅧䅯䉹䅉䅁䅅䅁䉁䅁䅁兂婄⽺㕚㙄晉䅑杷允䅁䅁䅕䅁䑁䅁䅷䅁䭁偁䙍䅁䭁佁䭯䅁䭁佁䭙䅁䭁佁䭳䅁䉁䅁䅁允䅁䅁䅯䅅䅑䅁杷允䅁䅁䅍䅁䑁䅁䅷䅁䭁佁䘴䅁䭁䍁䝙䅁䉁䅁䅁允䅁䅁䅕噋偹癷䥘歖䵁䅉䅅䅁䑁䅁䅁睁䵁䅁䅁权䵁杄䅁权敁杂䅁允䅁䅁䅅䅁䭁䉁䡑䅁䵁䅉䅅䅁䑁䅁䅁睁䵁䅁䅁权㍄兂䅁权慁杂䅁允䅁䅁䅅䅁䭁䱁䝁䅁䵁䅉䅅䅁䙁䅁䅁睁䵁䅁䅁权ㅂ䅄䅁权煄权䅁权浄权䅁权牄权䅁允䅁䅁䅅䅁䡁䅁䅁䅁䅃佐䅚䍄䉁䅁䅁兂䅁䅁䅍䅄䅁䅁䅯䅢䅕䅁䅯䄶䅯䅁䅯朵䅯䅁䅯眵䅯䅁䅅䅁䉁䅁䅁权䝁睃䅁䍄䉁䅁䅁睁䅁䅁䅍䅄䅁䅁䅯兤䅷䅁䅯杇䅙䅁䅅䅁䉁䅁䅁权時杂䅁䍄䉁䅁䅁兂䅁䅁䅍䅄䅁䅁䅯眸䅕䅁䅯儷䅯䅁䅯朵䅯䅁䅯眵䅯䅁䅅䅁䉁䅁䅁权允䅂䅁䍄䉁䅁䅁兂䅁䅁䅍䅄䅁䅁䅯睁䅙䅁䅯䄷䅯䅁䅯朵䅯䅁䅯眵䅯䅁䅅䅁䉁䅁䅁权允䅂䅁䍄䉁䅁䅁兂䅁䅁䅍䅄䅁䅁䅯杤䅕䅁䅯䄷䅯䅁䅯朵䅯䅁䅯眵䅯䅁䅅䅁䉁䅁䅁睂䅁䅁䅁䍑浌䅑杷允䅁䅁䅍䅁䑁䅁䅷䅁䭁乁䕣䅁䭁䉁䝧䅁䉁䅁䅁允䅁䅁䅯兇䅙䅁杷允䅁䅁䅍䅁䑁䅁䅷䅁䭁偁䙑䅁䭁䍁䝑䅁䉁䅁䅁允䅁䅁䅯䅅䅑䅁杷允䅁䅁䅕䅁䑁䅁䅷䅁䭁佁䴰䅁䭁佁䭷䅁䭁佁䭙䅁䭁佁䭣䅁䉁䅁䅁允䅁䅁䅣䅁䅁䝁䱁欵䵁䅉䅅䅁䙁䅁䅁睁䵁䅁䅁权桂兂䅁权獄权䅁权浄权䅁权湄权䅁允䅁䅁䅅䅁䡁䅁䅁䅁杂佰䅖䍄䉁䅁䅁兂䅁䅁䅍䅄䅁䅁䅯兂䄰䅁䅯硹䅉䅁䅯䅂䍁䅧䅯䉹䅉䅁䅅䅁䉁䅁䅁兂䑄匹捨㝪晊䅑杷允䅁䅁䅍䅁䑁䅁䅷䅁䭁䱁䕳䅁䭁䵁匸䅁䉁䅁䅁允䅁䅁䅣䅁䅁䅁ㅂ唴䵁䅉䅅䅁䙁䅁䅁睁䵁䅁䅁权瑁兂䅁权䱄杅䅁权䕁䅁䅋权䩄杅䅁允䅁䅁䅅䅁䙁佁剸䉵䘶ㅹ䅰䍄䉁䅁䅁兂䅁䅁䅍䅄䅁䅁䅯東䅷䅁䅯儶䅯䅁䅯朵䅯䅁䅯眵䅯䅁䅅䅁䉁䅁䅁权㑃䅅䅁䍄䉁䅁䅁睁䅁䅁䅍䅄䅁䅁䅯杮䅑䅁䅯䅇䅙䅁䅅䅁䉁䅁䅁权瑁杂䅁䍄䉁䅁䅁兂䅁䅁䅍䅄䅁䅁䅯朱䅕䅁䅯硹䅉䅁䅯䅂䍁䅧䅯䉹䅉䅁䅅䅁䉁䅁䅁兂浂浚浚橚栵䅑杷允䅁䅁䅍䅁䑁䅁䅷䅁䭁䙁䙷䅁䭁䍁䝙䅁䉁䅁䅁允䅁䅁䅕䥘䌯匹獪歖䵁䅉䅅䅁䕁䅁䅁睁䵁䅁䅁权獄兂䅁权晁杂䅁权杁杂䅁允䅁䅁䅅䅁䭁䥁䡑䅁䵁䅉䅅䅁䙁䅁䅁睁䵁䅁䅁权㝃䅂䅁权獄权䅁权浄权䅁权湄权䅁允䅁䅁䅅䅁䡁䅁䅁䅁䅃畩䅖䍄䉁䅁䅁兂䅁䅁䅍䅄䅁䅁䅯允䄴䅁䅯儵䅯䅁䅯朵䅯䅁䅯眵䅯䅁䅅䅁䉁䅁䅁权汃睃䅁䍄䉁䅁䅁兂䅁䅁䅍䅄䅁䅁䅯睯䅑䅁䅯硹䅉䅁䅯䅂䍁䅧䅯䉹䅉䅁䅅䅁䉁䅁䅁兂慃婭婭呭敬䅑杷允䅁䅁䅕䅁䑁䅁䅷䅁䭁佁䕑䅁䭁䵁即䅁䭁䅁䅑潁䭁䵁卫䅁䉁䅁䅁允䅁䅁䅕歲桦桥敒じ䵁䅉䅅䅁䑁䅁䅁睁䵁䅁䅁权䵄兂䅁权捁杂䅁允䅁䅁䅅䅁䭁䱁䝁䅁䵁䅉䅅䅁䙁䅁䅁睁䵁䅁䅁权祁兄䅁权煄权䅁权浄权䅁权牄权䅁允䅁䅁䅅䅁䡁䅁䅁䅁䅂畉䅚䍄䉁䅁䅁睁䅁䅁䅍䅄䅁䅁䅯睯䅑䅁䅯䅊䅙䅁䅅䅁䉁䅁䅁权ㅃ睂䅁䍄䉁䅁䅁兂䅁䅁䅍䅄䅁䅁䅯䅷䅳䅁䅯儷䅯䅁䅯朵䅯䅁䅯眵䅯䅁䅅䅁䉁䅁䅁睂䅁䅁䅁䕁洷䅑杷允䅁䅁䅑䅁䑁䅁䅷䅁䭁䭁䘸䅁䭁䉁䜸䅁䭁䍁䝁䅁䉁䅁䅁允䅁䅁䅯杔䅙䅁杷允䅁䅁䅕䅁䑁䅁䅷䅁䭁䭁䘰䅁䭁佁䭯䅁䭁佁䭙䅁䭁佁䭳䅁䉁䅁䅁允䅁䅁䅣䅁䅁䕁湁欵䵁䅉䅅䅁䙁䅁䅁睁䵁䅁䅁权呄兂䅁权獄权䅁权浄权䅁权湄权䅁允䅁䅁䅅䅁䡁䅁䅁䅁䅄⭬䅒䍄䉁䅁䅁睁䅁䅁䅍䅄䅁䅁䅯杫䅑䅁䅯杊䅙䅁䅅䅁䉁䅁䅁兂㉄䙋偹潷剖䅑杷允䅁䅁䅑䅁䑁䅁䅷䅁䭁乁䙕䅁䭁䉁䜸䅁䭁䍁䝁䅁䉁䅁䅁允䅁䅁䅯䄶䅣䅁杷允䅁䅁䅕䅁䑁䅁䅷䅁䭁䩁䱫䅁䭁䵁单䅁䭁䅁䅑潁䭁䵁卧䅁䉁䅁䅁允䅁䅁䅕挷剗杮㄰䕅䵁䅉䅅䅁䙁䅁䅁睁䵁䅁䅁权䙄䅄䅁权汄权䅁权浄权䅁权湄权䅁允䅁䅁䅅䅁䭁䑁䱣䅁䵁䅉䅅䅁䙁䅁䅁睁䵁䅁䅁权癃兂䅁权煄权䅁权浄权䅁权牄权䅁允䅁䅁䅅䅁䭁䉁䕁䅁䵁䅉䅅䅁䙁䅁䅁睁䵁䅁䅁权桂睄䅁权汄权䅁权浄权䅁权湄权䅁允䅁䅁䅅䅁䭁䉁䕁䅁䵁䅉䅅䅁䑁䅁䅁睁䵁䅁䅁权㑂兂䅁权偄杅䅁允䅁䅁䅅䅁䭁䉁䕁䅁䵁䅉䅅䅁䕁䅁䅁睁䵁䅁䅁权歃兂䅁权晁杂䅁权杁杂䅁允䅁䅁䅅䅁䭁乁䡳䅁䵁䅉䅅䅁䑁䅁䅁睁䵁䅁䅁权䉂兂䅁权流杂䅁允䅁䅁䅅䅁䙁乁橥䑣䬰ㅨ䅨䍄䉁䅁䅁兂䅁䅁䅍䅄䅁䅁䅯条䅕䅁䅯硹䅉䅁䅯䅂䍁䅧䅯剹䅉䅁䅅䅁䉁䅁䅁兂䥂場啯杲慤䅑杷允䅁䅁䅍䅁䑁䅁䅷䅁䭁䱁䙳䅁䭁䉁䜴䅁䉁䅁䅁允䅁䅁䅯朴䅙䅁杷允䅁䅁䅍䅁䑁䅁䅷䅁䭁䡁䙧䅁䭁䉁䝯䅁䉁䅁䅁允䅁䅁䅯睇䅙䅁杷允䅁䅁䅍䅁䑁䅁䅷䅁䭁䅁䘰䅁䭁䉁䝯䅁䉁䅁䅁允䅁䅁䅯杙䅙䅁杷允䅁䅁䅕䅁䑁䅁䅷䅁䭁䍁䙑䅁䭁佁䭯䅁䭁佁䭙䅁䭁佁䭳䅁䉁䅁䅁允䅁䅁䅯䅅䅑䅁杷允䅁䅁䅕䅁䑁䅁䅷䅁䭁䵁䕳䅁䭁䵁即䅁䭁䅁䅑潁䭁䵁卫䅁䉁䅁䅁允䅁䅁䅕瑃橥䑣焰䕖䵁䅉䅅䅁䑁䅁䅁睁䵁䅁䅁权䅁䅄䅁权奁杂䅁允䅁䅁䅅䅁䭁䑁䝫䅁䵁䅉䅅䅁䙁䅁䅁睁䵁䅁䅁权㑂兂䅁权汄权䅁权浄权䅁权湄权䅁允䅁䅁䅅䅁䭁䉁䱧䅁䵁䅉䅅䅁䑁䅁䅁睁䵁䅁䅁权十兂䅁权偄杅䅁允䅁䅁䅅䅁䡁䅁䅁䅁杁敔䅒䍄䉁䅁䅁睁䅁䅁䅍䅄䅁䅁䅯䅈䄸䅁䅯䅊䅙䅁䅅䅁䉁䅁䅁权流睂䅁䍄䉁䅁䅁兂䅁䅁䅍䅄䅁䅁䅯睃䅙䅁䅯儵䅯䅁䅯朵䅯䅁䅯眵䅯䅁䅅䅁䉁䅁䅁权允䅂䅁䍄䉁䅁䅁兂䅁䅁䅍䅄䅁䅁䅯眲䄸䅁䅯䄷䅯䅁䅯朵䅯䅁䅯眵䅯䅁䅅䅁䉁䅁䅁权允䅂䅁䍄䉁䅁䅁睁䅁䅁䅍䅄䅁䅁䅯兂䅕䅁䅯杈䅙䅁䅅䅁䉁䅁䅁权慁睂䅁䍄䉁䅁䅁睁䅁䅁䅍䅄䅁䅁䅯䅓䅕䅁䅯杊䅙䅁䅅䅁䉁䅁䅁兂偃癷潕䩘堹䅑杷允䅁䅁䅕䅁䑁䅁䅷䅁䭁䱁䙙䅁䭁䵁即䅁䭁䅁䅑潁䭁䵁卫䅁䉁䅁䅁允䅁䅁䅕瑃橥䑣㘳啘䵁䅉䅅䅁䑁䅁䅁睁䵁䅁䅁权䵁杂䅁权捁杂䅁允䅁䅁䅅䅁䭁䍁䡷䅁䵁䅉䅅䅁䙁䅁䅁睁䵁䅁䅁权奃兂䅁权獄权䅁权浄权䅁权湄权䅁允䅁䅁䅅䅁䡁䅁䅁䅁杁⭑䅚䍄䉁䅁䅁睁䅁䅁䅍䅄䅁䅁䅯睃䅕䅁䅯杈䅙䅁䅅䅁䉁䅁䅁权祂睂䅁䍄䉁䅁䅁兂䅁䅁䅍䅄䅁䅁䅯兡䅕䅁䅯硹䅉䅁䅯䅂䍁䅧䅯䉹䅉䅁䅅䅁䉁䅁䅁兂啁歲桦癥摒䅑杷允䅁䅁䅕䅁䑁䅁䅷䅁䭁䱁䔰䅁䭁佁䬰䅁䭁佁䭙䅁䭁佁䭣䅁䉁䅁䅁允䅁䅁䅣䅁䅁䥁潄唵䵁䅉䅅䅁䑁䅁䅁睁䵁䅁䅁权煃兄䅁权奁杂䅁允䅁䅁䅅䅁䭁䑁䝫䅁䵁䅉䅅䅁䙁䅁䅁睁䵁䅁䅁权允兂䅁权䙄杅䅁权䕁䅁䅋权䩄杅䅁允䅁䅁䅅䅁䙁䱁瘰戲硕兕䅒䍄䉁䅁䅁睁䅁䅁䅍䅄䅁䅁䅯兄䅕䅁䅯杊䅙䅁䅅䅁䉁䅁䅁兂慃婭婭卭塬䅑杷允䅁䅁䅍䅁䑁䅁䅷䅁䭁䉁䙁䅁䭁䉁䜴䅁䉁䅁䅁允䅁䅁䅯兘䅙䅁杷允䅁䅁䅕䅁䑁䅁䅷䅁䭁䡁䙕䅁䭁佁䭫䅁䭁佁䭙䅁䭁佁䭣䅁䉁䅁䅁允䅁䅁䅯剘䅁䅁杷允䅁䅁䅍䅁䑁䅁䅷䅁䭁䉁䙁䅁䭁䍁䝙䅁䉁䅁䅁允䅁䅁䅕㡪ㅌ䙋癹さ䵁䅉䅅䅁䑁䅁䅁睁䵁䅁䅁权扁䅄䅁权流杂䅁允䅁䅁䅅䅁䙁偁潙䥘䌯嘱䅒䍄䉁䅁䅁兂䅁䅁䅍䅄䅁䅁䅯兂䅕䅁䅯剸䅉䅁䅯䅂䍁䅧䅯剹䅉䅁䅅䅁䉁䅁䅁兂桄祊畎䱧䝫䅑杷允䅁䅁䅕䅁䑁䅁䅷䅁䭁䉁䙁䅁䭁佁䭧䅁䭁佁䭙䅁䭁佁䭣䅁䉁䅁䅁允䅁䅁䅯杂䅳䅁杷允䅁䅁䅕䅁䑁䅁䅷䅁䭁乁䕙䅁䭁佁䭷䅁䭁佁䭙䅁䭁佁䭣䅁䉁䅁䅁允䅁䅁䅣䅁䅁䵁⽁欵䵁䅉䅅䅁䑁䅁䅁睁䵁䅁䅁权卂兄䅁权慁杂䅁允䅁䅁䅅䅁䭁䑁䜰䅁䵁䅉䅅䅁䙁䅁䅁睁䵁䅁䅁权允兂䅁权煄权䅁权浄权䅁权牄权䅁允䅁䅁䅅䅁䡁䅁䅁䅁䅄畏䅚䍄䉁䅁䅁兂䅁䅁䅍䅄䅁䅁䅯䅅䅕䅁䅯䄷䅯䅁䅯朵䅯䅁䅯眵䅯䅁䅅䅁䉁䅁䅁睂䅁䅁䅁䍑浦䅑杷允䅁䅁䅍䅁䑁䅁䅷䅁䭁偁䙯䅁䭁䉁䝯䅁䉁䅁䅁允䅁䅁䅯睋䅙䅁杷允䅁䅁䅍䅁䑁䅁䅷䅁䭁乁临䅁䭁䉁䝧䅁䉁䅁䅁允䅁䅁䅯兇䅙䅁杷允䅁䅁䅍䅁䑁䅁䅷䅁䭁䝁䱣䅁䭁䉁䜴䅁䉁䅁䅁允䅁䅁䅯兖䅙䅁杷允䅁䅁䅕䅁䑁䅁䅷䅁䭁䅁䙕䅁䭁佁䭧䅁䭁佁䭙䅁䭁佁䭣䅁䉁䅁䅁允䅁䅁䅯杂䅳䅁杷允䅁䅁䅕䅁䑁䅁䅷䅁䭁䥁䔴䅁䭁䵁即䅁䭁䅁䅑潁䭁䵁卧䅁䉁䅁䅁允䅁䅁䅕積積積䑎じ䵁䅉䅅䅁䙁䅁䅁睁䵁䅁䅁权䙁兂䅁权瑄权䅁权浄权䅁权湄权䅁允䅁䅁䅅䅁䡁䅁䅁䅁杂甴䅖䍄䉁䅁䅁䅂䅁䅁䅍䅄䅁䅁䅯朴䅕䅁䅯睈䅙䅁䅯䅉䅙䅁䅅䅁䉁䅁䅁权㝁杂䅁䍄䉁䅁䅁睁䅁䅁䅍䅄䅁䅁䅯儱䅕䅁䅯杇䅙䅁䅅䅁䉁䅁䅁权婂杂䅁䍄䉁䅁䅁䅂䅁䅁䅍䅄䅁䅁䅯李䄰䅁䅯睈䅙䅁䅯䅉䅙䅁䅅䅁䉁䅁䅁权瑂杂䅁䍄䉁䅁䅁睁䅁䅁䅍䅄䅁䅁䅯儱䅕䅁䅯杈䅙䅁䅅䅁䉁䅁䅁权坂杂䅁䍄䉁䅁䅁睁䅁䅁䅍䅄䅁䅁䅯儱䅕䅁䅯杊䅙䅁䅅䅁䉁䅁䅁兂捂㡪ㅌ䑋坸䅑杷允䅁䅁䅕䅁䑁䅁䅷䅁䭁䵁䙁䅁䭁佁䭫䅁䭁佁䭙䅁䭁佁䭣䅁䉁䅁䅁允䅁䅁䅯䅅䅑䅁杷允䅁䅁䅕䅁䑁䅁䅷䅁䭁乁䙕䅁䭁佁䭧䅁䭁佁䭙䅁䭁佁䭣䅁䉁䅁䅁允䅁䅁䅯䅅䅑䅁杷允䅁䅁䅍䅁䑁䅁䅷䅁䭁䝁䙉䅁䭁䉁䝧䅁䉁䅁䅁允䅁䅁䅯兏䅙䅁杷允䅁䅁䅍䅁䑁䅁䅷䅁䭁䵁䙷䅁䭁䵁匸䅁䉁䅁䅁允䅁䅁䅣䅁䅁䝁允欵䵁䅉䅅䅁䑁䅁䅁睁䵁䅁䅁权㝃杄䅁权敁杂䅁允䅁䅁䅅䅁䭁䙁䜰䅁䵁䅉䅅䅁䙁䅁䅁睁䵁䅁䅁权瑁兂䅁权獄权䅁权浄权䅁权湄权䅁允䅁䅁䅅䅁䭁䉁䕁䅁䵁䅉䅅䅁䙁䅁䅁睁䵁䅁䅁权畁兂䅁权獄权䅁权浄权䅁权湄权䅁允䅁䅁䅅䅁䡁䅁䅁䅁䅁⭏䅖䍄䉁䅁䅁兂䅁䅁䅍䅄䅁䅁䅯杄䅕䅁䅯朶䅯䅁䅯朵䅯䅁䅯眶䅯䅁䅅䅁䉁䅁䅁睂䅁䅁䅁䍁浺䅑杷允䅁䅁䅕䅁䑁䅁䅷䅁䭁乁䕕䅁䭁佁䭕䅁䭁佁䭙䅁䭁佁䭣䅁䉁䅁䅁允䅁䅁䅯䅅䅑䅁杷允䅁䅁䅕䅁䑁䅁䅷䅁䭁䵁䱫䅁䭁佁䬰䅁䭁佁䭙䅁䭁佁䭣䅁䉁䅁䅁允䅁䅁䅯䅅䅑䅁杷允䅁䅁䅕䅁䑁䅁䅷䅁䭁䑁偧䅁䭁䵁单䅁䭁䅁䅑潁䭁䵁卫䅁䉁䅁䅁允䅁䅁䅕礴䱃爯婪あ䵁䅉䅅䅁䕁䅁䅁睁䵁䅁䅁权㡂兂䅁权晁杂䅁权杁杂䅁允䅁䅁䅅䅁䭁䱁䥣䅁䵁䅉䅅䅁䙁䅁䅁睁䵁䅁䅁权䍄兂䅁权䙄杅䅁权䕁䅁䅋权䩄杅䅁允䅁䅁䅅䅁䙁偁㍺牓䱙晬⽳䍄䉁䅁䅁睁䅁䅁䅍䅄䅁䅁䅯朲䅕䅁䅯杇䅙䅁䅅䅁䉁䅁䅁权䑄杂䅁䍄䉁䅁䅁兂䅁䅁䅍䅄䅁䅁䅯儰䅑䅁䅯硹䅉䅁䅯䅂䍁䅧䅯䉹䅉䅁䅅䅁䉁䅁䅁兂啁歲桦略晒䅑杷允䅁䅁䅍䅁䑁䅁䅷䅁䭁乁䕅䅁䭁䉁䝷䅁䉁䅁䅁允䅁䅁䅯睹䅙䅁杷允䅁䅁䅍䅁䑁䅁䅷䅁䭁䡁䙷䅁䭁䉁䝷䅁䉁䅁䅁允䅁䅁䅯杮䅙䅁杷允䅁䅁䅕䅁䑁䅁䅷䅁䭁䑁乷䅁䭁佁䭯䅁䭁佁䭙䅁䭁佁䭳䅁䉁䅁䅁允䅁䅁䅣䅁䅁䝁畁欵䵁䅉䅅䅁䙁䅁䅁睁䵁䅁䅁权捄兂䅁权灄权䅁权浄权䅁权湄权䅁允䅁䅁䅅䅁䭁佁䵁䅁䵁䅉䅅䅁䙁䅁䅁睁䵁䅁䅁权䥄䅂䅁权汄权䅁权浄权䅁权湄权䅁允䅁䅁䅅䅁䭁偁䭫䅁䵁䅉䅅䅁䑁䅁䅁睁䵁䅁䅁权剄䅂䅁权歁杂䅁允䅁䅁䅅䅁䭁佁䡫䅁䵁䅉䅅䅁䙁䅁䅁睁䵁䅁䅁权䱄兄䅁权瑄权䅁权浄权䅁权湄权䅁允䅁䅁䅅䅁䡁䅁䅁䅁杄⭰䅖䍄䉁䅁䅁睁䅁䅁䅍䅄䅁䅁䅯儰䅑䅁䅯杊䅙䅁䅅䅁䉁䅁䅁兂穁積積き华䅑杷允䅁䅁䅍䅁䑁䅁䅷䅁䭁乁䴰䅁䭁䉁䝯䅁䉁䅁䅁允䅁䅁䅯兺䅙䅁杷允䅁䅁䅕䅁䑁䅁䅷䅁䭁䭁䕳䅁䭁佁䭫䅁䭁佁䭙䅁䭁佁䭣䅁䉁䅁䅁允䅁䅁䅯䅅䅑䅁杷允䅁䅁䅍䅁䑁䅁䅷䅁䭁佁丰䅁䭁䍁䝙䅁䉁䅁䅁允䅁䅁䅕㡪ㅌ䙋癹さ䵁䅉䅅䅁䙁䅁䅁睁䵁䅁䅁权剄䅂䅁权瑄权䅁权浄权䅁权湄权䅁允䅁䅁䅅䅁䭁䉁䕁䅁䵁䅉䅅䅁䑁䅁䅁睁䵁䅁䅁权穂兂䅁权流杂䅁允䅁䅁䅅䅁䙁乁橥䑣䬰稱䅒䍄䉁䅁䅁兂䅁䅁䅍䅄䅁䅁䅯杗䅳䅁䅯儵䅯䅁䅯朵䅯䅁䅯眵䅯䅁䅅䅁䉁䅁䅁权㉁睃䅁䍄䉁䅁䅁兂䅁䅁䅍䅄䅁䅁䅯䄫䅕䅁䅯剸䅉䅁䅯䅂䍁䅧䅯剹䅉䅁䅅䅁䉁䅁䅁兂ㅂ䅆䭩祵䘰䅑杷允䅁䅁䅕䅁䑁䅁䅷䅁䭁乁䰰䅁䭁䵁即䅁䭁䅁䅑潁䭁䵁卫䅁䉁䅁䅁允䅁䅁䅕噋偹癷套じ䵁䅉䅅䅁䑁䅁䅁睁䵁䅁䅁权㑄兂䅁权慁杂䅁允䅁䅁䅅䅁䭁䵁䝁䅁䵁䅉䅅䅁䙁䅁䅁睁䵁䅁䅁权㝄䅄䅁权䱄杅䅁权䕁䅁䅋权䩄杅䅁允䅁䅁䅅䅁䙁偁潙䥘䌯嘵䅚䍄䉁䅁䅁兂䅁䅁䅍䅄䅁䅁䅯杪䅑䅁䅯儵䅯䅁䅯朵䅯䅁䅯眵䅯䅁䅅䅁䉁䅁䅁权允䅂䅁䍄䉁䅁䅁睁䅁䅁䅍䅄䅁䅁䅯兩䅑䅁䅯硺䅉䅁䅅䅁䉁䅁䅁权允䅂䅁䍄䉁䅁䅁兂䅁䅁䅍䅄䅁䅁䅯兤䅳䅁䅯儶䅯䅁䅯朵䅯䅁䅯眵䅯䅁䅅䅁䉁䅁䅁权湃杄䅁䍄䉁䅁䅁睁䅁䅁䅍䅄䅁䅁䅯䄫䅕䅁䅯杈䅙䅁䅅䅁䉁䅁䅁权㉂杂䅁䍄䉁䅁䅁兂䅁䅁䅍䅄䅁䅁䅯睴䅕䅁䅯硹䅉䅁䅯䅂䍁䅧䅯剹䅉䅁䅅䅁䉁䅁䅁兂灁䥘䌯昹杂䅑杷允䅁䅁䅕䅁䑁䅁䅷䅁䭁乁䘰䅁䭁佁䭫䅁䭁佁䭙䅁䭁佁䭣䅁䉁䅁䅁允䅁䅁䅯䅅䅑䅁杷允䅁䅁䅍䅁䑁䅁䅷䅁䭁乁䕣䅁䭁䵁匸䅁䉁䅁䅁允䅁䅁䅣䅁䅁䭁い唵䵁䅉䅅䅁䙁䅁䅁睁䵁䅁䅁权慃䅂䅁权煄权䅁权浄权䅁权牄权䅁允䅁䅁䅅䅁䡁䅁䅁䅁杄畎䅚䍄䉁䅁䅁睁䅁䅁䅍䅄䅁䅁䅯睭䅕䅁䅯杊䅙䅁䅅䅁䉁䅁䅁兂捂㡪ㅌ之啸䅑杷允䅁䅁䅕䅁䑁䅁䅷䅁䭁䡁乳䅁䭁䵁单䅁䭁䅁䅑潁䭁䵁卧䅁䉁䅁䅁允䅁䅁䅕䅕权㙡湩吹䴸䅉䅅䅁䑁䅁䅁睁䵁䅁䅁权硂兂䅁权敁杂䅁允䅁䅁䅅䅁䭁佁䝙䅁䵁䅉䅅䅁䙁䅁䅁睁䵁䅁䅁权瑄兂䅁权煄权䅁权浄权䅁权牄权䅁允䅁䅁䅅䅁䡁䅁䅁䅁䅄敒䅚䍄䉁䅁䅁兂䅁䅁䅍䅄䅁䅁䅯眱䅑䅁䅯硹䅉䅁䅯䅂䍁䅧䅯剹䅉䅁䅅䅁䉁䅁䅁兂㝂䭆䠵嘴啰䅑杷允䅁䅁䅍䅁䑁䅁䅷䅁䭁乁䕙䅁䭁䉁䝯䅁䉁䅁䅁允䅁䅁䅯児䅙䅁杷允䅁䅁䅕䅁䑁䅁䅷䅁䭁偁乍䅁䭁佁䭧䅁䭁佁䭙䅁䭁佁䭣䅁䉁䅁䅁允䅁䅁䅯杂䅳䅁杷允䅁䅁䅍䅁䑁䅁䅷䅁䭁䩁䕍䅁䭁䉁䝧䅁䉁䅁䅁允䅁䅁䅯䅦䅙䅁杷允䅁䅁䅕䅁䑁䅁䅷䅁䭁乁䙑䅁䭁佁䭫䅁䭁佁䭙䅁䭁佁䭣䅁䉁䅁䅁允䅁䅁䅯硖䅅䅁杷允䅁䅁䅕䅁䑁䅁䅷䅁䭁䡁兑䅁䭁佁䭧䅁䭁佁䭙䅁䭁佁䭣䅁䉁䅁䅁允䅁䅁䅯䅅䅑䅁杷允䅁䅁䅍䅁䑁䅁䅷䅁䭁䝁䙧䅁䭁䉁䝯䅁䉁䅁䅁允䅁䅁䅯䅷䅙䅁杷允䅁䅁䅍䅁䑁䅁䅷䅁䭁乁䕙䅁䭁䉁䝷䅁䉁䅁䅁允䅁䅁䅯䄷䅙䅁杷允䅁䅁䅍䅁䑁䅁䅷䅁䭁䙁䴸䅁䭁䵁匸䅁䉁䅁䅁允䅁䅁䅯䅅䅑䅁杷允䅁䅁䅕䅁䑁䅁䅷䅁䭁乁䙯䅁䭁佁䭧䅁䭁佁䭙䅁䭁佁䭣䅁䉁䅁䅁允䅁䅁䅯杂䅳䅁杷允䅁䅁䅕䅁䑁䅁䅷䅁䭁䑁䵉䅁䭁佁䬰䅁䭁佁䭙䅁䭁佁䭣䅁䉁䅁䅁允䅁䅁䅣䅁䅁䕁䝃〴䵁䅉䅅䅁䑁䅁䅁睁䵁䅁䅁权坄䅂䅁权敁杂䅁允䅁䅁䅅䅁䭁䡁䝉䅁䵁䅉䅅䅁䑁䅁䅁睁䵁䅁䅁权䭁杂䅁权偄杅䅁允䅁䅁䅅䅁䭁䉁䕁䅁䵁䅉䅅䅁䑁䅁䅁睁䵁䅁䅁权塄䅂䅁权敁杂䅁允䅁䅁䅅䅁䭁䝁䝙䅁䵁䅉䅅䅁䑁䅁䅁睁䵁䅁䅁权獄兂䅁权捁杂䅁允䅁䅁䅅䅁䭁䥁䝳䅁䵁䅉䅅䅁䑁䅁䅁睁䵁䅁䅁权ㅃ杄䅁权捁杂䅁允䅁䅁䅅䅁䭁䱁䝁䅁䵁䅉䅅䅁䙁䅁䅁睁䵁䅁䅁权䱃睄䅁权煄权䅁权浄权䅁权牄权䅁允䅁䅁䅅䅁䡁䅁䅁䅁䅁佊䅚䍄䉁䅁䅁睁䅁䅁䅍䅄䅁䅁䅯朴䅑䅁䅯杊䅙䅁䅅䅁䉁䅁䅁兂捂㡪ㅌ䙋慸䅑杷允䅁䅁䅕䅁䑁䅁䅷䅁䭁䅁佯䅁䭁䵁单䅁䭁䅁䅑潁䭁䵁卧䅁䉁䅁䅁允䅁䅁䅕坺桁噅剗あ䵁䅉䅅䅁䙁䅁䅁睁䵁䅁䅁权灂兂䅁权煄权䅁权浄权䅁权牄权䅁允䅁䅁䅅䅁䡁䅁䅁䅁䅃畑䅚䍄䉁䅁䅁䅂䅁䅁䅍䅄䅁䅁䅯朱䅑䅁䅯睈䅙䅁䅯䅉䅙䅁䅅䅁䉁䅁䅁权㙂杂䅁䍄䉁䅁䅁睁䅁䅁䅍䅄䅁䅁䅯朱䅑䅁䅯䅊䅙䅁䅅䅁䉁䅁䅁权允䅂䅁䍄䉁䅁䅁睁䅁䅁䅍䅄䅁䅁䅯充䅷䅁䅯杊䅙䅁䅅䅁䉁䅁䅁兂䙃ㄶ㑇獈䭖䅑杷允䅁䅁䅕䅁䑁䅁䅷䅁䭁䉁倰䅁䭁佁䭷䅁䭁佁䭙䅁䭁佁䭣䅁䉁䅁䅁允䅁䅁䅣䅁䅁䭁䵄唵䵁䅉䅅䅁䙁䅁䅁睁䵁䅁䅁权䑂兂䅁权瑄权䅁权浄权䅁权湄权䅁允䅁䅁䅅䅁䡁䅁䅁䅁䅃体䅚䍄䉁䅁䅁兂䅁䅁䅍䅄䅁䅁䅯睙䄰䅁䅯剸䅉䅁䅯䅂䍁䅧䅯剹䅉䅁䅅䅁䉁䅁䅁兂穃橒㝔䍔奧䅑杷允䅁䅁䅕䅁䑁䅁䅷䅁䭁乁䕣䅁䭁佁䭕䅁䭁佁䭙䅁䭁佁䭣䅁䉁䅁䅁允䅁䅁䅯䅅䅑䅁杷允䅁䅁䅕䅁䑁䅁䅷䅁䭁乁䕙䅁䭁佁䭧䅁䭁佁䭙䅁䭁佁䭣䅁䉁䅁䅁允䅁䅁䅯杂䅳䅁杷允䅁䅁䅕䅁䑁䅁䅷䅁䭁䡁䙷䅁䭁佁䬰䅁䭁佁䭙䅁䭁佁䭣䅁䉁䅁䅁允䅁䅁䅣䅁䅁䅁捁欵䵁䅉䅅䅁䙁䅁䅁睁䵁䅁䅁权煃兂䅁权䱄杅䅁权䕁䅁䅋权䩄杅䅁允䅁䅁䅅䅁䙁䙁偹癷潕䙌䄱䍄䉁䅁䅁睁䅁䅁䅍䅄䅁䅁䅯朲䅕䅁䅯杊䅙䅁䅅䅁䉁䅁䅁兂䙃ㄶ㑇獈婖䅑杷允䅁䅁䅕䅁䑁䅁䅷䅁䭁䉁䱅䅁䭁䵁单䅁䭁䅁䅑潁䭁䵁卫䅁䉁䅁䅁允䅁䅁䅕奪䅕䵹䵌歆䵁䅉䅅䅁䙁䅁䅁睁䵁䅁䅁权ㅃ兂䅁权煄权䅁权浄权䅁权牄权䅁允䅁䅁䅅䅁䭁䉁䕁䅁䵁䅉䅅䅁䕁䅁䅁睁䵁䅁䅁权䑁杂䅁权晁杂䅁权杁杂䅁允䅁䅁䅅䅁䭁䉁䡧䅁䵁䅉䅅䅁䙁䅁䅁睁䵁䅁䅁权牃兂䅁权獄权䅁权浄权䅁权湄权䅁允䅁䅁䅅䅁䭁䉁䕁䅁䵁䅉䅅䅁䙁䅁䅁睁䵁䅁䅁权偂兄䅁权潄权䅁权浄权䅁权湄权䅁允䅁䅁䅅䅁䭁䉁䕁䅁䵁䅉䅅䅁䑁䅁䅁睁䵁䅁䅁权㕁睃䅁权流杂䅁允䅁䅁䅅䅁䙁䩁婱婭婭噱䅎䍄䉁䅁䅁兂䅁䅁䅍䅄䅁䅁䅯睡䄴䅁䅯儵䅯䅁䅯朵䅯䅁䅯眵䅯䅁䅅䅁䉁䅁䅁权允䅂䅁䍄䉁䅁䅁睁䅁䅁䅍䅄䅁䅁䅯睷䅕䅁䅯硺䅉䅁䅅䅁䉁䅁䅁权允䅂䅁䍄䉁䅁䅁兂䅁䅁䅍䅄䅁䅁䅯睹䅷䅁䅯剸䅉䅁䅯䅂䍁䅧䅯剹䅉䅁䅅䅁䉁䅁䅁兂䡂䥄博睵䡅䅑杷允䅁䅁䅕䅁䑁䅁䅷䅁䭁䅁乧䅁䭁佁䭷䅁䭁佁䭙䅁䭁佁䭣䅁䉁䅁䅁允䅁䅁䅣䅁䅁佁䥂欴䵁䅉䅅䅁䙁䅁䅁睁䵁䅁䅁权敁兂䅁权煄权䅁权浄权䅁权牄权䅁允䅁䅁䅅䅁䡁䅁䅁䅁杂改䅖䍄䉁䅁䅁兂䅁䅁䅍䅄䅁䅁䅯睋䅷䅁䅯儵䅯䅁䅯朵䅯䅁䅯眵䅯䅁䅅䅁䉁䅁䅁权允䅂䅁䍄䉁䅁䅁兂䅁䅁䅍䅄䅁䅁䅯材䅕䅁䅯硹䅉䅁䅯䅂䍁䅧䅯䉹䅉䅁䅅䅁䉁䅁䅁兂偃癷潕偘圹䅑杷允䅁䅁䅕䅁䑁䅁䅷䅁䭁䱁䕧䅁䭁佁䭧䅁䭁佁䭙䅁䭁佁䭣䅁䉁䅁䅁允䅁䅁䅯䅅䅑䅁杷允䅁䅁䅕䅁䑁䅁䅷䅁䭁䙁䱣䅁䭁䵁单䅁䭁䅁䅑潁䭁䵁卫䅁䉁䅁䅁允䅁䅁䅕呅煸䉩坔啅䵁䅉䅅䅁䑁䅁䅁睁䵁䅁䅁权歄睃䅁权慁杂䅁允䅁䅁䅅䅁䭁䍁䜰䅁䵁䅉䅅䅁䙁䅁䅁睁䵁䅁䅁权噃兂䅁权煄权䅁权浄权䅁权牄权䅁允䅁䅁䅅䅁䭁䉁䕁䅁䵁䅉䅅䅁䙁䅁䅁睁䵁䅁䅁权㥄睃䅁权煄权䅁权浄权䅁权牄权䅁允䅁䅁䅅䅁䡁䅁䅁䅁杄敏䅚䍄䉁䅁䅁兂䅁䅁䅍䅄䅁䅁䅯䅆䄰䅁䅯硹䅉䅁䅯䅂䍁䅧䅯剹䅉䅁䅅䅁䉁䅁䅁兂乄䵺䵺䝺坸䅑杷允䅁䅁䅍䅁䑁䅁䅷䅁䭁䵁䕧䅁䭁䵁匸䅁䉁䅁䅁允䅁䅁䅯䅅䅑䅁杷允䅁䅁䅍䅁䑁䅁䅷䅁䭁䵁䕷䅁䭁䍁䝑䅁䉁䅁䅁允䅁䅁䅯䅒䅧䅁杷允䅁䅁䅕䅁䑁䅁䅷䅁䭁䍁乁䅁䭁䵁即䅁䭁䅁䅑潁䭁䵁卫䅁䉁䅁䅁允䅁䅁䅕体㙆䭆䠴䕘䵁䅉䅅䅁䑁䅁䅁睁䵁䅁䅁权摂睃䅁权慁杂䅁允䅁䅁䅅䅁䭁䡁䝳䅁䵁䅉䅅䅁䙁䅁䅁睁䵁䅁䅁权䥄䅂䅁权䙄杅䅁权䕁䅁䅋权䥄杅䅁允䅁䅁䅅䅁䙁䡁歮兲䙷儴䄹䍄䉁䅁䅁兂䅁䅁䅍䅄䅁䅁䅯眰䅳䅁䅯剸䅉䅁䅯䅂䍁䅧䅯䉹䅉䅁䅅䅁䉁䅁䅁兂敂䰫爰䜱具䅑杷允䅁䅁䅕䅁䑁䅁䅷䅁䭁䵁䕧䅁䭁䵁单䅁䭁䅁䅑潁䭁䵁卫䅁䉁䅁䅁允䅁䅁䅕㐯扭㥖睈歃䵁䅉䅅䅁䑁䅁䅁睁䵁䅁䅁权䥄䅂䅁权捁杂䅁允䅁䅁䅅䅁䭁䝁䝉䅁䵁䅉䅅䅁䑁䅁䅁睁䵁䅁䅁权杁兂䅁权慁杂䅁允䅁䅁䅅䅁䭁䑁䜰䅁䵁䅉䅅䅁䙁䅁䅁睁䵁䅁䅁权㑄权䅁权䱄杅䅁权䕁䅁䅋权䩄杅䅁允䅁䅁䅅䅁䙁偁潙䥘䌯圹䅂䍄䉁䅁䅁兂䅁䅁䅍䅄䅁䅁䅯入䅕䅁䅯儵䅯䅁䅯朵䅯䅁䅯眵䅯䅁䅅䅁䉁䅁䅁权允䅂䅁䍄䉁䅁䅁兂䅁䅁䅍䅄䅁䅁䅯杰䅕䅁䅯硹䅉䅁䅯䅂䍁䅧䅯剹䅉䅁䅅䅁䉁䅁䅁兂穁積積㝍奎䅑杷允䅁䅁䅍䅁䑁䅁䅷䅁䭁䩁䕉䅁䭁䉁䝷䅁䉁䅁䅁允䅁䅁䅯杒䅣䅁杷允䅁䅁䅍䅁䑁䅁䅷䅁䭁䡁䵯䅁䭁䍁䝑䅁䉁䅁䅁允䅁䅁䅯案䅉䅁杷允䅁䅁䅍䅁䑁䅁䅷䅁䭁䵁䕧䅁䭁䉁䜴䅁䉁䅁䅁允䅁䅁䅯䅎䅙䅁杷允䅁䅁䅕䅁䑁䅁䅷䅁䭁䵁䕁䅁䭁佁䭫䅁䭁佁䭙䅁䭁佁䭣䅁䉁䅁䅁允䅁䅁䅯督䅳䅁杷允䅁䅁䅕䅁䑁䅁䅷䅁䭁䅁䴰䅁䭁佁䭷䅁䭁佁䭙䅁䭁佁䭣䅁䉁䅁䅁允䅁䅁䅣䅁䅁佁⽁欵䵁䅉䅅䅁䙁䅁䅁睁䵁䅁䅁权权䅄䅁权䙄杅䅁权䕁䅁䅋权䥄杅䅁允䅁䅁䅅䅁䙁䑁欰灤㕑䉮䅰䍄䉁䅁䅁兂䅁䅁䅍䅄䅁䅁䅯杫䅷䅁䅯剸䅉䅁䅯䅂䍁䅧䅯剹䅉䅁䅅䅁䉁䅁䅁兂㕃硫㐶嘶愴䅑杷允䅁䅁䅍䅁䑁䅁䅷䅁䭁䵁乣䅁䭁䉁䜴䅁䉁䅁䅁允䅁䅁䅯杧䅙䅁杷允䅁䅁䅕䅁䑁䅁䅷䅁䭁䵁䕧䅁䭁佁䭯䅁䭁佁䭙䅁䭁佁䭳䅁䉁䅁䅁允䅁䅁䅣䅁䅁䝁睁欵䵁䅉䅅䅁䙁䅁䅁睁䵁䅁䅁权䕁睃䅁权灄权䅁权浄权䅁权湄权䅁允䅁䅁䅅䅁䭁䉁䕁䅁䵁䅉䅅䅁䑁䅁䅁睁䵁䅁䅁权慁兂䅁权奁杂䅁允䅁䅁䅅䅁䭁䡁䝷䅁䵁䅉䅅䅁䙁䅁䅁睁䵁䅁䅁权䩃䅂䅁权潄权䅁权浄权䅁权湄权䅁允䅁䅁䅅䅁䭁䑁䱙䅁䵁䅉䅅䅁䑁䅁䅁睁䵁䅁䅁权㥁兂䅁权奁杂䅁允䅁䅁䅅䅁䭁䕁䝁䅁䵁䅉䅅䅁䙁䅁䅁睁䵁䅁䅁权獁杄䅁权䙄杅䅁权䕁䅁䅋权䥄杅䅁允䅁䅁䅅䅁䙁䝁佘剭丶朵䄹䍄䉁䅁䅁兂䅁䅁䅍䅄䅁䅁䅯睺䅕䅁䅯儵䅯䅁䅯朵䅯䅁䅯眵䅯䅁䅅䅁䉁䅁䅁权㑁睃䅁䍄䉁䅁䅁睁䅁䅁䅍䅄䅁䅁䅯䄷䅕䅁䅯杈䅙䅁䅅䅁䉁䅁䅁权噄杂䅁䍄䉁䅁䅁睁䅁䅁䅍䅄䅁䅁䅯杂䄰䅁䅯硺䅉䅁䅅䅁䉁䅁䅁睂䅁䅁䅁䱧橦䅑杷允䅁䅁䅕䅁䑁䅁䅷䅁䭁䉁䙫䅁䭁佁䭧䅁䭁佁䭙䅁䭁佁䭣䅁䉁䅁䅁允䅁䅁䅯杂䅳䅁杷允䅁䅁䅕䅁䑁䅁䅷䅁䭁䅁䝳䅁䭁䵁单䅁䭁䅁䅑潁䭁䵁卧䅁䉁䅁䅁允䅁䅁䅕䝒䉲娸卍啃䵁䅉䅅䅁䑁䅁䅁睁䵁䅁䅁权㉄兂䅁权流杂䅁允䅁䅁䅅䅁䙁䙁㑋潈牘噣䅒䍄䉁䅁䅁兂䅁䅁䅍䅄䅁䅁䅯睺䄰䅁䅯儷䅯䅁䅯朵䅯䅁䅯眵䅯䅁䅅䅁䉁䅁䅁睂䅁䅁䅁䕁浔䅑杷允䅁䅁䅍䅁䑁䅁䅷䅁䭁䵁䙁䅁䭁䉁䝯䅁䉁䅁䅁允䅁䅁䅯兗䅙䅁杷允䅁䅁䅕䅁䑁䅁䅷䅁䭁乁䵣䅁䭁佁䭫䅁䭁佁䭙䅁䭁佁䭣䅁䉁䅁䅁允䅁䅁䅯砲䅁䅁杷允䅁䅁䅑䅁䑁䅁䅷䅁䭁佁䙧䅁䭁䉁䜸䅁䭁䍁䝁䅁䉁䅁䅁允䅁䅁䅯睏䅙䅁杷允䅁䅁䅍䅁䑁䅁䅷䅁䭁䵁䙁䅁䭁䉁䜴䅁䉁䅁䅁允䅁䅁䅯杫䅙䅁杷允䅁䅁䅑䅁䑁䅁䅷䅁䭁䵁䙁䅁䭁䉁䜸䅁䭁䍁䝁䅁䉁䅁䅁允䅁䅁䅯材䅣䅁杷允䅁䅁䅕䅁䑁䅁䅷䅁䭁乁䕧䅁䭁佁䭯䅁䭁佁䭙䅁䭁佁䭳䅁䉁䅁䅁允䅁䅁䅣䅁䅁佁煁欵䵁䅉䅅䅁䙁䅁䅁睁䵁䅁䅁权䥂兂䅁权䙄杅䅁权䕁䅁䅋权䥄杅䅁允䅁䅁䅅䅁䙁䥁瑒䝘橙䍂䅆䍄䉁䅁䅁兂䅁䅁䅍䅄䅁䅁䅯杕䅕䅁䅯朶䅯䅁䅯朵䅯䅁䅯眶䅯䅁䅅䅁䉁䅁䅁睂䅁䅁䅁䑯浮䅑杷允䅁䅁䅕䅁䑁䅁䅷䅁䭁䝁䙧䅁䭁䵁即䅁䭁䅁䅑潁䭁䵁卫䅁䉁䅁䅁允䅁䅁䅕噋偹癷䥘啖䵁䅉䅅䅁䙁䅁䅁睁䵁䅁䅁权䩃䅂䅁权獄权䅁权浄权䅁权湄权䅁允䅁䅁䅅䅁䡁䅁䅁䅁䅃⬵䅖䍄䉁䅁䅁兂䅁䅁䅍䅄䅁䅁䅯䄷䅑䅁䅯儶䅯䅁䅯朵䅯䅁䅯眵䅯䅁䅅䅁䉁䅁䅁权灁睃䅁䍄䉁䅁䅁兂䅁䅁䅍䅄䅁䅁䅯兖䄰䅁䅯剸䅉䅁䅯䅂䍁䅧䅯䉹䅉䅁䅅䅁䉁䅁䅁兂䭃慰桴漴噉䅑杷允䅁䅁䅍䅁䑁䅁䅷䅁䭁䝁䘰䅁䭁䉁䝧䅁䉁䅁䅁允䅁䅁䅯児䅙䅁杷允䅁䅁䅍䅁䑁䅁䅷䅁䭁䥁䱕䅁䭁䉁䝧䅁䉁䅁䅁允䅁䅁䅯䅒䅙䅁杷允䅁䅁䅍䅁䑁䅁䅷䅁䭁䩁䘰䅁䭁䍁䝑䅁䉁䅁䅁允䅁䅁䅯䅔䅧䅁杷允䅁䅁䅍䅁䑁䅁䅷䅁䭁䉁䘰䅁䭁䍁䝑䅁䉁䅁䅁允䅁䅁䅯兔䅧䅁杷允䅁䅁䅕䅁䑁䅁䅷䅁䭁乁䙍䅁䭁佁䭕䅁䭁佁䭙䅁䭁佁䭣䅁䉁䅁䅁允䅁䅁䅯䅏䅳䅁杷允䅁䅁䅕䅁䑁䅁䅷䅁䭁䉁伴䅁䭁佁䭕䅁䭁佁䭙䅁䭁佁䭣䅁䉁䅁䅁允䅁䅁䅯䅅䅑䅁杷允䅁䅁䅍䅁䑁䅁䅷䅁䭁䥁䙙䅁䭁䉁䜴䅁䉁䅁䅁允䅁䅁䅯兮䅣䅁杷允䅁䅁䅕䅁䑁䅁䅷䅁䭁乁偉䅁䭁佁䬰䅁䭁佁䭙䅁䭁佁䭣䅁䉁䅁䅁允䅁䅁䅯䅅䅑䅁杷允䅁䅁䅕䅁䑁䅁䅷䅁䭁䥁䙁䅁䭁䵁即䅁䭁䅁䅑潁䭁䵁卧䅁䉁䅁䅁允䅁䅁䅕浚浚浚䝡歕䵁䅉䅅䅁䑁䅁䅁睁䵁䅁䅁权㥂兂䅁权奁杂䅁允䅁䅁䅅䅁䭁䡁䝷䅁䵁䅉䅅䅁䙁䅁䅁睁䵁䅁䅁权㕂睃䅁权䙄杅䅁权䕁䅁䅋权䥄杅䅁允䅁䅁䅅䅁䙁䱁华䡣䅦睲䅂䍄䉁䅁䅁睁䅁䅁䅍䅄䅁䅁䅯兦䅕䅁䅯杇䅙䅁䅅䅁䉁䅁䅁权牁杂䅁䍄䉁䅁䅁兂䅁䅁䅍䅄䅁䅁䅯眴䅳䅁䅯硹䅉䅁䅯䅂䍁䅧䅯剹䅉䅁䅅䅁䉁䅁䅁兂浂浚浚桚噚䅑杷允䅁䅁䅍䅁䑁䅁䅷䅁䭁䡁䘰䅁䭁䉁䝷䅁䉁䅁䅁允䅁䅁䅯睋䅙䅁杷允䅁䅁䅑䅁䑁䅁䅷䅁䭁䱁䙍䅁䭁䉁䜸䅁䭁䍁䝁䅁䉁䅁䅁允䅁䅁䅯䅮䅙䅁杷允䅁䅁䅍䅁䑁䅁䅷䅁䭁䙁䙧䅁䭁䉁䝯䅁䉁䅁䅁允䅁䅁䅯睇䅙䅁杷允䅁䅁䅍䅁䑁䅁䅷䅁䭁䙁䱙䅁䭁䵁匸䅁䉁䅁䅁允䅁䅁䅣䅁䅁䅁塁〳䵁䅉䅅䅁䑁䅁䅁睁䵁䅁䅁权㥂兂䅁权流杂䅁允䅁䅁䅅䅁䙁䑁䬰㘱睎噐䅒䍄䉁䅁䅁睁䅁䅁䅍䅄䅁䅁䅯兙䅷䅁䅯䅊䅙䅁䅅䅁䉁䅁䅁权允䅂䅁䍄䉁䅁䅁兂䅁䅁䅍䅄䅁䅁䅯杰䅕䅁䅯剸䅉䅁䅯䅂䍁䅧䅯剹䅉䅁䅅䅁䉁䅁䅁兂䙄兣琰婫扫䅑杷允䅁䅁䅍䅁䑁䅁䅷䅁䭁佁䘸䅁䭁䉁䝯䅁䉁䅁䅁允䅁䅁䅯兺䅙䅁杷允䅁䅁䅍䅁䑁䅁䅷䅁䭁偁䭯䅁䭁䉁䝯䅁䉁䅁䅁允䅁䅁䅯杴䅙䅁杷允䅁䅁䅕䅁䑁䅁䅷䅁䭁䡁䘰䅁䭁佁䬰䅁䭁佁䭙䅁䭁佁䭣䅁䉁䅁䅁允䅁䅁䅣䅁䅁䵁㙂䔵䵁䅉䅅䅁䙁䅁䅁睁䵁䅁䅁权灃兂䅁权䙄杅䅁权䕁䅁䅋权䩄杅䅁允䅁䅁䅅䅁䙁䵁灄剅硰睍䅒䍄䉁䅁䅁兂䅁䅁䅍䅄䅁䅁䅯兯䅕䅁䅯剸䅉䅁䅯䅂䍁䅧䅯剹䅉䅁䅅䅁䉁䅁䅁兂浃㑱牨䕪䐴䅑杷允䅁䅁䅕䅁䑁䅁䅷䅁䭁䭁䱍䅁䭁佁䭧䅁䭁佁䭙䅁䭁佁䭣䅁䉁䅁䅁允䅁䅁䅯䅅䅑䅁杷允䅁䅁䅍䅁䑁䅁䅷䅁䭁䭁䙅䅁䭁䉁䝯䅁䉁䅁䅁允䅁䅁䅯睋䅙䅁杷允䅁䅁䅕䅁䑁䅁䅷䅁䭁䕁䵫䅁䭁佁䭧䅁䭁佁䭙䅁䭁佁䭣䅁䉁䅁䅁允䅁䅁䅯杂䅳䅁杷允䅁䅁䅑䅁䑁䅁䅷䅁䭁䭁䘰䅁䭁䉁䜸䅁䭁䍁䝁䅁䉁䅁䅁允䅁䅁䅯兘䅣䅁杷允䅁䅁䅕䅁䑁䅁䅷䅁䭁䕁偅䅁䭁佁䭕䅁䭁佁䭙䅁䭁佁䭣䅁䉁䅁䅁允䅁䅁䅯䅅䅑䅁杷允䅁䅁䅍䅁䑁䅁䅷䅁䭁䭁䙅䅁䭁䉁䝷䅁䉁䅁䅁允䅁䅁䅯睋䅙䅁杷允䅁䅁䅕䅁䑁䅁䅷䅁䭁䡁乷䅁䭁佁䭕䅁䭁佁䭙䅁䭁佁䭣䅁䉁䅁䅁允䅁䅁䅯杇䅳䅁杷允䅁䅁䅕䅁䑁䅁䅷䅁䭁䉁䝍䅁䭁佁䭫䅁䭁佁䭙䅁䭁佁䭣䅁䉁䅁䅁允䅁䅁䅯剗䅅䅁杷允䅁䅁䅑䅁䑁䅁䅷䅁䭁䭁䙅䅁䭁䉁䜸䅁䭁䍁䝁䅁䉁䅁䅁允䅁䅁䅯眷䅣䅁杷允䅁䅁䅍䅁䑁䅁䅷䅁䭁䩁䕉䅁䭁䉁䜴䅁䉁䅁䅁允䅁䅁䅯睒䅣䅁杷允䅁䅁䅍䅁䑁䅁䅷䅁䭁偁䭙䅁䭁䉁䝧䅁䉁䅁䅁允䅁䅁䅯䅑䅙䅁杷允䅁䅁䅍䅁䑁䅁䅷䅁䭁䕁乣䅁䭁䵁匸䅁䉁䅁䅁允䅁䅁䅯䅅䅑䅁杷允䅁䅁䅍䅁䑁䅁䅷䅁䭁䅁儰䅁䭁䉁䝧䅁䉁䅁䅁允䅁䅁䅯䅦䅙䅁杷允䅁䅁䅕䅁䑁䅁䅷䅁䭁䉁䵧䅁䭁佁䭕䅁䭁佁䭙䅁䭁佁䭣䅁䉁䅁䅁允䅁䅁䅯䅅䅑䅁杷允䅁䅁䅕䅁䑁䅁䅷䅁䭁䅁䘴䅁䭁䵁即䅁䭁䅁䅑潁䭁䵁卫䅁䉁䅁䅁允䅁䅁䅕椹捨㡪ㅌ啕䵁䅉䅅䅁䙁䅁䅁睁䵁䅁䅁权佂睃䅁权瑄权䅁权浄权䅁权湄权䅁允䅁䅁䅅䅁䭁䉁䕁䅁䵁䅉䅅䅁䑁䅁䅁睁䵁䅁䅁权䅃兂䅁权奁杂䅁允䅁䅁䅅䅁䭁䍁䜰䅁䵁䅉䅅䅁䑁䅁䅁睁䵁䅁䅁权䍄兂䅁权偄杅䅁允䅁䅁䅅䅁䭁䉁䕁䅁䵁䅉䅅䅁䕁䅁䅁睁䵁䅁䅁权偁杂䅁权晁杂䅁权杁杂䅁允䅁䅁䅅䅁䭁䱁䡁䅁䵁䅉䅅䅁䙁䅁䅁睁䵁䅁䅁权㥄䅂䅁权潄权䅁权浄权䅁权湄权䅁允䅁䅁䅅䅁䭁䅁䱙䅁䵁䅉䅅䅁䑁䅁䅁睁䵁䅁䅁权䍄兂䅁权奁杂䅁允䅁䅁䅅䅁䭁䡁䝷䅁䵁䅉䅅䅁䙁䅁䅁睁䵁䅁䅁权塃睃䅁权䙄杅䅁权䕁䅁䅋权䥄杅䅁允䅁䅁䅅䅁䙁佁奍潔祎材䅬䍄䉁䅁䅁睁䅁䅁䅍䅄䅁䅁䅯杷䅕䅁䅯䅊䅙䅁䅅䅁䉁䅁䅁权䥁睂䅁䍄䉁䅁䅁睁䅁䅁䅍䅄䅁䅁䅯睊䅳䅁䅯杈䅙䅁䅅䅁䉁䅁䅁权ぁ杂䅁䍄䉁䅁䅁䅂䅁䅁䅍䅄䅁䅁䅯䅅䅙䅁䅯睈䅙䅁䅯䅉䅙䅁䅅䅁䉁䅁䅁权佂杂䅁䍄䉁䅁䅁兂䅁䅁䅍䅄䅁䅁䅯䄵䅑䅁䅯儶䅯䅁䅯朵䅯䅁䅯眵䅯䅁䅅䅁䉁䅁䅁权歁䅅䅁䍄䉁䅁䅁兂䅁䅁䅍䅄䅁䅁䅯杗䅕䅁䅯剸䅉䅁䅯䅂䍁䅧䅯剹䅉䅁䅅䅁䉁䅁䅁兂⽂乶湔兇䝕䅑杷允䅁䅁䅍䅁䑁䅁䅷䅁䭁佁䔸䅁䭁䍁䝙䅁䉁䅁䅁允䅁䅁䅕場啯歲䉦䕓䵁䅉䅅䅁䑁䅁䅁睁䵁䅁䅁权瑂睃䅁权奁杂䅁允䅁䅁䅅䅁䭁䝁䜸䅁䵁䅉䅅䅁䑁䅁䅁睁䵁䅁䅁权䕄兂䅁权捁杂䅁允䅁䅁䅅䅁䭁䙁䝫䅁䵁䅉䅅䅁䑁䅁䅁睁䵁䅁䅁权㝁兂䅁权奁杂䅁允䅁䅁䅅䅁䭁䡁䝷䅁䵁䅉䅅䅁䕁䅁䅁睁䵁䅁䅁权流兄䅁权晁杂䅁权杁杂䅁允䅁䅁䅅䅁䭁乁䭧䅁䵁䅉䅅䅁䑁䅁䅁睁䵁䅁䅁权䍁杂䅁权敁杂䅁允䅁䅁䅅䅁䭁䍁䡑䅁䵁䅉䅅䅁䑁䅁䅁睁䵁䅁䅁权䡃兂䅁权歁杂䅁允䅁䅁䅅䅁䭁䉁䥣䅁䵁䅉䅅䅁䙁䅁䅁睁䵁䅁䅁权㝁兂䅁权潄权䅁权浄权䅁权湄权䅁允䅁䅁䅅䅁䭁䑁䱙䅁䵁䅉䅅䅁䙁䅁䅁睁䵁䅁䅁权獃䅄䅁权䱄杅䅁权䕁䅁䅋权䥄杅䅁允䅁䅁䅅䅁䙁乁橥䑣䬰う䅤䍄䉁䅁䅁䅂䅁䅁䅍䅄䅁䅁䅯䉅䅁䅁䅯睈䅙䅁䅯䅉䅙䅁䅅䅁䉁䅁䅁权㑁杂䅁䍄䉁䅁䅁兂䅁䅁䅍䅄䅁䅁䅯睏䅕䅁䅯朶䅯䅁䅯朵䅯䅁䅯眶䅯䅁䅅䅁䉁䅁䅁睂䅁䅁䅁偙氯䅑杷允䅁䅁䅍䅁䑁䅁䅷䅁䭁䕁䙅䅁䭁䵁匸䅁䉁䅁䅁允䅁䅁䅣䅁䅁䥁婄䔴䵁䅉䅅䅁䑁䅁䅁睁䵁䅁䅁权䉂兂䅁权捁杂䅁允䅁䅁䅅䅁䭁䩁䝑䅁䵁䅉䅅䅁䑁䅁䅁睁䵁䅁䅁权䉂兂䅁权敁杂䅁允䅁䅁䅅䅁䭁䩁䝑䅁䵁䅉䅅䅁䕁䅁䅁睁䵁䅁䅁权䉂兂䅁权晁杂䅁权杁杂䅁允䅁䅁䅅䅁䭁䕁䜴䅁䵁䅉䅅䅁䙁䅁䅁睁䵁䅁䅁权坁杂䅁权潄权䅁权浄权䅁权湄权䅁允䅁䅁䅅䅁䭁䅁䱙䅁䵁䅉䅅䅁䙁䅁䅁睁䵁䅁䅁权畁兂䅁权煄权䅁权浄权䅁权牄权䅁允䅁䅁䅅䅁䡁䅁䅁䅁杁敔䅚䍄䉁䅁䅁兂䅁䅁䅍䅄䅁䅁䅯兑䅕䅁䅯儵䅯䅁䅯朵䅯䅁䅯眵䅯䅁䅅䅁䉁䅁䅁权㑁睃䅁䍄䉁䅁䅁䅂䅁䅁䅍䅄䅁䅁䅯睳䅳䅁䅯睈䅙䅁䅯䅉䅙䅁䅅䅁䉁䅁䅁权䵂杂䅁䍄䉁䅁䅁兂䅁䅁䅍䅄䅁䅁䅯儲䅑䅁䅯剸䅉䅁䅯䅂䍁䅧䅯剹䅉䅁䅅䅁䉁䅁䅁兂汁⼵扶㉃䕳䅑杷允䅁䅁䅍䅁䑁䅁䅷䅁䭁䑁䙫䅁䭁䵁匸䅁䉁䅁䅁允䅁䅁䅣䅁䅁佁癁〴䵁䅉䅅䅁䙁䅁䅁睁䵁䅁䅁权婄䅂䅁权䱄杅䅁权䕁䅁䅋权䥄杅䅁允䅁䅁䅅䅁䙁䡁啳歲桦汏䅤䍄䉁䅁䅁睁䅁䅁䅍䅄䅁䅁䅯杪䅳䅁䅯杈䅙䅁䅅䅁䉁䅁䅁权晄睂䅁䍄䉁䅁䅁睁䅁䅁䅍䅄䅁䅁䅯兡䄰䅁䅯杊䅙䅁䅅䅁䉁䅁䅁兂卂䉵䘶㈶卆䅑杷允䅁䅁䅕䅁䑁䅁䅷䅁䭁乁䕫䅁䭁䵁即䅁䭁䅁䅑潁䭁䵁卫䅁䉁䅁䅁允䅁䅁䅕瑃橥䑣䬰ざ䵁䅉䅅䅁䙁䅁䅁睁䵁䅁䅁权允杂䅁权䱄杅䅁权䕁䅁䅋权䥄杅䅁允䅁䅁䅅䅁䙁䭁睒児塲ㅣ䅎䍄䉁䅁䅁睁䅁䅁䅍䅄䅁䅁䅯儲䅑䅁䅯杈䅙䅁䅅䅁䉁䅁䅁权䍃杂䅁䍄䉁䅁䅁睁䅁䅁䅍䅄䅁䅁䅯睤䅕䅁䅯杇䅙䅁䅅䅁䉁䅁䅁权㡁杂䅁䍄䉁䅁䅁兂䅁䅁䅍䅄䅁䅁䅯先䄰䅁䅯儶䅯䅁䅯朵䅯䅁䅯眵䅯䅁䅅䅁䉁䅁䅁权允䅂䅁䍄䉁䅁䅁兂䅁䅁䅍䅄䅁䅁䅯睫䅕䅁䅯朶䅯䅁䅯朵䅯䅁䅯眶䅯䅁䅅䅁䉁䅁䅁睂䅁䅁䅁䭑汔䅑杷允䅁䅁䅕䅁䑁䅁䅷䅁䭁䅁䱯䅁䭁佁䬰䅁䭁佁䭙䅁䭁佁䭣䅁䉁䅁䅁允䅁䅁䅣䅁䅁䍁歃唵䵁䅉䅅䅁䑁䅁䅁睁䵁䅁䅁权婄䅂䅁权流杂䅁允䅁䅁䅅䅁䙁佁剸䉵䘶ㅇ䅖䍄䉁䅁䅁兂䅁䅁䅍䅄䅁䅁䅯儲䅑䅁䅯儶䅯䅁䅯朵䅯䅁䅯眵䅯䅁䅅䅁䉁䅁䅁权煂兄䅁䍄䉁䅁䅁睁䅁䅁䅍䅄䅁䅁䅯典䄰䅁䅯䅇䅙䅁䅅䅁䉁䅁䅁权㡂杂䅁䍄䉁䅁䅁兂䅁䅁䅍䅄䅁䅁䅯儲䅑䅁䅯䄷䅯䅁䅯朵䅯䅁䅯眵䅯䅁䅅䅁䉁䅁䅁睂䅁䅁䅁䥁歄䅑杷允䅁䅁䅕䅁䑁䅁䅷䅁䭁乁䴸䅁䭁佁䭧䅁䭁佁䭙䅁䭁佁䭣䅁䉁䅁䅁允䅁䅁䅯杂䅳䅁杷允䅁䅁䅍䅁䑁䅁䅷䅁䭁䭁䙁䅁䭁䍁䝙䅁䉁䅁䅁允䅁䅁䅕体㙆䭆䠷䕐䵁䅉䅅䅁䑁䅁䅁睁䵁䅁䅁权煄兂䅁权偄杅䅁允䅁䅁䅅䅁䡁䅁䅁䅁䅃畅䅒䍄䉁䅁䅁睁䅁䅁䅍䅄䅁䅁䅯眶䅕䅁䅯硺䅉䅁䅅䅁䉁䅁䅁权允䅂䅁䍄䉁䅁䅁䅂䅁䅁䅍䅄䅁䅁䅯睷䅳䅁䅯睈䅙䅁䅯䅉䅙䅁䅅䅁䉁䅁䅁权䅄元䅁䍄䉁䅁䅁兂䅁䅁䅍䅄䅁䅁䅯朶䅕䅁䅯硹䅉䅁䅯䅂䍁䅧䅯剹䅉䅁䅅䅁䉁䅁䅁兂卂䉵䘶㐶捆䅑杷允䅁䅁䅕䅁䑁䅁䅷䅁䭁䵁䱕䅁䭁佁䭯䅁䭁佁䭙䅁䭁佁䭳䅁䉁䅁䅁允䅁䅁䅣䅁䅁䵁乂欵䵁䅉䅅䅁䙁䅁䅁睁䵁䅁䅁权橂兄䅁权潄权䅁权浄权䅁权湄权䅁允䅁䅁䅅䅁䭁䉁䕁䅁䵁䅉䅅䅁䑁䅁䅁睁䵁䅁䅁权奁兄䅁权歁杂䅁允䅁䅁䅅䅁䭁乁䡑䅁䵁䅉䅅䅁䑁䅁䅁睁䵁䅁䅁权㝃䅄䅁权慁杂䅁允䅁䅁䅅䅁䭁䙁䜴䅁䵁䅉䅅䅁䑁䅁䅁睁䵁䅁䅁权剄兄䅁权奁杂䅁允䅁䅁䅅䅁䭁䡁䝷䅁䵁䅉䅅䅁䙁䅁䅁睁䵁䅁䅁权牄兂䅁权䱄杅䅁权䕁䅁䅋权䩄杅䅁允䅁䅁䅅䅁䙁䉁䘫ㄶ㑇浴䅂䍄䉁䅁䅁睁䅁䅁䅍䅄䅁䅁䅯眶䅕䅁䅯杇䅙䅁䅅䅁䉁䅁䅁权䍄杂䅁䍄䉁䅁䅁睁䅁䅁䅍䅄䅁䅁䅯䅈䅕䅁䅯杇䅙䅁䅅䅁䉁䅁䅁权婂杂䅁䍄䉁䅁䅁睁䅁䅁䅍䅄䅁䅁䅯䅙䅕䅁䅯硺䅉䅁䅅䅁䉁䅁䅁权允䅂䅁䍄䉁䅁䅁睁䅁䅁䅍䅄䅁䅁䅯兦䅷䅁䅯䅇䅙䅁䅅䅁䉁䅁䅁权㕁杂䅁䍄䉁䅁䅁睁䅁䅁䅍䅄䅁䅁䅯眶䅕䅁䅯杈䅙䅁䅅䅁䉁䅁䅁权瑄杂䅁䍄䉁䅁䅁兂䅁䅁䅍䅄䅁䅁䅯权䅙䅁䅯剸䅉䅁䅯䅂䍁䅧䅯䉹䅉䅁䅅䅁䉁䅁䅁兂癁㕁渵⽓估䅑杷允䅁䅁䅍䅁䑁䅁䅷䅁䭁佁䙯䅁䭁䍁䝑䅁䉁䅁䅁允䅁䅁䅯眸䅣䅁杷允䅁䅁䅍䅁䑁䅁䅷䅁䭁佁䙳䅁䭁䍁䝑䅁䉁䅁䅁允䅁䅁䅯䄹䅣䅁杷允䅁䅁䅑䅁䑁䅁䅷䅁䭁䡁䰰䅁䭁䉁䜸䅁䭁䍁䝁䅁䉁䅁䅁允䅁䅁䅯杨䅙䅁杷允䅁䅁䅕䅁䑁䅁䅷䅁䭁䉁乳䅁䭁䵁单䅁䭁䅁䅑潁䭁䵁卫䅁䉁䅁䅁允䅁䅁䅕䥭乓㘵煆䕆䵁䅉䅅䅁䙁䅁䅁睁䵁䅁䅁权兄兂䅁权潄权䅁权浄权䅁权湄权䅁允䅁䅁䅅䅁䭁䉁䕁䅁䵁䅉䅅䅁䑁䅁䅁睁䵁䅁䅁权⽄兂䅁权歁杂䅁允䅁䅁䅅䅁䭁䅁䡧䅁䵁䅉䅅䅁䙁䅁䅁睁䵁䅁䅁权牄兂䅁权汄权䅁权浄权䅁权湄权䅁允䅁䅁䅅䅁䭁䭁䱕䅁䵁䅉䅅䅁䙁䅁䅁睁䵁䅁䅁权䍄杄䅁权煄权䅁权浄权䅁权牄权䅁允䅁䅁䅅䅁䭁䉁䕁䅁䵁䅉䅅䅁䑁䅁䅁睁䵁䅁䅁权⽃䅂䅁权流杂䅁允䅁䅁䅅䅁䙁佁㙆䭆䠵噫䅤䍄䉁䅁䅁睁䅁䅁䅍䅄䅁䅁䅯兎䅕䅁䅯杈䅙䅁䅅䅁䉁䅁䅁权硁䅃䅁䍄䉁䅁䅁睁䅁䅁䅍䅄䅁䅁䅯典䅷䅁䅯䅊䅙䅁䅅䅁䉁䅁䅁权䱃充䅁䍄䉁䅁䅁兂䅁䅁䅍䅄䅁䅁䅯睸䅕䅁䅯䄶䅯䅁䅯朵䅯䅁䅯眵䅯䅁䅅䅁䉁䅁䅁权剂睃䅁䍄䉁䅁䅁兂䅁䅁䅍䅄䅁䅁䅯睧䄰䅁䅯剸䅉䅁䅯䅂䍁䅧䅯䉹䅉䅁䅅䅁䉁䅁䅁兂睂散䱣䡄伸䅑杷允䅁䅁䅕䅁䑁䅁䅷䅁䭁佁佑䅁䭁佁䭫䅁䭁佁䭙䅁䭁佁䭣䅁䉁䅁䅁允䅁䅁䅯剰䅅䅁杷允䅁䅁䅕䅁䑁䅁䅷䅁䭁佁䙳䅁䭁佁䭯䅁䭁佁䭙䅁䭁佁䭳䅁䉁䅁䅁允䅁䅁䅣䅁䅁䭁獁欵䵁䅉䅅䅁䑁䅁䅁睁䵁䅁䅁权啄䅂䅁权敁杂䅁允䅁䅁䅅䅁䭁䥁䠴䅁䵁䅉䅅䅁䙁䅁䅁睁䵁䅁䅁权㍃睃䅁权䱄杅䅁权䕁䅁䅋权䩄杅䅁允䅁䅁䅅䅁䙁䑁積積積ㄸ䅨䍄䉁䅁䅁䅂䅁䅁䅍䅄䅁䅁䅯䅈䄰䅁䅯睈䅙䅁䅯䅉䅙䅁䅅䅁䉁䅁䅁权硃睂䅁䍄䉁䅁䅁兂䅁䅁䅍䅄䅁䅁䅯睑䅷䅁䅯儵䅯䅁䅯朵䅯䅁䅯眵䅯䅁䅅䅁䉁䅁䅁权㉁睃䅁䍄䉁䅁䅁睁䅁䅁䅍䅄䅁䅁䅯杈䅕䅁䅯硺䅉䅁䅅䅁䉁䅁䅁睂䅁䅁䅁䱁术䅑杷允䅁䅁䅕䅁䑁䅁䅷䅁䭁偁䵁䅁䭁䵁即䅁䭁䅁䅑潁䭁䵁卧䅁䉁䅁䅁允䅁䅁䅕捺䵺䵺㡺し䵁䅉䅅䅁䑁䅁䅁睁䵁䅁䅁权㡃䅄䅁权偄杅䅁允䅁䅁䅅䅁䭁䉁䕁䅁䵁䅉䅅䅁䕁䅁䅁睁䵁䅁䅁权瑃䅂䅁权晁杂䅁权杁杂䅁允䅁䅁䅅䅁䭁偁䡫䅁䵁䅉䅅䅁䙁䅁䅁睁䵁䅁䅁权敁兂䅁权䱄杅䅁权䕁䅁䅋权䩄杅䅁允䅁䅁䅅䅁䙁䵁䴳䵺䵺䙲䅒䍄䉁䅁䅁睁䅁䅁䅍䅄䅁䅁䅯杈䅕䅁䅯䅇䅙䅁䅅䅁䉁䅁䅁权㡂杂䅁䍄䉁䅁䅁睁䅁䅁䅍䅄䅁䅁䅯杈䅕䅁䅯䅈䅙䅁䅅䅁䉁䅁䅁权楂杂䅁䍄䉁䅁䅁兂䅁䅁䅍䅄䅁䅁䅯䅯䅕䅁䅯朶䅯䅁䅯朵䅯䅁䅯眶䅯䅁䅅䅁䉁䅁䅁睂䅁䅁䅁佷汄䅑杷允䅁䅁䅑䅁䑁䅁䅷䅁䭁䙁䘸䅁䭁䉁䜸䅁䭁䍁䝁䅁䉁䅁䅁允䅁䅁䅯䅧䅣䅁杷允䅁䅁䅕䅁䑁䅁䅷䅁䭁乁䙧䅁䭁佁䭷䅁䭁佁䭙䅁䭁佁䭣䅁䉁䅁䅁允䅁䅁䅯䅅䅑䅁杷允䅁䅁䅕䅁䑁䅁䅷䅁䭁䩁䙅䅁䭁䵁单䅁䭁䅁䅑潁䭁䵁卫䅁䉁䅁䅁允䅁䅁䅕睕啭桕䱱ぅ䵁䅉䅅䅁䑁䅁䅁睁䵁䅁䅁权敁兂䅁权歁杂䅁允䅁䅁䅅䅁䭁䅁䡧䅁䵁䅉䅅䅁䑁䅁䅁睁䵁䅁䅁权㉃兂䅁权慁杂䅁允䅁䅁䅅䅁䭁䙁䜴䅁䵁䅉䅅䅁䕁䅁䅁睁䵁䅁䅁权䝂兄䅁权晁杂䅁权杁杂䅁允䅁䅁䅅䅁䭁䭁佁䅁䵁䅉䅅䅁䙁䅁䅁睁䵁䅁䅁权汄兂䅁权瑄权䅁权浄权䅁权湄权䅁允䅁䅁䅅䅁䡁䅁䅁䅁䅁⭮䅖䍄䉁䅁䅁睁䅁䅁䅍䅄䅁䅁䅯兵䅕䅁䅯硺䅉䅁䅅䅁䉁䅁䅁权允䅂䅁䍄䉁䅁䅁兂䅁䅁䅍䅄䅁䅁䅯杰䅕䅁䅯儵䅯䅁䅯朵䅯䅁䅯眵䅯䅁䅅䅁䉁䅁䅁权㕄权䅁䍄䉁䅁䅁兂䅁䅁䅍䅄䅁䅁䅯睪䅷䅁䅯剸䅉䅁䅯䅂䍁䅧䅯䉹䅉䅁䅅䅁䉁䅁䅁兂畂㝃塖牨䡙䅑杷允䅁䅁䅕䅁䑁䅁䅷䅁䭁䭁䔰䅁䭁䵁即䅁䭁䅁䅑潁䭁䵁卧䅁䉁䅁䅁允䅁䅁䅕場啯歲剥䕗䵁䅉䅅䅁䙁䅁䅁睁䵁䅁䅁权ㅃ睄䅁权䙄杅䅁权䕁䅁䅋权䥄杅䅁允䅁䅁䅅䅁䙁䕁啙䜱却刷䅂䍄䉁䅁䅁兂䅁䅁䅍䅄䅁䅁䅯兲䅑䅁䅯硹䅉䅁䅯䅂䍁䅧䅯剹䅉䅁䅅䅁䉁䅁䅁兂灁䥘䌯堹捨䅑杷允䅁䅁䅍䅁䑁䅁䅷䅁䭁䭁䔰䅁䭁䉁䝧䅁䉁䅁䅁允䅁䅁䅯兏䅙䅁杷允䅁䅁䅍䅁䑁䅁䅷䅁䭁䱁䕷䅁䭁䍁䝙䅁䉁䅁䅁允䅁䅁䅕⽷潕䥘礯歕䵁䅉䅅䅁䑁䅁䅁睁䵁䅁䅁权⽁䅄䅁权捁杂䅁允䅁䅁䅅䅁䭁佁䜰䅁䵁䅉䅅䅁䙁䅁䅁睁䵁䅁䅁权䙃兂䅁权䙄杅䅁权䕁䅁䅋权䥄杅䅁允䅁䅁䅅䅁䙁佁搰䵯歸䉃䅖䍄䉁䅁䅁睁䅁䅁䅍䅄䅁䅁䅯兲䅑䅁䅯䅈䅙䅁䅅䅁䉁䅁䅁权䱃杂䅁䍄䉁䅁䅁兂䅁䅁䅍䅄䅁䅁䅯䅐䅕䅁䅯䄷䅯䅁䅯朵䅯䅁䅯眵䅯䅁䅅䅁䉁䅁䅁权允䅂䅁䍄䉁䅁䅁兂䅁䅁䅍䅄䅁䅁䅯睘䅳䅁䅯朶䅯䅁䅯朵䅯䅁䅯眶䅯䅁䅅䅁䉁䅁䅁权允䅂䅁䍄䉁䅁䅁睁䅁䅁䅍䅄䅁䅁䅯兲䅑䅁䅯杈䅙䅁䅅䅁䉁䅁䅁权噄杂䅁䍄䉁䅁䅁睁䅁䅁䅍䅄䅁䅁䅯兲䅑䅁䅯䅊䅙䅁䅅䅁䉁䅁䅁权晁睂䅁䍄䉁䅁䅁䅂䅁䅁䅍䅄䅁䅁䅯䄴䅕䅁䅯睈䅙䅁䅯䅉䅙䅁䅅䅁䉁䅁䅁权㑂睂䅁䍄䉁䅁䅁兂䅁䅁䅍䅄䅁䅁䅯杤䄴䅁䅯硹䅉䅁䅯䅂䍁䅧䅯䉹䅉䅁䅅䅁䉁䅁䅁兂穁積積㡍煴䅑杷允䅁䅁䅍䅁䑁䅁䅷䅁䭁䅁佷䅁䭁䉁䝧䅁䉁䅁䅁允䅁䅁䅯䅒䅙䅁杷允䅁䅁䅕䅁䑁䅁䅷䅁䭁䭁䔰䅁䭁佁䭧䅁䭁佁䭙䅁䭁佁䭣䅁䉁䅁䅁允䅁䅁䅯杂䅳䅁杷允䅁䅁䅕䅁䑁䅁䅷䅁䭁䑁䵅䅁䭁佁䭷䅁䭁佁䭙䅁䭁佁䭣䅁䉁䅁䅁允䅁䅁䅯䅅䅑䅁杷允䅁䅁䅕䅁䑁䅁䅷䅁䭁䥁䙣䅁䭁佁䭕䅁䭁佁䭙䅁䭁佁䭣䅁䉁䅁䅁允䅁䅁䅯儫䅯䅁杷允䅁䅁䅑䅁䑁䅁䅷䅁䭁偁乍䅁䭁䉁䜸䅁䭁䍁䝁䅁䉁䅁䅁允䅁䅁䅯睡䅣䅁杷允䅁䅁䅑䅁䑁䅁䅷䅁䭁䅁偣䅁䭁䉁䜸䅁䭁䍁䝁䅁䉁䅁䅁允䅁䅁䅯剄䅅䅁杷允䅁䅁䅕䅁䑁䅁䅷䅁䭁䅁䙳䅁䭁䵁单䅁䭁䅁䅑潁䭁䵁卫䅁䉁䅁䅁允䅁䅁䅕ㅭ乘捶扈䕈䵁䅉䅅䅁䑁䅁䅁睁䵁䅁䅁权呂兂䅁权流杂䅁允䅁䅁䅅䅁䙁䭁睒児塲ㄴ䅨䍄䉁䅁䅁䅂䅁䅁䅍䅄䅁䅁䅯睃䅕䅁䅯睈䅙䅁䅯䅉䅙䅁䅅䅁䉁䅁䅁权䩃睂䅁䍄䉁䅁䅁睁䅁䅁䅍䅄䅁䅁䅯睃䅕䅁䅯䅊䅙䅁䅅䅁䉁䅁䅁权摁睂䅁䍄䉁䅁䅁兂䅁䅁䅍䅄䅁䅁䅯睃䅕䅁䅯儵䅯䅁䅯朵䅯䅁䅯眵䅯䅁䅅䅁䉁䅁䅁权㍁睃䅁䍄䉁䅁䅁兂䅁䅁䅍䅄䅁䅁䅯睃䅕䅁䅯䄶䅯䅁䅯朵䅯䅁䅯眵䅯䅁䅅䅁䉁䅁䅁权䝁睃䅁䍄䉁䅁䅁兂䅁䅁䅍䅄䅁䅁䅯睶䅑䅁䅯儶䅯䅁䅯朵䅯䅁䅯眵䅯䅁䅅䅁䉁䅁䅁权允䅂䅁䍄䉁䅁䅁兂䅁䅁䅍䅄䅁䅁䅯眰䅑䅁䅯硹䅉䅁䅯䅂䍁䅧䅯剹䅉䅁䅅䅁䉁䅁䅁兂乄䵺䵺䙺剸䅑杷允䅁䅁䅍䅁䑁䅁䅷䅁䭁䥁䵉䅁䭁䍁䝑䅁䉁䅁䅁允䅁䅁䅯䅱䅣䅁杷允䅁䅁䅕䅁䑁䅁䅷䅁䭁䉁䝅䅁䭁佁䭕䅁䭁佁䭙䅁䭁佁䭣䅁䉁䅁䅁允䅁䅁䅯䅈䅳䅁杷允䅁䅁䅕䅁䑁䅁䅷䅁䭁䅁䙳䅁䭁佁䬰䅁䭁佁䭙䅁䭁佁䭣䅁䉁䅁䅁允䅁䅁䅣䅁䅁䝁楄唵䵁䅉䅅䅁䙁䅁䅁睁䵁䅁䅁权浃兂䅁权灄权䅁权浄权䅁权湄权䅁允䅁䅁䅅䅁䭁佁內䅁䵁䅉䅅䅁䙁䅁䅁睁䵁䅁䅁权瑂兂䅁权煄权䅁权浄权䅁权牄权䅁允䅁䅁䅅䅁䡁䅁䅁䅁䅁⭌䅚䍄䉁䅁䅁兂䅁䅁䅍䅄䅁䅁䅯䄹䅯䅁䅯剸䅉䅁䅯䅂䍁䅧䅯剹䅉䅁䅅䅁䉁䅁䅁兂卂婰䱥⽎䵯䅑杷允䅁䅁䅍䅁䑁䅁䅷䅁䭁䩁䕉䅁䭁䉁䝯䅁䉁䅁䅁允䅁䅁䅯朱䅙䅁杷允䅁䅁䅍䅁䑁䅁䅷䅁䭁䙁䙯䅁䭁䉁䜴䅁䉁䅁䅁允䅁䅁䅯杭䅙䅁杷允䅁䅁䅍䅁䑁䅁䅷䅁䭁䩁䕉䅁䭁䍁䝑䅁䉁䅁䅁允䅁䅁䅯末䅣䅁杷允䅁䅁䅕䅁䑁䅁䅷䅁䭁偁䕉䅁䭁佁䭫䅁䭁佁䭙䅁䭁佁䭣䅁䉁䅁䅁允䅁䅁䅯剋䅅䅁杷允䅁䅁䅕䅁䑁䅁䅷䅁䭁䕁䱯䅁䭁䵁单䅁䭁䅁䅑潁䭁䵁卧䅁䉁䅁䅁允䅁䅁䅕潫樱洹嘵歄䵁䅉䅅䅁䙁䅁䅁睁䵁䅁䅁权千䅂䅁权汄权䅁权浄权䅁权湄权䅁允䅁䅁䅅䅁䭁䑁䱧䅁䵁䅉䅅䅁䑁䅁䅁睁䵁䅁䅁权浃兂䅁权捁杂䅁允䅁䅁䅅䅁䭁䍁䥁䅁䵁䅉䅅䅁䑁䅁䅁睁䵁䅁䅁权㑄兄䅁权流杂䅁允䅁䅁䅅䅁䙁䉁畓⭒㙆䙚䅊䍄䉁䅁䅁兂䅁䅁䅍䅄䅁䅁䅯児䅷䅁䅯朶䅯䅁䅯朵䅯䅁䅯眶䅯䅁䅅䅁䉁䅁䅁权允䅂䅁䍄䉁䅁䅁睁䅁䅁䅍䅄䅁䅁䅯睉䄴䅁䅯䅈䅙䅁䅅䅁䉁䅁䅁权潂睂䅁䍄䉁䅁䅁兂䅁䅁䅍䅄䅁䅁䅯杫䅑䅁䅯䄶䅯䅁䅯朵䅯䅁䅯眵䅯䅁䅅䅁䉁䅁䅁权⭄权䅁䍄䉁䅁䅁睁䅁䅁䅍䅄䅁䅁䅯睳䅕䅁䅯杇䅙䅁䅅䅁䉁䅁䅁权瑁杂䅁䍄䉁䅁䅁睁䅁䅁䅍䅄䅁䅁䅯朱䅕䅁䅯杇䅙䅁䅅䅁䉁䅁䅁权乄杂䅁䍄䉁䅁䅁睁䅁䅁䅍䅄䅁䅁䅯儱䅑䅁䅯杇䅙䅁䅅䅁䉁䅁䅁权扁杂䅁䍄䉁䅁䅁兂䅁䅁䅍䅄䅁䅁䅯䅗䅕䅁䅯剸䅉䅁䅯䅂䍁䅧䅯䉹䅉䅁䅅䅁䉁䅁䅁兂⭃䍅氷砰呅䅑杷允䅁䅁䅍䅁䑁䅁䅷䅁䭁偁䱣䅁䭁䍁䝙䅁䉁䅁䅁允䅁䅁䅕児塲㍯瑃ざ䵁䅉䅅䅁䙁䅁䅁睁䵁䅁䅁权奂兂䅁权䱄杅䅁权䕁䅁䅋权䥄杅䅁允䅁䅁䅅䅁䙁䥁牘払敧噊䅴䍄䉁䅁䅁兂䅁䅁䅍䅄䅁䅁䅯兂䅙䅁䅯儵䅯䅁䅯朵䅯䅁䅯眵䅯䅁䅅䅁䉁䅁䅁权奁睃䅁䍄䉁䅁䅁兂䅁䅁䅍䅄䅁䅁䅯睮䅕䅁䅯儶䅯䅁䅯朵䅯䅁䅯眵䅯䅁䅅䅁䉁䅁䅁权湃杄䅁䍄䉁䅁䅁䅂䅁䅁䅍䅄䅁䅁䅯䅗䅕䅁䅯睈䅙䅁䅯䅉䅙䅁䅅䅁䉁䅁䅁权㝄睂䅁䍄䉁䅁䅁兂䅁䅁䅍䅄䅁䅁䅯䅗䅕䅁䅯儵䅯䅁䅯朵䅯䅁䅯眵䅯䅁䅅䅁䉁䅁䅁权㕄权䅁䍄䉁䅁䅁兂䅁䅁䅍䅄䅁䅁䅯杳䅕䅁䅯剸䅉䅁䅯䅂䍁䅧䅯剹䅉䅁䅅䅁䉁䅁䅁兂瑂礷搱ひ噑䅑杷允䅁䅁䅕䅁䑁䅁䅷䅁䭁䵁䕍䅁䭁䵁即䅁䭁䅁䅑潁䭁䵁卧䅁䉁䅁䅁允䅁䅁䅕䡰㥁瑃扣す䵁䅉䅅䅁䙁䅁䅁睁䵁䅁䅁权穄权䅁权䙄杅䅁权䕁䅁䅋权䩄杅䅁允䅁䅁䅅䅁䙁䱁䭁昹㕳䄰䅰䍄䉁䅁䅁睁䅁䅁䅍䅄䅁䅁䅯䄯䅯䅁䅯䅊䅙䅁䅅䅁䉁䅁䅁权佁充䅁䍄䉁䅁䅁兂䅁䅁䅍䅄䅁䅁䅯䅗䅕䅁䅯朶䅯䅁䅯朵䅯䅁䅯眶䅯䅁䅅䅁䉁䅁䅁睂䅁䅁䅁䑁洷䅑杷允䅁䅁䅕䅁䑁䅁䅷䅁䭁䙁䙧䅁䭁佁䬰䅁䭁佁䭙䅁䭁佁䭣䅁䉁䅁䅁允䅁䅁䅣䅁䅁䅁ぃ唵䵁䅉䅅䅁䙁䅁䅁睁䵁䅁䅁权畂䅄䅁权灄权䅁权浄权䅁权湄权䅁允䅁䅁䅅䅁䭁䉁䕁䅁䵁䅉䅅䅁䙁䅁䅁睁䵁䅁䅁权䕄兂䅁权䱄杅䅁权䕁䅁䅋权䥄杅䅁允䅁䅁䅅䅁䙁偁潙䥘䌯噴䅸䍄䉁䅁䅁睁䅁䅁䅍䅄䅁䅁䅯睴䅕䅁䅯杈䅙䅁䅅䅁䉁䅁䅁权偂杂䅁䍄䉁䅁䅁兂䅁䅁䅍䅄䅁䅁䅯兴䄴䅁䅯硹䅉䅁䅯䅂䍁䅧䅯剹䅉䅁䅅䅁䉁䅁䅁兂䙃ㄶ㑇橈慖䅑杷允䅁䅁䅍䅁䑁䅁䅷䅁䭁䅁䝣䅁䭁䍁䝙䅁䉁䅁䅁允䅁䅁䅕硥畓⭒慇䕗䵁䅉䅅䅁䑁䅁䅁睁䵁䅁䅁权佂兂䅁权慁杂䅁允䅁䅁䅅䅁䭁䵁䝍䅁䵁䅉䅅䅁䙁䅁䅁睁䵁䅁䅁权癁兂䅁权䙄杅䅁权䕁䅁䅋权䥄杅䅁允䅁䅁䅅䅁䙁䭁䵔䈱睊䈸䅒䍄䉁䅁䅁兂䅁䅁䅍䅄䅁䅁䅯杤䄰䅁䅯䄷䅯䅁䅯朵䅯䅁䅯眵䅯䅁䅅䅁䉁䅁䅁权允䅂䅁䍄䉁䅁䅁兂䅁䅁䅍䅄䅁䅁䅯睴䅕䅁䅯䄶䅯䅁䅯朵䅯䅁䅯眵䅯䅁䅅䅁䉁䅁䅁权䝁睃䅁䍄䉁䅁䅁兂䅁䅁䅍䅄䅁䅁䅯眴䄸䅁䅯䄷䅯䅁䅯朵䅯䅁䅯眵䅯䅁䅅䅁䉁䅁䅁权允䅂䅁䍄䉁䅁䅁睁䅁䅁䅍䅄䅁䅁䅯睺䅑䅁䅯硺䅉䅁䅅䅁䉁䅁䅁权允䅂䅁䍄䉁䅁䅁兂䅁䅁䅍䅄䅁䅁䅯睺䅑䅁䅯剸䅉䅁䅯䅂䍁䅧䅯剹䅉䅁䅅䅁䉁䅁䅁兂煄㙘共畴啕䅑杷允䅁䅁䅕䅁䑁䅁䅷䅁䭁偁䕑䅁䭁佁䭕䅁䭁佁䭙䅁䭁佁䭣䅁䉁䅁䅁允䅁䅁䅯䅅䅑䅁杷允䅁䅁䅍䅁䑁䅁䅷䅁䭁䅁䙯䅁䭁䍁䝑䅁䉁䅁䅁允䅁䅁䅯儯䅣䅁杷允䅁䅁䅍䅁䑁䅁䅷䅁䭁䩁䔴䅁䭁䍁䝑䅁䉁䅁䅁允䅁䅁䅯术䅣䅁杷允䅁䅁䅕䅁䑁䅁䅷䅁䭁䍁䘸䅁䭁䵁即䅁䭁䅁䅑潁䭁䵁卧䅁䉁䅁䅁允䅁䅁䅕敨剴䉵嘶歘䵁䅉䅅䅁䑁䅁䅁睁䵁䅁䅁权佂䅄䅁权敁杂䅁允䅁䅁䅅䅁䭁䩁䝉䅁䵁䅉䅅䅁䕁䅁䅁睁䵁䅁䅁权偄䅂䅁权晁杂䅁权杁杂䅁允䅁䅁䅅䅁䭁䩁䝫䅁䵁䅉䅅䅁䑁䅁䅁睁䵁䅁䅁权橃䅄䅁权奁杂䅁允䅁䅁䅅䅁䭁䑁䜰䅁䵁䅉䅅䅁䙁䅁䅁睁䵁䅁䅁权畄兂䅁权汄权䅁权浄权䅁权湄权䅁允䅁䅁䅅䅁䭁䅁䰸䅁䵁䅉䅅䅁䙁䅁䅁睁䵁䅁䅁权䩄兂䅁权䱄杅䅁权䕁䅁䅋权䥄杅䅁允䅁䅁䅅䅁䙁䅁塲㍯㥁汹䅴䍄䉁䅁䅁睁䅁䅁䅍䅄䅁䅁䅯睺䅑䅁䅯䅊䅙䅁䅅䅁䉁䅁䅁权䅁䅃䅁䍄䉁䅁䅁兂䅁䅁䅍䅄䅁䅁䅯儹䅑䅁䅯剸䅉䅁䅯䅂䍁䅧䅯剹䅉䅁䅅䅁䉁䅁䅁兂硄䭅ㅗ牶儴䅑杷允䅁䅁䅕䅁䑁䅁䅷䅁䭁䅁䝳䅁䭁䵁即䅁䭁䅁䅑潁䭁䵁卧䅁䉁䅁䅁允䅁䅁䅕場啯歲剥じ䵁䅉䅅䅁䙁䅁䅁睁䵁䅁䅁权㕄䅄䅁权獄权䅁权浄权䅁权湄权䅁允䅁䅁䅅䅁䭁䉁䕁䅁䵁䅉䅅䅁䙁䅁䅁睁䵁䅁䅁权䅁杂䅁权獄权䅁权浄权䅁权湄权䅁允䅁䅁䅅䅁䭁䉁䕁䅁䵁䅉䅅䅁䑁䅁䅁睁䵁䅁䅁权偄䅂䅁权流杂䅁允䅁䅁䅅䅁䙁佁㙆䭆䠵噳䅖䍄䉁䅁䅁睁䅁䅁䅍䅄䅁䅁䅯䄷䄴䅁䅯䅊䅙䅁䅅䅁䉁䅁䅁权剃元䅁䍄䉁䅁䅁睁䅁䅁䅍䅄䅁䅁䅯児䅷䅁䅯䅈䅙䅁䅅䅁䉁䅁䅁权乂杂䅁䍄䉁䅁䅁兂䅁䅁䅍䅄䅁䅁䅯睋䅳䅁䅯儷䅯䅁䅯朵䅯䅁䅯眵䅯䅁䅅䅁䉁䅁䅁睂噂噖噖捙楔䅑杷允䅁䅁䅕䅁䑁䅁䅷䅁䭁䵁䔸䅁䭁佁䭕䅁䭁佁䭙䅁䭁佁䭣䅁䉁䅁䅁允䅁䅁䅯䅏䅳䅁杷允䅁䅁䅕䅁䑁䅁䅷䅁䭁䑁䘸䅁䭁䵁即䅁䭁䅁䅑潁䭁䵁卫䅁䉁䅁䅁允䅁䅁䅕児塲㍯噁歙䵁䅉䅅䅁䙁䅁䅁睁䵁䅁䅁权偄䅂䅁权潄权䅁权浄权䅁权湄权䅁允䅁䅁䅅䅁䭁䅁䱙䅁䵁䅉䅅䅁䙁䅁䅁睁䵁䅁䅁权偄䅂䅁权獄权䅁权浄权䅁权湄权䅁允䅁䅁䅅䅁䡁䅁䅁䅁䅃支䅖䍄䉁䅁䅁兂䅁䅁䅍䅄䅁䅁䅯睱䅑䅁䅯硹䅉䅁䅯䅂䍁䅧䅯剹䅉䅁䅅䅁䉁䅁䅁兂㥁瑃橥䝣昱䅑杷允䅁䅁䅕䅁䑁䅁䅷䅁䭁䩁䙍䅁䭁䵁即䅁䭁䅁䅑潁䭁䵁卫䅁䉁䅁䅁允䅁䅁䅕䅁䅁䅁杄啘䵁䅉䅅䅁䑁䅁䅁睁䵁䅁䅁权呃兂䅁权敁杂䅁允䅁䅁䅅䅁䭁䅁䥍䅁䵁䅉䅅䅁䙁䅁䅁睁䵁䅁䅁权慃兂䅁权䙄杅䅁权䕁䅁䅋权䩄杅䅁允䅁䅁䅅䅁䙁䑁扢摎㙩䉌䅖䍄䉁䅁䅁䅂䅁䅁䅍䅄䅁䅁䅯睫䅕䅁䅯睈䅙䅁䅯䅉䅙䅁䅅䅁䉁䅁䅁权䕁䅃䅁䍄䉁䅁䅁睁䅁䅁䅍䅄䅁䅁䅯睫䅕䅁䅯杊䅙䅁䅅䅁䉁䅁䅁兂䭁㘱睎剐兰䅑杷允䅁䅁䅕䅁䑁䅁䅷䅁䭁䅁䱅䅁䭁佁䭯䅁䭁佁䭙䅁䭁佁䭳䅁䉁䅁䅁允䅁䅁䅣䅁䅁䵁䙂欵䵁䅉䅅䅁䑁䅁䅁睁䵁䅁䅁权湂兂䅁权慁杂䅁允䅁䅁䅅䅁䭁䙁䜸䅁䵁䅉䅅䅁䑁䅁䅁睁䵁䅁䅁权䅄杄䅁权偄杅䅁允䅁䅁䅅䅁䡁䅁䅁䅁权畮䅊䍄䉁䅁䅁兂䅁䅁䅍䅄䅁䅁䅯睫䅕䅁䅯儵䅯䅁䅯朵䅯䅁䅯眵䅯䅁䅅䅁䉁䅁䅁权㉁睃䅁䍄䉁䅁䅁兂䅁䅁䅍䅄䅁䅁䅯杆䄰䅁䅯朶䅯䅁䅯朵䅯䅁䅯眶䅯䅁䅅䅁䉁䅁䅁睂䅁䅁䅁䑉洳䅑杷允䅁䅁䅍䅁䑁䅁䅷䅁䭁䅁䝕䅁䭁䉁䝯䅁䉁䅁䅁允䅁䅁䅯睓䅙䅁杷允䅁䅁䅍䅁䑁䅁䅷䅁䭁偁䙷䅁䭁䍁䝑䅁䉁䅁䅁允䅁䅁䅯睚䅧䅁杷允䅁䅁䅍䅁䑁䅁䅷䅁䭁䑁䱯䅁䭁䉁䝯䅁䉁䅁䅁允䅁䅁䅯兗䅙䅁杷允䅁䅁䅕䅁䑁䅁䅷䅁䭁䩁䙧䅁䭁䵁单䅁䭁䅁䅑潁䭁䵁卧䅁䉁䅁䅁允䅁䅁䅕䔲歴穫ど䕃䵁䅉䅅䅁䑁䅁䅁睁䵁䅁䅁权楁兂䅁权流杂䅁允䅁䅁䅅䅁䙁䡁㥅瑃橥䘰䅆䍄䉁䅁䅁兂䅁䅁䅍䅄䅁䅁䅯䅘䅳䅁䅯剸䅉䅁䅯䅂䍁䅧䅯䉹䅉䅁䅅䅁䉁䅁䅁兂桄䑪偍汚㥦睐杷允䅁䅁䅕䅁䑁䅁䅷䅁䭁䩁䙧䅁䭁䵁即䅁䭁䅁䅑潁䭁䵁卫䅁䉁䅁䅁允䅁䅁䅕呣䬰㘱䅐啘䵁䅉䅅䅁䑁䅁䅁睁䵁䅁䅁权坂䅄䅁权流杂䅁允䅁䅁䅅䅁䙁䙁㑋潈牘噷䅆䍄䉁䅁䅁䅂䅁䅁䅍䅄䅁䅁䅯硖䅁䅁䅯睈䅙䅁䅯䅉䅙䅁䅅䅁䉁䅁䅁权㥂䅅䅁䍄䉁䅁䅁䅂䅁䅁䅍䅄䅁䅁䅯䅬䅕䅁䅯睈䅙䅁䅯䅉䅙䅁䅅䅁䉁䅁䅁权杂睂䅁䍄䉁䅁䅁兂䅁䅁䅍䅄䅁䅁䅯児䅕䅁䅯硹䅉䅁䅯䅂䍁䅧䅯剹䅉䅁䅅䅁䉁䅁䅁兂穁積積㙍婎䅑杷允䅁䅁䅍䅁䑁䅁䅷䅁䭁䩁䙧䅁䭁䉁䝷䅁䉁䅁䅁允䅁䅁䅯朲䅙䅁杷允䅁䅁䅕䅁䑁䅁䅷䅁䭁䑁䙫䅁䭁佁䭯䅁䭁佁䭙䅁䭁佁䭳䅁䉁䅁䅁允䅁䅁䅣䅁䅁佁䙂欵䵁䅉䅅䅁䑁䅁䅁睁䵁䅁䅁权权兂䅁权敁杂䅁允䅁䅁䅅䅁䭁䅁䥣䅁䵁䅉䅅䅁䙁䅁䅁睁䵁䅁䅁权歄睃䅁权䙄杅䅁权䕁䅁䅋权䥄杅䅁允䅁䅁䅅䅁䙁䱁爫䱂硡昴⽧䍄䉁䅁䅁睁䅁䅁䅍䅄䅁䅁䅯杄䅙䅁䅯杇䅙䅁䅅䅁䉁䅁䅁权瑁杂䅁䍄䉁䅁䅁睁䅁䅁䅍䅄䅁䅁䅯儷䅕䅁䅯䅇䅙䅁䅅䅁䉁䅁䅁权灁杂䅁䍄䉁䅁䅁睁䅁䅁䅍䅄䅁䅁䅯睬䅷䅁䅯杇䅙䅁䅅䅁䉁䅁䅁权杂杂䅁䍄䉁䅁䅁兂䅁䅁䅍䅄䅁䅁䅯公䅕䅁䅯儶䅯䅁䅯朵䅯䅁䅯眵䅯䅁䅅䅁䉁䅁䅁权允䅂䅁䍄䉁䅁䅁兂䅁䅁䅍䅄䅁䅁䅯兪䅷䅁䅯儷䅯䅁䅯朵䅯䅁䅯眵䅯䅁䅅䅁䉁䅁䅁睂䅁䅁䅁佁武䅑杷允䅁䅁䅍䅁䑁䅁䅷䅁䭁䩁䙧䅁䭁䍁䝑䅁䉁䅁䅁允䅁䅁䅯䅣䅣䅁杷允䅁䅁䅕䅁䑁䅁䅷䅁䭁䝁䘰䅁䭁佁䬰䅁䭁佁䭙䅁䭁佁䭣䅁䉁䅁䅁允䅁䅁䅣䅁䅁䵁㝄唵䵁䅉䅅䅁䑁䅁䅁睁䵁䅁䅁权乁兂䅁权敁杂䅁允䅁䅁䅅䅁䭁䑁䝑䅁䵁䅉䅅䅁䑁䅁䅁睁䵁䅁䅁权杁兂䅁权捁杂䅁允䅁䅁䅅䅁䭁佁䝷䅁䵁䅉䅅䅁䙁䅁䅁睁䵁䅁䅁权慄睃䅁权灄权䅁权浄权䅁权湄权䅁允䅁䅁䅅䅁䭁䉁䕁䅁䵁䅉䅅䅁䙁䅁䅁睁䵁䅁䅁权奃兂䅁权灄权䅁权浄权䅁权湄权䅁允䅁䅁䅅䅁䭁䉁具䅁䵁䅉䅅䅁䑁䅁䅁睁䵁䅁䅁权㑁兄䅁权偄杅䅁允䅁䅁䅅䅁䡁䅁䅁䅁䅁⭱䅖䍄䉁䅁䅁兂䅁䅁䅍䅄䅁䅁䅯眫䅑䅁䅯儷䅯䅁䅯朵䅯䅁䅯眵䅯䅁䅅䅁䉁䅁䅁睂䅁䅁䅁䤴汐䅑杷允䅁䅁䅑䅁䑁䅁䅷䅁䭁䑁䙕䅁䭁䉁䜸䅁䭁䍁䝁䅁䉁䅁䅁允䅁䅁䅯杔䅙䅁杷允䅁䅁䅕䅁䑁䅁䅷䅁䭁䱁䵧䅁䭁䵁即䅁䭁䅁䅑潁䭁䵁卫䅁䉁䅁䅁允䅁䅁䅕䘷㑇潈払䕗䵁䅉䅅䅁䙁䅁䅁睁䵁䅁䅁权权兂䅁权潄权䅁权浄权䅁权湄权䅁允䅁䅁䅅䅁䭁䑁䱙䅁䵁䅉䅅䅁䙁䅁䅁睁䵁䅁䅁权权兂䅁权汄权䅁权浄权䅁权湄权䅁允䅁䅁䅅䅁䭁䑁䱙䅁䵁䅉䅅䅁䙁䅁䅁睁䵁䅁䅁权权兂䅁权瑄权䅁权浄权䅁权湄权䅁允䅁䅁䅅䅁䡁䅁䅁䅁䅄伴䅖䍄䉁䅁䅁睁䅁䅁䅍䅄䅁䅁䅯東䅕䅁䅯䅊䅙䅁䅅䅁䉁䅁䅁权睄杂䅁䍄䉁䅁䅁睁䅁䅁䅍䅄䅁䅁䅯睙䅷䅁䅯杈䅙䅁䅅䅁䉁䅁䅁权祁杂䅁䍄䉁䅁䅁兂䅁䅁䅍䅄䅁䅁䅯兇䅳䅁䅯儷䅯䅁䅯朵䅯䅁䅯眵䅯䅁䅅䅁䉁䅁䅁睂䅁䅁䅁佯汪䅑杷允䅁䅁䅕䅁䑁䅁䅷䅁䭁䩁䙅䅁䭁佁䭧䅁䭁佁䭙䅁䭁佁䭣䅁䉁䅁䅁允䅁䅁䅯杂䅳䅁杷允䅁䅁䅕䅁䑁䅁䅷䅁䭁䅁䴸䅁䭁佁䭧䅁䭁佁䭙䅁䭁佁䭣䅁䉁䅁䅁允䅁䅁䅯杂䅳䅁杷允䅁䅁䅕䅁䑁䅁䅷䅁䭁䅁䜸䅁䭁䵁单䅁䭁䅁䅑潁䭁䵁卧䅁䉁䅁䅁允䅁䅁䅕䕴㘵汆⽷え䵁䅉䅅䅁䙁䅁䅁睁䵁䅁䅁权時睃䅁权灄权䅁权浄权䅁权湄权䅁允䅁䅁䅅䅁䭁䉁䕁䅁䵁䅉䅅䅁䑁䅁䅁睁䵁䅁䅁权偁杂䅁权捁杂䅁允䅁䅁䅅䅁䭁佁䝑䅁䵁䅉䅅䅁䑁䅁䅁睁䵁䅁䅁权獄兄䅁权偄杅䅁允䅁䅁䅅䅁䡁䅁䅁䅁权佃䅒䍄䉁䅁䅁睁䅁䅁䅍䅄䅁䅁䅯䅅䅙䅁䅯杈䅙䅁䅅䅁䉁䅁䅁权乄睂䅁䍄䉁䅁䅁睁䅁䅁䅍䅄䅁䅁䅯杨䅕䅁䅯杊䅙䅁䅅䅁䉁䅁䅁兂䥂場啯潲坤䅑杷允䅁䅁䅍䅁䑁䅁䅷䅁䭁䉁䝁䅁䭁䍁䝙䅁䉁䅁䅁允䅁䅁䅕歲桦桥⭔ざ䵁䅉䅅䅁䙁䅁䅁睁䵁䅁䅁权捃䅄䅁权䱄杅䅁权䕁䅁䅋权䥄杅䅁允䅁䅁䅅䅁䙁乁橥䑣䬰㉐䅬䍄䉁䅁䅁兂䅁䅁䅍䅄䅁䅁䅯兔䅕䅁䅯䄷䅯䅁䅯朵䅯䅁䅯眵䅯䅁䅅䅁䉁䅁䅁睂䅁䅁䅁䈴歺䅑杷允䅁䅁䅕䅁䑁䅁䅷䅁䭁䵁䙫䅁䭁佁䭯䅁䭁佁䭙䅁䭁佁䭳䅁䉁䅁䅁允䅁䅁䅣䅁䅁䥁祁欵䵁䅉䅅䅁䙁䅁䅁睁䵁䅁䅁权允杂䅁权獄权䅁权浄权䅁权湄权䅁允䅁䅁䅅䅁䡁䅁䅁䅁杂⭁䅖䍄䉁䅁䅁兂䅁䅁䅍䅄䅁䅁䅯眱䅕䅁䅯硹䅉䅁䅯䅂䍁䅧䅯剹䅉䅁䅅䅁䉁䅁䅁兂卂䉵䘶㘶湆䅑杷允䅁䅁䅕䅁䑁䅁䅷䅁䭁偁䘴䅁䭁䵁即䅁䭁䅁䅑潁䭁䵁卫䅁䉁䅁䅁允䅁䅁䅕䅁䅁䅁睄歗䵁䅉䅅䅁䑁䅁䅁睁䵁䅁䅁权⭄兂䅁权奁杂䅁允䅁䅁䅅䅁䭁䉁䝫䅁䵁䅉䅅䅁䙁䅁䅁睁䵁䅁䅁权䝄䅄䅁权潄权䅁权浄权䅁权湄权䅁允䅁䅁䅅䅁䭁偁䬴䅁䵁䅉䅅䅁䙁䅁䅁睁䵁䅁䅁权㥄䅂䅁权䱄杅䅁权䕁䅁䅋权䥄杅䅁允䅁䅁䅅䅁䙁乁橥䑣䬰ㅤ䅖䍄䉁䅁䅁睁䅁䅁䅍䅄䅁䅁䅯杳䅑䅁䅯杇䅙䅁䅅䅁䉁䅁䅁权牁杂䅁䍄䉁䅁䅁睁䅁䅁䅍䅄䅁䅁䅯杮䅳䅁䅯杇䅙䅁䅅䅁䉁䅁䅁权扁杂䅁䍄䉁䅁䅁睁䅁䅁䅍䅄䅁䅁䅯李䄸䅁䅯䅇䅙䅁䅅䅁䉁䅁䅁权療杂䅁䍄䉁䅁䅁兂䅁䅁䅍䅄䅁䅁䅯杅䅷䅁䅯朶䅯䅁䅯朵䅯䅁䅯眶䅯䅁䅅䅁䉁䅁䅁睂䅁䅁䅁䕯洷䅑杷允䅁䅁䅍䅁䑁䅁䅷䅁䭁䵁䙣䅁䭁䉁䝧䅁䉁䅁䅁允䅁䅁䅯兇䅙䅁杷允䅁䅁䅍䅁䑁䅁䅷䅁䭁䍁䘰䅁䭁䍁䝑䅁䉁䅁䅁允䅁䅁䅯兓䅧䅁杷允䅁䅁䅕䅁䑁䅁䅷䅁䭁䙁佉䅁䭁佁䭧䅁䭁佁䭙䅁䭁佁䭣䅁䉁䅁䅁允䅁䅁䅯术䅯䅁杷允䅁䅁䅍䅁䑁䅁䅷䅁䭁䥁䔴䅁䭁䍁䝑䅁䉁䅁䅁允䅁䅁䅯䅅䅑䅁杷允䅁䅁䅍䅁䑁䅁䅷䅁䭁䵁䱯䅁䭁䍁䝙䅁䉁䅁䅁允䅁䅁䅕䉵䘶ㄶ㑇歖䵁䅉䅅䅁䙁䅁䅁睁䵁䅁䅁权⭄兂䅁权汄权䅁权浄权䅁权湄权䅁允䅁䅁䅅䅁䭁䑁䱧䅁䵁䅉䅅䅁䙁䅁䅁睁䵁䅁䅁权⭄兂䅁权灄权䅁权浄权䅁权湄权䅁允䅁䅁䅅䅁䭁佁儴䅁䵁䅉䅅䅁䙁䅁䅁睁䵁䅁䅁权㕁兂䅁权䱄杅䅁权䕁䅁䅋权䥄杅䅁允䅁䅁䅅䅁䙁䥁牘払敧噎䄱䍄䉁䅁䅁兂䅁䅁䅍䅄䅁䅁䅯眷䅑䅁䅯硹䅉䅁䅯䅂䍁䅧䅯䉹䅉䅁䅅䅁䉁䅁䅁兂䥂場啯畲啤䅑杷允䅁䅁䅍䅁䑁䅁䅷䅁䭁䑁䙫䅁䭁䉁䝧䅁䉁䅁䅁允䅁䅁䅯兇䅙䅁杷允䅁䅁䅕䅁䑁䅁䅷䅁䭁偁䙳䅁䭁䵁即䅁䭁䅁䅑潁䭁䵁卧䅁䉁䅁䅁允䅁䅁䅕㘱睎児湱さ䵁䅉䅅䅁䑁䅁䅁睁䵁䅁䅁权㕁兂䅁权慁杂䅁允䅁䅁䅅䅁䭁䵁䝁䅁䵁䅉䅅䅁䙁䅁䅁睁䵁䅁䅁权畂兂䅁权䙄杅䅁权䕁䅁䅋权䩄杅䅁允䅁䅁䅅䅁䙁䝁兔䱋䍩桴䅖䍄䉁䅁䅁睁䅁䅁䅍䅄䅁䅁䅯兏䅕䅁䅯杊䅙䅁䅅䅁䉁䅁䅁兂偃癷潕䵘堹䅑杷允䅁䅁䅕䅁䑁䅁䅷䅁䭁䙁䴴䅁䭁佁䭷䅁䭁佁䭙䅁䭁佁䭣䅁䉁䅁䅁允䅁䅁䅣䅁䅁䝁摃唵䵁䅉䅅䅁䑁䅁䅁睁䵁䅁䅁权卄兂䅁权偄杅䅁允䅁䅁䅅䅁䭁䉁䕁䅁䵁䅉䅅䅁䙁䅁䅁睁䵁䅁䅁权㕁兂䅁权灄权䅁权浄权䅁权湄权䅁允䅁䅁䅅䅁䭁䩁偣䅁䵁䅉䅅䅁䙁䅁䅁睁䵁䅁䅁权㕁兂䅁权瑄权䅁权浄权䅁权湄权䅁允䅁䅁䅅䅁䡁䅁䅁䅁杂⭕䅒䍄䉁䅁䅁䅂䅁䅁䅍䅄䅁䅁䅯䅎䅳䅁䅯睈䅙䅁䅯䅉䅙䅁䅅䅁䉁䅁䅁权扄杂䅁䍄䉁䅁䅁兂䅁䅁䅍䅄䅁䅁䅯䄷䅑䅁䅯硹䅉䅁䅯䅂䍁䅧䅯䉹䅉䅁䅅䅁䉁䅁䅁兂䥂場啯湲摤䅑杷允䅁䅁䅕䅁䑁䅁䅷䅁䭁䭁䙙䅁䭁䵁即䅁䭁䅁䅑潁䭁䵁卧䅁䉁䅁䅁允䅁䅁䅕灭婭婭婭歙䵁䅉䅅䅁䑁䅁䅁睁䵁䅁䅁权啄兂䅁权奁杂䅁允䅁䅁䅅䅁䭁䕁䝑䅁䵁䅉䅅䅁䑁䅁䅁睁䵁䅁䅁权佄䅂䅁权偄杅䅁允䅁䅁䅅䅁䭁䉁䕁䅁䵁䅉䅅䅁䑁䅁䅁睁䵁䅁䅁权䵂兂䅁权慁杂䅁允䅁䅁䅅䅁䭁䕁䝁䅁䵁䅉䅅䅁䑁䅁䅁睁䵁䅁䅁权楁䅄䅁权偄杅䅁允䅁䅁䅅䅁䭁䉁䕁䅁䵁䅉䅅䅁䑁䅁䅁睁䵁䅁䅁权牃睃䅁权慁杂䅁允䅁䅁䅅䅁䭁乁䝙䅁䵁䅉䅅䅁䙁䅁䅁睁䵁䅁䅁权佄䅂䅁权䙄杅䅁权䕁䅁䅋权䩄杅䅁允䅁䅁䅅䅁䙁乁㕬㙏䩎杴䅴䍄䉁䅁䅁睁䅁䅁䅍䅄䅁䅁䅯杕䅕䅁䅯䅇䅙䅁䅅䅁䉁䅁䅁权䕂杂䅁䍄䉁䅁䅁睁䅁䅁䅍䅄䅁䅁䅯杺䅑䅁䅯䅈䅙䅁䅅䅁䉁䅁䅁权畁睂䅁䍄䉁䅁䅁兂䅁䅁䅍䅄䅁䅁䅯眫䅯䅁䅯䄷䅯䅁䅯朵䅯䅁䅯眵䅯䅁䅅䅁䉁䅁䅁睂䅁䅁䅁䑁浮䅑杷允䅁䅁䅑䅁䑁䅁䅷䅁䭁䵁䔴䅁䭁䉁䜸䅁䭁䍁䝁䅁䉁䅁䅁允䅁䅁䅯䅎䅣䅁杷允䅁䅁䅕䅁䑁䅁䅷䅁䭁䍁䙙䅁䭁䵁单䅁䭁䅁䅑潁䭁䵁卧䅁䉁䅁䅁允䅁䅁䅕䉹晖㝨睶え䵁䅉䅅䅁䑁䅁䅁睁䵁䅁䅁权㥂䅄䅁权偄杅䅁允䅁䅁䅅䅁䡁䅁䅁䅁䅂佲䅎䍄䉁䅁䅁兂䅁䅁䅍䅄䅁䅁䅯杺䅑䅁䅯䄶䅯䅁䅯朵䅯䅁䅯眵䅯䅁䅅䅁䉁䅁䅁权允䅂䅁䍄䉁䅁䅁兂䅁䅁䅍䅄䅁䅁䅯杺䅑䅁䅯儶䅯䅁䅯朵䅯䅁䅯眵䅯䅁䅅䅁䉁䅁䅁权允䅂䅁䍄䉁䅁䅁睁䅁䅁䅍䅄䅁䅁䅯杵䅕䅁䅯杇䅙䅁䅅䅁䉁䅁䅁权㉃杂䅁䍄䉁䅁䅁兂䅁䅁䅍䅄䅁䅁䅯元䄰䅁䅯儵䅯䅁䅯朵䅯䅁䅯眵䅯䅁䅅䅁䉁䅁䅁权偁睃䅁䍄䉁䅁䅁兂䅁䅁䅍䅄䅁䅁䅯睐䅕䅁䅯儷䅯䅁䅯朵䅯䅁䅯眵䅯䅁䅅䅁䉁䅁䅁权允䅂䅁䍄䉁䅁䅁兂䅁䅁䅍䅄䅁䅁䅯杺䅑䅁䅯儷䅯䅁䅯朵䅯䅁䅯眵䅯䅁䅅䅁䉁䅁䅁权允䅂䅁䍄䉁䅁䅁兂䅁䅁䅍䅄䅁䅁䅯䄲䅳䅁䅯剸䅉䅁䅯䅂䍁䅧䅯䉹䅉䅁䅅䅁䉁䅁䅁兂䝄卵䱅䵡䵅䅑杷允䅁䅁䅍䅁䑁䅁䅷䅁䭁䍁䙑䅁䭁䵁匸䅁䉁䅁䅁允䅁䅁䅯䅅䅑䅁杷允䅁䅁䅕䅁䑁䅁䅷䅁䭁䥁䘰䅁䭁佁䭷䅁䭁佁䭙䅁䭁佁䭣䅁䉁䅁䅁允䅁䅁䅯䅅䅑䅁杷允䅁䅁䅑䅁䑁䅁䅷䅁䭁佁䕯䅁䭁䉁䜸䅁䭁䍁䝁䅁䉁䅁䅁允䅁䅁䅯兢䅙䅁杷允䅁䅁䅕䅁䑁䅁䅷䅁䭁䍁䙑䅁䭁䵁即䅁䭁䅁䅑潁䭁䵁卫䅁䉁䅁䅁允䅁䅁䅕㡪ㅌ䙋癷䕗䵁䅉䅅䅁䙁䅁䅁睁䵁䅁䅁权㍄䅂䅁权灄权䅁权浄权䅁权湄权䅁允䅁䅁䅅䅁䭁䝁丰䅁䵁䅉䅅䅁䙁䅁䅁睁䵁䅁䅁权慂䅄䅁权煄权䅁权浄权䅁权牄权䅁允䅁䅁䅅䅁䭁䉁䕁䅁䵁䅉䅅䅁䑁䅁䅁睁䵁䅁䅁权歁兂䅁权捁杂䅁允䅁䅁䅅䅁䭁䝁䝉䅁䵁䅉䅅䅁䑁䅁䅁睁䵁䅁䅁权䉄䅄䅁权歁杂䅁允䅁䅁䅅䅁䭁䵁兣䅁䵁䅉䅅䅁䑁䅁䅁睁䵁䅁䅁权䩂睃䅁权流杂䅁允䅁䅁䅅䅁䙁䑁䬰㘱睎噦䅬䍄䉁䅁䅁䅂䅁䅁䅍䅄䅁䅁䅯权䅕䅁䅯睈䅙䅁䅯䅉䅙䅁䅅䅁䉁䅁䅁权癄杂䅁䍄䉁䅁䅁睁䅁䅁䅍䅄䅁䅁䅯杈䅳䅁䅯杈䅙䅁䅅䅁䉁䅁䅁权⽄杂䅁䍄䉁䅁䅁兂䅁䅁䅍䅄䅁䅁䅯䅊䅕䅁䅯儵䅯䅁䅯朵䅯䅁䅯眵䅯䅁䅅䅁䉁䅁䅁权允䅂䅁䍄䉁䅁䅁兂䅁䅁䅍䅄䅁䅁䅯眴䅳䅁䅯䄶䅯䅁䅯朵䅯䅁䅯眵䅯䅁䅅䅁䉁䅁䅁权允䅂䅁䍄䉁䅁䅁睁䅁䅁䅍䅄䅁䅁䅯䄱䅕䅁䅯䅊䅙䅁䅅䅁䉁䅁䅁权兄睂䅁䍄䉁䅁䅁兂䅁䅁䅍䅄䅁䅁䅯全䄴䅁䅯硹䅉䅁䅯䅂䍁䅧䅯䉹䅉䅁䅅䅁䉁䅁䅁兂塄㍯㥁橃卤䅑杷允䅁䅁䅍䅁䑁䅁䅷䅁䭁䭁䱑䅁䭁䍁䝙䅁䉁䅁䅁允䅁䅁䅕瑃橥䑣䬰䕗䵁䅉䅅䅁䙁䅁䅁睁䵁䅁䅁权瑄杄䅁权䱄杅䅁权䕁䅁䅋权䥄杅䅁允䅁䅁䅅䅁䙁䉁畓⭒㙆䝢䅂䍄䉁䅁䅁兂䅁䅁䅍䅄䅁䅁䅯䄯䅕䅁䅯䄶䅯䅁䅯朵䅯䅁䅯眵䅯䅁䅅䅁䉁䅁䅁权允䅂䅁䍄䉁䅁䅁兂䅁䅁䅍䅄䅁䅁䅯䅊䅕䅁䅯䄷䅯䅁䅯朵䅯䅁䅯眵䅯䅁䅅䅁䉁䅁䅁权允䅂䅁䍄䉁䅁䅁兂䅁䅁䅍䅄䅁䅁䅯兢䅕䅁䅯儶䅯䅁䅯朵䅯䅁䅯眵䅯䅁䅅䅁䉁䅁䅁权㡃睄䅁䍄䉁䅁䅁兂䅁䅁䅍䅄䅁䅁䅯睃䄰䅁䅯儷䅯䅁䅯朵䅯䅁䅯眵䅯䅁䅅䅁䉁䅁䅁睂䅁䅁䅁偯汘䅑杷允䅁䅁䅕䅁䑁䅁䅷䅁䭁佁䱁䅁䭁佁䭫䅁䭁佁䭙䅁䭁佁䭣䅁䉁䅁䅁允䅁䅁䅯朱䄸䅁杷允䅁䅁䅕䅁䑁䅁䅷䅁䭁䩁䕍䅁䭁䵁即䅁䭁䅁䅑潁䭁䵁卧䅁䉁䅁䅁允䅁䅁䅕敨剴䉵嘵じ䵁䅉䅅䅁䑁䅁䅁睁䵁䅁䅁权䑁兂䅁权偄杅䅁允䅁䅁䅅䅁䡁䅁䅁䅁杂但䅒䍄䉁䅁䅁兂䅁䅁䅍䅄䅁䅁䅯睁䅕䅁䅯硹䅉䅁䅯䅂䍁䅧䅯䉹䅉䅁䅅䅁䉁䅁䅁兂㑃潈牘奕桂䅑杷允䅁䅁䅕䅁䑁䅁䅷䅁䭁䑁乧䅁䭁佁䬰䅁䭁佁䭙䅁䭁佁䭣䅁䉁䅁䅁允䅁䅁䅯䅅䅑䅁杷允䅁䅁䅍䅁䑁䅁䅷䅁䭁䉁䝑䅁䭁䍁䝙䅁䉁䅁䅁允䅁䅁䅕㡪ㅌ䙋⽺歖䵁䅉䅅䅁䙁䅁䅁睁䵁䅁䅁权䑁兂䅁权䱄杅䅁权䕁䅁䅋权䩄杅䅁允䅁䅁䅅䅁䙁䭁䠵場啯汢䅴䍄䉁䅁䅁兂䅁䅁䅍䅄䅁䅁䅯睱䅷䅁䅯儵䅯䅁䅯朵䅯䅁䅯眵䅯䅁䅅䅁䉁䅁䅁权㉁睃䅁䍄䉁䅁䅁睁䅁䅁䅍䅄䅁䅁䅯睃䄰䅁䅯杊䅙䅁䅅䅁䉁䅁䅁兂乄䵺䵺䥺塸䅑杷允䅁䅁䅕䅁䑁䅁䅷䅁䭁䥁䘰䅁䭁䵁即䅁䭁䅁䅑潁䭁䵁卫䅁䉁䅁䅁允䅁䅁䅕㑈牘払番歗䵁䅉䅅䅁䑁䅁䅁睁䵁䅁䅁权䑁兂䅁权奁杂䅁允䅁䅁䅅䅁䭁䕁䝯䅁䵁䅉䅅䅁䙁䅁䅁睁䵁䅁䅁权⭃䅄䅁权獄权䅁权浄权䅁权湄权䅁允䅁䅁䅅䅁䭁䉁䕁䅁䵁䅉䅅䅁䙁䅁䅁睁䵁䅁䅁权䍄杄䅁权灄权䅁权浄权䅁权湄权䅁允䅁䅁䅅䅁䭁䉁䕁䅁䵁䅉䅅䅁䑁䅁䅁睁䵁䅁䅁权䑁兂䅁权慁杂䅁允䅁䅁䅅䅁䭁䙁䜴䅁䵁䅉䅅䅁䙁䅁䅁睁䵁䅁䅁权䙃杄䅁权煄权䅁权浄权䅁权牄权䅁允䅁䅁䅅䅁䡁䅁䅁䅁䅃佐䅚䍄䉁䅁䅁睁䅁䅁䅍䅄䅁䅁䅯儶䅑䅁䅯䅊䅙䅁䅅䅁䉁䅁䅁权䱁䅃䅁䍄䉁䅁䅁兂䅁䅁䅍䅄䅁䅁䅯睹䄰䅁䅯剸䅉䅁䅯䅂䍁䅧䅯䉹䅉䅁䅅䅁䉁䅁䅁兂硃ㅮ⽬創䵕䅑杷允䅁䅁䅍䅁䑁䅁䅷䅁䭁䅁䙍䅁䭁䍁䝙䅁䉁䅁䅁允䅁䅁䅕㑈牘払敧䕖䵁䅉䅅䅁䑁䅁䅁睁䵁䅁䅁权䑁䅄䅁权捁杂䅁允䅁䅁䅅䅁䭁䩁䝑䅁䵁䅉䅅䅁䙁䅁䅁睁䵁䅁䅁权䑁兂䅁权獄权䅁权浄权䅁权湄权䅁允䅁䅁䅅䅁䭁䉁䕁䅁䵁䅉䅅䅁䕁䅁䅁睁䵁䅁䅁权癁兂䅁权晁杂䅁权杁杂䅁允䅁䅁䅅䅁䭁䑁䠴䅁䵁䅉䅅䅁䙁䅁䅁睁䵁䅁䅁权坃兂䅁权汄权䅁权浄权䅁权湄权䅁允䅁䅁䅅䅁䭁偁䭫䅁䵁䅉䅅䅁䙁䅁䅁睁䵁䅁䅁权扃䅂䅁权䙄杅䅁权䕁䅁䅋权䥄杅䅁允䅁䅁䅅䅁䙁䵁㌵娯偣朸䅎䍄䉁䅁䅁兂䅁䅁䅍䅄䅁䅁䅯眹䅕䅁䅯硹䅉䅁䅯䅂䍁䅧䅯剹䅉䅁䅅䅁䉁䅁䅁兂歃䑣䬰⬱塎䅑杷允䅁䅁䅕䅁䑁䅁䅷䅁䭁䉁䝣䅁䭁䵁单䅁䭁䅁䅑潁䭁䵁卧䅁䉁䅁䅁允䅁䅁䅕䕡祒临䙚歃䵁䅉䅅䅁䕁䅁䅁睁䵁䅁䅁权扃䅂䅁权晁杂䅁权杁杂䅁允䅁䅁䅅䅁䭁偁䡳䅁䵁䅉䅅䅁䑁䅁䅁睁䵁䅁䅁权䡂兄䅁权慁杂䅁允䅁䅁䅅䅁䭁䕁䝁䅁䵁䅉䅅䅁䙁䅁䅁睁䵁䅁䅁权楃䅂䅁权䙄杅䅁权䕁䅁䅋权䩄杅䅁允䅁䅁䅅䅁䙁䡁正う卦案䅒䍄䉁䅁䅁睁䅁䅁䅍䅄䅁䅁䅯杔䅕䅁䅯硺䅉䅁䅅䅁䉁䅁䅁权允䅂䅁䍄䉁䅁䅁睁䅁䅁䅍䅄䅁䅁䅯眷䄰䅁䅯䅈䅙䅁䅅䅁䉁䅁䅁权楂杂䅁䍄䉁䅁䅁睁䅁䅁䅍䅄䅁䅁䅯杫䅕䅁䅯杈䅙䅁䅅䅁䉁䅁䅁权橄杂䅁䍄䉁䅁䅁兂䅁䅁䅍䅄䅁䅁䅯杭䅷䅁䅯硹䅉䅁䅯䅂䍁䅧䅯剹䅉䅁䅅䅁䉁䅁䅁兂䅁䅁䅁䙁摂䅑杷允䅁䅁䅕䅁䑁䅁䅷䅁䭁䵁䙫䅁䭁䵁即䅁䭁䅁䅑潁䭁䵁卫䅁䉁䅁䅁允䅁䅁䅕椹捨㡪噋啗䵁䅉䅅䅁䙁䅁䅁睁䵁䅁䅁权坁兄䅁权灄权䅁权浄权䅁权湄权䅁允䅁䅁䅅䅁䭁䙁刴䅁䵁䅉䅅䅁䑁䅁䅁睁䵁䅁䅁权䡂兂䅁权慁杂䅁允䅁䅁䅅䅁䭁䵁䝍䅁䵁䅉䅅䅁䑁䅁䅁睁䵁䅁䅁权䑂䅄䅁权捁杂䅁允䅁䅁䅅䅁䭁偁䝣䅁䵁䅉䅅䅁䙁䅁䅁睁䵁䅁䅁权䵄杄䅁权潄权䅁权浄权䅁权湄权䅁允䅁䅁䅅䅁䭁䉁䕁䅁䵁䅉䅅䅁䙁䅁䅁睁䵁䅁䅁权䝃兂䅁权䙄杅䅁权䕁䅁䅋权䥄杅䅁允䅁䅁䅅䅁䙁䅁䕢㝉㝙剚䄹䍄䉁䅁䅁䅂䅁䅁䅍䅄䅁䅁䅯杔䅕䅁䅯睈䅙䅁䅯䅉䅙䅁䅅䅁䉁䅁䅁权佁䅃䅁䍄䉁䅁䅁睁䅁䅁䅍䅄䅁䅁䅯杕䅕䅁䅯硺䅉䅁䅅䅁䉁䅁䅁权允䅂䅁䍄䉁䅁䅁睁䅁䅁䅍䅄䅁䅁䅯来䅷䅁䅯䅈䅙䅁䅅䅁䉁䅁䅁权捁睂䅁䍄䉁䅁䅁睁䅁䅁䅍䅄䅁䅁䅯䄰䅕䅁䅯䅊䅙䅁䅅䅁䉁䅁䅁权剁䅃䅁䍄䉁䅁䅁兂䅁䅁䅍䅄䅁䅁䅯兙䄰䅁䅯䄷䅯䅁䅯朵䅯䅁䅯眵䅯䅁䅅䅁䉁䅁䅁权允䅂䅁䍄䉁䅁䅁睁䅁䅁䅍䅄䅁䅁䅯睄䅕䅁䅯杈䅙䅁䅅䅁䉁䅁䅁权十䅃䅁䍄䉁䅁䅁睁䅁䅁䅍䅄䅁䅁䅯睄䅕䅁䅯䅊䅙䅁䅅䅁䉁䅁䅁权ぃ睂䅁䍄䉁䅁䅁睁䅁䅁䅍䅄䅁䅁䅯䅵䅕䅁䅯䅈䅙䅁䅅䅁䉁䅁䅁权祁睂䅁䍄䉁䅁䅁兂䅁䅁䅍䅄䅁䅁䅯睄䅕䅁䅯儶䅯䅁䅯朵䅯䅁䅯眵䅯䅁䅅䅁䉁䅁䅁权允䅂䅁䍄䉁䅁䅁兂䅁䅁䅍䅄䅁䅁䅯睄䅕䅁䅯儷䅯䅁䅯朵䅯䅁䅯眵䅯䅁䅅䅁䉁䅁䅁权允䅂䅁䍄䉁䅁䅁睁䅁䅁䅍䅄䅁䅁䅯兩䅑䅁䅯杇䅙䅁䅅䅁䉁䅁䅁权䅂杂䅁䍄䉁䅁䅁睁䅁䅁䅍䅄䅁䅁䅯䅡䄰䅁䅯杇䅙䅁䅅䅁䉁䅁䅁权扁杂䅁䍄䉁䅁䅁兂䅁䅁䅍䅄䅁䅁䅯睯䄸䅁䅯䄷䅯䅁䅯朵䅯䅁䅯眵䅯䅁䅅䅁䉁䅁䅁权允䅂䅁䍄䉁䅁䅁睁䅁䅁䅍䅄䅁䅁䅯睚䅕䅁䅯䅇䅙䅁䅅䅁䉁䅁䅁权灁杂䅁䍄䉁䅁䅁兂䅁䅁䅍䅄䅁䅁䅯睹䅳䅁䅯朶䅯䅁䅯朵䅯䅁䅯眶䅯䅁䅅䅁䉁䅁䅁睂䅁䅁䅁䍁浪䅑杷允䅁䅁䅍䅁䑁䅁䅷䅁䭁偁䕑䅁䭁䉁䜴䅁䉁䅁䅁允䅁䅁䅯眯䅙䅁杷允䅁䅁䅕䅁䑁䅁䅷䅁䭁佁佑䅁䭁佁䭯䅁䭁佁䭙䅁䭁佁䭳䅁䉁䅁䅁允䅁䅁䅣䅁䅁䵁䙂欵䵁䅉䅅䅁䑁䅁䅁睁䵁䅁䅁权啄睃䅁权敁杂䅁允䅁䅁䅅䅁䭁䡁䥑䅁䵁䅉䅅䅁䙁䅁䅁睁䵁䅁䅁权湂兂䅁权煄权䅁权浄权䅁权牄权䅁允䅁䅁䅅䅁䭁䉁䕁䅁䵁䅉䅅䅁䙁䅁䅁睁䵁䅁䅁权䩃䅂䅁权煄权䅁权浄权䅁权牄权䅁允䅁䅁䅅䅁䡁䅁䅁䅁䅃⬵䅖䍄䉁䅁䅁兂䅁䅁䅍䅄䅁䅁䅯杴䅑䅁䅯剸䅉䅁䅯䅂䍁䅧䅯剹䅉䅁䅅䅁䉁䅁䅁兂楃剪佪牂䬸䅑杷允䅁䅁䅕䅁䑁䅁䅷䅁䭁䑁䘰䅁䭁佁䭯䅁䭁佁䭙䅁䭁佁䭳䅁䉁䅁䅁允䅁䅁䅣䅁䅁䕁䩂欵䵁䅉䅅䅁䙁䅁䅁睁䵁䅁䅁权䩃䅂䅁权瑄权䅁权浄权䅁权湄权䅁允䅁䅁䅅䅁䡁䅁䅁䅁䅃⬵䅖䍄䉁䅁䅁睁䅁䅁䅍䅄䅁䅁䅯䄰䅑䅁䅯硺䅉䅁䅅䅁䉁䅁䅁睂䅁䅁䅁偧橺䅑杷允䅁䅁䅍䅁䑁䅁䅷䅁䭁乁䕁䅁䭁䍁䝙䅁䉁䅁䅁允䅁䅁䅕䉵䘶ㄶ㑈䕗䵁䅉䅅䅁䑁䅁䅁睁䵁䅁䅁权兂䅄䅁权偄杅䅁允䅁䅁䅅䅁䡁䅁䅁䅁䅁⭳䅂䍄䉁䅁䅁睁䅁䅁䅍䅄䅁䅁䅯杦䄴䅁䅯䅈䅙䅁䅅䅁䉁䅁䅁权楂杂䅁䍄䉁䅁䅁兂䅁䅁䅍䅄䅁䅁䅯睨䅕䅁䅯硹䅉䅁䅯䅂䍁䅧䅯䉹䅉䅁䅅䅁䉁䅁䅁兂畃⭒㙆䩆娵䅑杷允䅁䅁䅍䅁䑁䅁䅷䅁䭁䡁䙁䅁䭁䉁䝷䅁䉁䅁䅁允䅁䅁䅯杙䅙䅁杷允䅁䅁䅕䅁䑁䅁䅷䅁䭁䝁䰰䅁䭁佁䭕䅁䭁佁䭙䅁䭁佁䭣䅁䉁䅁䅁允䅁䅁䅯䅅䅑䅁杷允䅁䅁䅍䅁䑁䅁䅷䅁䭁偁䙅䅁䭁䍁䝙䅁䉁䅁䅁允䅁䅁䅕㡪ㅌ䙋癸ざ䵁䅉䅅䅁䑁䅁䅁睁䵁䅁䅁权䙃䅄䅁权奁杂䅁允䅁䅁䅅䅁䭁䉁䝫䅁䵁䅉䅅䅁䙁䅁䅁睁䵁䅁䅁权䙄兂䅁权瑄权䅁权浄权䅁权湄权䅁允䅁䅁䅅䅁䡁䅁䅁䅁杂⬫䅖䍄䉁䅁䅁睁䅁䅁䅍䅄䅁䅁䅯睨䅕䅁䅯䅈䅙䅁䅅䅁䉁䅁䅁权坁䅃䅁䍄䉁䅁䅁兂䅁䅁䅍䅄䅁䅁䅯杹䅕䅁䅯䄶䅯䅁䅯朵䅯䅁䅯眵䅯䅁䅅䅁䉁䅁䅁权䝁睃䅁䍄䉁䅁䅁兂䅁䅁䅍䅄䅁䅁䅯儶䅕䅁䅯剸䅉䅁䅯䅂䍁䅧䅯剹䅉䅁䅅䅁䉁䅁䅁兂楁㤵㍸剉啉䅑杷允䅁䅁䅕䅁䑁䅁䅷䅁䭁䍁䴰䅁䭁佁䬰䅁䭁佁䭙䅁䭁佁䭣䅁䉁䅁䅁允䅁䅁䅯䅅䅑䅁杷允䅁䅁䅕䅁䑁䅁䅷䅁䭁䑁䘸䅁䭁䵁单䅁䭁䅁䅑潁䭁䵁卧䅁䉁䅁䅁允䅁䅁䅕癡䥖㑆椹え䵁䅉䅅䅁䙁䅁䅁睁䵁䅁䅁权㙂睃䅁权䱄杅䅁权䕁䅁䅋权䩄杅䅁允䅁䅁䅅䅁䙁䑁䬰㘱睎噪䅚䍄䉁䅁䅁䅂䅁䅁䅍䅄䅁䅁䅯儶䅕䅁䅯睈䅙䅁䅯䅉䅙䅁䅅䅁䉁䅁䅁权婁䅃䅁䍄䉁䅁䅁睁䅁䅁䅍䅄䅁䅁䅯睷䅳䅁䅯硺䅉䅁䅅䅁䉁䅁䅁睂䅁䅁䅁䑉浦䅑杷允䅁䅁䅕䅁䑁䅁䅷䅁䭁乁䕑䅁䭁䵁单䅁䭁䅁䅑潁䭁䵁卫䅁䉁䅁䅁允䅁䅁䅕䑄祗㡈㉌啈䵁䅉䅅䅁䑁䅁䅁睁䵁䅁䅁权坂䅄䅁权偄杅䅁允䅁䅁䅅䅁䭁䉁䕁䅁䵁䅉䅅䅁䙁䅁䅁睁䵁䅁䅁权䡄䅂䅁权煄权䅁权浄权䅁权牄权䅁允䅁䅁䅅䅁䭁䉁䕁䅁䵁䅉䅅䅁䙁䅁䅁睁䵁䅁䅁权橄兂䅁权獄权䅁权浄权䅁权湄权䅁允䅁䅁䅅䅁䡁䅁䅁䅁权伷䅖䍄䉁䅁䅁兂䅁䅁䅍䅄䅁䅁䅯䄳䅳䅁䅯剸䅉䅁䅯䅂䍁䅧䅯剹䅉䅁䅅䅁䉁䅁䅁兂呂䉯䰱晭䅳䅑杷允䅁䅁䅕䅁䑁䅁䅷䅁䭁乁䕑䅁䭁䵁即䅁䭁䅁䅑潁䭁䵁卫䅁䉁䅁䅁允䅁䅁䅕⽷潕䥘䌯歘䵁䅉䅅䅁䙁䅁䅁睁䵁䅁䅁权湃睃䅁权䙄杅䅁权䕁䅁䅋权䩄杅䅁允䅁䅁䅅䅁䙁䙁⬵朹煨千䅆䍄䉁䅁䅁兂䅁䅁䅍䅄䅁䅁䅯眰䅕䅁䅯䄶䅯䅁䅯朵䅯䅁䅯眵䅯䅁䅅䅁䉁䅁䅁权䝁睃䅁䍄䉁䅁䅁睁䅁䅁䅍䅄䅁䅁䅯䅰䅕䅁䅯䅈䅙䅁䅅䅁䉁䅁䅁权䡄杂䅁䍄䉁䅁䅁兂䅁䅁䅍䅄䅁䅁䅯杏䅳䅁䅯儶䅯䅁䅯朵䅯䅁䅯眵䅯䅁䅅䅁䉁䅁䅁权允䅂䅁䍄䉁䅁䅁睁䅁䅁䅍䅄䅁䅁䅯睤䅕䅁䅯硺䅉䅁䅅䅁䉁䅁䅁权允䅂䅁䍄䉁䅁䅁兂䅁䅁䅍䅄䅁䅁䅯睤䅕䅁䅯剸䅉䅁䅯䅂䍁䅧䅯剹䅉䅁䅅䅁䉁䅁䅁兂䝂ㅂ佣坢婁䅑杷允䅁䅁䅕䅁䑁䅁䅷䅁䭁䍁䵉䅁䭁佁䭧䅁䭁佁䭙䅁䭁佁䭣䅁䉁䅁䅁允䅁䅁䅯兕䅳䅁杷允䅁䅁䅕䅁䑁䅁䅷䅁䭁䵁䕳䅁䭁佁䬰䅁䭁佁䭙䅁䭁佁䭣䅁䉁䅁䅁允䅁䅁䅯䅅䅑䅁杷允䅁䅁䅕䅁䑁䅁䅷䅁䭁䉁偷䅁䭁䵁单䅁䭁䅁䅑潁䭁䵁卧䅁䉁䅁䅁允䅁䅁䅕㑒㑇克昶䕆䵁䅉䅅䅁䙁䅁䅁睁䵁䅁䅁权奃睃䅁权煄权䅁权浄权䅁权牄权䅁允䅁䅁䅅䅁䡁䅁䅁䅁䅃畊䅚䍄䉁䅁䅁睁䅁䅁䅍䅄䅁䅁䅯䅋䅳䅁䅯杊䅙䅁䅅䅁䉁䅁䅁䅆㑁䅁䅁䅁䅁䅁杷允䅁䅁䅑䅁䑁䅁䅷䅁䭁佁䔸䅁䭁䉁䜸䅁䭁䍁䝁䅁䉁䅁䅁允䅁䅁䅯兪䅣䅁杷允䅁䅁䅕䅁䑁䅁䅷䅁䭁偁䙯䅁䭁佁䭷䅁䭁佁䭙䅁䭁佁䭣䅁䉁䅁䅁允䅁䅁䅣䅁䅁䵁い唵䵁䅉䅅䅁䑁䅁䅁睁䵁䅁䅁权㍂兂䅁权歁杂䅁允䅁䅁䅅䅁䭁䉁䥷䅁䵁䅉䅅䅁䙁䅁䅁睁䵁䅁䅁权乂睄䅁权䱄杅䅁权䕁䅁䅋权䩄杅䅁允䅁䅁䅅䅁䙁䝁浚浚浚汤䅴䍄䉁䅁䅁兂䅁䅁䅍䅄䅁䅁䅯儹䅑䅁䅯剸䅉䅁䅯䅂䍁䅧䅯䉹䅉䅁䅅䅁䉁䅁䅁兂灂圱䍐㝑偉䅑杷允䅁䅁䅕䅁䑁䅁䅷䅁䭁䵁䙕䅁䭁佁䭯䅁䭁佁䭙䅁䭁佁䭳䅁䉁䅁䅁允䅁䅁䅣䅁䅁䭁㙁欵䵁䅉䅅䅁䙁䅁䅁睁䵁䅁䅁权奃睄䅁权䙄杅䅁权䕁䅁䅋权䩄杅䅁允䅁䅁䅅䅁䙁䭁啶卹田睹䅤䍄䉁䅁䅁睁䅁䅁䅍䅄䅁䅁䅯督䅕䅁䅯䅇䅙䅁䅅䅁䉁䅁䅁权療杂䅁䍄䉁䅁䅁兂䅁䅁䅍䅄䅁䅁䅯睫䅑䅁䅯剸䅉䅁䅯䅂䍁䅧䅯剹䅉䅁䅅䅁䉁䅁䅁兂摄扶浌瑩䡧䅑杷允䅁䅁䅕䅁䑁䅁䅷䅁䭁䑁䙉䅁䭁佁䭷䅁䭁佁䭙䅁䭁佁䭣䅁䉁䅁䅁允䅁䅁䅣䅁䅁佁穁欵䵁䅉䅅䅁䑁䅁䅁睁䵁䅁䅁权㍃睃䅁权偄杅䅁允䅁䅁䅅䅁䡁䅁䅁䅁䅃畄䅎䍄䉁䅁䅁兂䅁䅁䅍䅄䅁䅁䅯允䅳䅁䅯儶䅯䅁䅯朵䅯䅁䅯眵䅯䅁䅅䅁䉁䅁䅁权牄䅅䅁䍄䉁䅁䅁兂䅁䅁䅍䅄䅁䅁䅯兮䅑䅁䅯硹䅉䅁䅯䅂䍁䅧䅯䉹䅉䅁䅅䅁䉁䅁䅁兂㥁瑃橥䩣杖䅑杷允䅁䅁䅍䅁䑁䅁䅷䅁䭁䙁丸䅁䭁䵁匸䅁䉁䅁䅁允䅁䅁䅣䅁䅁䅁楄欳䵁䅉䅅䅁䙁䅁䅁睁䵁䅁䅁权㍂兂䅁权獄权䅁权浄权䅁权湄权䅁允䅁䅁䅅䅁䭁䉁䕁䅁䵁䅉䅅䅁䙁䅁䅁睁䵁䅁䅁权橃兂䅁权䙄杅䅁权䕁䅁䅋权䩄杅䅁允䅁䅁䅅䅁䙁䑁晫㈱䉄杋䅰䍄䉁䅁䅁睁䅁䅁䅍䅄䅁䅁䅯眰䅑䅁䅯硺䅉䅁䅅䅁䉁䅁䅁睂䅁䅁䅁䍑坘䅑杷允䅁䅁䅍䅁䑁䅁䅷䅁䭁䍁䘸䅁䭁䵁匸䅁䉁䅁䅁允䅁䅁䅣䅁䅁䕁汄䔵䵁䅉䅅䅁䑁䅁䅁睁䵁䅁䅁权瑃睃䅁权捁杂䅁允䅁䅁䅅䅁䭁䭁䥫䅁䵁䅉䅅䅁䙁䅁䅁睁䵁䅁䅁权橂兄䅁权汄权䅁权浄权䅁权湄权䅁允䅁䅁䅅䅁䭁䉁䕁䅁䵁䅉䅅䅁䙁䅁䅁睁䵁䅁䅁权呂兂䅁权䙄杅䅁权䕁䅁䅋权䩄杅䅁允䅁䅁䅅䅁䙁䝁啎制䥷桕䅎䍄䉁䅁䅁睁䅁䅁䅍䅄䅁䅁䅯睌䅕䅁䅯杇䅙䅁䅅䅁䉁䅁䅁权婂杂䅁䍄䉁䅁䅁睁䅁䅁䅍䅄䅁䅁䅯儸䅯䅁䅯䅊䅙䅁䅅䅁䉁䅁䅁权䱂充䅁䍄䉁䅁䅁兂䅁䅁䅍䅄䅁䅁䅯睖䅕䅁䅯剸䅉䅁䅯䅂䍁䅧䅯䉹䅉䅁䅅䅁䉁䅁䅁兂卂㠹扵䭰婯䅑杷允䅁䅁䅍䅁䑁䅁䅷䅁䭁䵁䕁䅁䭁䉁䜴䅁䉁䅁䅁允䅁䅁䅯睸䅙䅁杷允䅁䅁䅍䅁䑁䅁䅷䅁䭁䍁䘸䅁䭁䉁䜴䅁䉁䅁䅁允䅁䅁䅯杫䅙䅁杷允䅁䅁䅍䅁䑁䅁䅷䅁䭁乁䵷䅁䭁䉁䝯䅁䉁䅁䅁允䅁䅁䅯杁䅧䅁杷允䅁䅁䅕䅁䑁䅁䅷䅁䭁䉁乷䅁䭁䵁单䅁䭁䅁䅑潁䭁䵁卫䅁䉁䅁䅁允䅁䅁䅕煙⭉䐷穮䕆䵁䅉䅅䅁䑁䅁䅁睁䵁䅁䅁权癁兂䅁权歁杂䅁允䅁䅁䅅䅁䭁䉁䕁䅁䵁䅉䅅䅁䑁䅁䅁睁䵁䅁䅁权療䅄䅁权偄杅䅁允䅁䅁䅅䅁䭁䉁䕁䅁䵁䅉䅅䅁䙁䅁䅁睁䵁䅁䅁权流杄䅁权䙄杅䅁权䕁䅁䅋权䥄杅䅁允䅁䅁䅅䅁䙁䕁㑎敋㘫桯䅚䍄䉁䅁䅁䅂䅁䅁䅍䅄䅁䅁䅯睂䅕䅁䅯睈䅙䅁䅯䅉䅙䅁䅅䅁䉁䅁䅁权穂睂䅁䍄䉁䅁䅁睁䅁䅁䅍䅄䅁䅁䅯䅧䄰䅁䅯杇䅙䅁䅅䅁䉁䅁䅁权扁杂䅁䍄䉁䅁䅁兂䅁䅁䅍䅄䅁䅁䅯睌䅕䅁䅯儵䅯䅁䅯朵䅯䅁䅯眵䅯䅁䅅䅁䉁䅁䅁权允䅂䅁䍄䉁䅁䅁兂䅁䅁䅍䅄䅁䅁䅯睌䅕䅁䅯䄷䅯䅁䅯朵䅯䅁䅯眵䅯䅁䅅䅁䉁䅁䅁权允䅂䅁䍄䉁䅁䅁兂䅁䅁䅍䅄䅁䅁䅯睇䅳䅁䅯剸䅉䅁䅯䅂䍁䅧䅯䉹䅉䅁䅅䅁䉁䅁䅁兂㉃牳㥥乒塅䅑杷允䅁䅁䅕䅁䑁䅁䅷䅁䭁䩁䔸䅁䭁䵁单䅁䭁䅁䅑潁䭁䵁卫䅁䉁䅁䅁允䅁䅁䅕是㕭㡵䭊䕅䵁䅉䅅䅁䑁䅁䅁睁䵁䅁䅁权呄䅄䅁权歁杂䅁允䅁䅁䅅䅁䭁䅁具䅁䵁䅉䅅䅁䙁䅁䅁睁䵁䅁䅁权摃䅂䅁权䱄杅䅁权䕁䅁䅋权䩄杅䅁允䅁䅁䅅䅁䙁䕁桪桥畓ㅎ䅴䍄䉁䅁䅁睁䅁䅁䅍䅄䅁䅁䅯杮䅑䅁䅯杇䅙䅁䅅䅁䉁䅁䅁权瑁杂䅁䍄䉁䅁䅁睁䅁䅁䅍䅄䅁䅁䅯儹䅳䅁䅯硺䅉䅁䅅䅁䉁䅁䅁权允䅂䅁䍄䉁䅁䅁䅂䅁䅁䅍䅄䅁䅁䅯兮䅑䅁䅯睈䅙䅁䅯䅉䅙䅁䅅䅁䉁䅁䅁权䵂杂䅁䍄䉁䅁䅁兂䅁䅁䅍䅄䅁䅁䅯睏䅷䅁䅯剸䅉䅁䅯䅂䍁䅧䅯䉹䅉䅁䅅䅁䉁䅁䅁兂杁㙩桒䑌䥧䅑杷允䅁䅁䅑䅁䑁䅁䅷䅁䭁䩁䔸䅁䭁䉁䜸䅁䭁䍁䝁䅁䉁䅁䅁允䅁䅁䅯睈䅧䅁杷允䅁䅁䅕䅁䑁䅁䅷䅁䭁䩁䔰䅁䭁佁䭫䅁䭁佁䭙䅁䭁佁䭣䅁䉁䅁䅁允䅁䅁䅯眴䅷䅁杷允䅁䅁䅕䅁䑁䅁䅷䅁䭁䭁䕳䅁䭁佁䬰䅁䭁佁䭙䅁䭁佁䭣䅁䉁䅁䅁允䅁䅁䅯䅅䅑䅁杷允䅁䅁䅕䅁䑁䅁䅷䅁䭁乁久䅁䭁佁䭧䅁䭁佁䭙䅁䭁佁䭣䅁䉁䅁䅁允䅁䅁䅯杂䅳䅁杷允䅁䅁䅍䅁䑁䅁䅷䅁䭁䩁䕧䅁䭁䉁䜴䅁䉁䅁䅁允䅁䅁䅯睬䅙䅁杷允䅁䅁䅍䅁䑁䅁䅷䅁䭁䉁䘰䅁䭁䉁䝯䅁䉁䅁䅁允䅁䅁䅯杘䅙䅁杷允䅁䅁䅑䅁䑁䅁䅷䅁䭁䩁䘰䅁䭁䉁䜸䅁䭁䍁䝁䅁䉁䅁䅁允䅁䅁䅯杨䅙䅁杷允䅁䅁䅍䅁䑁䅁䅷䅁䭁䭁䱍䅁䭁䍁䝑䅁䉁䅁䅁允䅁䅁䅯兰䅙䅁杷允䅁䅁䅍䅁䑁䅁䅷䅁䭁䭁临䅁䭁䉁䝷䅁䉁䅁䅁允䅁䅁䅯杙䅙䅁杷允䅁䅁䅕䅁䑁䅁䅷䅁䭁䭁䙙䅁䭁佁䬰䅁䭁佁䭙䅁䭁佁䭣䅁䉁䅁䅁允䅁䅁䅣䅁䅁䕁捃唵䵁䅉䅅䅁䙁䅁䅁睁䵁䅁䅁权㙄兂䅁权䱄杅䅁权䕁䅁䅋权䥄杅䅁允䅁䅁䅅䅁䙁䝁浚浚浚氵䅬䍄䉁䅁䅁兂䅁䅁䅍䅄䅁䅁䅯儷䅕䅁䅯剸䅉䅁䅯䅂䍁䅧䅯剹䅉䅁䅅䅁䉁䅁䅁兂偃桄㝃㤫兕䅑杷允䅁䅁䅕䅁䑁䅁䅷䅁䭁䝁䱣䅁䭁佁䭕䅁䭁佁䭙䅁䭁佁䭣䅁䉁䅁䅁允䅁䅁䅯睎䅳䅁杷允䅁䅁䅑䅁䑁䅁䅷䅁䭁佁䘰䅁䭁䉁䜸䅁䭁䍁䝁䅁䉁䅁䅁允䅁䅁䅯杔䅙䅁杷允䅁䅁䅍䅁䑁䅁䅷䅁䭁䅁䙧䅁䭁䉁䝯䅁䉁䅁䅁允䅁䅁䅯睷䅙䅁杷允䅁䅁䅕䅁䑁䅁䅷䅁䭁佁䘰䅁䭁佁䭕䅁䭁佁䭙䅁䭁佁䭣䅁䉁䅁䅁允䅁䅁䅯䅏䅳䅁杷允䅁䅁䅍䅁䑁䅁䅷䅁䭁䅁䝕䅁䭁䍁䝙䅁䉁䅁䅁允䅁䅁䅕瑃橥䑣愰歗䵁䅉䅅䅁䑁䅁䅁睁䵁䅁䅁权㑁杄䅁权慁杂䅁允䅁䅁䅅䅁䭁䑁䜰䅁䵁䅉䅅䅁䑁䅁䅁睁䵁䅁䅁权䉁睃䅁权歁杂䅁允䅁䅁䅅䅁䭁佁剁䅁䵁䅉䅅䅁䙁䅁䅁睁䵁䅁䅁权瑄兂䅁权獄权䅁权浄权䅁权湄权䅁允䅁䅁䅅䅁䡁䅁䅁䅁䅄敚䅒䍄䉁䅁䅁睁䅁䅁䅍䅄䅁䅁䅯杨䅷䅁䅯杇䅙䅁䅅䅁䉁䅁䅁权䅄杂䅁䍄䉁䅁䅁䅂䅁䅁䅍䅄䅁䅁䅯睢䅳䅁䅯睈䅙䅁䅯䅉䅙䅁䅅䅁䉁䅁䅁权元元䅁䍄䉁䅁䅁兂䅁䅁䅍䅄䅁䅁䅯䅄䅕䅁䅯硹䅉䅁䅯䅂䍁䅧䅯剹䅉䅁䅅䅁䉁䅁䅁兂慃婭婭六敬䅑杷允䅁䅁䅍䅁䑁䅁䅷䅁䭁䍁䱅䅁䭁䍁䝙䅁䉁䅁䅁允䅁䅁䅕䥘䌯匹捧啖䵁䅉䅅䅁䕁䅁䅁睁䵁䅁䅁权䵁兂䅁权晁杂䅁权杁杂䅁允䅁䅁䅅䅁䭁䍁䥣䅁䵁䅉䅅䅁䙁䅁䅁睁䵁䅁䅁权祃兂䅁权䙄杅䅁权䕁䅁䅋权䥄杅䅁允䅁䅁䅅䅁䙁䕁儸晪㍅破䅖䍄䉁䅁䅁睁䅁䅁䅍䅄䅁䅁䅯䄳䅕䅁䅯硺䅉䅁䅅䅁䉁䅁䅁睂䅁䅁䅁䭯杘䅑杷允䅁䅁䅕䅁䑁䅁䅷䅁䭁䍁䙧䅁䭁佁䭧䅁䭁佁䭙䅁䭁佁䭣䅁䉁䅁䅁允䅁䅁䅯䅅䅑䅁杷允䅁䅁䅕䅁䑁䅁䅷䅁䭁䥁䙧䅁䭁佁䭕䅁䭁佁䭙䅁䭁佁䭣䅁䉁䅁䅁允䅁䅁䅯䅅䅑䅁杷允䅁䅁䅍䅁䑁䅁䅷䅁䭁偁䙙䅁䭁䉁䝧䅁䉁䅁䅁允䅁䅁䅯児䅙䅁杷允䅁䅁䅍䅁䑁䅁䅷䅁䭁偁䙙䅁䭁䉁䜴䅁䉁䅁䅁允䅁䅁䅯睫䅣䅁杷允䅁䅁䅕䅁䑁䅁䅷䅁䭁䭁䙳䅁䭁䵁单䅁䭁䅁䅑潁䭁䵁卫䅁䉁䅁䅁允䅁䅁䅕㥐䈹爰獨啃䵁䅉䅅䅁䑁䅁䅁睁䵁䅁䅁权㉄兂䅁权歁杂䅁允䅁䅁䅅䅁䭁䍁䥫䅁䵁䅉䅅䅁䙁䅁䅁睁䵁䅁䅁权婁兂䅁权䙄杅䅁权䕁䅁䅋权䥄杅䅁允䅁䅁䅅䅁䙁䝁睶慶婤䅔䅴䍄䉁䅁䅁兂䅁䅁䅍䅄䅁䅁䅯兇䅕䅁䅯硹䅉䅁䅯䅂䍁䅧䅯䉹䅉䅁䅅䅁䉁䅁䅁兂䭁㘱睎呐噰䅑杷允䅁䅁䅑䅁䑁䅁䅷䅁䭁䉁䝅䅁䭁䉁䜸䅁䭁䍁䝁䅁䉁䅁䅁允䅁䅁䅯睥䅣䅁杷允䅁䅁䅕䅁䑁䅁䅷䅁䭁䵁䱍䅁䭁佁䭯䅁䭁佁䭙䅁䭁佁䭳䅁䉁䅁䅁允䅁䅁䅣䅁䅁䍁佂欵䵁䅉䅅䅁䕁䅁䅁睁䵁䅁䅁权十杂䅁权晁杂䅁权杁杂䅁允䅁䅁䅅䅁䭁䕁䝷䅁䵁䅉䅅䅁䙁䅁䅁睁䵁䅁䅁权睄睃䅁权潄权䅁权浄权䅁权湄权䅁允䅁䅁䅅䅁䭁䑁䱙䅁䵁䅉䅅䅁䑁䅁䅁睁䵁䅁䅁权佄䅄䅁权敁杂䅁允䅁䅁䅅䅁䭁䥁䠴䅁䵁䅉䅅䅁䙁䅁䅁睁䵁䅁䅁权敃兂䅁权䙄杅䅁权䕁䅁䅋权䩄杅䅁允䅁䅁䅅䅁䙁偁洯橗䝧䑪䅂䍄䉁䅁䅁兂䅁䅁䅍䅄䅁䅁䅯眯䅑䅁䅯儷䅯䅁䅯朵䅯䅁䅯眵䅯䅁䅅䅁䉁䅁䅁睂䅁䅁䅁䭯氯䅑杷允䅁䅁䅕䅁䑁䅁䅷䅁䭁䉁䙫䅁䭁䵁即䅁䭁䅁䅑潁䭁䵁卫䅁䉁䅁䅁允䅁䅁䅕歲桦桥⭓歗䵁䅉䅅䅁䙁䅁䅁睁䵁䅁䅁权䵁睃䅁权獄权䅁权浄权䅁权湄权䅁允䅁䅁䅅䅁䭁䉁䕁䅁䵁䅉䅅䅁䙁䅁䅁睁䵁䅁䅁权䝁杂䅁权煄权䅁权浄权䅁权牄权䅁允䅁䅁䅅䅁䡁䅁䅁䅁权住䅚䍄䉁䅁䅁兂䅁䅁䅍䅄䅁䅁䅯兇䅕䅁䅯儷䅯䅁䅯朵䅯䅁䅯眵䅯䅁䅅䅁䉁䅁䅁睂䅁䅁䅁䈴洳䅑杷允䅁䅁䅕䅁䑁䅁䅷䅁䭁䡁䰰䅁䭁䵁单䅁䭁䅁䅑潁䭁䵁卧䅁䉁䅁䅁允䅁䅁䅕䑘婩㕣䐴か䵁䅉䅅䅁䙁䅁䅁睁䵁䅁䅁权䍁杂䅁权䱄杅䅁权䕁䅁䅋权䥄杅䅁允䅁䅁䅅䅁䙁佁㙆䭆䠵噕䅨䍄䉁䅁䅁兂䅁䅁䅍䅄䅁䅁䅯䅃䅙䅁䅯剸䅉䅁䅯䅂䍁䅧䅯䉹䅉䅁䅅䅁䉁䅁䅁兂㉄瑂䉱桌啯䅑杷允䅁䅁䅍䅁䑁䅁䅷䅁䭁䅁䝳䅁䭁䵁匸䅁䉁䅁䅁允䅁䅁䅣䅁䅁䕁㥄欴䵁䅉䅅䅁䑁䅁䅁睁䵁䅁䅁权㝄兄䅁权慁杂䅁允䅁䅁䅅䅁䭁䝁䝷䅁䵁䅉䅅䅁䑁䅁䅁睁䵁䅁䅁权允䅅䅁权流杂䅁允䅁䅁䅅䅁䙁䑁積積積ㅁ䅆䍄䉁䅁䅁兂䅁䅁䅍䅄䅁䅁䅯睃䅙䅁䅯䄶䅯䅁䅯朵䅯䅁䅯眵䅯䅁䅅䅁䉁䅁䅁权允䅂䅁䍄䉁䅁䅁兂䅁䅁䅍䅄䅁䅁䅯杊䅕䅁䅯朶䅯䅁䅯朵䅯䅁䅯眶䅯䅁䅅䅁䉁䅁䅁睂䅁䅁䅁䔴洯䅑杷允䅁䅁䅕䅁䑁䅁䅷䅁䭁䱁䕙䅁䭁䵁即䅁䭁䅁䅑潁䭁䵁卧䅁䉁䅁䅁允䅁䅁䅕歲桦桥坓䕙䵁䅉䅅䅁䙁䅁䅁睁䵁䅁䅁权汄睃䅁权䱄杅䅁权䕁䅁䅋权䥄杅䅁允䅁䅁䅅䅁䙁䝁浚浚浚歊䅸䍄䉁䅁䅁兂䅁䅁䅍䅄䅁䅁䅯杴䅑䅁䅯硹䅉䅁䅯䅂䍁䅧䅯剹䅉䅁䅅䅁䉁䅁䅁兂晁敨剴䥵戵䅑杷允䅁䅁䅍䅁䑁䅁䅷䅁䭁䱁䕙䅁䭁䉁䜴䅁䉁䅁䅁允䅁䅁䅯杖䅙䅁杷允䅁䅁䅕䅁䑁䅁䅷䅁䭁䝁䙁䅁䭁䵁即䅁䭁䅁䅑潁䭁䵁卫䅁䉁䅁䅁允䅁䅁䅕捺䵺䵺䵸啗䵁䅉䅅䅁䙁䅁䅁睁䵁䅁䅁权噁䅄䅁权䱄杅䅁权䕁䅁䅋权䩄杅䅁允䅁䅁䅅䅁䙁䑁積積積ㅙ䅰䍄䉁䅁䅁兂䅁䅁䅍䅄䅁䅁䅯眯䅕䅁䅯剸䅉䅁䅯䅂䍁䅧䅯剹䅉䅁䅅䅁䉁䅁䅁兂桂摬浹楥䥙䅑杷允䅁䅁䅍䅁䑁䅁䅷䅁䭁䱁䕙䅁䭁䍁䝑䅁䉁䅁䅁允䅁䅁䅯䅅䅑䅁杷允䅁䅁䅍䅁䑁䅁䅷䅁䭁䱁䕙䅁䭁䍁䝙䅁䉁䅁䅁允䅁䅁䅕㑈牘払佧さ䵁䅉䅅䅁䙁䅁䅁睁䵁䅁䅁权䭂䅄䅁权䱄杅䅁权䕁䅁䅋权䥄杅䅁允䅁䅁䅅䅁䙁䥁䌯匹捨ㅢ䅊䍄䉁䅁䅁兂䅁䅁䅍䅄䅁䅁䅯杴䅑䅁䅯䄶䅯䅁䅯朵䅯䅁䅯眵䅯䅁䅅䅁䉁䅁䅁权允䅂䅁䍄䉁䅁䅁兂䅁䅁䅍䅄䅁䅁䅯睈䄴䅁䅯朶䅯䅁䅯朵䅯䅁䅯眶䅯䅁䅅䅁䉁䅁䅁权允䅂䅁䍄䉁䅁䅁兂䅁䅁䅍䅄䅁䅁䅯杴䅑䅁䅯儷䅯䅁䅯朵䅯䅁䅯眵䅯䅁䅅䅁䉁䅁䅁权允䅂䅁䍄䉁䅁䅁睁䅁䅁䅍䅄䅁䅁䅯眷䅑䅁䅯䅇䅙䅁䅅䅁䉁䅁䅁权䕂杂䅁䍄䉁䅁䅁睁䅁䅁䅍䅄䅁䅁䅯眷䅑䅁䅯杇䅙䅁䅅䅁䉁䅁䅁权䑄杂䅁䍄䉁䅁䅁睁䅁䅁䅍䅄䅁䅁䅯兴䅳䅁䅯䅈䅙䅁䅅䅁䉁䅁䅁权煁睂䅁䍄䉁䅁䅁兂䅁䅁䅍䅄䅁䅁䅯睚䅕䅁䅯剸䅉䅁䅯䅂䍁䅧䅯剹䅉䅁䅅䅁䉁䅁䅁兂祄协洶䉌䭁䅑杷允䅁䅁䅕䅁䑁䅁䅷䅁䭁䕁丰䅁䭁佁䬰䅁䭁佁䭙䅁䭁佁䭣䅁䉁䅁䅁允䅁䅁䅣䅁䅁䥁㙁欵䵁䅉䅅䅁䙁䅁䅁睁䵁䅁䅁权獄杄䅁权䙄杅䅁权䕁䅁䅋权䩄杅䅁允䅁䅁䅅䅁䙁䭁㕧呣䍢兏䅬䍄䉁䅁䅁兂䅁䅁䅍䅄䅁䅁䅯睂䅕䅁䅯朶䅯䅁䅯朵䅯䅁䅯眶䅯䅁䅅䅁䉁䅁䅁睂䅁䅁䅁䕙浺䅑杷允䅁䅁䅍䅁䑁䅁䅷䅁䭁䅁佧䅁䭁䍁䝙䅁䉁䅁䅁允䅁䅁䅕䘷㑇潈㝖啖䵁䅉䅅䅁䙁䅁䅁睁䵁䅁䅁权癄䅂䅁权潄权䅁权浄权䅁权湄权䅁允䅁䅁䅅䅁䭁偁䬴䅁䵁䅉䅅䅁䑁䅁䅁睁䵁䅁䅁权潁兂䅁权歁杂䅁允䅁䅁䅅䅁䭁䉁偉䅁䵁䅉䅅䅁䙁䅁䅁睁䵁䅁䅁权癄䅂䅁权瑄权䅁权浄权䅁权湄权䅁允䅁䅁䅅䅁䡁䅁䅁䅁䅂何䅚䍄䉁䅁䅁睁䅁䅁䅍䅄䅁䅁䅯兪䅕䅁䅯硺䅉䅁䅅䅁䉁䅁䅁权允䅂䅁䍄䉁䅁䅁兂䅁䅁䅍䅄䅁䅁䅯䅂䅕䅁䅯剸䅉䅁䅯䅂䍁䅧䅯䉹䅉䅁䅅䅁䉁䅁䅁兂剃牙と汹䘴䅑杷允䅁䅁䅍䅁䑁䅁䅷䅁䭁䅁䙑䅁䭁䉁䝷䅁䉁䅁䅁允䅁䅁䅯睲䅙䅁杷允䅁䅁䅑䅁䑁䅁䅷䅁䭁䝁乍䅁䭁䉁䜸䅁䭁䍁䝁䅁䉁䅁䅁允䅁䅁䅯眲䅙䅁杷允䅁䅁䅕䅁䑁䅁䅷䅁䭁䉁乑䅁䭁佁䭯䅁䭁佁䭙䅁䭁佁䭳䅁䉁䅁䅁允䅁䅁䅯䅅䅑䅁杷允䅁䅁䅍䅁䑁䅁䅷䅁䭁䅁䙑䅁䭁䉁䜴䅁䉁䅁䅁允䅁䅁䅯睲䅙䅁杷允䅁䅁䅕䅁䑁䅁䅷䅁䭁䡁佑䅁䭁佁䭧䅁䭁佁䭙䅁䭁佁䭣䅁䉁䅁䅁允䅁䅁䅯䅅䅑䅁杷允䅁䅁䅍䅁䑁䅁䅷䅁䭁䕁丸䅁䭁䍁䝑䅁䉁䅁䅁允䅁䅁䅯剺䅅䅁杷允䅁䅁䅕䅁䑁䅁䅷䅁䭁䱁乫䅁䭁䵁即䅁䭁䅁䅑潁䭁䵁卫䅁䉁䅁䅁允䅁䅁䅕䭆䠵場䕲歕䵁䅉䅅䅁䙁䅁䅁睁䵁䅁䅁权瑃兂䅁权䙄杅䅁权䕁䅁䅋权䩄杅䅁允䅁䅁䅅䅁䙁佁灩潃⭕剴䅂䍄䉁䅁䅁睁䅁䅁䅍䅄䅁䅁䅯睷䅑䅁䅯䅊䅙䅁䅅䅁䉁䅁䅁权療䅃䅁䍄䉁䅁䅁兂䅁䅁䅍䅄䅁䅁䅯䅂䅕䅁䅯䄶䅯䅁䅯朵䅯䅁䅯眵䅯䅁䅅䅁䉁䅁䅁权䝁睃䅁䍄䉁䅁䅁兂䅁䅁䅍䅄䅁䅁䅯睊䅳䅁䅯儶䅯䅁䅯朵䅯䅁䅯眵䅯䅁䅅䅁䉁䅁䅁权允䅂䅁䍄䉁䅁䅁兂䅁䅁䅍䅄䅁䅁䅯其䅷䅁䅯䄷䅯䅁䅯朵䅯䅁䅯眵䅯䅁䅅䅁䉁䅁䅁权允䅂䅁䍄䉁䅁䅁睁䅁䅁䅍䅄䅁䅁䅯杣䅕䅁䅯杊䅙䅁䅅䅁䉁䅁䅁兂㑃潈牘坕器䅑杷允䅁䅁䅍䅁䑁䅁䅷䅁䭁乁䙍䅁䭁䵁匸䅁䉁䅁䅁允䅁䅁䅣䅁䅁䵁癄唴䵁䅉䅅䅁䙁䅁䅁睁䵁䅁䅁权潃䅄䅁权煄权䅁权浄权䅁权牄权䅁允䅁䅁䅅䅁䭁䉁䕁䅁䵁䅉䅅䅁䙁䅁䅁睁䵁䅁䅁权呄兂䅁权灄权䅁权浄权䅁权湄权䅁允䅁䅁䅅䅁䭁䙁䵷䅁䵁䅉䅅䅁䙁䅁䅁睁䵁䅁䅁权塄兂䅁权瑄权䅁权浄权䅁权湄权䅁允䅁䅁䅅䅁䡁䅁䅁䅁䅁数䅖䍄䉁䅁䅁睁䅁䅁䅍䅄䅁䅁䅯杦䅕䅁䅯硺䅉䅁䅅䅁䉁䅁䅁睂䅁䅁䅁䙑桄䅑杷允䅁䅁䅑䅁䑁䅁䅷䅁䭁䱁䵍䅁䭁䉁䜸䅁䭁䍁䝁䅁䉁䅁䅁允䅁䅁䅯䅔䅙䅁杷允䅁䅁䅕䅁䑁䅁䅷䅁䭁乁䙍䅁䭁佁䬰䅁䭁佁䭙䅁䭁佁䭣䅁䉁䅁䅁允䅁䅁䅣䅁䅁䵁塃䔵䵁䅉䅅䅁䑁䅁䅁睁䵁䅁䅁权穄兄䅁权歁杂䅁允䅁䅁䅅䅁䭁乁䡙䅁䵁䅉䅅䅁䙁䅁䅁睁䵁䅁䅁权桄䅂䅁权䱄杅䅁权䕁䅁䅋权䩄杅䅁允䅁䅁䅅䅁䙁䙁㑋潈牘噣䅖䍄䉁䅁䅁兂䅁䅁䅍䅄䅁䅁䅯兎䅕䅁䅯剸䅉䅁䅯䅂䍁䅧䅯䉹䅉䅁䅅䅁䉁䅁䅁兂硂坉噱关䭯䅑杷允䅁䅁䅕䅁䑁䅁䅷䅁䭁䕁䘰䅁䭁佁䭫䅁䭁佁䭙䅁䭁佁䭣䅁䉁䅁䅁允䅁䅁䅯䅅䅷䅁杷允䅁䅁䅕䅁䑁䅁䅷䅁䭁䑁䙕䅁䭁䵁即䅁䭁䅁䅑潁䭁䵁卧䅁䉁䅁䅁允䅁䅁䅕䉵䘶ㄶ䥇啕䵁䅉䅅䅁䑁䅁䅁睁䵁䅁䅁权䭁兂䅁权捁杂䅁允䅁䅁䅅䅁䭁偁䝣䅁䵁䅉䅅䅁䙁䅁䅁睁䵁䅁䅁权ㅁ兂䅁权䱄杅䅁权䕁䅁䅋权䩄杅䅁允䅁䅁䅅䅁䙁䩁婱婭婭噋䅒䍄䉁䅁䅁兂䅁䅁䅍䅄䅁䅁䅯䅥䅳䅁䅯儶䅯䅁䅯朵䅯䅁䅯眵䅯䅁䅅䅁䉁䅁䅁权允䅂䅁䍄䉁䅁䅁䅂䅁䅁䅍䅄䅁䅁䅯杳䅕䅁䅯睈䅙䅁䅯䅉䅙䅁䅅䅁䉁䅁䅁权牂睂䅁䍄䉁䅁䅁睁䅁䅁䅍䅄䅁䅁䅯权䅕䅁䅯杇䅙䅁䅅䅁䉁䅁䅁权乄杂䅁䍄䉁䅁䅁睁䅁䅁䅍䅄䅁䅁䅯睦䅷䅁䅯䅈䅙䅁䅅䅁䉁䅁䅁权獁睂䅁䍄䉁䅁䅁睁䅁䅁䅍䅄䅁䅁䅯兎䅕䅁䅯䅈䅙䅁䅅䅁䉁䅁䅁权湁杂䅁䍄䉁䅁䅁兂䅁䅁䅍䅄䅁䅁䅯兯䅑䅁䅯硹䅉䅁䅯䅂䍁䅧䅯䉹䅉䅁䅅䅁䉁䅁䅁兂灁䥘䌯圹杨䅑杷允䅁䅁䅕䅁䑁䅁䅷䅁䭁䑁䙕䅁䭁佁䭫䅁䭁佁䭙䅁䭁佁䭣䅁䉁䅁䅁允䅁䅁䅯䈫䅁䅁杷允䅁䅁䅍䅁䑁䅁䅷䅁䭁佁䙁䅁䭁䉁䝯䅁䉁䅁䅁允䅁䅁䅯杴䅙䅁杷允䅁䅁䅑䅁䑁䅁䅷䅁䭁䵁䱯䅁䭁䉁䜸䅁䭁䍁䝁䅁䉁䅁䅁允䅁䅁䅯兆䅧䅁杷允䅁䅁䅕䅁䑁䅁䅷䅁䭁䑁䙕䅁䭁佁䭷䅁䭁佁䭙䅁䭁佁䭣䅁䉁䅁䅁允䅁䅁䅣䅁䅁䝁䑂欵䵁䅉䅅䅁䙁䅁䅁睁䵁䅁䅁权祃䅂䅁权汄权䅁权浄权䅁权湄权䅁允䅁䅁䅅䅁䭁䉁䱷䅁䵁䅉䅅䅁䑁䅁䅁睁䵁䅁䅁权㝃兂䅁权偄杅䅁允䅁䅁䅅䅁䭁䉁䕁䅁䵁䅉䅅䅁䙁䅁䅁睁䵁䅁䅁权䅃兂䅁权潄权䅁权浄权䅁权湄权䅁允䅁䅁䅅䅁䭁䅁䱙䅁䵁䅉䅅䅁䙁䅁䅁睁䵁䅁䅁权㍄兂䅁权灄权䅁权浄权䅁权湄权䅁允䅁䅁䅅䅁䭁佁倰䅁䵁䅉䅅䅁䑁䅁䅁睁䵁䅁䅁权㝃兂䅁权慁杂䅁允䅁䅁䅅䅁䭁乁䝙䅁䵁䅉䅅䅁䙁䅁䅁睁䵁䅁䅁权䥁睃䅁权䙄杅䅁权䕁䅁䅋权䩄杅䅁允䅁䅁䅅䅁䙁偁灑⽣㍹剈䅬䍄䉁䅁䅁睁䅁䅁䅍䅄䅁䅁䅯睵䅕䅁䅯䅊䅙䅁䅅䅁䉁䅁䅁权允䅃䅁䍄䉁䅁䅁睁䅁䅁䅍䅄䅁䅁䅯䅙䅷䅁䅯䅊䅙䅁䅅䅁䉁䅁䅁权允䅂䅁䍄䉁䅁䅁兂䅁䅁䅍䅄䅁䅁䅯睵䅕䅁䅯儵䅯䅁䅯朵䅯䅁䅯眵䅯䅁䅅䅁䉁䅁䅁权㑁睃䅁䍄䉁䅁䅁兂䅁䅁䅍䅄䅁䅁䅯睵䅕䅁䅯儶䅯䅁䅯朵䅯䅁䅯眵䅯䅁䅅䅁䉁䅁䅁权㕄䅅䅁䍄䉁䅁䅁兂䅁䅁䅍䅄䅁䅁䅯眫䅕䅁䅯儶䅯䅁䅯朵䅯䅁䅯眵䅯䅁䅅䅁䉁䅁䅁权䭃睃䅁䍄䉁䅁䅁兂䅁䅁䅍䅄䅁䅁䅯杢䅕䅁䅯硹䅉䅁䅯䅂䍁䅧䅯剹䅉䅁䅅䅁䉁䅁䅁兂塄㍯㥁楃朹䅑杷允䅁䅁䅍䅁䑁䅁䅷䅁䭁䝁䘴䅁䭁䉁䝯䅁䉁䅁䅁允䅁䅁䅯䅷䅙䅁杷允䅁䅁䅍䅁䑁䅁䅷䅁䭁䡁兑䅁䭁䉁䝧䅁䉁䅁䅁允䅁䅁䅯睢䅙䅁杷允䅁䅁䅑䅁䑁䅁䅷䅁䭁䩁䙙䅁䭁䉁䜸䅁䭁䍁䝁䅁䉁䅁䅁允䅁䅁䅯䅗䅧䅁杷允䅁䅁䅕䅁䑁䅁䅷䅁䭁偁䙳䅁䭁䵁单䅁䭁䅁䅑潁䭁䵁卫䅁䉁䅁䅁允䅁䅁䅕橍匴唷煵あ䵁䅉䅅䅁䙁䅁䅁睁䵁䅁䅁权畂兂䅁权獄权䅁权浄权䅁权湄权䅁允䅁䅁䅅䅁䭁䉁䕁䅁䵁䅉䅅䅁䙁䅁䅁睁䵁䅁䅁权ぃ䅂䅁权䱄杅䅁权䕁䅁䅋权䥄杅䅁允䅁䅁䅅䅁䙁䵁ㅐ䙋偹洶䅚䍄䉁䅁䅁兂䅁䅁䅍䅄䅁䅁䅯眰䅳䅁䅯硹䅉䅁䅯䅂䍁䅧䅯䉹䅉䅁䅅䅁䉁䅁䅁兂卂䉵䘶⼶婆䅑杷允䅁䅁䅍䅁䑁䅁䅷䅁䭁䱁䕑䅁䭁䉁䝯䅁䉁䅁䅁允䅁䅁䅯兗䅙䅁杷允䅁䅁䅍䅁䑁䅁䅷䅁䭁䱁䕑䅁䭁䉁䝷䅁䉁䅁䅁允䅁䅁䅯兑䅙䅁杷允䅁䅁䅍䅁䑁䅁䅷䅁䭁䭁䕙䅁䭁䉁䝷䅁䉁䅁䅁允䅁䅁䅯杙䅙䅁杷允䅁䅁䅑䅁䑁䅁䅷䅁䭁䱁䕑䅁䭁䉁䜸䅁䭁䍁䝁䅁䉁䅁䅁允䅁䅁䅯睲䅣䅁杷允䅁䅁䅍䅁䑁䅁䅷䅁䭁䱁䕑䅁䭁䍁䝙䅁䉁䅁䅁允䅁䅁䅕䥘䌯匹䵩啖䵁䅉䅅䅁䑁䅁䅁睁䵁䅁䅁权㍁杄䅁权歁杂䅁允䅁䅁䅅䅁䭁偁䠰䅁䵁䅉䅅䅁䙁䅁䅁睁䵁䅁䅁权ぃ䅂䅁权灄权䅁权浄权䅁权湄权䅁允䅁䅁䅅䅁䭁䉁䕁䅁䵁䅉䅅䅁䙁䅁䅁睁䵁䅁䅁权䝂睄䅁权瑄权䅁权浄权䅁权湄权䅁允䅁䅁䅅䅁䭁䉁䕁䅁䵁䅉䅅䅁䙁䅁䅁睁䵁䅁䅁权橄兂䅁权瑄权䅁权浄权䅁权湄权䅁允䅁䅁䅅䅁䡁䅁䅁䅁权伷䅖䍄䉁䅁䅁睁䅁䅁䅍䅄䅁䅁䅯睷䅑䅁䅯硺䅉䅁䅅䅁䉁䅁䅁权允䅂䅁䍄䉁䅁䅁兂䅁䅁䅍䅄䅁䅁䅯䅓䅷䅁䅯儵䅯䅁䅯朵䅯䅁䅯眵䅯䅁䅅䅁䉁䅁䅁权捁睃䅁䍄䉁䅁䅁睁䅁䅁䅍䅄䅁䅁䅯杇䅕䅁䅯杈䅙䅁䅅䅁䉁䅁䅁权ぁ杂䅁䍄䉁䅁䅁睁䅁䅁䅍䅄䅁䅁䅯內䅕䅁䅯杊䅙䅁䅅䅁䉁䅁䅁兂䑄匹捨な婊䅑杷允䅁䅁䅕䅁䑁䅁䅷䅁䭁佁䕙䅁䭁䵁单䅁䭁䅁䅑潁䭁䵁卫䅁䉁䅁䅁允䅁䅁䅕晍䝆ど潋歂䵁䅉䅅䅁䑁䅁䅁睁䵁䅁䅁权扃兂䅁权歁杂䅁允䅁䅁䅅䅁䭁䉁䕁䅁䵁䅉䅅䅁䙁䅁䅁睁䵁䅁䅁权䵁杂䅁权䱄杅䅁权䕁䅁䅋权䩄杅䅁允䅁䅁䅅䅁䙁䕁桪桥畓ㅴ䅰䍄䉁䅁䅁睁䅁䅁䅍䅄䅁䅁䅯朵䅑䅁䅯杊䅙䅁䅅䅁䉁䅁䅁兂硂児塲㥯乂䅑杷允䅁䅁䅕䅁䑁䅁䅷䅁䭁䩁䙉䅁䭁佁䭧䅁䭁佁䭙䅁䭁佁䭣䅁䉁䅁䅁允䅁䅁䅯术䅯䅁杷允䅁䅁䅕䅁䑁䅁䅷䅁䭁佁䕙䅁䭁佁䭕䅁䭁佁䭙䅁䭁佁䭣䅁䉁䅁䅁允䅁䅁䅯䅅䅑䅁杷允䅁䅁䅕䅁䑁䅁䅷䅁䭁䕁䵫䅁䭁佁䬰䅁䭁佁䭙䅁䭁佁䭣䅁䉁䅁䅁允䅁䅁䅣䅁䅁䍁䙂欵䵁䅉䅅䅁䑁䅁䅁睁䵁䅁䅁权獂兂䅁权慁杂䅁允䅁䅁䅅䅁䭁䉁䝳䅁䵁䅉䅅䅁䙁䅁䅁睁䵁䅁䅁权啂䅄䅁权潄权䅁权浄权䅁权湄权䅁允䅁䅁䅅䅁䭁䅁䱙䅁䵁䅉䅅䅁䙁䅁䅁睁䵁䅁䅁权浄䅂䅁权瑄权䅁权浄权䅁权湄权䅁允䅁䅁䅅䅁䭁䉁䕁䅁䵁䅉䅅䅁䑁䅁䅁睁䵁䅁䅁权䝁杂䅁权偄杅䅁允䅁䅁䅅䅁䡁䅁䅁䅁䅃体䅎䍄䉁䅁䅁兂䅁䅁䅍䅄䅁䅁䅯睔䅳䅁䅯䄷䅯䅁䅯朵䅯䅁䅯眵䅯䅁䅅䅁䉁䅁䅁权允䅂䅁䍄䉁䅁䅁兂䅁䅁䅍䅄䅁䅁䅯睵䄴䅁䅯䄶䅯䅁䅯朵䅯䅁䅯眵䅯䅁䅅䅁䉁䅁䅁权䝁睃䅁䍄䉁䅁䅁兂䅁䅁䅍䅄䅁䅁䅯杂䅙䅁䅯剸䅉䅁䅯䅂䍁䅧䅯剹䅉䅁䅅䅁䉁䅁䅁兂獁奇其穇前䅑杷允䅁䅁䅍䅁䑁䅁䅷䅁䭁䭁䕉䅁䭁䉁䝯䅁䉁䅁䅁允䅁䅁䅯材䅙䅁杷允䅁䅁䅍䅁䑁䅁䅷䅁䭁䅁䜴䅁䭁䍁䝙䅁䉁䅁䅁允䅁䅁䅕䥘䌯匹㡧さ䵁䅉䅅䅁䕁䅁䅁睁䵁䅁䅁权䍄杄䅁权晁杂䅁权杁杂䅁允䅁䅁䅅䅁䭁乁䝧䅁䵁䅉䅅䅁䑁䅁䅁睁䵁䅁䅁权㥄䅂䅁权敁杂䅁允䅁䅁䅅䅁䭁䡁䝉䅁䵁䅉䅅䅁䙁䅁䅁睁䵁䅁䅁权獂兂䅁权䱄杅䅁权䕁䅁䅋权䥄杅䅁允䅁䅁䅅䅁䙁䝁浚浚浚汰䅬䍄䉁䅁䅁睁䅁䅁䅍䅄䅁䅁䅯䅢䅕䅁䅯䅈䅙䅁䅅䅁䉁䅁䅁权慂杂䅁䍄䉁䅁䅁睁䅁䅁䅍䅄䅁䅁䅯睐䅕䅁䅯硺䅉䅁䅅䅁䉁䅁䅁权允䅂䅁䍄䉁䅁䅁兂䅁䅁䅍䅄䅁䅁䅯䅸䅷䅁䅯剸䅉䅁䅯䅂䍁䅧䅯䉹䅉䅁䅅䅁䉁䅁䅁兂潄硅礹湁刴䅑杷允䅁䅁䅍䅁䑁䅁䅷䅁䭁偁䱧䅁䭁䉁䝷䅁䉁䅁䅁允䅁䅁䅯兓䅙䅁杷允䅁䅁䅕䅁䑁䅁䅷䅁䭁偁䕳䅁䭁䵁单䅁䭁䅁䅑潁䭁䵁卫䅁䉁䅁䅁允䅁䅁䅕䵣匶灪⭭啂䵁䅉䅅䅁䑁䅁䅁睁䵁䅁䅁权獂兂䅁权歁杂䅁允䅁䅁䅅䅁䭁䑁䥧䅁䵁䅉䅅䅁䙁䅁䅁睁䵁䅁䅁权流兂䅁权䱄杅䅁权䕁䅁䅋权䥄杅䅁允䅁䅁䅅䅁䙁䅁䅁䅁䅁䙣䅸䍄䉁䅁䅁兂䅁䅁䅍䅄䅁䅁䅯杹䅕䅁䅯剸䅉䅁䅯䅂䍁䅧䅯䉹䅉䅁䅅䅁䉁䅁䅁兂慂敕䑋䄲䩅䅑杷允䅁䅁䅕䅁䑁䅁䅷䅁䭁䥁䵁䅁䭁佁䭧䅁䭁佁䭙䅁䭁佁䭣䅁䉁䅁䅁允䅁䅁䅯杂䅳䅁杷允䅁䅁䅕䅁䑁䅁䅷䅁䭁䡁䘴䅁䭁䵁即䅁䭁䅁䅑潁䭁䵁卧䅁䉁䅁䅁允䅁䅁䅕椹捨㡪汉䕙䵁䅉䅅䅁䑁䅁䅁睁䵁䅁䅁权塃睃䅁权流杂䅁允䅁䅁䅅䅁䙁䡁啳歲桦汥䅨䍄䉁䅁䅁兂䅁䅁䅍䅄䅁䅁䅯睍䄸䅁䅯剸䅉䅁䅯䅂䍁䅧䅯䉹䅉䅁䅅䅁䉁䅁䅁兂灁橗⽄㡵䥷䅑杷允䅁䅁䅕䅁䑁䅁䅷䅁䭁䵁䙯䅁䭁䵁单䅁䭁䅁䅑</t>
  </si>
  <si>
    <t>潁䭁䵁卫䅁䉁䅁䅁允䅁䅁䅕琷㉶噖汳啃䵁䅉䅅䅁䙁䅁䅁睁䵁䅁䅁权㥄杄䅁权汄权䅁权浄权䅁权湄权䅁允䅁䅁䅅䅁䭁䉁䕁䅁䵁䅉䅅䅁䑁䅁䅁睁䵁䅁䅁权䭄兂䅁权慁杂䅁允䅁䅁䅅䅁䭁䙁䝫䅁䵁䅉䅅䅁䑁䅁䅁睁䵁䅁䅁权㕄睃䅁权奁杂䅁允䅁䅁䅅䅁䭁䡁䝷䅁䵁䅉䅅䅁䑁䅁䅁睁䵁䅁䅁权䭄兂䅁权敁杂䅁允䅁䅁䅅䅁䭁䩁䝉䅁䵁䅉䅅䅁䑁䅁䅁睁䵁䅁䅁权䭄兂䅁权歁杂䅁允䅁䅁䅅䅁䭁䉁䕁䅁䵁䅉䅅䅁䑁䅁䅁睁䵁䅁䅁权䭄兂䅁权流杂䅁允䅁䅁䅅䅁䙁䩁婱婭婭噭䅆䍄䉁䅁䅁兂䅁䅁䅍䅄䅁䅁䅯杹䅕䅁䅯儷䅯䅁䅯朵䅯䅁䅯眵䅯䅁䅅䅁䉁䅁䅁睂䅁䅁䅁偯歄䅑杷允䅁䅁䅕䅁䑁䅁䅷䅁䭁䡁䵅䅁䭁䵁单䅁䭁䅁䅑潁䭁䵁卫䅁䉁䅁䅁允䅁䅁䅕慗伶獣䍷啊䵁䅉䅅䅁䙁䅁䅁睁䵁䅁䅁权塄䅄䅁权䙄杅䅁权䕁䅁䅋权䥄杅䅁允䅁䅁䅅䅁䙁䩁塤奈㉑䉊䅴䍄䉁䅁䅁兂䅁䅁䅍䅄䅁䅁䅯睥䄰䅁䅯朶䅯䅁䅯朵䅯䅁䅯眶䅯䅁䅅䅁䉁䅁䅁权允䅂䅁䍄䉁䅁䅁睁䅁䅁䅍䅄䅁䅁䅯䄯䅑䅁䅯杊䅙䅁䅅䅁䉁䅁䅁兂浂浚浚獚奚䅑杷允䅁䅁䅍䅁䑁䅁䅷䅁䭁䩁䙅䅁䭁䍁䝙䅁䉁䅁䅁允䅁䅁䅕䘷㑇潈䱗䕗䵁䅉䅅䅁䙁䅁䅁睁䵁䅁䅁权剃兂䅁权煄权䅁权浄权䅁权牄权䅁允䅁䅁䅅䅁䡁䅁䅁䅁权⭔䅚䍄䉁䅁䅁兂䅁䅁䅍䅄䅁䅁䅯䄲䅷䅁䅯䄷䅯䅁䅯朵䅯䅁䅯眵䅯䅁䅅䅁䉁䅁䅁睂䅁䅁䅁䉙浲䅑杷允䅁䅁䅑䅁䑁䅁䅷䅁䭁䩁䙁䅁䭁䉁䜸䅁䭁䍁䝁䅁䉁䅁䅁允䅁䅁䅯䅔䅙䅁杷允䅁䅁䅑䅁䑁䅁䅷䅁䭁䡁乙䅁䭁䉁䜸䅁䭁䍁䝁䅁䉁䅁䅁允䅁䅁䅯睃䅫䅁杷允䅁䅁䅍䅁䑁䅁䅷䅁䭁䍁䙉䅁䭁䍁䝑䅁䉁䅁䅁允䅁䅁䅯䅅䅑䅁杷允䅁䅁䅕䅁䑁䅁䅷䅁䭁䍁䙉䅁䭁佁䭯䅁䭁佁䭙䅁䭁佁䭳䅁䉁䅁䅁允䅁䅁䅣䅁䅁䵁䝂欵䵁䅉䅅䅁䙁䅁䅁睁䵁䅁䅁权䩄兂䅁权䙄杅䅁权䕁䅁䅋权䥄杅䅁允䅁䅁䅅䅁䙁䥁䝏楧䅆䅖䅴䍄䉁䅁䅁睁䅁䅁䅍䅄䅁䅁䅯睘䄰䅁䅯䅇䅙䅁䅅䅁䉁䅁䅁权灁杂䅁䍄䉁䅁䅁䅂䅁䅁䅍䅄䅁䅁䅯兹䅕䅁䅯睈䅙䅁䅯䅉䅙䅁䅅䅁䉁䅁䅁权卄睂䅁䍄䉁䅁䅁睁䅁䅁䅍䅄䅁䅁䅯兹䅕䅁䅯䅊䅙䅁䅅䅁䉁䅁䅁权⭁䅃䅁䍄䉁䅁䅁睁䅁䅁䅍䅄䅁䅁䅯杙䄰䅁䅯杊䅙䅁䅅䅁䉁䅁䅁兂啁歲桦桥剒䅑杷允䅁䅁䅕䅁䑁䅁䅷䅁䭁䑁䱳䅁䭁佁䭯䅁䭁佁䭙䅁䭁佁䭳䅁䉁䅁䅁允䅁䅁䅯䅅䅑䅁杷允䅁䅁䅕䅁䑁䅁䅷䅁䭁䅁䝕䅁䭁䵁单䅁䭁䅁䅑潁䭁䵁卫䅁䉁䅁䅁允䅁䅁䅕橷晱䉣奴䕇䵁䅉䅅䅁䑁䅁䅁睁䵁䅁䅁权䵄䅂䅁权捁杂䅁允䅁䅁䅅䅁䭁乁䝁䅁䵁䅉䅅䅁䙁䅁䅁睁䵁䅁䅁权䥂兄䅁权汄权䅁权浄权䅁权湄权䅁允䅁䅁䅅䅁䭁䉁䕁䅁䵁䅉䅅䅁䕁䅁䅁睁䵁䅁䅁权⭁兄䅁权晁杂䅁权杁杂䅁允䅁䅁䅅䅁䭁䕁䜴䅁䵁䅉䅅䅁䑁䅁䅁睁䵁䅁䅁权睂兂䅁权流杂䅁允䅁䅁䅅䅁䙁䥁牘払敧噆䅎䍄䉁䅁䅁䅂䅁䅁䅍䅄䅁䅁䅯睡䄴䅁䅯睈䅙䅁䅯䅉䅙䅁䅅䅁䉁䅁䅁权䵂杂䅁䍄䉁䅁䅁兂䅁䅁䅍䅄䅁䅁䅯䅙䅕䅁䅯䄷䅯䅁䅯朵䅯䅁䅯眵䅯䅁䅅䅁䉁䅁䅁睂䅁䅁䅁䍁浪䅑杷允䅁䅁䅕䅁䑁䅁䅷䅁䭁䵁䘴䅁䭁佁䭧䅁䭁佁䭙䅁䭁佁䭣䅁䉁䅁䅁允䅁䅁䅯杂䅳䅁杷允䅁䅁䅕䅁䑁䅁䅷䅁䭁䍁䱅䅁䭁佁䭫䅁䭁佁䭙䅁䭁佁䭣䅁䉁䅁䅁允䅁䅁䅯眶䅳䅁杷允䅁䅁䅕䅁䑁䅁䅷䅁䭁䵁䘴䅁䭁䵁即䅁䭁䅁䅑潁䭁䵁卧䅁䉁䅁䅁允䅁䅁䅕㘱睎児㍱啗䵁䅉䅅䅁䑁䅁䅁睁䵁䅁䅁权佄兂䅁权奁杂䅁允䅁䅁䅅䅁䭁䉁䝫䅁䵁䅉䅅䅁䑁䅁䅁睁䵁䅁䅁权捃睃䅁权慁杂䅁允䅁䅁䅅䅁䭁䝁䝉䅁䵁䅉䅅䅁䙁䅁䅁睁䵁䅁䅁权牂兂䅁权䱄杅䅁权䕁䅁䅋权䥄杅䅁允䅁䅁䅅䅁䙁佁剸䉵䘶ㄫ䅨䍄䉁䅁䅁睁䅁䅁䅍䅄䅁䅁䅯杺䅕䅁䅯䅈䅙䅁䅅䅁䉁䅁䅁权慄杂䅁䍄䉁䅁䅁兂䅁䅁䅍䅄䅁䅁䅯六䅳䅁䅯朶䅯䅁䅯朵䅯䅁䅯眶䅯䅁䅅䅁䉁䅁䅁权允䅂䅁䍄䉁䅁䅁睁䅁䅁䅍䅄䅁䅁䅯杺䅕䅁䅯杈䅙䅁䅅䅁䉁䅁䅁权噃杂䅁䍄䉁䅁䅁睁䅁䅁䅍䅄䅁䅁䅯杚䅷䅁䅯䅊䅙䅁䅅䅁䉁䅁䅁权兄元䅁䍄䉁䅁䅁䅂䅁䅁䅍䅄䅁䅁䅯䅉䅕䅁䅯睈䅙䅁䅯䅉䅙䅁䅅䅁䉁䅁䅁权㙂杂䅁䍄䉁䅁䅁兂䅁䅁䅍䅄䅁䅁䅯杺䅕䅁䅯儷䅯䅁䅯朵䅯䅁䅯眵䅯䅁䅅䅁䉁䅁䅁睂䅁䅁䅁䑁浲䅑杷允䅁䅁䅍䅁䑁䅁䅷䅁䭁䡁䙑䅁䭁䍁䝙䅁䉁䅁䅁允䅁䅁䅕噋偹癷㑕啖䵁䅉䅅䅁䙁䅁䅁睁䵁䅁䅁权㙄兂䅁权䙄杅䅁权䕁䅁䅋权䥄杅䅁允䅁䅁䅅䅁䙁䵁䡑汏瘳杷䅚䍄䉁䅁䅁兂䅁䅁䅍䅄䅁䅁䅯䅣䅕䅁䅯剸䅉䅁䅯䅂䍁䅧䅯剹䅉䅁䅅䅁䉁䅁䅁兂流䭂㈶汵免䅑杷允䅁䅁䅍䅁䑁䅁䅷䅁䭁䝁䵅䅁䭁䉁䝧䅁䉁䅁䅁允䅁䅁䅯䅒䅙䅁杷允䅁䅁䅕䅁䑁䅁䅷䅁䭁偁䙯䅁䭁佁䭕䅁䭁佁䭙䅁䭁佁䭣䅁䉁䅁䅁允䅁䅁䅯儫䅯䅁杷允䅁䅁䅕䅁䑁䅁䅷䅁䭁䡁䘴䅁䭁䵁单䅁䭁䅁䅑潁䭁䵁卧䅁䉁䅁䅁允䅁䅁䅕䉙㡴兪礰う䵁䅉䅅䅁䑁䅁䅁睁䵁䅁䅁权⭂兂䅁权敁杂䅁允䅁䅁䅅䅁䭁䍁䡫䅁䵁䅉䅅䅁䕁䅁䅁睁䵁䅁䅁权楂䅄䅁权晁杂䅁权杁杂䅁允䅁䅁䅅䅁䭁䝁匸䅁䵁䅉䅅䅁䑁䅁䅁睁䵁䅁䅁权ㅃ兂䅁权偄杅䅁允䅁䅁䅅䅁䭁䉁䕁䅁䵁䅉䅅䅁䙁䅁䅁睁䵁䅁䅁权扁䅄䅁权煄权䅁权浄权䅁权牄权䅁允䅁䅁䅅䅁䭁䉁䕁䅁䵁䅉䅅䅁䙁䅁䅁睁䵁䅁䅁权䙂䅄䅁权䙄杅䅁权䕁䅁䅋权䥄杅䅁允䅁䅁䅅䅁䙁䡁湐她浹睪䅎䍄䉁䅁䅁兂䅁䅁䅍䅄䅁䅁䅯元䄰䅁䅯儶䅯䅁䅯朵䅯䅁䅯眵䅯䅁䅅䅁䉁䅁䅁权䥃睄䅁䍄䉁䅁䅁睁䅁䅁䅍䅄䅁䅁䅯村䅕䅁䅯硺䅉䅁䅅䅁䉁䅁䅁睂䅁䅁䅁䵑歲䅑杷允䅁䅁䅍䅁䑁䅁䅷䅁䭁䵁佧䅁䭁䍁䝑䅁䉁䅁䅁允䅁䅁䅯䅅䅑䅁杷允䅁䅁䅕䅁䑁䅁䅷䅁䭁䵁䱉䅁䭁佁䭧䅁䭁佁䭙䅁䭁佁䭣䅁䉁䅁䅁允䅁䅁䅯杂䅳䅁杷允䅁䅁䅍䅁䑁䅁䅷䅁䭁䕁䙉䅁䭁䉁䝯䅁䉁䅁䅁允䅁䅁䅯睋䅙䅁杷允䅁䅁䅍䅁䑁䅁䅷䅁䭁佁䘸䅁䭁䉁䝷䅁䉁䅁䅁允䅁䅁䅯杋䅣䅁杷允䅁䅁䅍䅁䑁䅁䅷䅁䭁䕁䙉䅁䭁䍁䝑䅁䉁䅁䅁允䅁䅁䅯䅅䅑䅁杷允䅁䅁䅍䅁䑁䅁䅷䅁䭁偁䱧䅁䭁䉁䝯䅁䉁䅁䅁允䅁䅁䅯睇䅙䅁杷允䅁䅁䅍䅁䑁䅁䅷䅁䭁䙁䱙䅁䭁䉁䝷䅁䉁䅁䅁允䅁䅁䅯杙䅙䅁杷允䅁䅁䅍䅁䑁䅁䅷䅁䭁䍁偫䅁䭁䉁䝷䅁䉁䅁䅁允䅁䅁䅯䅉䅧䅁杷允䅁䅁䅕䅁䑁䅁䅷䅁䭁䕁䙉䅁䭁佁䭯䅁䭁佁䭙䅁䭁佁䭳䅁䉁䅁䅁允䅁䅁䅯䅅䅑䅁杷允䅁䅁䅕䅁䑁䅁䅷䅁䭁䍁䙙䅁䭁佁䬰䅁䭁佁䭙䅁䭁佁䭣䅁䉁䅁䅁允䅁䅁䅣䅁䅁䥁䉂欵䵁䅉䅅䅁䙁䅁䅁睁䵁䅁䅁权敂兂䅁权䙄杅䅁权䕁䅁䅋权䥄杅䅁允䅁䅁䅅䅁䙁䡁獈唸氷制䅬䍄䉁䅁䅁兂䅁䅁䅍䅄䅁䅁䅯眴䄰䅁䅯硹䅉䅁䅯䅂䍁䅧䅯䉹䅉䅁䅅䅁䉁䅁䅁兂䅁䅁䅁䡁噂䅑杷允䅁䅁䅕䅁䑁䅁䅷䅁䭁䙁䘴䅁䭁䵁单䅁䭁䅁䅑潁䭁䵁卫䅁䉁䅁䅁允䅁䅁䅕䑎煬䐳牖商䵁䅉䅅䅁䑁䅁䅁睁䵁䅁䅁权敂兂䅁权慁杂䅁允䅁䅁䅅䅁䭁䱁䝙䅁䵁䅉䅅䅁䑁䅁䅁睁䵁䅁䅁权摃兂䅁权捁杂䅁允䅁䅁䅅䅁䭁䡁䝳䅁䵁䅉䅅䅁䙁䅁䅁睁䵁䅁䅁权㝄䅂䅁权䱄杅䅁权䕁䅁䅋权䩄杅䅁允䅁䅁䅅䅁䙁䍁捬㡪ㅌ䘲䅨䍄䉁䅁䅁睁䅁䅁䅍䅄䅁䅁䅯杘䅕䅁䅯杈䅙䅁䅅䅁䉁䅁䅁权啄睂䅁䍄䉁䅁䅁睁䅁䅁䅍䅄䅁䅁䅯杘䅕䅁䅯䅊䅙䅁䅅䅁䉁䅁䅁权䍂䅃䅁䍄䉁䅁䅁兂䅁䅁䅍䅄䅁䅁䅯睆䅙䅁䅯䄶䅯䅁䅯朵䅯䅁䅯眵䅯䅁䅅䅁䉁䅁䅁权䝁睃䅁䍄䉁䅁䅁兂䅁䅁䅍䅄䅁䅁䅯杘䅕䅁䅯儷䅯䅁䅯朵䅯䅁䅯眵䅯䅁䅅䅁䉁䅁䅁睂䅁䅁䅁䍯浢䅑杷允䅁䅁䅍䅁䑁䅁䅷䅁䭁䑁䙉䅁䭁䵁匸䅁䉁䅁䅁允䅁䅁䅣䅁䅁䍁潃欴䵁䅉䅅䅁䙁䅁䅁睁䵁䅁䅁权䭂䅄䅁权潄权䅁权浄权䅁权湄权䅁允䅁䅁䅅䅁䭁䉁䕁䅁䵁䅉䅅䅁䙁䅁䅁睁䵁䅁䅁权牃䅂䅁权䱄杅䅁权䕁䅁䅋权䥄杅䅁允䅁䅁䅅䅁䙁偁潙䥘䌯噬䄵䍄䉁䅁䅁兂䅁䅁䅍䅄䅁䅁䅯䅣䅕䅁䅯儵䅯䅁䅯朵䅯䅁䅯眵䅯䅁䅅䅁䉁䅁䅁权乁睃䅁䍄䉁䅁䅁兂䅁䅁䅍䅄䅁䅁䅯杍䅕䅁䅯硹䅉䅁䅯䅂䍁䅧䅯剹䅉䅁䅅䅁䉁䅁䅁兂桄桥畓㑒婆䅑杷允䅁䅁䅍䅁䑁䅁䅷䅁䭁䑁䙉䅁䭁䉁䜴䅁䉁䅁䅁允䅁䅁䅯睐䅙䅁杷允䅁䅁䅑䅁䑁䅁䅷䅁䭁䑁䙉䅁䭁䉁䜸䅁䭁䍁䝁䅁䉁䅁䅁允䅁䅁䅯杔䅙䅁杷允䅁䅁䅕䅁䑁䅁䅷䅁䭁乁䙣䅁䭁䵁单䅁䭁䅁䅑潁䭁䵁卫䅁䉁䅁䅁允䅁䅁䅕䵈先剭敁䕉䵁䅉䅅䅁䑁䅁䅁睁䵁䅁䅁权乁䅄䅁权歁杂䅁允䅁䅁䅅䅁䭁佁䵅䅁䵁䅉䅅䅁䙁䅁䅁睁䵁䅁䅁权祁兂䅁权灄权䅁权浄权䅁权湄权䅁允䅁䅁䅅䅁䭁䅁剣䅁䵁䅉䅅䅁䑁䅁䅁睁䵁䅁䅁权䡂兄䅁权歁杂䅁允䅁䅁䅅䅁䭁䉁儸䅁䵁䅉䅅䅁䙁䅁䅁睁䵁䅁䅁权祁兂䅁权煄权䅁权浄权䅁权牄权䅁允䅁䅁䅅䅁䡁䅁䅁䅁䅄⭔䅚䍄䉁䅁䅁兂䅁䅁䅍䅄䅁䅁䅯䅮䅕䅁䅯儷䅯䅁䅯朵䅯䅁䅯眵䅯䅁䅅䅁䉁䅁䅁睂䅁䅁䅁䩷汪䅑杷允䅁䅁䅕䅁䑁䅁䅷䅁䭁䡁䱫䅁䭁䵁即䅁䭁䅁䅑潁䭁䵁卫䅁䉁䅁䅁允䅁䅁䅕䉵䘶ㄶ㑆䕗䵁䅉䅅䅁䑁䅁䅁睁䵁䅁䅁权⽃兂䅁权流杂䅁允䅁䅁䅅䅁䙁䉁畓⭒㙆䘱䅎䍄䉁䅁䅁兂䅁䅁䅍䅄䅁䅁䅯睭䅕䅁䅯朶䅯䅁䅯朵䅯䅁䅯眶䅯䅁䅅䅁䉁䅁䅁睂䅁䅁䅁䍯浶䅑杷允䅁䅁䅕䅁䑁䅁䅷䅁䭁䩁䵷䅁䭁佁䭕䅁䭁佁䭙䅁䭁佁䭣䅁䉁䅁䅁允䅁䅁䅯睎䅳䅁杷允䅁䅁䅕䅁䑁䅁䅷䅁䭁䱁䔰䅁䭁佁䭧䅁䭁佁䭙䅁䭁佁䭣䅁䉁䅁䅁允䅁䅁䅯杂䅳䅁杷允䅁䅁䅕䅁䑁䅁䅷䅁䭁䩁䙳䅁䭁佁䬰䅁䭁佁䭙䅁䭁佁䭣䅁䉁䅁䅁允䅁䅁䅣䅁䅁䕁㡄唵䵁䅉䅅䅁䑁䅁䅁睁䵁䅁䅁权䵄䅂䅁权偄杅䅁允䅁䅁䅅䅁䭁䉁䕁䅁䵁䅉䅅䅁䑁䅁䅁睁䵁䅁䅁权ㅄ䅄䅁权歁杂䅁允䅁䅁䅅䅁䭁䱁兑䅁䵁䅉䅅䅁䑁䅁䅁睁䵁䅁䅁权啁杄䅁权奁杂䅁允䅁䅁䅅䅁䭁䡁䝷䅁䵁䅉䅅䅁䙁䅁䅁睁䵁䅁䅁权䵄䅂䅁权䙄杅䅁权䕁䅁䅋权䥄杅䅁允䅁䅁䅅䅁䙁䉁扣䵍㈱桵䅸䍄䉁䅁䅁兂䅁䅁䅍䅄䅁䅁䅯睇䄰䅁䅯儷䅯䅁䅯朵䅯䅁䅯眵䅯䅁䅅䅁䉁䅁䅁睂䅁䅁䅁䥉氳䅑杷允䅁䅁䅕䅁䑁䅁䅷䅁䭁䙁兣䅁䭁佁䭕䅁䭁佁䭙䅁䭁佁䭣䅁䉁䅁䅁允䅁䅁䅯睎䅳䅁杷允䅁䅁䅍䅁䑁䅁䅷䅁䭁䵁䕷䅁䭁䍁䝙䅁䉁䅁䅁允䅁䅁䅕䥘䌯匹㡪ざ䵁䅉䅅䅁䑁䅁䅁睁䵁䅁䅁权硄兂䅁权慁杂䅁允䅁䅁䅅䅁䭁䍁䝳䅁䵁䅉䅅䅁䙁䅁䅁睁䵁䅁䅁权噄䅂䅁权獄权䅁权浄权䅁权湄权䅁允䅁䅁䅅䅁䭁䉁䕁䅁䵁䅉䅅䅁䑁䅁䅁睁䵁䅁䅁权ㅃ兂䅁权奁杂䅁允䅁䅁䅅䅁䭁䉁䝫䅁䵁䅉䅅䅁䙁䅁䅁睁䵁䅁䅁权䭄睃䅁权瑄权䅁权浄权䅁权湄权䅁允䅁䅁䅅䅁䭁䉁䕁䅁䵁䅉䅅䅁䙁䅁䅁睁䵁䅁䅁权䵄䅂䅁权煄权䅁权浄权䅁权牄权䅁允䅁䅁䅅䅁䭁䉁䕁䅁䵁䅉䅅䅁䙁䅁䅁睁䵁䅁䅁权牄䅂䅁权獄权䅁权浄权䅁权湄权䅁允䅁䅁䅅䅁䡁䅁䅁䅁䅄畴䅖䍄䉁䅁䅁睁䅁䅁䅍䅄䅁䅁䅯睳䅳䅁䅯杈䅙䅁䅅䅁䉁䅁䅁权ぁ杂䅁䍄䉁䅁䅁兂䅁䅁䅍䅄䅁䅁䅯䄹䅷䅁䅯儵䅯䅁䅯朵䅯䅁䅯眵䅯䅁䅅䅁䉁䅁䅁权允䅂䅁䍄䉁䅁䅁兂䅁䅁䅍䅄䅁䅁䅯睚䅕䅁䅯硹䅉䅁䅯䅂䍁䅧䅯䉹䅉䅁䅅䅁䉁䅁䅁兂卂䉵䘶㔶摆䅑杷允䅁䅁䅕䅁䑁䅁䅷䅁䭁偁䕣䅁䭁䵁即䅁䭁䅁䅑潁䭁䵁卫䅁䉁䅁䅁允䅁䅁䅕䥘䌯匹䵩し䵁䅉䅅䅁䙁䅁䅁睁䵁䅁䅁权瑄睃䅁权煄权䅁权浄权䅁权牄权䅁允䅁䅁䅅䅁䭁䉁䕁䅁䵁䅉䅅䅁䑁䅁䅁睁䵁䅁䅁权瑁兂䅁权敁杂䅁允䅁䅁䅅䅁䭁䕁䡣䅁䵁䅉䅅䅁䑁䅁䅁睁䵁䅁䅁权噄䅂䅁权敁杂䅁允䅁䅁䅅䅁䭁䕁䝫䅁䵁䅉䅅䅁䙁䅁䅁睁䵁䅁䅁权歃兂䅁权潄权䅁权浄权䅁权湄权䅁允䅁䅁䅅䅁䭁䙁䱅䅁䵁䅉䅅䅁䑁䅁䅁睁䵁䅁䅁权汃兄䅁权敁杂䅁允䅁䅁䅅䅁䭁䕁䝫䅁䵁䅉䅅䅁䙁䅁䅁睁䵁䅁䅁权瑁兂䅁权瑄权䅁权浄权䅁权湄权䅁允䅁䅁䅅䅁䭁䉁䕁䅁䵁䅉䅅䅁䙁䅁䅁睁䵁䅁䅁权畁兂䅁权瑄权䅁权浄权䅁权湄权䅁允䅁䅁䅅䅁䡁䅁䅁䅁䅂畬䅖䍄䉁䅁䅁兂䅁䅁䅍䅄䅁䅁䅯眲䅕䅁䅯硹䅉䅁䅯䅂䍁䅧䅯剹䅉䅁䅅䅁䉁䅁䅁兂浂浚浚獚婚䅑杷允䅁䅁䅍䅁䑁䅁䅷䅁䭁佁䙁䅁䭁䍁䝑䅁䉁䅁䅁允䅁䅁䅯睓䅧䅁杷允䅁䅁䅍䅁䑁䅁䅷䅁䭁佁䙁䅁䭁䍁䝙䅁䉁䅁䅁允䅁䅁䅕児塲㍯乁啗䵁䅉䅅䅁䙁䅁䅁睁䵁䅁䅁权慂睃䅁权獄权䅁权浄权䅁权湄权䅁允䅁䅁䅅䅁䡁䅁䅁䅁䅂畱䅖䍄䉁䅁䅁睁䅁䅁䅍䅄䅁䅁䅯兮䅕䅁䅯䅇䅙䅁䅅䅁䉁䅁䅁权㕁杂䅁䍄䉁䅁䅁睁䅁䅁䅍䅄䅁䅁䅯䅴䅳䅁䅯杇䅙䅁䅅䅁䉁䅁䅁权敂杂䅁䍄䉁䅁䅁兂䅁䅁䅍䅄䅁䅁䅯睷䅕䅁䅯䄶䅯䅁䅯朵䅯䅁䅯眵䅯䅁䅅䅁䉁䅁䅁权䝁睃䅁䍄䉁䅁䅁兂䅁䅁䅍䅄䅁䅁䅯䅓䅕䅁䅯儵䅯䅁䅯朵䅯䅁䅯眵䅯䅁䅅䅁䉁䅁䅁权㑁睃䅁䍄䉁䅁䅁兂䅁䅁䅍䅄䅁䅁䅯睸䅑䅁䅯剸䅉䅁䅯䅂䍁䅧䅯剹䅉䅁䅅䅁䉁䅁䅁兂卄慗汓婮噳䅑杷允䅁䅁䅍䅁䑁䅁䅷䅁䭁䩁䘰䅁䭁䵁匸䅁䉁䅁䅁允䅁䅁䅯䅅䅑䅁杷允䅁䅁䅍䅁䑁䅁䅷䅁䭁䥁䱫䅁䭁䉁䝧䅁䉁䅁䅁允䅁䅁䅯兇䅙䅁杷允䅁䅁䅕䅁䑁䅁䅷䅁䭁䩁䘰䅁䭁䵁即䅁䭁䅁䅑潁䭁䵁卫䅁䉁䅁䅁允䅁䅁䅕場啯歲档啖䵁䅉䅅䅁䑁䅁䅁睁䵁䅁䅁权卂兂䅁权慁杂䅁允䅁䅁䅅䅁䭁䝁䝁䅁䵁䅉䅅䅁䑁䅁䅁睁䵁䅁䅁权䕁杂䅁权偄杅䅁允䅁䅁䅅䅁䡁䅁䅁䅁杂数䅒䍄䉁䅁䅁睁䅁䅁䅍䅄䅁䅁䅯䅡䄰䅁䅯䅇䅙䅁䅅䅁䉁䅁䅁权婁杂䅁䍄䉁䅁䅁兂䅁䅁䅍䅄䅁䅁䅯䅶䅑䅁䅯䄶䅯䅁䅯朵䅯䅁䅯眵䅯䅁䅅䅁䉁䅁䅁权䝁睃䅁䍄䉁䅁䅁睁䅁䅁䅍䅄䅁䅁䅯兣䅕䅁䅯硺䅉䅁䅅䅁䉁䅁䅁睂䅁䅁䅁䵧栯䅑杷允䅁䅁䅍䅁䑁䅁䅷䅁䭁䉁䝅䅁䭁䉁䝧䅁䉁䅁䅁允䅁䅁䅯䅒䅙䅁杷允䅁䅁䅍䅁䑁䅁䅷䅁䭁䉁䝉䅁䭁䉁䝧䅁䉁䅁䅁允䅁䅁䅯䅦䅙䅁杷允䅁䅁䅕䅁䑁䅁䅷䅁䭁䩁佣䅁䭁佁䭯䅁䭁佁䭙䅁䭁佁䭳䅁䉁䅁䅁允䅁䅁䅯䅅䅑䅁杷允䅁䅁䅕䅁䑁䅁䅷䅁䭁䝁䵕䅁䭁佁䭯䅁䭁佁䭙䅁䭁佁䭳䅁䉁䅁䅁允䅁䅁䅣䅁䅁佁㍁欵䵁䅉䅅䅁䑁䅁䅁睁䵁䅁䅁权牃兂䅁权奁杂䅁允䅁䅁䅅䅁䭁䕁䝁䅁䵁䅉䅅䅁䑁䅁䅁睁䵁䅁䅁权剁杂䅁权慁杂䅁允䅁䅁䅅䅁䭁䵁䝍䅁䵁䅉䅅䅁䙁䅁䅁睁䵁䅁䅁权䅁睃䅁权汄权䅁权浄权䅁权湄权䅁允䅁䅁䅅䅁䭁䑁䱣䅁䵁䅉䅅䅁䙁䅁䅁睁䵁䅁䅁权楁䅄䅁权汄权䅁权浄权䅁权湄权䅁允䅁䅁䅅䅁䭁䅁䰸䅁䵁䅉䅅䅁䑁䅁䅁睁䵁䅁䅁权十杂䅁权慁杂䅁允䅁䅁䅅䅁䭁䝁䝉䅁䵁䅉䅅䅁䑁䅁䅁睁䵁䅁䅁权坂䅄䅁权敁杂䅁允䅁䅁䅅䅁䭁䑁䜸䅁䵁䅉䅅䅁䙁䅁䅁睁䵁䅁䅁权剁杂䅁权瑄权䅁权浄权䅁权湄权䅁允䅁䅁䅅䅁䡁䅁䅁䅁杄敺䅖䍄䉁䅁䅁兂䅁䅁䅍䅄䅁䅁䅯杅䅙䅁䅯儷䅯䅁䅯朵䅯䅁䅯眵䅯䅁䅅䅁䉁䅁䅁睂䅁䅁䅁䭑橺䅑杷允䅁䅁䅍䅁䑁䅁䅷䅁䭁佁䕅䅁䭁䵁匸䅁䉁䅁䅁允䅁䅁䅯䅅䅑䅁杷允䅁䅁䅍䅁䑁䅁䅷䅁䭁䥁䙙䅁䭁䉁䝧䅁䉁䅁䅁允䅁䅁䅯兇䅙䅁杷允䅁䅁䅍䅁䑁䅁䅷䅁䭁䅁䝕䅁䭁䍁䝑䅁䉁䅁䅁允䅁䅁䅯䄰䅣䅁杷允䅁䅁䅕䅁䑁䅁䅷䅁䭁䅁䝕䅁䭁佁䭫䅁䭁佁䭙䅁䭁佁䭣䅁䉁䅁䅁允䅁䅁䅯睋䄴䅁杷允䅁䅁䅍䅁䑁䅁䅷䅁䭁䵁䵑䅁䭁䉁䝷䅁䉁䅁䅁允䅁䅁䅯杒䅣䅁杷允䅁䅁䅕䅁䑁䅁䅷䅁䭁偁䙷䅁䭁佁䬰䅁䭁佁䭙䅁䭁佁䭣䅁䉁䅁䅁允䅁䅁䅯䅅䅑䅁杷允䅁䅁䅕䅁䑁䅁䅷䅁䭁偁䕉䅁䭁佁䭕䅁䭁佁䭙䅁䭁佁䭣䅁䉁䅁䅁允䅁䅁䅯兄䅳䅁杷允䅁䅁䅕䅁䑁䅁䅷䅁䭁䵁䙧䅁䭁佁䭫䅁䭁佁䭙䅁䭁佁䭣䅁䉁䅁䅁允䅁䅁䅯䅅䅑䅁杷允䅁䅁䅍䅁䑁䅁䅷䅁䭁䡁䙁䅁䭁䵁匸䅁䉁䅁䅁允䅁䅁䅯䅅䅑䅁杷允䅁䅁䅕䅁䑁䅁䅷䅁䭁䝁䘸䅁䭁䵁即䅁䭁䅁䅑潁䭁䵁卧䅁䉁䅁䅁允䅁䅁䅕㡪ㅌ䙋⽹さ䵁䅉䅅䅁䑁䅁䅁睁䵁䅁䅁权睂兂䅁权奁杂䅁允䅁䅁䅅䅁䭁䡁䝷䅁䵁䅉䅅䅁䑁䅁䅁睁䵁䅁䅁权捄睃䅁权奁杂䅁允䅁䅁䅅䅁䭁䉁䝫䅁䵁䅉䅅䅁䑁䅁䅁睁䵁䅁䅁权睂兂䅁权敁杂䅁允䅁䅁䅅䅁䭁䑁䝑䅁䵁䅉䅅䅁䑁䅁䅁睁䵁䅁䅁权睂兂䅁权歁杂䅁允䅁䅁䅅䅁䭁䅁䡧䅁䵁䅉䅅䅁䙁䅁䅁睁䵁䅁䅁权敄睃䅁权汄权䅁权浄权䅁权湄权䅁允䅁䅁䅅䅁䭁䉁䕁䅁䵁䅉䅅䅁䙁䅁䅁睁䵁䅁䅁权睂兂䅁权灄权䅁权浄权䅁权湄权䅁允䅁䅁䅅䅁䭁䍁丰䅁䵁䅉䅅䅁䙁䅁䅁睁䵁䅁䅁权療兂䅁权煄权䅁权浄权䅁权牄权䅁允䅁䅁䅅䅁䭁䉁䕁䅁䵁䅉䅅䅁䙁䅁䅁睁䵁䅁䅁权坁杂䅁权䙄杅䅁权䕁䅁䅋权䥄杅䅁允䅁䅁䅅䅁䙁䵁樴⭐穗砳䅎䍄䉁䅁䅁䅂䅁䅁䅍䅄䅁䅁䅯儹䅑䅁䅯睈䅙䅁䅯䅉䅙䅁䅅䅁䉁䅁䅁权婃杂䅁䍄䉁䅁䅁睁䅁䅁䅍䅄䅁䅁䅯儹䅑䅁䅯杊䅙䅁䅅䅁䉁䅁䅁兂慃婭婭慭啬䅑杷允䅁䅁䅕䅁䑁䅁䅷䅁䭁偁䕕䅁䭁佁䭷䅁䭁佁䭙䅁䭁佁䭣䅁䉁䅁䅁允䅁䅁䅣䅁䅁䥁㙄䔵䵁䅉䅅䅁䙁䅁䅁睁䵁䅁䅁权⽃兄䅁权煄权䅁权浄权䅁权牄权䅁允䅁䅁䅅䅁䭁䉁䕁䅁䵁䅉䅅䅁䑁䅁䅁睁䵁䅁䅁权瑄䅂䅁权慁杂䅁允䅁䅁䅅䅁䭁䑁䜰䅁䵁䅉䅅䅁䑁䅁䅁睁䵁䅁䅁权あ兂䅁权捁杂䅁允䅁䅁䅅䅁䭁䡁䝳䅁䵁䅉䅅䅁䕁䅁䅁睁䵁䅁䅁权あ兂䅁权晁杂䅁权杁杂䅁允䅁䅁䅅䅁䭁䥁䝙䅁䵁䅉䅅䅁䙁䅁䅁睁䵁䅁䅁权䑁䅅䅁权䱄杅䅁权䕁䅁䅋权䩄杅䅁允䅁䅁䅅䅁䙁佁㙆䭆䠵噁䅤䍄䉁䅁䅁兂䅁䅁䅍䅄䅁䅁䅯䅤䅕䅁䅯䄶䅯䅁䅯朵䅯䅁䅯眵䅯䅁䅅䅁䉁䅁䅁权㉁睃䅁䍄䉁䅁䅁兂䅁䅁䅍䅄䅁䅁䅯䅦䅳䅁䅯剸䅉䅁䅯䅂䍁䅧䅯剹䅉䅁䅅䅁䉁䅁䅁兂㕂焱塓㠸塙䅑杷允䅁䅁䅕䅁䑁䅁䅷䅁䭁䡁䙑䅁䭁佁䭷䅁䭁佁䭙䅁䭁佁䭣䅁䉁䅁䅁允䅁䅁䅣䅁䅁䵁乁欵䵁䅉䅅䅁䑁䅁䅁睁䵁䅁䅁权㡃䅂䅁权慁杂䅁允䅁䅁䅅䅁䭁䕁䝳䅁䵁䅉䅅䅁䑁䅁䅁睁䵁䅁䅁权捂睃䅁权歁杂䅁允䅁䅁䅅䅁䭁䉁䕁䅁䵁䅉䅅䅁䕁䅁䅁睁䵁䅁䅁权㡃䅂䅁权晁杂䅁权杁杂䅁允䅁䅁䅅䅁䭁䩁䡷䅁䵁䅉䅅䅁䙁䅁䅁睁䵁䅁䅁权楄䅂䅁权汄权䅁权浄权䅁权湄权䅁允䅁䅁䅅䅁䭁䑁䱣䅁䵁䅉䅅䅁䙁䅁䅁睁䵁䅁䅁权㡃䅂䅁权獄权䅁权浄权䅁权湄权䅁允䅁䅁䅅䅁䡁䅁䅁䅁䅂甶䅖䍄䉁䅁䅁兂䅁䅁䅍䅄䅁䅁䅯睶䅷䅁䅯剸䅉䅁䅯䅂䍁䅧䅯䉹䅉䅁䅅䅁䉁䅁䅁兂扄䩥愴摘䰴䅑杷允䅁䅁䅍䅁䑁䅁䅷䅁䭁䥁乁䅁䭁䉁䝧䅁䉁䅁䅁允䅁䅁䅯兇䅙䅁杷允䅁䅁䅑䅁䑁䅁䅷䅁䭁䭁䙯䅁䭁䉁䜸䅁䭁䍁䝁䅁䉁䅁䅁允䅁䅁䅯䅏䅙䅁杷允䅁䅁䅕䅁䑁䅁䅷䅁䭁佁乷䅁䭁佁䭧䅁䭁佁䭙䅁䭁佁䭣䅁䉁䅁䅁允䅁䅁䅯䅅䅑䅁杷允䅁䅁䅕䅁䑁䅁䅷䅁䭁䉁䝍䅁䭁䵁即䅁䭁䅁䅑潁䭁䵁卧䅁䉁䅁䅁允䅁䅁䅕硥畓⭒㙇す䵁䅉䅅䅁䙁䅁䅁睁䵁䅁䅁权㥁兂䅁权瑄权䅁权浄权䅁权湄权䅁允䅁䅁䅅䅁䡁䅁䅁䅁权敲䅖䍄䉁䅁䅁兂䅁䅁䅍䅄䅁䅁䅯東䅕䅁䅯䄶䅯䅁䅯朵䅯䅁䅯眵䅯䅁䅅䅁䉁䅁䅁权允䅂䅁䍄䉁䅁䅁䅂䅁䅁䅍䅄䅁䅁䅯䅓䅕䅁䅯睈䅙䅁䅯䅉䅙䅁䅅䅁䉁䅁䅁权呂䅃䅁䍄䉁䅁䅁睁䅁䅁䅍䅄䅁䅁䅯眫䅯䅁䅯杈䅙䅁䅅䅁䉁䅁䅁权⽁杂䅁䍄䉁䅁䅁兂䅁䅁䅍䅄䅁䅁䅯杆䅳䅁䅯剸䅉䅁䅯䅂䍁䅧䅯剹䅉䅁䅅䅁䉁䅁䅁兂杂佡㡨䕕允䅑杷允䅁䅁䅍䅁䑁䅁䅷䅁䭁䅁䝯䅁䭁䍁䝑䅁䉁䅁䅁允䅁䅁䅯䅅䅑䅁杷允䅁䅁䅍䅁䑁䅁䅷䅁䭁䥁䵷䅁䭁䉁䝷䅁䉁䅁䅁允䅁䅁䅯杒䅣䅁杷允䅁䅁䅕䅁䑁䅁䅷䅁䭁䕁䙧䅁䭁佁䭫䅁䭁佁䭙䅁䭁佁䭣䅁䉁䅁䅁允䅁䅁䅯睮䄸䅁杷允䅁䅁䅍䅁䑁䅁䅷䅁䭁䩁䕯䅁䭁䉁䝷䅁䉁䅁䅁允䅁䅁䅯䄷䅙䅁杷允䅁䅁䅕䅁䑁䅁䅷䅁䭁䝁䵑䅁䭁䵁单䅁䭁䅁䅑潁䭁䵁卫䅁䉁䅁䅁允䅁䅁䅕䱦敬敚呫䕂䵁䅉䅅䅁䙁䅁䅁睁䵁䅁䅁权䵄兂䅁权䙄杅䅁权䕁䅁䅋权䩄杅䅁允䅁䅁䅅䅁䙁䝁剹ㅙ婬楗䅂䍄䉁䅁䅁兂䅁䅁䅍䅄䅁䅁䅯䅺䅕䅁䅯硹䅉䅁䅯䅂䍁䅧䅯䉹䅉䅁䅅䅁䉁䅁䅁兂慃婭婭卭慬䅑杷允䅁䅁䅍䅁䑁䅁䅷䅁䭁䩁䵅䅁䭁䉁䝯䅁䉁䅁䅁允䅁䅁䅯䅑䅙䅁杷允䅁䅁䅑䅁䑁䅁䅷䅁䭁䵁䙷䅁䭁䉁䜸䅁䭁䍁䝁䅁䉁䅁䅁允䅁䅁䅯兖䅧䅁杷允䅁䅁䅕䅁䑁䅁䅷䅁䭁䵁䙷䅁䭁佁䭧䅁䭁佁䭙䅁䭁佁䭣䅁䉁䅁䅁允䅁䅁䅯䅅䅑䅁杷允䅁䅁䅕䅁䑁䅁䅷䅁䭁䅁久䅁䭁䵁即䅁䭁䅁䅑潁䭁䵁卧䅁䉁䅁䅁允䅁䅁䅕䡰㥁瑃呦歖䵁䅉䅅䅁䙁䅁䅁睁䵁䅁䅁权䵄兂䅁权煄权䅁权浄权䅁权牄权䅁允䅁䅁䅅䅁䭁䉁䕁䅁䵁䅉䅅䅁䙁䅁䅁睁䵁䅁䅁权煃兄䅁权䱄杅䅁权䕁䅁䅋权䩄杅䅁允䅁䅁䅅䅁䙁䝁浚浚浚浦䅨䍄䉁䅁䅁睁䅁䅁䅍䅄䅁䅁䅯睒䅕䅁䅯䅇䅙䅁䅅䅁䉁䅁䅁权䕂杂䅁䍄䉁䅁䅁睁䅁䅁䅍䅄䅁䅁䅯睒䅕䅁䅯䅊䅙䅁䅅䅁䉁䅁䅁权塂䅃䅁䍄䉁䅁䅁睁䅁䅁䅍䅄䅁䅁䅯儶䄴䅁䅯䅊䅙䅁䅅䅁䉁䅁䅁权允䅂䅁䍄䉁䅁䅁睁䅁䅁䅍䅄䅁䅁䅯睗䅕䅁䅯䅊䅙䅁䅅䅁䉁䅁䅁权䥁睂䅁䍄䉁䅁䅁兂䅁䅁䅍䅄䅁䅁䅯䄲䅕䅁䅯硹䅉䅁䅯䅂䍁䅧䅯剹䅉䅁䅅䅁䉁䅁䅁兂塄㍯㥁权呤䅑杷允䅁䅁䅑䅁䑁䅁䅷䅁䭁乁䕉䅁䭁䉁䜸䅁䭁䍁䝁䅁䉁䅁䅁允䅁䅁䅯眲䅙䅁杷允䅁䅁䅕䅁䑁䅁䅷䅁䭁䱁临䅁䭁䵁即䅁䭁䅁䅑潁䭁䵁卫䅁䉁䅁䅁允䅁䅁䅕㑈牘払佪啗䵁䅉䅅䅁䑁䅁䅁睁䵁䅁䅁权坃兂䅁权奁杂䅁允䅁䅁䅅䅁䭁䉁䝫䅁䵁䅉䅅䅁䙁䅁䅁睁䵁䅁䅁权癁䅄䅁权䙄杅䅁权䕁䅁䅋权䩄杅䅁允䅁䅁䅅䅁䙁佁橇婙唶䉍䅆䍄䉁䅁䅁睁䅁䅁䅍䅄䅁䅁䅯杬䅕䅁䅯杇䅙䅁䅅䅁䉁䅁䅁权扁杂䅁䍄䉁䅁䅁兂䅁䅁䅍䅄䅁䅁䅯杬䅕䅁䅯儶䅯䅁䅯朵䅯䅁䅯眵䅯䅁䅅䅁䉁䅁䅁权灄睄䅁䍄䉁䅁䅁睁䅁䅁䅍䅄䅁䅁䅯䅆䅕䅁䅯杈䅙䅁䅅䅁䉁䅁䅁权啂杂䅁䍄䉁䅁䅁兂䅁䅁䅍䅄䅁䅁䅯兔䄸䅁䅯䄶䅯䅁䅯朵䅯䅁䅯眵䅯䅁䅅䅁䉁䅁䅁权䝁睃䅁䍄䉁䅁䅁睁䅁䅁䅍䅄䅁䅁䅯杄䅕䅁䅯䅇䅙䅁䅅䅁䉁䅁䅁权㥁杂䅁䍄䉁䅁䅁睁䅁䅁䅍䅄䅁䅁䅯杄䅕䅁䅯杊䅙䅁䅅䅁䉁䅁䅁兂㑃潈牘婕坨䅑杷允䅁䅁䅍䅁䑁䅁䅷䅁䭁䙁䵍䅁䭁䍁䝑䅁䉁䅁䅁允䅁䅁䅯䅅䅑䅁杷允䅁䅁䅕䅁䑁䅁䅷䅁䭁乁䙣䅁䭁佁䭧䅁䭁佁䭙䅁䭁佁䭣䅁䉁䅁䅁允䅁䅁䅯杂䅳䅁杷允䅁䅁䅕䅁䑁䅁䅷䅁䭁䩁䱁䅁䭁䵁单䅁䭁䅁䅑潁䭁䵁卫䅁䉁䅁䅁允䅁䅁䅕慯坔效䑉歄䵁䅉䅅䅁䙁䅁䅁睁䵁䅁䅁权啃兂䅁权䙄杅䅁权䕁䅁䅋权䥄杅䅁允䅁䅁䅅䅁䙁偁ㅹ䑏捨內䄵䍄䉁䅁䅁兂䅁䅁䅍䅄䅁䅁䅯䅬䅕䅁䅯剸䅉䅁䅯䅂䍁䅧䅯剹䅉䅁䅅䅁䉁䅁䅁兂䱃䈲楄態剁䅑杷允䅁䅁䅕䅁䑁䅁䅷䅁䭁䍁䱅䅁䭁佁䭯䅁䭁佁䭙䅁䭁佁䭳䅁䉁䅁䅁允䅁䅁䅣䅁䅁佁⭁欵䵁䅉䅅䅁䙁䅁䅁睁䵁䅁䅁权啃兂䅁权䱄杅䅁权䕁䅁䅋权䥄杅䅁允䅁䅁䅅䅁䙁䉁䘫ㄶ㑇汦䅒䍄䉁䅁䅁兂䅁䅁䅍䅄䅁䅁䅯杊䄴䅁䅯䄶䅯䅁䅯朵䅯䅁䅯眵䅯䅁䅅䅁䉁䅁䅁权䝁睃䅁䍄䉁䅁䅁兂䅁䅁䅍䅄䅁䅁䅯䅬䅕䅁䅯硹䅉䅁䅯䅂䍁䅧䅯剹䅉䅁䅅䅁䉁䅁䅁兂晁敨剴䭵堵䅑杷允䅁䅁䅍䅁䑁䅁䅷䅁䭁䩁䙑䅁䭁䉁䝧䅁䉁䅁䅁允䅁䅁䅯杓䅙䅁杷允䅁䅁䅕䅁䑁䅁䅷䅁䭁䩁䙑䅁䭁佁䭕䅁䭁佁䭙䅁䭁佁䭣䅁䉁䅁䅁允䅁䅁䅯李䅳䅁杷允䅁䅁䅍䅁䑁䅁䅷䅁䭁偁䙳䅁䭁䍁䝙䅁䉁䅁䅁允䅁䅁䅕噋偹癷奘䕗䵁䅉䅅䅁䑁䅁䅁睁䵁䅁䅁权䉄䅂䅁权敁杂䅁允䅁䅁䅅䅁䭁䱁䡫䅁䵁䅉䅅䅁䙁䅁䅁睁䵁䅁䅁权䱄兂䅁权煄权䅁权浄权䅁权牄权䅁允䅁䅁䅅䅁䡁䅁䅁䅁杂⭌䅚䍄䉁䅁䅁睁䅁䅁䅍䅄䅁䅁䅯儯䅑䅁䅯䅈䅙䅁䅅䅁䉁䅁䅁权獄杂䅁䍄䉁䅁䅁兂䅁䅁䅍䅄䅁䅁䅯杆䅳䅁䅯儵䅯䅁䅯朵䅯䅁䅯眵䅯䅁䅅䅁䉁䅁䅁权允䅂䅁䍄䉁䅁䅁睁䅁䅁䅍䅄䅁䅁䅯材䅷䅁䅯䅊䅙䅁䅅䅁䉁䅁䅁权乃充䅁䍄䉁䅁䅁睁䅁䅁䅍䅄䅁䅁䅯睷䄴䅁䅯硺䅉䅁䅅䅁䉁䅁䅁权允䅂䅁䍄䉁䅁䅁睁䅁䅁䅍䅄䅁䅁䅯睯䄸䅁䅯䅊䅙䅁䅅䅁䉁䅁䅁权坁充䅁䍄䉁䅁䅁兂䅁䅁䅍䅄䅁䅁䅯䅈䅕䅁䅯剸䅉䅁䅯䅂䍁䅧䅯剹䅉䅁䅅䅁䉁䅁䅁兂杁䩰䩦㤵䤴䅑杷允䅁䅁䅍䅁䑁䅁䅷䅁䭁䡁䙫䅁䭁䍁䝙䅁䉁䅁䅁允䅁䅁䅕呣䬰㘱䅎啗䵁䅉䅅䅁䙁䅁䅁睁䵁䅁䅁权捁兂䅁权䱄杅䅁权䕁䅁䅋权䩄杅䅁允䅁䅁䅅䅁䙁䭁睒児塲ㅧ䅚䍄䉁䅁䅁睁䅁䅁䅍䅄䅁䅁䅯䅈䅕䅁䅯杈䅙䅁䅅䅁䉁䅁䅁权乁睂䅁䍄䉁䅁䅁睁䅁䅁䅍䅄䅁䅁䅯䅈䅕䅁䅯䅊䅙䅁䅅䅁䉁䅁䅁权允䅂䅁䍄䉁䅁䅁睁䅁䅁䅍䅄䅁䅁䅯兢䅳䅁䅯杇䅙䅁䅅䅁䉁䅁䅁权睃杂䅁䍄䉁䅁䅁兂䅁䅁䅍䅄䅁䅁䅯䅈䅕䅁䅯䄷䅯䅁䅯朵䅯䅁䅯眵䅯䅁䅅䅁䉁䅁䅁睂䅁䅁䅁䉙洷䅑杷允䅁䅁䅕䅁䑁䅁䅷䅁䭁䉁䙷䅁䭁佁䬰䅁䭁佁䭙䅁䭁佁䭣䅁䉁䅁䅁允䅁䅁䅣䅁䅁䝁敁欵䵁䅉䅅䅁䙁䅁䅁睁䵁䅁䅁权奂睃䅁权䱄杅䅁权䕁䅁䅋权䩄杅䅁允䅁䅁䅅䅁䙁䉁䘫ㄶ㑇汈䄱䍄䉁䅁䅁睁䅁䅁䅍䅄䅁䅁䅯朴䅑䅁䅯硺䅉䅁䅅䅁䉁䅁䅁睂噂噖噖扉桐䅑杷允䅁䅁䅕䅁䑁䅁䅷䅁䭁䩁䱣䅁䭁佁䭕䅁䭁佁䭙䅁䭁佁䭣䅁䉁䅁䅁允䅁䅁䅯䅅䅑䅁杷允䅁䅁䅕䅁䑁䅁䅷䅁䭁䥁䵉䅁䭁佁䬰䅁䭁佁䭙䅁䭁佁䭣䅁䉁䅁䅁允䅁䅁䅯䅅䅑䅁杷允䅁䅁䅕䅁䑁䅁䅷䅁䭁佁䕉䅁䭁䵁即䅁䭁䅁䅑潁䭁䵁卧䅁䉁䅁䅁允䅁䅁䅕硥畓⭒䭇啗䵁䅉䅅䅁䕁䅁䅁睁䵁䅁䅁权摄兄䅁权晁杂䅁权杁杂䅁允䅁䅁䅅䅁䭁䕁䜴䅁䵁䅉䅅䅁䙁䅁䅁睁䵁䅁䅁权楂䅄䅁权䱄杅䅁权䕁䅁䅋权䥄杅䅁允䅁䅁䅅䅁䙁䱁敧敨剴䙥䅬䍄䉁䅁䅁兂䅁䅁䅍䅄䅁䅁䅯䄯䅑䅁䅯䄷䅯䅁䅯朵䅯䅁䅯眵䅯䅁䅅䅁䉁䅁䅁睂䅁䅁䅁䌴浔䅑杷允䅁䅁䅕䅁䑁䅁䅷䅁䭁佁䕉䅁䭁䵁即䅁䭁䅁䅑潁䭁䵁卫䅁䉁䅁䅁允䅁䅁䅕䅁䅁䅁睃ざ䵁䅉䅅䅁䙁䅁䅁睁䵁䅁䅁权䙃䅄䅁权䙄杅䅁权䕁䅁䅋权䩄杅䅁允䅁䅁䅅䅁䙁佁䍦欲䍖朳䅬䍄䉁䅁䅁睁䅁䅁䅍䅄䅁䅁䅯朴䅑䅁䅯䅇䅙䅁䅅䅁䉁䅁䅁权㕁杂䅁䍄䉁䅁䅁兂䅁䅁䅍䅄䅁䅁䅯朴䅑䅁䅯䄷䅯䅁䅯朵䅯䅁䅯眵䅯䅁䅅䅁䉁䅁䅁睂䅁䅁䅁䱷汢䅑杷允䅁䅁䅕䅁䑁䅁䅷䅁䭁䥁䙁䅁䭁佁䭕䅁䭁佁䭙䅁䭁佁䭣䅁䉁䅁䅁允䅁䅁䅯兄䅳䅁杷允䅁䅁䅕䅁䑁䅁䅷䅁䭁偁䕷䅁䭁䵁即䅁䭁䅁䅑潁䭁䵁卧䅁䉁䅁䅁允䅁䅁䅕積積積䑐歗䵁䅉䅅䅁䙁䅁䅁睁䵁䅁䅁权穂兂䅁权獄权䅁权浄权䅁权湄权䅁允䅁䅁䅅䅁䡁䅁䅁䅁䅂攱䅖䍄䉁䅁䅁睁䅁䅁䅍䅄䅁䅁䅯䄰䅕䅁䅯硺䅉䅁䅅䅁䉁䅁䅁睂䅁䅁䅁䵑楮䅑杷允䅁䅁䅍䅁䑁䅁䅷䅁䭁䭁䘰䅁䭁䍁䝙䅁䉁䅁䅁允䅁䅁䅕㘱睎児湯ざ䵁䅉䅅䅁䑁䅁䅁睁䵁䅁䅁权ㅂ兄䅁权偄杅䅁允䅁䅁䅅䅁䭁䉁䕁䅁䵁䅉䅅䅁䑁䅁䅁睁䵁䅁䅁权兄兂䅁权慁杂䅁允䅁䅁䅅䅁䭁䙁䝫䅁䵁䅉䅅䅁䙁䅁䅁睁䵁䅁䅁权䙂睃䅁权䙄杅䅁权䕁䅁䅋权䩄杅䅁允䅁䅁䅅䅁䙁䍁ㅗ煁佤癊⽳䍄䉁䅁䅁兂䅁䅁䅍䅄䅁䅁䅯䅔䄸䅁䅯硹䅉䅁䅯䅂䍁䅧䅯䉹䅉䅁䅅䅁䉁䅁䅁兂浂浚浚歚剚䅑杷允䅁䅁䅍䅁䑁䅁䅷䅁䭁乁䙁䅁䭁䉁䝷䅁䉁䅁䅁允䅁䅁䅯兑䅙䅁杷允䅁䅁䅍䅁䑁䅁䅷䅁䭁乁䙁䅁䭁䉁䜴䅁䉁䅁䅁允䅁䅁䅯杘䅧䅁杷允䅁䅁䅑䅁䑁䅁䅷䅁䭁乁䙁䅁䭁䉁䜸䅁䭁䍁䝁䅁䉁䅁䅁允䅁䅁䅯睘䅧䅁杷允䅁䅁䅕䅁䑁䅁䅷䅁䭁乁䙁䅁䭁佁䬰䅁䭁佁䭙䅁䭁佁䭣䅁䉁䅁䅁允䅁䅁䅯䅅䅑䅁杷允䅁䅁䅕䅁䑁䅁䅷䅁䭁䉁乳䅁䭁䵁即䅁䭁䅁䅑潁䭁䵁卫䅁䉁䅁䅁允䅁䅁䅕⽷潕䥘礫䕗䵁䅉䅅䅁䑁䅁䅁睁䵁䅁䅁权䑄睃䅁权流杂䅁允䅁䅁䅅䅁䙁䑁䬰㘱睎啶䅸䍄䉁䅁䅁睁䅁䅁䅍䅄䅁䅁䅯免䄰䅁䅯杇䅙䅁䅅䅁䉁䅁䅁权楂杂䅁䍄䉁䅁䅁睁䅁䅁䅍䅄䅁䅁䅯杕䄰䅁䅯硺䅉䅁䅅䅁䉁䅁䅁权允䅂䅁䍄䉁䅁䅁兂䅁䅁䅍䅄䅁䅁䅯杷䄴䅁䅯硹䅉䅁䅯䅂䍁䅧䅯剹䅉䅁䅅䅁䉁䅁䅁兂塄㍯㥁瑃卤䅑杷允䅁䅁䅕䅁䑁䅁䅷䅁䭁䅁䝷䅁䭁䵁即䅁䭁䅁䅑潁䭁䵁卧䅁䉁䅁䅁允䅁䅁䅕灭婭婭䩮さ䵁䅉䅅䅁䑁䅁䅁睁䵁䅁䅁权䵁杂䅁权慁杂䅁允䅁䅁䅅䅁䭁䵁䝁䅁䵁䅉䅅䅁䙁䅁䅁睁䵁䅁䅁权䵁杂䅁权灄权䅁权浄权䅁权湄权䅁允䅁䅁䅅䅁䭁䉁䕁䅁䵁䅉䅅䅁䙁䅁䅁睁䵁䅁䅁权䵁杂䅁权獄权䅁权浄权䅁权湄权䅁允䅁䅁䅅䅁䭁䉁䕁䅁䵁䅉䅅䅁䙁䅁䅁睁䵁䅁䅁权噄䅂䅁权䙄杅䅁权䕁䅁䅋权䩄杅䅁允䅁䅁䅅䅁䙁䑁摲浬㉣剏䅤䍄䉁䅁䅁兂䅁䅁䅍䅄䅁䅁䅯儱䅑䅁䅯硹䅉䅁䅯䅂䍁䅧䅯䉹䅉䅁䅅䅁䉁䅁䅁兂㝂䭆䠵娴婰䅑杷允䅁䅁䅕䅁䑁䅁䅷䅁䭁乁䕕䅁䭁䵁即䅁䭁䅁䅑潁䭁䵁卫䅁䉁䅁䅁允䅁䅁䅕捺䵺䵺䵺歗䵁䅉䅅䅁䑁䅁䅁睁䵁䅁䅁权噄䅂䅁权奁杂䅁允䅁䅁䅅䅁䭁䉁䝫䅁䵁䅉䅅䅁䙁䅁䅁睁䵁䅁䅁权穃睃䅁权潄权䅁权浄权䅁权湄权䅁允䅁䅁䅅䅁䭁䉁䕁䅁䵁䅉䅅䅁䑁䅁䅁睁䵁䅁䅁权灃兂䅁权歁杂䅁允䅁䅁䅅䅁䭁乁十䅁䵁䅉䅅䅁䕁䅁䅁睁䵁䅁䅁权噄䅂䅁权晁杂䅁权杁杂䅁允䅁䅁䅅䅁䭁䝁䥅䅁䵁䅉䅅䅁䙁䅁䅁睁䵁䅁䅁权䝃兂䅁权䙄杅䅁权䕁䅁䅋权䩄杅䅁允䅁䅁䅅䅁䙁䩁㉺橆㍚栱䅖䍄䉁䅁䅁睁䅁䅁䅍䅄䅁䅁䅯儱䅑䅁䅯杊䅙䅁䅅䅁䉁䅁䅁兂捂㡪ㅌ䙋啸䅑杷允䅁䅁䅕䅁䑁䅁䅷䅁䭁䅁䙧䅁䭁䵁即䅁䭁䅁䅑潁䭁䵁卧䅁䉁䅁䅁允䅁䅁䅕䉵䘶ㄶ䥆啘䵁䅉䅅䅁䙁䅁䅁睁䵁䅁䅁权噄䅂䅁权潄权䅁权浄权䅁权湄权䅁允䅁䅁䅅䅁䭁䉁䕁䅁䵁䅉䅅䅁䑁䅁䅁睁䵁䅁䅁权䉄䅄䅁权偄杅䅁允䅁䅁䅅䅁䡁䅁䅁䅁杁⭆䅊䍄䉁䅁䅁睁䅁䅁䅍䅄䅁䅁䅯䅋䅳䅁䅯䅈䅙䅁䅅䅁䉁䅁䅁权楂杂䅁䍄䉁䅁䅁兂䅁䅁䅍䅄䅁䅁䅯儱䅑䅁䅯朶䅯䅁䅯朵䅯䅁䅯眶䅯䅁䅅䅁䉁䅁䅁权允䅂䅁䍄䉁䅁䅁睁䅁䅁䅍䅄䅁䅁䅯兴䅕䅁䅯䅈䅙䅁䅅䅁䉁䅁䅁权慂杂䅁䍄䉁䅁䅁兂䅁䅁䅍䅄䅁䅁䅯杴䅕䅁䅯儷䅯䅁䅯朵䅯䅁䅯眵䅯䅁䅅䅁䉁䅁䅁睂䅁䅁䅁乧汔䅑杷允䅁䅁䅍䅁䑁䅁䅷䅁䭁䱁䙕䅁䭁䍁䝑䅁䉁䅁䅁允䅁䅁䅯䅴䅙䅁杷允䅁䅁䅍䅁䑁䅁䅷䅁䭁䍁䱣䅁䭁䍁䝑䅁䉁䅁䅁允䅁䅁䅯䅃䅣䅁杷允䅁䅁䅕䅁䑁䅁䅷䅁䭁偁䕳䅁䭁佁䭧䅁䭁佁䭙䅁䭁佁䭣䅁䉁䅁䅁允䅁䅁䅯杂䅳䅁杷允䅁䅁䅕䅁䑁䅁䅷䅁䭁䙁䱫䅁䭁佁䭕䅁䭁佁䭙䅁䭁佁䭣䅁䉁䅁䅁允䅁䅁䅯䅅䅑䅁杷允䅁䅁䅍䅁䑁䅁䅷䅁䭁䝁䘰䅁䭁䉁䝯䅁䉁䅁䅁允䅁䅁䅯児䅙䅁杷允䅁䅁䅍䅁䑁䅁䅷䅁䭁䩁䱍䅁䭁䉁䜴䅁䉁䅁䅁允䅁䅁䅯村䅣䅁杷允䅁䅁䅍䅁䑁䅁䅷䅁䭁䝁䘰䅁䭁䍁䝑䅁䉁䅁䅁允䅁䅁䅯䅅䅑䅁杷允䅁䅁䅍䅁䑁䅁䅷䅁䭁䕁䙯䅁䭁䉁䝧䅁䉁䅁䅁允䅁䅁䅯兓䅣䅁杷允䅁䅁䅕䅁䑁䅁䅷䅁䭁䝁䘰䅁䭁佁䭧䅁䭁佁䭙䅁䭁佁䭣䅁䉁䅁䅁允䅁䅁䅯杂䅳䅁杷允䅁䅁䅕䅁䑁䅁䅷䅁䭁䵁䙳䅁䭁䵁单䅁䭁䅁䅑潁䭁䵁卫䅁䉁䅁䅁允䅁䅁䅕㍨收樸⭥啅䵁䅉䅅䅁䑁䅁䅁睁䵁䅁䅁权啁杂䅁权慁杂䅁允䅁䅁䅅䅁䭁䉁䝳䅁䵁䅉䅅䅁䙁䅁䅁睁䵁䅁䅁权䥄睃䅁权䙄杅䅁权䕁䅁䅋权䥄杅䅁允䅁䅁䅅䅁䙁䙁㥹㜫歖充䅖䍄䉁䅁䅁兂䅁䅁䅍䅄䅁䅁䅯䄸䄰䅁䅯䄶䅯䅁䅯朵䅯䅁䅯眵䅯䅁䅅䅁䉁䅁䅁权允䅂䅁䍄䉁䅁䅁兂䅁䅁䅍䅄䅁䅁䅯睹䅕䅁䅯硹䅉䅁䅯䅂䍁䅧䅯䉹䅉䅁䅅䅁䉁䅁䅁兂㝂䭆䠵昴捰䅑杷允䅁䅁䅕䅁䑁䅁䅷䅁䭁䑁乣䅁䭁佁䬰䅁䭁佁䭙䅁䭁佁䭣䅁䉁䅁䅁允䅁䅁䅯䅅䅑䅁杷允䅁䅁䅕䅁䑁䅁䅷䅁䭁䵁䙳䅁䭁䵁即䅁䭁䅁䅑潁䭁䵁卫䅁䉁䅁䅁允䅁䅁䅕噋偹癷奕ざ䵁䅉䅅䅁䙁䅁䅁睁䵁䅁䅁权灁睄䅁权灄权䅁权浄权䅁权湄权䅁允䅁䅁䅅䅁䭁䱁卯䅁䵁䅉䅅䅁䙁䅁䅁睁䵁䅁䅁权㉄䅂䅁权汄权䅁权浄权䅁权湄权䅁允䅁䅁䅅䅁䭁䑁䱙䅁䵁䅉䅅䅁䑁䅁䅁睁䵁䅁䅁权奄䅂䅁权敁杂䅁允䅁䅁䅅䅁䭁䩁䝯䅁䵁䅉䅅䅁䙁䅁䅁睁䵁䅁䅁权䩄睃䅁权煄权䅁权浄权䅁权牄权䅁允䅁䅁䅅䅁䭁䉁䕁䅁䵁䅉䅅䅁䙁䅁䅁睁䵁䅁䅁权㥄杄䅁权煄权䅁权浄权䅁权牄权䅁允䅁䅁䅅䅁䭁䉁䕁䅁䵁䅉䅅䅁䑁䅁䅁睁䵁䅁䅁权䱄兂䅁权捁杂䅁允䅁䅁䅅䅁䭁䍁䝯䅁䵁䅉䅅䅁䑁䅁䅁睁䵁䅁䅁权䥄䅄䅁权敁杂䅁允䅁䅁䅅䅁䭁䅁䱉䅁䵁䅉䅅䅁䙁䅁䅁睁䵁䅁䅁权䱄兂䅁权汄权䅁权浄权䅁权湄权䅁允䅁䅁䅅䅁䭁䉁䱧䅁䵁䅉䅅䅁䙁䅁䅁睁䵁䅁䅁权畁睃䅁权灄权䅁权浄权䅁权湄权䅁允䅁䅁䅅䅁䭁䩁剁䅁䵁䅉䅅䅁䑁䅁䅁睁䵁䅁䅁权佁杂䅁权偄杅䅁允䅁䅁䅅䅁䭁䉁䕁䅁䵁䅉䅅䅁䑁䅁䅁睁䵁䅁䅁权煄睃䅁权捁杂䅁允䅁䅁䅅䅁䭁䍁䡷䅁䵁䅉䅅䅁䙁䅁䅁睁䵁䅁䅁权乁兂䅁权䙄杅䅁权䕁䅁䅋权䩄杅䅁允䅁䅁䅅䅁䙁䑁汨坂㥨硆䅎䍄䉁䅁䅁兂䅁䅁䅍䅄䅁䅁䅯䅭䅷䅁䅯儷䅯䅁䅯朵䅯䅁䅯眵䅯䅁䅅䅁䉁䅁䅁权允䅂䅁䍄䉁䅁䅁睁䅁䅁䅍䅄䅁䅁䅯眱䅷䅁䅯䅈䅙䅁䅅䅁䉁䅁䅁权⽁杂䅁䍄䉁䅁䅁兂䅁䅁䅍䅄䅁䅁䅯杄䅙䅁䅯剸䅉䅁䅯䅂䍁䅧䅯䉹䅉䅁䅅䅁䉁䅁䅁兂摂塒癯硕兑䅑杷允䅁䅁䅕䅁䑁䅁䅷䅁䭁䥁䙙䅁䭁佁䭧䅁䭁佁䭙䅁䭁佁䭣䅁䉁䅁䅁允䅁䅁䅯䅅䅑䅁杷允䅁䅁䅍䅁䑁䅁䅷䅁䭁䥁丸䅁䭁䉁䝷䅁䉁䅁䅁允䅁䅁䅯睥䅙䅁杷允䅁䅁䅕䅁䑁䅁䅷䅁䭁䅁䜴䅁䭁䵁即䅁䭁䅁䅑潁䭁䵁卧䅁䉁䅁䅁允䅁䅁䅕䡰㥁瑃呣啙䵁䅉䅅䅁䑁䅁䅁睁䵁䅁䅁权佁杂䅁权捁杂䅁允䅁䅁䅅䅁䭁䵁䝣䅁䵁䅉䅅䅁䙁䅁䅁睁䵁䅁䅁权婃䅄䅁权䙄杅䅁权䕁䅁䅋权䩄杅䅁允䅁䅁䅅䅁䙁䥁ぉ䅺㡰硑䅂䍄䉁䅁䅁兂䅁䅁䅍䅄䅁䅁䅯睶䄰䅁䅯剸䅉䅁䅯䅂䍁䅧䅯剹䅉䅁䅅䅁䉁䅁䅁兂㉁啃奤䘰牯䅑杷允䅁䅁䅍䅁䑁䅁䅷䅁䭁偁䙁䅁䭁䍁䝑䅁䉁䅁䅁允䅁䅁䅯䅍䅙䅁杷允䅁䅁䅍䅁䑁䅁䅷䅁䭁䅁䜴䅁䭁䍁䝑䅁䉁䅁䅁允䅁䅁䅯睙䅧䅁杷允䅁䅁䅍䅁䑁䅁䅷䅁䭁䝁乍䅁䭁䉁䝧䅁䉁䅁䅁允䅁䅁䅯䅦䅙䅁杷允䅁䅁䅕䅁䑁䅁䅷䅁䭁䅁䜴䅁䭁佁䭫䅁䭁佁䭙䅁䭁佁䭣䅁䉁䅁䅁允䅁䅁䅯桉䅅䅁杷允䅁䅁䅕䅁䑁䅁䅷䅁䭁䅁䜴䅁䭁佁䭯䅁䭁佁䭙䅁䭁佁䭳䅁䉁䅁䅁允䅁䅁䅣䅁䅁䭁㡁欵䵁䅉䅅䅁䙁䅁䅁睁䵁䅁䅁权㡄兂䅁权䙄杅䅁权䕁䅁䅋权䩄杅䅁允䅁䅁䅅䅁䙁乁䘵奃獒硳䅖䍄䉁䅁䅁兂䅁䅁䅍䅄䅁䅁䅯兏䅳䅁䅯䄶䅯䅁䅯朵䅯䅁䅯眵䅯䅁䅅䅁䉁䅁䅁权⭄权䅁䍄䉁䅁䅁兂䅁䅁䅍䅄䅁䅁䅯睳䅳䅁䅯䄷䅯䅁䅯朵䅯䅁䅯眵䅯䅁䅅䅁䉁䅁䅁权允䅂䅁䍄䉁䅁䅁睁䅁䅁䅍䅄䅁䅁䅯䅵䅕䅁䅯杇䅙䅁䅅䅁䉁䅁䅁权時杂䅁䍄䉁䅁䅁睁䅁䅁䅍䅄䅁䅁䅯䅵䅕䅁䅯䅊䅙䅁䅅䅁䉁䅁䅁权允䅂䅁䍄䉁䅁䅁兂䅁䅁䅍䅄䅁䅁䅯杓䅕䅁䅯儶䅯䅁䅯朵䅯䅁䅯眵䅯䅁䅅䅁䉁䅁䅁权歁充䅁䍄䉁䅁䅁睁䅁䅁䅍䅄䅁䅁䅯杴䅕䅁䅯硺䅉䅁䅅䅁䉁䅁䅁权允䅂䅁䍄䉁䅁䅁睁䅁䅁䅍䅄䅁䅁䅯䄳䅷䅁䅯杈䅙䅁䅅䅁䉁䅁䅁权啃权䅁䍄䉁䅁䅁兂䅁䅁䅍䅄䅁䅁䅯䄰䅷䅁䅯儷䅯䅁䅯朵䅯䅁䅯眵䅯䅁䅅䅁䉁䅁䅁权允䅂䅁䍄䉁䅁䅁兂䅁䅁䅍䅄䅁䅁䅯杴䅕䅁䅯剸䅉䅁䅯䅂䍁䅧䅯䉹䅉䅁䅅䅁䉁䅁䅁兂噄䭎卌牖执䅑杷允䅁䅁䅍䅁䑁䅁䅷䅁䭁䱁䙙䅁䭁䉁䝷䅁䉁䅁䅁允䅁䅁䅯睒䅙䅁杷允䅁䅁䅍䅁䑁䅁䅷䅁䭁䱁䙙䅁䭁䉁䜴䅁䉁䅁䅁允䅁䅁䅯杪䅣䅁杷允䅁䅁䅍䅁䑁䅁䅷䅁䭁䡁䵅䅁䭁䉁䝧䅁䉁䅁䅁允䅁䅁䅯児䅙䅁杷允䅁䅁䅍䅁䑁䅁䅷䅁䭁偁䵳䅁䭁䵁匸䅁䉁䅁䅁允䅁䅁䅯䅅䅑䅁杷允䅁䅁䅍䅁䑁䅁䅷䅁䭁䩁䵫䅁䭁䵁匸䅁䉁䅁䅁允䅁䅁䅯䅅䅑䅁杷允䅁䅁䅑䅁䑁䅁䅷䅁䭁䱁䙙䅁䭁䉁䜸䅁䭁䍁䝁䅁䉁䅁䅁允䅁䅁䅯典䅙䅁杷允䅁䅁䅕䅁䑁䅁䅷䅁䭁䱁䙙䅁䭁佁䭫䅁䭁佁䭙䅁䭁佁䭣䅁䉁䅁䅁允䅁䅁䅯儸䄸䅁杷允䅁䅁䅕䅁䑁䅁䅷䅁䭁䱁䙙䅁䭁佁䭷䅁䭁佁䭙䅁䭁佁䭣䅁䉁䅁䅁允䅁䅁䅣䅁䅁䥁啄唵䵁䅉䅅䅁䑁䅁䅁睁䵁䅁䅁权㡄兂䅁权偄杅䅁允䅁䅁䅅䅁䭁䉁䕁䅁䵁䅉䅅䅁䙁䅁䅁睁䵁䅁䅁权䭁杄䅁权䱄杅䅁权䕁䅁䅋权䩄杅䅁允䅁䅁䅅䅁䙁䡁㥅瑃橥䙉䅸䍄䉁䅁䅁睁䅁䅁䅍䅄䅁䅁䅯䄯䅕䅁䅯䅈䅙䅁䅅䅁䉁䅁䅁权䱄杂䅁䍄䉁䅁䅁兂䅁䅁䅍䅄䅁䅁䅯睗䅕䅁䅯儶䅯䅁䅯朵䅯䅁䅯眵䅯䅁䅅䅁䉁䅁䅁权㥁兄䅁䍄䉁䅁䅁睁䅁䅁䅍䅄䅁䅁䅯䄯䅕䅁䅯杈䅙䅁䅅䅁䉁䅁䅁权䱄杂䅁䍄䉁䅁䅁兂䅁䅁䅍䅄䅁䅁䅯䅌䄰䅁䅯儷䅯䅁䅯朵䅯䅁䅯眵䅯䅁䅅䅁䉁䅁䅁睂䅁䅁䅁䍧浶䅑杷允䅁䅁䅕䅁䑁䅁䅷䅁䭁䥁䘰䅁䭁䵁即䅁䭁䅁䅑潁䭁䵁卧䅁䉁䅁䅁允䅁䅁䅕呣䬰㘱児啘䵁䅉䅅䅁䙁䅁䅁睁䵁䅁䅁权癃䅄䅁权䱄杅䅁权䕁䅁䅋权䥄杅䅁允䅁䅁䅅䅁䙁䉁畓⭒㙆䘹䅬䍄䉁䅁䅁睁䅁䅁䅍䅄䅁䅁䅯兪䅕䅁䅯䅇䅙䅁䅅䅁䉁䅁䅁权瑁杂䅁䍄䉁䅁䅁睁䅁䅁䅍䅄䅁䅁䅯杍䄰䅁䅯䅇䅙䅁䅅䅁䉁䅁䅁权䩂睂䅁䍄䉁䅁䅁睁䅁䅁䅍䅄䅁䅁䅯兪䅕䅁䅯杇䅙䅁䅅䅁䉁䅁䅁权瑁杂䅁䍄䉁䅁䅁兂䅁䅁䅍䅄䅁䅁䅯儵䄴䅁䅯儷䅯䅁䅯朵䅯䅁䅯眵䅯䅁䅅䅁䉁䅁䅁权允䅂䅁䍄䉁䅁䅁睁䅁䅁䅍䅄䅁䅁䅯兪䅕䅁䅯杊䅙䅁䅅䅁䉁䅁䅁兂㉄䙋偹海卖䅑杷允䅁䅁䅕䅁䑁䅁䅷䅁䭁䩁䙉䅁䭁䵁即䅁䭁䅁䅑潁䭁䵁卧䅁䉁䅁䅁允䅁䅁䅕䥘䌯匹㡪䕗䵁䅉䅅䅁䑁䅁䅁睁䵁䅁䅁权杄䅂䅁权慁杂䅁允䅁䅁䅅䅁䭁䍁䜰䅁䵁䅉䅅䅁䑁䅁䅁睁䵁䅁䅁权䡂睃䅁权偄杅䅁允䅁䅁䅅䅁䭁䉁䕁䅁䵁䅉䅅䅁䙁䅁䅁睁䵁䅁䅁权千兂䅁权灄权䅁权浄权䅁权湄权䅁允䅁䅁䅅䅁䭁䕁䴸䅁䵁䅉䅅䅁䙁䅁䅁睁䵁䅁䅁权千兂䅁权獄权䅁权浄权䅁权湄权䅁允䅁䅁䅅䅁䡁䅁䅁䅁䅃⭧䅒䍄䉁䅁䅁睁䅁䅁䅍䅄䅁䅁䅯䅚䅷䅁䅯杇䅙䅁䅅䅁䉁䅁䅁权時杂䅁䍄䉁䅁䅁兂䅁䅁䅍䅄䅁䅁䅯眲䅕䅁䅯硹䅉䅁䅯䅂䍁䅧䅯䉹䅉䅁䅅䅁䉁䅁䅁兂䭁㘱睎敐啰䅑杷允䅁䅁䅍䅁䑁䅁䅷䅁䭁乁䙳䅁䭁䉁䝧䅁䉁䅁䅁允䅁䅁䅯兓䅣䅁杷允䅁䅁䅍䅁䑁䅁䅷䅁䭁䥁䵷䅁䭁䉁䜴䅁䉁䅁䅁允䅁䅁䅯睒䅣䅁杷允䅁䅁䅍䅁䑁䅁䅷䅁䭁乁䙳䅁䭁䉁䝷䅁䉁䅁䅁允䅁䅁䅯睅䅧䅁杷允䅁䅁䅑䅁䑁䅁䅷䅁䭁䝁䵕䅁䭁䉁䜸䅁䭁䍁䝁䅁䉁䅁䅁允䅁䅁䅯䄫䅙䅁杷允䅁䅁䅕䅁䑁䅁䅷䅁䭁䝁䵅䅁䭁佁䭧䅁䭁佁䭙䅁䭁佁䭣䅁䉁䅁䅁允䅁䅁䅯杂䅳䅁杷允䅁䅁䅍䅁䑁䅁䅷䅁䭁䙁䙅䅁䭁䉁䜴䅁䉁䅁䅁允䅁䅁䅯兢䅧䅁杷允䅁䅁䅕䅁䑁䅁䅷䅁䭁乁䙳䅁䭁佁䭕䅁䭁佁䭙䅁䭁佁䭣䅁䉁䅁䅁允䅁䅁䅯䅇䅳䅁杷允䅁䅁䅕䅁䑁䅁䅷䅁䭁乁䙳䅁䭁佁䭫䅁䭁佁䭙䅁䭁佁䭣䅁䉁䅁䅁允䅁䅁䅯末䄰䅁杷允䅁䅁䅕䅁䑁䅁䅷䅁䭁䕁䘸䅁䭁佁䭧䅁䭁佁䭙䅁䭁佁䭣䅁䉁䅁䅁允䅁䅁䅯䅅䅑䅁杷允䅁䅁䅕䅁䑁䅁䅷䅁䭁乁䙳䅁䭁佁䭷䅁䭁佁䭙䅁䭁佁䭣䅁䉁䅁䅁允䅁䅁䅣䅁䅁䭁㝄唵䵁䅉䅅䅁䙁䅁䅁睁䵁䅁䅁权扄兂䅁权瑄权䅁权浄权䅁权湄权䅁允䅁䅁䅅䅁䡁䅁䅁䅁权⬫䅖䍄䉁䅁䅁睁䅁䅁䅍䅄䅁䅁䅯朸䅑䅁䅯杇䅙䅁䅅䅁䉁䅁䅁权時杂䅁䍄䉁䅁䅁睁䅁䅁䅍䅄䅁䅁䅯朸䅑䅁䅯䅊䅙䅁䅅䅁䉁䅁䅁权允䅂䅁䍄䉁䅁䅁兂䅁䅁䅍䅄䅁䅁䅯朸䅑䅁䅯朶䅯䅁䅯朵䅯䅁䅯眶䅯䅁䅅䅁䉁䅁䅁睂䅁䅁䅁䑁浲䅑杷允䅁䅁䅕䅁䑁䅁䅷䅁䭁佁䙉䅁䭁佁䭷䅁䭁佁䭙䅁䭁佁䭣䅁䉁䅁䅁允䅁䅁䅯䅅䅑䅁杷允䅁䅁䅑䅁䑁䅁䅷䅁䭁䱁丸䅁䭁䉁䜸䅁䭁䍁䝁䅁䉁䅁䅁允䅁䅁䅯杨䅙䅁杷允䅁䅁䅕䅁䑁䅁䅷䅁䭁偁䕉䅁䭁佁䭷䅁䭁佁䭙䅁䭁佁䭣䅁䉁䅁䅁允䅁䅁䅣䅁䅁䭁瑂䔵䵁䅉䅅䅁䑁䅁䅁睁䵁䅁䅁权睄兂䅁权偄杅䅁允䅁䅁䅅䅁䭁䉁䕁䅁䵁䅉䅅䅁䕁䅁䅁睁䵁䅁䅁权䅄睃䅁权晁杂䅁权杁杂䅁允䅁䅁䅅䅁䭁䵁䱅䅁䵁䅉䅅䅁䙁䅁䅁睁䵁䅁䅁权睄兂䅁权䙄杅䅁权䕁䅁䅋权䩄杅䅁允䅁䅁䅅䅁䙁偁䜹摺朷䍄䅂䍄䉁䅁䅁睁䅁䅁䅍䅄䅁䅁䅯䄸䅕䅁䅯䅇䅙䅁䅅䅁䉁䅁䅁权䕂杂䅁䍄䉁䅁䅁睁䅁䅁䅍䅄䅁䅁䅯杶䄰䅁䅯䅇䅙䅁䅅䅁䉁䅁䅁权䭂杂䅁䍄䉁䅁䅁兂䅁䅁䅍䅄䅁䅁䅯眸䅯䅁䅯硹䅉䅁䅯䅂䍁䅧䅯䉹䅉䅁䅅䅁䉁䅁䅁兂灁䥘䌯愹卨䅑杷允䅁䅁䅍䅁䑁䅁䅷䅁䭁偁䙁䅁䭁䉁䝯䅁䉁䅁䅁允䅁䅁䅯睓䅙䅁杷允䅁䅁䅍䅁䑁䅁䅷䅁䭁偁䙁䅁䭁䉁䝷䅁䉁䅁䅁允䅁䅁䅯䄵䅙䅁杷允䅁䅁䅍䅁䑁䅁䅷䅁䭁乁䵉䅁䭁䉁䝧䅁䉁䅁䅁允䅁䅁䅯兇䅙䅁杷允䅁䅁䅑䅁䑁䅁䅷䅁䭁䅁䝅䅁䭁䉁䜸䅁䭁䍁䝁䅁䉁䅁䅁允䅁䅁䅯杔䅙䅁杷允䅁䅁䅕䅁䑁䅁䅷䅁䭁偁䙁䅁䭁佁䭕䅁䭁佁䭙䅁䭁佁䭣䅁䉁䅁䅁允䅁䅁䅯睎䅳䅁杷允䅁䅁䅕䅁䑁䅁䅷䅁䭁佁乍䅁䭁佁䭧䅁䭁佁䭙䅁䭁佁䭣䅁䉁䅁䅁允䅁䅁䅯杂䅳䅁杷允䅁䅁䅍䅁䑁䅁䅷䅁䭁䱁䙉䅁䭁䵁匸䅁䉁䅁䅁允䅁䅁䅣噖噖捖䕆唴䵁䅉䅅䅁䙁䅁䅁睁䵁䅁䅁权䙄睃䅁权潄权䅁权浄权䅁权湄权䅁允䅁䅁䅅䅁䭁䅁䱙䅁䵁䅉䅅䅁䙁䅁䅁睁䵁䅁䅁权浄睃䅁权煄权䅁权浄权䅁权牄权䅁允䅁䅁䅅䅁䡁䅁䅁䅁权畍䅚䍄䉁䅁䅁睁䅁䅁䅍䅄䅁䅁䅯䄲䅑䅁䅯杊䅙䅁䅅䅁䉁䅁䅁兂䭁㘱睎啐啰䅑杷允䅁䅁䅕䅁䑁䅁䅷䅁䭁䱁䙉䅁䭁䵁即䅁䭁䅁䅑潁䭁䵁卫䅁䉁䅁䅁允䅁䅁䅕瑃橥䑣䬱䕘䵁䅉䅅䅁䙁䅁䅁睁䵁䅁䅁权⭂睃䅁权瑄权䅁权浄权䅁权湄权䅁允䅁䅁䅅䅁䭁䉁䕁䅁䵁䅉䅅䅁䑁䅁䅁睁䵁䅁䅁权祃兂䅁权歁杂䅁允䅁䅁䅅䅁䭁䑁䥯䅁䵁䅉䅅䅁䑁䅁䅁睁䵁䅁䅁权卂睃䅁权奁杂䅁允䅁䅁䅅䅁䭁䑁䝫䅁䵁䅉䅅䅁䙁䅁䅁睁䵁䅁䅁权祃兂䅁权煄权䅁权浄权䅁权牄权䅁允䅁䅁䅅䅁䡁䅁䅁䅁权⭊䅚䍄䉁䅁䅁睁䅁䅁䅍䅄䅁䅁䅯䅭䄸䅁䅯䅈䅙䅁䅅䅁䉁䅁䅁权偃杂䅁䍄䉁䅁䅁兂䅁䅁䅍䅄䅁䅁䅯睱䅑䅁䅯剸䅉䅁䅯䅂䍁䅧䅯䉹䅉䅁䅅䅁䉁䅁䅁兂㥄剡㉫㑹䙕䅑杷允䅁䅁䅍䅁䑁䅁䅷䅁䭁䭁䕳䅁䭁䉁䝷䅁䉁䅁䅁允䅁䅁䅯睩䅙䅁杷允䅁䅁䅕䅁䑁䅁䅷䅁䭁䥁䱉䅁䭁䵁单䅁䭁䅁䅑潁䭁䵁卧䅁䉁䅁䅁允䅁䅁䅕永䍎晘䙸歅䵁䅉䅅䅁䑁䅁䅁睁䵁䅁䅁权牃䅂䅁权流杂䅁允䅁䅁䅅䅁䙁䑁䬰㘱睎噐䅬䍄䉁䅁䅁兂䅁䅁䅍䅄䅁䅁䅯䅆䅷䅁䅯儵䅯䅁䅯朵䅯䅁䅯眵䅯䅁䅅䅁䉁䅁䅁权㍁睃䅁䍄䉁䅁䅁睁䅁䅁䅍䅄䅁䅁䅯杫䅷䅁䅯䅇䅙䅁䅅䅁䉁䅁䅁权㥁杂䅁䍄䉁䅁䅁䅂䅁䅁䅍䅄䅁䅁䅯眱䅳䅁䅯睈䅙䅁䅯䅉䅙䅁䅅䅁䉁䅁䅁权䭄䅃䅁䍄䉁䅁䅁睁䅁䅁䅍䅄䅁䅁䅯杆䅙䅁䅯硺䅉䅁䅅䅁䉁䅁䅁睂䅁䅁䅁䕉歄䅑杷允䅁䅁䅍䅁䑁䅁䅷䅁䭁䍁八䅁䭁䍁䝑䅁䉁䅁䅁允䅁䅁䅯䅅䅑䅁杷允䅁䅁䅕䅁䑁䅁䅷䅁䭁䭁䕳䅁䭁佁䭕䅁䭁佁䭙䅁䭁佁䭣䅁䉁䅁䅁允䅁䅁䅯䅅䅑䅁杷允䅁䅁䅕䅁䑁䅁䅷䅁䭁䭁䕳䅁䭁佁䭧䅁䭁佁䭙䅁䭁佁䭣䅁䉁䅁䅁允䅁䅁䅯䅅䅑䅁杷允䅁䅁䅕䅁䑁䅁䅷䅁䭁䩁䙯䅁䭁佁䭕䅁䭁佁䭙䅁䭁佁䭣䅁䉁䅁䅁允䅁䅁䅯䅈䅳䅁杷允䅁䅁䅕䅁䑁䅁䅷䅁䭁䥁何䅁䭁䵁单䅁䭁䅁䅑潁䭁䵁卧䅁䉁䅁䅁允䅁䅁䅕湦坊兌㝈歂䵁䅉䅅䅁䙁䅁䅁睁䵁䅁䅁权偁䅅䅁权煄权䅁权浄权䅁权牄权䅁允䅁䅁䅅䅁䡁䅁䅁䅁䅃⭋䅚䍄䉁䅁䅁睁䅁䅁䅍䅄䅁䅁䅯睷䅑䅁䅯䅇䅙䅁䅅䅁䉁䅁䅁权婁杂䅁䍄䉁䅁䅁兂䅁䅁䅍䅄䅁䅁䅯䅧䅳䅁䅯硹䅉䅁䅯䅂䍁䅧䅯䉹䅉䅁䅅䅁䉁䅁䅁兂桄桥畓㡒桬䅑杷允䅁䅁䅕䅁䑁䅁䅷䅁䭁䝁䵯䅁䭁䵁单䅁䭁䅁䅑潁䭁䵁卧䅁䉁䅁䅁允䅁䅁䅕䉉䩑㍔啅歇䵁䅉䅅䅁䑁䅁䅁睁䵁䅁䅁权䑄䅂䅁权敁杂䅁允䅁䅁䅅䅁䭁䝁䝙䅁䵁䅉䅅䅁䕁䅁䅁睁䵁䅁䅁权䑄䅂䅁权晁杂䅁权杁杂䅁允䅁䅁䅅䅁䭁䝁䤴䅁䵁䅉䅅䅁䙁䅁䅁睁䵁䅁䅁权啁兂䅁权煄权䅁权浄权䅁权牄权䅁允䅁䅁䅅䅁䡁䅁䅁䅁䅄畋䅚䍄䉁䅁䅁兂䅁䅁䅍䅄䅁䅁䅯杲䄰䅁䅯䄷䅯䅁䅯朵䅯䅁䅯眵䅯䅁䅅䅁䉁䅁䅁权允䅂䅁䍄䉁䅁䅁睁䅁䅁䅍䅄䅁䅁䅯兡䅕䅁䅯杈䅙䅁䅅䅁䉁䅁䅁权㑄睂䅁䍄䉁䅁䅁兂䅁䅁䅍䅄䅁䅁䅯睷䅑䅁䅯䄶䅯䅁䅯朵䅯䅁䅯眵䅯䅁䅅䅁䉁䅁䅁权䝁睃䅁䍄䉁䅁䅁睁䅁䅁䅍䅄䅁䅁䅯睗䅕䅁䅯䅈䅙䅁䅅䅁䉁䅁䅁权楂杂䅁䍄䉁䅁䅁睁䅁䅁䅍䅄䅁䅁䅯朲䅕䅁䅯杈䅙䅁䅅䅁䉁䅁䅁权歁睂䅁䍄䉁䅁䅁兂䅁䅁䅍䅄䅁䅁䅯䅪䅳䅁䅯䄶䅯䅁䅯朵䅯䅁䅯眵䅯䅁䅅䅁䉁䅁䅁权允䅂䅁䍄䉁䅁䅁兂䅁䅁䅍䅄䅁䅁䅯睯䅳䅁䅯儵䅯䅁䅯朵䅯䅁䅯眵䅯䅁䅅䅁䉁䅁䅁权允䅂䅁䍄䉁䅁䅁兂䅁䅁䅍䅄䅁䅁䅯兦䅷䅁䅯剸䅉䅁䅯䅂䍁䅧䅯剹䅉䅁䅅䅁䉁䅁䅁兂䕄剅䅍䉔䙧䅑杷允䅁䅁䅕䅁䑁䅁䅷䅁䭁䵁䕍䅁䭁佁䭷䅁䭁佁䭙䅁䭁佁䭣䅁䉁䅁䅁允䅁䅁䅣䅁䅁䵁十唵䵁䅉䅅䅁䑁䅁䅁睁䵁䅁䅁权㉂兄䅁权捁杂䅁允䅁䅁䅅䅁䭁佁䜰䅁䵁䅉䅅䅁䙁䅁䅁睁䵁䅁䅁权䑄䅂䅁权瑄权䅁权浄权䅁权湄权䅁允䅁䅁䅅䅁䡁䅁䅁䅁䅁数䅖䍄䉁䅁䅁兂䅁䅁䅍䅄䅁䅁䅯允䄴䅁䅯䄶䅯䅁䅯朵䅯䅁䅯眵䅯䅁䅅䅁䉁䅁䅁权⭄权䅁䍄䉁䅁䅁兂䅁䅁䅍䅄䅁䅁䅯兲䄰䅁䅯儵䅯䅁䅯朵䅯䅁䅯眵䅯䅁䅅䅁䉁䅁䅁权乁睃䅁䍄䉁䅁䅁睁䅁䅁䅍䅄䅁䅁䅯杌䅳䅁䅯硺䅉䅁䅅䅁䉁䅁䅁权允䅂䅁䍄䉁䅁䅁兂䅁䅁䅍䅄䅁䅁䅯䅧䅕䅁䅯剸䅉䅁䅯䅂䍁䅧䅯䉹䅉䅁䅅䅁䉁䅁䅁兂祃㡎硤㕉䈸䅑杷允䅁䅁䅕䅁䑁䅁䅷䅁䭁䥁䙁䅁䭁䵁即䅁䭁䅁䅑潁䭁䵁卫䅁䉁䅁䅁允䅁䅁䅕積積積䑐䕖䵁䅉䅅䅁䑁䅁䅁睁䵁䅁䅁权䅃兂䅁权敁杂䅁允䅁䅁䅅䅁䭁䭁䜸䅁䵁䅉䅅䅁䕁䅁䅁睁䵁䅁䅁权䅃兂䅁权晁杂䅁权杁杂䅁允䅁䅁䅅䅁䭁䑁䝍䅁䵁䅉䅅䅁䙁䅁䅁睁䵁䅁䅁权䑁杂䅁权䱄杅䅁权䕁䅁䅋权䥄杅䅁允䅁䅁䅅䅁䙁䍁捬㡪ㅌ䙩䅖䍄䉁䅁䅁兂䅁䅁䅍䅄䅁䅁䅯䅧䅕䅁䅯䄷䅯䅁䅯朵䅯䅁䅯眵䅯䅁䅅䅁䉁䅁䅁睂䅁䅁䅁䍯汄䅑杷允䅁䅁䅍䅁䑁䅁䅷䅁䭁䅁佯䅁䭁䉁䝧䅁䉁䅁䅁允䅁䅁䅯兇䅙䅁杷允䅁䅁䅕䅁䑁䅁䅷䅁䭁䥁䙁䅁䭁佁䬰䅁䭁佁䭙䅁䭁佁䭣䅁䉁䅁䅁允䅁䅁䅣䅁䅁䕁呄唵䵁䅉䅅䅁䙁䅁䅁睁䵁䅁䅁权卄䅂䅁权䙄杅䅁权䕁䅁䅋权䥄杅䅁允䅁䅁䅅䅁䙁乁猴䥦杸杯䅆䍄䉁䅁䅁兂䅁䅁䅍䅄䅁䅁䅯杹䄸䅁䅯剸䅉䅁䅯䅂䍁䅧䅯䉹䅉䅁䅅䅁䉁䅁䅁兂㝄桅潚䱴䍕䅑杷允䅁䅁䅍䅁䑁䅁䅷䅁䭁䝁丸䅁䭁䍁䝙䅁䉁䅁䅁允䅁䅁䅕㘱睎児䡱啗䵁䅉䅅䅁䙁䅁䅁睁䵁䅁䅁权卄䅂䅁权䙄杅䅁权䕁䅁䅋权䩄杅䅁允䅁䅁䅅䅁䙁䱁噗煱ㅎ杒䅊䍄䉁䅁䅁兂䅁䅁䅍䅄䅁䅁䅯杺䄰䅁䅯儵䅯䅁䅯朵䅯䅁䅯眵䅯䅁䅅䅁䉁䅁䅁权㉁睃䅁䍄䉁䅁䅁兂䅁䅁䅍䅄䅁䅁䅯兕䅕䅁䅯儵䅯䅁䅯朵䅯䅁䅯眵䅯䅁䅅䅁䉁䅁䅁权㕄权䅁䍄䉁䅁䅁兂䅁䅁䅍䅄䅁䅁䅯朰䅑䅁䅯硹䅉䅁䅯䅂䍁䅧䅯剹䅉䅁䅅䅁䉁䅁䅁兂䑄匹捨ㅪ噊䅑杷允䅁䅁䅍䅁䑁䅁䅷䅁䭁佁䴸䅁䭁䉁䜴䅁䉁䅁䅁允䅁䅁䅯兒䅙䅁杷允䅁䅁䅕䅁䑁䅁䅷䅁䭁䭁䕅䅁䭁佁䭫䅁䭁佁䭙䅁䭁佁䭣䅁䉁䅁䅁允䅁䅁䅯硋䅁䅁杷允䅁䅁䅍䅁䑁䅁䅷䅁䭁䅁䙣䅁䭁䉁䝷䅁䉁䅁䅁允䅁䅁䅯杋䅙䅁杷允䅁䅁䅍䅁䑁䅁䅷䅁䭁乁䕉䅁䭁䉁䝷䅁䉁䅁䅁允䅁䅁䅯睋䅙䅁杷允䅁䅁䅍䅁䑁䅁䅷䅁䭁乁䕉䅁䭁䉁䜴䅁䉁䅁䅁允䅁䅁䅯杭䅙䅁杷允䅁䅁䅕䅁䑁䅁䅷䅁䭁䅁䝑䅁䭁佁䭧䅁䭁佁䭙䅁䭁佁䭣䅁䉁䅁䅁允䅁䅁䅯䅅䅑䅁杷允䅁䅁䅍䅁䑁䅁䅷䅁䭁乁䕉䅁䭁䍁䝑䅁䉁䅁䅁允䅁䅁䅯䅅䅑䅁杷允䅁䅁䅕䅁䑁䅁䅷䅁䭁偁伸䅁䭁佁䭫䅁䭁佁䭙䅁䭁佁䭣䅁䉁䅁䅁允䅁䅁䅯䅅䅑䅁杷允䅁䅁䅍䅁䑁䅁䅷䅁䭁乁䕉䅁䭁䍁䝙䅁䉁䅁䅁允䅁䅁䅕硥畓⭒㙇啕䵁䅉䅅䅁䑁䅁䅁睁䵁䅁䅁权穃兄䅁权偄杅䅁允䅁䅁䅅䅁䡁䅁䅁䅁䅄畈䅊䍄䉁䅁䅁䅂䅁䅁䅍䅄䅁䅁䅯䅒䅳䅁䅯睈䅙䅁䅯䅉䅙䅁䅅䅁䉁䅁䅁权佂杂䅁䍄䉁䅁䅁睁䅁䅁䅍䅄䅁䅁䅯硦䅁䅁䅯杇䅙䅁䅅䅁䉁䅁䅁权楂杂䅁䍄䉁䅁䅁兂䅁䅁䅍䅄䅁䅁䅯䅰䅑䅁䅯䄶䅯䅁䅯朵䅯䅁䅯眵䅯䅁䅅䅁䉁䅁䅁权䝁睃䅁䍄䉁䅁䅁兂䅁䅁䅍䅄䅁䅁䅯儯䅷䅁䅯硹䅉䅁䅯䅂䍁䅧䅯剹䅉䅁䅅䅁䉁䅁䅁兂桄桥畓睒晆䅑杷允䅁䅁䅕䅁䑁䅁䅷䅁䭁乁䕉䅁䭁佁䭧䅁䭁佁䭙䅁䭁佁䭣䅁䉁䅁䅁允䅁䅁䅯杂䅳䅁杷允䅁䅁䅕䅁䑁䅁䅷䅁䭁䝁䙫䅁䭁䵁即䅁䭁䅁䅑潁䭁䵁卫䅁䉁䅁䅁允䅁䅁䅕䭆䠵場啰し䵁䅉䅅䅁䕁䅁䅁睁䵁䅁䅁权䕁杂䅁权晁杂䅁权杁杂䅁允䅁䅁䅅䅁䭁䡁䥳䅁䵁䅉䅅䅁䙁䅁䅁睁䵁䅁䅁权卄䅂䅁权瑄权䅁权浄权䅁权湄权䅁允䅁䅁䅅䅁䡁䅁䅁䅁䅁体䅒䍄䉁䅁䅁兂䅁䅁䅍䅄䅁䅁䅯朶䅑䅁䅯硹䅉䅁䅯䅂䍁䅧䅯䉹䅉䅁䅅䅁䉁䅁䅁兂乄䵺䵺䭺桸䅑杷允䅁䅁䅕䅁䑁䅁䅷䅁䭁䑁佁䅁䭁佁䭕䅁䭁佁䭙䅁䭁佁䭣䅁䉁䅁䅁允䅁䅁䅯䅅䅑䅁杷允䅁䅁䅍䅁䑁䅁䅷䅁䭁䝁䱯䅁䭁䉁䝷䅁䉁䅁䅁允䅁䅁䅯杙䅙䅁杷允䅁䅁䅕䅁䑁䅁䅷䅁䭁䵁䱳䅁䭁佁䭫䅁䭁佁䭙䅁䭁佁䭣䅁䉁䅁䅁允䅁䅁䅯桫䅉䅁杷允䅁䅁䅕䅁䑁䅁䅷䅁䭁佁䕯䅁䭁䵁即䅁䭁䅁䅑潁䭁䵁卫䅁䉁䅁䅁允䅁䅁䅕䡰㥁瑃穥䕙䵁䅉䅅䅁䙁䅁䅁睁䵁䅁䅁权䕃睃䅁权灄权䅁权浄权䅁权湄权䅁允䅁䅁䅅䅁䭁䭁兙䅁䵁䅉䅅䅁䑁䅁䅁睁䵁䅁䅁权煄䅂䅁权奁杂䅁允䅁䅁䅅䅁䭁䕁䝁䅁䵁䅉䅅䅁䑁䅁䅁睁䵁䅁䅁权ぁ杄䅁权敁杂䅁允䅁䅁䅅䅁䭁䩁䜸䅁䵁䅉䅅䅁䙁䅁䅁睁䵁䅁䅁权癄兂䅁权䙄杅䅁权䕁䅁䅋权䩄杅䅁允䅁䅁䅅䅁䙁䡁癄㡇䥐卡䅂䍄䉁䅁䅁睁䅁䅁䅍䅄䅁䅁䅯朶䅑䅁䅯杈䅙䅁䅅䅁䉁䅁䅁权呃杂䅁䍄䉁䅁䅁兂䅁䅁䅍䅄䅁䅁䅯朱䅷䅁䅯儶䅯䅁䅯朵䅯䅁䅯眵䅯䅁䅅䅁䉁䅁䅁权ぃ充䅁䍄䉁䅁䅁睁䅁䅁䅍䅄䅁䅁䅯朶䅑䅁䅯䅊䅙䅁䅅䅁䉁䅁䅁权歁䅃䅁䍄䉁䅁䅁兂䅁䅁䅍䅄䅁䅁䅯朶䅑䅁䅯䄶䅯䅁䅯朵䅯䅁䅯眵䅯䅁䅅䅁䉁䅁䅁权䝁睃䅁䍄䉁䅁䅁兂䅁䅁䅍䅄䅁䅁䅯朶䅑䅁䅯䄷䅯䅁䅯朵䅯䅁䅯眵䅯䅁䅅䅁䉁䅁䅁睂䅁䅁䅁䱉汌䅑杷允䅁䅁䅕䅁䑁䅁䅷䅁䭁䉁䱫䅁䭁䵁单䅁䭁䅁䅑潁䭁䵁卫䅁䉁䅁䅁允䅁䅁䅕獺㌱塈瑹啁䵁䅉䅅䅁䑁䅁䅁睁䵁䅁䅁权い兂䅁权偄杅䅁允䅁䅁䅅䅁䡁䅁䅁䅁杄⭧䅂䍄䉁䅁䅁䅂䅁䅁䅍䅄䅁䅁䅯睙䅷䅁䅯睈䅙䅁䅯䅉䅙䅁䅅䅁䉁䅁䅁权坃充䅁䍄䉁䅁䅁兂䅁䅁䅍䅄䅁䅁䅯䄹䅕䅁䅯硹䅉䅁䅯䅂䍁䅧䅯䉹䅉䅁䅅䅁䉁䅁䅁兂䑄匹捨㡪摊䅑杷允䅁䅁䅕䅁䑁䅁䅷䅁䭁偁䙣䅁䭁䵁单䅁䭁䅁䅑潁䭁䵁卧䅁䉁䅁䅁允䅁䅁䅕摸婇癁㙘う䵁䅉䅅䅁䑁䅁䅁睁䵁䅁䅁权㕃兂䅁权奁杂䅁允䅁䅁䅅䅁䭁䕁䝑䅁䵁䅉䅅䅁䙁䅁䅁睁䵁䅁䅁权敃兂䅁权瑄权䅁权浄权䅁权湄权䅁允䅁䅁䅅䅁䭁䉁䕁䅁䵁䅉䅅䅁䙁䅁䅁睁䵁䅁䅁权䉄䅂䅁权汄权䅁权浄权䅁权湄权䅁允䅁䅁䅅䅁䭁䉁䕁䅁䵁䅉䅅䅁䕁䅁䅁睁䵁䅁䅁权い兂䅁权晁杂䅁权杁杂䅁允䅁䅁䅅䅁䭁䕁䜴䅁䵁䅉䅅䅁䙁䅁䅁睁䵁䅁䅁权㕂䅄䅁权瑄权䅁权浄权䅁权湄权䅁允䅁䅁䅅䅁䡁䅁䅁䅁杄⭂䅚䍄䉁䅁䅁睁䅁䅁䅍䅄䅁䅁䅯眹䅕䅁䅯硺䅉䅁䅅䅁䉁䅁䅁睂䅁䅁䅁䕷歈䅑杷允䅁䅁䅕䅁䑁䅁䅷䅁䭁䉁乕䅁䭁佁䭕䅁䭁佁䭙䅁䭁佁䭣䅁䉁䅁䅁允䅁䅁䅯䅅䅑䅁杷允䅁䅁䅕䅁䑁䅁䅷䅁䭁偁䙑䅁䭁佁䭯䅁䭁佁䭙䅁䭁佁䭳䅁䉁䅁䅁允䅁䅁䅣䅁䅁䕁㡁欵䵁䅉䅅䅁䑁䅁䅁睁䵁䅁䅁权㉄睃䅁权捁杂䅁允䅁䅁䅅䅁䭁䙁䝯䅁䵁䅉䅅䅁䙁䅁䅁睁䵁䅁䅁权獄䅂䅁权潄权䅁权浄权䅁权湄权䅁允䅁䅁䅅䅁䭁偁䬴䅁䵁䅉䅅䅁䕁䅁䅁睁䵁䅁䅁权㥄䅂䅁权晁杂䅁权杁杂䅁允䅁䅁䅅䅁䭁䡁䝯䅁䵁䅉䅅䅁䑁䅁䅁睁䵁䅁䅁权䉁兄䅁权慁杂䅁允䅁䅁䅅䅁䭁䑁䝷䅁䵁䅉䅅䅁䙁䅁䅁睁䵁䅁䅁权䅄䅂䅁权䱄杅䅁权䕁䅁䅋权䥄杅䅁允䅁䅁䅅䅁䙁䅁塲㍯㥁氲䅬䍄䉁䅁䅁兂䅁䅁䅍䅄䅁䅁䅯睴䄰䅁䅯硹䅉䅁䅯䅂䍁䅧䅯剹䅉䅁䅅䅁䉁䅁䅁兂啁歲桦瑥敒䅑杷允䅁䅁䅍䅁䑁䅁䅷䅁䭁䵁䕁䅁䭁䉁䝯䅁䉁䅁䅁允䅁䅁䅯兌䅙䅁杷允䅁䅁䅍䅁䑁䅁䅷䅁䭁䵁䕁䅁䭁䉁䝷䅁䉁䅁䅁允䅁䅁䅯睸䅙䅁杷允䅁䅁䅕䅁䑁䅁䅷䅁䭁䙁䙷䅁䭁佁䭯䅁䭁佁䭙䅁䭁佁䭳䅁䉁䅁䅁允䅁䅁䅣䅁䅁䥁湁欵䵁䅉䅅䅁䑁䅁䅁睁䵁䅁䅁权獄杄䅁权偄杅䅁允䅁䅁䅅䅁䡁䅁䅁䅁杁畊䅖䍄䉁䅁䅁䅂䅁䅁䅍䅄䅁䅁䅯䅷䅑䅁䅯睈䅙䅁䅯䅉䅙䅁䅅䅁䉁䅁䅁权煁䅃䅁䍄䉁䅁䅁䅂䅁䅁䅍䅄䅁䅁䅯䅺䄴䅁䅯睈䅙䅁䅯䅉䅙䅁䅅䅁䉁䅁䅁权㑁杂䅁䍄䉁䅁䅁兂䅁䅁䅍䅄䅁䅁䅯睘䅕䅁䅯儶䅯䅁䅯朵䅯䅁䅯眵䅯䅁䅅䅁䉁䅁䅁权㍁充䅁䍄䉁䅁䅁兂䅁䅁䅍䅄䅁䅁䅯睢䅳䅁䅯硹䅉䅁䅯䅂䍁䅧䅯䉹䅉䅁䅅䅁䉁䅁䅁兂塄㍯㥁潃噤䅑杷允䅁䅁䅍䅁䑁䅁䅷䅁䭁䵁䕁䅁䭁䍁䝙䅁䉁䅁䅁允䅁䅁䅕硥畓⭒慆䕗䵁䅉䅅䅁䑁䅁䅁睁䵁䅁䅁权䑂䅄䅁权偄杅䅁允䅁䅁䅅䅁䭁䉁䕁䅁䵁䅉䅅䅁䑁䅁䅁睁䵁䅁䅁权䵃䅄䅁权慁杂䅁允䅁䅁䅅䅁䭁乁䝙䅁䵁䅉䅅䅁䙁䅁䅁睁䵁䅁䅁权䅄䅂䅁权煄权䅁权浄权䅁权牄权䅁允䅁䅁䅅䅁䡁䅁䅁䅁䅁⭐䅚䍄䉁䅁䅁兂䅁䅁䅍䅄䅁䅁䅯䅳䅕䅁䅯儷䅯䅁䅯朵䅯䅁䅯眵䅯䅁䅅䅁䉁䅁䅁权允䅂䅁䍄䉁䅁䅁兂䅁䅁䅍䅄䅁䅁䅯䅰䅑䅁䅯儶䅯䅁䅯朵䅯䅁䅯眵䅯䅁䅅䅁䉁䅁䅁权楂充䅁䍄䉁䅁䅁睁䅁䅁䅍䅄䅁䅁䅯杓䅕䅁䅯䅈䅙䅁䅅䅁䉁䅁䅁权呁䅃䅁䍄䉁䅁䅁睁䅁䅁䅍䅄䅁䅁䅯兵䄰䅁䅯杇䅙䅁䅅䅁䉁䅁䅁权䅄杂䅁䍄䉁䅁䅁䅂䅁䅁䅍䅄䅁䅁䅯兣䅕䅁䅯睈䅙䅁䅯䅉䅙䅁䅅䅁䉁䅁䅁权䝃杂䅁䍄䉁䅁䅁兂䅁䅁䅍䅄䅁䅁䅯杫䅷䅁䅯䄶䅯䅁䅯朵䅯䅁䅯眵䅯䅁䅅䅁䉁䅁䅁权䝁睃䅁䍄䉁䅁䅁兂䅁䅁䅍䅄䅁䅁䅯兣䅕䅁䅯䄶䅯䅁䅯朵䅯䅁䅯眵䅯䅁䅅䅁䉁䅁䅁权允䅂䅁䍄䉁䅁䅁兂䅁䅁䅍䅄䅁䅁䅯兣䅕䅁䅯儶䅯䅁䅯朵䅯䅁䅯眵䅯䅁䅅䅁䉁䅁䅁权允䅂䅁䍄䉁䅁䅁兂䅁䅁䅍䅄䅁䅁䅯兏䅳䅁䅯儵䅯䅁䅯朵䅯䅁䅯眵䅯䅁䅅䅁䉁䅁䅁权汃睃䅁䍄䉁䅁䅁兂䅁䅁䅍䅄䅁䅁䅯兣䅕䅁䅯䄷䅯䅁䅯朵䅯䅁䅯眵䅯䅁䅅䅁䉁䅁䅁权允䅂䅁䍄䉁䅁䅁兂䅁䅁䅍䅄䅁䅁䅯先䅕䅁䅯剸䅉䅁䅯䅂䍁䅧䅯䉹䅉䅁䅅䅁䉁䅁䅁兂坁扫ㅄ睭塣䅑杷允䅁䅁䅕䅁䑁䅁䅷䅁䭁䵁䵧䅁䭁䵁单䅁䭁䅁䅑潁䭁䵁卧䅁䉁䅁䅁允䅁䅁䅕䐹⼵䄰偔ぁ䵁䅉䅅䅁䙁䅁䅁睁䵁䅁䅁权摄兄䅁权潄权䅁权浄权䅁权湄权䅁允䅁䅁䅅䅁䭁䉁䕁䅁䵁䅉䅅䅁䙁䅁䅁睁䵁䅁䅁权煄睃䅁权汄权䅁权浄权䅁权湄权䅁允䅁䅁䅅䅁䭁䉁䕁䅁䵁䅉䅅䅁䑁䅁䅁睁䵁䅁䅁权㕃兂䅁权敁杂䅁允䅁䅁䅅䅁䭁䉁䡑䅁䵁䅉䅅䅁䑁䅁䅁睁䵁䅁䅁权䭁兂䅁权流杂䅁允䅁䅁䅅䅁䙁䉁畓⭒㙆䙤䅨䍄䉁䅁䅁睁䅁䅁䅍䅄䅁䅁䅯先䅕䅁䅯䅇䅙䅁䅅䅁䉁䅁䅁权䭂杂䅁䍄䉁䅁䅁兂䅁䅁䅍䅄䅁䅁䅯剆䅅䅁䅯儷䅯䅁䅯朵䅯䅁䅯眵䅯䅁䅅䅁䉁䅁䅁权允䅂䅁䍄䉁䅁䅁睁䅁䅁䅍䅄䅁䅁䅯先䅕䅁䅯杊䅙䅁䅅䅁䉁䅁䅁兂塄㍯㥁潃剤䅑杷允䅁䅁䅑䅁䑁䅁䅷䅁䭁䉁兕䅁䭁䉁䜸䅁䭁䍁䝁䅁䉁䅁䅁允䅁䅁䅯䅨䅣䅁杷允䅁䅁䅍䅁䑁䅁䅷䅁䭁䡁佫䅁䭁䵁匸䅁䉁䅁䅁允䅁䅁䅣䅁䅁䭁潃〴䵁䅉䅅䅁䙁䅁䅁睁䵁䅁䅁权摁兂䅁权瑄权䅁权浄权䅁权湄权䅁允䅁䅁䅅䅁䡁䅁䅁䅁权⭃䅚䍄䉁䅁䅁兂䅁䅁䅍䅄䅁䅁䅯兰䅕䅁䅯剸䅉䅁䅯䅂䍁䅧䅯剹䅉䅁䅅䅁䉁䅁䅁兂䝂儳灳䱌啧䅑杷允䅁䅁䅍䅁䑁䅁䅷䅁䭁䭁䙕䅁䭁䉁䝧䅁䉁䅁䅁允䅁䅁䅯兌䅙䅁杷允䅁䅁䅑䅁䑁䅁䅷䅁䭁䕁䵫䅁䭁䉁䜸䅁䭁䍁䝁䅁䉁䅁䅁允䅁䅁䅯睖䅷䅁杷允䅁䅁䅍䅁䑁䅁䅷䅁䭁䭁䙕䅁䭁䉁䝯䅁䉁䅁䅁允䅁䅁䅯兌䅙䅁杷允䅁䅁䅍䅁䑁䅁䅷䅁䭁䭁䙕䅁䭁䉁䝷䅁䉁䅁䅁允䅁䅁䅯兣䅧䅁杷允䅁䅁䅕䅁䑁䅁䅷䅁䭁䕁䵯䅁䭁佁䭫䅁䭁佁䭙䅁䭁佁䭣䅁䉁䅁䅁允䅁䅁䅯䅅䅑䅁杷允䅁䅁䅍䅁䑁䅁䅷䅁䭁䡁䙫䅁䭁䵁匸䅁䉁䅁䅁允䅁䅁䅣䅁䅁佁ぃ唴䵁䅉䅅䅁䑁䅁䅁睁䵁䅁䅁权汃兂䅁权歁杂䅁允䅁䅁䅅䅁䭁偁䡉䅁䵁䅉䅅䅁䑁䅁䅁睁䵁䅁䅁权ぃ睃䅁权流杂䅁允䅁䅁䅅䅁䙁䙁偹癷潕䕦䅰䍄䉁䅁䅁兂䅁䅁䅍䅄䅁䅁䅯杁䅷䅁䅯儷䅯䅁䅯朵䅯䅁䅯眵䅯䅁䅅䅁䉁䅁䅁睂䅁䅁䅁䑑浢䅑杷允䅁䅁䅕䅁䑁䅁䅷䅁䭁䝁偅䅁䭁佁䭷䅁䭁佁䭙䅁䭁佁䭣䅁䉁䅁䅁允䅁䅁䅯䅅䅑䅁杷允䅁䅁䅍䅁䑁䅁䅷䅁䭁䭁䙕䅁䭁䍁䝙䅁䉁䅁䅁允䅁䅁䅕䅁䅁䅁睃啖䵁䅉䅅䅁䙁䅁䅁睁䵁䅁䅁权汃兂䅁权獄权䅁权浄权䅁权湄权䅁允䅁䅁䅅䅁䭁䉁䕁䅁䵁䅉䅅䅁䙁䅁䅁睁䵁䅁䅁权䉃䅅䅁权汄权䅁权浄权䅁权湄权䅁允䅁䅁䅅䅁䭁䉁䕁䅁䵁䅉䅅䅁䙁䅁䅁睁䵁䅁䅁权捂兂䅁权䙄杅䅁权䕁䅁䅋权䩄杅䅁允䅁䅁䅅䅁䙁䥁刴䡚桬硲䅎䍄䉁䅁䅁兂䅁䅁䅍䅄䅁䅁䅯朴䄴䅁䅯䄶䅯䅁䅯朵䅯䅁䅯眵䅯䅁䅅䅁䉁䅁䅁权允䅂䅁䍄䉁䅁䅁兂䅁䅁䅍䅄䅁䅁䅯䅘䅕䅁䅯硹䅉䅁䅯䅂䍁䅧䅯䉹䅉䅁䅅䅁䉁䅁䅁兂晁敨剴䭵楚䅑杷允䅁䅁䅍䅁䑁䅁䅷䅁䭁䙁䙷䅁䭁䉁䜴䅁䉁䅁䅁允䅁䅁䅯兂䅧䅁杷允䅁䅁䅑䅁䑁䅁䅷䅁䭁䙁䰸䅁䭁䉁䜸䅁䭁䍁䝁䅁䉁䅁䅁允䅁䅁䅯䅔䅙䅁杷允䅁䅁䅑䅁䑁䅁䅷䅁䭁䡁䙫䅁䭁䉁䜸䅁䭁䍁䝁䅁䉁䅁䅁允䅁䅁䅯杂䅧䅁杷允䅁䅁䅕䅁䑁䅁䅷䅁䭁䥁乍䅁䭁佁䭷䅁䭁佁䭙䅁䭁佁䭣䅁䉁䅁䅁允䅁䅁䅣䅁䅁䥁⽄䔵䵁䅉䅅䅁䙁䅁䅁睁䵁䅁䅁权䅄杄䅁权䱄杅䅁权䕁䅁䅋权䩄杅䅁允䅁䅁䅅䅁䙁偁潙䥘䌯噴䄹䍄䉁䅁䅁兂䅁䅁䅍䅄䅁䅁䅯䅘䅕䅁䅯䄶䅯䅁䅯朵䅯䅁䅯眵䅯䅁䅅䅁䉁䅁䅁权䝁睃䅁䍄䉁䅁䅁睁䅁䅁䅍䅄䅁䅁䅯䄱䅕䅁䅯杊䅙䅁䅅䅁䉁䅁䅁兂乄䵺䵺偺奸䅑杷允䅁䅁䅍䅁䑁䅁䅷䅁䭁䅁䝣䅁䭁䵁匸䅁䉁䅁䅁允䅁䅁䅣䅁䅁䭁穁䔵䵁䅉䅅䅁䙁䅁䅁睁䵁䅁䅁权捂兂䅁权瑄权䅁权浄权䅁权湄权䅁允䅁䅁䅅䅁䡁䅁䅁䅁杂佰䅖䍄䉁䅁䅁兂䅁䅁䅍䅄䅁䅁䅯杊䅳䅁䅯䄶䅯䅁䅯朵䅯䅁䅯眵䅯䅁䅅䅁䉁䅁䅁权允䅂䅁䍄䉁䅁䅁兂䅁䅁䅍䅄䅁䅁䅯睐䅷䅁䅯儵䅯䅁䅯朵䅯䅁䅯眵䅯䅁䅅䅁䉁䅁䅁权允䅂䅁䍄䉁䅁䅁睁䅁䅁䅍䅄䅁䅁䅯儯䅑䅁䅯硺䅉䅁䅅䅁䉁䅁䅁权允䅂䅁䍄䉁䅁䅁睁䅁䅁䅍䅄䅁䅁䅯儯䅑䅁䅯杇䅙䅁䅅䅁䉁䅁䅁权㥁杂䅁䍄䉁䅁䅁兂䅁䅁䅍䅄䅁䅁䅯眵䅳䅁䅯䄶䅯䅁䅯朵䅯䅁䅯眵䅯䅁䅅䅁䉁䅁䅁权䝁睃䅁䍄䉁䅁䅁睁䅁䅁䅍䅄䅁䅁䅯儯䅑䅁䅯䅊䅙䅁䅅䅁䉁䅁䅁权允䅂䅁䍄䉁䅁䅁睁䅁䅁䅍䅄䅁䅁䅯䅇䄰䅁䅯硺䅉䅁䅅䅁䉁䅁䅁睂䅁䅁䅁䝷歔䅑杷允䅁䅁䅕䅁䑁䅁䅷䅁䭁䕁䱁䅁䭁佁䭧䅁䭁佁䭙䅁䭁佁䭣䅁䉁䅁䅁允䅁䅁䅯杂䅳䅁杷允䅁䅁䅕䅁䑁䅁䅷䅁䭁䑁䵅䅁䭁䵁单䅁䭁䅁䅑潁䭁䵁卫䅁䉁䅁䅁允䅁䅁䅕䡥扪䩍元䕄䵁䅉䅅䅁䙁䅁䅁睁䵁䅁䅁权㥄䅂䅁权灄权䅁权浄权䅁权湄权䅁允䅁䅁䅅䅁䭁䉁儰䅁䵁䅉䅅䅁䙁䅁䅁睁䵁䅁䅁权歃䅂䅁权䙄杅䅁权䕁䅁䅋权䥄杅䅁允䅁䅁䅅䅁䙁䩁䵐㉂丶兑䅚䍄䉁䅁䅁兂䅁䅁䅍䅄䅁䅁䅯儯䅑䅁䅯朶䅯䅁䅯朵䅯䅁䅯眶䅯䅁䅅䅁䉁䅁䅁睂䅁䅁䅁䕑浘䅑杷允䅁䅁䅕䅁䑁䅁䅷䅁䭁偁䔰䅁䭁佁䭷䅁䭁佁䭙䅁䭁佁䭣䅁䉁䅁䅁允䅁䅁䅣䅁䅁䥁硂唵䵁䅉䅅䅁䙁䅁䅁睁䵁䅁䅁权呃兄䅁权䙄杅䅁权䕁䅁䅋权䩄杅䅁允䅁䅁䅅䅁䙁偁䝦灍汳睩䅖䍄䉁䅁䅁兂䅁䅁䅍䅄䅁䅁䅯䄫䅯䅁䅯剸䅉䅁䅯䅂䍁䅧䅯剹䅉䅁䅅䅁䉁䅁䅁兂扃⼰⭬こ副䅑杷允䅁䅁䅍䅁䑁䅁䅷䅁䭁䅁䱧䅁䭁䉁䝯䅁䉁䅁䅁允䅁䅁䅯睋䅙䅁杷允䅁䅁䅕䅁䑁䅁䅷䅁䭁偁䔰䅁䭁佁䬰䅁䭁佁䭙䅁䭁佁䭣䅁䉁䅁䅁允䅁䅁䅣䅁䅁䵁晃唵䵁䅉䅅䅁䑁䅁䅁睁䵁䅁䅁权時兂䅁权奁杂䅁允䅁䅁䅅䅁䭁䉁䝫䅁䵁䅉䅅䅁䙁䅁䅁睁䵁䅁䅁权兂睃䅁权煄权䅁权浄权䅁权牄权䅁允䅁䅁䅅䅁䭁䉁䕁䅁䵁䅉䅅䅁䑁䅁䅁睁䵁䅁䅁权時兂䅁权慁杂䅁允䅁䅁䅅䅁䭁䉁䝳䅁䵁䅉䅅䅁䙁䅁䅁睁䵁䅁䅁权祂兂䅁权煄权䅁权浄权䅁权牄权䅁允䅁䅁䅅䅁䡁䅁䅁䅁䅁畍䅚䍄䉁䅁䅁睁䅁䅁䅍䅄䅁䅁䅯睘䅕䅁䅯杈䅙䅁䅅䅁䉁䅁䅁权祁杂䅁䍄䉁䅁䅁睁䅁䅁䅍䅄䅁䅁䅯杯䅑䅁䅯䅊䅙䅁䅅䅁䉁䅁䅁权祂䅃䅁䍄䉁䅁䅁睁䅁䅁䅍䅄䅁䅁䅯睘䅕䅁䅯䅊䅙䅁䅅䅁䉁䅁䅁权㉁充䅁䍄䉁䅁䅁睁䅁䅁䅍䅄䅁䅁䅯杴䅳䅁䅯杈䅙䅁䅅䅁䉁䅁䅁权坂杂䅁䍄䉁䅁䅁睁䅁䅁䅍䅄䅁䅁䅯䅩䅷䅁䅯䅈䅙䅁䅅䅁䉁䅁䅁权灁睂䅁䍄䉁䅁䅁兂䅁䅁䅍䅄䅁䅁䅯睘䅕䅁䅯䄶䅯䅁䅯朵䅯䅁䅯眵䅯䅁䅅䅁䉁䅁䅁权䝁睃䅁䍄䉁䅁䅁兂䅁䅁䅍䅄䅁䅁䅯睘䅕䅁䅯朶䅯䅁䅯朵䅯䅁䅯眶䅯䅁䅅䅁䉁䅁䅁睂䅁䅁䅁䐴浲䅑杷允䅁䅁䅑䅁䑁䅁䅷䅁䭁䭁䕙䅁䭁䉁䜸䅁䭁䍁䝁䅁䉁䅁䅁允䅁䅁䅯䅔䅙䅁杷允䅁䅁䅕䅁䑁䅁䅷䅁䭁䙁䘸䅁䭁佁䬰䅁䭁佁䭙䅁䭁佁䭣䅁䉁䅁䅁允䅁䅁䅣䅁䅁䍁䱄䔵䵁䅉䅅䅁䙁䅁䅁睁䵁䅁䅁权㉂兂䅁权䙄杅䅁权䕁䅁䅋权䥄杅䅁允䅁䅁䅅䅁䙁䕁䉆攳䭘䉩䄹䍄䉁䅁䅁睁䅁䅁䅍䅄䅁䅁䅯杤䅕䅁䅯䅇䅙䅁䅅䅁䉁䅁䅁权灁杂䅁䍄䉁䅁䅁睁䅁䅁䅍䅄䅁䅁䅯儲䅳䅁䅯䅊䅙䅁䅅䅁䉁䅁䅁权允䅂䅁䍄䉁䅁䅁兂䅁䅁䅍䅄䅁䅁䅯朰䅕䅁䅯儷䅯䅁䅯朵䅯䅁䅯眵䅯䅁䅅䅁䉁䅁䅁睂䅁䅁䅁䉑浌䅑杷允䅁䅁䅍䅁䑁䅁䅷䅁䭁䡁䙙䅁䭁䉁䜴䅁䉁䅁䅁允䅁䅁䅯䅤䅧䅁杷允䅁䅁䅕䅁䑁䅁䅷䅁䭁佁䴸䅁䭁佁䭷䅁䭁佁䭙䅁䭁佁䭣䅁䉁䅁䅁允䅁䅁䅣䅁䅁䭁噃䔵䵁䅉䅅䅁䕁䅁䅁睁䵁䅁䅁权㉂兂䅁权晁杂䅁权杁杂䅁允䅁䅁䅅䅁䭁䡁䥕䅁䵁䅉䅅䅁䙁䅁䅁睁䵁䅁䅁权㝂䅄䅁权汄权䅁权浄权䅁权湄权䅁允䅁䅁䅅䅁䭁䉁䕁䅁䵁䅉䅅䅁䑁䅁䅁睁䵁䅁䅁权㉂兂䅁权流杂䅁允䅁䅁䅅䅁䙁䉁䘫ㄶ㑇汶䅤䍄䉁䅁䅁兂䅁䅁䅍䅄䅁䅁䅯儯䅯䅁䅯儷䅯䅁䅯朵䅯䅁䅯眵䅯䅁䅅䅁䉁䅁䅁睂䅁䅁䅁䑉洯䅑杷允䅁䅁䅕䅁䑁䅁䅷䅁䭁䕁乣䅁䭁佁䭯䅁䭁佁䭙䅁䭁佁䭳䅁䉁䅁䅁允䅁䅁䅯䅅䅑䅁杷允䅁䅁䅍䅁䑁䅁䅷䅁䭁䅁䝁䅁䭁䉁䝧䅁䉁䅁䅁允䅁䅁䅯䅒䅙䅁杷允䅁䅁䅍䅁䑁䅁䅷䅁䭁䱁乫䅁䭁䵁匸䅁䉁䅁䅁允䅁䅁䅯䅅䅑䅁杷允䅁䅁䅕䅁䑁䅁䅷䅁䭁䡁䙙䅁䭁佁䭕䅁䭁佁䭙䅁䭁佁䭣䅁䉁䅁䅁允䅁䅁䅯䅈䅳䅁杷允䅁䅁䅕䅁䑁䅁䅷䅁䭁䡁䙫䅁䭁䵁即䅁䭁䅁䅑潁䭁䵁卧䅁䉁䅁䅁允䅁䅁䅕灭婭婭㕮䕗䵁䅉䅅䅁䙁䅁䅁睁䵁䅁䅁权㉂兂䅁权灄权䅁权浄权䅁权湄权䅁允䅁䅁䅅䅁䭁䑁剧䅁䵁䅉䅅䅁䙁䅁䅁睁䵁䅁䅁权あ杄䅁权䱄杅䅁权䕁䅁䅋权䥄杅䅁允䅁䅁䅅䅁䙁䅁塲㍯㥁汓䄹䍄䉁䅁䅁兂䅁䅁䅍䅄䅁䅁䅯朱䅕䅁䅯剸䅉䅁䅯䅂䍁䅧䅯剹䅉䅁䅅䅁䉁䅁䅁兂坃佋橉汋昴䅑杷允䅁䅁䅕䅁䑁䅁䅷䅁䭁䍁䙧䅁䭁䵁即䅁䭁䅁䅑潁䭁䵁卫䅁䉁䅁䅁允䅁䅁䅕䡰㥁瑃䑦し䵁䅉䅅䅁䙁䅁䅁睁䵁䅁䅁权湂䅄䅁权䙄杅䅁权䕁䅁䅋权䩄杅䅁允䅁䅁䅅䅁䙁䡁稴甴䕕桺䅬䍄䉁䅁䅁睁䅁䅁䅍䅄䅁䅁䅯杧䄰䅁䅯䅈䅙䅁䅅䅁䉁䅁䅁权祁杂䅁䍄䉁䅁䅁兂䅁䅁䅍䅄䅁䅁䅯䅔䅕䅁䅯儷䅯䅁䅯朵䅯䅁䅯眵䅯䅁䅅䅁䉁䅁䅁睂䅁䅁䅁䍷浺䅑杷允䅁䅁䅕䅁䑁䅁䅷䅁䭁佁乍䅁䭁佁䬰䅁䭁佁䭙䅁䭁佁䭣䅁䉁䅁䅁允䅁䅁䅣䅁䅁䕁潃唵䵁䅉䅅䅁䑁䅁䅁睁䵁䅁䅁权潁兂䅁权捁杂䅁允䅁䅁䅅䅁䭁乁䝯䅁䵁䅉䅅䅁䑁䅁䅁睁䵁䅁䅁权潁兂䅁权敁杂䅁允䅁䅁䅅䅁䭁䩁䝕䅁䵁䅉䅅䅁䙁䅁䅁睁䵁䅁䅁权⽄兂䅁权潄权䅁权浄权䅁权湄权䅁允䅁䅁䅅䅁䭁䅁䱙䅁䵁䅉䅅䅁䑁䅁䅁睁䵁䅁䅁权䅃睃䅁权敁杂䅁允䅁䅁䅅䅁䭁䕁䡣䅁䵁䅉䅅䅁䙁䅁䅁睁䵁䅁䅁权潁兂䅁权瑄权䅁权浄权䅁权湄权䅁允䅁䅁䅅䅁䭁䉁䕁䅁䵁䅉䅅䅁䙁䅁䅁睁䵁䅁䅁权瑄䅄䅁权灄权䅁权浄权䅁权湄权䅁允䅁䅁䅅䅁䭁䝁剅䅁䵁䅉䅅䅁䑁䅁䅁睁䵁䅁䅁权奃䅂䅁权偄杅䅁允䅁䅁䅅䅁䡁䅁䅁䅁䅃畘䅒䍄䉁䅁䅁兂䅁䅁䅍䅄䅁䅁䅯䅭䅑䅁䅯剸䅉䅁䅯䅂䍁䅧䅯䉹䅉䅁䅅䅁䉁䅁䅁兂橂㍈⬯䬶唴䅑杷允䅁䅁䅕䅁䑁䅁䅷䅁䭁䩁䕧䅁䭁䵁单䅁䭁䅁䅑潁䭁䵁卫䅁䉁䅁䅁允䅁䅁䅕硦䙔㡃㍪歄䵁䅉䅅䅁䙁䅁䅁睁䵁䅁䅁权䥂䅄䅁权䱄杅䅁权䕁䅁䅋权䩄杅䅁允䅁䅁䅅䅁䙁䭁䠵場啯汈䄱䍄䉁䅁䅁睁䅁䅁䅍䅄䅁䅁䅯䅭䅑䅁䅯杇䅙䅁䅅䅁䉁䅁䅁权䅄杂䅁䍄䉁䅁䅁兂䅁䅁䅍䅄䅁䅁䅯杶䅑䅁䅯朶䅯䅁䅯朵䅯䅁䅯眶䅯䅁䅅䅁䉁䅁䅁睂䅁䅁䅁䍁洯䅑杷允䅁䅁䅕䅁䑁䅁䅷䅁䭁䩁䵷䅁䭁佁䭧䅁䭁佁䭙䅁䭁佁䭣䅁䉁䅁䅁允䅁䅁䅯杂䅳䅁杷允䅁䅁䅕䅁䑁䅁䅷䅁䭁䩁䕧䅁䭁佁䭕䅁䭁佁䭙䅁䭁佁䭣䅁䉁䅁䅁允䅁䅁䅯䅅䅑䅁杷允䅁䅁䅍䅁䑁䅁䅷䅁䭁䥁乍䅁䭁䍁䝙䅁䉁䅁䅁允䅁䅁䅕䉵䘶ㄶ㑆ざ䵁䅉䅅䅁䙁䅁䅁睁䵁䅁䅁权奃䅂䅁权灄权䅁权浄权䅁权湄权䅁允䅁䅁䅅䅁䭁䉁䕁䅁䵁䅉䅅䅁䑁䅁䅁睁䵁䅁䅁权乁兂䅁权奁杂䅁允䅁䅁䅅䅁䭁䡁䝷䅁䵁䅉䅅䅁䙁䅁䅁睁䵁䅁䅁权奃䅂䅁权獄权䅁权浄权䅁权湄权䅁允䅁䅁䅅䅁䭁䉁䕁䅁䵁䅉䅅䅁䙁䅁䅁睁䵁䅁䅁权奃䅂䅁权瑄权䅁权浄权䅁权湄权䅁允䅁䅁䅅䅁䭁䉁䕁䅁䵁䅉䅅䅁䑁䅁䅁睁䵁䅁䅁权呁杂䅁权奁杂䅁允䅁䅁䅅䅁䭁䕁䝑䅁䵁䅉䅅䅁䑁䅁䅁睁䵁䅁䅁权牂兂䅁权慁杂䅁允䅁䅁䅅䅁䭁䑁䜰䅁䵁䅉䅅䅁䑁䅁䅁睁䵁䅁䅁权癃兄䅁权歁杂䅁允䅁䅁䅅䅁䭁䉁䕁䅁䵁䅉䅅䅁䙁䅁䅁睁䵁䅁䅁权捄睃䅁权瑄权䅁权浄权䅁权湄权䅁允䅁䅁䅅䅁䡁䅁䅁䅁权佘䅖䍄䉁䅁䅁睁䅁䅁䅍䅄䅁䅁䅯睡䅕䅁䅯䅈䅙䅁䅅䅁䉁䅁䅁权獄杂䅁䍄䉁䅁䅁睁䅁䅁䅍䅄䅁䅁䅯睇䄴䅁䅯杊䅙䅁䅅䅁䉁䅁䅁兂䑄匹捨⽪塊䅑杷允䅁䅁䅑䅁䑁䅁䅷䅁䭁䝁䙳䅁䭁䉁䜸䅁䭁䍁䝁䅁䉁䅁䅁允䅁䅁䅯杬䅣䅁杷允䅁䅁䅕䅁䑁䅁䅷䅁䭁䡁佫䅁䭁佁䭧䅁䭁佁䭙䅁䭁佁䭣䅁䉁䅁䅁允䅁䅁䅯䅅䅑䅁杷允䅁䅁䅍䅁䑁䅁䅷䅁䭁䝁䙳䅁䭁䍁䝙䅁䉁䅁䅁允䅁䅁䅕䅁䅁䅁睁さ䵁䅉䅅䅁䙁䅁䅁睁䵁䅁䅁权奃睄䅁权瑄权䅁权浄权䅁权湄权䅁允䅁䅁䅅䅁䡁䅁䅁䅁杂但䅚䍄䉁䅁䅁兂䅁䅁䅍䅄䅁䅁䅯睡䅕䅁䅯儶䅯䅁䅯朵䅯䅁䅯眵䅯䅁䅅䅁䉁䅁䅁权允䅂䅁䍄䉁䅁䅁䅂䅁䅁䅍䅄䅁䅁䅯典䅳䅁䅯睈䅙䅁䅯䅉䅙䅁䅅䅁䉁䅁䅁权剄充䅁䍄䉁䅁䅁兂䅁䅁䅍䅄䅁䅁䅯睡䅕䅁䅯朶䅯䅁䅯朵䅯䅁䅯眶䅯䅁䅅䅁䉁䅁䅁权允䅂䅁䍄䉁䅁䅁兂䅁䅁䅍䅄䅁䅁䅯睡䅕䅁䅯䄷䅯䅁䅯朵䅯䅁䅯眵䅯䅁䅅䅁䉁䅁䅁权允䅂䅁䍄䉁䅁䅁兂䅁䅁䅍䅄䅁䅁䅯䅃䅳䅁䅯儷䅯䅁䅯朵䅯䅁䅯眵䅯䅁䅅䅁䉁䅁䅁权允䅂䅁䍄䉁䅁䅁兂䅁䅁䅍䅄䅁䅁䅯朰䄰䅁䅯硹䅉䅁䅯䅂䍁䅧䅯䉹䅉䅁䅅䅁䉁䅁䅁兂㝂䭆䠵嘴呰䅑杷允䅁䅁䅍䅁䑁䅁䅷䅁䭁䝁䙅䅁䭁䵁匸䅁䉁䅁䅁允䅁䅁䅣䅁䅁䍁䕂唴䵁䅉䅅䅁䑁䅁䅁睁䵁䅁䅁权祄兂䅁权奁杂䅁允䅁䅁䅅䅁䭁䑁䝫䅁䵁䅉䅅䅁䑁䅁䅁睁䵁䅁䅁权湂䅄䅁权敁杂䅁允䅁䅁䅅䅁䭁䡁䡯䅁䵁䅉䅅䅁䙁䅁䅁睁䵁䅁䅁权䑄兂䅁权䱄杅䅁权䕁䅁䅋权䩄杅䅁允䅁䅁䅅䅁䙁䥁牘払敧噊䅖䍄䉁䅁䅁睁䅁䅁䅍䅄䅁䅁䅯兙䅕䅁䅯䅇䅙䅁䅅䅁䉁䅁䅁权䕂杂䅁䍄䉁䅁䅁睁䅁䅁䅍䅄䅁䅁䅯䄹䄰䅁䅯䅇䅙䅁䅅䅁䉁䅁䅁权㡂杂䅁䍄䉁䅁䅁睁䅁䅁䅍䅄䅁䅁䅯睷䅕䅁䅯䅇䅙䅁䅅䅁䉁䅁䅁权䭂杂䅁䍄䉁䅁䅁兂䅁䅁䅍䅄䅁䅁䅯睶䄰䅁䅯剸䅉䅁䅯䅂䍁䅧䅯䉹䅉䅁䅅䅁䉁䅁䅁兂獁浪睹乕祍䅑杷允䅁䅁䅍䅁䑁䅁䅷䅁䭁䭁䙉䅁䭁䉁䝷䅁䉁䅁䅁允䅁䅁䅯睹䅙䅁杷允䅁䅁䅍䅁䑁䅁䅷䅁䭁䝁䙅䅁䭁䍁䝑䅁䉁䅁䅁允䅁䅁䅯条䅧䅁杷允䅁䅁䅕䅁䑁䅁䅷䅁䭁䝁䙅䅁䭁佁䭕䅁䭁佁䭙䅁䭁佁䭣䅁䉁䅁䅁允䅁䅁䅯䅇䅳䅁杷允䅁䅁䅕䅁䑁䅁䅷䅁䭁䝁䙅䅁䭁佁䭫䅁䭁佁䭙䅁䭁佁䭣䅁䉁䅁䅁允䅁䅁䅯䅣䄰䅁杷允䅁䅁䅕䅁䑁䅁䅷䅁䭁䉁䙙䅁䭁䵁单䅁䭁䅁䅑潁䭁䵁卧䅁䉁䅁䅁允䅁䅁䅕獚䥄䵲楡う䵁䅉䅅䅁䑁䅁䅁睁䵁䅁䅁权㕄睃䅁权流杂䅁允䅁䅁䅅䅁䙁䥁䌯匹捨ㅈ䅬䍄䉁䅁䅁兂䅁䅁䅍䅄䅁䅁䅯杆䅕䅁䅯剸䅉䅁䅯䅂䍁䅧䅯剹䅉䅁䅅䅁䉁䅁䅁兂呂䩦㙨䭸呙䅑杷允䅁䅁䅕䅁䑁䅁䅷䅁䭁䑁䵑䅁䭁佁䬰䅁䭁佁䭙䅁䭁佁䭣䅁䉁䅁䅁允䅁䅁䅯䅅䅑䅁杷允䅁䅁䅕䅁䑁䅁䅷䅁䭁䉁䙙䅁䭁䵁即䅁䭁䅁䅑潁䭁䵁卧䅁䉁䅁䅁允䅁䅁䅕⽷潕䥘椯䕘䵁䅉䅅䅁䙁䅁䅁睁䵁䅁䅁权坁兂䅁权䱄杅䅁权䕁䅁䅋权䩄杅䅁允䅁䅁䅅䅁䙁䭁睒児塲ㅁ䅨䍄䉁䅁䅁兂䅁䅁䅍䅄䅁䅁䅯朵䄰䅁䅯硹䅉䅁䅯䅂䍁䅧䅯剹䅉䅁䅅䅁䉁䅁䅁兂㥁瑃橥䉣搱䅑杷允䅁䅁䅍䅁䑁䅁䅷䅁䭁䉁䙙䅁䭁䉁䝯䅁䉁䅁䅁允䅁䅁䅯杘䅙䅁杷允䅁䅁䅍䅁䑁䅁䅷䅁䭁䉁䙙䅁䭁䉁䝷䅁䉁䅁䅁允䅁䅁䅯睒䅙䅁杷允䅁䅁䅍䅁䑁䅁䅷䅁䭁偁乍䅁䭁䍁䝙䅁䉁䅁䅁允䅁䅁䅕䘷㑇潈䱕䕗䵁䅉䅅䅁䑁䅁䅁睁䵁䅁䅁权坁兂䅁权敁杂䅁允䅁䅁䅅䅁䭁乁䠸䅁䵁䅉䅅䅁䕁䅁䅁睁䵁䅁䅁权坁兂䅁权晁杂䅁权杁杂䅁允䅁䅁䅅䅁䭁偁䝫䅁䵁䅉䅅䅁䙁䅁䅁睁䵁䅁䅁权坁兂䅁权獄权䅁权浄权䅁权湄权䅁允䅁䅁䅅䅁䭁䉁䕁䅁䵁䅉䅅䅁䙁䅁䅁睁䵁䅁䅁权偂兂䅁权䙄杅䅁权䕁䅁䅋权䩄杅䅁允䅁䅁䅅䅁䙁䵁㔯䠲睊䄴䅰䍄䉁䅁䅁睁䅁䅁䅍䅄䅁䅁䅯䅡䅕䅁䅯䅇䅙䅁䅅䅁䉁䅁䅁权婁杂䅁䍄䉁䅁䅁兂䅁䅁䅍䅄䅁䅁䅯睔䅕䅁䅯硹䅉䅁䅯䅂䍁䅧䅯䉹䅉䅁䅅䅁䉁䅁䅁兂啁歲桦橥摒䅑杷允䅁䅁䅕䅁䑁䅁䅷䅁䭁䝁䙫䅁䭁佁䭫䅁䭁佁䭙䅁䭁佁䭣䅁䉁䅁䅁允䅁䅁䅯剓䅅䅁杷允䅁䅁䅍䅁䑁䅁䅷䅁䭁䕁䘸䅁䭁䉁䝧䅁䉁䅁䅁允䅁䅁䅯睢䅙䅁杷允䅁䅁䅍䅁䑁䅁䅷䅁䭁䩁䙷䅁䭁䍁䝙䅁䉁䅁䅁允䅁䅁䅕䥘䌯匹獨歕䵁䅉䅅䅁䑁䅁䅁睁䵁䅁䅁权偂兂䅁权敁杂䅁允䅁䅁䅅䅁䭁䵁䝷䅁䵁䅉䅅䅁䑁䅁䅁睁䵁䅁䅁权牁䅄䅁权偄杅䅁允䅁䅁䅅䅁䡁䅁䅁䅁䅁留䅒䍄䉁䅁䅁兂䅁䅁䅍䅄䅁䅁䅯督䅕䅁䅯剸䅉䅁䅯䅂䍁䅧䅯剹䅉䅁䅅䅁䉁䅁䅁兂汃卵㍍牶䅫䅑杷允䅁䅁䅍䅁䑁䅁䅷䅁䭁䭁䵉䅁䭁䉁䝧䅁䉁䅁䅁允䅁䅁䅯兓䅣䅁杷允䅁䅁䅕䅁䑁䅁䅷䅁䭁䵁䕳䅁䭁䵁单䅁䭁䅁䅑潁䭁䵁卧䅁䉁䅁䅁允䅁䅁䅕穵䱏䭭䙁䕃䵁䅉䅅䅁䑁䅁䅁睁䵁䅁䅁权偂兂䅁权流杂䅁允䅁䅁䅅䅁䙁䵁ㅐ䙋偹汧䅨䍄䉁䅁䅁兂䅁䅁䅍䅄䅁䅁䅯睔䅕䅁䅯儵䅯䅁䅯朵䅯䅁䅯眵䅯䅁䅅䅁䉁䅁䅁权允䅂䅁䍄䉁䅁䅁兂䅁䅁䅍䅄䅁䅁䅯睔䅕䅁䅯朶䅯䅁䅯朵䅯䅁䅯眶䅯䅁䅅䅁䉁䅁䅁权允䅂䅁䍄䉁䅁䅁兂䅁䅁䅍䅄䅁䅁䅯睔䅕䅁䅯儷䅯䅁䅯朵䅯䅁䅯眵䅯䅁䅅䅁䉁䅁䅁权允䅂䅁䍄䉁䅁䅁兂䅁䅁䅍䅄䅁䅁䅯䅉䅕䅁䅯硹䅉䅁䅯䅂䍁䅧䅯䉹䅉䅁䅅䅁䉁䅁䅁兂晁敨剴䱵刵䅑杷允䅁䅁䅕䅁䑁䅁䅷䅁䭁䉁䝍䅁䭁佁䭧䅁䭁佁䭙䅁䭁佁䭣䅁䉁䅁䅁允䅁䅁䅯杂䅳䅁杷允䅁䅁䅕䅁䑁䅁䅷䅁䭁䍁䙁䅁䭁䵁即䅁䭁䅁䅑潁䭁䵁卫䅁䉁䅁䅁允䅁䅁䅕䡰㥁瑃䑦歕䵁䅉䅅䅁䙁䅁䅁睁䵁䅁䅁权摁䅄䅁权煄权䅁权浄权䅁权牄权䅁允䅁䅁䅅䅁䭁䉁䕁䅁䵁䅉䅅䅁䑁䅁䅁睁䵁䅁䅁权捃兂䅁权敁杂䅁允䅁䅁䅅䅁䭁䅁䠴䅁䵁䅉䅅䅁䑁䅁䅁睁䵁䅁䅁权婂睃䅁权捁杂䅁允䅁䅁䅅䅁䭁䝁䝉䅁䵁䅉䅅䅁䑁䅁䅁睁䵁䅁䅁权杁兂䅁权敁杂䅁允䅁䅁䅅䅁䭁䡁䝉䅁䵁䅉䅅䅁䙁䅁䅁睁䵁䅁䅁权杁兂䅁权汄权䅁权浄权䅁权湄权䅁允䅁䅁䅅䅁䭁䑁䱣䅁䵁䅉䅅䅁䙁䅁䅁睁䵁䅁䅁权䑄兂䅁权䱄杅䅁权䕁䅁䅋权䥄杅䅁允䅁䅁䅅䅁䙁䩁婱婭婭噏䅎䍄䉁䅁䅁兂䅁䅁䅍䅄䅁䅁䅯朲䅷䅁䅯儵䅯䅁䅯朵䅯䅁䅯眵䅯䅁䅅䅁䉁䅁䅁权允䅂䅁䍄䉁䅁䅁兂䅁䅁䅍䅄䅁䅁䅯剃䅁䅁䅯朶䅯䅁䅯朵䅯䅁䅯眶䅯䅁䅅䅁䉁䅁䅁权允䅂䅁䍄䉁䅁䅁睁䅁䅁䅍䅄䅁䅁䅯睷䅕䅁䅯杇䅙䅁䅅䅁䉁䅁䅁权㡁杂䅁䍄䉁䅁䅁睁䅁䅁䅍䅄䅁䅁䅯睷䅕䅁䅯杈䅙䅁䅅䅁䉁䅁䅁权偃杂䅁䍄䉁䅁䅁睁䅁䅁䅍䅄䅁䅁䅯睷䅕䅁䅯䅊䅙䅁䅅䅁䉁䅁䅁权婁睂䅁䍄䉁䅁䅁兂䅁䅁䅍䅄䅁䅁䅯杵䅕䅁䅯儶䅯䅁䅯朵䅯䅁䅯眵䅯䅁䅅䅁䉁䅁䅁权㡁充䅁䍄䉁䅁䅁兂䅁䅁䅍䅄䅁䅁䅯兄䅷䅁䅯硹䅉䅁䅯䅂䍁䅧䅯䉹䅉䅁䅅䅁䉁䅁䅁兂硂児塲㡯塂䅑杷允䅁䅁䅍䅁䑁䅁䅷䅁䭁䵁䙍䅁䭁䍁䝙䅁䉁䅁䅁允䅁䅁䅕体㙆䭆堷啗䵁䅉䅅䅁䙁䅁䅁睁䵁䅁䅁权䑄兂䅁权汄权䅁权浄权䅁权湄权䅁允䅁䅁䅅䅁䭁䉁䱷䅁䵁䅉䅅䅁䙁䅁䅁睁䵁䅁䅁权塁杂䅁权煄权䅁权浄权䅁权牄权䅁允䅁䅁䅅䅁䡁䅁䅁䅁䅄位䅚䍄䉁䅁䅁兂䅁䅁䅍䅄䅁䅁䅯杇䄸䅁䅯儶䅯䅁䅯朵䅯䅁䅯眵䅯䅁䅅䅁䉁䅁䅁权允䅂䅁䍄䉁䅁䅁睁䅁䅁䅍䅄䅁䅁䅯督䅕䅁䅯硺䅉䅁䅅䅁䉁䅁䅁权允䅂䅁䍄䉁䅁䅁兂䅁䅁䅍䅄䅁䅁䅯督䅕䅁䅯硹䅉䅁䅯䅂䍁䅧䅯䉹䅉䅁䅅䅁䉁䅁䅁兂偃癷潕䱘娹䅑杷允䅁䅁䅕䅁䑁䅁䅷䅁䭁䩁䙯䅁䭁佁䬰䅁䭁佁䭙䅁䭁佁䭣䅁䉁䅁䅁允䅁䅁䅣䅁䅁佁塄唵䵁䅉䅅䅁䑁䅁䅁睁䵁䅁䅁权捃兂䅁权慁杂䅁允䅁䅁䅅䅁䭁䕁䝁䅁䵁䅉䅅䅁䕁䅁䅁睁䵁䅁䅁权潄睃䅁权晁杂䅁权杁杂䅁允䅁䅁䅅䅁䭁䍁卷䅁䵁䅉䅅䅁䕁䅁䅁睁䵁䅁䅁权穂兂䅁权晁杂䅁权杁杂䅁允䅁䅁䅅䅁䭁䉁䡍䅁䵁䅉䅅䅁䙁䅁䅁睁䵁䅁䅁权捄䅄䅁权䙄杅䅁权䕁䅁䅋权䥄杅䅁允䅁䅁䅅䅁䙁䕁砰猰乊睺䄱䍄䉁䅁䅁睁䅁䅁䅍䅄䅁䅁䅯督䅕䅁䅯䅊䅙䅁䅅䅁䉁䅁䅁权㑂䅃䅁䍄䉁䅁䅁睁䅁䅁䅍䅄䅁䅁䅯䅫䅕䅁䅯硺䅉䅁䅅䅁䉁䅁䅁睂䅁䅁䅁偧桌䅑杷允䅁䅁䅍䅁䑁䅁䅷䅁䭁䩁䙁䅁䭁䉁䝧䅁䉁䅁䅁允䅁䅁䅯䅦䅙䅁杷允䅁䅁䅍䅁䑁䅁䅷䅁䭁䩁䙁䅁䭁䉁䜴䅁䉁䅁䅁允䅁䅁䅯䅎䅙䅁杷允䅁䅁䅍䅁䑁䅁䅷䅁䭁䩁䙁䅁䭁䍁䝑䅁䉁䅁䅁允䅁䅁䅯兰䅙䅁杷允䅁䅁䅕䅁䑁䅁䅷䅁䭁䑁丸䅁䭁䵁即䅁䭁䅁䅑潁䭁䵁卧䅁䉁䅁䅁允䅁䅁䅕䥘䌯匹䵨じ䵁䅉䅅䅁䑁䅁䅁睁䵁䅁䅁权元兂䅁权流杂䅁允䅁䅁䅅䅁䙁䱁敧敨剴䙋䅚䍄䉁䅁䅁睁䅁䅁䅍䅄䅁䅁䅯杘䅷䅁䅯杈䅙䅁䅅䅁䉁䅁䅁权慃睂䅁䍄䉁䅁䅁睁䅁䅁䅍䅄䅁䅁䅯睧䄰䅁䅯䅊䅙䅁䅅䅁䉁䅁䅁权䕃兄䅁䍄䉁䅁䅁兂䅁䅁䅍䅄䅁䅁䅯䅫䅕䅁䅯儵䅯䅁䅯朵䅯䅁䅯眵䅯䅁䅅䅁䉁䅁䅁权允䅂䅁䍄䉁䅁䅁兂䅁䅁䅍䅄䅁䅁䅯䅫䅕䅁䅯儶䅯䅁䅯朵䅯䅁䅯眵䅯䅁䅅䅁䉁䅁䅁权允䅂䅁䍄䉁䅁䅁兂䅁䅁䅍䅄䅁䅁䅯䅫䅕䅁䅯䄷䅯䅁䅯朵䅯䅁䅯眵䅯䅁䅅䅁䉁䅁䅁权允䅂䅁䍄䉁䅁䅁兂䅁䅁䅍䅄䅁䅁䅯䅩䅕䅁䅯儷䅯䅁䅯朵䅯䅁䅯眵䅯䅁䅅䅁䉁䅁䅁权允䅂䅁䍄䉁䅁䅁兂䅁䅁䅍䅄䅁䅁䅯充䄴䅁䅯䄷䅯䅁䅯朵䅯䅁䅯眵䅯䅁䅅䅁䉁䅁䅁睂䅁䅁䅁伴武䅑杷允䅁䅁䅕䅁䑁䅁䅷䅁䭁䅁䝉䅁䭁䵁单䅁䭁䅁䅑潁䭁䵁卧䅁䉁䅁䅁允䅁䅁䅕䰰坉㡡䵍啉䵁䅉䅅䅁䙁䅁䅁睁䵁䅁䅁权䥄睃䅁权䙄杅䅁权䕁䅁䅋权䩄杅䅁允䅁䅁䅅䅁䙁䕁硈祇乎眯䅖䍄䉁䅁䅁兂䅁䅁䅍䅄䅁䅁䅯睸䄰䅁䅯䄶䅯䅁䅯朵䅯䅁䅯眵䅯䅁䅅䅁䉁䅁䅁权䝁睃䅁䍄䉁䅁䅁兂䅁䅁䅍䅄䅁䅁䅯杁䅙䅁䅯剸䅉䅁䅯䅂䍁䅧䅯剹䅉䅁䅅䅁䉁䅁䅁兂剄正睢䅩扅䅑杷允䅁䅁䅕䅁䑁䅁䅷䅁䭁䙁䵙䅁䭁佁䭧䅁䭁佁䭙䅁䭁佁䭣䅁䉁䅁䅁允䅁䅁䅯䅅䅑䅁杷允䅁䅁䅑䅁䑁䅁䅷䅁䭁佁䕁䅁䭁䉁䜸䅁䭁䍁䝁䅁䉁䅁䅁允䅁䅁䅯杋䅧䅁杷允䅁䅁䅑䅁䑁䅁䅷䅁䭁䕁䵕䅁䭁䉁䜸䅁䭁䍁䝁䅁䉁䅁䅁允䅁䅁䅯杔䅙䅁杷允䅁䅁䅕䅁䑁䅁䅷䅁䭁䅁䝉䅁䭁䵁即䅁䭁䅁䅑潁䭁䵁卫䅁䉁䅁䅁允䅁䅁䅕牕敧敨䉴さ䵁䅉䅅䅁䑁䅁䅁睁䵁䅁䅁权䍁杂䅁权奁杂䅁允䅁䅁䅅䅁䭁䕁䝑䅁䵁䅉䅅䅁䙁䅁䅁睁䵁䅁䅁权㡄䅂䅁权䙄杅䅁权䕁䅁䅋权䥄杅䅁允䅁䅁䅅䅁䙁䍁夲噺剪桅䅚䍄䉁䅁䅁兂䅁䅁䅍䅄䅁䅁䅯䅰䅷䅁䅯䄷䅯䅁䅯朵䅯䅁䅯眵䅯䅁䅅䅁䉁䅁䅁睂䅁䅁䅁䩑武䅑杷允䅁䅁䅍䅁䑁䅁䅷䅁䭁䅁䝉䅁䭁䍁䝑䅁䉁䅁䅁允䅁䅁䅯杉䅧䅁杷允䅁䅁䅕䅁䑁䅁䅷䅁䭁䅁䝉䅁䭁佁䭕䅁䭁佁䭙䅁䭁佁䭣䅁䉁䅁䅁允䅁䅁䅯䅅䅑䅁杷允䅁䅁䅕䅁䑁䅁䅷䅁䭁䑁偑䅁䭁佁䬰䅁䭁佁䭙䅁䭁佁䭣䅁䉁䅁䅁允䅁䅁䅯䅅䅑䅁杷允䅁䅁䅕䅁䑁䅁䅷䅁䭁佁䰸䅁䭁佁䭧䅁䭁佁䭙䅁䭁佁䭣䅁䉁䅁䅁允䅁䅁䅯杂䅳䅁杷允䅁䅁䅕䅁䑁䅁䅷䅁䭁乁䙙䅁䭁䵁单䅁䭁䅁䅑潁䭁䵁卧䅁䉁䅁䅁允䅁䅁䅕摓䴷㥲婤䕊䵁䅉䅅䅁䙁䅁䅁睁䵁䅁䅁权⽄兂䅁权䱄杅䅁权䕁䅁䅋权䩄杅䅁允䅁䅁䅅䅁䙁佁㙆䭆䠵噯䅖䍄䉁䅁䅁兂䅁䅁䅍䅄䅁䅁䅯睅䄴䅁䅯儶䅯䅁䅯朵䅯䅁䅯眵䅯䅁䅅䅁䉁䅁䅁权允䅂䅁䍄䉁䅁䅁睁䅁䅁䅍䅄䅁䅁䅯允䄰䅁䅯杊䅙䅁䅅䅁䉁䅁䅁兂㉄䙋偹楷坖䅑杷允䅁䅁䅕䅁䑁䅁䅷䅁䭁䅁䝉䅁䭁佁䭫䅁䭁佁䭙䅁䭁佁䭣䅁䉁䅁䅁允䅁䅁䅯䅅䅑䅁杷允䅁䅁䅕䅁䑁䅁䅷䅁䭁䥁䴴䅁䭁佁䭯䅁䭁佁䭙䅁䭁佁䭳䅁䉁䅁䅁允䅁䅁䅯䅅䅑䅁杷允䅁䅁䅕䅁䑁䅁䅷䅁䭁䱁乙䅁䭁䵁单䅁䭁䅁䅑潁䭁䵁卧䅁䉁䅁䅁允䅁䅁䅕㘲䝂䑄睭䕊䵁䅉䅅䅁䙁䅁䅁睁䵁䅁䅁权䍁杂䅁权獄权䅁权浄权䅁权湄权䅁允䅁䅁䅅䅁䭁䉁䕁䅁䵁䅉䅅䅁䙁䅁䅁睁䵁䅁䅁权偃兄䅁权䱄杅䅁权䕁䅁䅋权䥄杅䅁允䅁䅁䅅䅁䙁䕁桪桥畓ㅖ䅤䍄䉁䅁䅁睁䅁䅁䅍䅄䅁䅁䅯睺䅕䅁䅯硺䅉䅁䅅䅁䉁䅁䅁权允䅂䅁䍄䉁䅁䅁兂䅁䅁䅍䅄䅁䅁䅯䄶䅳䅁䅯儶䅯䅁䅯朵䅯䅁䅯眵䅯䅁䅅䅁䉁䅁䅁权灄睃䅁䍄䉁䅁䅁兂䅁䅁䅍䅄䅁䅁䅯睺䅕䅁䅯硹䅉䅁䅯䅂䍁䅧䅯䉹䅉䅁䅅䅁䉁䅁䅁兂獄払敧敨畎䅑杷允䅁䅁䅑䅁䑁䅁䅷䅁䭁䥁䙍䅁䭁䉁䜸䅁䭁䍁䝁䅁䉁䅁䅁允䅁䅁䅯杨䅙䅁杷允䅁䅁䅍䅁䑁䅁䅷䅁䭁䵁䘸䅁䭁䉁䝯䅁䉁䅁䅁允䅁䅁䅯兺䅙䅁杷允䅁䅁䅍䅁䑁䅁䅷䅁䭁䵁䘸䅁䭁䉁䝷䅁䉁䅁䅁允䅁䅁䅯杕䅙䅁杷允䅁䅁䅕䅁䑁䅁䅷䅁䭁䉁偷䅁䭁佁䭷䅁䭁佁䭙䅁䭁佁䭣䅁䉁䅁䅁允䅁䅁䅯䅅䅑䅁杷允䅁䅁䅕䅁䑁䅁䅷䅁䭁䡁䵍䅁䭁䵁即䅁䭁䅁䅑潁䭁䵁卫䅁䉁䅁䅁允䅁䅁䅕䘷㑇潈牗歖䵁䅉䅅䅁䑁䅁䅁睁䵁䅁䅁权偄兂䅁权敁杂䅁允䅁䅁䅅䅁䭁䙁䝉䅁䵁䅉䅅䅁䑁䅁䅁睁䵁䅁䅁权䑂䅄䅁权慁杂䅁允䅁䅁䅅䅁䭁䵁䜰䅁䵁䅉䅅䅁䙁䅁䅁睁䵁䅁䅁权㕂兂䅁权瑄权䅁权浄权䅁权湄权䅁允䅁䅁䅅䅁䭁䉁䕁䅁䵁䅉䅅䅁䑁䅁䅁睁䵁䅁䅁权䍁䅄䅁权捁杂䅁允䅁䅁䅅䅁䭁䙁䝯䅁䵁䅉䅅䅁䙁䅁䅁睁䵁䅁䅁权偄兂䅁权灄权䅁权浄权䅁权湄权䅁允䅁䅁䅅䅁䭁䅁佁䅁䵁䅉䅅䅁䑁䅁䅁睁䵁䅁䅁权䙄兂䅁权捁杂䅁允䅁䅁䅅䅁䭁乁䝁䅁䵁䅉䅅䅁䙁䅁䅁睁䵁䅁䅁权㑄权䅁权獄权䅁权浄权䅁权湄权䅁允䅁䅁䅅䅁䭁䉁䕁䅁䵁䅉䅅䅁䙁䅁䅁睁䵁䅁䅁权穃兂䅁权䙄杅䅁权䕁䅁䅋权䩄杅䅁允䅁䅁䅅䅁䙁佁瑃畤兩䉐䅒䍄䉁䅁䅁兂䅁䅁䅍䅄䅁䅁䅯睳䅕䅁䅯硹䅉䅁䅯䅂䍁䅧䅯䉹䅉䅁䅅䅁䉁䅁䅁兂䅁䅁䅁偁慂䅑杷允䅁䅁䅍䅁䑁䅁䅷䅁䭁䙁䱁䅁䭁䍁䝑䅁䉁䅁䅁允䅁䅁䅯䅪䄰䅁杷允䅁䅁䅕䅁䑁䅁䅷䅁䭁䙁䱍䅁䭁䵁单䅁䭁䅁䅑潁䭁䵁卧䅁䉁䅁䅁允䅁䅁䅕㡹丷奴ㅢ䕅䵁䅉䅅䅁䙁䅁䅁睁䵁䅁䅁权穃兂䅁权䱄杅䅁权䕁䅁䅋权䩄杅䅁允䅁䅁䅅䅁䙁䝁浚浚浚汚䅴䍄䉁䅁䅁兂䅁䅁䅍䅄䅁䅁䅯睴䄰䅁䅯儵䅯䅁䅯朵䅯䅁䅯眵䅯䅁䅅䅁䉁䅁䅁权偁睃䅁䍄䉁䅁䅁兂䅁䅁䅍䅄䅁䅁䅯朸䅕䅁䅯剸䅉䅁䅯䅂䍁䅧䅯䉹䅉䅁䅅䅁䉁䅁䅁兂癁䑏㙅临具䅑杷允䅁䅁䅍䅁䑁䅁䅷䅁䭁䱁䙍䅁䭁䍁䝙䅁䉁䅁䅁允䅁䅁䅕体㙆䭆堶啗䵁䅉䅅䅁䑁䅁䅁睁䵁䅁䅁权䥁兂䅁权流杂䅁允䅁䅁䅅䅁䙁䵁䴳䵺䵺䘳䅒䍄䉁䅁䅁兂䅁䅁䅍䅄䅁䅁䅯睳䅕䅁䅯儶䅯䅁䅯朵䅯䅁䅯眵䅯䅁䅅䅁䉁䅁䅁权䵁充䅁䍄䉁䅁䅁兂䅁䅁䅍䅄䅁䅁䅯眰䅑䅁䅯儷䅯䅁䅯朵䅯䅁䅯眵䅯䅁䅅䅁䉁䅁䅁睂䅁䅁䅁䉙浶䅑杷允䅁䅁䅕䅁䑁䅁䅷䅁䭁䱁䔰䅁䭁䵁即䅁䭁䅁䅑潁䭁䵁卫䅁䉁䅁䅁允䅁䅁䅕椹捨㡪汌歗䵁䅉䅅䅁䙁䅁䅁睁䵁䅁䅁权歄䅂䅁权䱄杅䅁权䕁䅁䅋权䥄杅䅁允䅁䅁䅅䅁䙁䅁塲㍯㥁汃䅸䍄䉁䅁䅁兂䅁䅁䅍䅄䅁䅁䅯䄫䄰䅁䅯儷䅯䅁䅯朵䅯䅁䅯眵䅯䅁䅅䅁䉁䅁䅁权允䅂䅁䍄䉁䅁䅁睁䅁䅁䅍䅄䅁䅁䅯䄵䅑䅁䅯䅈䅙䅁䅅䅁䉁䅁䅁权䝂睂䅁䍄䉁䅁䅁睁䅁䅁䅍䅄䅁䅁䅯䄵䅑䅁䅯䅊䅙䅁䅅䅁䉁䅁䅁权㕂䅃䅁䍄䉁䅁䅁睁䅁䅁䅍䅄䅁䅁䅯儷䅑䅁䅯䅇䅙䅁䅅䅁䉁䅁䅁权㥁杂䅁䍄䉁䅁䅁睁䅁䅁䅍䅄䅁䅁䅯睆䄰䅁䅯䅈䅙䅁䅅䅁䉁䅁䅁权偄杂䅁䍄䉁䅁䅁兂䅁䅁䅍䅄䅁䅁䅯䄵䅑䅁䅯儷䅯䅁䅯朵䅯䅁䅯眵䅯䅁䅅䅁䉁䅁䅁睂䅁䅁䅁䍙汢䅑杷允䅁䅁䅕䅁䑁䅁䅷䅁䭁偁䕑䅁䭁䵁单䅁䭁䅁䅑潁䭁䵁卫䅁䉁䅁䅁允䅁䅁䅕伹牸睔㥫ぇ䵁䅉䅅䅁䙁䅁䅁睁䵁䅁䅁权睃兂䅁权煄权䅁权浄权䅁权牄权䅁允䅁䅁䅅䅁䭁䉁䕁䅁䵁䅉䅅䅁䙁䅁䅁睁䵁䅁䅁权㝄䅂䅁权䱄杅䅁权䕁䅁䅋权䥄杅䅁允䅁䅁䅅䅁䙁䡁啳歲桦氫䅬䍄䉁䅁䅁兂䅁䅁䅍䅄䅁䅁䅯眱䅷䅁䅯剸䅉䅁䅯䅂䍁䅧䅯剹䅉䅁䅅䅁䉁䅁䅁兂䭄䙐獦䝹氰䅑杷允䅁䅁䅍䅁䑁䅁䅷䅁䭁偁䕳䅁䭁䍁䝑䅁䉁䅁䅁允䅁䅁䅯䅚䅧䅁杷允䅁䅁䅕䅁䑁䅁䅷䅁䭁乁䵁䅁䭁佁䭕䅁䭁佁䭙䅁䭁佁䭣䅁䉁䅁䅁允䅁䅁䅯䅅䅑䅁杷允䅁䅁䅍䅁䑁䅁䅷䅁䭁偁䕷䅁䭁䍁䝑䅁䉁䅁䅁允䅁䅁䅯党䅧䅁杷允䅁䅁䅕䅁䑁䅁䅷䅁䭁偁䕷䅁䭁佁䭕䅁䭁佁䭙䅁䭁佁䭣䅁䉁䅁䅁允䅁䅁䅯睎䅳䅁杷允䅁䅁䅕䅁䑁䅁䅷䅁䭁偁䕳䅁䭁佁䭫䅁䭁佁䭙䅁䭁佁䭣䅁䉁䅁䅁允䅁䅁䅯䉒䅅䅁杷允䅁䅁䅕䅁䑁䅁䅷䅁䭁䱁䱑䅁䭁䵁即䅁䭁䅁䅑潁䭁䵁卧䅁䉁䅁䅁允䅁䅁䅕噋偹癷套ざ䵁䅉䅅䅁䑁䅁䅁睁䵁䅁䅁权流兂䅁权奁杂䅁允䅁䅁䅅䅁䭁䕁䝑䅁䵁䅉䅅䅁䙁䅁䅁睁䵁䅁䅁权㡁兂䅁权䱄杅䅁权䕁䅁䅋权䩄杅䅁允䅁䅁䅅䅁䙁䩁婱婭婭嘲䅨䍄䉁䅁䅁兂䅁䅁䅍䅄䅁䅁䅯末䅳䅁䅯硹䅉䅁䅯䅂䍁䅧䅯䉹䅉䅁䅅䅁䉁䅁䅁兂䙃ㄶ㑇獈慖䅑杷允䅁䅁䅍䅁䑁䅁䅷䅁䭁䑁䙷䅁䭁䉁䝯䅁䉁䅁䅁允䅁䅁䅯睥䅙䅁杷允䅁䅁䅕䅁䑁䅁䅷䅁䭁偁䱧䅁䭁佁䭕䅁䭁佁䭙䅁䭁佁䭣䅁䉁䅁䅁允䅁䅁䅯䅏䅳䅁杷允䅁䅁䅑䅁䑁䅁䅷䅁䭁䑁䙷䅁䭁䉁䜸䅁䭁䍁䝁䅁䉁䅁䅁允䅁䅁䅯杨䅙䅁杷允䅁䅁䅕䅁䑁䅁䅷䅁䭁偁䙣䅁䭁佁䭯䅁䭁佁䭙䅁䭁佁䭳䅁䉁䅁䅁允䅁䅁䅯䅅䅑䅁杷允䅁䅁䅕䅁䑁䅁䅷䅁䭁䱁䔴䅁䭁佁䭷䅁䭁佁䭙䅁䭁佁䭣䅁䉁䅁䅁允䅁䅁䅣䅁䅁䥁㡂䔵䵁䅉䅅䅁䙁䅁䅁睁䵁䅁䅁权睃兂䅁权䱄杅䅁权䕁䅁䅋权䩄杅䅁允䅁䅁䅅䅁䙁䉁䘫ㄶ㑇氯䅚䍄䉁䅁䅁兂䅁䅁䅍䅄䅁䅁䅯䅐䅕䅁䅯儵䅯䅁䅯朵䅯䅁䅯眵䅯䅁䅅䅁䉁䅁䅁权允䅂䅁䍄䉁䅁䅁兂䅁䅁䅍䅄䅁䅁䅯䅐䅕䅁䅯朶䅯䅁䅯朵䅯䅁䅯眶䅯䅁䅅䅁䉁䅁䅁权允䅂䅁䍄䉁䅁䅁睁䅁䅁䅍䅄䅁䅁䅯儸䅕䅁䅯硺䅉䅁䅅䅁䉁䅁䅁睂䅁䅁䅁䭧橮䅑杷允䅁䅁䅍䅁䑁䅁䅷䅁䭁䑁乕䅁䭁䍁䝙䅁䉁䅁䅁允䅁䅁䅕捺䵺䵺㡹歖䵁䅉䅅䅁䙁䅁䅁睁䵁䅁䅁权硄兂䅁权䙄杅䅁权䕁䅁䅋权䥄杅䅁允䅁䅁䅅䅁䙁乁奖䕑眹偮⼸䍄䉁䅁䅁兂䅁䅁䅍䅄䅁䅁䅯儸䅕䅁䅯剸䅉䅁䅯䅂䍁䅧䅯剹䅉䅁䅅䅁䉁䅁䅁兂㉃歍橗乖䈸䅑杷允䅁䅁䅕䅁䑁䅁䅷䅁䭁偁䕙䅁䭁䵁即䅁䭁䅁䅑潁䭁䵁卫䅁䉁䅁䅁允䅁䅁䅕場啯歲剥啗䵁䅉䅅䅁䙁䅁䅁睁䵁䅁䅁权慁睄䅁权䱄杅䅁权䕁䅁䅋权䩄杅䅁允䅁䅁䅅䅁䙁䥁牘払敧坦䅂䍄䉁䅁䅁睁䅁䅁䅍䅄䅁䅁䅯儸䅕䅁䅯杈䅙䅁䅅䅁䉁䅁䅁权湃杂䅁䍄䉁䅁䅁兂䅁䅁䅍䅄䅁䅁䅯䅆䅷䅁䅯䄷䅯䅁䅯朵䅯䅁䅯眵䅯䅁䅅䅁䉁䅁䅁睂䅁䅁䅁偁欳䅑杷允䅁䅁䅕䅁䑁䅁䅷䅁䭁䵁䙅䅁䭁佁䭫䅁䭁佁䭙䅁䭁佁䭣䅁䉁䅁䅁允䅁䅁䅯䉑䅅䅁杷允䅁䅁䅍䅁䑁䅁䅷䅁䭁偁䙅䅁䭁䍁䝑䅁䉁䅁䅁允䅁䅁䅯来䅧䅁杷允䅁䅁䅍䅁䑁䅁䅷䅁䭁䡁䰸䅁䭁䵁匸䅁䉁䅁䅁允䅁䅁䅯䅅䅑䅁杷允䅁䅁䅕䅁䑁䅁䅷䅁䭁偁䙅䅁䭁佁䭕䅁䭁佁䭙䅁䭁佁䭣䅁䉁䅁䅁允䅁䅁䅯材䅳䅁杷允䅁䅁䅕䅁䑁䅁䅷䅁䭁偁䙅䅁䭁佁䭧䅁䭁佁䭙䅁䭁佁䭣䅁䉁䅁䅁允䅁䅁䅯杂䅳䅁杷允䅁䅁䅍䅁䑁䅁䅷䅁䭁䡁乷䅁䭁䉁䝯䅁䉁䅁䅁允䅁䅁䅯睇䅙䅁杷允䅁䅁䅕䅁䑁䅁䅷䅁䭁䥁䙳䅁䭁佁䬰䅁䭁佁䭙䅁䭁佁䭣䅁䉁䅁䅁允䅁䅁䅣䅁䅁䅁桁欵䵁䅉䅅䅁䑁䅁䅁睁䵁䅁䅁权⽁兂䅁权歁杂䅁允䅁䅁䅅䅁䭁䝁刴䅁䵁䅉䅅䅁䙁䅁䅁睁䵁䅁䅁权硄兂䅁权瑄权䅁权浄权䅁权湄权䅁允䅁䅁䅅䅁䡁䅁䅁䅁䅁申䅎䍄䉁䅁䅁兂䅁䅁䅍䅄䅁䅁䅯睶䅑䅁䅯硹䅉䅁䅯䅂䍁䅧䅯剹䅉䅁䅅䅁䉁䅁䅁兂歃䑣䬰稱奎䅑杷允䅁䅁䅍䅁䑁䅁䅷䅁䭁䭁䕙䅁䭁䉁䜴䅁䉁䅁䅁允䅁䅁䅯䅎䅙䅁杷允䅁䅁䅕䅁䑁䅁䅷䅁䭁䭁䕙䅁䭁佁䭯䅁䭁佁䭙䅁䭁佁䭳䅁䉁䅁䅁允䅁䅁䅯䅅䅑䅁杷允䅁䅁䅕䅁䑁䅁䅷䅁䭁䭁䕙䅁䭁佁䭷䅁䭁佁䭙䅁䭁佁䭣䅁䉁䅁䅁允䅁䅁䅯䅅䅑䅁杷允䅁䅁䅕䅁䑁䅁䅷䅁䭁䅁䝑䅁䭁䵁单䅁䭁䅁䅑潁䭁䵁卫䅁䉁䅁䅁允䅁䅁䅕湏敕晹橊歅䵁䅉䅅䅁䙁䅁䅁睁䵁䅁䅁权慂兄䅁权瑄权䅁权浄权䅁权湄权䅁允䅁䅁䅅䅁䡁䅁䅁䅁权甸䅖䍄䉁䅁䅁睁䅁䅁䅍䅄䅁䅁䅯䅂䅙䅁䅯䅇䅙䅁䅅䅁䉁䅁䅁权㕁杂䅁䍄䉁䅁䅁睁䅁䅁䅍䅄䅁䅁䅯䅂䅙䅁䅯杇䅙䅁䅅䅁䉁䅁䅁权䍄杂䅁䍄䉁䅁䅁兂䅁䅁䅍䅄䅁䅁䅯全䅕䅁䅯䄶䅯䅁䅯朵䅯䅁䅯眵䅯䅁䅅䅁䉁䅁䅁权剂睃䅁䍄䉁䅁䅁兂䅁䅁䅍䅄䅁䅁䅯䅳䅕䅁䅯剸䅉䅁䅯䅂䍁䅧䅯剹䅉䅁䅅䅁䉁䅁䅁兂䡁⭎䕈关嘴䅑杷允䅁䅁䅍䅁䑁䅁䅷䅁䭁䅁䝑䅁䭁䍁䝑䅁䉁䅁䅁允䅁䅁䅯䅦䅧䅁杷允䅁䅁䅕䅁䑁䅁䅷䅁䭁䅁䝑䅁䭁佁䭷䅁䭁佁䭙䅁䭁佁䭣䅁䉁䅁䅁允䅁䅁䅯䅅䅑䅁杷允䅁䅁䅕䅁䑁䅁䅷䅁䭁䱁䱍䅁䭁佁䬰䅁䭁佁䭙䅁䭁佁䭣䅁䉁䅁䅁允䅁䅁䅯䅅䅑䅁杷允䅁䅁䅕䅁䑁䅁䅷䅁䭁乁䙉䅁䭁䵁单䅁䭁䅁䅑潁䭁䵁卫䅁䉁䅁䅁允䅁䅁䅕㐸⭊䭬匹䕉䵁䅉䅅䅁䑁䅁䅁睁䵁䅁䅁权卄兂䅁权奁杂䅁允䅁䅁䅅䅁䭁䕁䝑䅁䵁䅉䅅䅁䙁䅁䅁睁䵁䅁䅁权乁䅄䅁权汄权䅁权浄权䅁权湄权䅁允䅁䅁䅅䅁䭁䉁䱧䅁䵁䅉䅅䅁䑁䅁䅁睁䵁䅁䅁权䥄䅄䅁权奁杂䅁允䅁䅁䅅䅁䭁䉁䝫䅁䵁䅉䅅䅁䑁䅁䅁睁䵁䅁䅁权卄兂䅁权慁杂䅁允䅁䅁䅅䅁䭁䵁䜰䅁䵁䅉䅅䅁䑁䅁䅁睁䵁䅁䅁权卄兂䅁权敁杂䅁允䅁䅁䅅䅁䭁佁䝅䅁䵁䅉䅅䅁䙁䅁䅁睁䵁䅁䅁权卄兂䅁权汄权䅁权浄权䅁权湄权䅁允䅁䅁䅅䅁䭁偁䭫䅁䵁䅉䅅䅁䑁䅁䅁睁䵁䅁䅁权楂兂䅁权慁杂䅁允䅁䅁䅅䅁䭁䵁䝉䅁䵁䅉䅅䅁䑁䅁䅁睁䵁䅁䅁权癄睃䅁权捁杂䅁允䅁䅁䅅䅁䭁䍁䝣䅁䵁䅉䅅䅁䙁䅁䅁睁䵁䅁䅁权㑄兄䅁权獄权䅁权浄权䅁权湄权䅁允䅁䅁䅅䅁䭁䉁䕁䅁䵁䅉䅅䅁䑁䅁䅁睁䵁䅁䅁权婃睃䅁权捁杂䅁允䅁䅁䅅䅁䭁䥁䝳䅁䵁䅉䅅䅁䑁䅁䅁睁䵁䅁䅁权权兄䅁权奁杂䅁允䅁䅁䅅䅁䭁䡁䝷䅁䵁䅉䅅䅁䙁䅁䅁睁䵁䅁䅁权卄兂䅁权潄权䅁权浄权䅁权湄权䅁允䅁䅁䅅䅁䭁䙁䱅䅁䵁䅉䅅䅁䙁䅁䅁睁䵁䅁䅁权卄兂䅁权灄权䅁权浄权䅁权湄权䅁允䅁䅁䅅䅁䭁䍁兕䅁䵁䅉䅅䅁䕁䅁䅁睁䵁䅁䅁权䥁兂䅁权晁杂䅁权杁杂䅁允䅁䅁䅅䅁䭁䩁䥍䅁䵁䅉䅅䅁䑁䅁䅁睁䵁䅁䅁权慃䅂䅁权偄杅䅁允䅁䅁䅅䅁䭁䉁䕁䅁䵁䅉䅅䅁䙁䅁䅁睁䵁䅁䅁权㙃兂䅁权䙄杅䅁权䕁䅁䅋权䩄杅䅁允䅁䅁䅅䅁䙁䑁剱湇奢䉺䅬䍄䉁䅁䅁兂䅁䅁䅍䅄䅁䅁䅯睩䅳䅁䅯剸䅉䅁䅯䅂䍁䅧䅯剹䅉䅁䅅䅁䉁䅁䅁兂噂䩖癫畡兯䅑杷允䅁䅁䅕䅁䑁䅁䅷䅁䭁䭁䕉䅁䭁䵁单䅁䭁䅁䅑潁䭁䵁卧䅁䉁䅁䅁允䅁䅁䅕瑚ねㄳ临商䵁䅉䅅䅁䑁䅁䅁睁䵁䅁䅁权楃䅂䅁权敁杂䅁允䅁䅁䅅䅁䭁䕁䝙䅁䵁䅉䅅䅁䕁䅁䅁睁䵁䅁䅁权楃䅂䅁权晁杂䅁权杁杂䅁允䅁䅁䅅䅁䭁䑁䝧䅁䵁䅉䅅䅁䙁䅁䅁睁䵁䅁䅁权楃䅂䅁权汄权䅁权浄权䅁权湄权䅁允䅁䅁䅅䅁䭁䉁䕁䅁䵁䅉䅅䅁䙁䅁䅁睁䵁䅁䅁权楃䅂䅁权煄权䅁权浄权䅁权牄权䅁允䅁䅁䅅䅁䭁䉁䕁䅁䵁䅉䅅䅁䙁䅁䅁睁䵁䅁䅁权楃䅂䅁权獄权䅁权浄权䅁权湄权䅁允䅁䅁䅅䅁䭁䉁䕁䅁䵁䅉䅅䅁䑁䅁䅁睁䵁䅁䅁权䑃兂䅁权偄杅䅁允䅁䅁䅅䅁䡁䅁䅁䅁杂敘䅆䍄䉁䅁䅁睁䅁䅁䅍䅄䅁䅁䅯剆䅁䅁䅯杇䅙䅁䅅䅁䉁䅁䅁权䍄杂䅁䍄䉁䅁䅁睁䅁䅁䅍䅄䅁䅁䅯公䅕䅁䅯硺䅉䅁䅅䅁䉁䅁䅁权允䅂䅁䍄䉁䅁䅁兂䅁䅁䅍䅄䅁䅁䅯杮䅷䅁䅯䄶䅯䅁䅯朵䅯䅁䅯眵䅯䅁䅅䅁䉁䅁䅁权㉁睃䅁䍄䉁䅁䅁睁䅁䅁䅍䅄䅁䅁䅯䄵䄰䅁䅯䅇䅙䅁䅅䅁䉁䅁䅁权療杂䅁䍄䉁䅁䅁兂䅁䅁䅍䅄䅁䅁䅯睐䅕䅁䅯朶䅯䅁䅯朵䅯䅁䅯眶䅯䅁䅅䅁䉁䅁䅁权允䅂䅁䍄䉁䅁䅁兂䅁䅁䅍䅄䅁䅁䅯䅹䄰䅁䅯䄶䅯䅁䅯朵䅯䅁䅯眵䅯䅁䅅䅁䉁䅁䅁权䝁睃䅁䍄䉁䅁䅁兂䅁䅁䅍䅄䅁䅁䅯睧䅕䅁䅯硹䅉䅁䅯䅂䍁䅧䅯䉹䅉䅁䅅䅁䉁䅁䅁兂慃婭婭剭啬䅑杷允䅁䅁䅍䅁䑁䅁䅷䅁䭁䙁䙣䅁䭁䍁䝙䅁䉁䅁䅁允䅁䅁䅕䥘䌯匹䵨ざ䵁䅉䅅䅁䙁䅁䅁睁䵁䅁䅁权⽄兂䅁权䱄杅䅁权䕁䅁䅋权䥄杅䅁允䅁䅁䅅䅁䙁䥁䌯匹捨ㅘ䅖䍄䉁䅁䅁兂䅁䅁䅍䅄䅁䅁䅯睁䄰䅁䅯硹䅉䅁䅯䅂䍁䅧䅯䉹䅉䅁䅅䅁䉁䅁䅁兂偃癷潕乘改䅑杷允䅁䅁䅍䅁䑁䅁䅷䅁䭁䥁䙍䅁䭁䉁䝧䅁䉁䅁䅁允䅁䅁䅯兏䅙䅁杷允䅁䅁䅕䅁䑁䅁䅷䅁䭁䥁䱕䅁䭁佁䭯䅁䭁佁䭙䅁䭁佁䭳䅁䉁䅁䅁允䅁䅁䅣䅁䅁䅁䝂欵䵁䅉䅅䅁䑁䅁䅁睁䵁䅁䅁权䑃兂䅁权慁杂䅁允䅁䅁䅅䅁䭁䡁䝳䅁䵁䅉䅅䅁䑁䅁䅁睁䵁䅁䅁权塂䅅䅁权慁杂䅁允䅁䅁䅅䅁䭁䉁䝳䅁䵁䅉䅅䅁䙁䅁䅁睁䵁䅁䅁权䅃䅄䅁权䙄杅䅁权䕁䅁䅋权䥄杅䅁允䅁䅁䅅䅁䙁䝁䱌慰䴸儱䅸䍄䉁䅁䅁睁䅁䅁䅍䅄䅁䅁䅯睧䅕䅁䅯䅈䅙䅁䅅䅁䉁䅁䅁权㝂杂䅁䍄䉁䅁䅁睁䅁䅁䅍䅄䅁䅁䅯睒䅳䅁䅯䅈䅙䅁䅅䅁䉁䅁䅁权㍄杂䅁䍄䉁䅁䅁兂䅁䅁䅍䅄䅁䅁䅯剚䅅䅁䅯儵䅯䅁䅯朵䅯䅁䅯眵䅯䅁䅅䅁䉁䅁䅁权捁睃䅁䍄䉁䅁䅁睁䅁䅁䅍䅄䅁䅁䅯睧䅕䅁䅯杈䅙䅁䅅䅁䉁䅁䅁权歃杂䅁䍄䉁䅁䅁兂䅁䅁䅍䅄䅁䅁䅯兆䄴䅁䅯剸䅉䅁䅯䅂䍁䅧䅯剹䅉䅁䅅䅁䉁䅁䅁兂あ琯㤴䑃卯䅑杷允䅁䅁䅍䅁䑁䅁䅷䅁䭁䥁䙍䅁䭁䍁䝙䅁䉁䅁䅁允䅁䅁䅕敨剴䉵氵歖䵁䅉䅅䅁䙁䅁䅁睁䵁䅁䅁权䑃兂䅁权汄权䅁权浄权䅁权湄权䅁允䅁䅁䅅䅁䭁䉁䕁䅁䵁䅉䅅䅁䙁䅁䅁睁䵁䅁䅁权䑃兂䅁权煄权䅁权浄权䅁权牄权䅁允䅁䅁䅅䅁䭁䉁䕁䅁䵁䅉䅅䅁䑁䅁䅁睁䵁䅁䅁权㙂睃䅁权偄杅䅁允䅁䅁䅅䅁䭁䉁䕁䅁䵁䅉䅅䅁䙁䅁䅁睁䵁䅁䅁权慃䅂䅁权䱄杅䅁权䕁䅁䅋权䥄杅䅁允䅁䅁䅅䅁䙁䭁睒児塲ㄸ䅴䍄䉁䅁䅁睁䅁䅁䅍䅄䅁䅁䅯䄸䄰䅁䅯杈䅙䅁䅅䅁䉁䅁䅁权偂杂䅁䍄䉁䅁䅁睁䅁䅁䅍䅄䅁䅁䅯杭䅑䅁䅯杈䅙䅁䅅䅁䉁䅁䅁权祂杂䅁䍄䉁䅁䅁睁䅁䅁䅍䅄䅁䅁䅯䄶䅕䅁䅯硺䅉䅁䅅䅁䉁䅁䅁睂䅁䅁䅁䝁桄䅑杷允䅁䅁䅕䅁䑁䅁䅷䅁䭁䑁佳䅁䭁䵁即䅁䭁䅁䅑潁䭁䵁卧䅁䉁䅁䅁允䅁䅁䅕呣䬰㘱䅎啗䵁䅉䅅䅁䕁䅁䅁睁䵁䅁䅁权穄䅂䅁权晁杂䅁权杁杂䅁允䅁䅁䅅䅁䭁䕁䝷䅁䵁䅉䅅䅁䑁䅁䅁睁䵁䅁䅁权慃䅂䅁权流杂䅁允䅁䅁䅅䅁䙁䅁塲㍯㥁汗䅨䍄䉁䅁䅁兂䅁䅁䅍䅄䅁䅁䅯兊䅕䅁䅯䄷䅯䅁䅯朵䅯䅁䅯眵䅯䅁䅅䅁䉁䅁䅁权允䅂䅁䍄䉁䅁䅁睁䅁䅁䅍䅄䅁䅁䅯䅁䅙䅁䅯杇䅙䅁䅅䅁䉁䅁䅁权䑄杂䅁䍄䉁䅁䅁睁䅁䅁䅍䅄䅁䅁䅯杶䅑䅁䅯硺䅉䅁䅅䅁䉁䅁䅁权允䅂䅁䍄䉁䅁䅁睁䅁䅁䅍䅄䅁䅁䅯䅭䄸䅁䅯杈䅙䅁䅅䅁䉁䅁䅁权偃杂䅁䍄䉁䅁䅁兂䅁䅁䅍䅄䅁䅁䅯杶䅑䅁䅯剸䅉䅁䅯䅂䍁䅧䅯䉹䅉䅁䅅䅁䉁䅁䅁兂偃琱䵁䑧䩫䅑杷允䅁䅁䅕䅁䑁䅁䅷䅁䭁䭁丰䅁䭁佁䭯䅁䭁佁䭙䅁䭁佁䭳䅁䉁䅁䅁允䅁䅁䅣䅁䅁佁⭁欵䵁䅉䅅䅁䙁䅁䅁睁䵁䅁䅁权⭃䅂䅁权䱄杅䅁权䕁䅁䅋权䩄杅䅁允䅁䅁䅅䅁䙁䭁睒児塲㉇䅂䍄䉁䅁䅁睁䅁䅁䅍䅄䅁䅁䅯杶䅑䅁䅯䅇䅙䅁䅅䅁䉁䅁䅁权灁杂䅁䍄䉁䅁䅁兂䅁䅁䅍䅄䅁䅁䅯材䅕䅁䅯硹䅉䅁䅯䅂䍁䅧䅯剹䅉䅁䅅䅁䉁䅁䅁兂晁敨剴乵圵䅑杷允䅁䅁䅍䅁䑁䅁䅷䅁䭁䱁䔴䅁䭁䉁䝯䅁䉁䅁䅁允䅁䅁䅯睘䅙䅁杷允䅁䅁䅍䅁䑁䅁䅷䅁䭁䱁䔴䅁䭁䉁䝷䅁䉁䅁䅁允䅁䅁䅯杍䅣䅁杷允䅁䅁䅕䅁䑁䅁䅷䅁䭁佁䱧䅁䭁䵁单䅁䭁䅁䅑潁䭁䵁卧䅁䉁䅁䅁允䅁䅁䅕瀸䱺洸䙣ぇ䵁䅉䅅䅁䙁䅁䅁睁䵁䅁䅁权剂兂䅁权瑄权䅁权浄权䅁权湄权䅁允䅁䅁䅅䅁䡁䅁䅁䅁权敏䅚䍄䉁䅁䅁䅂䅁䅁䅍䅄䅁䅁䅯杶䅑䅁䅯睈䅙䅁䅯䅉䅙䅁䅅䅁䉁䅁䅁权佂杂䅁䍄䉁䅁䅁兂䅁䅁䅍䅄䅁䅁䅯杶䅑䅁䅯儷䅯䅁䅯朵䅯䅁䅯眵䅯䅁䅅䅁䉁䅁䅁睂䅁䅁䅁䡧歺䅑杷允䅁䅁䅍䅁䑁䅁䅷䅁䭁䝁䙧䅁䭁䵁匸䅁䉁䅁䅁允䅁䅁䅣噖噖敖䍇唴䵁䅉䅅䅁䑁䅁䅁睁䵁䅁䅁权捁兄䅁权歁杂䅁允䅁䅁䅅䅁䭁䱁偙䅁䵁䅉䅅䅁䙁䅁䅁睁䵁䅁䅁权潂兂䅁权䱄杅䅁权䕁䅁䅋权䥄杅䅁允䅁䅁䅅䅁䙁䥁䌯匹捨ㅺ䅨䍄䉁䅁䅁兂䅁䅁䅍䅄䅁䅁䅯䅆䅙䅁䅯䄷䅯䅁䅯朵䅯䅁䅯眵䅯䅁䅅䅁䉁䅁䅁权允䅂䅁䍄䉁䅁䅁䅂䅁䅁䅍䅄䅁䅁䅯䅡䅕䅁䅯睈䅙䅁䅯䅉䅙䅁䅅䅁䉁䅁䅁权⽂䅃䅁䍄䉁䅁䅁兂䅁䅁䅍䅄䅁䅁䅯䅡䅕䅁䅯䄶䅯䅁䅯朵䅯䅁䅯眵䅯䅁䅅䅁䉁䅁䅁权䝁睃䅁䍄䉁䅁䅁兂䅁䅁䅍䅄䅁䅁䅯䅡䅕䅁䅯儷䅯䅁䅯朵䅯䅁䅯眵䅯䅁䅅䅁䉁䅁䅁睂䅁䅁䅁䑧浐䅑杷允䅁䅁䅕䅁䑁䅁䅷䅁䭁䉁伴䅁䭁佁䬰䅁䭁佁䭙䅁䭁佁䭣䅁䉁䅁䅁允䅁䅁䅯䅅䅑䅁杷允䅁䅁䅍䅁䑁䅁䅷䅁䭁䕁䙍䅁䭁䵁匸䅁䉁䅁䅁允䅁䅁䅣䅁䅁䭁噄欴䵁䅉䅅䅁䑁䅁䅁睁䵁䅁䅁权䑂兂䅁权敁杂䅁允䅁䅁䅅䅁䭁䙁䝷䅁䵁䅉䅅䅁䑁䅁䅁睁䵁䅁䅁权䑂兂䅁权流杂䅁允䅁䅁䅅䅁䙁佁剸䉵䘶ㅋ䅤䍄䉁䅁䅁睁䅁䅁䅍䅄䅁䅁䅯充䅳䅁䅯䅇䅙䅁䅅䅁䉁䅁䅁权䩂睂䅁䍄䉁䅁䅁睁䅁䅁䅍䅄䅁䅁䅯先䅷䅁䅯杊䅙䅁䅅䅁䉁䅁䅁兂慃婭婭六坬䅑杷允䅁䅁䅕䅁䑁䅁䅷䅁䭁䕁䙍䅁䭁佁䭫䅁䭁佁䭙䅁䭁佁䭣䅁䉁䅁䅁允䅁䅁䅯䉒䅁䅁杷允䅁䅁䅕䅁䑁䅁䅷䅁䭁䡁䴰䅁䭁䵁即䅁䭁䅁䅑潁䭁䵁卧䅁䉁䅁䅁允䅁䅁䅕䡰㥁瑃橦啘䵁䅉䅅䅁䑁䅁䅁睁䵁䅁䅁权敃睃䅁权歁杂䅁允䅁䅁䅅䅁䭁䱁十䅁䵁䅉䅅䅁䙁䅁䅁睁䵁䅁䅁权䑂兂䅁权獄权䅁权浄权䅁权湄权䅁允䅁䅁䅅䅁䡁䅁䅁䅁权整䅖䍄䉁䅁䅁睁䅁䅁䅍䅄䅁䅁䅯儶䄴䅁䅯䅇䅙䅁䅅䅁䉁䅁䅁权䕂杂䅁䍄䉁䅁䅁兂䅁䅁䅍䅄䅁䅁䅯其䅑䅁䅯硹䅉䅁䅯䅂䍁䅧䅯䉹䅉䅁䅅䅁䉁䅁䅁兂䙃ㄶ㑇浈晖䅑杷允䅁䅁䅕䅁䑁䅁䅷䅁䭁䉁乕䅁䭁佁䭫䅁䭁佁䭙䅁䭁佁䭣䅁䉁䅁䅁允䅁䅁䅯䅅䅑䅁杷允䅁䅁䅍䅁䑁䅁䅷䅁䭁䕁䙷䅁䭁䉁䝷䅁䉁䅁䅁允䅁䅁䅯杮䅙䅁杷允䅁䅁䅕䅁䑁䅁䅷䅁䭁偁䱫䅁䭁佁䭕䅁䭁佁䭙䅁䭁佁䭣䅁䉁䅁䅁允䅁䅁䅯䅅䅑䅁杷允䅁䅁䅍䅁䑁䅁䅷䅁䭁䱁䔰䅁䭁䉁䝯䅁䉁䅁䅁允䅁䅁䅯睇䅙䅁杷允䅁䅁䅍䅁䑁䅁䅷䅁䭁䱁䔰䅁䭁䉁䝷䅁䉁䅁䅁允䅁䅁䅯䅤䅙䅁杷允䅁䅁䅕䅁䑁䅁䅷䅁䭁䭁䱳䅁䭁佁䭕䅁䭁佁䭙䅁䭁佁䭣䅁䉁䅁䅁允䅁䅁䅯李䅳䅁杷允䅁䅁䅕䅁䑁䅁䅷䅁䭁䱁䔰䅁䭁佁䭫䅁䭁佁䭙䅁䭁佁䭣䅁䉁䅁䅁允䅁䅁䅯允䅷䅁杷允䅁䅁䅕䅁䑁䅁䅷䅁䭁䱁䔰䅁䭁佁䭷䅁䭁佁䭙䅁䭁佁䭣䅁䉁䅁䅁允䅁䅁䅣䅁䅁䥁潄唵䵁䅉䅅䅁䙁䅁䅁睁䵁䅁䅁权䵁睃䅁权瑄权䅁权浄权䅁权湄权䅁允䅁䅁䅅䅁䭁䉁䕁䅁䵁䅉䅅䅁䙁䅁䅁睁䵁䅁䅁权捄兂䅁权䙄杅䅁权䕁䅁䅋权䩄杅䅁允䅁䅁䅅䅁䙁䩁楅䑅奷条䅬䍄䉁䅁䅁睁䅁䅁䅍䅄䅁䅁䅯䅃䅕䅁䅯䅈䅙䅁䅅䅁䉁䅁䅁权ㅂ睂䅁䍄䉁䅁䅁睁䅁䅁䅍䅄䅁䅁䅯兵䄰䅁䅯䅇䅙䅁䅅䅁䉁䅁䅁权婁杂䅁䍄䉁䅁䅁兂䅁䅁䅍䅄䅁䅁䅯材䅕䅁䅯儶䅯䅁䅯朵䅯䅁䅯眵䅯䅁䅅䅁䉁䅁䅁权潂充䅁䍄䉁䅁䅁兂䅁䅁䅍䅄䅁䅁䅯䅔䅕䅁䅯剸䅉䅁䅯䅂䍁䅧䅯䉹䅉䅁䅅䅁䉁䅁䅁兂㉁㉤ㅯ㡄乙䅑杷允䅁䅁䅍䅁䑁䅁䅷䅁䭁䑁䱁䅁䭁䍁䝑䅁䉁䅁䅁允䅁䅁䅯免䅳䅁杷允䅁䅁䅕䅁䑁䅁䅷䅁䭁䭁䕅䅁䭁䵁单䅁䭁䅁䅑潁䭁䵁卧䅁䉁䅁䅁允䅁䅁䅕㑃䉌佃䵅歄䵁䅉䅅䅁䙁䅁䅁睁䵁䅁䅁权䵂兂䅁权䙄杅䅁权䕁䅁䅋权䩄杅䅁允䅁䅁䅅䅁䙁䝁乣捙䍁杬䄹䍄䉁䅁䅁兂䅁䅁䅍䅄䅁䅁䅯䅔䅕䅁䅯硹䅉䅁䅯䅂䍁䅧䅯剹䅉䅁䅅䅁䉁䅁䅁兂硂児塲㙯摂䅑杷允䅁䅁䅍䅁䑁䅁䅷䅁䭁䕁䙷䅁䭁䉁䜴䅁䉁䅁䅁允䅁䅁䅯䅧䅙䅁杷允䅁䅁䅍䅁䑁䅁䅷䅁䭁䕁䙷䅁䭁䍁䝑䅁䉁䅁䅁允䅁䅁䅯䅅䅑䅁杷允䅁䅁䅍䅁䑁䅁䅷䅁䭁䥁䱷䅁䭁䵁匸䅁䉁䅁䅁允䅁䅁䅣䅁䅁佁癁唵䵁䅉䅅䅁䑁䅁䅁睁䵁䅁䅁权䵂兂䅁权流杂䅁允䅁䅁䅅䅁䙁䡁啳歲桦汃䅖䍄䉁䅁䅁兂䅁䅁䅍䅄䅁䅁䅯儱䅷䅁䅯剸䅉䅁䅯䅂䍁䅧䅯剹䅉䅁䅅䅁䉁䅁䅁兂㕁氲牍㙔湣䅑杷允䅁䅁䅍䅁䑁䅁䅷䅁䭁䅁䵍䅁䭁䍁䝑䅁䉁䅁䅁允䅁䅁䅯硈䅉䅁杷允䅁䅁䅕䅁䑁䅁䅷䅁䭁䕁䙷䅁䭁佁䭫䅁䭁佁䭙䅁䭁佁䭣䅁䉁䅁䅁允䅁䅁䅯䄰䅳䅁杷允䅁䅁䅍䅁䑁䅁䅷䅁䭁䅁䝍䅁䭁䉁䝯䅁䉁䅁䅁允䅁䅁䅯兺䅙䅁杷允䅁䅁䅍䅁䑁䅁䅷䅁䭁䱁佳䅁䭁䍁䝙䅁䉁䅁䅁允䅁䅁䅕歲桦桥佔さ䵁䅉䅅䅁䙁䅁䅁睁䵁䅁䅁权䵂兂䅁权煄权䅁权浄权䅁权牄权䅁允䅁䅁䅅䅁䡁䅁䅁䅁䅄佌䅚䍄䉁䅁䅁兂䅁䅁䅍䅄䅁䅁䅯䅧䄴䅁䅯儶䅯䅁䅯朵䅯䅁䅯眵䅯䅁䅅䅁䉁䅁䅁权允䅂䅁䍄䉁䅁䅁兂䅁䅁䅍䅄䅁䅁䅯睩䅕䅁䅯剸䅉䅁䅯䅂䍁䅧䅯䉹䅉䅁䅅䅁䉁䅁䅁兂塂㍘偯睧婅䅑杷允䅁䅁䅕䅁䑁䅁䅷䅁䭁䥁䙳䅁䭁䵁即䅁䭁䅁䅑潁䭁䵁卧䅁䉁䅁䅁允䅁䅁䅕䅁䅁䅁㑂䕚䵁䅉䅅䅁䙁䅁䅁睁䵁</t>
  </si>
  <si>
    <t>䅁䅁权牃兂䅁权䙄杅䅁权䕁䅁䅋权䥄杅䅁允䅁䅁䅅䅁䙁䕁灢㤳剣儯䅨䍄䉁䅁䅁睁䅁䅁䅍䅄䅁䅁䅯睩䅕䅁䅯䅇䅙䅁䅅䅁䉁䅁䅁权㡂杂䅁䍄䉁䅁䅁睁䅁䅁䅍䅄䅁䅁䅯䅈䅷䅁䅯杊䅙䅁䅅䅁䉁䅁䅁兂䙃ㄶ㑇畈呖䅑杷允䅁䅁䅕䅁䑁䅁䅷䅁䭁偁䕙䅁䭁䵁单䅁䭁䅁䅑潁䭁䵁卧䅁䉁䅁䅁允䅁䅁䅕圳㌫䡴灧啃䵁䅉䅅䅁䙁䅁䅁睁䵁䅁䅁权䅄睃䅁权汄权䅁权浄权䅁权湄权䅁允䅁䅁䅅䅁䭁䉁䱷䅁䵁䅉䅅䅁䑁䅁䅁睁䵁䅁䅁权䱃兂䅁权捁杂䅁允䅁䅁䅅䅁䭁䍁䝳䅁䵁䅉䅅䅁䑁䅁䅁睁䵁䅁䅁权㑂䅅䅁权捁杂䅁允䅁䅁䅅䅁䭁䵁䜸䅁䵁䅉䅅䅁䕁䅁䅁睁䵁䅁䅁权䱃兂䅁权晁杂䅁权杁杂䅁允䅁䅁䅅䅁䭁䥁䥍䅁䵁䅉䅅䅁䑁䅁䅁睁䵁䅁䅁权䱃兂䅁权歁杂䅁允䅁䅁䅅䅁䭁䉁䕁䅁䵁䅉䅅䅁䑁䅁䅁睁䵁䅁䅁权敃兂䅁权捁杂䅁允䅁䅁䅅䅁䭁䍁䝯䅁䵁䅉䅅䅁䙁䅁䅁睁䵁䅁䅁权䱃兂䅁权潄权䅁权浄权䅁权湄权䅁允䅁䅁䅅䅁䭁䅁䱙䅁䵁䅉䅅䅁䙁䅁䅁睁䵁䅁䅁权䱃兂䅁权灄权䅁权浄权䅁权湄权䅁允䅁䅁䅅䅁䭁䑁乯䅁䵁䅉䅅䅁䙁䅁䅁睁䵁䅁䅁权睃兂䅁权䙄杅䅁权䕁䅁䅋权䥄杅䅁允䅁䅁䅅䅁䙁䙁㝏橒慫副䅒䍄䉁䅁䅁睁䅁䅁䅍䅄䅁䅁䅯杙䅕䅁䅯杈䅙䅁䅅䅁䉁䅁䅁权杁睂䅁䍄䉁䅁䅁兂䅁䅁䅍䅄䅁䅁䅯䅩䅕䅁䅯硹䅉䅁䅯䅂䍁䅧䅯䉹䅉䅁䅅䅁䉁䅁䅁兂㉄䙋偹杷奖䅑杷允䅁䅁䅕䅁䑁䅁䅷䅁䭁䉁佳䅁䭁佁䭷䅁䭁佁䭙䅁䭁佁䭣䅁䉁䅁䅁允䅁䅁䅣䅁䅁佁求䔵䵁䅉䅅䅁䑁䅁䅁睁䵁䅁䅁权睃兂䅁权歁杂䅁允䅁䅁䅅䅁䭁䥁䥑䅁䵁䅉䅅䅁䑁䅁䅁睁䵁䅁䅁权歄兂䅁权流杂䅁允䅁䅁䅅䅁䙁䉁畓⭒㙆䙰䅆䍄䉁䅁䅁睁䅁䅁䅍䅄䅁䅁䅯允䅙䅁䅯硺䅉䅁䅅䅁䉁䅁䅁权允䅂䅁䍄䉁䅁䅁兂䅁䅁䅍䅄䅁䅁䅯杆䅙䅁䅯剸䅉䅁䅯䅂䍁䅧䅯剹䅉䅁䅅䅁䉁䅁䅁兂ぁ䄷䉔䵬剧䅑杷允䅁䅁䅕䅁䑁䅁䅷䅁䭁䉁何䅁䭁䵁单䅁䭁䅁䅑潁䭁䵁卧䅁䉁䅁䅁允䅁䅁䅕癔乯ㅄ㡦䕇䵁䅉䅅䅁䑁䅁䅁睁䵁䅁䅁权坁杂䅁权慁杂䅁允䅁䅁䅅䅁䭁䙁䜸䅁䵁䅉䅅䅁䑁䅁䅁睁䵁䅁䅁权坁杂䅁权捁杂䅁允䅁䅁䅅䅁䭁䩁䝑䅁䵁䅉䅅䅁䕁䅁䅁睁䵁䅁䅁权坁杂䅁权晁杂䅁权杁杂䅁允䅁䅁䅅䅁䭁䕁䜴䅁䵁䅉䅅䅁䑁䅁䅁睁䵁䅁䅁权坁杂䅁权歁杂䅁允䅁䅁䅅䅁䭁䉁䕁䅁䵁䅉䅅䅁䑁䅁䅁睁䵁䅁䅁权坁杂䅁权流杂䅁允䅁䅁䅅䅁䙁䅁塲㍯㥁氲䅰䍄䉁䅁䅁睁䅁䅁䅍䅄䅁䅁䅯䄷䅷䅁䅯䅇䅙䅁䅅䅁䉁䅁䅁权䭂杂䅁䍄䉁䅁䅁兂䅁䅁䅍䅄䅁䅁䅯杆䅙䅁䅯䄷䅯䅁䅯朵䅯䅁䅯眵䅯䅁䅅䅁䉁䅁䅁睂䅁䅁䅁临決䅑杷允䅁䅁䅕䅁䑁䅁䅷䅁䭁乁䱙䅁䭁佁䭕䅁䭁佁䭙䅁䭁佁䭣䅁䉁䅁䅁允䅁䅁䅯䅅䅑䅁杷允䅁䅁䅕䅁䑁䅁䅷䅁䭁䩁䘴䅁䭁䵁即䅁䭁䅁䅑潁䭁䵁卧䅁䉁䅁䅁允䅁䅁䅕浚浚浚浙さ䵁䅉䅅䅁䙁䅁䅁睁䵁䅁䅁权ㅂ兂䅁权䙄杅䅁权䕁䅁䅋权䥄杅䅁允䅁䅁䅅䅁䙁䵁卑癥票匯䅂䍄䉁䅁䅁睁䅁䅁䅍䅄䅁䅁䅯杮䅕䅁䅯杈䅙䅁䅅䅁䉁䅁䅁权㕃睂䅁䍄䉁䅁䅁睁䅁䅁䅍䅄䅁䅁䅯䅰䅳䅁䅯硺䅉䅁䅅䅁䉁䅁䅁权允䅂䅁䍄䉁䅁䅁兂䅁䅁䅍䅄䅁䅁䅯睫䅑䅁䅯剸䅉䅁䅯䅂䍁䅧䅯䉹䅉䅁䅅䅁䉁䅁䅁兂獃⼵礳睩佅䅑杷允䅁䅁䅕䅁䑁䅁䅷䅁䭁䩁䘴䅁䭁佁䭯䅁䭁佁䭙䅁䭁佁䭳䅁䉁䅁䅁允䅁䅁䅯䅅䅑䅁杷允䅁䅁䅕䅁䑁䅁䅷䅁䭁乁䕧䅁䭁䵁单䅁䭁䅁䅑潁䭁䵁卧䅁䉁䅁䅁允䅁䅁䅕稷娷㙗䝋ぃ䵁䅉䅅䅁䙁䅁䅁睁䵁䅁䅁权奄䅂䅁权䱄杅䅁权䕁䅁䅋权䥄杅䅁允䅁䅁䅅䅁䙁偁潙䥘䌯坨䅤䍄䉁䅁䅁睁䅁䅁䅍䅄䅁䅁䅯睉䄴䅁䅯䅇䅙䅁䅅䅁䉁䅁䅁权㥁杂䅁䍄䉁䅁䅁兂䅁䅁䅍䅄䅁䅁䅯杕䅳䅁䅯剸䅉䅁䅯䅂䍁䅧䅯䉹䅉䅁䅅䅁䉁䅁䅁兂䉂䐰㝲䰸䙍䅑杷允䅁䅁䅕䅁䑁䅁䅷䅁䭁乁䕧䅁䭁䵁即䅁䭁䅁䅑潁䭁䵁卫䅁䉁䅁䅁允䅁䅁䅕捺䵺䵺獺䕙䵁䅉䅅䅁䙁䅁䅁睁䵁䅁䅁权呄䅂䅁权潄权䅁权浄权䅁权湄权䅁允䅁䅁䅅䅁䭁偁䬴䅁䵁䅉䅅䅁䑁䅁䅁睁䵁䅁䅁权䙃兂䅁权奁杂䅁允䅁䅁䅅䅁䭁䕁䝯䅁䵁䅉䅅䅁䙁䅁䅁睁䵁䅁䅁权奄䅂䅁权汄权䅁权浄权䅁权湄权䅁允䅁䅁䅅䅁䭁䑁䱧䅁䵁䅉䅅䅁䙁䅁䅁睁䵁䅁䅁权奄䅂䅁权瑄权䅁权浄权䅁权湄权䅁允䅁䅁䅅䅁䡁䅁䅁䅁杁⭯䅖䍄䉁䅁䅁兂䅁䅁䅍䅄䅁䅁䅯睪䄴䅁䅯硹䅉䅁䅯䅂䍁䅧䅯剹䅉䅁䅅䅁䉁䅁䅁兂䥂場啯杲慤䅑杷允䅁䅁䅍䅁䑁䅁䅷䅁䭁䭁䙉䅁䭁䵁匸䅁䉁䅁䅁允䅁䅁䅯䅅䅑䅁杷允䅁䅁䅕䅁䑁䅁䅷䅁䭁䭁䙉䅁䭁䵁单䅁䭁䅁䅑潁䭁䵁卧䅁䉁䅁䅁允䅁䅁䅕穮㕫㙪䱯あ䵁䅉䅅䅁䕁䅁䅁睁䵁䅁䅁权捃兂䅁权晁杂䅁权杁杂䅁允䅁䅁䅅䅁䭁䩁䥕䅁䵁䅉䅅䅁䙁䅁䅁睁䵁䅁䅁权楃兂䅁权䙄杅䅁权䕁䅁䅋权䩄杅䅁允䅁䅁䅅䅁䙁䑁䭳晸振䅲䅰䍄䉁䅁䅁兂䅁䅁䅍䅄䅁䅁䅯眫䅕䅁䅯硹䅉䅁䅯䅂䍁䅧䅯剹䅉䅁䅅䅁䉁䅁䅁兂捂㡪ㅌ䑋奸䅑杷允䅁䅁䅍䅁䑁䅁䅷䅁䭁䕁䘰䅁䭁䵁匸䅁䉁䅁䅁允䅁䅁䅣䅁䅁䥁㙄欳䵁䅉䅅䅁䕁䅁䅁睁䵁䅁䅁权楃兂䅁权晁杂䅁权杁杂䅁允䅁䅁䅅䅁䭁䑁䝳䅁䵁䅉䅅䅁䑁䅁䅁睁䵁䅁䅁权楃兂䅁权歁杂䅁允䅁䅁䅅䅁䭁䥁䥣䅁䵁䅉䅅䅁䙁䅁䅁睁䵁䅁䅁权楃兂䅁权灄权䅁权浄权䅁权湄权䅁允䅁䅁䅅䅁䭁䉁䕁䅁䵁䅉䅅䅁䑁䅁䅁睁䵁䅁䅁权橁兄䅁权慁杂䅁允䅁䅁䅅䅁䭁䍁䜰䅁䵁䅉䅅䅁䙁䅁䅁睁䵁䅁䅁权楃兂䅁权煄权䅁权浄权䅁权牄权䅁允䅁䅁䅅䅁䭁䉁䕁䅁䵁䅉䅅䅁䑁䅁䅁睁䵁䅁䅁权佃䅂䅁权慁杂䅁允䅁䅁䅅䅁䭁䵁䝍䅁䵁䅉䅅䅁䙁䅁䅁睁䵁䅁䅁权摄䅄䅁权䙄杅䅁权䕁䅁䅋权䥄杅䅁允䅁䅁䅅䅁䙁䵁灔测䠯卋䅒䍄䉁䅁䅁睁䅁䅁䅍䅄䅁䅁䅯兡䄸䅁䅯杇䅙䅁䅅䅁䉁䅁䅁权時杂䅁䍄䉁䅁䅁兂䅁䅁䅍䅄䅁䅁䅯杯䅕䅁䅯䄷䅯䅁䅯朵䅯䅁䅯眵䅯䅁䅅䅁䉁䅁䅁权允䅂䅁䍄䉁䅁䅁兂䅁䅁䅍䅄䅁䅁䅯䅤䄰䅁䅯儵䅯䅁䅯朵䅯䅁䅯眵䅯䅁䅅䅁䉁䅁䅁权奁睃䅁䍄䉁䅁䅁睁䅁䅁䅍䅄䅁䅁䅯睱䅕䅁䅯杇䅙䅁䅅䅁䉁䅁䅁权䅂杂䅁䍄䉁䅁䅁睁䅁䅁䅍䅄䅁䅁䅯条䅕䅁䅯䅇䅙䅁䅅䅁䉁䅁䅁权㡂杂䅁䍄䉁䅁䅁睁䅁䅁䅍䅄䅁䅁䅯睱䅕䅁䅯杊䅙䅁䅅䅁䉁䅁䅁兂啁歲桦灥噒䅑杷允䅁䅁䅕䅁䑁䅁䅷䅁䭁乁义䅁䭁佁䭯䅁䭁佁䭙䅁䭁佁䭳䅁䉁䅁䅁允䅁䅁䅯䅅䅑䅁杷允䅁䅁䅕䅁䑁䅁䅷䅁䭁䭁䙳䅁䭁佁䭧䅁䭁佁䭙䅁䭁佁䭣䅁䉁䅁䅁允䅁䅁䅯䅅䅑䅁杷允䅁䅁䅕䅁䑁䅁䅷䅁䭁䭁䙳䅁䭁佁䬰䅁䭁佁䭙䅁䭁佁䭣䅁䉁䅁䅁允䅁䅁䅯䅅䅑䅁杷允䅁䅁䅍䅁䑁䅁䅷䅁䭁䑁䘰䅁䭁䵁匸䅁䉁䅁䅁允䅁䅁䅯䅅䅑䅁杷允䅁䅁䅕䅁䑁䅁䅷䅁䭁䍁䵅䅁䭁䵁单䅁䭁䅁䅑潁䭁䵁卧䅁䉁䅁䅁允䅁䅁䅕䕪杹剐猫歃䵁䅉䅅䅁䑁䅁䅁睁䵁䅁䅁权瑄睃䅁权敁杂䅁允䅁䅁䅅䅁䭁䥁䜸䅁䵁䅉䅅䅁䙁䅁䅁睁䵁䅁䅁权啄䅄䅁权灄权䅁权浄权䅁权湄权䅁允䅁䅁䅅䅁䭁䉁䕁䅁䵁䅉䅅䅁䙁䅁䅁睁䵁䅁䅁权卄兄䅁权䙄杅䅁权䕁䅁䅋权䥄杅䅁允䅁䅁䅅䅁䙁䅁䥉䡥䄫硑䅨䍄䉁䅁䅁兂䅁䅁䅍䅄䅁䅁䅯児䅕䅁䅯剸䅉䅁䅯䅂䍁䅧䅯䉹䅉䅁䅅䅁䉁䅁䅁兂䅃㥱が䜯䑍䅑杷允䅁䅁䅕䅁䑁䅁䅷䅁䭁䑁䘰䅁䭁䵁单䅁䭁䅁䅑潁䭁䵁卫䅁䉁䅁䅁允䅁䅁䅕ぺ㍰䭪䥁䕂䵁䅉䅅䅁䑁䅁䅁睁䵁䅁䅁权㥁兂䅁权捁杂䅁允䅁䅁䅅䅁䭁䉁䡷䅁䵁䅉䅅䅁䙁䅁䅁睁䵁䅁䅁权佁兄䅁权䱄杅䅁权䕁䅁䅋权䩄杅䅁允䅁䅁䅅䅁䙁䑁䬰㘱睎噢䅖䍄䉁䅁䅁兂䅁䅁䅍䅄䅁䅁䅯杂䄰䅁䅯剸䅉䅁䅯䅂䍁䅧䅯剹䅉䅁䅅䅁䉁䅁䅁兂㕁硈䱢敂匴䅑杷允䅁䅁䅍䅁䑁䅁䅷䅁䭁䝁䵁䅁䭁䉁䝷䅁䉁䅁䅁允䅁䅁䅯杍䅣䅁杷允䅁䅁䅑䅁䑁䅁䅷䅁䭁䑁䘰䅁䭁䉁䜸䅁䭁䍁䝁䅁䉁䅁䅁允䅁䅁䅯兢䅙䅁杷允䅁䅁䅍䅁䑁䅁䅷䅁䭁䑁䘰䅁䭁䍁䝑䅁䉁䅁䅁允䅁䅁䅯睙䅙䅁杷允䅁䅁䅕䅁䑁䅁䅷䅁䭁䑁䘰䅁䭁佁䭷䅁䭁佁䭙䅁䭁佁䭣䅁䉁䅁䅁允䅁䅁䅣䅁䅁䭁瑃唵䵁䅉䅅䅁䙁䅁䅁睁䵁䅁䅁权祃䅂䅁权䙄杅䅁权䕁䅁䅋权䥄杅䅁允䅁䅁䅅䅁䙁䥁㉖䄲硢免䄹䍄䉁䅁䅁兂䅁䅁䅍䅄䅁䅁䅯儸䅷䅁䅯儶䅯䅁䅯朵䅯䅁䅯眵䅯䅁䅅䅁䉁䅁䅁权⭁䅅䅁䍄䉁䅁䅁兂䅁䅁䅍䅄䅁䅁䅯兵䄰䅁䅯儶䅯䅁䅯朵䅯䅁䅯眵䅯䅁䅅䅁䉁䅁䅁权允䅂䅁䍄䉁䅁䅁兂䅁䅁䅍䅄䅁䅁䅯材䅕䅁䅯儷䅯䅁䅯朵䅯䅁䅯眵䅯䅁䅅䅁䉁䅁䅁睂䅁䅁䅁䕷浢䅑杷允䅁䅁䅕䅁䑁䅁䅷䅁䭁乁䱅䅁䭁佁䭕䅁䭁佁䭙䅁䭁佁䭣䅁䉁䅁䅁允䅁䅁䅯睎䅳䅁杷允䅁䅁䅍䅁䑁䅁䅷䅁䭁䱁䵉䅁䭁䍁䝙䅁䉁䅁䅁允䅁䅁䅕牕敧敨桳䕖䵁䅉䅅䅁䙁䅁䅁睁䵁䅁䅁权祃䅂䅁权䱄杅䅁权䕁䅁䅋权䥄杅䅁允䅁䅁䅅䅁䙁䉁畓⭒㙆䙸䅰䍄䉁䅁䅁兂䅁䅁䅍䅄䅁䅁䅯杳䅑䅁䅯硹䅉䅁䅯䅂䍁䅧䅯剹䅉䅁䅅䅁䉁䅁䅁兂䅁䅁䅁偁塂䅑杷允䅁䅁䅕䅁䑁䅁䅷䅁䭁䥁佉䅁䭁佁䭕䅁䭁佁䭙䅁䭁佁䭣䅁䉁䅁䅁允䅁䅁䅯睎䅳䅁杷允䅁䅁䅑䅁䑁䅁䅷䅁䭁䱁䕉䅁䭁䉁䜸䅁䭁䍁䝁䅁䉁䅁䅁允䅁䅁䅯睩䅧䅁杷允䅁䅁䅍䅁䑁䅁䅷䅁䭁䱁䕉䅁䭁䍁䝑䅁䉁䅁䅁允䅁䅁䅯䅌䅙䅁杷允䅁䅁䅕䅁䑁䅁䅷䅁䭁䱁䕉䅁䭁佁䭯䅁䭁佁䭙䅁䭁佁䭳䅁䉁䅁䅁允䅁䅁䅣䅁䅁䥁癁欵䵁䅉䅅䅁䑁䅁䅁睁䵁䅁䅁权䙄兂䅁权偄杅䅁允䅁䅁䅅䅁䭁䉁䕁䅁䵁䅉䅅䅁䙁䅁䅁睁䵁䅁䅁权䙄兂䅁权䙄杅䅁权䕁䅁䅋权䥄杅䅁允䅁䅁䅅䅁䙁䥁奩䑎瑯砳䅂䍄䉁䅁䅁䅂䅁䅁䅍䅄䅁䅁䅯典䅕䅁䅯睈䅙䅁䅯䅉䅙䅁䅅䅁䉁䅁䅁权佃䅃䅁䍄䉁䅁䅁兂䅁䅁䅍䅄䅁䅁䅯杗䄰䅁䅯朶䅯䅁䅯朵䅯䅁䅯眶䅯䅁䅅䅁䉁䅁䅁睂䅁䅁䅁䕉洷䅑杷允䅁䅁䅑䅁䑁䅁䅷䅁䭁䅁䝧䅁䭁䉁䜸䅁䭁䍁䝁䅁䉁䅁䅁允䅁䅁䅯䅮䅙䅁杷允䅁䅁䅍䅁䑁䅁䅷䅁䭁䵁䙕䅁䭁䍁䝙䅁䉁䅁䅁允䅁䅁䅕噋偹癷䥖歖䵁䅉䅅䅁䙁䅁䅁睁䵁䅁䅁权䙄兂䅁权獄权䅁权浄权䅁权湄权䅁允䅁䅁䅅䅁䡁䅁䅁䅁杂⬫䅖䍄䉁䅁䅁睁䅁䅁䅍䅄䅁䅁䅯睐䅕䅁䅯杇䅙䅁䅅䅁䉁䅁䅁权㝂杂䅁䍄䉁䅁䅁睁䅁䅁䅍䅄䅁䅁䅯兲䅳䅁䅯䅊䅙䅁䅅䅁䉁䅁䅁权允䅂䅁䍄䉁䅁䅁睁䅁䅁䅍䅄䅁䅁䅯䅎䅷䅁䅯䅊䅙䅁䅅䅁䉁䅁䅁权啃兄䅁䍄䉁䅁䅁睁䅁䅁䅍䅄䅁䅁䅯眯䅑䅁䅯䅈䅙䅁䅅䅁䉁䅁䅁权偄杂䅁䍄䉁䅁䅁兂䅁䅁䅍䅄䅁䅁䅯权䅙䅁䅯硹䅉䅁䅯䅂䍁䅧䅯剹䅉䅁䅅䅁䉁䅁䅁兂啁歲桦略塒䅑杷允䅁䅁䅍䅁䑁䅁䅷䅁䭁䅁䝯䅁䭁䉁䝷䅁䉁䅁䅁允䅁䅁䅯睉䅧䅁杷允䅁䅁䅍䅁䑁䅁䅷䅁䭁䅁䝯䅁䭁䍁䝙䅁䉁䅁䅁允䅁䅁䅕積積積橍䕗䵁䅉䅅䅁䑁䅁䅁睁䵁䅁䅁权癄睃䅁权敁杂䅁允䅁䅁䅅䅁䭁䑁䥅䅁䵁䅉䅅䅁䑁䅁䅁睁䵁䅁䅁权⽃䅄䅁权歁杂䅁允䅁䅁䅅䅁䭁䱁䨴䅁䵁䅉䅅䅁䑁䅁䅁睁䵁䅁䅁权䅄兄䅁权歁杂䅁允䅁䅁䅅䅁䭁䙁䭳䅁䵁䅉䅅䅁䙁䅁䅁睁䵁䅁䅁权䭁杂䅁权灄权䅁权浄权䅁权湄权䅁允䅁䅁䅅䅁䭁䡁充䅁䵁䅉䅅䅁䙁䅁䅁睁䵁䅁䅁权䭁杂䅁权獄权䅁权浄权䅁权湄权䅁允䅁䅁䅅䅁䡁䅁䅁䅁䅃甫䅒䍄䉁䅁䅁兂䅁䅁䅍䅄䅁䅁䅯六䅕䅁䅯䄷䅯䅁䅯朵䅯䅁䅯眵䅯䅁䅅䅁䉁䅁䅁睂䅁䅁䅁乙決䅑杷允䅁䅁䅕䅁䑁䅁䅷䅁䭁偁䕑䅁䭁䵁即䅁䭁䅁䅑潁䭁䵁卧䅁䉁䅁䅁允䅁䅁䅕呣䬰㘱兎啗䵁䅉䅅䅁䑁䅁䅁睁䵁䅁䅁权い䅂䅁权捁杂䅁允䅁䅁䅅䅁䭁乁䝁䅁䵁䅉䅅䅁䑁䅁䅁睁䵁䅁䅁权い䅂䅁权歁杂䅁允䅁䅁䅅䅁䭁䩁䥁䅁䵁䅉䅅䅁䙁䅁䅁睁䵁䅁䅁权い䅂䅁权灄权䅁权浄权䅁权湄权䅁允䅁䅁䅅䅁䭁䉁䕁䅁䵁䅉䅅䅁䙁䅁䅁睁䵁䅁䅁权い䅂䅁权煄权䅁权浄权䅁权牄权䅁允䅁䅁䅅䅁䭁䉁䕁䅁䵁䅉䅅䅁䙁䅁䅁睁䵁䅁䅁权い䅂䅁权瑄权䅁权浄权䅁权湄权䅁允䅁䅁䅅䅁䭁䉁䕁䅁䵁䅉䅅䅁䙁䅁䅁睁䵁䅁䅁权䡁䅄䅁权䙄杅䅁权䕁䅁䅋权䥄杅䅁允䅁䅁䅅䅁䙁䝁䄸椵海硤䅊䍄䉁䅁䅁兂䅁䅁䅍䅄䅁䅁䅯䄶䅕䅁䅯剸䅉䅁䅯䅂䍁䅧䅯䉹䅉䅁䅅䅁䉁䅁䅁兂流牑ㅲㅉ匸䅑杷允䅁䅁䅍䅁䑁䅁䅷䅁䭁佁䙧䅁䭁䍁䝙䅁䉁䅁䅁允䅁䅁䅕場啯歲硦歖䵁䅉䅅䅁䙁䅁䅁睁䵁䅁䅁权潄兂䅁权潄权䅁权浄权䅁权湄权䅁允䅁䅁䅅䅁䭁䉁䕁䅁䵁䅉䅅䅁䙁䅁䅁睁䵁䅁䅁权穃䅄䅁权瑄权䅁权浄权䅁权湄权䅁允䅁䅁䅅䅁䭁䉁䕁䅁䵁䅉䅅䅁䙁䅁䅁睁䵁䅁䅁权潄兂䅁权灄权䅁权浄权䅁权湄权䅁允䅁䅁䅅䅁䭁䉁䕁䅁䵁䅉䅅䅁䑁䅁䅁睁䵁䅁䅁权㡂兂䅁权奁杂䅁允䅁䅁䅅䅁䭁䕁䝁䅁䵁䅉䅅䅁䙁䅁䅁睁䵁䅁䅁权楂兂䅁权灄权䅁权浄权䅁权湄权䅁允䅁䅁䅅䅁䭁䩁伴䅁䵁䅉䅅䅁䑁䅁䅁睁䵁䅁䅁权䥃兂䅁权慁杂䅁允䅁䅁䅅䅁䭁䙁䝫䅁䵁䅉䅅䅁䑁䅁䅁睁䵁䅁䅁权䥃兂䅁权敁杂䅁允䅁䅁䅅䅁䭁䩁䝉䅁䵁䅉䅅䅁䑁䅁䅁睁䵁䅁䅁权啁兄䅁权奁杂䅁允䅁䅁䅅䅁䭁䡁䝷䅁䵁䅉䅅䅁䕁䅁䅁睁䵁䅁䅁权䥃兂䅁权晁杂䅁权杁杂䅁允䅁䅁䅅䅁䭁䝁䝑䅁䵁䅉䅅䅁䙁䅁䅁睁䵁䅁䅁权䍂兄䅁权潄权䅁权浄权䅁权湄权䅁允䅁䅁䅅䅁䭁䙁䱅䅁䵁䅉䅅䅁䑁䅁䅁睁䵁䅁䅁权呃䅂䅁权偄杅䅁允䅁䅁䅅䅁䭁䉁䕁䅁䵁䅉䅅䅁䙁䅁䅁睁䵁䅁䅁权呃䅂䅁权䱄杅䅁权䕁䅁䅋权䩄杅䅁允䅁䅁䅅䅁䙁䝁浚浚浚氵䅨䍄䉁䅁䅁睁䅁䅁䅍䅄䅁䅁䅯睫䅑䅁䅯杇䅙䅁䅅䅁䉁䅁䅁权牁杂䅁䍄䉁䅁䅁睁䅁䅁䅍䅄䅁䅁䅯杊䅕䅁䅯硺䅉䅁䅅䅁䉁䅁䅁睂䅁䅁䅁乑敺䅑杷允䅁䅁䅑䅁䑁䅁䅷䅁䭁䩁䕍䅁䭁䉁䜸䅁䭁䍁䝁䅁䉁䅁䅁允䅁䅁䅯眲䅙䅁杷允䅁䅁䅍䅁䑁䅁䅷䅁䭁䩁䕍䅁䭁䍁䝑䅁䉁䅁䅁允䅁䅁䅯䅅䅑䅁杷允䅁䅁䅍䅁䑁䅁䅷䅁䭁䩁䕍䅁䭁䍁䝙䅁䉁䅁䅁允䅁䅁䅕牕敧敨硳啖䵁䅉䅅䅁䙁䅁䅁睁䵁䅁䅁权乁兄䅁权汄权䅁权浄权䅁权湄权䅁允䅁䅁䅅䅁䭁䉁䕁䅁䵁䅉䅅䅁䑁䅁䅁睁䵁䅁䅁权啁睄䅁权歁杂䅁允䅁䅁䅅䅁䭁乁副䅁䵁䅉䅅䅁䙁䅁䅁睁䵁䅁䅁权呃䅂䅁权煄权䅁权浄权䅁权牄权䅁允䅁䅁䅅䅁䡁䅁䅁䅁䅂⭐䅚䍄䉁䅁䅁睁䅁䅁䅍䅄䅁䅁䅯睸䅑䅁䅯硺䅉䅁䅅䅁䉁䅁䅁睂䅁䅁䅁䬴橢䅑杷允䅁䅁䅕䅁䑁䅁䅷䅁䭁䵁䕣䅁䭁䵁即䅁䭁䅁䅑潁䭁䵁卫䅁䉁䅁䅁允䅁䅁䅕積積積橍ざ䵁䅉䅅䅁䑁䅁䅁睁䵁䅁䅁权䡄䅂䅁权敁杂䅁允䅁䅁䅅䅁䭁䝁䝙䅁䵁䅉䅅䅁䑁䅁䅁睁䵁䅁䅁权晁䅄䅁权流杂䅁允䅁䅁䅅䅁䙁䭁睒児塲ㅫ䅎䍄䉁䅁䅁䅂䅁䅁䅍䅄䅁䅁䅯睸䅑䅁䅯睈䅙䅁䅯䅉䅙䅁䅅䅁䉁䅁䅁权慁䅃䅁䍄䉁䅁䅁睁䅁䅁䅍䅄䅁䅁䅯睸䅑䅁䅯杊䅙䅁䅅䅁䉁䅁䅁兂䅁䅁䅁䩁慂䅑杷允䅁䅁䅑䅁䑁䅁䅷䅁䭁䑁乷䅁䭁䉁䜸䅁䭁䍁䝁䅁䉁䅁䅁允䅁䅁䅯杔䅙䅁杷允䅁䅁䅕䅁䑁䅁䅷䅁䭁䉁䝣䅁䭁䵁即䅁䭁䅁䅑潁䭁䵁卧䅁䉁䅁䅁允䅁䅁䅕呣䬰㘱䅐啗䵁䅉䅅䅁䙁䅁䅁睁䵁䅁䅁权䡄䅂䅁权汄权䅁权浄权䅁权湄权䅁允䅁䅁䅅䅁䭁䉁䕁䅁䵁䅉䅅䅁䙁䅁䅁睁䵁䅁䅁权湁睃䅁权汄权䅁权浄权䅁权湄权䅁允䅁䅁䅅䅁䭁䉁䕁䅁䵁䅉䅅䅁䑁䅁䅁睁䵁䅁䅁权䥁兂䅁权偄杅䅁允䅁䅁䅅䅁䭁䉁䕁䅁䵁䅉䅅䅁䙁䅁䅁睁䵁䅁䅁权塃䅄䅁权獄权䅁权浄权䅁权湄权䅁允䅁䅁䅅䅁䭁䉁䕁䅁䵁䅉䅅䅁䙁䅁䅁睁䵁䅁䅁权䥁兂䅁权䙄杅䅁权䕁䅁䅋权䩄杅䅁允䅁䅁䅅䅁䙁䝁䜴獚坂䅡䅰䍄䉁䅁䅁兂䅁䅁䅍䅄䅁䅁䅯䅃䅕䅁䅯硹䅉䅁䅯䅂䍁䅧䅯剹䅉䅁䅅䅁䉁䅁䅁兂㉄䙋偹獷婖䅑杷允䅁䅁䅑䅁䑁䅁䅷䅁䭁䕁丸䅁䭁䉁䜸䅁䭁䍁䝁䅁䉁䅁䅁允䅁䅁䅯內䅙䅁杷允䅁䅁䅕䅁䑁䅁䅷䅁䭁䍁乙䅁䭁佁䬰䅁䭁佁䭙䅁䭁佁䭣䅁䉁䅁䅁允䅁䅁䅣䅁䅁䭁㑂唵䵁䅉䅅䅁䑁䅁䅁睁䵁䅁䅁权䥁兂䅁权奁杂䅁允䅁䅁䅅䅁䭁䕁䝑䅁䵁䅉䅅䅁䙁䅁䅁睁䵁䅁䅁权䥁兂䅁权汄权䅁权浄权䅁权湄权䅁允䅁䅁䅅䅁䭁䉁䱧䅁䵁䅉䅅䅁䑁䅁䅁睁䵁䅁䅁权㍃睃䅁权捁杂䅁允䅁䅁䅅䅁䭁䵁䝳䅁䵁䅉䅅䅁䙁䅁䅁睁䵁䅁䅁权䥁兂䅁权潄权䅁权浄权䅁权湄权䅁允䅁䅁䅅䅁䭁䅁䱙䅁䵁䅉䅅䅁䙁䅁䅁睁䵁䅁䅁权㥄䅄䅁权煄权䅁权浄权䅁权牄权䅁允䅁䅁䅅䅁䭁䉁䕁䅁䵁䅉䅅䅁䙁䅁䅁睁䵁䅁䅁权䩁杂䅁权汄权䅁权浄权䅁权湄权䅁允䅁䅁䅅䅁䭁䉁䕁䅁䵁䅉䅅䅁䙁䅁䅁睁䵁䅁䅁权畃䅄䅁权瑄权䅁权浄权䅁权湄权䅁允䅁䅁䅅䅁䭁䉁䕁䅁䵁䅉䅅䅁䙁䅁䅁睁䵁䅁䅁权婃兂䅁权䱄杅䅁权䕁䅁䅋权䥄杅䅁允䅁䅁䅅䅁䙁䑁積積積ㅳ䅎䍄䉁䅁䅁睁䅁䅁䅍䅄䅁䅁䅯六䅕䅁䅯䅊䅙䅁䅅䅁䉁䅁䅁权啃䅃䅁䍄䉁䅁䅁睁䅁䅁䅍䅄䅁䅁䅯兵䅕䅁䅯䅈䅙䅁䅅䅁䉁䅁䅁权偄杂䅁䍄䉁䅁䅁兂䅁䅁䅍䅄䅁䅁䅯䅔䅳䅁䅯儵䅯䅁䅯朵䅯䅁䅯眵䅯䅁䅅䅁䉁䅁䅁权允䅂䅁䍄䉁䅁䅁兂䅁䅁䅍䅄䅁䅁䅯六䅕䅁䅯儵䅯䅁䅯朵䅯䅁䅯眵䅯䅁䅅䅁䉁䅁䅁权㉁睃䅁䍄䉁䅁䅁兂䅁䅁䅍䅄䅁䅁䅯䅘䅳䅁䅯剸䅉䅁䅯䅂䍁䅧䅯剹䅉䅁䅅䅁䉁䅁䅁兂允㝓㉙䄱䉫䅑杷允䅁䅁䅕䅁䑁䅁䅷䅁䭁䩁䙫䅁䭁佁䭫䅁䭁佁䭙䅁䭁佁䭣䅁䉁䅁䅁允䅁䅁䅯䉖䅅䅁杷允䅁䅁䅕䅁䑁䅁䅷䅁䭁䩁䙫䅁䭁佁䭯䅁䭁佁䭙䅁䭁佁䭳䅁䉁䅁䅁允䅁䅁䅣䅁䅁䝁捄唵䵁䅉䅅䅁䙁䅁䅁睁䵁䅁䅁权㝃杄䅁权䱄杅䅁权䕁䅁䅋权䩄杅䅁允䅁䅁䅅䅁䙁䅁塲㍯㥁氫䅤䍄䉁䅁䅁睁䅁䅁䅍䅄䅁䅁䅯䅮䅕䅁䅯硺䅉䅁䅅䅁䉁䅁䅁睂䅁䅁䅁䙑桌䅑杷允䅁䅁䅍䅁䑁䅁䅷䅁䭁䩁䙷䅁䭁䉁䝧䅁䉁䅁䅁允䅁䅁䅯䅑䅙䅁杷允䅁䅁䅕䅁䑁䅁䅷䅁䭁乁丰䅁䭁佁䭫䅁䭁佁䭙䅁䭁佁䭣䅁䉁䅁䅁允䅁䅁䅯䅅䅑䅁杷允䅁䅁䅕䅁䑁䅁䅷䅁䭁䩁䙷䅁䭁佁䭕䅁䭁佁䭙䅁䭁佁䭣䅁䉁䅁䅁允䅁䅁䅯䅇䅳䅁杷允䅁䅁䅕䅁䑁䅁䅷䅁䭁䉁乕䅁䭁佁䭯䅁䭁佁䭙䅁䭁佁䭳䅁䉁䅁䅁允䅁䅁䅯䅅䅑䅁杷允䅁䅁䅕䅁䑁䅁䅷䅁䭁䩁䙷䅁䭁佁䭯䅁䭁佁䭙䅁䭁佁䭳䅁䉁䅁䅁允䅁䅁䅣䅁䅁䵁歁欵䵁䅉䅅䅁䙁䅁䅁睁䵁䅁䅁权塁兄䅁权獄权䅁权浄权䅁权湄权䅁允䅁䅁䅅䅁䭁䉁䕁䅁䵁䅉䅅䅁䙁䅁䅁睁䵁䅁䅁权䱄䅂䅁权䱄杅䅁权䕁䅁䅋权䥄杅䅁允䅁䅁䅅䅁䙁䑁䬰㘱睎嘳䅚䍄䉁䅁䅁䅂䅁䅁䅍䅄䅁䅁䅯睹䅑䅁䅯睈䅙䅁䅯䅉䅙䅁䅅䅁䉁䅁䅁权䍃䅃䅁䍄䉁䅁䅁睁䅁䅁䅍䅄䅁䅁䅯兲䅕䅁䅯硺䅉䅁䅅䅁䉁䅁䅁权允䅂䅁䍄䉁䅁䅁兂䅁䅁䅍䅄䅁䅁䅯杓䅕䅁䅯朶䅯䅁䅯朵䅯䅁䅯眶䅯䅁䅅䅁䉁䅁䅁权允䅂䅁䍄䉁䅁䅁睁䅁䅁䅍䅄䅁䅁䅯睹䅑䅁䅯䅊䅙䅁䅅䅁䉁䅁䅁权坃䅃䅁䍄䉁䅁䅁兂䅁䅁䅍䅄䅁䅁䅯䅦䅳䅁䅯儶䅯䅁䅯朵䅯䅁䅯眵䅯䅁䅅䅁䉁䅁䅁权允䅂䅁䍄䉁䅁䅁兂䅁䅁䅍䅄䅁䅁䅯睹䅑䅁䅯䄶䅯䅁䅯朵䅯䅁䅯眵䅯䅁䅅䅁䉁䅁䅁权允䅂䅁䍄䉁䅁䅁睁䅁䅁䅍䅄䅁䅁䅯朱䅕䅁䅯硺䅉䅁䅅䅁䉁䅁䅁睂䅁䅁䅁䱁桺䅑杷允䅁䅁䅕䅁䑁䅁䅷䅁䭁乁䙙䅁䭁䵁即䅁䭁䅁䅑潁䭁䵁卫䅁䉁䅁䅁允䅁䅁䅕䡰㥁瑃呥歗䵁䅉䅅䅁䕁䅁䅁睁䵁䅁䅁权䭄䅄䅁权晁杂䅁权杁杂䅁允䅁䅁䅅䅁䭁䙁䬰䅁䵁䅉䅅䅁䙁䅁䅁睁䵁䅁䅁权捁兄䅁权䱄杅䅁权䕁䅁䅋权䩄杅䅁允䅁䅁䅅䅁䙁䅁䅁䅁䅁䝏䅒䍄䉁䅁䅁睁䅁䅁䅍䅄䅁䅁䅯朱䅕䅁䅯杊䅙䅁䅅䅁䉁䅁䅁兂硂児塲睯啂䅑杷允䅁䅁䅍䅁䑁䅁䅷䅁䭁䉁位䅁䭁䉁䝧䅁䉁䅁䅁允䅁䅁䅯䅒䅙䅁杷允䅁䅁䅕䅁䑁䅁䅷䅁䭁䙁䙯䅁䭁佁䬰䅁䭁佁䭙䅁䭁佁䭣䅁䉁䅁䅁允䅁䅁䅣䅁䅁䅁坂唵䵁䅉䅅䅁䙁䅁䅁睁䵁䅁䅁权穃䅄䅁权䙄杅䅁权䕁䅁䅋权䥄杅䅁允䅁䅁䅅䅁䙁䩁佪煎䨵眶䅎䍄䉁䅁䅁睁䅁䅁䅍䅄䅁䅁䅯睢䅷䅁䅯䅊䅙䅁䅅䅁䉁䅁䅁权扂权䅁䍄䉁䅁䅁兂䅁䅁䅍䅄䅁䅁䅯朱䅕䅁䅯儵䅯䅁䅯朵䅯䅁䅯眵䅯䅁䅅䅁䉁䅁䅁权允䅂䅁䍄䉁䅁䅁兂䅁䅁䅍䅄䅁䅁䅯朱䅕䅁䅯䄶䅯䅁䅯朵䅯䅁䅯眵䅯䅁䅅䅁䉁䅁䅁权允䅂䅁䍄䉁䅁䅁睁䅁䅁䅍䅄䅁䅁䅯睆䅙䅁䅯杇䅙䅁䅅䅁䉁䅁䅁权瑁杂䅁䍄䉁䅁䅁兂䅁䅁䅍䅄䅁䅁䅯兂䄴䅁䅯剸䅉䅁䅯䅂䍁䅧䅯剹䅉䅁䅅䅁䉁䅁䅁兂䕂則㝋前䉣䅑杷允䅁䅁䅕䅁䑁䅁䅷䅁䭁䩁䙕䅁䭁佁䬰䅁䭁佁䭙䅁䭁佁䭣䅁䉁䅁䅁允䅁䅁䅯䅅䅑䅁杷允䅁䅁䅕䅁䑁䅁䅷䅁䭁乁䙙䅁䭁佁䬰䅁䭁佁䭙䅁䭁佁䭣䅁䉁䅁䅁允䅁䅁䅯䅅䅑䅁杷允䅁䅁䅍䅁䑁䅁䅷䅁䭁乁䙫䅁䭁䍁䝑䅁䉁䅁䅁允䅁䅁䅯睬䅣䅁杷允䅁䅁䅑䅁䑁䅁䅷䅁䭁乁䵯䅁䭁䉁䜸䅁䭁䍁䝁䅁䉁䅁䅁允䅁䅁䅯䅔䅙䅁杷允䅁䅁䅍䅁䑁䅁䅷䅁䭁䩁䱯䅁䭁䉁䜴䅁䉁䅁䅁允䅁䅁䅯儱䅙䅁杷允䅁䅁䅍䅁䑁䅁䅷䅁䭁䝁䵫䅁䭁䍁䝑䅁䉁䅁䅁允䅁䅁䅯䅤䅫䅁杷允䅁䅁䅕䅁䑁䅁䅷䅁䭁佁䙕䅁䭁䵁即䅁䭁䅁䅑潁䭁䵁卫䅁䉁䅁䅁允䅁䅁䅕㡪ㅌ䙋湹䕙䵁䅉䅅䅁䑁䅁䅁睁䵁䅁䅁权汄兂䅁权奁杂䅁允䅁䅁䅅䅁䭁䡁䝷䅁䵁䅉䅅䅁䑁䅁䅁睁䵁䅁䅁权浄兂䅁权慁杂䅁允䅁䅁䅅䅁䭁䝁䝉䅁䵁䅉䅅䅁䑁䅁䅁睁䵁䅁䅁权浄兂䅁权捁杂䅁允䅁䅁䅅䅁䭁䝁䝉䅁䵁䅉䅅䅁䑁䅁䅁睁䵁䅁䅁权汄兂䅁权敁杂䅁允䅁䅁䅅䅁䭁䥁䝉䅁䵁䅉䅅䅁䑁䅁䅁睁䵁䅁䅁权浄兂䅁权敁杂䅁允䅁䅁䅅䅁䭁䑁䝑䅁䵁䅉䅅䅁䙁䅁䅁睁䵁䅁䅁权䡁兂䅁权䙄杅䅁权䕁䅁䅋权䩄杅䅁允䅁䅁䅅䅁䙁䅁㤷湰㍩桃䄹䍄䉁䅁䅁睁䅁䅁䅍䅄䅁䅁䅯儵䅕䅁䅯杊䅙䅁䅅䅁䉁䅁䅁兂穁積積祍坎䅑杷允䅁䅁䅕䅁䑁䅁䅷䅁䭁䕁䵁䅁䭁佁䭕䅁䭁佁䭙䅁䭁佁䭣䅁䉁䅁䅁允䅁䅁䅯䅅䅑䅁杷允䅁䅁䅕䅁䑁䅁䅷䅁䭁䥁义䅁䭁䵁单䅁䭁䅁䅑潁䭁䵁卧䅁䉁䅁䅁允䅁䅁䅕⭂扫橙湎啂䵁䅉䅅䅁䑁䅁䅁睁䵁䅁䅁权橄兄䅁权偄杅䅁允䅁䅁䅅䅁䡁䅁䅁䅁杄敫䅎䍄䉁䅁䅁兂䅁䅁䅍䅄䅁䅁䅯睶䅕䅁䅯䄶䅯䅁䅯朵䅯䅁䅯眵䅯䅁䅅䅁䉁䅁䅁权⭄权䅁䍄䉁䅁䅁兂䅁䅁䅍䅄䅁䅁䅯儵䅕䅁䅯儶䅯䅁䅯朵䅯䅁䅯眵䅯䅁䅅䅁䉁䅁䅁权杄兄䅁䍄䉁䅁䅁睁䅁䅁䅍䅄䅁䅁䅯兤䄰䅁䅯杊䅙䅁䅅䅁䉁䅁䅁兂䑄匹捨硪半䅑杷允䅁䅁䅕䅁䑁䅁䅷䅁䭁佁䙙䅁䭁佁䭫䅁䭁佁䭙䅁䭁佁䭣䅁䉁䅁䅁允䅁䅁䅯眳䄰䅁杷允䅁䅁䅍䅁䑁䅁䅷䅁䭁佁䙉䅁䭁䉁䝧䅁䉁䅁䅁允䅁䅁䅯杓䅙䅁杷允䅁䅁䅕䅁䑁䅁䅷䅁䭁偁䔸䅁䭁䵁单䅁䭁䅁䅑潁䭁䵁卧䅁䉁䅁䅁允䅁䅁䅕䡤樸㕇䉐歅䵁䅉䅅䅁䙁䅁䅁睁䵁䅁䅁权汄兂䅁权煄权䅁权浄权䅁权牄权䅁允䅁䅁䅅䅁䡁䅁䅁䅁杂佋䅚䍄䉁䅁䅁兂䅁䅁䅍䅄䅁䅁䅯睱䅷䅁䅯硹䅉䅁䅯䅂䍁䅧䅯䉹䅉䅁䅅䅁䉁䅁䅁兂硂児塲は婂䅑杷允䅁䅁䅕䅁䑁䅁䅷䅁䭁䉁䱣䅁䭁佁䭧䅁䭁佁䭙䅁䭁佁䭣䅁䉁䅁䅁允䅁䅁䅯䅅䅑䅁杷允䅁䅁䅕䅁䑁䅁䅷䅁䭁佁䙙䅁䭁佁䭯䅁䭁佁䭙䅁䭁佁䭳䅁䉁䅁䅁允䅁䅁䅣䅁䅁䝁䍂欵䵁䅉䅅䅁䙁䅁䅁睁䵁䅁䅁权汄兂䅁权獄权䅁权浄权䅁权湄权䅁允䅁䅁䅅䅁䡁䅁䅁䅁䅁伶䅒䍄䉁䅁䅁兂䅁䅁䅍䅄䅁䅁䅯朵䅕䅁䅯䄷䅯䅁䅯朵䅯䅁䅯眵䅯䅁䅅䅁䉁䅁䅁睂䅁䅁䅁䄴浺䅑杷允䅁䅁䅕䅁䑁䅁䅷䅁䭁䱁䵷䅁䭁䵁单䅁䭁䅁䅑潁䭁䵁卫䅁䉁䅁䅁允䅁䅁䅕剈偨夹汐歉䵁䅉䅅䅁䕁䅁䅁睁䵁䅁䅁权慃兂䅁权晁杂䅁权杁杂䅁允䅁䅁䅅䅁䭁䩁䝳䅁䵁䅉䅅䅁䙁䅁䅁睁䵁䅁䅁权浄兂䅁权瑄权䅁权浄权䅁权湄权䅁允䅁䅁䅅䅁䡁䅁䅁䅁杁佋䅚䍄䉁䅁䅁兂䅁䅁䅍䅄䅁䅁䅯杧䅕䅁䅯剸䅉䅁䅯䅂䍁䅧䅯䉹䅉䅁䅅䅁䉁䅁䅁兂䅁捁桫⭚䵍䅑杷允䅁䅁䅕䅁䑁䅁䅷䅁䭁䥁䙉䅁䭁䵁单䅁䭁䅁䅑潁䭁䵁卫䅁䉁䅁䅁允䅁䅁䅕お䭕橦塋䕄䵁䅉䅅䅁䑁䅁䅁睁䵁䅁䅁权䍃兂䅁权慁杂䅁允䅁䅁䅅䅁䭁䕁䝁䅁䵁䅉䅅䅁䑁䅁䅁睁䵁䅁䅁权灄杄䅁权偄杅䅁允䅁䅁䅅䅁䡁䅁䅁䅁䅂畑䅆䍄䉁䅁䅁睁䅁䅁䅍䅄䅁䅁䅯材䄸䅁䅯䅊䅙䅁䅅䅁䉁䅁䅁权㉂䅅䅁䍄䉁䅁䅁䅂䅁䅁䅍䅄䅁䅁䅯杧䅕䅁䅯睈䅙䅁䅯䅉䅙䅁䅅䅁䉁䅁䅁权ㅁ杂䅁䍄䉁䅁䅁兂䅁䅁䅍䅄䅁䅁䅯杧䅕䅁䅯朶䅯䅁䅯朵䅯䅁䅯眶䅯䅁䅅䅁䉁䅁䅁睂䅁䅁䅁䕷浦䅑杷允䅁䅁䅕䅁䑁䅁䅷䅁䭁䥁䙉䅁䭁佁䬰䅁䭁佁䭙䅁䭁佁䭣䅁䉁䅁䅁允䅁䅁䅣䅁䅁䵁䡂欵䵁䅉䅅䅁䑁䅁䅁睁䵁䅁䅁权歄兂䅁权偄杅䅁允䅁䅁䅅䅁䭁䉁䕁䅁䵁䅉䅅䅁䙁䅁䅁睁䵁䅁䅁权あ兄䅁权煄权䅁权浄权䅁权牄权䅁允䅁䅁䅅䅁䡁䅁䅁䅁䅁畍䅚䍄䉁䅁䅁睁䅁䅁䅍䅄䅁䅁䅯公䅕䅁䅯杊䅙䅁䅅䅁䉁䅁䅁兂塄㍯㥁癃偤䅑杷允䅁䅁䅕䅁䑁䅁䅷䅁䭁佁䙑䅁䭁䵁单䅁䭁䅁䅑潁䭁䵁卧䅁䉁䅁䅁允䅁䅁䅕䵘捋㉄瑣䕅䵁䅉䅅䅁䙁䅁䅁睁䵁䅁䅁权歄兂䅁权䙄杅䅁权䕁䅁䅋权䩄杅䅁允䅁䅁䅅䅁䙁佁潣橱橄睫䄱䍄䉁䅁䅁兂䅁䅁䅍䅄䅁䅁䅯䄵䅕䅁䅯硹䅉䅁䅯䅂䍁䅧䅯剹䅉䅁䅅䅁䉁䅁䅁兂畃⭒㙆䵆杚䅑杷允䅁䅁䅍䅁䑁䅁䅷䅁䭁佁䙑䅁䭁䉁䝷䅁䉁䅁䅁允䅁䅁䅯杙䅙䅁杷允䅁䅁䅍䅁䑁䅁䅷䅁䭁佁䙑䅁䭁䍁䝑䅁䉁䅁䅁允䅁䅁䅯兰䅙䅁杷允䅁䅁䅕䅁䑁䅁䅷䅁䭁佁䙑䅁䭁佁䭫䅁䭁佁䭙䅁䭁佁䭣䅁䉁䅁䅁允䅁䅁䅯䅅䅑䅁杷允䅁䅁䅕䅁䑁䅁䅷䅁䭁佁䙑䅁䭁佁䭯䅁䭁佁䭙䅁䭁佁䭳䅁䉁䅁䅁允䅁䅁䅯䅅䅑䅁杷允䅁䅁䅕䅁䑁䅁䅷䅁䭁佁䙉䅁䭁䵁即䅁䭁䅁䅑潁䭁䵁卫䅁䉁䅁䅁允䅁䅁䅕瑃橥䑣㘲啕䵁䅉䅅䅁䑁䅁䅁睁䵁䅁䅁权浂䅄䅁权敁杂䅁允䅁䅁䅅䅁䭁䥁䡯䅁䵁䅉䅅䅁䙁䅁䅁睁䵁䅁䅁权歄兂䅁权獄权䅁权浄权䅁权湄权䅁允䅁䅁䅅䅁䭁䉁䕁䅁䵁䅉䅅䅁䙁䅁䅁睁䵁䅁䅁权敃䅄䅁权䱄杅䅁权䕁䅁䅋权䥄杅䅁允䅁䅁䅅䅁䙁䡁啳歲桦汱䅊䍄䉁䅁䅁睁䅁䅁䅍䅄䅁䅁䅯䅤䄴䅁䅯䅊䅙䅁䅅䅁䉁䅁䅁权允䅂䅁䍄䉁䅁䅁兂䅁䅁䅍䅄䅁䅁䅯䅰䅕䅁䅯剸䅉䅁䅯䅂䍁䅧䅯䉹䅉䅁䅅䅁䉁䅁䅁兂䑂㑯獊湱䕳䅑杷允䅁䅁䅕䅁䑁䅁䅷䅁䭁䭁䙑䅁䭁佁䭷䅁䭁佁䭙䅁䭁佁䭣䅁䉁䅁䅁允䅁䅁䅣䅁䅁䝁祃唵䵁䅉䅅䅁䙁䅁䅁睁䵁䅁䅁权㡄权䅁权䙄杅䅁权䕁䅁䅋权䩄杅䅁允䅁䅁䅅䅁䙁䡁奰䙪⽍样䅖䍄䉁䅁䅁兂䅁䅁䅍䅄䅁䅁䅯䅰䅕䅁䅯儷䅯䅁䅯朵䅯䅁䅯眵䅯䅁䅅䅁䉁䅁䅁睂䅁䅁䅁佑氷䅑杷允䅁䅁䅕䅁䑁䅁䅷䅁䭁䡁乳䅁䭁佁䭕䅁䭁佁䭙䅁䭁佁䭣䅁䉁䅁䅁允䅁䅁䅯䅅䅑䅁杷允䅁䅁䅍䅁䑁䅁䅷䅁䭁䉁䝣䅁䭁䵁匸䅁䉁䅁䅁允䅁䅁䅯䅅䅑䅁杷允䅁䅁䅍䅁䑁䅁䅷䅁䭁䉁䝣䅁䭁䍁䝑䅁䉁䅁䅁允䅁䅁䅯䅅䅑䅁杷允䅁䅁䅍䅁䑁䅁䅷䅁䭁䉁䝣䅁䭁䍁䝙䅁䉁䅁䅁允䅁䅁䅕敨剴䉵ㄴ歖䵁䅉䅅䅁䑁䅁䅁睁䵁䅁䅁权㍄兂䅁权奁杂䅁允䅁䅁䅅䅁䭁䝁䜸䅁䵁䅉䅅䅁䙁䅁䅁睁䵁䅁䅁权求䅄䅁权灄权䅁权浄权䅁权湄权䅁允䅁䅁䅅䅁䭁䥁佧䅁䵁䅉䅅䅁䙁䅁䅁睁䵁䅁䅁权㍄兂䅁权汄权䅁权浄权䅁权湄权䅁允䅁䅁䅅䅁䭁䑁䱙䅁䵁䅉䅅䅁䑁䅁䅁睁䵁䅁䅁权䕄兂䅁权偄杅䅁允䅁䅁䅅䅁䡁䅁䅁䅁杂畎䅒䍄䉁䅁䅁睁䅁䅁䅍䅄䅁䅁䅯儰䄰䅁䅯䅊䅙䅁䅅䅁䉁䅁䅁权䕃䅅䅁䍄䉁䅁䅁睁䅁䅁䅍䅄䅁䅁䅯杍䅳䅁䅯杇䅙䅁䅅䅁䉁䅁䅁权楂杂䅁䍄䉁䅁䅁兂䅁䅁䅍䅄䅁䅁䅯眹䅕䅁䅯䄷䅯䅁䅯朵䅯䅁䅯眵䅯䅁䅅䅁䉁䅁䅁睂䅁䅁䅁䨴歐䅑杷允䅁䅁䅕䅁䑁䅁䅷䅁䭁佁䵕䅁䭁佁䬰䅁䭁佁䭙䅁䭁佁䭣䅁䉁䅁䅁允䅁䅁䅣䅁䅁䅁橁欵䵁䅉䅅䅁䑁䅁䅁睁䵁䅁䅁权⽃兂䅁权歁杂䅁允䅁䅁䅅䅁䭁乁䡙䅁䵁䅉䅅䅁䑁䅁䅁睁䵁䅁䅁权湂兂䅁权流杂䅁允䅁䅁䅅䅁䙁䵁ㅐ䙋偹汉䅚䍄䉁䅁䅁兂䅁䅁䅍䅄䅁䅁䅯睂䄸䅁䅯儵䅯䅁䅯朵䅯䅁䅯眵䅯䅁䅅䅁䉁䅁䅁权㍁睃䅁䍄䉁䅁䅁睁䅁䅁䅍䅄䅁䅁䅯睌䄰䅁䅯䅊䅙䅁䅅䅁䉁䅁䅁权摄充䅁䍄䉁䅁䅁兂䅁䅁䅍䅄䅁䅁䅯睚䅕䅁䅯䄷䅯䅁䅯朵䅯䅁䅯眵䅯䅁䅅䅁䉁䅁䅁权允䅂䅁䍄䉁䅁䅁兂䅁䅁䅍䅄䅁䅁䅯睚䅕䅁䅯儷䅯䅁䅯朵䅯䅁䅯眵䅯䅁䅅䅁䉁䅁䅁权允䅂䅁䍄䉁䅁䅁兂䅁䅁䅍䅄䅁䅁䅯䅆䅕䅁䅯硹䅉䅁䅯䅂䍁䅧䅯剹䅉䅁䅅䅁䉁䅁䅁兂硂児塲⽯坂䅑杷允䅁䅁䅍䅁䑁䅁䅷䅁䭁䉁䙑䅁䭁䉁䝯䅁䉁䅁䅁允䅁䅁䅯兗䅙䅁杷允䅁䅁䅍䅁䑁䅁䅷䅁䭁䉁䵳䅁䭁䵁匸䅁䉁䅁䅁允䅁䅁䅣䅁䅁䅁瑁唲䵁䅉䅅䅁䕁䅁䅁睁䵁䅁䅁权啁兂䅁权晁杂䅁权杁杂䅁允䅁䅁䅅䅁䭁䩁䝙䅁䵁䅉䅅䅁䑁䅁䅁睁䵁䅁䅁权啁兂䅁权流杂䅁允䅁䅁䅅䅁䙁䵁䴳䵺䵺䕄䅰䍄䉁䅁䅁兂䅁䅁䅍䅄䅁䅁䅯杊䅕䅁䅯儵䅯䅁䅯朵䅯䅁䅯眵䅯䅁䅅䅁䉁䅁䅁权㕄权䅁䍄䉁䅁䅁兂䅁䅁䅍䅄䅁䅁䅯李䄸䅁䅯剸䅉䅁䅯䅂䍁䅧䅯䉹䅉䅁䅅䅁䉁䅁䅁兂偄教头剃ぐ睐杷允䅁䅁䅕䅁䑁䅁䅷䅁䭁乁䙯䅁䭁佁䭕䅁䭁佁䭙䅁䭁佁䭣䅁䉁䅁䅁允䅁䅁䅯睎䅳䅁杷允䅁䅁䅕䅁䑁䅁䅷䅁䭁偁乧䅁䭁佁䭧䅁䭁佁䭙䅁䭁佁䭣䅁䉁䅁䅁允䅁䅁䅯䅅䅑䅁杷允䅁䅁䅕䅁䑁䅁䅷䅁䭁䑁䴸䅁䭁䵁单䅁䭁䅁䅑潁䭁䵁卧䅁䉁䅁䅁允䅁䅁䅕敏協⽩䵤歅䵁䅉䅅䅁䙁䅁䅁睁䵁䅁䅁权⭃䅄䅁权潄权䅁权浄权䅁权湄权䅁允䅁䅁䅅䅁䭁䉁䕁䅁䵁䅉䅅䅁䑁䅁䅁睁䵁䅁䅁权桃䅂䅁权偄杅䅁允䅁䅁䅅䅁䡁䅁䅁䅁䅁摺䄱䍄䉁䅁䅁兂䅁䅁䅍䅄䅁䅁䅯兯䅑䅁䅯剸䅉䅁䅯䅂䍁䅧䅯剹䅉䅁䅅䅁䉁䅁䅁兂歃晭呴瑖䤴䅑杷允䅁䅁䅍䅁䑁䅁䅷䅁䭁䭁䕅䅁䭁䉁䝯䅁䉁䅁䅁允䅁䅁䅯兗䅙䅁杷允䅁䅁䅍䅁䑁䅁䅷䅁䭁䥁乁䅁䭁䉁䜴䅁䉁䅁䅁允䅁䅁䅯党䅙䅁杷允䅁䅁䅑䅁䑁䅁䅷䅁䭁䭁䕅䅁䭁䉁䜸䅁䭁䍁䝁䅁䉁䅁䅁允䅁䅁䅯睲䅣䅁杷允䅁䅁䅍䅁䑁䅁䅷䅁䭁䭁䕅䅁䭁䍁䝙䅁䉁䅁䅁允䅁䅁䅕牕敧敨䉶啖䵁䅉䅅䅁䙁䅁䅁睁䵁䅁䅁权桃䅂䅁权煄权䅁权浄权䅁权牄权䅁允䅁䅁䅅䅁䡁䅁䅁䅁杂佋䅚䍄䉁䅁䅁睁䅁䅁䅍䅄䅁䅁䅯睮䅕䅁䅯硺䅉䅁䅅䅁䉁䅁䅁睂䅁䅁䅁䑯楔䅑杷允䅁䅁䅕䅁䑁䅁䅷䅁䭁䑁䱳䅁䭁佁䭕䅁䭁佁䭙䅁䭁佁䭣䅁䉁䅁䅁允䅁䅁䅯䅅䅑䅁杷允䅁䅁䅕䅁䑁䅁䅷䅁䭁䩁䘸䅁䭁䵁单䅁䭁䅁䅑潁䭁䵁卧䅁䉁䅁䅁允䅁䅁䅕橭げ㥬䑷啊䵁䅉䅅䅁䙁䅁䅁睁䵁䅁䅁权㥄杄䅁权䱄杅䅁权䕁䅁䅋权䩄杅䅁允䅁䅁䅅䅁䙁䱁敧敨剴䙵䅬䍄䉁䅁䅁兂䅁䅁䅍䅄䅁䅁䅯睮䅕䅁䅯硹䅉䅁䅯䅂䍁䅧䅯䉹䅉䅁䅅䅁䉁䅁䅁兂晁敨剴乵灚䅑杷允䅁䅁䅍䅁䑁䅁䅷䅁䭁䩁䘸䅁䭁䉁䝧䅁䉁䅁䅁允䅁䅁䅯兏䅙䅁杷允䅁䅁䅍䅁䑁䅁䅷䅁䭁䩁䘸䅁䭁䉁䝯䅁䉁䅁䅁允䅁䅁䅯睥䅙䅁杷允䅁䅁䅑䅁䑁䅁䅷䅁䭁䩁䘸䅁䭁䉁䜸䅁䭁䍁䝁䅁䉁䅁䅁允䅁䅁䅯杨䅙䅁杷允䅁䅁䅍䅁䑁䅁䅷䅁䭁䩁䘸䅁䭁䍁䝙䅁䉁䅁䅁允䅁䅁䅕捺䵺䵺獷䕗䵁䅉䅅䅁䙁䅁䅁睁䵁䅁䅁权晃兂䅁权煄权䅁权浄权䅁权牄权䅁允䅁䅁䅅䅁䡁䅁䅁䅁杂敒䅚䍄䉁䅁䅁兂䅁䅁䅍䅄䅁䅁䅯权䅕䅁䅯儵䅯䅁䅯朵䅯䅁䅯眵䅯䅁䅅䅁䉁䅁䅁权奁睃䅁䍄䉁䅁䅁兂䅁䅁䅍䅄䅁䅁䅯兤䅕䅁䅯䄶䅯䅁䅯朵䅯䅁䅯眵䅯䅁䅅䅁䉁䅁䅁权䝁睃䅁䍄䉁䅁䅁兂䅁䅁䅍䅄䅁䅁䅯睮䅕䅁䅯䄷䅯䅁䅯朵䅯䅁䅯眵䅯䅁䅅䅁䉁䅁䅁睂䅁䅁䅁䨴決䅑杷允䅁䅁䅍䅁䑁䅁䅷䅁䭁偁䕍䅁䭁䵁匸䅁䉁䅁䅁允䅁䅁䅯䅅䅑䅁杷允䅁䅁䅕䅁䑁䅁䅷䅁䭁䉁兕䅁䭁佁䭫䅁䭁佁䭙䅁䭁佁䭣䅁䉁䅁䅁允䅁䅁䅯硱䅅䅁杷允䅁䅁䅍䅁䑁䅁䅷䅁䭁䥁䙕䅁䭁䉁䝷䅁䉁䅁䅁允䅁䅁䅯兔䅙䅁杷允䅁䅁䅕䅁䑁䅁䅷䅁䭁䑁䵕䅁䭁䵁单䅁䭁䅁䅑潁䭁䵁卫䅁䉁䅁䅁允䅁䅁䅕䱆ね摘㡯歐䵁䅉䅅䅁䙁䅁䅁睁䵁䅁䅁权穄䅂䅁权䱄杅䅁权䕁䅁䅋权䥄杅䅁允䅁䅁䅅䅁䙁䅁䅁䅁䅁䙅䅬䍄䉁䅁䅁睁䅁䅁䅍䅄䅁䅁䅯眸䅑䅁䅯杈䅙䅁䅅䅁䉁䅁䅁权ぁ杂䅁䍄䉁䅁䅁兂䅁䅁䅍䅄䅁䅁䅯杊䅕䅁䅯䄷䅯䅁䅯朵䅯䅁䅯眵䅯䅁䅅䅁䉁䅁䅁睂䅁䅁䅁䅷浮䅑杷允䅁䅁䅍䅁䑁䅁䅷䅁䭁偁䕍䅁䭁䍁䝙䅁䉁䅁䅁允䅁䅁䅕牕敧敨剶啖䵁䅉䅅䅁䙁䅁䅁睁䵁䅁䅁权穄䅂䅁权潄权䅁权浄权䅁权湄权䅁允䅁䅁䅅䅁䭁偁䬴䅁䵁䅉䅅䅁䑁䅁䅁睁䵁䅁䅁权㙁睃䅁权流杂䅁允䅁䅁䅅䅁䙁䑁䬰㘱睎啶䄹䍄䉁䅁䅁兂䅁䅁䅍䅄䅁䅁䅯䄴䅑䅁䅯儶䅯䅁䅯朵䅯䅁䅯眵䅯䅁䅅䅁䉁䅁䅁权允䅂䅁䍄䉁䅁䅁兂䅁䅁䅍䅄䅁䅁䅯剆䅅䅁䅯䄷䅯䅁䅯朵䅯䅁䅯眵䅯䅁䅅䅁䉁䅁䅁权允䅂䅁䍄䉁䅁䅁兂䅁䅁䅍䅄䅁䅁䅯具䅑䅁䅯剸䅉䅁䅯䅂䍁䅧䅯䉹䅉䅁䅅䅁䉁䅁䅁兂湂䑮䥲员唸䅑杷允䅁䅁䅕䅁䑁䅁䅷䅁䭁䩁义䅁䭁佁䭧䅁䭁佁䭙䅁䭁佁䭣䅁䉁䅁䅁允䅁䅁䅯李䅳䅁杷允䅁䅁䅕䅁䑁䅁䅷䅁䭁偁䕍䅁䭁佁䭫䅁䭁佁䭙䅁䭁佁䭣䅁䉁䅁䅁允䅁䅁䅯眳䄰䅁杷允䅁䅁䅕䅁䑁䅁䅷䅁䭁偁䕍䅁䭁佁䭯䅁䭁佁䭙䅁䭁佁䭳䅁䉁䅁䅁允䅁䅁䅣䅁䅁䍁㕁欵䵁䅉䅅䅁䙁䅁䅁睁䵁䅁䅁权剁䅄䅁权䱄杅䅁权䕁䅁䅋权䩄杅䅁允䅁䅁䅅䅁䙁䥁牘払敧器䅬䍄䉁䅁䅁兂䅁䅁䅍䅄䅁䅁䅯眸䅑䅁䅯䄷䅯䅁䅯朵䅯䅁䅯眵䅯䅁䅅䅁䉁䅁䅁睂䅁䅁䅁䵷歺䅑杷允䅁䅁䅕䅁䑁䅁䅷䅁䭁䅁䝣䅁䭁䵁单䅁䭁䅁䅑潁䭁䵁卧䅁䉁䅁䅁允䅁䅁䅕睗潁摩剐歅䵁䅉䅅䅁䙁䅁䅁睁䵁䅁䅁权䡁杂䅁权䱄杅䅁权䕁䅁䅋权䥄杅䅁允䅁䅁䅅䅁䙁䝁浚浚浚汤䄱䍄䉁䅁䅁睁䅁䅁䅍䅄䅁䅁䅯睕䅕䅁䅯䅇䅙䅁䅅䅁䉁䅁䅁权㡂杂䅁䍄䉁䅁䅁兂䅁䅁䅍䅄䅁䅁䅯睂䅙䅁䅯硹䅉䅁䅯䅂䍁䅧䅯剹䅉䅁䅅䅁䉁䅁䅁兂㉄䙋偹畷慖䅑杷允䅁䅁䅍䅁䑁䅁䅷䅁䭁䡁䰸䅁䭁䍁䝑䅁䉁䅁䅁允䅁䅁䅯眵䄸䅁杷允䅁䅁䅕䅁䑁䅁䅷䅁䭁佁䰰䅁䭁佁䭧䅁䭁佁䭙䅁䭁佁䭣䅁䉁䅁䅁允䅁䅁䅯䅅䅑䅁杷允䅁䅁䅍䅁䑁䅁䅷䅁䭁䅁䝣䅁䭁䉁䝯䅁䉁䅁䅁允䅁䅁䅯兺䅙䅁杷允䅁䅁䅍䅁䑁䅁䅷䅁䭁䅁䝣䅁䭁䉁䝷䅁䉁䅁䅁允䅁䅁䅯眹䅙䅁杷允䅁䅁䅍䅁䑁䅁䅷䅁䭁䅁估䅁䭁䉁䝧䅁䉁䅁䅁允䅁䅁䅯䅒䅙䅁杷允䅁䅁䅑䅁䑁䅁䅷䅁䭁䅁䝣䅁䭁䉁䜸䅁䭁䍁䝁䅁䉁䅁䅁允䅁䅁䅯䅮䅧䅁杷允䅁䅁䅍䅁䑁䅁䅷䅁䭁䉁䵳䅁䭁䉁䝷䅁䉁䅁䅁允䅁䅁䅯睊䅙䅁杷允䅁䅁䅍䅁䑁䅁䅷䅁䭁佁乍䅁䭁䉁䝷䅁䉁䅁䅁允䅁䅁䅯朶䅙䅁杷允䅁䅁䅕䅁䑁䅁䅷䅁䭁䅁䝣䅁䭁佁䭕䅁䭁佁䭙䅁䭁佁䭣䅁䉁䅁䅁允䅁䅁䅯䅇䅳䅁杷允䅁䅁䅑䅁䑁䅁䅷䅁䭁䑁丸䅁䭁䉁䜸䅁䭁䍁䝁䅁䉁䅁䅁允䅁䅁䅯眷䅙䅁杷允䅁䅁䅕䅁䑁䅁䅷䅁䭁䅁䝣䅁䭁佁䭯䅁䭁佁䭙䅁䭁佁䭳䅁䉁䅁䅁允䅁䅁䅣䅁䅁䭁䍂欵䵁䅉䅅䅁䙁䅁䅁睁䵁䅁䅁权楂兂䅁权䙄杅䅁权䕁䅁䅋权䩄杅䅁允䅁䅁䅅䅁䙁䱁晔桤橤八䄵䍄䉁䅁䅁睁䅁䅁䅍䅄䅁䅁䅯杙䅕䅁䅯䅈䅙䅁䅅䅁䉁䅁䅁权䱃杂䅁䍄䉁䅁䅁睁䅁䅁䅍䅄䅁䅁䅯朲䅳䅁䅯杇䅙䅁䅅䅁䉁䅁䅁权牁杂䅁䍄䉁䅁䅁兂䅁䅁䅍䅄䅁䅁䅯杙䅕䅁䅯儵䅯䅁䅯朵䅯䅁䅯眵䅯䅁䅅䅁䉁䅁䅁权㕄权䅁䍄䉁䅁䅁兂䅁䅁䅍䅄䅁䅁䅯杙䅕䅁䅯䄷䅯䅁䅯朵䅯䅁䅯眵䅯䅁䅅䅁䉁䅁䅁睂䅁䅁䅁䭧氳䅑杷允䅁䅁䅕䅁䑁䅁䅷䅁䭁䩁䙕䅁䭁䵁即䅁䭁䅁䅑潁䭁䵁卧䅁䉁䅁䅁允䅁䅁䅕牕敧敨䉵し䵁䅉䅅䅁䙁䅁䅁睁䵁䅁䅁权楂兂䅁权瑄权䅁权浄权䅁权湄权䅁允䅁䅁䅅䅁䡁䅁䅁䅁䅃敲䅖䍄䉁䅁䅁兂䅁䅁䅍䅄䅁䅁䅯睅䅙䅁䅯硹䅉䅁䅯䅂䍁䅧䅯剹䅉䅁䅅䅁䉁䅁䅁兂䑄匹捨㙪扊䅑杷允䅁䅁䅍䅁䑁䅁䅷䅁䭁䉁䝍䅁䭁䍁䝑䅁䉁䅁䅁允䅁䅁䅯䅯䅧䅁杷允䅁䅁䅕䅁䑁䅁䅷䅁䭁䩁䰴䅁䭁佁䭧䅁䭁佁䭙䅁䭁佁䭣䅁䉁䅁䅁允䅁䅁䅯䅅䅑䅁杷允䅁䅁䅍䅁䑁䅁䅷䅁䭁䥁䙕䅁䭁䵁匸䅁䉁䅁䅁允䅁䅁䅯䅅䅑䅁杷允䅁䅁䅕䅁䑁䅁䅷䅁䭁䥁䙕䅁䭁䵁即䅁䭁䅁䅑潁䭁䵁卧䅁䉁䅁䅁允䅁䅁䅕積積積積䕖䵁䅉䅅䅁䙁䅁䅁睁䵁䅁䅁权䙃兂䅁权䱄杅䅁权䕁䅁䅋权䩄杅䅁允䅁䅁䅅䅁䙁䱁敧敨剴䙃䅬䍄䉁䅁䅁兂䅁䅁䅍䅄䅁䅁䅯兄䅕䅁䅯朶䅯䅁䅯朵䅯䅁䅯眶䅯䅁䅅䅁䉁䅁䅁权允䅂䅁䍄䉁䅁䅁睁䅁䅁䅍䅄䅁䅁䅯全䅕䅁䅯杇䅙䅁䅅䅁䉁䅁䅁权敂杂䅁䍄䉁䅁䅁睁䅁䅁䅍䅄䅁䅁䅯全䅕䅁䅯杈䅙䅁䅅䅁䉁䅁䅁权桂杂䅁䍄䉁䅁䅁兂䅁䅁䅍䅄䅁䅁䅯兲䄰䅁䅯硹䅉䅁䅯䅂䍁䅧䅯剹䅉䅁䅅䅁䉁䅁䅁兂乄䵺䵺䕺噸䅑杷允䅁䅁䅑䅁䑁䅁䅷䅁䭁䥁䙕䅁䭁䉁䜸䅁䭁䍁䝁䅁䉁䅁䅁允䅁䅁䅯睚䅙䅁杷允䅁䅁䅍䅁䑁䅁䅷䅁䭁䥁䙕䅁䭁䍁䝑䅁䉁䅁䅁允䅁䅁䅯䄳䅣䅁杷允䅁䅁䅕䅁䑁䅁䅷䅁䭁偁位䅁䭁佁䭯䅁䭁佁䭙䅁䭁佁䭳䅁䉁䅁䅁允䅁䅁䅣䅁䅁䥁㙁欵䵁䅉䅅䅁䙁䅁䅁睁䵁䅁䅁权䭂兂䅁权䙄杅䅁权䕁䅁䅋权䩄杅䅁允䅁䅁䅅䅁䙁佁䡱䉹煌䈴䅊䍄䉁䅁䅁兂䅁䅁䅍䅄䅁䅁䅯全䅕䅁䅯䄷䅯䅁䅯朵䅯䅁䅯眵䅯䅁䅅䅁䉁䅁䅁睂䅁䅁䅁䵧汶䅑杷允䅁䅁䅕䅁䑁䅁䅷䅁䭁䥁䙕䅁䭁佁䬰䅁䭁佁䭙䅁䭁佁䭣䅁䉁䅁䅁允䅁䅁䅣䅁䅁䭁硁欵䵁䅉䅅䅁䙁䅁䅁睁䵁䅁䅁权啄兂䅁权䙄杅䅁权䕁䅁䅋权䥄杅䅁允䅁䅁䅅䅁䙁䕁䅚癇匲剦䅴䍄䉁䅁䅁睁䅁䅁䅍䅄䅁䅁䅯朸䅕䅁䅯䅈䅙䅁䅅䅁䉁䅁䅁权㥃杂䅁䍄䉁䅁䅁兂䅁䅁䅍䅄䅁䅁䅯朸䅕䅁䅯儵䅯䅁䅯朵䅯䅁䅯眵䅯䅁䅅䅁䉁䅁䅁权允䅂䅁䍄䉁䅁䅁睁䅁䅁䅍䅄䅁䅁䅯朸䅕䅁䅯杈䅙䅁䅅䅁䉁䅁䅁权䝂杂䅁䍄䉁䅁䅁睁䅁䅁䅍䅄䅁䅁䅯眫䅯䅁䅯䅈䅙䅁䅅䅁䉁䅁䅁权⽁杂䅁䍄䉁䅁䅁睁䅁䅁䅍䅄䅁䅁䅯䅗䅳䅁䅯硺䅉䅁䅅䅁䉁䅁䅁睂䅁䅁䅁䅉橺䅑杷允䅁䅁䅕䅁䑁䅁䅷䅁䭁偁䙉䅁䭁佁䬰䅁䭁佁䭙䅁䭁佁䭣䅁䉁䅁䅁允䅁䅁䅯䅅䅑䅁杷允䅁䅁䅕䅁䑁䅁䅷䅁䭁䑁䴸䅁䭁佁䬰䅁䭁佁䭙䅁䭁佁䭣䅁䉁䅁䅁允䅁䅁䅯䅅䅑䅁杷允䅁䅁䅍䅁䑁䅁䅷䅁䭁䑁䙁䅁䭁䍁䝑䅁䉁䅁䅁允䅁䅁䅯䅡䅧䅁杷允䅁䅁䅕䅁䑁䅁䅷䅁䭁䩁䱧䅁䭁䵁单䅁䭁䅁䅑潁䭁䵁卧䅁䉁䅁䅁允䅁䅁䅕欯瑳呖㙘啅䵁䅉䅅䅁䙁䅁䅁睁䵁䅁䅁权畁兄䅁权煄权䅁权浄权䅁权牄权䅁允䅁䅁䅅䅁䭁䉁䕁䅁䵁䅉䅅䅁䑁䅁䅁睁䵁䅁䅁权睁兂䅁权流杂䅁允䅁䅁䅅䅁䙁䩁婱婭婭噭䅨䍄䉁䅁䅁睁䅁䅁䅍䅄䅁䅁䅯先䄰䅁䅯杈䅙䅁䅅䅁䉁䅁䅁权偃杂䅁䍄䉁䅁䅁睁䅁䅁䅍䅄䅁䅁䅯兺䅳䅁䅯杊䅙䅁䅅䅁䉁䅁䅁兂慃婭婭扭婬䅑杷允䅁䅁䅕䅁䑁䅁䅷䅁䭁䑁䙁䅁䭁佁䭯䅁䭁佁䭙䅁䭁佁䭳䅁䉁䅁䅁允䅁䅁䅣䅁䅁䍁䅂欵䵁䅉䅅䅁䙁䅁䅁睁䵁䅁䅁权睁兂䅁权獄权䅁权浄权䅁权湄权䅁允䅁䅁䅅䅁䡁䅁䅁䅁䅁畇䅚䍄䉁䅁䅁兂䅁䅁䅍䅄䅁䅁䅯杕䅳䅁䅯儵䅯䅁䅯朵䅯䅁䅯眵䅯䅁䅅䅁䉁䅁䅁权允䅂䅁䍄䉁䅁䅁兂䅁䅁䅍䅄䅁䅁䅯睓䄰䅁䅯剸䅉䅁䅯䅂䍁䅧䅯䉹䅉䅁䅅䅁䉁䅁䅁兂䉄佨员潧硢睐杷允䅁䅁䅍䅁䑁䅁䅷䅁䭁乁䘰䅁䭁䉁䝷䅁䉁䅁䅁允䅁䅁䅯䅳䅙䅁杷允䅁䅁䅕䅁䑁䅁䅷䅁䭁䥁䙙䅁䭁佁䭫䅁䭁佁䭙䅁䭁佁䭣䅁䉁䅁䅁允䅁䅁䅯䅅䅑䅁杷允䅁䅁䅕䅁䑁䅁䅷䅁䭁䥁䙙䅁䭁佁䭯䅁䭁佁䭙䅁䭁佁䭳䅁䉁䅁䅁允䅁䅁䅯䅅䅑䅁杷允䅁䅁䅕䅁䑁䅁䅷䅁䭁佁䱣䅁䭁佁䬰䅁䭁佁䭙䅁䭁佁䭣䅁䉁䅁䅁允䅁䅁䅣䅁䅁佁桃〴䵁䅉䅅䅁䙁䅁䅁睁䵁䅁䅁权呂兂䅁权灄权䅁权浄权䅁权湄权䅁允䅁䅁䅅䅁䭁䙁券䅁䵁䅉䅅䅁䙁䅁䅁睁䵁䅁䅁权佃䅂䅁权䱄杅䅁权䕁䅁䅋权䩄杅䅁允䅁䅁䅅䅁䙁䥁䌯匹捨ㅦ䅨䍄䉁䅁䅁睁䅁䅁䅍䅄䅁䅁䅯杪䅑䅁䅯杈䅙䅁䅅䅁䉁䅁䅁权啁睂䅁䍄䉁䅁䅁睁䅁䅁䅍䅄䅁䅁䅯兎䄸䅁䅯杊䅙䅁䅅䅁䉁䅁䅁兂㑃潈牘坕周䅑杷允䅁䅁䅕䅁䑁䅁䅷䅁䭁䅁䵍䅁䭁佁䬰䅁䭁佁䭙䅁䭁佁䭣䅁䉁䅁䅁允䅁䅁䅯䅅䅑䅁杷允䅁䅁䅍䅁䑁䅁䅷䅁䭁佁䕷䅁䭁䵁匸䅁䉁䅁䅁允䅁䅁䅯䅅䅑䅁杷允䅁䅁䅕䅁䑁䅁䅷䅁䭁䥁䔴䅁䭁佁䭫䅁䭁佁䭙䅁䭁佁䭣䅁䉁䅁䅁允䅁䅁䅯䅅䅑䅁杷允䅁䅁䅕䅁䑁䅁䅷䅁䭁䩁䙕䅁䭁䵁单䅁䭁䅁䅑潁䭁䵁卧䅁䉁䅁䅁允䅁䅁䅕坳䵏⭮汓歉䵁䅉䅅䅁䑁䅁䅁睁䵁䅁䅁权噃兂䅁权捁杂䅁允䅁䅁䅅䅁䭁䍁䜴䅁䵁䅉䅅䅁䙁䅁䅁睁䵁䅁䅁权䝂兄䅁权煄权䅁权浄权䅁权牄权䅁允䅁䅁䅅䅁䡁䅁䅁䅁杂敒䅚䍄䉁䅁䅁睁䅁䅁䅍䅄䅁䅁䅯公䅕䅁䅯杈䅙䅁䅅䅁䉁䅁䅁权橃䅃䅁䍄䉁䅁䅁䅂䅁䅁䅍䅄䅁䅁䅯公䅕䅁䅯睈䅙䅁䅯䅉䅙䅁䅅䅁䉁䅁䅁权䉃睂䅁䍄䉁䅁䅁兂䅁䅁䅍䅄䅁䅁䅯眰䅳䅁䅯䄷䅯䅁䅯朵䅯䅁䅯眵䅯䅁䅅䅁䉁䅁䅁权允䅂䅁䍄䉁䅁䅁睁䅁䅁䅍䅄䅁䅁䅯眫䅕䅁䅯䅇䅙䅁䅅䅁䉁䅁䅁权婁杂䅁䍄䉁䅁䅁睁䅁䅁䅍䅄䅁䅁䅯眫䅕䅁䅯杈䅙䅁䅅䅁䉁䅁䅁权歃䅃䅁䍄䉁䅁䅁兂䅁䅁䅍䅄䅁䅁䅯杗䅕䅁䅯剸䅉䅁䅯䅂䍁䅧䅯䉹䅉䅁䅅䅁䉁䅁䅁兂ぃ協䍶則䭙䅑杷允䅁䅁䅍䅁䑁䅁䅷䅁䭁䅁䝍䅁䭁䵁匸䅁䉁䅁䅁允䅁䅁䅣䅁䅁䭁睁唵䵁䅉䅅䅁䑁䅁䅁睁䵁䅁䅁权㝄兂䅁权歁杂䅁允䅁䅁䅅䅁䭁䭁䥕䅁䵁䅉䅅䅁䙁䅁䅁睁䵁䅁䅁权䙄睃䅁权䱄杅䅁权䕁䅁䅋权䩄杅䅁允䅁䅁䅅䅁䙁䭁䠵場啯浖䅆䍄䉁䅁䅁兂䅁䅁䅍䅄䅁䅁䅯眫䅕䅁䅯儵䅯䅁䅯朵䅯䅁䅯眵䅯䅁䅅䅁䉁䅁䅁权奁睃䅁䍄䉁䅁䅁兂䅁䅁䅍䅄䅁䅁䅯䅰䅑䅁䅯硹䅉䅁䅯䅂䍁䅧䅯䉹䅉䅁䅅䅁䉁䅁䅁兂浂浚浚煚噚䅑杷允䅁䅁䅕䅁䑁䅁䅷䅁䭁佁偍䅁䭁佁䭯䅁䭁佁䭙䅁䭁佁䭳䅁䉁䅁䅁允䅁䅁䅯䅅䅑䅁杷允䅁䅁䅕䅁䑁䅁䅷䅁䭁䭁䕑䅁䭁䵁即䅁䭁䅁䅑潁䭁䵁卫䅁䉁䅁䅁允䅁䅁䅕児塲㍯㥃ざ䵁䅉䅅䅁䙁䅁䅁睁䵁䅁䅁权塃杄䅁权䙄杅䅁权䕁䅁䅋权䩄杅䅁允䅁䅁䅅䅁䙁偁㡊噎㉸杨䅊䍄䉁䅁䅁兂䅁䅁䅍䅄䅁䅁䅯条䅕䅁䅯儵䅯䅁䅯朵䅯䅁䅯眵䅯䅁䅅䅁䉁䅁䅁权允䅂䅁䍄䉁䅁䅁兂䅁䅁䅍䅄䅁䅁䅯眯䅑䅁䅯儶䅯䅁䅯朵䅯䅁䅯眵䅯䅁䅅䅁䉁䅁䅁权婁杄䅁䍄䉁䅁䅁兂䅁䅁䅍䅄䅁䅁䅯睋䅷䅁䅯儷䅯䅁䅯朵䅯䅁䅯眵䅯䅁䅅䅁䉁䅁䅁权允䅂䅁䍄䉁䅁䅁睁䅁䅁䅍䅄䅁䅁䅯䅰䅑䅁䅯䅊䅙䅁䅅䅁䉁䅁䅁权允䅂䅁䍄䉁䅁䅁睁䅁䅁䅍䅄䅁䅁䅯村䄰䅁䅯杈䅙䅁䅅䅁䉁䅁䅁权啁睂䅁䍄䉁䅁䅁睁䅁䅁䅍䅄䅁䅁䅯䈲䅁䅁䅯杊䅙䅁䅅䅁䉁䅁䅁兂㥁瑃橥䵣唱䅑杷允䅁䅁䅕䅁䑁䅁䅷䅁䭁䭁䕑䅁䭁佁䭯䅁䭁佁䭙䅁䭁佁䭳䅁䉁䅁䅁允䅁䅁䅣䅁䅁䥁䉂欵䵁䅉䅅䅁䑁䅁䅁睁䵁䅁䅁权卂兄䅁权敁杂䅁允䅁䅁䅅䅁䭁䩁䡍䅁䵁䅉䅅䅁䙁䅁䅁睁䵁䅁䅁权歃䅂䅁权獄权䅁权浄权䅁权湄权䅁允䅁䅁䅅䅁䡁䅁䅁䅁䅂⭹䅖䍄䉁䅁䅁兂䅁䅁䅍䅄䅁䅁䅯睫䅳䅁䅯硹䅉䅁䅯䅂䍁䅧䅯剹䅉䅁䅅䅁䉁䅁䅁兂灁䥘䌯儹慨䅑杷允䅁䅁䅕䅁䑁䅁䅷䅁䭁䱁䘸䅁䭁䵁即䅁䭁䅁䅑潁䭁䵁卫䅁䉁䅁䅁允䅁䅁䅕浚浚浚浚䕗䵁䅉䅅䅁䙁䅁䅁睁䵁䅁䅁权䉃兂䅁权獄权䅁权浄权䅁权湄权䅁允䅁䅁䅅䅁䭁䉁䕁䅁䵁䅉䅅䅁䑁䅁䅁睁䵁䅁䅁权䝂兄䅁权奁杂䅁允䅁䅁䅅䅁䭁䕁䡫䅁䵁䅉䅅䅁䙁䅁䅁睁䵁䅁䅁权慄睃䅁权瑄权䅁权浄权䅁权湄权䅁允䅁䅁䅅䅁䭁䉁䕁䅁䵁䅉䅅䅁䙁䅁䅁睁䵁䅁䅁权⽃兂䅁权汄权䅁权浄权䅁权湄权䅁允䅁䅁䅅䅁䭁䉁䱷䅁䵁䅉䅅䅁䙁䅁䅁睁䵁䅁䅁权⽃兂䅁权獄权䅁权浄权䅁权湄权䅁允䅁䅁䅅䅁䡁䅁䅁䅁䅁敊䅚䍄䉁䅁䅁兂䅁䅁䅍䅄䅁䅁䅯睶䅕䅁䅯儷䅯䅁䅯朵䅯䅁䅯眵䅯䅁䅅䅁䉁䅁䅁睂䅁䅁䅁䌴浲䅑杷允䅁䅁䅍䅁䑁䅁䅷䅁䭁䱁䔸䅁䭁䵁匸䅁䉁䅁䅁允䅁䅁䅣䅁䅁䕁㡁〴䵁䅉䅅䅁䑁䅁䅁睁䵁䅁䅁权浄睃䅁权偄杅䅁允䅁䅁䅅䅁䡁䙁噖噖䉘畬䅊䍄䉁䅁䅁兂䅁䅁䅍䅄䅁䅁䅯睶䅑䅁䅯硹䅉䅁䅯䅂䍁䅧䅯䉹䅉䅁䅅䅁䉁䅁䅁兂偃癷潕䕘改䅑杷允䅁䅁䅍䅁䑁䅁䅷䅁䭁䱁䔸䅁䭁䉁䝧䅁䉁䅁䅁允䅁䅁䅯杓䅙䅁杷允䅁䅁䅍䅁䑁䅁䅷䅁䭁䱁䔸䅁䭁䍁䝑䅁䉁䅁䅁允䅁䅁䅯兏䅧䅁杷允䅁䅁䅕䅁䑁䅁䅷䅁䭁䱁䵍䅁䭁佁䭧䅁䭁佁䭙䅁䭁佁䭣䅁䉁䅁䅁允䅁䅁䅯䅅䅑䅁杷允䅁䅁䅕䅁䑁䅁䅷䅁䭁䱁䔸䅁䭁佁䭷䅁䭁佁䭙䅁䭁佁䭣䅁䉁䅁䅁允䅁䅁䅯䅅䅑䅁杷允䅁䅁䅕䅁䑁䅁䅷䅁䭁䱁䔸䅁䭁佁䬰䅁䭁佁䭙䅁䭁佁䭣䅁䉁䅁䅁允䅁䅁䅯䅅䅑䅁杷允䅁䅁䅍䅁䑁䅁䅷䅁䭁䅁䙣䅁䭁䉁䝧䅁䉁䅁䅁允䅁䅁䅯䅒䅙䅁杷允䅁䅁䅍䅁䑁䅁䅷䅁䭁䅁䙣䅁䭁䉁䜴䅁䉁䅁䅁允䅁䅁䅯兖䅙䅁杷允䅁䅁䅕䅁䑁䅁䅷䅁䭁䅁䙣䅁䭁佁䭕䅁䭁佁䭙䅁䭁佁䭣䅁䉁䅁䅁允䅁䅁䅯睎䅳䅁杷允䅁䅁䅕䅁䑁䅁䅷䅁䭁䅁䙣䅁䭁佁䭫䅁䭁佁䭙䅁䭁佁䭣䅁䉁䅁䅁允䅁䅁䅯硚䅅䅁杷允䅁䅁䅍䅁䑁䅁䅷䅁䭁䡁䙉䅁䭁䵁匸䅁䉁䅁䅁允䅁䅁䅯䅅䅑䅁杷允䅁䅁䅕䅁䑁䅁䅷䅁䭁䡁䙉䅁䭁䵁单䅁䭁䅁䅑潁䭁䵁卧䅁䉁䅁䅁允䅁䅁䅕摮䠫⬫歯䕉䵁䅉䅅䅁䙁䅁䅁睁䵁䅁䅁权祂兂䅁权䙄杅䅁权䕁䅁䅋权䩄杅䅁允䅁䅁䅅䅁䙁䝁獤摬䉔䈶䄹䍄䉁䅁䅁兂䅁䅁䅍䅄䅁䅁䅯兑䅳䅁䅯朶䅯䅁䅯朵䅯䅁䅯眶䅯䅁䅅䅁䉁䅁䅁权允䅂䅁䍄䉁䅁䅁兂䅁䅁䅍䅄䅁䅁䅯朳䅳䅁䅯剸䅉䅁䅯䅂䍁䅧䅯剹䅉䅁䅅䅁䉁䅁䅁兂㡃潸汵䴫攰䅑杷允䅁䅁䅕䅁䑁䅁䅷䅁䭁䍁偑䅁䭁䵁单䅁䭁䅁䅑潁䭁䵁卫䅁䉁䅁䅁允䅁䅁䅕噡㝍䙮䩕䕅䵁䅉䅅䅁䙁䅁䅁睁䵁䅁䅁权祂兂䅁权䱄杅䅁权䕁䅁䅋权䥄杅䅁允䅁䅁䅅䅁䙁䙁偹癷潕䘷䅬䍄䉁䅁䅁兂䅁䅁䅍䅄䅁䅁䅯睐䅕䅁䅯硹䅉䅁䅯䅂䍁䅧䅯䉹䅉䅁䅅䅁䉁䅁䅁兂㑃潈牘奕歂䅑杷允䅁䅁䅕䅁䑁䅁䅷䅁䭁䡁䙉䅁䭁佁䭕䅁䭁佁䭙䅁䭁佁䭣䅁䉁䅁䅁允䅁䅁䅯睄䅳䅁杷允䅁䅁䅕䅁䑁䅁䅷䅁䭁䡁䙉䅁䭁佁䭫䅁䭁佁䭙䅁䭁佁䭣䅁䉁䅁䅁允䅁䅁䅯朸䄸䅁杷允䅁䅁䅕䅁䑁䅁䅷䅁䭁䡁䙉䅁䭁佁䭷䅁䭁佁䭙䅁䭁佁䭣䅁䉁䅁䅁允䅁䅁䅣䅁䅁䕁婁欵䵁䅉䅅䅁䙁䅁䅁睁䵁䅁䅁权祂兂䅁权瑄权䅁权浄权䅁权湄权䅁允䅁䅁䅅䅁䡁䅁䅁䅁䅂敇䅚䍄䉁䅁䅁睁䅁䅁䅍䅄䅁䅁䅯杗䅕䅁䅯杇䅙䅁䅅䅁䉁䅁䅁权牁杂䅁䍄䉁䅁䅁兂䅁䅁䅍䅄䅁䅁䅯䄫䅳䅁䅯䄷䅯䅁䅯朵䅯䅁䅯眵䅯䅁䅅䅁䉁䅁䅁睂䅁䅁䅁乧歔䅑杷允䅁䅁䅍䅁䑁䅁䅷䅁䭁䙁䙯䅁䭁䉁䝷䅁䉁䅁䅁允䅁䅁䅯睋䅙䅁杷允䅁䅁䅕䅁䑁䅁䅷䅁䭁䙁䙯䅁䭁佁䭕䅁䭁佁䭙䅁䭁佁䭣䅁䉁䅁䅁允䅁䅁䅯䅏䅳䅁杷允䅁䅁䅕䅁䑁䅁䅷䅁䭁䉁䝑䅁䭁䵁即䅁䭁䅁䅑潁䭁䵁卧䅁䉁䅁䅁允䅁䅁䅕䅁䅁䅁奃䕚䵁䅉䅅䅁䙁䅁䅁睁䵁䅁䅁权啁杂䅁权䱄杅䅁权䕁䅁䅋权䩄杅䅁允䅁䅁䅅䅁䙁䥁牘払敧噰䄱䍄䉁䅁䅁睁䅁䅁䅍䅄䅁䅁䅯硁䅁䅁䅯杈䅙䅁䅅䅁䉁䅁䅁权啂杂䅁䍄䉁䅁䅁䅂䅁䅁䅍䅄䅁䅁䅯䅆䅙䅁䅯睈䅙䅁䅯䅉䅙䅁䅅䅁䉁䅁䅁权煃䅃䅁䍄䉁䅁䅁兂䅁䅁䅍䅄䅁䅁䅯兤䅕䅁䅯䄷䅯䅁䅯朵䅯䅁䅯眵䅯䅁䅅䅁䉁䅁䅁睂䅁䅁䅁䝷汄䅑杷允䅁䅁䅕䅁䑁䅁䅷䅁䭁䉁䝑䅁䭁佁䭕䅁䭁佁䭙䅁䭁佁䭣䅁䉁䅁䅁允䅁䅁䅯䅅䅑䅁杷允䅁䅁䅕䅁䑁䅁䅷䅁䭁䉁䝑䅁䭁佁䭯䅁䭁佁䭙䅁䭁佁䭳䅁䉁䅁䅁允䅁䅁䅯䅅䅑䅁杷允䅁䅁䅍䅁䑁䅁䅷䅁䭁䕁䙯䅁䭁䵁匸䅁䉁䅁䅁允䅁䅁䅯䅅䅑䅁杷允䅁䅁䅍䅁䑁䅁䅷䅁䭁䕁䵧䅁䭁䉁䝯䅁䉁䅁䅁允䅁䅁䅯睷䅙䅁杷允䅁䅁䅕䅁䑁䅁䅷䅁䭁䕁䙯䅁䭁䵁即䅁䭁䅁䅑潁䭁䵁卧䅁䉁䅁䅁允䅁䅁䅕捺䵺䵺䵹䕚䵁䅉䅅䅁䑁䅁䅁睁䵁䅁䅁权䭂兂䅁权歁杂䅁允䅁䅁䅅䅁䭁䭁䤴䅁䵁䅉䅅䅁䑁䅁䅁睁䵁䅁䅁权䅁杂䅁权流杂䅁允䅁䅁䅅䅁䙁䑁䬰㘱睎噐䅰䍄䉁䅁䅁睁䅁䅁䅍䅄䅁䅁䅯杗䅷䅁䅯杇䅙䅁䅅䅁䉁䅁䅁权㥁杂䅁䍄䉁䅁䅁睁䅁䅁䅍䅄䅁䅁䅯䅄䄴䅁䅯䅊䅙䅁䅅䅁䉁䅁䅁权偁元䅁䍄䉁䅁䅁兂䅁䅁䅍䅄䅁䅁䅯杓䅕䅁䅯儵䅯䅁䅯朵䅯䅁䅯眵䅯䅁䅅䅁䉁䅁䅁权㉁睃䅁䍄䉁䅁䅁兂䅁䅁䅍䅄䅁䅁䅯杓䅕䅁䅯䄶䅯䅁䅯朵䅯䅁䅯眵䅯䅁䅅䅁䉁䅁䅁权㉁睃䅁䍄䉁䅁䅁睁䅁䅁䅍䅄䅁䅁䅯入䅕䅁䅯䅈䅙䅁䅅䅁䉁䅁䅁权祁杂䅁䍄䉁䅁䅁兂䅁䅁䅍䅄䅁䅁䅯材䅕䅁䅯剸䅉䅁䅯䅂䍁䅧䅯剹䅉䅁䅅䅁䉁䅁䅁兂乄㔵㥌愴娴䅑杷允䅁䅁䅕䅁䑁䅁䅷䅁䭁乁䘰䅁䭁䵁即䅁䭁䅁䅑潁䭁䵁卧䅁䉁䅁䅁允䅁䅁䅕䡰㥁瑃呤䕗䵁䅉䅅䅁䑁䅁䅁睁䵁䅁䅁权⭁兂䅁权慁杂䅁允䅁䅁䅅䅁䭁䕁䝁䅁䵁䅉䅅䅁䙁䅁䅁睁䵁䅁䅁权浄睃䅁权䱄杅䅁权䕁䅁䅋权䩄杅䅁允䅁䅁䅅䅁䙁佁剸䉵䘶ㅩ䅚䍄䉁䅁䅁睁䅁䅁䅍䅄䅁䅁䅯允䄴䅁䅯䅇䅙䅁䅅䅁䉁䅁䅁权䅂杂䅁䍄䉁䅁䅁兂䅁䅁䅍䅄䅁䅁䅯材䅕䅁䅯䄷䅯䅁䅯朵䅯䅁䅯眵䅯䅁䅅䅁䉁䅁䅁睂䅁䅁䅁䅯浶䅑杷允䅁䅁䅍䅁䑁䅁䅷䅁䭁䭁䘰䅁䭁䉁䝯䅁䉁䅁䅁允䅁䅁䅯睇䅙䅁杷允䅁䅁䅍䅁䑁䅁䅷䅁䭁䭁䘰䅁䭁䉁䜴䅁䉁䅁䅁允䅁䅁䅯䅘䅙䅁杷允䅁䅁䅕䅁䑁䅁䅷䅁䭁䭁䘰䅁䭁佁䭧䅁䭁佁䭙䅁䭁佁䭣䅁䉁䅁䅁允䅁䅁䅯杂䅳䅁杷允䅁䅁䅍䅁䑁䅁䅷䅁䭁䱁乍䅁䭁䉁䝯䅁䉁䅁䅁允䅁䅁䅯杘䅙䅁杷允䅁䅁䅕䅁䑁䅁䅷䅁䭁䭁䙍䅁䭁佁䭷䅁䭁佁䭙䅁䭁佁䭣䅁䉁䅁䅁允䅁䅁䅯䅅䅑䅁杷允䅁䅁䅕䅁䑁䅁䅷䅁䭁乁䵍䅁䭁佁䭕䅁䭁佁䭙䅁䭁佁䭣䅁䉁䅁䅁允䅁䅁䅯䅅䅑䅁杷允䅁䅁䅕䅁䑁䅁䅷䅁䭁䭁䘰䅁䭁佁䭫䅁䭁佁䭙䅁䭁佁䭣䅁䉁䅁䅁允䅁䅁䅯杨䄸䅁杷允䅁䅁䅕䅁䑁䅁䅷䅁䭁䭁䘰䅁䭁佁䭷䅁䭁佁䭙䅁䭁佁䭣䅁䉁䅁䅁允䅁䅁䅣䅁䅁䝁㑂唵䵁䅉䅅䅁䙁䅁䅁睁䵁䅁䅁权呃䅄䅁权灄权䅁权浄权䅁权湄权䅁允䅁䅁䅅䅁䭁䭁乙䅁䵁䅉䅅䅁䙁䅁䅁睁䵁䅁䅁权㑁兂䅁权䙄杅䅁权䕁䅁䅋权䥄杅䅁允䅁䅁䅅䅁䙁䭁⭉杄瑎䅲䄵䍄䉁䅁䅁兂䅁䅁䅍䅄䅁䅁䅯䅏䅕䅁䅯剸䅉䅁䅯䅂䍁䅧䅯剹䅉䅁䅅䅁䉁䅁䅁兂獁摮潌欲佷䅑杷允䅁䅁䅕䅁䑁䅁䅷䅁䭁䵁䱯䅁䭁佁䭕䅁䭁佁䭙䅁䭁佁䭣䅁䉁䅁䅁允䅁䅁䅯䅅䅑䅁杷允䅁䅁䅕䅁䑁䅁䅷䅁䭁䍁久䅁䭁佁䬰䅁䭁佁䭙䅁䭁佁䭣䅁䉁䅁䅁允䅁䅁䅣䅁䅁䵁楄䔵䵁䅉䅅䅁䑁䅁䅁睁䵁䅁䅁权㑁兂䅁权慁杂䅁允䅁䅁䅅䅁䭁䉁䝳䅁䵁䅉䅅䅁䙁䅁䅁睁䵁䅁䅁权䥁兄䅁权汄权䅁权浄权䅁权湄权䅁允䅁䅁䅅䅁䭁䑁䱙䅁䵁䅉䅅䅁䑁䅁䅁睁䵁䅁䅁权㑁兂䅁权敁杂䅁允䅁䅁䅅䅁䭁䝁䝕䅁䵁䅉䅅䅁䙁䅁䅁睁䵁䅁䅁权䩄睃䅁权汄权䅁权浄权䅁权湄权䅁允䅁䅁䅅䅁䭁䉁䕁䅁䵁䅉䅅䅁䙁䅁䅁睁䵁䅁䅁权㑁兂䅁权灄权䅁权浄权䅁权湄权䅁允䅁䅁䅅䅁䭁䱁佅䅁䵁䅉䅅䅁䙁䅁䅁睁䵁䅁䅁权㝄兄䅁权獄权䅁权浄权䅁权湄权䅁允䅁䅁䅅䅁䡁䅁䅁䅁䅃敬䅒䍄䉁䅁䅁兂䅁䅁䅍䅄䅁䅁䅯䅏䅕䅁䅯䄷䅯䅁䅯朵䅯䅁䅯眵䅯䅁䅅䅁䉁䅁䅁睂䅁䅁䅁䅯歪䅑杷允䅁䅁䅕䅁䑁䅁䅷䅁䭁䡁佯䅁䭁佁䭯䅁䭁佁䭙䅁䭁佁䭳䅁䉁䅁䅁允䅁䅁䅯䅅䅑䅁杷允䅁䅁䅍䅁䑁䅁䅷䅁䭁䱁䙫䅁䭁䉁䝯䅁䉁䅁䅁允䅁䅁䅯睷䅙䅁杷允䅁䅁䅕䅁䑁䅁䅷䅁䭁䱁䙫䅁䭁佁䭫䅁䭁佁䭙䅁䭁佁䭣䅁䉁䅁䅁允䅁䅁䅯党䅳䅁杷允䅁䅁䅕䅁䑁䅁䅷䅁䭁䅁䜰䅁䭁䵁即䅁䭁䅁䅑潁䭁䵁卧䅁䉁䅁䅁允䅁䅁䅕敨剴䉵嘵歙䵁䅉䅅䅁䕁䅁䅁睁䵁䅁䅁权乁杂䅁权晁杂䅁权杁杂䅁允䅁䅁䅅䅁䭁䩁䝳䅁䵁䅉䅅䅁䙁䅁䅁睁䵁䅁䅁权乁杂䅁权汄权䅁权浄权䅁权湄权䅁允䅁䅁䅅䅁䭁䑁䱧䅁䵁䅉䅅䅁䙁䅁䅁睁䵁䅁䅁权乁杂䅁权灄权䅁权浄权䅁权湄权䅁允䅁䅁䅅䅁䭁䵁䱑䅁䵁䅉䅅䅁䑁䅁䅁睁䵁䅁䅁权灂兂䅁权慁杂䅁允䅁䅁䅅䅁䭁䝁䝁䅁䵁䅉䅅䅁䙁䅁䅁睁䵁䅁䅁权灁䅅䅁权䙄杅䅁权䕁䅁䅋权䩄杅䅁允䅁䅁䅅䅁䙁䭁䅎⽭欵睈䅴䍄䉁䅁䅁䅂䅁䅁䅍䅄䅁䅁䅯杹䄸䅁䅯睈䅙䅁䅯䅉䅙䅁䅅䅁䉁䅁䅁权穁杂䅁䍄䉁䅁䅁兂䅁䅁䅍䅄䅁䅁䅯兡䅕䅁䅯儷䅯䅁䅯朵䅯䅁䅯眵䅯䅁䅅䅁䉁䅁䅁睂䅁䅁䅁䩉氳䅑杷允䅁䅁䅍䅁䑁䅁䅷䅁䭁䉁䰴䅁䭁䉁䝯䅁䉁䅁䅁允䅁䅁䅯杴䅙䅁杷允䅁䅁䅕䅁䑁䅁䅷䅁䭁䥁䙅䅁䭁䵁即䅁䭁䅁䅑潁䭁䵁卫䅁䉁䅁䅁允䅁䅁䅕牕敧敨桶ざ䵁䅉䅅䅁䙁䅁䅁睁䵁䅁䅁权流兂䅁权䱄杅䅁权䕁䅁䅋权䩄杅䅁允䅁䅁䅅䅁䙁佁㙆䭆䠵噙䅰䍄䉁䅁䅁睁䅁䅁䅍䅄䅁䅁䅯权䅕䅁䅯硺䅉䅁䅅䅁䉁䅁䅁权允䅂䅁䍄䉁䅁䅁兂䅁䅁䅍䅄䅁䅁䅯兑䄸䅁䅯剸䅉䅁䅯䅂䍁䅧䅯䉹䅉䅁䅅䅁䉁䅁䅁兂⭃照㡗癫噫䅑杷允䅁䅁䅍䅁䑁䅁䅷䅁䭁䅁䙯䅁䭁䉁䜴䅁䉁䅁䅁允䅁䅁䅯来䅣䅁杷允䅁䅁䅑䅁䑁䅁䅷䅁䭁䉁䰴䅁䭁䉁䜸䅁䭁䍁䝁䅁䉁䅁䅁允䅁䅁䅯兘䅯䅁杷允䅁䅁䅕䅁䑁䅁䅷䅁䭁䅁䙯䅁䭁佁䭧䅁䭁佁䭙䅁䭁佁䭣䅁䉁䅁䅁允䅁䅁䅯杂䅳䅁杷允䅁䅁䅕䅁䑁䅁䅷䅁䭁䉁䝕䅁䭁䵁即䅁䭁䅁䅑潁䭁䵁卧䅁䉁䅁䅁允䅁䅁䅕積積積橐䕖䵁䅉䅅䅁䙁䅁䅁睁䵁䅁䅁权噁杂䅁权䱄杅䅁权䕁䅁䅋权䩄杅䅁允䅁䅁䅅䅁䙁佁剸䉵䘶ㅋ䅚䍄䉁䅁䅁睁䅁䅁䅍䅄䅁䅁䅯兆䅙䅁䅯䅈䅙䅁䅅䅁䉁䅁䅁权偄杂䅁䍄䉁䅁䅁兂䅁䅁䅍䅄䅁䅁䅯杕䄰䅁䅯朶䅯䅁䅯朵䅯䅁䅯眶䅯䅁䅅䅁䉁䅁䅁睂䅁䅁䅁䑑汘䅑杷允䅁䅁䅍䅁䑁䅁䅷䅁䭁佁䱣䅁䭁䉁䝯䅁䉁䅁䅁允䅁䅁䅯睋䅙䅁杷允䅁䅁䅍䅁䑁䅁䅷䅁䭁䉁䝕䅁䭁䉁䜴䅁䉁䅁䅁允䅁䅁䅯䄳䅙䅁杷允䅁䅁䅑䅁䑁䅁䅷䅁䭁䉁䝕䅁䭁䉁䜸䅁䭁䍁䝁䅁䉁䅁䅁允䅁䅁䅯兪䅣䅁杷允䅁䅁䅕䅁䑁䅁䅷䅁䭁䉁䝕䅁䭁佁䭕䅁䭁佁䭙䅁䭁佁䭣䅁䉁䅁䅁允䅁䅁䅯䅈䅳䅁杷允䅁䅁䅕䅁䑁䅁䅷䅁䭁乁䱙䅁䭁佁䭷䅁䭁佁䭙䅁䭁佁䭣䅁䉁䅁䅁允䅁䅁䅯䅅䅑䅁杷允䅁䅁䅕䅁䑁䅁䅷䅁䭁䉁䝕䅁䭁佁䭧䅁䭁佁䭙䅁䭁佁䭣䅁䉁䅁䅁允䅁䅁䅯杂䅳䅁杷允䅁䅁䅕䅁䑁䅁䅷䅁䭁䉁䝕䅁䭁佁䭫䅁䭁佁䭙䅁䭁佁䭣䅁䉁䅁䅁允䅁䅁䅯睨䄰䅁杷允䅁䅁䅕䅁䑁䅁䅷䅁䭁䝁䴰䅁䭁佁䭷䅁䭁佁䭙䅁䭁佁䭣䅁䉁䅁䅁允䅁䅁䅯䅅䅑䅁杷允䅁䅁䅍䅁䑁䅁䅷䅁䭁䵁䴴䅁䭁䍁䝙䅁䉁䅁䅁允䅁䅁䅕䥘䌯匹獨さ䵁䅉䅅䅁䙁䅁䅁睁䵁䅁䅁权噁杂䅁权煄权䅁权浄权䅁权牄权䅁允䅁䅁䅅䅁䡁䅁䅁䅁䅁畔䅚䍄䉁䅁䅁兂䅁䅁䅍䅄䅁䅁䅯入䅕䅁䅯剸䅉䅁䅯䅂䍁䅧䅯剹䅉䅁䅅䅁䉁䅁䅁兂十偃瑙楺嘸䅑杷允䅁䅁䅕䅁䑁䅁䅷䅁䭁䡁䙫䅁䭁䵁即䅁䭁䅁䅑潁䭁䵁卫䅁䉁䅁䅁允䅁䅁䅕児塲㍯摃歗䵁䅉䅅䅁䙁䅁䅁睁䵁䅁䅁权㕂兂䅁权潄权䅁权浄权䅁权湄权䅁允䅁䅁䅅䅁䭁䉁䕁䅁䵁䅉䅅䅁䙁䅁䅁睁䵁䅁䅁权㕂兂䅁权灄权䅁权浄权䅁权湄权䅁允䅁䅁䅅䅁䭁䉁䕁䅁䵁䅉䅅䅁䑁䅁䅁睁䵁䅁䅁权奁䅄䅁权敁杂䅁允䅁䅁䅅䅁䭁䕁䜸䅁䵁䅉䅅䅁䙁䅁䅁睁䵁䅁䅁权䥁杂䅁权䱄杅䅁权䕁䅁䅋权䩄杅䅁允䅁䅁䅅䅁䙁䅁䅁䅁䅁䙳䅴䍄䉁䅁䅁睁䅁䅁䅍䅄䅁䅁䅯䅃䅙䅁䅯䅇䅙䅁䅅䅁䉁䅁䅁权瑁杂䅁䍄䉁䅁䅁睁䅁䅁䅍䅄䅁䅁䅯䅃䅙䅁䅯杇䅙䅁䅅䅁䉁䅁䅁权瑁杂䅁䍄䉁䅁䅁兂䅁䅁䅍䅄䅁䅁䅯儯䄴䅁䅯儶䅯䅁䅯朵䅯䅁䅯眵䅯䅁䅅䅁䉁䅁䅁权允䅂䅁䍄䉁䅁䅁兂䅁䅁䅍䅄䅁䅁䅯䅃䅙䅁䅯儵䅯䅁䅯朵䅯䅁䅯眵䅯䅁䅅䅁䉁䅁䅁权㑁睃䅁䍄䉁䅁䅁兂䅁䅁䅍䅄䅁䅁䅯儳䅕䅁䅯剸䅉䅁䅯䅂䍁䅧䅯䉹䅉䅁䅅䅁䉁䅁䅁兂剂空堸䤳佣䅑杷允䅁䅁䅕䅁䑁䅁䅷䅁䭁䅁䝫䅁䭁䵁即䅁䭁䅁䅑潁䭁䵁卧䅁䉁䅁䅁允䅁䅁䅕牕敧敨創䕗䵁䅉䅅䅁䑁䅁䅁睁䵁䅁䅁权䩁杂䅁权敁杂䅁允䅁䅁䅅䅁䭁䑁䝉䅁䵁䅉䅅䅁䕁䅁䅁睁䵁䅁䅁权䩁杂䅁权晁杂䅁权杁杂䅁允䅁䅁䅅䅁䭁䱁䥕䅁䵁䅉䅅䅁䙁䅁䅁睁䵁䅁䅁权穂䅄䅁权潄权䅁权浄权䅁权湄权䅁允䅁䅁䅅䅁䭁䅁䱙䅁䵁䅉䅅䅁䙁䅁䅁睁䵁䅁䅁权扄睄䅁权瑄权䅁权浄权䅁权湄权䅁允䅁䅁䅅䅁䭁䉁䕁䅁䵁䅉䅅䅁䑁䅁䅁睁䵁䅁䅁权䩁杂䅁权歁杂䅁允䅁䅁䅅䅁䭁䱁䥙䅁䵁䅉䅅䅁䑁䅁䅁睁䵁䅁䅁权䩁杂䅁权流杂䅁允䅁䅁䅅䅁䙁䙁偹癷潕䙮䅒䍄䉁䅁䅁䅂䅁䅁䅍䅄䅁䅁䅯儲䅕䅁䅯睈䅙䅁䅯䅉䅙䅁䅅䅁䉁䅁䅁权䵂睂䅁䍄䉁䅁䅁睁䅁䅁䅍䅄䅁䅁䅯朳䄰䅁䅯杇䅙䅁䅅䅁䉁䅁䅁权扁杂䅁䍄䉁䅁䅁兂䅁䅁䅍䅄䅁䅁䅯睌䅷䅁䅯硹䅉䅁䅯䅂䍁䅧䅯䉹䅉䅁䅅䅁䉁䅁䅁兂捂㡪ㅌ䝋啸䅑杷允䅁䅁䅕䅁䑁䅁䅷䅁䭁䅁䝫䅁䭁佁䭫䅁䭁佁䭙䅁䭁佁䭣䅁䉁䅁䅁允䅁䅁䅯䅅䅑䅁杷允䅁䅁䅕䅁䑁䅁䅷䅁䭁䅁䝫䅁䭁佁䭯䅁䭁佁䭙䅁䭁佁䭳䅁䉁䅁䅁允䅁䅁䅯䅅䅑䅁杷允䅁䅁䅕䅁䑁䅁䅷䅁䭁乁䙫䅁䭁䵁即䅁䭁䅁䅑潁䭁䵁卫䅁䉁䅁䅁允䅁䅁䅕牕敧敨硵ざ䵁䅉䅅䅁䙁䅁䅁睁䵁䅁䅁权杄䅂䅁权䙄杅䅁权䕁䅁䅋权䥄杅䅁允䅁䅁䅅䅁䙁䵁匱卯癹砰䅊䍄䉁䅁䅁兂䅁䅁䅍䅄䅁䅁䅯䄴䅑䅁䅯硹䅉䅁䅯䅂䍁䅧䅯剹䅉䅁䅅䅁䉁䅁䅁兂灁䥘䌯儹捨䅑杷允䅁䅁䅕䅁䑁䅁䅷䅁䭁䉁䰴䅁䭁佁䭧䅁䭁佁䭙䅁䭁佁䭣䅁䉁䅁䅁允䅁䅁䅯李䅳䅁杷允䅁䅁䅍䅁䑁䅁䅷䅁䭁佁䕁䅁䭁䉁䝧䅁䉁䅁䅁允䅁䅁䅯兌䅙䅁杷允䅁䅁䅕䅁䑁䅁䅷䅁䭁䕁䵧䅁䭁佁䭷䅁䭁佁䭙䅁䭁佁䭣䅁䉁䅁䅁允䅁䅁䅣䅁䅁䍁硃唵䵁䅉䅅䅁䑁䅁䅁睁䵁䅁䅁权杄䅂䅁权敁杂䅁允䅁䅁䅅䅁䭁䵁䝣䅁䵁䅉䅅䅁䙁䅁䅁睁䵁䅁䅁权流睃䅁权灄权䅁权浄权䅁权湄权䅁允䅁䅁䅅䅁䭁䉁䕁䅁䵁䅉䅅䅁䑁䅁䅁睁䵁䅁䅁权杄䅂䅁权流杂䅁允䅁䅁䅅䅁䙁䝁浚浚浚汎䅖䍄䉁䅁䅁睁䅁䅁䅍䅄䅁䅁䅯朰䄰䅁䅯杈䅙䅁䅅䅁䉁䅁䅁权䱄杂䅁䍄䉁䅁䅁兂䅁䅁䅍䅄䅁䅁䅯睁䄰䅁䅯剸䅉䅁䅯䅂䍁䅧䅯䉹䅉䅁䅅䅁䉁䅁䅁兂浂ㅐ卓瘴浉䅑杷允䅁䅁䅕䅁䑁䅁䅷䅁䭁佁䕁䅁䭁佁䭧䅁䭁佁䭙䅁䭁佁䭣䅁䉁䅁䅁允䅁䅁䅯䅅䅑䅁杷允䅁䅁䅕䅁䑁䅁䅷䅁䭁佁䕁䅁䭁佁䭯䅁䭁佁䭙䅁䭁佁䭳䅁䉁䅁䅁允䅁䅁䅯䅅䅑䅁杷允䅁䅁䅕䅁䑁䅁䅷䅁䭁佁䕁䅁䭁佁䭷䅁䭁佁䭙䅁䭁佁䭣䅁䉁䅁䅁允䅁䅁䅯䅅䅑䅁杷允䅁䅁䅍䅁䑁䅁䅷䅁䭁䙁䙳䅁䭁䉁䝯䅁䉁䅁䅁允䅁䅁䅯杙䅙䅁杷允䅁䅁䅍䅁䑁䅁䅷䅁䭁䙁䙳䅁䭁䉁䜴䅁䉁䅁䅁允䅁䅁䅯䅎䅙䅁杷允䅁䅁䅍䅁䑁䅁䅷䅁䭁䙁䙳䅁䭁䍁䝙䅁䉁䅁䅁允䅁䅁䅕呣䬰㘱䅍䕕䵁䅉䅅䅁䑁䅁䅁睁䵁䅁䅁权婃睃䅁权奁杂䅁允䅁䅁䅅䅁䭁䑁䝫䅁䵁䅉䅅䅁䙁䅁䅁睁䵁䅁䅁权扂兂䅁权潄权䅁权浄权䅁权湄权䅁允䅁䅁䅅䅁䭁䅁䱙䅁䵁䅉䅅䅁䙁䅁䅁睁䵁䅁䅁权癄兂䅁权獄权䅁权浄权䅁权湄权䅁允䅁䅁䅅䅁䡁䅁䅁䅁䅂位䅚䍄䉁䅁䅁兂䅁䅁䅍䅄䅁䅁䅯眷䅕䅁䅯儷䅯䅁䅯朵䅯䅁䅯眵䅯䅁䅅䅁䉁䅁䅁睂䅁䅁䅁䑑浄䅑杷允䅁䅁䅕䅁䑁䅁䅷䅁䭁䵁䙅䅁䭁佁䭯䅁䭁佁䭙䅁䭁佁䭳䅁䉁䅁䅁允䅁䅁䅣䅁䅁䭁佂欵䵁䅉䅅䅁䑁䅁䅁睁䵁䅁䅁权婄兂䅁权偄杅䅁允䅁䅁䅅䅁䡁䅁䅁䅁杁甴䅊䍄䉁䅁䅁䅂䅁䅁䅍䅄䅁䅁䅯先䄸䅁䅯睈䅙䅁䅯䅉䅙䅁䅅䅁䉁䅁䅁权時䅃䅁䍄䉁䅁䅁兂䅁䅁䅍䅄䅁䅁䅯儸䅷䅁䅯硹䅉䅁䅯䅂䍁䅧䅯䉹䅉䅁䅅䅁䉁䅁䅁兂浂浚浚獚捚䅑杷允䅁䅁䅍䅁䑁䅁䅷䅁䭁乁䙫䅁䭁䉁䜴䅁䉁䅁䅁允䅁䅁䅯儴䅙䅁杷允䅁䅁䅕䅁䑁䅁䅷䅁䭁䵁䙅䅁䭁䵁单䅁䭁䅁䅑潁䭁䵁卫䅁䉁䅁䅁允䅁䅁䅕䍡䱐䉡堹啁䵁䅉䅅䅁䑁䅁䅁睁䵁䅁䅁权婄兂䅁权流杂䅁允䅁䅁䅅䅁䙁䝁浚浚浚汴䅂䍄䉁䅁䅁兂䅁䅁䅍䅄䅁䅁䅯儲䅕䅁䅯儵䅯䅁䅯朵䅯䅁䅯眵䅯䅁䅅䅁䉁䅁䅁权捁睃䅁䍄䉁䅁䅁兂䅁䅁䅍䅄䅁䅁䅯杭䅳䅁䅯硹䅉䅁䅯䅂䍁䅧䅯䉹䅉䅁䅅䅁䉁䅁䅁兂䥂場啯歲杤䅑杷允䅁䅁䅕䅁䑁䅁䅷䅁䭁乁䙫䅁䭁佁䭧䅁䭁佁䭙䅁䭁佁䭣䅁䉁䅁䅁允䅁䅁䅯杂䅳䅁杷允䅁䅁䅕䅁䑁䅁䅷䅁䭁乁䙫䅁䭁佁䬰䅁䭁佁䭙䅁䭁佁䭣䅁䉁䅁䅁允䅁䅁䅣䅁䅁䕁睁欵䵁䅉䅅䅁䙁䅁䅁睁䵁䅁䅁权煂兂䅁权䱄杅䅁权䕁䅁䅋权䥄杅䅁允䅁䅁䅅䅁䙁䑁積積積ㅳ䅸䍄䉁䅁䅁睁䅁䅁䅍䅄䅁䅁䅯条䅕䅁䅯䅈䅙䅁䅅䅁䉁䅁䅁权楂杂䅁䍄䉁䅁䅁兂䅁䅁䅍䅄䅁䅁䅯䅅䄴䅁䅯朶䅯䅁䅯朵䅯䅁䅯眶䅯䅁䅅䅁䉁䅁䅁权允䅂䅁䍄䉁䅁䅁睁䅁䅁䅍䅄䅁䅁䅯杌䄰䅁䅯䅈䅙䅁䅅䅁䉁䅁䅁权煄杂䅁䍄䉁䅁䅁兂䅁䅁䅍䅄䅁䅁䅯条䅕䅁䅯儶䅯䅁䅯朵䅯䅁䅯眵䅯䅁䅅䅁䉁䅁䅁权允䅂䅁䍄䉁䅁䅁睁䅁䅁䅍䅄䅁䅁䅯睁䅙䅁䅯杈䅙䅁䅅䅁䉁䅁䅁权卂杂䅁䍄䉁䅁䅁睁䅁䅁䅍䅄䅁䅁䅯兣䅷䅁䅯杇䅙䅁䅅䅁䉁䅁䅁权㥁杂䅁䍄䉁䅁䅁兂䅁䅁䅍䅄䅁䅁䅯条䅕䅁䅯䄷䅯䅁䅯朵䅯䅁䅯眵䅯䅁䅅䅁䉁䅁䅁权允䅂䅁䍄䉁䅁䅁兂䅁䅁䅍䅄䅁䅁䅯睐䅕䅁䅯䄶䅯䅁䅯朵䅯䅁䅯眵䅯䅁䅅䅁䉁䅁䅁权允䅂䅁䍄䉁䅁䅁兂䅁䅁䅍䅄䅁䅁䅯䅦䅕䅁䅯剸䅉䅁䅯䅂䍁䅧䅯剹䅉䅁䅅䅁䉁䅁䅁兂䭃㥬慅ㅐ睅䅑杷允䅁䅁䅕䅁䑁䅁䅷䅁䭁䡁䙷䅁䭁䵁即䅁䭁䅁䅑潁䭁䵁卫䅁䉁䅁䅁允䅁䅁䅕歲桦桥佒歙䵁䅉䅅䅁䑁䅁䅁睁䵁䅁䅁权䉄兂䅁权慁杂䅁允䅁䅁䅅䅁䭁䕁䝁䅁䵁䅉䅅䅁䙁䅁䅁睁䵁䅁䅁权㡂兂䅁权灄权䅁权浄权䅁权湄权䅁允䅁䅁䅅䅁䭁䍁义䅁䵁䅉䅅䅁䑁䅁䅁睁䵁䅁䅁权楄兂䅁权偄杅䅁允䅁䅁䅅䅁䡁䅁䅁䅁䅁敶䅆䍄䉁䅁䅁兂䅁䅁䅍䅄䅁䅁䅯朴䅕䅁䅯剸䅉䅁䅯䅂䍁䅧䅯剹䅉䅁䅅䅁䉁䅁䅁兂卄硁ㅉ䌹䵕䅑杷允䅁䅁䅍䅁䑁䅁䅷䅁䭁佁䙉䅁䭁䉁䜴䅁䉁䅁䅁允䅁䅁䅯睹䅙䅁杷允䅁䅁䅕䅁䑁䅁䅷䅁䭁䡁儴䅁䭁佁䭧䅁䭁佁䭙䅁䭁佁䭣䅁䉁䅁䅁允䅁䅁䅯䅅䅑䅁杷允䅁䅁䅍䅁䑁䅁䅷䅁䭁佁䙉䅁䭁䍁䝑䅁䉁䅁䅁允䅁䅁䅯䅩䅣䅁杷允䅁䅁䅕䅁䑁䅁䅷䅁䭁乁偕䅁䭁䵁单䅁䭁䅁䅑潁䭁䵁卫䅁䉁䅁䅁允䅁䅁䅕穯䔰捩㝢商䵁䅉䅅䅁䑁䅁䅁睁䵁䅁䅁权楄兂䅁权流杂䅁允䅁䅁䅅䅁䙁䭁䠵場啯汌䅤䍄䉁䅁䅁兂䅁䅁䅍䅄䅁䅁䅯睃䄰䅁䅯硹䅉䅁䅯䅂䍁䅧䅯䉹䅉䅁䅅䅁䉁䅁䅁兂穁積積㝍塎䅑杷允䅁䅁䅕䅁䑁䅁䅷䅁䭁佁䙉䅁䭁佁䭧䅁䭁佁䭙䅁䭁佁䭣䅁䉁䅁䅁允䅁䅁䅯䅅䅑䅁杷允䅁䅁䅍䅁䑁䅁䅷䅁䭁䝁䵁䅁䭁䉁䝯䅁䉁䅁䅁允䅁䅁䅯睘䅙䅁杷允䅁䅁䅕䅁䑁䅁䅷䅁䭁佁䙉䅁䭁佁䭫䅁䭁佁䭙䅁䭁佁䭣䅁䉁䅁䅁允䅁䅁䅯䅅䅑䅁杷允䅁䅁䅕䅁䑁䅁䅷䅁䭁䡁䵳䅁䭁䵁单䅁䭁䅁䅑潁䭁䵁卧䅁䉁䅁䅁允䅁䅁䅕浲煡捂䘲あ䵁䅉䅅䅁䑁䅁䅁睁䵁䅁䅁权⽁兂䅁权捁杂䅁允䅁䅁䅅䅁䭁䡁䝳䅁䵁䅉䅅䅁䑁䅁䅁睁䵁䅁䅁权㝃睃䅁权慁杂䅁允䅁䅁䅅䅁䭁䵁䝉䅁䵁䅉䅅䅁䑁䅁䅁睁䵁䅁䅁权煃䅄䅁权慁杂䅁允䅁䅁䅅䅁䭁䍁䝳䅁䵁䅉䅅䅁䑁䅁䅁睁䵁䅁䅁权⽁兂䅁权敁杂䅁允䅁䅁䅅䅁䭁䭁䝑䅁䵁䅉䅅䅁䑁䅁䅁睁䵁䅁䅁权乂兂䅁权敁杂䅁允䅁䅁䅅䅁䭁䭁䝣䅁䵁䅉䅅䅁䕁䅁䅁睁䵁䅁䅁权乂兂䅁权晁杂䅁权杁杂䅁允䅁䅁䅅䅁䭁䑁䝙䅁䵁䅉䅅䅁䙁䅁䅁睁䵁䅁䅁权乂兂䅁权潄权䅁权浄权䅁权湄权䅁允䅁䅁䅅䅁䭁䅁䱙䅁䵁䅉䅅䅁䙁䅁䅁睁䵁䅁䅁权㕂睃䅁权灄权䅁权浄权䅁权湄权䅁允䅁䅁䅅䅁䭁䉁䕁䅁䵁䅉䅅䅁䙁䅁䅁睁䵁䅁䅁权乂兂䅁权煄权䅁权浄权䅁权牄权䅁允䅁䅁䅅䅁䡁䅁䅁䅁䅃界䅚䍄䉁䅁䅁睁䅁䅁䅍䅄䅁䅁䅯儳䅕䅁䅯杇䅙䅁䅅䅁䉁䅁䅁权睃杂䅁䍄䉁䅁䅁兂䅁䅁䅍䅄䅁䅁䅯䄷䅷䅁䅯硹䅉䅁䅯䅂䍁䅧䅯剹䅉䅁䅅䅁䉁䅁䅁兂灁䥘䌯搹啨䅑杷允䅁䅁䅍䅁䑁䅁䅷䅁䭁䱁䴴䅁䭁䉁䝯䅁䉁䅁䅁允䅁䅁䅯䅢䅙䅁杷允䅁䅁䅑䅁䑁䅁䅷䅁䭁乁䘰䅁䭁䉁䜸䅁䭁䍁䝁䅁䉁䅁䅁允䅁䅁䅯眵䅣䅁杷允䅁䅁䅕䅁䑁䅁䅷䅁䭁䍁䙕䅁䭁䵁单䅁䭁䅁䅑潁䭁䵁卧䅁䉁䅁䅁允䅁䅁䅕娳匲牔䉋歂䵁䅉䅅䅁䙁䅁䅁睁䵁䅁䅁权慄兂䅁权䙄杅䅁权䕁䅁䅋权䩄杅䅁允䅁䅁䅅䅁䙁䭁䴲杢捸剹䄹䍄䉁䅁䅁兂䅁䅁䅍䅄䅁䅁䅯朲䅕䅁䅯硹䅉䅁䅯䅂䍁䅧䅯䉹䅉䅁䅅䅁䉁䅁䅁兂晁敨剴䱵戵䅑杷允䅁䅁䅍䅁䑁䅁䅷䅁䭁乁䙯䅁䭁䍁䝑䅁䉁䅁䅁允䅁䅁䅯䅵䅧䅁杷允䅁䅁䅍䅁䑁䅁䅷䅁䭁佁䕷䅁䭁䉁䝷䅁䉁䅁䅁允䅁䅁䅯眹䅙䅁杷允䅁䅁䅕䅁䑁䅁䅷䅁䭁䝁乫䅁䭁䵁单䅁䭁䅁䅑潁䭁䵁卧䅁䉁䅁䅁允䅁䅁䅕佉噢湇煹あ䵁䅉䅅䅁䙁䅁䅁睁䵁䅁䅁权慄兂䅁权瑄权䅁权浄权䅁权湄权䅁允䅁䅁䅅䅁䡁䅁䅁䅁杄敮䅖䍄䉁䅁䅁睁䅁䅁䅍䅄䅁䅁䅯朷䅕䅁䅯䅈䅙䅁䅅䅁䉁䅁䅁权潂睂䅁䍄䉁䅁䅁䅂䅁䅁䅍䅄䅁䅁䅯朷䅕䅁䅯睈䅙䅁䅯䅉䅙䅁䅅䅁䉁䅁䅁权㕃䅃䅁䍄䉁䅁䅁兂䅁䅁䅍䅄䅁䅁䅯䅩䅷䅁䅯硹䅉䅁䅯䅂䍁䅧䅯剹䅉䅁䅅䅁䉁䅁䅁䅆浂䅁䅁䅁䅁䅁杷允䅁䅁䅍䅁䑁䅁䅷䅁䭁䅁乙䅁䭁䉁䜴䅁䉁䅁䅁允䅁䅁䅯杧䅙䅁杷允䅁䅁䅕䅁䑁䅁䅷䅁䭁佁䘴䅁䭁佁䭫䅁䭁佁䭙䅁䭁佁䭣䅁䉁䅁䅁允䅁䅁䅯杵䄸䅁杷允䅁䅁䅕䅁䑁䅁䅷䅁䭁䍁乙䅁䭁佁䭯䅁䭁佁䭙䅁䭁佁䭳䅁䉁䅁䅁允䅁䅁䅣䅁䅁䍁牁欵䵁䅉䅅䅁䑁䅁䅁睁䵁䅁䅁权摄睃䅁权偄杅䅁允䅁䅁䅅䅁䡁䅁䅁䅁杂敹䅒䍄䉁䅁䅁兂䅁䅁䅍䅄䅁䅁䅯朷䅕䅁䅯朶䅯䅁䅯朵䅯䅁䅯眶䅯䅁䅅䅁䉁䅁䅁睂䅁䅁䅁䍷浶䅑杷允䅁䅁䅍䅁䑁䅁䅷䅁䭁䍁䙯䅁䭁䉁䝷䅁䉁䅁䅁允䅁䅁䅯睔䅙䅁杷允䅁䅁䅍䅁䑁䅁䅷䅁䭁䍁䙯䅁䭁䉁䜴䅁䉁䅁䅁允䅁䅁䅯睔䅙䅁杷允䅁䅁䅍䅁䑁䅁䅷䅁䭁䍁䙯䅁䭁䍁䝑䅁䉁䅁䅁允䅁䅁䅯䄷䅣䅁杷允䅁䅁䅕䅁䑁䅁䅷䅁䭁䍁䙯䅁䭁佁䭫䅁䭁佁䭙䅁䭁佁䭣䅁䉁䅁䅁允䅁䅁䅯剣䅅䅁杷允䅁䅁䅕䅁䑁䅁䅷䅁䭁䍁䙯䅁䭁佁䬰䅁䭁佁䭙䅁䭁佁䭣䅁䉁䅁䅁允䅁䅁䅣䅁䅁䵁㕄䔵䵁䅉䅅䅁䙁䅁䅁睁䵁䅁䅁权啄兂䅁权䙄杅䅁权䕁䅁䅋权䩄杅䅁允䅁䅁䅅䅁䙁䩁湙䅱汈䈹䅨䍄䉁䅁䅁兂䅁䅁䅍䅄䅁䅁䅯杍䅳䅁䅯儶䅯䅁䅯朵䅯䅁䅯眵䅯䅁䅅䅁䉁䅁䅁权允䅂䅁䍄䉁䅁䅁兂䅁䅁䅍䅄䅁䅁䅯眷䅷䅁䅯儵䅯䅁䅯朵䅯䅁䅯眵䅯䅁䅅䅁䉁䅁䅁权奁睃䅁䍄䉁䅁䅁兂䅁䅁䅍䅄䅁䅁䅯䄱䅕䅁䅯硹䅉䅁䅯䅂䍁䅧䅯剹䅉䅁䅅䅁䉁䅁䅁兂歃䑣䬰眱晎䅑杷允䅁䅁䅍䅁䑁䅁䅷䅁䭁乁䙑䅁䭁䉁䝯䅁䉁䅁䅁允䅁䅁䅯睓䅙䅁杷允䅁䅁䅍䅁䑁䅁䅷䅁䭁䙁䙅䅁䭁䵁匸䅁䉁䅁䅁允䅁䅁䅣䅁䅁䍁㙂唵䵁䅉䅅䅁䙁䅁䅁睁䵁䅁䅁权啄兂䅁权汄权䅁权浄权䅁权湄权䅁允䅁䅁䅅䅁䭁䑁䱣䅁䵁䅉䅅䅁䙁䅁䅁睁䵁䅁䅁权ㅂ兂䅁权䙄杅䅁权䕁䅁䅋权䩄杅䅁允䅁䅁䅅䅁䙁䡁⭄刴坁桸䅎䍄䉁䅁䅁睁䅁䅁䅍䅄䅁䅁䅯䄫䅳䅁䅯杊䅙䅁䅅䅁䉁䅁䅁兂乄䵺䵺䥺奸䅑杷允䅁䅁䅕䅁䑁䅁䅷䅁䭁䡁䙕䅁䭁䵁即䅁䭁䅁䅑潁䭁䵁卧䅁䉁䅁䅁允䅁䅁䅕䡰㥁瑃穣ず䵁䅉䅅䅁䑁䅁䅁睁䵁䅁䅁权ㅂ兂䅁权捁杂䅁允䅁䅁䅅䅁䭁佁䝷䅁䵁䅉䅅䅁䑁䅁䅁睁䵁䅁䅁权ㅂ兂䅁权敁杂䅁允䅁䅁䅅䅁䭁䡁䝉䅁䵁䅉䅅䅁䙁䅁䅁睁䵁䅁䅁权灃兂䅁权䱄杅䅁权䕁䅁䅋权䥄杅䅁允䅁䅁䅅䅁䙁䱁敧敨剴䙩䅆䍄䉁䅁䅁兂䅁䅁䅍䅄䅁䅁䅯共䅕䅁䅯硹䅉䅁䅯䅂䍁䅧䅯剹䅉䅁䅅䅁䉁䅁䅁兂硂児塲㑯塂䅑杷允䅁䅁䅕䅁䑁䅁䅷䅁䭁䭁䙫䅁䭁佁䭧䅁䭁佁䭙䅁䭁佁䭣䅁䉁䅁䅁允䅁䅁䅯杂䅳䅁杷允䅁䅁䅍䅁䑁䅁䅷䅁䭁䝁䵯䅁䭁䍁䝙䅁䉁䅁䅁允䅁䅁䅕噋偹癷㑘ざ䵁䅉䅅䅁䑁䅁䅁睁䵁䅁䅁权瑄杄䅁权捁杂䅁允䅁䅁䅅䅁䭁乁䝁䅁䵁䅉䅅䅁䙁䅁䅁睁䵁䅁䅁权灃兂䅁权獄权䅁权浄权䅁权湄权䅁允䅁䅁䅅䅁䡁䅁䅁䅁权⭭䅖䍄䉁䅁䅁睁䅁䅁䅍䅄䅁䅁䅯眰䅑䅁䅯杈䅙䅁䅅䅁䉁䅁䅁权灁睂䅁䍄䉁䅁䅁兂䅁䅁䅍䅄䅁䅁䅯眰䅑䅁䅯儶䅯䅁䅯朵䅯䅁䅯眵䅯䅁䅅䅁䉁䅁䅁权卄睃䅁䍄䉁䅁䅁睁䅁䅁䅍䅄䅁䅁䅯眫䅷䅁䅯杊䅙䅁䅅䅁䉁䅁䅁兂硂児塲ㅯ佂䅑杷允䅁䅁䅕䅁䑁䅁䅷䅁䭁乁䕍䅁䭁佁䭯䅁䭁佁䭙䅁䭁佁䭳䅁䉁䅁䅁允䅁䅁䅣䅁䅁䅁⭁欵䵁䅉䅅䅁䑁䅁䅁睁䵁䅁䅁权ぃ睃䅁权敁杂䅁允䅁䅁䅅䅁䭁䑁䝣䅁䵁䅉䅅䅁䙁䅁䅁睁䵁䅁䅁权䕄兂䅁权䙄杅䅁权䕁䅁䅋权䩄杅䅁允䅁䅁䅅䅁䙁䝁祸䩰塑䉸䅆䍄䉁䅁䅁睁䅁䅁䅍䅄䅁䅁䅯儱䅷䅁䅯杇䅙䅁䅅䅁䉁䅁䅁权䑄杂䅁䍄䉁䅁䅁䅂䅁䅁䅍䅄䅁䅁䅯睶䅷䅁䅯睈䅙䅁䅯䅉䅙䅁䅅䅁䉁䅁䅁权佂杂䅁䍄䉁䅁䅁兂䅁䅁䅍䅄䅁䅁䅯䅸䅕䅁䅯硹䅉䅁䅯䅂䍁䅧䅯剹䅉䅁䅅䅁䉁䅁䅁兂䥂場啯橲婤䅑杷允䅁䅁䅍䅁䑁䅁䅷䅁䭁䵁䙑䅁䭁䉁䝧䅁䉁䅁䅁允䅁䅁䅯䅦䅙䅁杷允䅁䅁䅍䅁䑁䅁䅷䅁䭁䡁䵑䅁䭁䉁䜴䅁䉁䅁䅁允䅁䅁䅯睕䅙䅁杷允䅁䅁䅍䅁䑁䅁䅷䅁䭁䵁䙑䅁䭁䉁䝯䅁䉁䅁䅁允䅁䅁䅯兗䅙䅁杷允䅁䅁䅍䅁䑁䅁䅷䅁䭁䵁䵯䅁䭁䍁䝑䅁䉁䅁䅁允䅁䅁䅯杔䅫䅁杷允䅁䅁䅑䅁䑁䅁䅷䅁䭁䵁䙑䅁䭁䉁䜸䅁䭁䍁䝁䅁䉁䅁䅁允䅁䅁䅯李䅣䅁杷允䅁䅁䅍䅁䑁䅁䅷䅁䭁䵁䙑䅁䭁䍁䝑䅁䉁䅁䅁允䅁䅁䅯到䅉䅁杷允䅁䅁䅕䅁䑁䅁䅷䅁䭁䵁䙑䅁䭁佁䭕䅁䭁佁䭙䅁䭁佁䭣䅁䉁䅁䅁允䅁䅁䅯兄䅳䅁杷允䅁䅁䅕䅁䑁䅁䅷䅁䭁䵁䙑䅁䭁佁䭫䅁䭁佁䭙䅁䭁佁䭣䅁䉁䅁䅁允䅁䅁䅯䉤䅅䅁杷允䅁䅁䅕䅁䑁䅁䅷䅁䭁䱁乙䅁䭁佁䭫䅁䭁佁䭙䅁䭁佁䭣䅁䉁䅁䅁允䅁䅁䅯䉅䅉䅁杷允䅁䅁䅍䅁䑁䅁䅷䅁䭁䅁䝅䅁䭁䉁䜴䅁䉁䅁䅁允䅁䅁䅯共䅧䅁杷允䅁䅁䅕䅁䑁䅁䅷䅁䭁䵁䙑䅁䭁佁䭯䅁䭁佁䭙䅁䭁佁䭳䅁䉁䅁䅁允䅁䅁䅣䅁䅁䅁穁欵䵁䅉䅅䅁䙁䅁䅁睁䵁䅁䅁权䉁杂䅁权煄权䅁权浄权䅁权牄权䅁允䅁䅁䅅䅁䡁䅁䅁䅁䅂佔䅚䍄䉁䅁䅁兂䅁䅁䅍䅄䅁䅁䅯典䅳䅁䅯儶䅯䅁䅯朵䅯䅁䅯眵䅯䅁䅅䅁䉁䅁䅁权歂杄䅁䍄䉁䅁䅁兂䅁䅁䅍䅄䅁䅁䅯兇䄸䅁䅯剸䅉䅁䅯䅂䍁䅧䅯䉹䅉䅁䅅䅁䉁䅁䅁兂療䴳㜷婅䩳䅑杷允䅁䅁䅕䅁䑁䅁䅷䅁䭁䅁䝅䅁䭁佁䭷䅁䭁佁䭙䅁䭁佁䭣䅁䉁䅁䅁允䅁䅁䅣䅁䅁䕁祄唵䵁䅉䅅䅁䙁䅁䅁睁䵁䅁䅁权䉁杂䅁权瑄权䅁权浄权䅁权湄权䅁允䅁䅁䅅䅁䡁䅁䅁䅁䅂甸䅖䍄䉁䅁䅁兂䅁䅁䅍䅄䅁䅁䅯兕䅕䅁䅯剸䅉䅁䅯䅂䍁䅧䅯䉹䅉䅁䅅䅁䉁䅁䅁兂㡃䱕砶焯扫䅑杷允䅁䅁䅍䅁䑁䅁䅷䅁䭁䙁䙅䅁䭁䉁䝯䅁䉁䅁䅁允䅁䅁䅯䅢䅙䅁杷允䅁䅁䅕䅁䑁䅁䅷䅁䭁䅁䱑䅁䭁佁䭷䅁䭁佁䭙䅁䭁佁䭣䅁䉁䅁䅁允䅁䅁䅯䅅䅑䅁杷允䅁䅁䅍䅁䑁䅁䅷䅁䭁䩁䱁䅁䭁䍁䝑䅁䉁䅁䅁允䅁䅁䅯桧䅁䅁杷允䅁䅁䅑䅁䑁䅁䅷䅁䭁䙁䙅䅁䭁䉁䜸䅁䭁䍁䝁䅁䉁䅁䅁允䅁䅁䅯䅶䅧䅁杷允䅁䅁䅍䅁䑁䅁䅷䅁䭁䙁䙅䅁䭁䍁䝑䅁䉁䅁䅁允䅁䅁䅯栰䅉䅁杷允䅁䅁䅕䅁䑁䅁䅷䅁䭁䙁䙅䅁䭁佁䭧䅁䭁佁䭙䅁䭁佁䭣䅁䉁䅁䅁允䅁䅁䅯杂䅳䅁杷允䅁䅁䅍䅁䑁䅁䅷䅁䭁䙁䰸䅁䭁䉁䝧䅁䉁䅁䅁允䅁䅁䅯䅦䅙䅁杷允䅁䅁䅕䅁䑁䅁䅷䅁䭁䍁䙕䅁䭁䵁单䅁䭁䅁䅑潁䭁䵁卫䅁䉁䅁䅁允䅁䅁䅕祩䅚千塓あ䵁䅉䅅䅁䑁䅁䅁睁䵁䅁䅁权汁兂䅁权流杂䅁允䅁䅁䅅䅁䙁䙁偹癷潕䙔䅚䍄䉁䅁䅁兂䅁䅁䅍䅄䅁䅁䅯兊䅕䅁䅯儵䅯䅁䅯朵䅯䅁䅯眵䅯䅁䅅䅁䉁䅁䅁权允䅂䅁䍄䉁䅁䅁兂䅁䅁䅍䅄䅁䅁䅯朹䅑䅁䅯硹䅉䅁䅯䅂䍁䅧䅯䉹䅉䅁䅅䅁䉁䅁䅁兂偃癷潕䅘挹䅑杷允䅁䅁䅕䅁䑁䅁䅷䅁䭁䍁丸䅁䭁佁䭕䅁䭁佁䭙䅁䭁佁䭣䅁䉁䅁䅁允䅁䅁䅯䅈䅳䅁杷允䅁䅁䅍䅁䑁䅁䅷䅁䭁佁乣䅁䭁䉁䝯䅁䉁䅁䅁允䅁䅁䅯睘䅙䅁杷允䅁䅁䅑䅁䑁䅁䅷䅁䭁偁䕙䅁䭁䉁䜸䅁䭁䍁䝁䅁䉁䅁䅁允䅁䅁䅯眫䅣䅁杷允䅁䅁䅍䅁䑁䅁䅷䅁䭁偁䕙䅁䭁䍁䝙䅁䉁䅁䅁允䅁䉁䅑杕䅁䅁䅁䅁䵁䅉䅅䅁䙁䅁䅁睁䵁䅁䅁权㉄䅂䅁权瑄权䅁权浄权䅁权湄权䅁允䅁䅁䅅䅁䡁䅁䅁䅁䅄敨䅎䍄䉁䅁䅁兂䅁䅁䅍䅄䅁䅁䅯具䅕䅁䅯䄷䅯䅁䅯朵䅯䅁䅯眵䅯䅁䅅䅁䉁䅁䅁睂䅁䅁䅁䑷浐䅑杷允䅁䅁䅕䅁䑁䅁䅷䅁䭁佁䔰䅁䭁䵁单䅁䭁䅁䅑潁䭁䵁卧䅁䉁䅁䅁允䅁䅁䅕攲兗桑㉄ぉ䵁䅉䅅䅁䑁䅁䅁睁䵁䅁䅁权䉄䅂䅁权偄杅䅁允䅁䅁䅅䅁䭁䉁䕁䅁䵁䅉䅅䅁䑁䅁䅁睁䵁䅁䅁权瑄䅂䅁权歁杂䅁允䅁䅁䅅䅁䭁乁卍䅁䵁䅉䅅䅁䙁䅁䅁睁䵁䅁䅁权瑄䅂䅁权汄权䅁权浄权䅁权湄权䅁允䅁䅁䅅䅁䭁䉁䱷䅁䵁䅉䅅䅁䑁䅁䅁睁䵁䅁䅁权十䅄䅁权敁杂䅁允䅁䅁䅅䅁䭁䡁䝍䅁䵁䅉䅅䅁䙁䅁䅁睁䵁䅁䅁权瑄䅂䅁权煄权䅁权浄权䅁权牄权䅁允䅁䅁䅅䅁䡁䅁䅁䅁杁敐䅚䍄䉁䅁䅁兂䅁䅁䅍䅄䅁䅁䅯儷䅑䅁䅯䄷䅯䅁䅯朵䅯䅁䅯眵䅯䅁䅅䅁䉁䅁䅁睂䅁䅁䅁䑉洳䅑杷允䅁䅁䅍䅁䑁䅁䅷䅁䭁偁䘸䅁䭁䉁䝷䅁䉁䅁䅁允䅁䅁䅯杙䅙䅁杷允䅁䅁䅕䅁䑁䅁䅷䅁䭁䵁䴴䅁䭁䵁单䅁䭁䅁䅑潁䭁䵁卧䅁䉁䅁䅁允䅁䅁䅕歡攷橃歹䕇䵁䅉䅅䅁䕁䅁䅁睁䵁䅁䅁权⽄兂䅁权晁杂䅁权杁杂䅁允䅁䅁䅅䅁䭁䵁䥁䅁䵁䅉䅅䅁䙁䅁䅁睁䵁䅁䅁权癃䅄䅁权汄权䅁权浄权䅁权湄权䅁允䅁䅁䅅䅁䭁䉁䕁䅁䵁䅉䅅䅁䑁䅁䅁睁䵁䅁䅁权偃杄䅁权捁杂䅁允䅁䅁䅅䅁䭁䥁䜸䅁䵁䅉䅅䅁䙁䅁䅁睁䵁䅁䅁权⽄兂䅁权煄权䅁权浄权䅁权牄权䅁允䅁䅁䅅䅁䡁䅁䅁䅁杁位䅚䍄䉁䅁䅁兂䅁䅁䅍䅄䅁䅁䅯眯䅕䅁䅯䄷䅯䅁䅯朵䅯䅁䅯眵䅯䅁䅅䅁䉁䅁䅁睂䅁䅁䅁䴴歄䅑杷允䅁䅁䅍䅁䑁䅁䅷䅁䭁䙁䙣䅁䭁䵁匸䅁䉁䅁䅁允䅁䅁䅣䅁䅁䭁㑃唴䵁䅉䅅䅁䕁䅁䅁睁䵁䅁䅁权塂兂䅁权晁杂䅁权杁杂䅁允䅁䅁䅅䅁䭁䵁䥅䅁䵁䅉䅅䅁䙁䅁䅁睁䵁䅁䅁权塂兂䅁权潄权䅁权浄权䅁权湄权䅁允䅁䅁䅅䅁䭁䅁䱙䅁䵁䅉䅅䅁䙁䅁䅁睁䵁䅁䅁权塂兂䅁权灄权䅁权浄权䅁权湄权䅁允䅁䅁䅅䅁䭁䡁剣䅁䵁䅉䅅䅁䑁䅁䅁睁䵁䅁䅁权䭄睃䅁权歁杂䅁允䅁䅁䅅䅁䭁䩁剷䅁䵁䅉䅅䅁䙁䅁䅁睁䵁䅁䅁权塂兂䅁权煄权䅁权浄权䅁权牄权䅁允䅁䅁䅅䅁䡁䅁䅁䅁䅂何䅚䍄䉁䅁䅁兂䅁䅁䅍䅄䅁䅁䅯䄳䅳䅁䅯硹䅉䅁䅯䅂䍁䅧䅯䉹䅉䅁䅅䅁䉁䅁䅁兂灁䥘䌯娹剨䅑杷允䅁䅁䅕䅁䑁䅁䅷䅁䭁䙁䙣䅁䭁佁䭷䅁䭁佁䭙䅁䭁佁䭣䅁䉁䅁䅁允䅁䅁䅣䅁䅁䥁䭄唵䵁䅉䅅䅁䙁䅁䅁睁䵁䅁䅁权千睃䅁权灄权䅁权浄权䅁权湄权䅁允䅁䅁䅅䅁䭁䱁券䅁䵁䅉䅅䅁䙁䅁䅁睁䵁䅁䅁权塂兂䅁权瑄权䅁权浄权䅁权湄权䅁允䅁䅁䅅䅁䡁䅁䅁䅁䅃畹䅖䍄䉁䅁䅁兂䅁䅁䅍䅄䅁䅁䅯杷䄴䅁䅯硹䅉䅁䅯䅂䍁䅧䅯䉹䅉䅁䅅䅁䉁䅁䅁兂䥂場啯瑲奤䅑杷允䅁䅁䅕䅁䑁䅁䅷䅁䭁䍁偣䅁䭁佁䭯䅁䭁佁䭙䅁䭁佁䭳䅁䉁䅁䅁允䅁䅁䅯䅅䅑䅁杷允䅁䅁䅕䅁䑁䅁䅷䅁䭁䅁䘰䅁䭁䵁单䅁䭁䅁䅑潁䭁䵁卧䅁䉁䅁䅁允䅁䅁䅕噱啎偑⭊う䵁䅉䅅䅁䑁䅁䅁睁䵁䅁䅁权婃䅄䅁权流杂䅁允䅁䅁䅅䅁䙁䍁捬㡪ㅌ䙩䅬䍄䉁䅁䅁兂䅁䅁䅍䅄䅁䅁䅯兄䅕䅁䅯硹䅉䅁䅯䅂䍁䅧䅯䉹䅉䅁䅅䅁䉁䅁䅁兂桄桥畓㑒慆䅑杷允䅁䅁䅕䅁䑁䅁䅷䅁䭁䅁䘰䅁䭁䵁即䅁䭁䅁䅑潁䭁䵁卫䅁䉁䅁䅁允䅁䅁䅕灭婭婭䩭啖䵁䅉䅅䅁䙁䅁䅁睁䵁䅁䅁权乁兂䅁权獄权䅁权浄权䅁权湄权䅁允䅁䅁䅅䅁䭁䉁䕁䅁䵁䅉䅅䅁䙁䅁䅁睁䵁䅁䅁权乁兂䅁权瑄权䅁权浄权䅁权湄权䅁允䅁䅁䅅䅁䭁䉁䕁䅁䵁䅉䅅䅁䙁䅁䅁睁䵁䅁䅁权䉄兂䅁权䱄杅䅁权䕁䅁䅋权䩄杅䅁允䅁䅁䅅䅁䙁䡁啳歲桦汩䅸䍄䉁䅁䅁睁䅁䅁䅍䅄䅁䅁䅯具䅕䅁䅯杈䅙䅁䅅䅁䉁䅁䅁权呃杂䅁䍄䉁䅁䅁䅂䅁䅁䅍䅄䅁䅁䅯具䅕䅁䅯睈䅙䅁䅯䅉䅙䅁䅅䅁䉁䅁䅁权瑂杂䅁䍄䉁䅁䅁兂䅁䅁䅍䅄䅁䅁䅯具䅕䅁䅯䄶䅯䅁䅯朵䅯䅁䅯眵䅯䅁䅅䅁䉁䅁䅁权䝁睃䅁䍄䉁䅁䅁兂䅁䅁䅍䅄䅁䅁䅯杭䅕䅁䅯硹䅉䅁䅯䅂䍁䅧䅯䉹䅉䅁䅅䅁䉁䅁䅁兂歃䑣䬰⬱桴䅑杷允䅁䅁䅕䅁䑁䅁䅷䅁䭁䉁䵕䅁䭁佁䬰䅁䭁佁䭙䅁䭁佁䭣䅁䉁䅁䅁允䅁䅁䅣䅁䅁䥁捃唵䵁䅉䅅䅁䑁䅁䅁睁䵁䅁䅁权慃兂䅁权敁杂䅁允䅁䅁䅅䅁䭁䉁䡯䅁䵁䅉䅅䅁䑁䅁䅁睁䵁䅁䅁权慃兂䅁权流杂䅁允䅁䅁䅅䅁䙁乁橥䑣䬰ㅚ䅬䍄䉁䅁䅁兂䅁䅁䅍䅄䅁䅁䅯杭䅕䅁䅯䄶䅯䅁䅯朵䅯䅁䅯眵䅯䅁䅅䅁䉁䅁䅁权䝁睃䅁䍄䉁䅁䅁兂䅁䅁䅍䅄䅁䅁䅯杭䅕䅁䅯朶䅯䅁䅯朵䅯䅁䅯眶䅯䅁䅅䅁䉁䅁䅁睂䅁䅁䅁䑧浌䅑杷允䅁䅁䅕䅁䑁䅁䅷䅁䭁佁䕷䅁䭁䵁单䅁䭁䅁䅑潁䭁䵁卧䅁䉁䅁䅁允䅁䅁䅕ㅈ匹ぉ晪お䵁䅉䅅䅁䙁䅁䅁睁䵁䅁䅁权獄䅂䅁权䙄杅䅁权䕁䅁䅋权䩄杅䅁允䅁䅁䅅䅁䙁䵁䩑噏潘䍍䅂䍄䉁䅁䅁兂䅁䅁䅍䅄䅁䅁䅯䅫䅳䅁䅯儵䅯䅁䅯朵䅯䅁䅯眵䅯䅁䅅䅁䉁䅁䅁权允䅂䅁䍄䉁䅁䅁睁䅁䅁䅍䅄䅁䅁䅯䄷䅑䅁䅯杇䅙䅁䅅䅁䉁䅁䅁权乄杂䅁䍄䉁䅁䅁睁䅁䅁䅍䅄䅁䅁䅯䄷䅑䅁䅯䅊䅙䅁䅅䅁䉁䅁䅁权畃睂䅁䍄䉁䅁䅁兂䅁䅁䅍䅄䅁䅁䅯䄷䅑䅁䅯儵䅯䅁䅯朵䅯䅁䅯眵䅯䅁䅅䅁䉁䅁䅁权㕄权䅁䍄䉁䅁䅁兂䅁䅁䅍䅄䅁䅁䅯睬䅷䅁䅯硹䅉䅁䅯䅂䍁䅧䅯剹䅉䅁䅅䅁䉁䅁䅁兂慃婭婭奭婬䅑杷允䅁䅁䅍䅁䑁䅁䅷䅁䭁䅁乍䅁䭁䉁䜴䅁䉁䅁䅁允䅁䅁䅯兊䅧䅁杷允䅁䅁䅕䅁䑁䅁䅷䅁䭁䝁䵕䅁䭁䵁即䅁䭁䅁䅑潁䭁䵁卫䅁䉁䅁䅁允䅁䅁䅕灭婭婭婮ご䵁䅉䅅䅁䙁䅁䅁睁䵁䅁䅁权獄䅂䅁权瑄权䅁权浄权䅁权湄权䅁允䅁䅁䅅䅁䡁䅁䅁䅁权⭔䅚䍄䉁䅁䅁兂䅁䅁䅍䅄䅁䅁䅯具䅑䅁䅯剸䅉䅁䅯䅂䍁䅧䅯剹䅉䅁䅅䅁䉁䅁䅁兂䵁扸䡺桵晷䅑杷允䅁䅁䅍䅁䑁䅁䅷䅁䭁䵁䕅䅁䭁䉁䝧䅁䉁䅁䅁允䅁䅁䅯䅒䅙䅁杷允䅁䅁䅕䅁䑁䅁䅷䅁䭁䕁䱑䅁䭁䵁单䅁䭁䅁䅑潁䭁䵁卫䅁䉁䅁䅁允䅁䅁䅕汶歇坖捧商䵁䅉䅅䅁䕁䅁䅁睁䵁䅁䅁权䉄䅂䅁权晁杂䅁权杁杂䅁允䅁䅁䅅䅁䭁䵁䥑䅁䵁䅉䅅䅁䙁䅁䅁睁䵁䅁䅁权䉄䅂䅁权獄权䅁权浄权䅁权湄权䅁允䅁䅁䅅䅁䭁䉁䕁䅁䵁䅉䅅䅁䙁䅁䅁睁䵁䅁䅁权摁兄䅁权潄权䅁权浄权䅁权湄权䅁允䅁䅁䅅䅁䭁䉁䕁䅁䵁䅉䅅䅁䑁䅁䅁睁䵁䅁䅁权䅁杂䅁权歁杂䅁允䅁䅁䅅䅁䭁䉁䕁䅁䵁䅉䅅䅁䙁䅁䅁睁䵁䅁䅁权䅁杂䅁权汄权䅁权浄权䅁权湄权䅁允䅁䅁䅅䅁䭁䉁䕁䅁䵁䅉䅅䅁䙁䅁䅁睁䵁䅁䅁权杁兄䅁权瑄权䅁权浄权䅁权湄权䅁允䅁䅁䅅䅁䭁䉁䕁䅁䵁䅉䅅䅁䑁䅁䅁睁䵁䅁䅁权牂兄䅁权流杂䅁允䅁䅁䅅䅁䙁䡁啳歲桦汩䅎䍄䉁䅁䅁兂䅁䅁䅍䅄䅁䅁䅯䅁䅙䅁䅯儷䅯䅁䅯朵䅯䅁䅯眵䅯䅁䅅䅁䉁䅁䅁权允䅂䅁䍄䉁䅁䅁睁䅁䅁䅍䅄䅁䅁䅯睯䅕䅁䅯硺䅉䅁䅅䅁䉁䅁䅁权允䅂䅁䍄䉁䅁䅁睁䅁䅁䅍䅄䅁䅁䅯睇䅷䅁䅯杇䅙䅁䅅䅁䉁䅁䅁权時杂䅁䍄䉁䅁䅁兂䅁䅁䅍䅄䅁䅁䅯睉䅷䅁䅯硹䅉䅁䅯䅂䍁䅧䅯䉹䅉䅁䅅䅁䉁䅁䅁兂㉄䙋偹獷晖䅑杷允䅁䅁䅍䅁䑁䅁䅷䅁䭁䭁䙍䅁䭁䉁䜴䅁䉁䅁䅁允䅁䅁䅯䅎䅙䅁杷允䅁䅁䅍䅁䑁䅁䅷䅁䭁䅁䱁䅁䭁䍁䝑䅁䉁䅁䅁允䅁䅁䅯䅅䅑䅁杷允䅁䅁䅕䅁䑁䅁䅷䅁䭁偁䔸䅁䭁佁䭧䅁䭁佁䭙䅁䭁佁䭣䅁䉁䅁䅁允䅁䅁䅯杂䅳䅁杷允䅁䅁䅑䅁䑁䅁䅷䅁䭁䭁䙍䅁䭁䉁䜸䅁䭁䍁䝁䅁䉁䅁䅁允䅁䅁䅯典䅧䅁杷允䅁䅁䅍䅁䑁䅁䅷䅁䭁䭁䙍䅁䭁䍁䝙䅁䉁䅁䅁允䅁䅁䅕灭婭婭婮歖䵁䅉䅅䅁䑁䅁䅁睁䵁䅁䅁权灂睄䅁权捁杂䅁允䅁䅁䅅䅁䭁䍁䡫䅁䵁䅉䅅䅁䑁䅁䅁睁䵁䅁䅁权⽄䅂䅁权偄杅䅁允䅁䅁䅅䅁䭁䉁䕁䅁䵁䅉䅅䅁䑁䅁䅁睁䵁䅁䅁权⽄䅂䅁权敁杂䅁允䅁䅁䅅䅁䭁乁䝷䅁䵁䅉䅅䅁䑁䅁䅁睁䵁䅁䅁权⽄䅂䅁权歁杂䅁允䅁䅁䅅䅁䭁䵁䥙䅁䵁䅉䅅䅁䑁䅁䅁睁䵁䅁䅁权䡁䅄䅁权敁杂䅁允䅁䅁䅅䅁䭁䉁䥧䅁䵁䅉䅅䅁䙁䅁䅁睁䵁䅁䅁权⽄䅂䅁权汄权䅁权浄权䅁权湄权䅁允䅁䅁䅅䅁䭁䉁䱧䅁䵁䅉䅅䅁䙁䅁䅁睁䵁䅁䅁权ㅄ睃䅁权䙄杅䅁权䕁䅁䅋权䩄杅䅁允䅁䅁䅅䅁䙁䉁䅌䍸䡹睤䅸䍄䉁䅁䅁睁䅁䅁䅍䅄䅁䅁䅯杵䅕䅁䅯䅈䅙䅁䅅䅁䉁䅁䅁权兄杂䅁䍄䉁䅁䅁睁䅁䅁䅍䅄䅁䅁䅯杵䅕䅁䅯杈䅙䅁䅅䅁䉁䅁䅁权⽄杂䅁䍄䉁䅁䅁䅂䅁䅁䅍䅄䅁䅁䅯杵䅕䅁䅯睈䅙䅁䅯䅉䅙䅁䅅䅁䉁䅁䅁权汄睂䅁䍄䉁䅁䅁兂䅁䅁䅍䅄䅁䅁䅯杵䅕䅁䅯朶䅯䅁䅯朵䅯䅁䅯眶䅯䅁䅅䅁䉁䅁䅁睂䅁䅁䅁䑁浐䅑杷允䅁䅁䅕䅁䑁䅁䅷䅁䭁䅁䝍䅁䭁䵁单䅁䭁䅁䅑潁䭁䵁卫䅁䉁䅁䅁允䅁䅁䅕偙䵱歶呡啉䵁䅉䅅䅁䙁䅁䅁睁䵁䅁䅁权䑁杂䅁权潄权䅁权浄权䅁权湄权䅁允䅁䅁䅅䅁䭁䉁䕁䅁䵁䅉䅅䅁䙁䅁䅁睁䵁䅁䅁权灄䅂䅁权䱄杅䅁权䕁䅁䅋权䩄杅䅁允䅁䅁䅅䅁䙁偁潙䥘䌯噬䄱䍄䉁䅁䅁睁䅁䅁䅍䅄䅁䅁䅯儶䅑䅁䅯杇䅙䅁䅅䅁䉁䅁䅁权獂杂䅁䍄䉁䅁䅁睁䅁䅁䅍䅄䅁䅁䅯儶䅑䅁䅯䅈䅙䅁䅅䅁䉁䅁䅁权䩄䅃䅁䍄䉁䅁䅁兂䅁䅁䅍䅄䅁䅁䅯硤䅁䅁䅯硹䅉䅁䅯䅂䍁䅧䅯䉹䅉䅁䅅䅁䉁䅁䅁兂䭁㘱睎噐噰䅑杷允䅁䅁䅍䅁䑁䅁䅷䅁䭁佁䕫䅁䭁䉁䜴䅁䉁䅁䅁允䅁䅁䅯兹䅧䅁杷允䅁䅁䅍䅁䑁䅁䅷䅁䭁䕁䱉䅁䭁䍁䝙䅁䉁䅁䅁允䅁䅁䅕硥畓⭒䭆䕗䵁䅉䅅䅁䙁䅁䅁睁䵁䅁䅁权汄䅄䅁权䙄杅䅁权䕁䅁䅋权䥄杅䅁允䅁䅁䅅䅁䙁䵁楄潰奌礯䅊䍄䉁䅁䅁睁䅁䅁䅍䅄䅁䅁䅯儱䄸䅁䅯䅇䅙䅁䅅䅁䉁䅁䅁权婁杂䅁䍄䉁䅁䅁兂䅁䅁䅍䅄䅁䅁䅯睇䅷䅁䅯儶䅯䅁䅯朵䅯䅁䅯眵䅯䅁䅅䅁䉁䅁䅁权允䅂䅁䍄䉁䅁䅁睁䅁䅁䅍䅄䅁䅁䅯儶䅑䅁䅯杊䅙䅁䅅䅁䉁䅁䅁兂䅁䅁䅁䍁啂䅑杷允䅁䅁䅍䅁䑁䅁䅷䅁䭁佁䴰䅁䭁䉁䝯䅁䉁䅁䅁允䅁䅁䅯兗䅙䅁杷允䅁䅁䅕䅁䑁䅁䅷䅁䭁佁䕫䅁䭁佁䭫䅁䭁佁䭙䅁䭁佁䭣䅁䉁䅁䅁允䅁䅁䅯䅨䄸䅁杷允䅁䅁䅑䅁䑁䅁䅷䅁䭁䑁偕䅁䭁䉁䜸䅁䭁䍁䝁䅁䉁䅁䅁允䅁䅁䅯䄹䅙䅁杷允䅁䅁䅕䅁䑁䅁䅷䅁䭁佁䕫䅁䭁佁䬰䅁䭁佁䭙䅁䭁佁䭣䅁䉁䅁䅁允䅁䅁䅣䅁䅁䭁䱄唵䵁䅉䅅䅁䙁䅁䅁睁䵁䅁䅁权時兄䅁权潄权䅁权浄权䅁权湄权䅁允䅁䅁䅅䅁䭁䅁䱙䅁䵁䅉䅅䅁䑁䅁䅁睁䵁䅁䅁权㑄权䅁权慁杂䅁允䅁䅁䅅䅁䭁䝁䝉䅁䵁䅉䅅䅁䑁䅁䅁睁䵁䅁䅁权ぁ杄䅁权慁杂䅁允䅁䅁䅅䅁䭁䕁䝁䅁䵁䅉䅅䅁䭁䅁䅁睁療䅁䅁权畄权䅁权䉁䅁䅁兂䅁䅁䅁䅁睄睐䅕䅁䅁䅁杄啨䭁䅁䅑潁䭁䅁䅑潁䭁䅁䅑潁䭁䅁䅑潁䭁䅁䅉䅁䉁䅁䅁允䅁䅁䅁杁䅁䅁䅁䍄䉁䅁䅁睁䅁䅁䅍䅄䅁䅁䅯䅺䄴䅁䅯䅇䅙䅁䅅䅁䉁䅁䅁权㕁杂䅁䍄䉁䅁䅁睁䅁䅁䅍䅄䅁䅁䅯杔䅷䅁䅯䅊䅙䅁䅅䅁䉁䅁䅁权允䅂䅁䍄䉁䅁䅁睁䅁䅁䅍䅄䅁䅁䅯䅭䄸䅁䅯硺䅉䅁䅅䅁䉁䅁䅁睂䅁䅁䅁䱑椯䅑杷允䅁䅁䅍䅁䑁䅁䅷䅁䭁䭁䱍䅁䭁䉁䝧䅁䉁䅁䅁允䅁䅁䅯䅦䅙䅁杷允䅁䅁䅍䅁䑁䅁䅷䅁䭁䝁乷䅁䭁䉁䜴䅁䉁䅁䅁允䅁䅁䅯杯䅙䅁杷允䅁䅁䅕䅁䑁䅁䅷䅁䭁䕁䵕䅁䭁佁䭫䅁䭁佁䭙䅁䭁佁䭣䅁䉁䅁䅁允䅁䅁䅯砷䅁䅁杷允䅁䅁䅕䅁䑁䅁䅷䅁䭁䝁䵁䅁䭁佁䭯䅁䭁佁䭙䅁䭁佁䭳䅁䉁䅁䅁允䅁䅁䅣䅁䅁䅁乂欵䵁䅉䅅䅁䙁䅁䅁睁䵁䅁䅁权㕃杄䅁权獄权䅁权浄权䅁权湄权䅁允䅁䅁䅅䅁䡁䅁䅁䅁权⭆䅚䍄䉁䅁䅁兂䅁䅁䅍䅄䅁䅁䅯杢䅷䅁䅯儷䅯䅁䅯朵䅯䅁䅯眵䅯䅁䅅䅁䉁䅁䅁权允䅂䅁䍄䉁䅁䅁兂䅁䅁䅍䅄䅁䅁䅯睇䄰䅁䅯䄶䅯䅁䅯朵䅯䅁䅯眵䅯䅁䅅䅁䉁䅁䅁权䝁睃䅁䍄䉁䅁䅁兂䅁䅁䅍䅄䅁䅁䅯睬䄰䅁䅯䄷䅯䅁䅯朵䅯䅁䅯眵䅯䅁䅅䅁䉁䅁䅁权允䅂䅁䍄䉁䅁䅁兂䅁䅁䅍䅄䅁䅁䅯剆䅁䅁䅯剸䅉䅁䅯䅂䍁䅧䅯䉹䅉䅁䅅䅁䉁䅁䅁兂扁䅦㙺兔佳䅑杷允䅁䅁䅕䅁䑁䅁䅷䅁䭁䅁䱕䅁䭁䵁单䅁䭁䅁䅑潁䭁䵁卫䅁䉁䅁䅁允䅁䅁䅕浺倹䅤乳歊䵁䅉䅅䅁䙁䅁䅁睁䵁䅁䅁权㕂杄䅁权䙄杅䅁权䕁䅁䅋权䩄杅䅁允䅁䅁䅅䅁䙁䙁塱潥祒硭䅚䍄䉁䅁䅁睁䅁䅁䅍䅄䅁䅁䅯䅤䅷䅁䅯䅈䅙䅁䅅䅁䉁䅁䅁权呂杂䅁䍄䉁䅁䅁睁䅁䅁䅍䅄䅁䅁䅯睌䄰䅁䅯䅇䅙䅁䅅䅁䉁䅁䅁权䕂杂䅁䍄䉁䅁䅁兂䅁䅁䅍䅄䅁䅁䅯眹䅳䅁䅯朶䅯䅁䅯朵䅯䅁䅯眶䅯䅁䅅䅁䉁䅁䅁权允䅂䅁䍄䉁䅁䅁睁䅁䅁䅍䅄䅁䅁䅯杈䄴䅁䅯䅇䅙䅁䅅䅁䉁䅁䅁权㥁杂䅁䍄䉁䅁䅁兂䅁䅁䅍䅄䅁䅁䅯睚䅳䅁䅯儶䅯䅁䅯朵䅯䅁䅯眵䅯䅁䅅䅁䉁䅁䅁权摁杄䅁䍄䉁䅁䅁兂䅁䅁䅍䅄䅁䅁䅯䄳䅳䅁䅯䄷䅯䅁䅯朵䅯䅁䅯眵䅯䅁䅅䅁䉁䅁䅁睂䅁䅁䅁䙯決䅑杷允䅁䅁䅕䅁䑁䅁䅷䅁䭁䝁䴴䅁䭁䵁即䅁䭁䅁䅑潁䭁䵁卧䅁䉁䅁䅁允䅁䅁䅕灭婭婭㕮䕘䵁䅉䅅䅁䙁䅁䅁睁䵁䅁䅁权㍄睃䅁权潄权䅁权浄权䅁权湄权䅁允䅁䅁䅅䅁䭁䉁䕁䅁䵁䅉䅅䅁䙁䅁䅁睁䵁䅁䅁权啂䅄䅁权䱄杅䅁权䕁䅁䅋权䩄杅䅁允䅁䅁䅅䅁䙁乁橥䑣䬰ㄱ䄵䍄䉁䅁䅁睁䅁䅁䅍䅄䅁䅁䅯䅺䄴䅁䅯硺䅉䅁䅅䅁䉁䅁䅁睂䅁䅁䅁䙷欷䅑杷允䅁䅁䅕䅁䑁䅁䅷䅁䭁䡁䱧䅁䭁佁䬰䅁䭁佁䭙䅁䭁佁䭣䅁䉁䅁䅁允䅁䅁䅯䅅䅑䅁杷允䅁䅁䅍䅁䑁䅁䅷䅁䭁䥁䱑䅁䭁䵁匸䅁䉁䅁䅁允䅁䅁䅣䅁䅁䅁䥃唵䵁䅉䅅䅁䑁䅁䅁睁䵁䅁䅁权偁䅅䅁权敁杂䅁允䅁䅁䅅䅁䭁佁䥙䅁䵁䅉䅅䅁䕁䅁䅁睁䵁䅁䅁权⭃䅄䅁权晁杂䅁权杁杂䅁允䅁䅁䅅䅁䭁䵁䥯䅁䵁䅉䅅䅁䑁䅁䅁睁䵁䅁䅁权呃兄䅁权歁杂䅁允䅁䅁䅅䅁䭁䉁䕁䅁䵁䅉䅅䅁䑁䅁䅁睁䵁䅁䅁权瑃兄䅁权歁杂䅁允䅁䅁䅅䅁䭁䍁䝷䅁䵁䅉䅅䅁䙁䅁䅁睁䵁䅁䅁权䵄杄䅁权䙄杅䅁权䕁䅁䅋权䥄杅䅁允䅁䅁䅅䅁䙁䭁㕡⽵慭剕䅎䍄䉁䅁䅁兂䅁䅁䅍䅄䅁䅁䅯䅁䅷䅁䅯剸䅉䅁䅯䅂䍁䅧䅯剹䅉䅁䅅䅁䉁䅁䅁兂灁礹汤捙塅䅑杷允䅁䅁䅍䅁䑁䅁䅷䅁䭁䍁䱳䅁䭁䍁䝙䅁䉁䅁䅁允䅁䅁䅕㡪ㅌ䙋偸ざ䵁䅉䅅䅁䙁䅁䅁睁䵁䅁䅁权㥂兄䅁权獄权䅁权浄权䅁权湄权䅁允䅁䅁䅅䅁䡁䅁䅁䅁䅁佹䅎䍄䉁䅁䅁兂䅁䅁䅍䅄䅁䅁䅯兰䄰䅁䅯剸䅉䅁䅯䅂䍁䅧䅯剹䅉䅁䅅䅁䉁䅁䅁兂湄㕃慤奦䙁䅑杷允䅁䅁䅕䅁䑁䅁䅷䅁䭁䝁䵣䅁䭁佁䭕䅁䭁佁䭙䅁䭁佁䭣䅁䉁䅁䅁允䅁䅁䅯儫䅯䅁杷允䅁䅁䅑䅁䑁䅁䅷䅁䭁䩁乣䅁䭁䉁䜸䅁䭁䍁䝁䅁䉁䅁䅁允䅁䅁䅯䅔䅙䅁杷允䅁䅁䅕䅁䑁䅁䅷䅁䭁乁久䅁䭁佁䭯䅁䭁佁䭙䅁䭁佁䭳䅁䉁䅁䅁允䅁䅁䅣䅁䅁䅁⭁欵䵁䅉䅅䅁䙁䅁䅁睁䵁䅁䅁权㝃杄䅁权灄权䅁权浄权䅁权湄权䅁允䅁䅁䅅䅁䭁䩁剑䅁䵁䅉䅅䅁䑁䅁䅁睁䵁䅁䅁权䍂兄䅁权偄杅䅁允䅁䅁䅅䅁䡁䅁䅁䅁䅄㤹䄱䍄䉁䅁䅁兂䅁䅁䅍䅄䅁䅁䅯材䄰䅁䅯䄷䅯䅁䅯朵䅯䅁䅯眵䅯䅁䅅䅁䉁䅁䅁睂䅁䅁䅁䕷浪䅑杷允䅁䅁䅍䅁䑁䅁䅷䅁䭁偁䰰䅁䭁䉁䝷䅁䉁䅁䅁允䅁䅁䅯兮䅙䅁杷允䅁䅁䅕䅁䑁䅁䅷䅁䭁䉁䱳䅁䭁䵁即䅁䭁䅁䅑潁䭁䵁卧䅁䉁䅁䅁允䅁䅁䅕䡰㥁瑃穤啖䵁䅉䅅䅁䑁䅁䅁睁䵁䅁䅁权䙃兄䅁权奁杂䅁允䅁䅁䅅䅁䭁䑁䜰䅁䵁䅉䅅䅁䙁䅁䅁睁䵁䅁䅁权偂兄䅁权䙄杅䅁权䕁䅁䅋权䩄杅䅁允䅁䅁䅅䅁䙁䭁桥婁啡杨䅰䍄䉁䅁䅁兂䅁䅁䅍䅄䅁䅁䅯睎䄸䅁䅯䄶䅯䅁䅯朵䅯䅁䅯眵䅯䅁䅅䅁䉁䅁䅁权䝁睃䅁䍄䉁䅁䅁兂䅁䅁䅍䅄䅁䅁䅯䄱䅳䅁䅯䄶䅯䅁䅯朵䅯䅁䅯眵䅯䅁䅅䅁䉁䅁䅁权䝁睃䅁䍄䉁䅁䅁兂䅁䅁䅍䅄䅁䅁䅯䄷䄰䅁䅯儷䅯䅁䅯朵䅯䅁䅯眵䅯䅁䅅䅁䉁䅁䅁权允䅂䅁䍄䉁䅁䅁兂䅁䅁䅍䅄䅁䅁䅯杗䅷䅁䅯䄶䅯䅁䅯朵䅯䅁䅯眵䅯䅁䅅䅁䉁䅁䅁权允䅂䅁䍄䉁䅁䅁睁䅁䅁䅍䅄䅁䅁䅯杌䅳䅁䅯杇䅙䅁䅅䅁䉁䅁䅁权䅂杂䅁䍄䉁䅁䅁兂䅁䅁䅍䅄䅁䅁䅯䅓䅷䅁䅯儶䅯䅁䅯朵䅯䅁䅯眵䅯䅁䅅䅁䉁䅁䅁权扂䅄䅁䍄䉁䅁䅁兂䅁䅁䅍䅄䅁䅁䅯杕䄰䅁䅯剸䅉䅁䅯䅂䍁䅧䅯䉹䅉䅁䅅䅁䉁䅁䅁兂䕁牖坯䡤煅䅑杷允䅁䅁䅍䅁䑁䅁䅷䅁䭁䙁䱕䅁䭁䉁䝯䅁䉁䅁䅁允䅁䅁䅯睓䅙䅁杷允䅁䅁䅕䅁䑁䅁䅷䅁䭁䥁偳䅁䭁佁䬰䅁䭁佁䭙䅁䭁佁䭣䅁䉁䅁䅁允䅁䅁䅣䅁䅁䅁橁欵䵁䅉䅅䅁䑁䅁䅁睁䵁䅁䅁权䕄䅄䅁权偄杅䅁允䅁䅁䅅䅁䭁䉁䕁䅁䵁䅉䅅䅁䑁䅁䅁睁䵁䅁䅁权穄兄䅁权敁杂䅁允䅁䅁䅅䅁䭁䝁䡯䅁䵁䅉䅅䅁䙁䅁䅁睁䵁䅁䅁权㡃䅄䅁权潄权䅁权浄权䅁权湄权䅁允䅁䅁䅅䅁䭁偁䬴䅁䵁䅉䅅䅁䙁䅁䅁睁䵁䅁䅁权ㅂ兄䅁权獄权䅁权浄权䅁权湄权䅁允䅁䅁䅅䅁䡁䅁䅁䅁权伫䅒䍄䉁䅁䅁兂䅁䅁䅍䅄䅁䅁䅯兵䄴䅁䅯剸䅉䅁䅯䅂䍁䅧䅯䉹䅉䅁䅅䅁䉁䅁䅁兂䝃ㅥ杷塢到䅑杷允䅁䅁䅕䅁䑁䅁䅷䅁䭁䵁佷䅁䭁䵁单䅁䭁䅁䅑潁䭁䵁卫䅁䉁䅁䅁允䅁䅁䅕卥啂䭋楦ぅ䵁䅉䅅䅁䑁䅁䅁睁䵁䅁䅁权灃䅄䅁权偄杅䅁允䅁䅁䅅䅁䡁䅁䅁䅁杄⭐䅒䍄䉁䅁䅁睁䅁䅁䅍䅄䅁䅁䅯儴䅳䅁䅯杇䅙䅁䅅䅁䉁䅁䅁权坄杂䅁䍄䉁䅁䅁兂䅁䅁䅍䅄䅁䅁䅯兴䄴䅁䅯朶䅯䅁䅯朵䅯䅁䅯眶䅯䅁䅅䅁䉁䅁䅁权允䅂䅁䍄䉁䅁䅁睁䅁䅁䅍䅄䅁䅁䅯兄䅷䅁䅯杈䅙䅁䅅䅁䉁䅁䅁权剄杂䅁䍄䉁䅁䅁兂䅁䅁䅍䅄䅁䅁䅯䅏䄰䅁䅯硹䅉䅁䅯䅂䍁䅧䅯剹䅉䅁䅅䅁䉁䅁䅁兂䥂場啯癲婤䅑杷允䅁䅁䅕䅁䑁䅁䅷䅁䭁䵁佷䅁䭁䵁即䅁䭁䅁䅑潁䭁䵁卧䅁䉁䅁䅁允䅁䅁䅕歲桦桥畑䕗䵁䅉䅅䅁䙁䅁䅁睁䵁䅁䅁权允睃䅁权䱄杅䅁权䕁䅁䅋权䩄杅䅁允䅁䅁䅅䅁䙁䑁積積積ㄸ䅚䍄䉁䅁䅁睁䅁䅁䅍䅄䅁䅁䅯兓䅷䅁䅯杊䅙䅁䅅䅁䉁䅁䅁兂硂児塲㕯坂䅑杷允䅁䅁䅕䅁䑁䅁䅷䅁䭁䑁䴰䅁䭁佁䭕䅁䭁佁䭙䅁䭁佁䭣䅁䉁䅁䅁允䅁䅁䅯䅅䅑䅁杷允䅁䅁䅕䅁䑁䅁䅷䅁䭁䑁䴴䅁䭁佁䭕䅁䭁佁䭙䅁䭁佁䭣䅁䉁䅁䅁允䅁䅁䅯睄䅳䅁杷允䅁䅁䅕䅁䑁䅁䅷䅁䭁乁䵧䅁䭁佁䭕䅁䭁佁䭙䅁䭁佁䭣䅁䉁䅁䅁允䅁䅁䅯睎䅳䅁杷允䅁䅁䅍䅁䑁䅁䅷䅁䭁䅁䱕䅁䭁䍁䝑䅁䉁䅁䅁允䅁䅁䅯䅅䅑䅁杷允䅁䅁䅍䅁䑁䅁䅷䅁䭁䥁䱕䅁䭁䍁䝙䅁䉁䅁䅁允䅁䅁䅕牕敧敨剳歗䵁䅉䅅䅁䙁䅁䅁睁䵁䅁䅁权歄兄䅁权䙄杅䅁权䕁䅁䅋权䩄杅䅁允䅁䅁䅅䅁䙁䝁瑅獮杯桅䅎䍄䉁䅁䅁睁䅁䅁䅍䅄䅁䅁䅯睯䄸䅁䅯杈䅙䅁䅅䅁䉁䅁䅁权煃杂䅁䍄䉁䅁䅁兂䅁䅁䅍䅄䅁䅁䅯䅺䄴䅁䅯硹䅉䅁䅯䅂䍁䅧䅯剹䅉䅁䅅䅁䉁䅁䅁兂歃䑣䬰⬱奎䅑杷允䅁䅁䅍䅁䑁䅁䅷䅁䭁䵁佷䅁䭁䉁䝯䅁䉁䅁䅁允䅁䅁䅯材䅙䅁杷允䅁䅁䅕䅁䑁䅁䅷䅁䭁䅁久䅁䭁佁䭧䅁䭁佁䭙䅁䭁佁䭣䅁䉁䅁䅁允䅁䅁䅯术䅯䅁杷允䅁䅁䅕䅁䑁䅁䅷䅁䭁䵁佷䅁䭁佁䭷䅁䭁佁䭙䅁䭁佁䭣䅁䉁䅁䅁允䅁䅁䅯䅅䅑䅁杷允䅁䅁䅍䅁䑁䅁䅷䅁䭁䵁佷䅁䭁䉁䜴䅁䉁䅁䅁允䅁䅁䅯杒䅙䅁杷允䅁䅁䅕䅁䑁䅁䅷䅁䭁䵁䵣䅁䭁䵁即䅁䭁䅁䅑潁䭁䵁卧䅁䉁䅁䅁允䅁䅁䅕䅁䅁䅁兂歖䵁䅉䅅䅁䙁䅁䅁睁䵁䅁䅁权睁睃䅁权瑄权䅁权浄权䅁权湄权䅁允䅁䅁䅅䅁䭁䉁䕁䅁䵁䅉䅅䅁䑁䅁䅁睁䵁䅁䅁权乁䅄䅁权奁杂䅁允䅁䅁䅅䅁䭁䕁䝑䅁䵁䅉䅅䅁䙁䅁䅁睁䵁䅁䅁权䩁兄䅁权䙄杅䅁权䕁䅁䅋权䩄杅䅁允䅁䅁䅅䅁䙁佁其䕕洱兢䅰䍄䉁䅁䅁睁䅁䅁䅍䅄䅁䅁䅯兄䄰䅁䅯䅈䅙䅁䅅䅁䉁䅁䅁权䱄杂䅁䍄䉁䅁䅁兂䅁䅁䅍䅄䅁䅁䅯睥䅳䅁䅯朶䅯䅁䅯朵䅯䅁䅯眶䅯䅁䅅䅁䉁䅁䅁睂䅁䅁䅁䑷浮䅑杷允䅁䅁䅕䅁䑁䅁䅷䅁䭁偁䱣䅁䭁佁䬰䅁䭁佁䭙䅁䭁佁䭣䅁䉁䅁䅁允䅁䅁䅯䅅䅑䅁杷允䅁䅁䅕䅁䑁䅁䅷䅁䭁䕁丸䅁䭁䵁即䅁䭁䅁䅑潁䭁䵁卧䅁䉁䅁䅁允䅁䅁䅕場啯歲硥啙䵁䅉䅅䅁䑁䅁䅁睁䵁䅁䅁权䝁䅄䅁权捁杂䅁允䅁䅁䅅䅁䭁佁䝯䅁䵁䅉䅅䅁䑁䅁䅁睁䵁䅁䅁权䵄杄䅁权流杂䅁允䅁䅁䅅䅁䙁䉁畓⭒㙆䙰䅚䍄䉁䅁䅁兂䅁䅁䅍䅄䅁䅁䅯兡䄸䅁䅯剸䅉䅁䅯䅂䍁䅧䅯剹䅉䅁䅅䅁䉁䅁䅁兂潄硴兔佳呷䅑杷允䅁䅁䅍䅁䑁䅁䅷䅁䭁䵁佷䅁䭁䍁䝑䅁䉁䅁䅁允䅁䅁䅯䉦䅅䅁杷允䅁䅁䅍䅁䑁䅁䅷䅁䭁䙁䵫䅁䭁䉁䝧䅁䉁䅁䅁允䅁䅁䅯兏䅙䅁杷允䅁䅁䅍䅁䑁䅁䅷䅁䭁佁䱙䅁䭁䍁䝙䅁䉁䅁䅁允䅁䅁䅕灭婭婭㕮啖䵁䅉䅅䅁䑁䅁䅁睁䵁䅁䅁权㍄睃䅁权歁杂䅁允䅁䅁䅅䅁䭁䝁剁䅁䵁䅉䅅䅁䙁䅁䅁睁䵁䅁䅁权塃䅄䅁权灄权䅁权浄权䅁权湄权䅁允䅁䅁䅅䅁䭁䉁䕁䅁䵁䅉䅅䅁䙁䅁䅁睁䵁䅁䅁权䵄杄䅁权汄权䅁权浄权䅁权湄权䅁允䅁䅁䅅䅁䭁䉁䕁䅁䵁䅉䅅䅁䙁䅁䅁睁䵁䅁䅁权䍃杄䅁权䙄杅䅁权䕁䅁䅋权䩄杅䅁允䅁䅁䅅䅁䙁䕁睳椲潙儯䅸䍄䉁䅁䅁睁䅁䅁䅍䅄䅁䅁䅯儯䅷䅁䅯䅊䅙䅁䅅䅁䉁䅁䅁权桄充䅁䍄䉁䅁䅁兂䅁䅁䅍䅄䅁䅁䅯兙䅷䅁䅯硹䅉䅁䅯䅂䍁䅧䅯剹䅉䅁䅅䅁䉁䅁䅁兂啁歲桦湥扒䅑杷允䅁䅁䅕䅁䑁䅁䅷䅁䭁䥁丸䅁䭁佁䭫䅁䭁佁䭙䅁䭁佁䭣䅁䉁䅁䅁允䅁䅁䅯䅅䅑䅁杷允䅁䅁䅍䅁䑁䅁䅷䅁䭁䥁偳䅁䭁䍁䝑䅁䉁䅁䅁允䅁䅁䅯兙䅯䅁杷允䅁䅁䅍䅁䑁䅁䅷䅁䭁䥁乯䅁䭁䉁䜴䅁䉁䅁䅁允䅁䅁䅯兖䅙䅁杷允䅁䅁䅕䅁䑁䅁䅷䅁䭁䙁䱯䅁䭁䵁单䅁䭁䅁䅑潁䭁䵁卫䅁䉁䅁䅁允䅁䅁䅕汢灨整䍘啁䵁䅉䅅䅁䙁䅁䅁睁䵁䅁䅁权歃睃䅁权潄权䅁权浄权䅁权湄权䅁允䅁䅁䅅䅁䭁偁䬴䅁䵁䅉䅅䅁䙁䅁䅁睁䵁䅁䅁权噃睃䅁权瑄权䅁权浄权䅁权湄权䅁允䅁䅁䅅䅁䡁䅁䅁䅁䅄⭥䅎䍄䉁䅁䅁睁䅁䅁䅍䅄䅁䅁䅯儯䅷䅁䅯䅈䅙䅁䅅䅁䉁䅁䅁权瑄杂䅁䍄䉁䅁䅁睁䅁䅁䅍䅄䅁䅁䅯朹䅳䅁䅯杇䅙䅁䅅䅁䉁䅁䅁权扁杂䅁䍄䉁䅁䅁䅂䅁䅁䅍䅄䅁䅁䅯兆䅷䅁䅯睈䅙䅁䅯䅉䅙䅁䅅䅁䉁䅁䅁权䵂睂䅁䍄䉁䅁䅁兂䅁䅁䅍䅄䅁䅁䅯䅄䄴䅁䅯朶䅯䅁䅯朵䅯䅁䅯眶䅯䅁䅅䅁䉁䅁䅁权允䅂䅁䍄䉁䅁䅁兂䅁䅁䅍䅄䅁䅁䅯䄸䅳䅁䅯剸䅉䅁䅯䅂䍁䅧䅯䉹䅉䅁䅅䅁䉁䅁䅁兂獄䍉け橕档䅑杷允䅁䅁䅕䅁䑁䅁䅷䅁䭁䙁䴸䅁䭁䵁即䅁䭁䅁䅑潁䭁䵁卧䅁䉁䅁䅁允䅁䅁䅕牕敧敨桳䕘䵁䅉䅅䅁䙁䅁䅁睁䵁䅁䅁权乁杄䅁权煄权䅁权浄权䅁权牄权䅁允䅁䅁䅅䅁䡁䅁䅁䅁䅃佑䅚䍄䉁䅁䅁睁䅁䅁䅍䅄䅁䅁䅯眸䄴䅁䅯杇䅙䅁䅅䅁䉁䅁䅁权婂杂䅁䍄䉁䅁䅁睁䅁䅁䅍䅄䅁䅁䅯眫䅯䅁䅯杇䅙䅁䅅䅁䉁䅁䅁权時杂䅁䍄䉁䅁䅁兂䅁䅁䅍䅄䅁䅁䅯杢䅷䅁䅯剸䅉䅁䅯䅂䍁䅧䅯䉹䅉䅁䅅䅁䉁䅁䅁兂㑁搴䱶乐䬰䅑杷允䅁䅁䅍䅁䑁䅁䅷䅁䭁䥁偳䅁䭁䵁匸䅁䉁䅁䅁允䅁䅁䅯䅅䅑䅁杷允䅁䅁䅍䅁䑁䅁䅷䅁䭁䍁䱕䅁䭁䍁䝙䅁䉁䅁䅁允䅁䅁䅕噋偹癷䥖啓䵁䅉䅅䅁䑁䅁䅁睁䵁䅁䅁权流睃䅁权流杂䅁允䅁䅁䅅䅁䙁䭁䠵場啯汲䅚䍄䉁䅁䅁䅂䅁䅁䅍䅄䅁䅁䅯䅔䄸䅁䅯睈䅙䅁䅯䅉䅙䅁䅅䅁䉁䅁䅁权㝁杂䅁䍄䉁䅁䅁兂䅁䅁䅍䅄䅁䅁䅯儯䅯䅁䅯硹䅉䅁䅯䅂䍁䅧䅯剹䅉䅁䅅䅁䉁䅁䅁兂卂䉵䘶㔶婆䅑杷允䅁䅁䅍䅁䑁䅁䅷䅁䭁䍁余䅁䭁䍁䝙䅁䉁䅁䅁允䅁䅁䅕場啯歲桤䕑䵁䅉䅅䅁䙁䅁䅁睁䵁䅁䅁权㍃睃䅁权灄权䅁权浄权䅁权湄权䅁允䅁䅁䅅䅁䭁䉁䕁䅁䵁䅉䅅䅁䙁䅁䅁睁䵁䅁䅁权坂兄䅁权䱄杅䅁权䕁䅁䅋权䩄杅䅁允䅁䅁䅅䅁䙁䑁積積積ㅙ䅴䍄䉁䅁䅁兂䅁䅁䅍䅄䅁䅁䅯眸䄰䅁䅯硹䅉䅁䅯䅂䍁䅧䅯剹䅉䅁䅅䅁䉁䅁䅁兂硂児塲㕯塂䅑杷允䅁䅁䅍䅁䑁䅁䅷䅁䭁䍁䴰䅁䭁䍁䝑䅁䉁䅁䅁允䅁䅁䅯䉳䅁䅁杷允䅁䅁䅍䅁䑁䅁䅷䅁䭁䵁䵕䅁䭁䉁䝷䅁䉁䅁䅁允䅁䅁䅯䅕䅙䅁杷允䅁䅁䅕䅁䑁䅁䅷䅁䭁䱁临䅁䭁佁䭕䅁䭁佁䭙䅁䭁佁䭣䅁䉁䅁䅁允䅁䅁䅯睄䅳䅁杷允䅁䅁䅍䅁䑁䅁䅷䅁䭁䵁佳䅁䭁䉁䝧䅁䉁䅁䅁允䅁䅁䅯䅒䅙䅁杷允䅁䅁䅕䅁䑁䅁䅷䅁䭁偁乍䅁䭁䵁即䅁䭁䅁䅑潁䭁䵁卧䅁䉁䅁䅁允䅁䅁䅕椹捨㡪䙉䕗䵁䅉䅅䅁䙁䅁䅁睁䵁䅁䅁权楂䅄䅁权汄权䅁权浄权䅁权湄权䅁允䅁䅁䅅䅁䭁䑁䱣䅁䵁䅉䅅䅁䙁䅁䅁睁䵁䅁䅁权奄䅄䅁权煄权䅁权浄权䅁权牄权䅁允䅁䅁䅅䅁䡁䅁䅁䅁䅄畐䅚䍄䉁䅁䅁兂䅁䅁䅍䅄䅁䅁䅯睩䄸䅁䅯䄶䅯䅁䅯朵䅯䅁䅯眵䅯䅁䅅䅁䉁䅁䅁权䝁睃䅁䍄䉁䅁䅁兂䅁䅁䅍䅄䅁䅁䅯睨䅷䅁䅯䄶䅯䅁䅯朵䅯䅁䅯眵䅯䅁䅅䅁䉁䅁䅁权⭄权䅁䍄䉁䅁䅁兂䅁䅁䅍䅄䅁䅁䅯儵䄴䅁䅯硹䅉䅁䅯䅂䍁䅧䅯剹䅉䅁䅅䅁䉁䅁䅁兂㥁瑃橥䥣杖䅑杷允䅁䅁䅍䅁䑁䅁䅷䅁䭁佁何䅁䭁䉁䝯䅁䉁䅁䅁允䅁䅁䅯䅑䅙䅁杷允䅁䅁䅕䅁䑁䅁䅷䅁䭁䱁䵍䅁䭁䵁即䅁䭁䅁䅑潁䭁䵁卫䅁䉁䅁䅁允䅁䅁䅕児塲㍯瑂啗䵁䅉䅅䅁䑁䅁䅁睁䵁䅁䅁权婁睃䅁权捁杂䅁允䅁䅁䅅䅁䭁䥁䝉䅁䵁䅉䅅䅁䑁䅁䅁睁䵁䅁䅁权䙂䅄䅁权偄杅䅁允䅁䅁䅅䅁䡁䅁䅁䅁杂敺䅎䍄䉁䅁䅁兂䅁䅁䅍䅄䅁䅁䅯杭䅳䅁䅯䄷䅯䅁䅯朵䅯䅁䅯眵䅯䅁䅅䅁䉁䅁䅁权允䅂䅁䍄䉁䅁䅁兂䅁䅁䅍䅄䅁䅁䅯朰䄸䅁䅯䄶䅯䅁䅯朵䅯䅁䅯眵䅯䅁䅅䅁䉁䅁䅁权允䅂䅁䍄䉁䅁䅁睁䅁䅁䅍䅄䅁䅁䅯杔䅷䅁䅯杊䅙䅁䅅䅁䉁䅁䅁兂晁敨剴䱵唵䅑杷允䅁䅁䅍䅁䑁䅁䅷䅁䭁䝁䴸䅁䭁䉁䜴䅁䉁䅁䅁允䅁䅁䅯䅘䅙䅁杷允䅁䅁䅕䅁䑁䅁䅷䅁䭁䵁佷䅁䭁佁䭯䅁䭁佁䭙䅁䭁佁䭳䅁䉁䅁䅁允䅁䅁䅯䅅䅑䅁杷允䅁䅁䅕䅁䑁䅁䅷䅁䭁䙁䱙䅁䭁䵁即䅁䭁䅁䅑潁䭁䵁卧䅁䉁䅁䅁允䅁䅁䅕㘱睎児䡯し䵁䅉䅅䅁䑁䅁䅁睁䵁䅁䅁权㑁睄䅁权捁杂䅁允䅁䅁䅅䅁䭁䕁䝅䅁䵁䅉䅅䅁䑁䅁䅁睁䵁䅁䅁权䡄䅄䅁权敁杂䅁允䅁䅁䅅䅁䭁䭁䝉䅁䵁䅉䅅䅁䙁䅁䅁睁䵁䅁䅁权杁杄䅁权䙄杅䅁权䕁䅁䅋权䩄杅䅁允䅁䅁䅅䅁䙁䍁临䬴䡥南䅚䍄䉁䅁䅁睁䅁䅁䅍䅄䅁䅁䅯䅲䄴䅁䅯䅊䅙䅁䅅䅁䉁䅁䅁权㑃睄䅁䍄䉁䅁䅁兂䅁䅁䅍䅄䅁䅁䅯䅫䅳䅁䅯朶䅯䅁䅯朵䅯䅁䅯眶䅯䅁䅅䅁䉁䅁䅁权允䅂䅁䍄䉁䅁䅁睁䅁䅁䅍䅄䅁䅁䅯杂䅷䅁䅯䅊䅙䅁䅅䅁䉁䅁䅁权䥁睂䅁䍄䉁䅁䅁兂䅁䅁䅍䅄䅁䅁䅯儳䄰䅁䅯朶䅯䅁䅯朵䅯䅁䅯眶䅯䅁䅅䅁䉁䅁䅁权允䅂䅁䍄䉁䅁䅁兂䅁䅁䅍䅄䅁䅁䅯睩䄸䅁䅯剸䅉䅁䅯䅂䍁䅧䅯䉹䅉䅁䅅䅁䉁䅁䅁兂桄普慙瑱䥁䅑杷允䅁䅁䅍䅁䑁䅁䅷䅁䭁䅁䵁䅁䭁䍁䝑䅁䉁䅁䅁允䅁䅁䅯䉳䅅䅁杷允䅁䅁䅍䅁䑁䅁䅷䅁䭁䥁䱉䅁䭁䉁䝧䅁䉁䅁䅁允䅁䅁䅯杓䅙䅁杷允䅁䅁䅍䅁䑁䅁䅷䅁䭁佁乷䅁䭁䉁䝷䅁䉁䅁䅁允䅁䅁䅯睪䅙䅁杷允䅁䅁䅕䅁䑁䅁䅷䅁䭁䑁佁䅁䭁䵁即䅁䭁䅁䅑潁䭁䵁卫䅁䉁䅁䅁允䅁䅁䅕㘱睎児㍱䕗䵁䅉䅅䅁䙁䅁䅁睁䵁䅁䅁权扃杄䅁权煄权䅁权浄权䅁权牄权䅁允䅁䅁䅅䅁䭁䉁䕁䅁䵁䅉䅅䅁䙁䅁䅁睁䵁䅁䅁权晄䅄䅁权獄权䅁权浄权䅁权湄权䅁允䅁䅁䅅䅁䡁䅁䅁</t>
  </si>
  <si>
    <t>䅁权改䅖䍄䉁䅁䅁兂䅁䅁䅍䅄䅁䅁䅯䅹䅷䅁䅯䄶䅯䅁䅯朵䅯䅁䅯眵䅯䅁䅅䅁䉁䅁䅁权允䅂䅁䍄䉁䅁䅁兂䅁䅁䅍䅄䅁䅁䅯䅕䅳䅁䅯儶䅯䅁䅯朵䅯䅁䅯眵䅯䅁䅅䅁䉁䅁䅁权允䅂䅁䍄䉁䅁䅁兂䅁䅁䅍䅄䅁䅁䅯睥䅳䅁䅯䄶䅯䅁䅯朵䅯䅁䅯眵䅯䅁䅅䅁䉁䅁䅁权䝁睃䅁䍄䉁䅁䅁睁䅁䅁䅍䅄䅁䅁䅯典䅳䅁䅯䅊䅙䅁䅅䅁䉁䅁䅁权⭂睄䅁䍄䉁䅁䅁兂䅁䅁䅍䅄䅁䅁䅯睘䅷䅁䅯朶䅯䅁䅯朵䅯䅁䅯眶䅯䅁䅅䅁䉁䅁䅁睂䅁䅁䅁䑁浲䅑杷允䅁䅁䅕䅁䑁䅁䅷䅁䭁䅁乫䅁䭁佁䭧䅁䭁佁䭙䅁䭁佁䭣䅁䉁䅁䅁允䅁䅁䅯杂䅳䅁杷允䅁䅁䅕䅁䑁䅁䅷䅁䭁䅁䵁䅁䭁䵁即䅁䭁䅁䅑潁䭁䵁卫䅁䉁䅁䅁允䅁䅁䅕㑈牘払敨啖䵁䅉䅅䅁䑁䅁䅁睁䵁䅁䅁权噁充䅁权慁杂䅁允䅁䅁䅅䅁䭁䙁䜸䅁䵁䅉䅅䅁䙁䅁䅁睁䵁䅁䅁权㥁䅄䅁权潄权䅁权浄权䅁权湄权䅁允䅁䅁䅅䅁䭁䉁䕁䅁䵁䅉䅅䅁䑁䅁䅁睁䵁䅁䅁权偄兄䅁权慁杂䅁允䅁䅁䅅䅁䭁䉁䝳䅁䵁䅉䅅䅁䙁䅁䅁睁䵁䅁䅁权⭁䅄䅁权潄权䅁权浄权䅁权湄权䅁允䅁䅁䅅䅁䭁偁䬴䅁䵁䅉䅅䅁䙁䅁䅁睁䵁䅁䅁权⽁䅄䅁权潄权䅁权浄权䅁权湄权䅁允䅁䅁䅅䅁䭁䉁䕁䅁䵁䅉䅅䅁䙁䅁䅁睁䵁䅁䅁权㕄䅄䅁权灄权䅁权浄权䅁权湄权䅁允䅁䅁䅅䅁䭁䉁䕁䅁䵁䅉䅅䅁䕁䅁䅁睁䵁䅁䅁权䍃兄䅁权晁杂䅁权杁杂䅁允䅁䅁䅅䅁䭁䅁䩯䅁䵁䅉䅅䅁䙁䅁䅁睁䵁䅁䅁权⽄权䅁权汄权䅁权浄权䅁权湄权䅁允䅁䅁䅅䅁䭁䉁䕁䅁䵁䅉䅅䅁䑁䅁䅁睁䵁䅁䅁权祂兄䅁权敁杂䅁允䅁䅁䅅䅁䭁䙁䝕䅁䵁䅉䅅䅁䙁䅁䅁睁䵁䅁䅁权療睃䅁权䙄杅䅁权䕁䅁䅋权䥄杅䅁允䅁䅁䅅䅁䙁䅁啲噉畦倱⼸䍄䉁䅁䅁兂䅁䅁䅍䅄䅁䅁䅯杧䄰䅁䅯䄶䅯䅁䅯朵䅯䅁䅯眵䅯䅁䅅䅁䉁䅁䅁权䝁睃䅁䍄䉁䅁䅁兂䅁䅁䅍䅄䅁䅁䅯兔䄰䅁䅯儵䅯䅁䅯朵䅯䅁䅯眵䅯䅁䅅䅁䉁䅁䅁权偁睃䅁䍄䉁䅁䅁睁䅁䅁䅍䅄䅁䅁䅯睩䄸䅁䅯杈䅙䅁䅅䅁䉁䅁䅁权楃杂䅁䍄䉁䅁䅁兂䅁䅁䅍䅄䅁䅁䅯䅎䅷䅁䅯儵䅯䅁䅯朵䅯䅁䅯眵䅯䅁䅅䅁䉁䅁䅁权允䅂䅁䍄䉁䅁䅁睁䅁䅁䅍䅄䅁䅁䅯児䅷䅁䅯䅇䅙䅁䅅䅁䉁䅁䅁权䭂杂䅁䍄䉁䅁䅁睁䅁䅁䅍䅄䅁䅁䅯材䅷䅁䅯䅇䅙䅁䅅䅁䉁䅁䅁权婁杂䅁䍄䉁䅁䅁兂䅁䅁䅍䅄䅁䅁䅯睋䅷䅁䅯剸䅉䅁䅯䅂䍁䅧䅯剹䅉䅁䅅䅁䉁䅁䅁兂䙃䍶潶奨单䅑杷允䅁䅁䅍䅁䑁䅁䅷䅁䭁䝁䱣䅁䭁䍁䝑䅁䉁䅁䅁允䅁䅁䅯砯䅅䅁杷允䅁䅁䅕䅁䑁䅁䅷䅁䭁佁乍䅁䭁佁䭫䅁䭁佁䭙䅁䭁佁䭣䅁䉁䅁䅁允䅁䅁䅯硥䅁䅁杷允䅁䅁䅍䅁䑁䅁䅷䅁䭁䥁偳䅁䭁䍁䝙䅁䉁䅁䅁允䅁䅁䅕硥畓⭒煅䕗䵁䅉䅅䅁䑁䅁䅁睁䵁䅁䅁权杁睃䅁权捁杂䅁允䅁䅁䅅䅁䭁䡁䝳䅁䵁䅉䅅䅁䑁䅁䅁睁䵁䅁䅁权㕂杄䅁权敁杂䅁允䅁䅁䅅䅁䭁佁䜰䅁䵁䅉䅅䅁䕁䅁䅁睁䵁䅁䅁权䙄䅄䅁权晁杂䅁权杁杂䅁允䅁䅁䅅䅁䭁䙁䩉䅁䵁䅉䅅䅁䑁䅁䅁睁䵁䅁䅁权桁睃䅁权偄杅䅁允䅁䅁䅅䅁䭁䉁䕁䅁䵁䅉䅅䅁䙁䅁䅁睁䵁䅁䅁权摁䅄䅁权䱄杅䅁权䕁䅁䅋权䩄杅䅁允䅁䅁䅅䅁䙁䉁䘫ㄶ㑇汔䅆䍄䉁䅁䅁兂䅁䅁䅍䅄䅁䅁䅯末䅯䅁䅯儷䅯䅁䅯朵䅯䅁䅯眵䅯䅁䅅䅁䉁䅁䅁睂䅁䅁䅁䔴浘䅑杷允䅁䅁䅕䅁䑁䅁䅷䅁䭁䥁䱕䅁䭁佁䭷䅁䭁佁䭙䅁䭁佁䭣䅁䉁䅁䅁允䅁䅁䅣䅁䅁䝁慁欵䵁䅉䅅䅁䙁䅁䅁睁䵁䅁䅁权晁䅄䅁权䱄杅䅁权䕁䅁䅋权䩄杅䅁允䅁䅁䅅䅁䙁䅁䅁䅁䅁䝅䅊䍄䉁䅁䅁睁䅁䅁䅍䅄䅁䅁䅯眹䅳䅁䅯䅇䅙䅁䅅䅁䉁䅁䅁权婁杂䅁䍄䉁䅁䅁睁䅁䅁䅍䅄䅁䅁䅯䄱䅷䅁䅯硺䅉䅁䅅䅁䉁䅁䅁睂䅁䅁䅁偧支䅑杷允䅁䅁䅕䅁䑁䅁䅷䅁䭁䩁乯䅁䭁佁䭫䅁䭁佁䭙䅁䭁佁䭣䅁䉁䅁䅁允䅁䅁䅯䅅䅑䅁杷允䅁䅁䅕䅁䑁䅁䅷䅁䭁䅁䱁䅁䭁佁䭯䅁䭁佁䭙䅁䭁佁䭳䅁䉁䅁䅁允䅁䅁䅣䅁䅁䭁煁欵䵁䅉䅅䅁䙁䅁䅁睁䵁䅁䅁权㍄睃䅁权䙄杅䅁权䕁䅁䅋权䩄杅䅁允䅁䅁䅅䅁䙁䑁㘲捲嘴䅱䅖䍄䉁䅁䅁兂䅁䅁䅍䅄䅁䅁䅯朸䅳䅁䅯硹䅉䅁䅯䅂䍁䅧䅯䉹䅉䅁䅅䅁䉁䅁䅁兂䭁㘱睎晐摰䅑杷允䅁䅁䅕䅁䑁䅁䅷䅁䭁䥁乁䅁䭁䵁单䅁䭁䅁䅑潁䭁䵁卫䅁䉁䅁䅁允䅁䅁䅕䱋䅣匳䕐い䵁䅉䅅䅁䙁䅁䅁睁䵁䅁䅁权䱃睄䅁权汄权䅁权浄权䅁权湄权䅁允䅁䅁䅅䅁䭁䑁䱣䅁䵁䅉䅅䅁䙁䅁䅁睁䵁䅁䅁权䩂睃䅁权潄权䅁权浄权䅁权湄权䅁允䅁䅁䅅䅁䭁䅁䱙䅁䵁䅉䅅䅁䙁䅁䅁睁䵁䅁䅁权睁䅄䅁权煄权䅁权浄权䅁权牄权䅁允䅁䅁䅅䅁䡁䅁䅁䅁杂畑䅚䍄䉁䅁䅁兂䅁䅁䅍䅄䅁䅁䅯眯䅯䅁䅯䄶䅯䅁䅯朵䅯䅁䅯眵䅯䅁䅅䅁䉁䅁䅁权允䅂䅁䍄䉁䅁䅁兂䅁䅁䅍䅄䅁䅁䅯䅖䅷䅁䅯剸䅉䅁䅯䅂䍁䅧䅯剹䅉䅁䅅䅁䉁䅁䅁兂灁獂婗愳慑䅑杷允䅁䅁䅕䅁䑁䅁䅷䅁䭁䝁䵍䅁䭁佁䭯䅁䭁佁䭙䅁䭁佁䭳䅁䉁䅁䅁允䅁䅁䅯䅅䅑䅁杷允䅁䅁䅕䅁䑁䅁䅷䅁䭁偁䵍䅁䭁佁䭫䅁䭁佁䭙䅁䭁佁䭣䅁䉁䅁䅁允䅁䅁䅯硊䅁䅁杷允䅁䅁䅕䅁䑁䅁䅷䅁䭁䝁䵅䅁䭁佁䭯䅁䭁佁䭙䅁䭁佁䭳䅁䉁䅁䅁允䅁䅁䅣䅁䅁䝁㉁欵䵁䅉䅅䅁䙁䅁䅁睁䵁䅁䅁权扃睃䅁权䙄杅䅁权䕁䅁䅋权䩄杅䅁允䅁䅁䅅䅁䙁䑁㍑瀵挰术䅚䍄䉁䅁䅁兂䅁䅁䅍䅄䅁䅁䅯睘䅳䅁䅯硹䅉䅁䅯䅂䍁䅧䅯䉹䅉䅁䅅䅁䉁䅁䅁兂塄㍯㥁浃捤䅑杷允䅁䅁䅍䅁䑁䅁䅷䅁䭁䡁䰴䅁䭁䉁䜴䅁䉁䅁䅁允䅁䅁䅯睪䅙䅁杷允䅁䅁䅍䅁䑁䅁䅷䅁䭁䡁䰸䅁䭁䉁䜴䅁䉁䅁䅁允䅁䅁䅯杚䅙䅁杷允䅁䅁䅍䅁䑁䅁䅷䅁䭁偁䵕䅁䭁䍁䝙䅁䉁䅁䅁允䅁䅁䅕㑈牘払⭩䕘䵁䅉䅅䅁䕁䅁䅁睁䵁䅁䅁权䵃䅄䅁权晁杂䅁权杁杂䅁允䅁䅁䅅䅁䭁䱁剫䅁䵁䅉䅅䅁䑁䅁䅁睁䵁䅁䅁权䙂䅄䅁权流杂䅁允䅁䅁䅅䅁䙁佁㙆䭆䠵噉䅖䍄䉁䅁䅁䅂䅁䅁䅍䅄䅁䅁䅯兪䅷䅁䅯睈䅙䅁䅯䅉䅙䅁䅅䅁䉁䅁䅁权䕃睂䅁䍄䉁䅁䅁睁䅁䅁䅍䅄䅁䅁䅯儯䄴䅁䅯杈䅙䅁䅅䅁䉁䅁䅁权摂杂䅁䍄䉁䅁䅁兂䅁䅁䅍䅄䅁䅁䅯䅐䄰䅁䅯剸䅉䅁䅯䅂䍁䅧䅯䉹䅉䅁䅅䅁䉁䅁䅁兂敂歪瑎㥵䩑䅑杷允䅁䅁䅕䅁䑁䅁䅷䅁䭁䑁佑䅁䭁䵁即䅁䭁䅁䅑潁䭁䵁卧䅁䉁䅁䅁允䅁䅁䅕⽷潕䥘匹䕘䵁䅉䅅䅁䙁䅁䅁睁䵁䅁䅁权啁杄䅁权䱄杅䅁权䕁䅁䅋权䥄杅䅁允䅁䅁䅅䅁䙁䭁睒児塲ㅧ䄵䍄䉁䅁䅁兂䅁䅁䅍䅄䅁䅁䅯䅷䄴䅁䅯硹䅉䅁䅯䅂䍁䅧䅯䉹䅉䅁䅅䅁䉁䅁䅁兂啁歲桦橥坒䅑杷允䅁䅁䅍䅁䑁䅁䅷䅁䭁䍁䰴䅁䭁䉁䝷䅁䉁䅁䅁允䅁䅁䅯杮䅙䅁杷允䅁䅁䅍䅁䑁䅁䅷䅁䭁偁䱣䅁䭁䉁䝯䅁䉁䅁䅁允䅁䅁䅯䅷䅙䅁杷允䅁䅁䅍䅁䑁䅁䅷䅁䭁䕁䱯䅁䭁䵁匸䅁䉁䅁䅁允䅁䅁䅣䅁䅁䍁䝃䔴䵁䅉䅅䅁䙁䅁䅁睁䵁䅁䅁权䙄睃䅁权䙄杅䅁权䕁䅁䅋权䥄杅䅁允䅁䅁䅅䅁䙁偁㍏灪浰穥䅖䍄䉁䅁䅁兂䅁䅁䅍䅄䅁䅁䅯䉅䅁䅁䅯剸䅉䅁䅯䅂䍁䅧䅯䉹䅉䅁䅅䅁䉁䅁䅁兂い㡐䥎⬸具䅑杷允䅁䅁䅍䅁䑁䅁䅷䅁䭁䡁䱷䅁䭁䉁䜴䅁䉁䅁䅁允䅁䅁䅯公䅙䅁杷允䅁䅁䅍䅁䑁䅁䅷䅁䭁䙁丸䅁䭁䍁䝙䅁䉁䅁䅁允䅁䅁䅕㘱睎児䡲啖䵁䅉䅅䅁䑁䅁䅁睁䵁䅁䅁权啂睃䅁权偄杅䅁允䅁䅁䅅䅁䭁䉁䕁䅁䵁䅉䅅䅁䑁䅁䅁睁䵁䅁䅁权ㅂ兄䅁权敁杂䅁允䅁䅁䅅䅁䭁䕁䝫䅁䵁䅉䅅䅁䕁䅁䅁睁䵁䅁䅁权ㅂ䅄䅁权晁杂䅁权杁杂䅁允䅁䅁䅅䅁䭁䕁即䅁䵁䅉䅅䅁䙁䅁䅁睁䵁䅁䅁权㍄睃䅁权䙄杅䅁权䕁䅁䅋权䥄杅䅁允䅁䅁䅅䅁䙁佁啭佭ば杵䅊䍄䉁䅁䅁兂䅁䅁䅍䅄䅁䅁䅯杮䅳䅁䅯剸䅉䅁䅯䅂䍁䅧䅯䉹䅉䅁䅅䅁䉁䅁䅁兂汄睢奍䥃䱯䅑杷允䅁䅁䅕䅁䑁䅁䅷䅁䭁䑁䱁䅁䭁䵁单䅁䭁䅁䅑潁䭁䵁卫䅁䉁䅁䅁允䅁䅁䅕啷慎㥹昸歈䵁䅉䅅䅁䑁䅁䅁睁䵁䅁䅁权塁睃䅁权敁杂䅁允䅁䅁䅅䅁䭁䝁䡯䅁䵁䅉䅅䅁䑁䅁䅁睁䵁䅁䅁权㉄权䅁权歁杂䅁允䅁䅁䅅䅁䭁䍁䭍䅁䵁䅉䅅䅁䑁䅁䅁睁䵁䅁䅁权ㅂ䅄䅁权敁杂䅁允䅁䅁䅅䅁䭁䵁䠰䅁䵁䅉䅅䅁䙁䅁䅁睁䵁䅁䅁权癁䅄䅁权灄权䅁权浄权䅁权湄权䅁允䅁䅁䅅䅁䭁䭁到䅁䵁䅉䅅䅁䙁䅁䅁睁䵁䅁䅁权乁兄䅁权灄权䅁权浄权䅁权湄权䅁允䅁䅁䅅䅁䭁䉁䕁䅁䵁䅉䅅䅁䙁䅁䅁睁䵁䅁䅁权䵂睄䅁权煄权䅁权浄权䅁权牄权䅁允䅁䅁䅅䅁䭁䉁䕁䅁䵁䅉䅅䅁䙁䅁䅁睁䵁䅁䅁权㍄睃䅁权䱄杅䅁权䕁䅁䅋权䩄杅䅁允䅁䅁䅅䅁䙁䙁偹癷潕䙔䅂䍄䉁䅁䅁睁䅁䅁䅍䅄䅁䅁䅯儫䅷䅁䅯䅊䅙䅁䅅䅁䉁䅁䅁权䥁睂䅁䍄䉁䅁䅁䅂䅁䅁䅍䅄䅁䅁䅯杋䅳䅁䅯睈䅙䅁䅯䅉䅙䅁䅅䅁䉁䅁䅁权ㅄ兄䅁䍄䉁䅁䅁睁䅁䅁䅍䅄䅁䅁䅯䅈䄰䅁䅯杊䅙䅁䅅䅁䉁䅁䅁兂畃⭒㙆䩆堵䅑杷允䅁䅁䅍䅁䑁䅁䅷䅁䭁䝁䴴䅁䭁䉁䜴䅁䉁䅁䅁允䅁䅁䅯児䅣䅁杷允䅁䅁䅍䅁䑁䅁䅷䅁䭁佁䰰䅁䭁䉁䝯䅁䉁䅁䅁允䅁䅁䅯䅐䅙䅁杷允䅁䅁䅕䅁䑁䅁䅷䅁䭁䩁佣䅁䭁佁䭷䅁䭁佁䭙䅁䭁佁䭣䅁䉁䅁䅁允䅁䅁䅯䅅䅑䅁杷允䅁䅁䅕䅁䑁䅁䅷䅁䭁䙁䵅䅁䭁佁䭧䅁䭁佁䭙䅁䭁佁䭣䅁䉁䅁䅁允䅁䅁䅯䅅䅑䅁杷允䅁䅁䅕䅁䑁䅁䅷䅁䭁䵁位䅁䭁佁䭯䅁䭁佁䭙䅁䭁佁䭳䅁䉁䅁䅁允䅁䅁䅯䅅䅑䅁杷允䅁䅁䅕䅁䑁䅁䅷䅁䭁䉁䱳䅁䭁佁䭕䅁䭁佁䭙䅁䭁佁䭣䅁䉁䅁䅁允䅁䅁䅯䅅䅑䅁杷允䅁䅁䅕䅁䑁䅁䅷䅁䭁偁䱙䅁䭁䵁即䅁䭁䅁䅑潁䭁䵁卫䅁䉁䅁䅁允䅁䅁䅕体㙆䭆䠵啘䵁䅉䅅䅁䙁䅁䅁睁䵁䅁䅁权慁杄䅁权煄权䅁权浄权䅁权牄权䅁允䅁䅁䅅䅁䡁䅁䅁䅁䅃畑䅚䍄䉁䅁䅁兂䅁䅁䅍䅄䅁䅁䅯眴䄸䅁䅯剸䅉䅁䅯䅂䍁䅧䅯䉹䅉䅁䅅䅁䉁䅁䅁兂䉁⭵⭸做呅䅑杷允䅁䅁䅍䅁䑁䅁䅷䅁䭁偁䱣䅁䭁䉁䜴䅁䉁䅁䅁允䅁䅁䅯兮䅣䅁杷允䅁䅁䅍䅁䑁䅁䅷䅁䭁乁䱳䅁䭁䵁匸䅁䉁䅁䅁允䅁䅁䅣䅁䅁䝁䍄䔵䵁䅉䅅䅁䑁䅁䅁睁䵁䅁䅁权楄睃䅁权奁杂䅁允䅁䅁䅅䅁䭁䡁䝷䅁䵁䅉䅅䅁䙁䅁䅁睁䵁䅁䅁权噄䅄䅁权灄权䅁权浄权䅁权湄权䅁允䅁䅁䅅䅁䭁䉁䕁䅁䵁䅉䅅䅁䙁䅁䅁睁䵁䅁䅁权乃䅄䅁权䙄杅䅁权䕁䅁䅋权䩄杅䅁允䅁䅁䅅䅁䙁䱁䨹䑯穴光䄱䍄䉁䅁䅁兂䅁䅁䅍䅄䅁䅁䅯杣䄰䅁䅯䄶䅯䅁䅯朵䅯䅁䅯眵䅯䅁䅅䅁䉁䅁䅁权允䅂䅁䍄䉁䅁䅁睁䅁䅁䅍䅄䅁䅁䅯睺䅷䅁䅯䅈䅙䅁䅅䅁䉁䅁䅁权楂杂䅁䍄䉁䅁䅁兂䅁䅁䅍䅄䅁䅁䅯睰䅳䅁䅯䄶䅯䅁䅯朵䅯䅁䅯眵䅯䅁䅅䅁䉁䅁䅁权㉁睃䅁䍄䉁䅁䅁兂䅁䅁䅍䅄䅁䅁䅯李䄰䅁䅯硹䅉䅁䅯䅂䍁䅧䅯剹䅉䅁䅅䅁䉁䅁䅁兂卂䉵䘶⼶慆䅑杷允䅁䅁䅕䅁䑁䅁䅷䅁䭁䑁乣䅁䭁䵁即䅁䭁䅁䅑潁䭁䵁卫䅁䉁䅁䅁允䅁䅁䅕⽷潕䥘礫啗䵁䅉䅅䅁䙁䅁䅁睁䵁䅁䅁权摄兄䅁权䙄杅䅁权䕁䅁䅋权䩄杅䅁允䅁䅁䅅䅁䙁䩁⽆湲祷䉷䅊䍄䉁䅁䅁兂䅁䅁䅍䅄䅁䅁䅯眫䅳䅁䅯儵䅯䅁䅯朵䅯䅁䅯眵䅯䅁䅅䅁䉁䅁䅁权允䅂䅁䍄䉁䅁䅁兂䅁䅁䅍䅄䅁䅁䅯䅉䄴䅁䅯䄶䅯䅁䅯朵䅯䅁䅯眵䅯䅁䅅䅁䉁䅁䅁权䝁睃䅁䍄䉁䅁䅁睁䅁䅁䅍䅄䅁䅁䅯眸䄰䅁䅯䅈䅙䅁䅅䅁䉁䅁䅁权潂睂䅁䍄䉁䅁䅁䅂䅁䅁䅍䅄䅁䅁䅯眹䅳䅁䅯睈䅙䅁䅯䅉䅙䅁䅅䅁䉁䅁䅁权楃䅅䅁䍄䉁䅁䅁兂䅁䅁䅍䅄䅁䅁䅯睷䄴䅁䅯儷䅯䅁䅯朵䅯䅁䅯眵䅯䅁䅅䅁䉁䅁䅁权允䅂䅁䍄䉁䅁䅁兂䅁䅁䅍䅄䅁䅁䅯睢䄰䅁䅯䄷䅯䅁䅯朵䅯䅁䅯眵䅯䅁䅅䅁䉁䅁䅁权允䅂䅁䍄䉁䅁䅁睁䅁䅁䅍䅄䅁䅁䅯朰䅷䅁䅯䅊䅙䅁䅅䅁䉁䅁䅁权䱁䅅䅁䍄䉁䅁䅁兂䅁䅁䅍䅄䅁䅁䅯䉤䅁䅁䅯儷䅯䅁䅯朵䅯䅁䅯眵䅯䅁䅅䅁䉁䅁䅁权允䅂䅁䍄䉁䅁䅁睁䅁䅁䅍䅄䅁䅁䅯朹䅷䅁䅯杈䅙䅁䅅䅁䉁䅁䅁权祂杂䅁䍄䉁䅁䅁兂䅁䅁䅍䅄䅁䅁䅯䅦䅳䅁䅯䄶䅯䅁䅯朵䅯䅁䅯眵䅯䅁䅅䅁䉁䅁䅁权允䅂䅁䍄䉁䅁䅁睁䅁䅁䅍䅄䅁䅁䅯睇䅳䅁䅯杈䅙䅁䅅䅁䉁䅁䅁权ぁ杂䅁䍄䉁䅁䅁兂䅁䅁䅍䅄䅁䅁䅯睉䄰䅁䅯䄶䅯䅁䅯朵䅯䅁䅯眵䅯䅁䅅䅁䉁䅁䅁权允䅂䅁䍄䉁䅁䅁兂䅁䅁䅍䅄䅁䅁䅯兎䅷䅁䅯硹䅉䅁䅯䅂䍁䅧䅯剹䅉䅁䅅䅁䉁䅁䅁兂偃癷潕䉘朹䅑杷允䅁䅁䅍䅁䑁䅁䅷䅁䭁䥁䵣䅁䭁䍁䝑䅁䉁䅁䅁允䅁䅁䅯副䅁䅁杷允䅁䅁䅍䅁䑁䅁䅷䅁䭁䱁丸䅁䭁䉁䝧䅁䉁䅁䅁允䅁䅁䅯兏䅙䅁杷允䅁䅁䅕䅁䑁䅁䅷䅁䭁䡁䴸䅁䭁佁䬰䅁䭁佁䭙䅁䭁佁䭣䅁䉁䅁䅁允䅁䅁䅣䅁䅁䝁瑁欵䵁䅉䅅䅁䙁䅁䅁睁䵁䅁䅁权䥂䅄䅁权瑄权䅁权浄权䅁权湄权䅁允䅁䅁䅅䅁䡁䅁䅁䅁杂⭃䅚䍄䉁䅁䅁兂䅁䅁䅍䅄䅁䅁䅯眫䅯䅁䅯硹䅉䅁䅯䅂䍁䅧䅯剹䅉䅁䅅䅁䉁䅁䅁兂㉄䙋偹楷奖䅑杷允䅁䅁䅕䅁䑁䅁䅷䅁䭁偁䭷䅁䭁䵁即䅁䭁䅁䅑潁䭁䵁卫䅁䉁䅁䅁允䅁䅁䅕灭婭婭婭ざ䵁䅉䅅䅁䙁䅁䅁睁䵁䅁䅁权㍄睃䅁权汄权䅁权浄权䅁权湄权䅁允䅁䅁䅅䅁䭁䉁䕁䅁䵁䅉䅅䅁䙁䅁䅁睁䵁䅁䅁权硄䅄䅁权䙄杅䅁权䕁䅁䅋权䩄杅䅁允䅁䅁䅅䅁䙁乁嘳⽑⽎桖䅤䍄䉁䅁䅁睁䅁䅁䅍䅄䅁䅁䅯睖䅳䅁䅯硺䅉䅁䅅䅁䉁䅁䅁权允䅂䅁䍄䉁䅁䅁睁䅁䅁䅍䅄䅁䅁䅯杮䄰䅁䅯杈䅙䅁䅅䅁䉁䅁䅁权祁杂䅁䍄䉁䅁䅁兂䅁䅁䅍䅄䅁䅁䅯眹䅳䅁䅯䄷䅯䅁䅯朵䅯䅁䅯眵䅯䅁䅅䅁䉁䅁䅁权允䅂䅁䍄䉁䅁䅁兂䅁䅁䅍䅄䅁䅁䅯䅭䅳䅁䅯儶䅯䅁䅯朵䅯䅁䅯眵䅯䅁䅅䅁䉁䅁䅁权䙂充䅁䍄䉁䅁䅁兂䅁䅁䅍䅄䅁䅁䅯六䅳䅁䅯儶䅯䅁䅯朵䅯䅁䅯眵䅯䅁䅅䅁䉁䅁䅁权允䅂䅁䍄䉁䅁䅁兂䅁䅁䅍䅄䅁䅁䅯杭䅳䅁䅯儶䅯䅁䅯朵䅯䅁䅯眵䅯䅁䅅䅁䉁䅁䅁权允䅂䅁䍄䉁䅁䅁兂䅁䅁䅍䅄䅁䅁䅯桘䅁䅁䅯䄷䅯䅁䅯朵䅯䅁䅯眵䅯䅁䅅䅁䉁䅁䅁权允䅂䅁䍄䉁䅁䅁睁䅁䅁䅍䅄䅁䅁䅯睘䅳䅁䅯䅈䅙䅁䅅䅁䉁䅁䅁权楂杂䅁䍄䉁䅁䅁睁䅁䅁䅍䅄䅁䅁䅯眯䄴䅁䅯杊䅙䅁䅅䅁䉁䅁䅁兂㑃潈牘婕䩨䅑杷允䅁䅁䅍䅁䑁䅁䅷䅁䭁乁䰰䅁䭁䍁䝑䅁䉁䅁䅁允䅁䅁䅯內䄸䅁杷允䅁䅁䅍䅁䑁䅁䅷䅁䭁乁䰴䅁䭁䍁䝑䅁䉁䅁䅁允䅁䅁䅯杧䄸䅁杷允䅁䅁䅕䅁䑁䅁䅷䅁䭁䵁临䅁䭁佁䬰䅁䭁佁䭙䅁䭁佁䭣䅁䉁䅁䅁允䅁䅁䅣䅁䅁䝁杁欵䵁䅉䅅䅁䑁䅁䅁睁䵁䅁䅁权歃䅄䅁权奁杂䅁允䅁䅁䅅䅁䭁䕁䝑䅁䵁䅉䅅䅁䑁䅁䅁睁䵁䅁䅁权乁䅄䅁权偄杅䅁允䅁䅁䅅䅁䡁䅁䅁䅁杁敩䅖䍄䉁䅁䅁兂䅁䅁䅍䅄䅁䅁䅯具䅷䅁䅯剸䅉䅁䅯䅂䍁䅧䅯䉹䅉䅁䅅䅁䉁䅁䅁兂坂畘䉎摭扁䅑杷允䅁䅁䅍䅁䑁䅁䅷䅁䭁䉁偫䅁䭁䉁䝧䅁䉁䅁䅁允䅁䅁䅯䅒䅙䅁杷允䅁䅁䅕䅁䑁䅁䅷䅁䭁䅁䴰䅁䭁䵁单䅁䭁䅁䅑潁䭁䵁卧䅁䉁䅁䅁允䅁䅁䅕䜱㥉㥏睢䕊䵁䅉䅅䅁䑁䅁䅁睁䵁䅁䅁权呄睃䅁权捁杂䅁允䅁䅁䅅䅁䭁偁䝣䅁䵁䅉䅅䅁䑁䅁䅁睁䵁䅁䅁权䙂䅄䅁权捁杂䅁允䅁䅁䅅䅁䭁䭁䥫䅁䵁䅉䅅䅁䙁䅁䅁睁䵁䅁䅁权穄兄䅁权䙄杅䅁权䕁䅁䅋权䩄杅䅁允䅁䅁䅅䅁䙁䅁䩺㝬楬兇䄹䍄䉁䅁䅁睁䅁䅁䅍䅄䅁䅁䅯兡䄰䅁䅯䅇䅙䅁䅅䅁䉁䅁䅁权瑁杂䅁䍄䉁䅁䅁睁䅁䅁䅍䅄䅁䅁䅯睊䅳䅁䅯杇䅙䅁䅅䅁䉁䅁䅁权楂杂䅁䍄䉁䅁䅁兂䅁䅁䅍䅄䅁䅁䅯朷䅳䅁䅯儷䅯䅁䅯朵䅯䅁䅯眵䅯䅁䅅䅁䉁䅁䅁权允䅂䅁䍄䉁䅁䅁兂䅁䅁䅍䅄䅁䅁䅯睳䅷䅁䅯䄷䅯䅁䅯朵䅯䅁䅯眵䅯䅁䅅䅁䉁䅁䅁权允䅂䅁䍄䉁䅁䅁兂䅁䅁䅍䅄䅁䅁䅯儵䄰䅁䅯儶䅯䅁䅯朵䅯䅁䅯眵䅯䅁䅅䅁䉁䅁䅁权允䅂䅁䍄䉁䅁䅁兂䅁䅁䅍䅄䅁䅁䅯杚䅷䅁䅯䄶䅯䅁䅯朵䅯䅁䅯眵䅯䅁䅅䅁䉁䅁䅁权允䅂䅁䍄䉁䅁䅁兂䅁䅁䅍䅄䅁䅁䅯儯䅷䅁䅯儷䅯䅁䅯朵䅯䅁䅯眵䅯䅁䅅䅁䉁䅁䅁权允䅂䅁䍄䉁䅁䅁兂䅁䅁䅍䅄䅁䅁䅯术䅷䅁䅯儷䅯䅁䅯朵䅯䅁䅯眵䅯䅁䅅䅁䉁䅁䅁权允䅂䅁䍄䉁䅁䅁兂䅁䅁䅍䅄䅁䅁䅯䅄䄴䅁䅯䄷䅯䅁䅯朵䅯䅁䅯眵䅯䅁䅅䅁䉁䅁䅁睂䅁䅁䅁䵙橺䅑杷允䅁䅁䅕䅁䑁䅁䅷䅁䭁䅁䴰䅁䭁䵁即䅁䭁䅁䅑潁䭁䵁卫䅁䉁䅁䅁允䅁䅁䅕噋偹癷套し䵁䅉䅅䅁䙁䅁䅁睁䵁䅁䅁权睄权䅁权煄权䅁权浄权䅁权牄权䅁允䅁䅁䅅䅁䡁䅁䅁䅁䅄佌䅚䍄䉁䅁䅁兂䅁䅁䅍䅄䅁䅁䅯睎䅷䅁䅯儶䅯䅁䅯朵䅯䅁䅯眵䅯䅁䅅䅁䉁䅁䅁权允䅂䅁䍄䉁䅁䅁睁䅁䅁䅍䅄䅁䅁䅯兄䅷䅁䅯䅈䅙䅁䅅䅁䉁䅁䅁权煁杂䅁䍄䉁䅁䅁睁䅁䅁䅍䅄䅁䅁䅯兄䅷䅁䅯杊䅙䅁䅅䅁䉁䅁䅁兂䑄匹捨な扊䅑杷允䅁䅁䅕䅁䑁䅁䅷䅁䭁䥁䵧䅁䭁佁䬰䅁䭁佁䭙䅁䭁佁䭣䅁䉁䅁䅁允䅁䅁䅣䅁䅁䝁䉂欵䵁䅉䅅䅁䑁䅁䅁睁䵁䅁䅁权橄兄䅁权奁杂䅁允䅁䅁䅅䅁䭁䡁䝷䅁䵁䅉䅅䅁䙁䅁䅁睁䵁䅁䅁权䙃杄䅁权潄权䅁权浄权䅁权湄权䅁允䅁䅁䅅䅁䭁䑁䱙䅁䵁䅉䅅䅁䑁䅁䅁睁䵁䅁䅁权時䅄䅁权歁杂䅁允䅁䅁䅅䅁䭁䵁兙䅁䵁䅉䅅䅁䙁䅁䅁睁䵁䅁䅁权呃兄䅁权潄权䅁权浄权䅁权湄权䅁允䅁䅁䅅䅁䭁䉁䕁䅁䵁䅉䅅䅁䙁䅁䅁睁䵁䅁䅁权潂兄䅁权瑄权䅁权浄权䅁权湄权䅁允䅁䅁䅅䅁䡁䅁䅁䅁杂佌䅖䍄䉁䅁䅁睁䅁䅁䅍䅄䅁䅁䅯杹䅳䅁䅯杈䅙䅁䅅䅁䉁䅁䅁权㥁睂䅁䍄䉁䅁䅁睁䅁䅁䅍䅄䅁䅁䅯充䅷䅁䅯䅈䅙䅁䅅䅁䉁䅁䅁权㍂杂䅁䍄䉁䅁䅁兂䅁䅁䅍䅄䅁䅁䅯党䄰䅁䅯䄷䅯䅁䅯朵䅯䅁䅯眵䅯䅁䅅䅁䉁䅁䅁权允䅂䅁䍄䉁䅁䅁睁䅁䅁䅍䅄䅁䅁䅯䅧䅷䅁䅯杈䅙䅁䅅䅁䉁䅁䅁权祂杂䅁䍄䉁䅁䅁兂䅁䅁䅍䅄䅁䅁䅯杍䄰䅁䅯儵䅯䅁䅯朵䅯䅁䅯眵䅯䅁䅅䅁䉁䅁䅁权捁睃䅁䍄䉁䅁䅁兂䅁䅁䅍䅄䅁䅁䅯東䅷䅁䅯䄷䅯䅁䅯朵䅯䅁䅯眵䅯䅁䅅䅁䉁䅁䅁睂䅁䅁䅁䙧欷䅑杷允䅁䅁䅕䅁䑁䅁䅷䅁䭁偁䵳䅁䭁䵁单䅁䭁䅁䅑潁䭁䵁卧䅁䉁䅁䅁允䅁䅁䅕㥋㙵⽷䉡䐯䴸䅉䅅䅁䙁䅁䅁睁䵁䅁䅁权慂兄䅁权䙄杅䅁权䕁䅁䅋权䩄杅䅁允䅁䅁䅅䅁䙁䅁嘹慷捚睙䅤䍄䉁䅁䅁睁䅁䅁䅍䅄䅁䅁䅯睅䄴䅁䅯杊䅙䅁䅅䅁䉁䅁䅁兂畃⭒㙆䅆挵䅑杷允䅁䅁䅕䅁䑁䅁䅷䅁䭁䅁佳䅁䭁佁䭯䅁䭁佁䭙䅁䭁佁䭳䅁䉁䅁䅁允䅁䅁䅯䅅䅑䅁杷允䅁䅁䅕䅁䑁䅁䅷䅁䭁䑁偍䅁䭁佁䬰䅁䭁佁䭙䅁䭁佁䭣䅁䉁䅁䅁允䅁䅁䅣䅁䅁佁乂欵䵁䅉䅅䅁䑁䅁䅁睁䵁䅁䅁权捄睃䅁权流杂䅁允䅁䅁䅅䅁䙁䙁偹癷潕䙐䅬䍄䉁䅁䅁睁䅁䅁䅍䅄䅁䅁䅯䅈䄰䅁䅯杇䅙䅁䅅䅁䉁䅁䅁权敂杂䅁䍄䉁䅁䅁睁䅁䅁䅍䅄䅁䅁䅯睊䄸䅁䅯硺䅉䅁䅅䅁䉁䅁䅁睂䅁䅁䅁䝯桌䅑杷允䅁䅁䅕䅁䑁䅁䅷䅁䭁䅁䴰䅁䭁佁䭧䅁䭁佁䭙䅁䭁佁䭣䅁䉁䅁䅁允䅁䅁䅯杂䅳䅁杷允䅁䅁䅕䅁䑁䅁䅷䅁䭁䍁䵷䅁䭁䵁单䅁䭁䅁䅑潁䭁䵁卧䅁䉁䅁䅁允䅁䅁䅕樶㕘歐䱵啂䵁䅉䅅䅁䙁䅁䅁睁䵁䅁䅁权乁䅄䅁权灄权䅁权浄权䅁权湄权䅁允䅁䅁䅅䅁䭁䝁佁䅁䵁䅉䅅䅁䑁䅁䅁睁䵁䅁䅁权敄䅄䅁权奁杂䅁允䅁䅁䅅䅁䭁䡁䝷䅁䵁䅉䅅䅁䙁䅁䅁睁䵁䅁䅁权䑃睃䅁权煄权䅁权浄权䅁权牄权䅁允䅁䅁䅅䅁䭁䉁䕁䅁䵁䅉䅅䅁䑁䅁䅁睁䵁䅁䅁权捁兄䅁权捁杂䅁允䅁䅁䅅䅁䭁䕁䝣䅁䵁䅉䅅䅁䙁䅁䅁睁䵁䅁䅁权䍂睃䅁权瑄权䅁权浄权䅁权湄权䅁允䅁䅁䅅䅁䡁䅁䅁䅁䅃⭒䅚䍄䉁䅁䅁兂䅁䅁䅍䅄䅁䅁䅯杘䅷䅁䅯朶䅯䅁䅯朵䅯䅁䅯眶䅯䅁䅅䅁䉁䅁䅁睂䅁䅁䅁䕉洷䅑杷允䅁䅁䅑䅁䑁䅁䅷䅁䭁䥁乯䅁䭁䉁䜸䅁䭁䍁䝁䅁䉁䅁䅁允䅁䅁䅯睪䅯䅁杷允䅁䅁䅕䅁䑁䅁䅷䅁䭁䩁乯䅁䭁佁䭷䅁䭁佁䭙䅁䭁佁䭣䅁䉁䅁䅁允䅁䅁䅯䅅䅑䅁杷允䅁䅁䅕䅁䑁䅁䅷䅁䭁䉁䵳䅁䭁䵁单䅁䭁䅁䅑潁䭁䵁卫䅁䉁䅁䅁允䅁䅁䅕䙐扺㥮牄䕃䵁䅉䅅䅁䙁䅁䅁睁䵁䅁䅁权慁睄䅁权潄权䅁权浄权䅁权湄权䅁允䅁䅁䅅䅁䭁䉁䕁䅁䵁䅉䅅䅁䙁䅁䅁睁䵁䅁䅁权䥂兄䅁权䙄杅䅁权䕁䅁䅋权䥄杅䅁允䅁䅁䅅䅁䙁偁桐牄獥眸䄹䍄䉁䅁䅁兂䅁䅁䅍䅄䅁䅁䅯䅷䄴䅁䅯剸䅉䅁䅯䅂䍁䅧䅯䉹䅉䅁䅅䅁䉁䅁䅁兂捃嘱由儫啳䅑杷允䅁䅁䅕䅁䑁䅁䅷䅁䭁䙁兣䅁䭁佁䭫䅁䭁佁䭙䅁䭁佁䭣䅁䉁䅁䅁允䅁䅁䅯硭䅅䅁杷允䅁䅁䅕䅁䑁䅁䅷䅁䭁䍁䱯䅁䭁佁䭯䅁䭁佁䭙䅁䭁佁䭳䅁䉁䅁䅁允䅁䅁䅯䅅䅑䅁杷允䅁䅁䅑䅁䑁䅁䅷䅁䭁偁乫䅁䭁䉁䜸䅁䭁䍁䝁䅁䉁䅁䅁允䅁䅁䅯来䅙䅁杷允䅁䅁䅕䅁䑁䅁䅷䅁䭁䵁䱯䅁䭁䵁即䅁䭁䅁䅑潁䭁䵁卫䅁䉁䅁䅁允䅁䅁䅕児塲㍯瑃歖䵁䅉䅅䅁䑁䅁䅁睁䵁䅁䅁权呄䅄䅁权奁杂䅁允䅁䅁䅅䅁䭁䑁䝫䅁䵁䅉䅅䅁䙁䅁䅁睁䵁䅁䅁权䅄杄䅁权䙄杅䅁权䕁䅁䅋权䩄杅䅁允䅁䅁䅅䅁䙁䕁䵍煘坙副䅸䍄䉁䅁䅁睁䅁䅁䅍䅄䅁䅁䅯睸䅷䅁䅯杇䅙䅁䅅䅁䉁䅁䅁权扁杂䅁䍄䉁䅁䅁兂䅁䅁䅍䅄䅁䅁䅯朰䅷䅁䅯䄷䅯䅁䅯朵䅯䅁䅯眵䅯䅁䅅䅁䉁䅁䅁睂䅁䅁䅁䙑歌䅑杷允䅁䅁䅕䅁䑁䅁䅷䅁䭁乁䱣䅁䭁䵁即䅁䭁䅁䅑潁䭁䵁卫䅁䉁䅁䅁允䅁䅁䅕牕敧敨硵歗䵁䅉䅅䅁䙁䅁䅁睁䵁䅁䅁权呄䅄䅁权獄权䅁权浄权䅁权湄权䅁允䅁䅁䅅䅁䭁䉁䕁䅁䵁䅉䅅䅁䙁䅁䅁睁䵁䅁䅁权䝃䅄䅁权潄权䅁权浄权䅁权湄权䅁允䅁䅁䅅䅁䭁䉁䕁䅁䵁䅉䅅䅁䙁䅁䅁睁䵁䅁䅁权啄䅄䅁权獄权䅁权浄权䅁权湄权䅁允䅁䅁䅅䅁䭁䉁䕁䅁䵁䅉䅅䅁䙁䅁䅁睁䵁䅁䅁权䙄䅄䅁权䱄杅䅁权䕁䅁䅋权䩄杅䅁允䅁䅁䅅䅁䙁䅁䅁䅁䅁䙕䄱䍄䉁䅁䅁睁䅁䅁䅍䅄䅁䅁䅯免䄰䅁䅯杊䅙䅁䅅䅁䉁䅁䅁兂塄㍯㥁权奤䅑杷允䅁䅁䅕䅁䑁䅁䅷䅁䭁䩁䵫䅁䭁佁䬰䅁䭁佁䭙䅁䭁佁䭣䅁䉁䅁䅁允䅁䅁䅯䅅䅑䅁杷允䅁䅁䅍䅁䑁䅁䅷䅁䭁䥁久䅁䭁䉁䝧䅁䉁䅁䅁允䅁䅁䅯䅑䅙䅁杷允䅁䅁䅕䅁䑁䅁䅷䅁䭁䕁义䅁䭁䵁即䅁䭁䅁䅑潁䭁䵁卧䅁䉁䅁䅁允䅁䅁䅕㡪ㅌ䙋癹啗䵁䅉䅅䅁䙁䅁䅁睁䵁䅁䅁权⭂杄䅁权䙄杅䅁权䕁䅁䅋权䥄杅䅁允䅁䅁䅅䅁䙁䅁䉲䡺㑕关䄵䍄䉁䅁䅁睁䅁䅁䅍䅄䅁䅁䅯兺䅳䅁䅯硺䅉䅁䅅䅁䉁䅁䅁睂䅁䅁䅁䵉楺䅑杷允䅁䅁䅕䅁䑁䅁䅷䅁䭁偁䱕䅁䭁佁䭯䅁䭁佁䭙䅁䭁佁䭳䅁䉁䅁䅁允䅁䅁䅣䅁䅁䭁煁欵䵁䅉䅅䅁䙁䅁䅁睁䵁䅁䅁权穄兄䅁权瑄权䅁权浄权䅁权湄权䅁允䅁䅁䅅䅁䡁䅁䅁䅁杄佊䅚䍄䉁䅁䅁兂䅁䅁䅍䅄䅁䅁䅯䅪䅳䅁䅯儷䅯䅁䅯朵䅯䅁䅯眵䅯䅁䅅䅁䉁䅁䅁权允䅂䅁䍄䉁䅁䅁兂䅁䅁䅍䅄䅁䅁䅯儶䅷䅁䅯儷䅯䅁䅯朵䅯䅁䅯眵䅯䅁䅅䅁䉁䅁䅁权允䅂䅁䍄䉁䅁䅁睁䅁䅁䅍䅄䅁䅁䅯睚䅳䅁䅯杊䅙䅁䅅䅁䉁䅁䅁兂灁䥘䌯儹奨䅑杷允䅁䅁䅍䅁䑁䅁䅷䅁䭁䉁乕䅁䭁䉁䝷䅁䉁䅁䅁允䅁䅁䅯睁䅣䅁杷允䅁䅁䅕䅁䑁䅁䅷䅁䭁䝁䰰䅁䭁佁䭯䅁䭁佁䭙䅁䭁佁䭳䅁䉁䅁䅁允䅁䅁䅯䅅䅑䅁杷允䅁䅁䅑䅁䑁䅁䅷䅁䭁䍁䱁䅁䭁䉁䜸䅁䭁䍁䝁䅁䉁䅁䅁允䅁䅁䅯杨䅙䅁杷允䅁䅁䅍䅁䑁䅁䅷䅁䭁乁丰䅁䭁䍁䝙䅁䉁䅁䅁允䅁䅁䅕場啯歲剦歖䵁䅉䅅䅁䑁䅁䅁睁䵁䅁䅁权求兄䅁权歁杂䅁允䅁䅁䅅䅁䭁䉁䕁䅁䵁䅉䅅䅁䙁䅁䅁睁䵁䅁䅁权捁睄䅁权䱄杅䅁权䕁䅁䅋权䥄杅䅁允䅁䅁䅅䅁䙁䙁偹癷潕䙐䅒䍄䉁䅁䅁兂䅁䅁䅍䅄䅁䅁䅯条䅳䅁䅯䄶䅯䅁䅯朵䅯䅁䅯眵䅯䅁䅅䅁䉁䅁䅁权允䅂䅁䍄䉁䅁䅁睁䅁䅁䅍䅄䅁䅁䅯眴䄸䅁䅯硺䅉䅁䅅䅁䉁䅁䅁权允䅂䅁䍄䉁䅁䅁睁䅁䅁䅍䅄䅁䅁䅯䅯䅷䅁䅯䅊䅙䅁䅅䅁䉁䅁䅁权元䅃䅁䍄䉁䅁䅁兂䅁䅁䅍䅄䅁䅁䅯眷䅳䅁䅯朶䅯䅁䅯朵䅯䅁䅯眶䅯䅁䅅䅁䉁䅁䅁睂䅁䅁䅁䍁浺䅑杷允䅁䅁䅕䅁䑁䅁䅷䅁䭁佁䰴䅁䭁佁䭷䅁䭁佁䭙䅁䭁佁䭣䅁䉁䅁䅁允䅁䅁䅯䅅䅑䅁杷允䅁䅁䅍䅁䑁䅁䅷䅁䭁䕁偷䅁䭁䉁䝯䅁䉁䅁䅁允䅁䅁䅯䅐䅙䅁杷允䅁䅁䅍䅁䑁䅁䅷䅁䭁䕁倰䅁䭁䉁䝯䅁䉁䅁䅁允䅁䅁䅯材䅙䅁杷允䅁䅁䅕䅁䑁䅁䅷䅁䭁偁䵯䅁䭁佁䬰䅁䭁佁䭙䅁䭁佁䭣䅁䉁䅁䅁允䅁䅁䅯䅅䅑䅁杷允䅁䅁䅕䅁䑁䅁䅷䅁䭁䉁丰䅁䭁佁䭕䅁䭁佁䭙䅁䭁佁䭣䅁䉁䅁䅁允䅁䅁䅯䅅䅑䅁杷允䅁䅁䅕䅁䑁䅁䅷䅁䭁䡁內䅁䭁佁䭧䅁䭁佁䭙䅁䭁佁䭣䅁䉁䅁䅁允䅁䅁䅯杂䅳䅁杷允䅁䅁䅍䅁䑁䅁䅷䅁䭁䵁佁䅁䭁䉁䝷䅁䉁䅁䅁允䅁䅁䅯睹䅙䅁杷允䅁䅁䅍䅁䑁䅁䅷䅁䭁䵁佁䅁䭁䉁䜴䅁䉁䅁䅁允䅁䅁䅯睹䅙䅁杷允䅁䅁䅍䅁䑁䅁䅷䅁䭁䩁佣䅁䭁䍁䝙䅁䉁䅁䅁允䅁䅁䅕䅁䅁䅁睄啖䵁䅉䅅䅁䙁䅁䅁睁䵁䅁䅁权䑃睃䅁权潄权䅁权浄权䅁权湄权䅁允䅁䅁䅅䅁䭁䉁䕁䅁䵁䅉䅅䅁䕁䅁䅁睁䵁䅁䅁权橂睄䅁权晁杂䅁权杁杂䅁允䅁䅁䅅䅁䭁䩁䡷䅁䵁䅉䅅䅁䑁䅁䅁睁䵁䅁䅁权䩁䅄䅁权慁杂䅁允䅁䅁䅅䅁䭁乁䝙䅁䵁䅉䅅䅁䑁䅁䅁睁䵁䅁䅁权噁兄䅁权流杂䅁允䅁䅁䅅䅁䙁䍁捬㡪ㅌ䙃䅨䍄䉁䅁䅁睁䅁䅁䅍䅄䅁䅁䅯睺䄰䅁䅯杊䅙䅁䅅䅁䉁䅁䅁兂㥁瑃橥䡣戱䅑杷允䅁䅁䅑䅁䑁䅁䅷䅁䭁䑁佧䅁䭁䉁䜸䅁䭁䍁䝁䅁䉁䅁䅁允䅁䅁䅯兇䄰䅁杷允䅁䅁䅍䅁䑁䅁䅷䅁䭁䵁佁䅁䭁䍁䝑䅁䉁䅁䅁允䅁䅁䅯桦䅅䅁杷允䅁䅁䅕䅁䑁䅁䅷䅁䭁䍁䱳䅁䭁䵁即䅁䭁䅁䅑潁䭁䵁卧䅁䉁䅁䅁允䅁䅁䅕噋偹癷潘䕕䵁䅉䅅䅁䑁䅁䅁睁䵁䅁䅁权䅄杄䅁权流杂䅁允䅁䅁䅅䅁䙁䵁ㅐ䙋偹汫䅂䍄䉁䅁䅁睁䅁䅁䅍䅄䅁䅁䅯末䅳䅁䅯杈䅙䅁䅅䅁䉁䅁䅁权⽄杂䅁䍄䉁䅁䅁睁䅁䅁䅍䅄䅁䅁䅯眫䅳䅁䅯杈䅙䅁䅅䅁䉁䅁䅁权噂杂䅁䍄䉁䅁䅁兂䅁䅁䅍䅄䅁䅁䅯朹䅳䅁䅯儵䅯䅁䅯朵䅯䅁䅯眵䅯䅁䅅䅁䉁䅁䅁权允䅂䅁䍄䉁䅁䅁兂䅁䅁䅍䅄䅁䅁䅯䉥䅁䅁䅯儶䅯䅁䅯朵䅯䅁䅯眵䅯䅁䅅䅁䉁䅁䅁权兄䅅䅁䍄䉁䅁䅁兂䅁䅁䅍䅄䅁䅁䅯䄶䅳䅁䅯剸䅉䅁䅯䅂䍁䅧䅯剹䅉䅁䅅䅁䉁䅁䅁兂㉃愹浈欰堸䅑杷允䅁䅁䅕䅁䑁䅁䅷䅁䭁䅁䵉䅁䭁佁䭷䅁䭁佁䭙䅁䭁佁䭣䅁䉁䅁䅁允䅁䅁䅣䅁䅁䕁㉁欵䵁䅉䅅䅁䑁䅁䅁睁䵁䅁䅁权慂䅄䅁权敁杂䅁允䅁䅁䅅䅁䭁䝁䡯䅁䵁䅉䅅䅁䑁䅁䅁睁䵁䅁䅁权㕄兄䅁权敁杂䅁允䅁䅁䅅䅁䭁䡁䝉䅁䵁䅉䅅䅁䙁䅁䅁睁䵁䅁䅁权坄䅄䅁权煄权䅁权浄权䅁权牄权䅁允䅁䅁䅅䅁䡁䅁䅁䅁权⭊䅚䍄䉁䅁䅁睁䅁䅁䅍䅄䅁䅁䅯䄱䅳䅁䅯杊䅙䅁䅅䅁䉁䅁䅁䅆㑂䅁䅁䅁䅁䅁杷允䅁䅁䅍䅁䑁䅁䅷䅁䭁䙁䵁䅁䭁䍁䝙䅁䉁䅁䅁允䅁䅁䅕㑈牘払番䕖䵁䅉䅅䅁䑁䅁䅁睁䵁䅁䅁权⭂杄䅁权歁杂䅁允䅁䅁䅅䅁䭁䵁佅䅁䵁䅉䅅䅁䙁䅁䅁睁䵁䅁䅁权乁兄䅁权䱄杅䅁权䕁䅁䅋权䥄杅䅁允䅁䅁䅅䅁䙁䑁積積積㈲䅂䍄䉁䅁䅁兂䅁䅁䅍䅄䅁䅁䅯䅷䄴䅁䅯䄷䅯䅁䅯朵䅯䅁䅯眵䅯䅁䅅䅁䉁䅁䅁权允䅂䅁䍄䉁䅁䅁睁䅁䅁䅍䅄䅁䅁䅯䅒䅳䅁䅯硺䅉䅁䅅䅁䉁䅁䅁睂䅁䅁䅁䭧杪䅑杷允䅁䅁䅍䅁䑁䅁䅷䅁䭁䉁䵧䅁䭁䉁䝧䅁䉁䅁䅁允䅁䅁䅯兇䅙䅁杷允䅁䅁䅕䅁䑁䅁䅷䅁䭁䍁䵷䅁䭁佁䬰䅁䭁佁䭙䅁䭁佁䭣䅁䉁䅁䅁允䅁䅁䅣䅁䅁䭁婁欵䵁䅉䅅䅁䙁䅁䅁睁䵁䅁䅁权扁兄䅁权䙄杅䅁权䕁䅁䅋权䥄杅䅁允䅁䅁䅅䅁䙁䉁档奷㉰砹䅖䍄䉁䅁䅁兂䅁䅁䅍䅄䅁䅁䅯䄹䅯䅁䅯䄷䅯䅁䅯朵䅯䅁䅯眵䅯䅁䅅䅁䉁䅁䅁权允䅂䅁䍄䉁䅁䅁兂䅁䅁䅍䅄䅁䅁䅯充䄴䅁䅯剸䅉䅁䅯䅂䍁䅧䅯䉹䅉䅁䅅䅁䉁䅁䅁兂癄桖晌䬱堸䅑杷允䅁䅁䅍䅁䑁䅁䅷䅁䭁䉁乷䅁䭁䉁䝧䅁䉁䅁䅁允䅁䅁䅯杓䅙䅁杷允䅁䅁䅕䅁䑁䅁䅷䅁䭁偁䵍䅁䭁佁䭧䅁䭁佁䭙䅁䭁佁䭣䅁䉁䅁䅁允䅁䅁䅯杂䅳䅁杷允䅁䅁䅕䅁䑁䅁䅷䅁䭁䉁䵯䅁䭁佁䭯䅁䭁佁䭙䅁䭁佁䭳䅁䉁䅁䅁允䅁䅁䅣䅁䅁䅁㙁欵䵁䅉䅅䅁䑁䅁䅁睁䵁䅁䅁权䡄䅄䅁权流杂䅁允䅁䅁䅅䅁䙁䙁偹癷潕䙪䅤䍄䉁䅁䅁兂䅁䅁䅍䅄䅁䅁䅯兺䅳䅁䅯朶䅯䅁䅯朵䅯䅁䅯眶䅯䅁䅅䅁䉁䅁䅁权允䅂䅁䍄䉁䅁䅁䅂䅁䅁䅍䅄䅁䅁䅯眵䄴䅁䅯睈䅙䅁䅯䅉䅙䅁䅅䅁䉁䅁䅁权剂睂䅁䍄䉁䅁䅁兂䅁䅁䅍䅄䅁䅁䅯朱䅳䅁䅯剸䅉䅁䅯䅂䍁䅧䅯剹䅉䅁䅅䅁䉁䅁䅁兂㑂扌䝅塪䍕䅑杷允䅁䅁䅍䅁䑁䅁䅷䅁䭁䭁䵯䅁䭁䉁䝧䅁䉁䅁䅁允䅁䅁䅯䅦䅙䅁杷允䅁䅁䅕䅁䑁䅁䅷䅁䭁䕁䱑䅁䭁䵁单䅁䭁䅁䅑潁䭁䵁卧䅁䉁䅁䅁允䅁䅁䅕獴桭捡慣䕄䵁䅉䅅䅁䑁䅁䅁睁䵁䅁䅁权塄兄䅁权敁杂䅁允䅁䅁䅅䅁䭁䭁䝑䅁䵁䅉䅅䅁䙁䅁䅁睁䵁䅁䅁权䥃睃䅁权䱄杅䅁权䕁䅁䅋权䩄杅䅁允䅁䅁䅅䅁䙁䡁㥅瑃橥䘰䅰䍄䉁䅁䅁睁䅁䅁䅍䅄䅁䅁䅯来䅳䅁䅯䅊䅙䅁䅅䅁䉁䅁䅁权汃睄䅁䍄䉁䅁䅁兂䅁䅁䅍䅄䅁䅁䅯具䅷䅁䅯剸䅉䅁䅯䅂䍁䅧䅯剹䅉䅁䅅䅁䉁䅁䅁兂歄⭚䈫兯扣䅑杷允䅁䅁䅍䅁䑁䅁䅷䅁䭁䝁乧䅁䭁䍁䝑䅁䉁䅁䅁允䅁䅁䅯桶䅅䅁杷允䅁䅁䅍䅁䑁䅁䅷䅁䭁䙁䱯䅁䭁䉁䝷䅁䉁䅁䅁允䅁䅁䅯睊䅙䅁杷允䅁䅁䅕䅁䑁䅁䅷䅁䭁乁丰䅁䭁佁䭕䅁䭁佁䭙䅁䭁佁䭣䅁䉁䅁䅁允䅁䅁䅯䅅䅑䅁杷允䅁䅁䅕䅁䑁䅁䅷䅁䭁䝁偍䅁䭁䵁即䅁䭁䅁䅑潁䭁䵁卧䅁䉁䅁䅁允䅁䅁䅕牕敧敨䉳歗䵁䅉䅅䅁䙁䅁䅁睁䵁䅁䅁权卂睃䅁权瑄权䅁权浄权䅁权湄权䅁允䅁䅁䅅䅁䭁䉁䕁䅁䵁䅉䅅䅁䑁䅁䅁睁䵁䅁䅁权䍃杄䅁权慁杂䅁允䅁䅁䅅䅁䭁䉁䝳䅁䵁䅉䅅䅁䙁䅁䅁睁䵁䅁䅁权啁睄䅁权瑄权䅁权浄权䅁权湄权䅁允䅁䅁䅅䅁䭁䉁䕁䅁䵁䅉䅅䅁䕁䅁䅁睁䵁䅁䅁权ㅃ睄䅁权晁杂䅁权杁杂䅁允䅁䅁䅅䅁䭁䭁十䅁䵁䅉䅅䅁䙁䅁䅁睁䵁䅁䅁权あ兄䅁权䱄杅䅁权䕁䅁䅋权䥄杅䅁允䅁䅁䅅䅁䙁䥁牘払敧噚䅨䍄䉁䅁䅁兂䅁䅁䅍䅄䅁䅁䅯睌䅳䅁䅯儷䅯䅁䅯朵䅯䅁䅯眵䅯䅁䅅䅁䉁䅁䅁权允䅂䅁䍄䉁䅁䅁兂䅁䅁䅍䅄䅁䅁䅯䅪䅷䅁䅯儶䅯䅁䅯朵䅯䅁䅯眵䅯䅁䅅䅁䉁䅁䅁权允䅂䅁䍄䉁䅁䅁兂䅁䅁䅍䅄䅁䅁䅯李䄸䅁䅯儶䅯䅁䅯朵䅯䅁䅯眵䅯䅁䅅䅁䉁䅁䅁权允䅂䅁䍄䉁䅁䅁兂䅁䅁䅍䅄䅁䅁䅯睂䄰䅁䅯儷䅯䅁䅯朵䅯䅁䅯眵䅯䅁䅅䅁䉁䅁䅁睂䅁䅁䅁䕙浔䅑杷允䅁䅁䅍䅁䑁䅁䅷䅁䭁䭁䵯䅁䭁䍁䝙䅁䉁䅁䅁允䅁䅁䅕敨剴䉵嘶ざ䵁䅉䅅䅁䙁䅁䅁睁䵁䅁䅁权婃睃䅁权䙄杅䅁权䕁䅁䅋权䩄杅䅁允䅁䅁䅅䅁䙁佁㍓ㅒ慎䄳䄵䍄䉁䅁䅁兂䅁䅁䅍䅄䅁䅁䅯䅪䅷䅁䅯䄶䅯䅁䅯朵䅯䅁䅯眵䅯䅁䅅䅁䉁䅁䅁权允䅂䅁䍄䉁䅁䅁睁䅁䅁䅍䅄䅁䅁䅯眲䄸䅁䅯杊䅙䅁䅅䅁䉁䅁䅁兂穁積積き奎䅑杷允䅁䅁䅍䅁䑁䅁䅷䅁䭁䍁䱯䅁䭁䉁䝯䅁䉁䅁䅁允䅁䅁䅯睇䅙䅁杷允䅁䅁䅑䅁䑁䅁䅷䅁䭁䡁乕䅁䭁䉁䜸䅁䭁䍁䝁䅁䉁䅁䅁允䅁䅁䅯朰䄴䅁杷允䅁䅁䅍䅁䑁䅁䅷䅁䭁偁䵳䅁䭁䍁䝑䅁䉁䅁䅁允䅁䅁䅯睷䄸䅁杷允䅁䅁䅍䅁䑁䅁䅷䅁䭁䥁䵑䅁䭁䉁䝷䅁䉁䅁䅁允䅁䅁䅯睒䅙䅁杷允䅁䅁䅍䅁䑁䅁䅷䅁䭁䕁䱑䅁䭁䉁䝯䅁䉁䅁䅁允䅁䅁䅯睘䅙䅁杷允䅁䅁䅍䅁䑁䅁䅷䅁䭁䵁䱯䅁䭁䉁䝯䅁䉁䅁䅁允䅁䅁䅯杷䅙䅁杷允䅁䅁䅕䅁䑁䅁䅷䅁䭁佁䱁䅁䭁佁䭧䅁䭁佁䭙䅁䭁佁䭣䅁䉁䅁䅁允䅁䅁䅯杂䅳䅁杷允䅁䅁䅕䅁䑁䅁䅷䅁䭁䑁䱁䅁䭁佁䭧䅁䭁佁䭙䅁䭁佁䭣䅁䉁䅁䅁允䅁䅁䅯䅅䅑䅁杷允䅁䅁䅕䅁䑁䅁䅷䅁䭁䝁丸䅁䭁䵁单䅁䭁䅁䅑潁䭁䵁卫䅁䉁䅁䅁允䅁䅁䅕塐奔渲潫䕉䵁䅉䅅䅁䙁䅁䅁睁䵁䅁䅁权慁杄䅁权灄权䅁权浄权䅁权湄权䅁允䅁䅁䅅䅁䭁䭁剧䅁䵁䅉䅅䅁䙁䅁䅁睁䵁䅁䅁权㍁睄䅁权瑄权䅁权浄权䅁权湄权䅁允䅁䅁䅅䅁䡁䅁䅁䅁䅁敐䅚䍄䉁䅁䅁兂䅁䅁䅍䅄䅁䅁䅯睫䄰䅁䅯儶䅯䅁䅯朵䅯䅁䅯眵䅯䅁䅅䅁䉁䅁䅁权允䅂䅁䍄䉁䅁䅁兂䅁䅁䅍䅄䅁䅁䅯䅭䅳䅁䅯䄷䅯䅁䅯朵䅯䅁䅯眵䅯䅁䅅䅁䉁䅁䅁睂䅁䅁䅁䌴浔䅑杷允䅁䅁䅑䅁䑁䅁䅷䅁䭁佁估䅁䭁䉁䜸䅁䭁䍁䝁䅁䉁䅁䅁允䅁䅁䅯眷䅫䅁杷允䅁䅁䅕䅁䑁䅁䅷䅁䭁䩁䱫䅁䭁佁䭷䅁䭁佁䭙䅁䭁佁䭣䅁䉁䅁䅁允䅁䅁䅯䅅䅑䅁杷允䅁䅁䅑䅁䑁䅁䅷䅁䭁䍁䴰䅁䭁䉁䜸䅁䭁䍁䝁䅁䉁䅁䅁允䅁䅁䅯睥䅯䅁杷允䅁䅁䅕䅁䑁䅁䅷䅁䭁䩁佳䅁䭁䵁即䅁䭁䅁䅑潁䭁䵁卫䅁䉁䅁䅁允䅁䅁䅕䘷㑇潈㝘啙䵁䅉䅅䅁䙁䅁䅁睁䵁䅁䅁权噁杄䅁权䱄杅䅁权䕁䅁䅋权䩄杅䅁允䅁䅁䅅䅁䙁佁剸䉵䘶ㅗ䅸䍄䉁䅁䅁兂䅁䅁䅍䅄䅁䅁䅯䄵䅳䅁䅯硹䅉䅁䅯䅂䍁䅧䅯剹䅉䅁䅅䅁䉁䅁䅁兂歃䑣䬰〱噎䅑杷允䅁䅁䅕䅁䑁䅁䅷䅁䭁䱁乙䅁䭁䵁即䅁䭁䅁䅑潁䭁䵁卧䅁䉁䅁䅁允䅁䅁䅕椹捨㡪汌歖䵁䅉䅅䅁䑁䅁䅁睁䵁䅁䅁权䕂睃䅁权敁杂䅁允䅁䅁䅅䅁䭁䑁䜸䅁䵁䅉䅅䅁䑁䅁䅁睁䵁䅁䅁权獁䅄䅁权偄杅䅁允䅁䅁䅅䅁䭁䉁䕁䅁䵁䅉䅅䅁䙁䅁䅁睁䵁䅁䅁权塄䅄䅁权煄权䅁权浄权䅁权牄权䅁允䅁䅁䅅䅁䡁䅁䅁䅁杄畏䅚䍄䉁䅁䅁兂䅁䅁䅍䅄䅁䅁䅯䅔䄸䅁䅯硹䅉䅁䅯䅂䍁䅧䅯剹䅉䅁䅅䅁䉁䅁䅁兂䙃ㄶ㑇癈卖䅑杷允䅁䅁䅍䅁䑁䅁䅷䅁䭁䅁乍䅁䭁䉁䝯䅁䉁䅁䅁允䅁䅁䅯杘䅙䅁杷允䅁䅁䅍䅁䑁䅁䅷䅁䭁䍁位䅁䭁䍁䝙䅁䉁䅁䅁允䅁䅁䅕㘱睎児䡰歗䵁䅉䅅䅁䙁䅁䅁睁䵁䅁䅁权煄睃䅁权䙄杅䅁权䕁䅁䅋权䥄杅䅁允䅁䅁䅅䅁䙁䥁⼸扇⭶兖䅚䍄䉁䅁䅁兂䅁䅁䅍䅄䅁䅁䅯䅏䄸䅁䅯硹䅉䅁䅯䅂䍁䅧䅯䉹䅉䅁䅅䅁䉁䅁䅁兂䙃ㄶ㑇獈扖䅑杷允䅁䅁䅕䅁䑁䅁䅷䅁䭁䙁佉䅁䭁䵁即䅁䭁䅁䅑潁䭁䵁卫䅁䉁䅁䅁允䅁䅁䅕場啯歲剤啗䵁䅉䅅䅁䙁䅁䅁睁䵁䅁䅁权㑂䅅䅁权䱄杅䅁权䕁䅁䅋权䩄杅䅁允䅁䅁䅅䅁䙁佁㙆䭆䠵噍䄱䍄䉁䅁䅁兂䅁䅁䅍䅄䅁䅁䅯兣䅳䅁䅯剸䅉䅁䅯䅂䍁䅧䅯剹䅉䅁䅅䅁䉁䅁䅁兂湃塓潙煅卑䅑杷允䅁䅁䅕䅁䑁䅁䅷䅁䭁䱁䵍䅁䭁䵁单䅁䭁䅁䅑潁䭁䵁卫䅁䉁䅁䅁允䅁䅁䅕䰶㌵灘歙ぁ䵁䅉䅅䅁䑁䅁䅁睁䵁䅁䅁权䙂睃䅁权捁杂䅁允䅁䅁䅅䅁䭁䡁䡕䅁䵁䅉䅅䅁䙁䅁䅁睁䵁䅁䅁权噁杄䅁权獄权䅁权浄权䅁权湄权䅁允䅁䅁䅅䅁䡁䅁䅁䅁杂敂䅚䍄䉁䅁䅁兂䅁䅁䅍䅄䅁䅁䅯䅕䅳䅁䅯硹䅉䅁䅯䅂䍁䅧䅯剹䅉䅁䅅䅁䉁䅁䅁兂卂䉵䘶眶慆䅑杷允䅁䅁䅕䅁䑁䅁䅷䅁䭁䉁䴰䅁䭁䵁单䅁䭁䅁䅑潁䭁䵁卧䅁䉁䅁䅁允䅁䅁䅕䬲㙭奕晌啅䵁䅉䅅䅁䙁䅁䅁睁䵁䅁䅁权慃睃䅁权䱄杅䅁权䕁䅁䅋权䩄杅䅁允䅁䅁䅅䅁䙁䵁ㅐ䙋偹浗䅂䍄䉁䅁䅁兂䅁䅁䅍䅄䅁䅁䅯杷䄴䅁䅯剸䅉䅁䅯䅂䍁䅧䅯䉹䅉䅁䅅䅁䉁䅁䅁兂煂䩙癭ㅈ慷䅑杷允䅁䅁䅕䅁䑁䅁䅷䅁䭁䕁䱑䅁䭁佁䭧䅁䭁佁䭙䅁䭁佁䭣䅁䉁䅁䅁允䅁䅁䅯䅅䅑䅁杷允䅁䅁䅍䅁䑁䅁䅷䅁䭁佁䴸䅁䭁䍁䝙䅁䉁䅁䅁允䅁䅁䅕敨剴䉵氵ざ䵁䅉䅅䅁䙁䅁䅁睁䵁䅁䅁权潃䅄䅁权䙄杅䅁权䕁䅁䅋权䥄杅䅁允䅁䅁䅅䅁䙁䍁剳䱒畫橤䅂䍄䉁䅁䅁兂䅁䅁䅍䅄䅁䅁䅯睴䄰䅁䅯䄶䅯䅁䅯朵䅯䅁䅯眵䅯䅁䅅䅁䉁䅁䅁权剂睃䅁䍄䉁䅁䅁睁䅁䅁䅍䅄䅁䅁䅯兓䅷䅁䅯杇䅙䅁䅅䅁䉁䅁䅁权䅄杂䅁䍄䉁䅁䅁睁䅁䅁䅍䅄䅁䅁䅯䅭䅷䅁䅯䅈䅙䅁䅅䅁䉁䅁䅁权煁杂䅁䍄䉁䅁䅁兂䅁䅁䅍䅄䅁䅁䅯䅒䅳䅁䅯儶䅯䅁䅯朵䅯䅁䅯眵䅯䅁䅅䅁䉁䅁䅁权允䅂䅁䍄䉁䅁䅁兂䅁䅁䅍䅄䅁䅁䅯䅒䅳䅁䅯䄷䅯䅁䅯朵䅯䅁䅯眵䅯䅁䅅䅁䉁䅁䅁权允䅂䅁䍄䉁䅁䅁睁䅁䅁䅍䅄䅁䅁䅯睥䄰䅁䅯䅈䅙䅁䅅䅁䉁䅁䅁权楂杂䅁䍄䉁䅁䅁兂䅁䅁䅍䅄䅁䅁䅯兦䄰䅁䅯剸䅉䅁䅯䅂䍁䅧䅯剹䅉䅁䅅䅁䉁䅁䅁兂浄樰䥋䕩女䅑杷允䅁䅁䅕䅁䑁䅁䅷䅁䭁䱁䵧䅁䭁䵁单䅁䭁䅁䅑潁䭁䵁卧䅁䉁䅁䅁允䅁䅁䅕摵济⽔⬶歂䵁䅉䅅䅁䑁䅁䅁睁䵁䅁䅁权㥂兄䅁权捁杂䅁允䅁䅁䅅䅁䭁䍁䝳䅁䵁䅉䅅䅁䑁䅁䅁睁䵁䅁䅁权⭁䅄䅁权敁杂䅁允䅁䅁䅅䅁䭁䙁䝁䅁䵁䅉䅅䅁䙁䅁䅁睁䵁䅁䅁权䱁兄䅁权䙄杅䅁权䕁䅁䅋权䥄杅䅁允䅁䅁䅅䅁䙁佁橱煌坸䉮䅖䍄䉁䅁䅁兂䅁䅁䅍䅄䅁䅁䅯䅒䅳䅁䅯儷䅯䅁䅯朵䅯䅁䅯眵䅯䅁䅅䅁䉁䅁䅁权允䅂䅁䍄䉁䅁䅁兂䅁䅁䅍䅄䅁䅁䅯全䄴䅁䅯硹䅉䅁䅯䅂䍁䅧䅯剹䅉䅁䅅䅁䉁䅁䅁兂䙃ㄶ㑇浈奖䅑杷允䅁䅁䅍䅁䑁䅁䅷䅁䭁偁䵍䅁䭁䵁匸䅁䉁䅁䅁允䅁䅁䅣䅁䅁䅁㑂䔵䵁䅉䅅䅁䙁䅁䅁睁䵁䅁䅁权⭄䅄䅁权獄权䅁权浄权䅁权湄权䅁允䅁䅁䅅䅁䭁䉁䕁䅁䵁䅉䅅䅁䑁䅁䅁睁䵁䅁䅁权歄杄䅁权慁杂䅁允䅁䅁䅅䅁䭁䉁䝳䅁䵁䅉䅅䅁䑁䅁䅁睁䵁䅁䅁权䝁䅄䅁权奁杂䅁允䅁䅁䅅䅁䭁䡁䝷䅁䵁䅉䅅䅁䑁䅁䅁睁䵁䅁䅁权桁兄䅁权歁杂䅁允䅁䅁䅅䅁䭁䥁卅䅁䵁䅉䅅䅁䑁䅁䅁睁䵁䅁䅁权婄睃䅁权奁杂䅁允䅁䅁䅅䅁䭁䡁䝷䅁䵁䅉䅅䅁䙁䅁䅁睁䵁䅁䅁权䭄䅄䅁权汄权䅁权浄权䅁权湄权䅁允䅁䅁䅅䅁䭁䉁䕁䅁䵁䅉䅅䅁䙁䅁䅁睁䵁䅁䅁权敃䅄䅁权汄权䅁权浄权䅁权湄权䅁允䅁䅁䅅䅁䭁䑁䱙䅁䵁䅉䅅䅁䙁䅁䅁睁䵁䅁䅁权权兄䅁权䱄杅䅁权䕁䅁䅋权䩄杅䅁允䅁䅁䅅䅁䙁䑁積積積ㅧ䅴䍄䉁䅁䅁兂䅁䅁䅍䅄䅁䅁䅯先䅷䅁䅯硹䅉䅁䅯䅂䍁䅧䅯䉹䅉䅁䅅䅁䉁䅁䅁兂塄㍯㥁汃兤䅑杷允䅁䅁䅕䅁䑁䅁䅷䅁䭁䥁䵙䅁䭁佁䭫䅁䭁佁䭙䅁䭁佁䭣䅁䉁䅁䅁允䅁䅁䅯䅅䅑䅁杷允䅁䅁䅕䅁䑁䅁䅷䅁䭁䩁䱷䅁䭁佁䭫䅁䭁佁䭙䅁䭁佁䭣䅁䉁䅁䅁允䅁䅁䅯䅅䅑䅁杷允䅁䅁䅕䅁䑁䅁䅷䅁䭁䭁乯䅁䭁䵁即䅁䭁䅁䅑潁䭁䵁卧䅁䉁䅁䅁允䅁䅁䅕児塲㍯求䕙䵁䅉䅅䅁䑁䅁䅁睁䵁䅁䅁权摁䅄䅁权捁杂䅁允䅁䅁䅅䅁䭁䱁䜰䅁䵁䅉䅅䅁䑁䅁䅁睁䵁䅁䅁权晁䅄䅁权捁杂䅁允䅁䅁䅅䅁䭁䕁䡉䅁䵁䅉䅅䅁䙁䅁䅁睁䵁䅁䅁权摂睃䅁权灄权䅁权浄权䅁权湄权䅁允䅁䅁䅅䅁䭁䉁䕁䅁䵁䅉䅅䅁䙁䅁䅁睁䵁䅁䅁权ㅄ睃䅁权䱄杅䅁权䕁䅁䅋权䥄杅䅁允䅁䅁䅅䅁䙁䡁啳歲桦汱䅰䍄䉁䅁䅁兂䅁䅁䅍䅄䅁䅁䅯六䅳䅁䅯儵䅯䅁䅯朵䅯䅁䅯眵䅯䅁䅅䅁䉁䅁䅁权允䅂䅁䍄䉁䅁䅁睁䅁䅁䅍䅄䅁䅁䅯兓䅳䅁䅯䅊䅙䅁䅅䅁䉁䅁䅁权兂充䅁䍄䉁䅁䅁睁䅁䅁䅍䅄䅁䅁䅯眱䅷䅁䅯杈䅙䅁䅅䅁䉁䅁䅁权⽁杂䅁䍄䉁䅁䅁睁䅁䅁䅍䅄䅁䅁䅯杯䅷䅁䅯䅈䅙䅁䅅䅁䉁䅁䅁权啃权䅁䍄䉁䅁䅁睁䅁䅁䅍䅄䅁䅁䅯睢䅷䅁䅯䅇䅙䅁䅅䅁䉁䅁䅁权婁杂䅁䍄䉁䅁䅁睁䅁䅁䅍䅄䅁䅁䅯睕䅷䅁䅯杊䅙䅁䅅䅁䉁䅁䅁兂畃⭒㙆䍆夵䅑杷允䅁䅁䅍䅁䑁䅁䅷䅁䭁䡁䵍䅁䭁䉁䜴䅁䉁䅁䅁允䅁䅁䅯儰䅙䅁杷允䅁䅁䅍䅁䑁䅁䅷䅁䭁䩁乍䅁䭁䍁䝙䅁䉁䅁䅁允䅁䅁䅕灭婭婭婬歖䵁䅉䅅䅁䑁䅁䅁睁䵁䅁䅁权畄睄䅁权捁杂䅁允䅁䅁䅅䅁䭁䙁䝁䅁䵁䅉䅅䅁䙁䅁䅁睁䵁䅁䅁权穄䅄䅁权䱄杅䅁权䕁䅁䅋权䥄杅䅁允䅁䅁䅅䅁䙁䭁睒児塲ㅫ䅊䍄䉁䅁䅁睁䅁䅁䅍䅄䅁䅁䅯睱䅷䅁䅯䅈䅙䅁䅅䅁䉁䅁䅁权煁睂䅁䍄䉁䅁䅁兂䅁䅁䅍䅄䅁䅁䅯儫䄰䅁䅯硹䅉䅁䅯䅂䍁䅧䅯䉹䅉䅁䅅䅁䉁䅁䅁兂晁敨剴偵匵䅑杷允䅁䅁䅕䅁䑁䅁䅷䅁䭁䝁䰸䅁䭁佁䭕䅁䭁佁䭙䅁䭁佁䭣䅁䉁䅁䅁允䅁䅁䅯李䅳䅁杷允䅁䅁䅕䅁䑁䅁䅷䅁䭁䝁䰸䅁䭁佁䭧䅁䭁佁䭙䅁䭁佁䭣䅁䉁䅁䅁允䅁䅁䅯李䅳䅁杷允䅁䅁䅕䅁䑁䅁䅷䅁䭁䝁偅䅁䭁佁䭫䅁䭁佁䭙䅁䭁佁䭣䅁䉁䅁䅁允䅁䅁䅯䅅䅑䅁杷允䅁䅁䅕䅁䑁䅁䅷䅁䭁䑁䵧䅁䭁佁䭧䅁䭁佁䭙䅁䭁佁䭣䅁䉁䅁䅁允䅁䅁䅯杂䅳䅁杷允䅁䅁䅕䅁䑁䅁䅷䅁䭁䱁䵳䅁䭁佁䭯䅁䭁佁䭙䅁䭁佁䭳䅁䉁䅁䅁允䅁䅁䅯䅅䅑䅁杷允䅁䅁䅕䅁䑁䅁䅷䅁䭁偁䵍䅁䭁䵁即䅁䭁䅁䅑潁䭁䵁卫䅁䉁䅁䅁允䅁䅁䅕積積積積歖䵁䅉䅅䅁䑁䅁䅁睁䵁䅁䅁权㝁䅄䅁权偄杅䅁允䅁䅁䅅䅁䭁䉁䕁䅁䵁䅉䅅䅁䙁䅁䅁睁䵁䅁䅁权佄睃䅁权煄权䅁权浄权䅁权牄权䅁允䅁䅁䅅䅁䭁䉁䕁䅁䵁䅉䅅䅁䑁䅁䅁睁䵁䅁䅁权㥄杄䅁权流杂䅁允䅁䅁䅅䅁䙁䵁ㅐ䙋偹汑䅖䍄䉁䅁䅁睁䅁䅁䅍䅄䅁䅁䅯䅉䄴䅁䅯䅇䅙䅁䅅䅁䉁䅁䅁权㥁杂䅁䍄䉁䅁䅁兂䅁䅁䅍䅄䅁䅁䅯児䅷䅁䅯儶䅯䅁䅯朵䅯䅁䅯眵䅯䅁䅅䅁䉁䅁䅁权允䅂䅁䍄䉁䅁䅁䅂䅁䅁䅍䅄䅁䅁䅯䉤䅁䅁䅯睈䅙䅁䅯䅉䅙䅁䅅䅁䉁䅁䅁权ㅁ元䅁䍄䉁䅁䅁兂䅁䅁䅍䅄䅁䅁䅯儴䄴䅁䅯硹䅉䅁䅯䅂䍁䅧䅯䉹䅉䅁䅅䅁䉁䅁䅁兂㉄䙋偹桷晖䅑杷允䅁䅁䅑䅁䑁䅁䅷䅁䭁䑁佅䅁䭁䉁䜸䅁䭁䍁䝁䅁䉁䅁䅁允䅁䅁䅯䉶䅉䅁杷允䅁䅁䅕䅁䑁䅁䅷䅁䭁䍁內䅁䭁佁䭷䅁䭁佁䭙䅁䭁佁䭣䅁䉁䅁䅁允䅁䅁䅯䅅䅑䅁杷允䅁䅁䅕䅁䑁䅁䅷䅁䭁䑁䵁䅁䭁佁䬰䅁䭁佁䭙䅁䭁佁䭣䅁䉁䅁䅁允䅁䅁䅣䅁䅁䅁⽁欵䵁䅉䅅䅁䑁䅁䅁睁䵁䅁䅁权橄兄䅁权歁杂䅁允䅁䅁䅅䅁䭁䉁䕁䅁䵁䅉䅅䅁䑁䅁䅁睁䵁䅁䅁权穄䅄䅁权慁杂䅁允䅁䅁䅅䅁䭁䙁䝫䅁䵁䅉䅅䅁䑁䅁䅁睁䵁䅁䅁权啁兄䅁权捁杂䅁允䅁䅁䅅䅁䭁䝁䝉䅁䵁䅉䅅䅁䙁䅁䅁睁䵁䅁䅁权㝁䅄䅁权䱄杅䅁权䕁䅁䅋权䥄杅䅁允䅁䅁䅅䅁䙁䵁ㅐ䙋偹汧䅬䍄䉁䅁䅁兂䅁䅁䅍䅄䅁䅁䅯兵䄰䅁䅯䄷䅯䅁䅯朵䅯䅁䅯眵䅯䅁䅅䅁䉁䅁䅁权允䅂䅁䍄䉁䅁䅁兂䅁䅁䅍䅄䅁䅁䅯儱䄸䅁䅯朶䅯䅁䅯朵䅯䅁䅯眶䅯䅁䅅䅁䉁䅁䅁睂䅁䅁䅁䑯浐䅑杷允䅁䅁䅕䅁䑁䅁䅷䅁䭁䅁乍䅁䭁佁䭕䅁䭁佁䭙䅁䭁佁䭣䅁䉁䅁䅁允䅁䅁䅯䅅䅑䅁杷允䅁䅁䅕䅁䑁䅁䅷䅁䭁䍁丸䅁䭁䵁即䅁䭁䅁䅑潁䭁䵁卫䅁䉁䅁䅁允䅁䅁䅕場啯歲剥じ䵁䅉䅅䅁䙁䅁䅁睁䵁䅁䅁权獄睃䅁权䱄杅䅁权䕁䅁䅋权䩄杅䅁允䅁䅁䅅䅁䙁䥁牘払敧噖䅚䍄䉁䅁䅁兂䅁䅁䅍䅄䅁䅁䅯儷䅳䅁䅯硹䅉䅁䅯䅂䍁䅧䅯剹䅉䅁䅅䅁䉁䅁䅁兂捂㡪ㅌ之晸䅑杷允䅁䅁䅕䅁䑁䅁䅷䅁䭁䥁乍䅁䭁佁䭕䅁䭁佁䭙䅁䭁佁䭣䅁䉁䅁䅁允䅁䅁䅯䅇䅳䅁杷允䅁䅁䅕䅁䑁䅁䅷䅁䭁䑁佣䅁䭁佁䭕䅁䭁佁䭙䅁䭁佁䭣䅁䉁䅁䅁允䅁䅁䅯儫䅯䅁杷允䅁䅁䅕䅁䑁䅁䅷䅁䭁䍁䱯䅁䭁佁䭷䅁䭁佁䭙䅁䭁佁䭣䅁䉁䅁䅁允䅁䅁䅯䅅䅑䅁杷允䅁䅁䅕䅁䑁䅁䅷䅁䭁佁䰴䅁䭁佁䭕䅁䭁佁䭙䅁䭁佁䭣䅁䉁䅁䅁允䅁䅁䅯䅅䅑䅁杷允䅁䅁䅕䅁䑁䅁䅷䅁䭁䥁䵙䅁䭁䵁单䅁䭁䅁䅑潁䭁䵁卧䅁䉁䅁䅁允䅁䅁䅕楤䍴乵䬰商䵁䅉䅅䅁䙁䅁䅁睁䵁䅁䅁权噁充䅁权煄权䅁权浄权䅁权牄权䅁允䅁䅁䅅䅁䭁䉁䕁䅁䵁䅉䅅䅁䙁䅁䅁睁䵁䅁䅁权䅃䅄䅁权䱄杅䅁权䕁䅁䅋权䥄杅䅁允䅁䅁䅅䅁䙁䉁䘫ㄶ㑇汲䅎䍄䉁䅁䅁兂䅁䅁䅍䅄䅁䅁䅯典䄰䅁䅯剸䅉䅁䅯䅂䍁䅧䅯剹䅉䅁䅅䅁䉁䅁䅁兂塁䭐䱨捨奧䅑杷允䅁䅁䅍䅁䑁䅁䅷䅁䭁䥁䵉䅁䭁䉁䜴䅁䉁䅁䅁允䅁䅁䅯朵䅙䅁杷允䅁䅁䅍䅁䑁䅁䅷䅁䭁䱁䵉䅁䭁䵁匸䅁䉁䅁䅁允䅁䅁䅯䅅䅑䅁杷允䅁䅁䅕䅁䑁䅁䅷䅁䭁䍁䵅䅁䭁佁䬰䅁䭁佁䭙䅁䭁佁䭣䅁䉁䅁䅁允䅁䅁䅯䅅䅑䅁杷允䅁䅁䅕䅁䑁䅁䅷䅁䭁䑁䵁䅁䭁佁䭫䅁䭁佁䭙䅁䭁佁䭣䅁䉁䅁䅁允䅁䅁䅯桧䅅䅁杷允䅁䅁䅍䅁䑁䅁䅷䅁䭁偁䵙䅁䭁䉁䝧䅁䉁䅁䅁允䅁䅁䅯児䅙䅁杷允䅁䅁䅍䅁䑁䅁䅷䅁䭁䉁䰴䅁䭁䉁䝷䅁䉁䅁䅁允䅁䅁䅯䄰䅙䅁杷允䅁䅁䅍䅁䑁䅁䅷䅁䭁䝁乕䅁䭁䉁䝷䅁䉁䅁䅁允䅁䅁䅯䅡䅣䅁杷允䅁䅁䅍䅁䑁䅁䅷䅁䭁䙁儴䅁䭁䉁䝧䅁䉁䅁䅁允䅁䅁䅯杓䅙䅁杷允䅁䅁䅕䅁䑁䅁䅷䅁䭁乁䱯䅁䭁䵁即䅁䭁䅁䅑潁䭁䵁卧䅁䉁䅁䅁允䅁䅁䅕䅁䅁䅁权䕔䵁䅉䅅䅁䙁䅁䅁睁䵁䅁䅁权睄睃䅁权䙄杅䅁权䕁䅁䅋权䩄杅䅁允䅁䅁䅅䅁䙁䙁牣坤䍆剥䅖䍄䉁䅁䅁睁䅁䅁䅍䅄䅁䅁䅯眸䅷䅁䅯杊䅙䅁䅅䅁䉁䅁䅁兂啁歲桦略兒䅑杷允䅁䅁䅑䅁䑁䅁䅷䅁䭁偁䵑䅁䭁䉁䜸䅁䭁䍁䝁䅁䉁䅁䅁允䅁䅁䅯睏䅙䅁杷允䅁䅁䅕䅁䑁䅁䅷䅁䭁䵁䵕䅁䭁䵁单䅁䭁䅁䅑潁䭁䵁卧䅁䉁䅁䅁允䅁䅁䅕偑坮啉捶お䵁䅉䅅䅁䙁䅁䅁睁䵁䅁䅁权䙃睃䅁权䙄杅䅁权䕁䅁䅋权䥄杅䅁允䅁䅁䅅䅁䙁䅁獈㕂㉉椫䅆䍄䉁䅁䅁睁䅁䅁䅍䅄䅁䅁䅯眴䄸䅁䅯䅇䅙䅁䅅䅁䉁䅁䅁权䕂杂䅁䍄䉁䅁䅁兂䅁䅁䅍䅄䅁䅁䅯䅗䅳䅁䅯剸䅉䅁䅯䅂䍁䅧䅯剹䅉䅁䅅䅁䉁䅁䅁兂敁䕗䬱奺䵷䅑杷允䅁䅁䅕䅁䑁䅁䅷䅁䭁䥁䱑䅁䭁佁䭯䅁䭁佁䭙䅁䭁佁䭳䅁䉁䅁䅁允䅁䅁䅣䅁䅁佁䡂欵䵁䅉䅅䅁䑁䅁䅁睁䵁䅁䅁权㥂睃䅁权慁杂䅁允䅁䅁䅅䅁䭁䡁䝳䅁䵁䅉䅅䅁䑁䅁䅁睁䵁䅁䅁权佁兄䅁权敁杂䅁允䅁䅁䅅䅁䭁䩁䝉䅁䵁䅉䅅䅁䙁䅁䅁睁䵁䅁䅁权煁睃䅁权灄权䅁权浄权䅁权湄权䅁允䅁䅁䅅䅁䭁䉁䕁䅁䵁䅉䅅䅁䑁䅁䅁睁䵁䅁䅁权穄权䅁权歁杂䅁允䅁䅁䅅䅁䭁䉁䕁䅁䵁䅉䅅䅁䙁䅁䅁睁䵁䅁䅁权㝁杄䅁权灄权䅁权浄权䅁权湄权䅁允䅁䅁䅅䅁䭁䉁䕁䅁䵁䅉䅅䅁䙁䅁䅁睁䵁䅁䅁权扄睃䅁权潄权䅁权浄权䅁权湄权䅁允䅁䅁䅅䅁䭁䙁䱅䅁䵁䅉䅅䅁䑁䅁䅁睁䵁䅁䅁权䩁䅄䅁权歁杂䅁允䅁䅁䅅䅁䭁䭁剣䅁䵁䅉䅅䅁䑁䅁䅁睁䵁䅁䅁权䅃䅄䅁权流杂䅁允䅁䅁䅅䅁䙁䅁䅁䅁䅁䘸䅬䍄䉁䅁䅁兂䅁䅁䅍䅄䅁䅁䅯杺䅳䅁䅯硹䅉䅁䅯䅂䍁䅧䅯䉹䅉䅁䅅䅁䉁䅁䅁兂歃䑣䬰㌱婎䅑杷允䅁䅁䅕䅁䑁䅁䅷䅁䭁䑁䵣䅁䭁佁䭕䅁䭁佁䭙䅁䭁佁䭣䅁䉁䅁䅁允䅁䅁䅯䅅䅑䅁杷允䅁䅁䅕䅁䑁䅁䅷䅁䭁偁䵍䅁䭁佁䭷䅁䭁佁䭙䅁䭁佁䭣䅁䉁䅁䅁允䅁䅁䅣䅁䅁䭁睃唵䵁䅉䅅䅁䑁䅁䅁睁䵁䅁䅁权祂兄䅁权捁杂䅁允䅁䅁䅅䅁䭁䍁䝯䅁䵁䅉䅅䅁䙁䅁䅁睁䵁䅁䅁权穄䅄䅁权瑄权䅁权浄权䅁权湄权䅁允䅁䅁䅅䅁䡁䅁䅁䅁权佳䅖䍄䉁䅁䅁兂䅁䅁䅍䅄䅁䅁䅯眳䅷䅁䅯儷䅯䅁䅯朵䅯䅁䅯眵䅯䅁䅅䅁䉁䅁䅁睂䅁䅁䅁偯汘䅑杷允䅁䅁䅍䅁䑁䅁䅷䅁䭁䑁偍䅁䭁䵁匸䅁䉁䅁䅁允䅁䅁䅣䅁䅁䍁㑄䔴䵁䅉䅅䅁䑁䅁䅁睁䵁䅁䅁权時睃䅁权歁杂䅁允䅁䅁䅅䅁䭁䕁剅䅁䵁䅉䅅䅁䑁䅁䅁睁䵁䅁䅁权ㅁ䅄䅁权偄杅䅁允䅁䅁䅅䅁䡁䅁䅁䅁权敐䅊䍄䉁䅁䅁兂䅁䅁䅍䅄䅁䅁䅯䅏䄸䅁䅯硹䅉䅁䅯䅂䍁䅧䅯剹䅉䅁䅅䅁䉁䅁䅁兂卂䉵䘶ㄶ奆䅑杷允䅁䅁䅍䅁䑁䅁䅷䅁䭁䩁䱧䅁䭁䉁䝷䅁䉁䅁䅁允䅁䅁䅯睹䅙䅁杷允䅁䅁䅍䅁䑁䅁䅷䅁䭁䕁偷䅁䭁䍁䝙䅁䉁䅁䅁允䅁䅁䅕児塲㍯瑃歖䵁䅉䅅䅁䑁䅁䅁睁䵁䅁䅁权乂睄䅁权流杂䅁允䅁䅁䅅䅁䙁䩁婱婭婭噏䅨䍄䉁䅁䅁睁䅁䅁䅍䅄䅁䅁䅯朲䅳䅁䅯硺䅉䅁䅅䅁䉁䅁䅁睂䅁䅁䅁佉楌䅑杷允䅁䅁䅕䅁䑁䅁䅷䅁䭁䩁乍䅁䭁䵁即䅁䭁䅁䅑潁䭁䵁卧䅁䉁䅁䅁允䅁䅁䅕呣䬰㘱䅏䕘䵁䅉䅅䅁䙁䅁䅁睁䵁䅁䅁权乃睃䅁权獄权䅁权浄权䅁权湄权䅁允䅁䅁䅅䅁䡁䅁䅁䅁䅄畁䅚䍄䉁䅁䅁兂䅁䅁䅍䅄䅁䅁䅯䄵䄴䅁䅯剸䅉䅁䅯䅂䍁䅧䅯剹䅉䅁䅅䅁䉁䅁䅁兂潂洸敆楇䭳䅑杷允䅁䅁䅕䅁䑁䅁䅷䅁䭁偁估䅁䭁䵁即䅁䭁䅁䅑潁䭁䵁卧䅁䉁䅁䅁允䅁䅁䅕積積積穎䕘䵁䅉䅅䅁䙁䅁䅁睁䵁䅁䅁权䥂睃䅁权汄权䅁权浄权䅁权湄权䅁允䅁䅁䅅䅁䭁䅁䰸䅁䵁䅉䅅䅁䙁䅁䅁睁䵁䅁䅁权畄睃䅁权䱄杅䅁权䕁䅁䅋权䥄杅䅁允䅁䅁䅅䅁䙁䥁䌯匹捨ㅶ䅒䍄䉁䅁䅁睁䅁䅁䅍䅄䅁䅁䅯䅧䅳䅁䅯䅈䅙䅁䅅䅁䉁䅁䅁权䝂睂䅁䍄䉁䅁䅁兂䅁䅁䅍䅄䅁䅁䅯儷䅷䅁䅯硹䅉䅁䅯䅂䍁䅧䅯䉹䅉䅁䅅䅁䉁䅁䅁兂㥁瑃橥佣儱䅑杷允䅁䅁䅕䅁䑁䅁䅷䅁䭁䅁乕䅁䭁䵁单䅁䭁䅁䅑潁䭁䵁卫䅁䉁䅁䅁允䅁䅁䅕昲獰捗䬸䕅䵁䅉䅅䅁䙁䅁䅁睁䵁䅁䅁权⭃杄䅁权䱄杅䅁权䕁䅁䅋权䩄杅䅁允䅁䅁䅅䅁䙁䑁䬰㘱睎噈䅴䍄䉁䅁䅁兂䅁䅁䅍䅄䅁䅁䅯睍䄸䅁䅯剸䅉䅁䅯䅂䍁䅧䅯剹䅉䅁䅅䅁䉁䅁䅁兂慃䍸洫摉䬸䅑杷允䅁䅁䅕䅁䑁䅁䅷䅁䭁䉁䰴䅁䭁佁䭕䅁䭁佁䭙䅁䭁佁䭣䅁䉁䅁䅁允䅁䅁䅯李䅳䅁杷允䅁䅁䅑䅁䑁䅁䅷䅁䭁佁䰰䅁䭁䉁䜸䅁䭁䍁䝁䅁䉁䅁䅁允䅁䅁䅯䄹䅙䅁杷允䅁䅁䅍䅁䑁䅁䅷䅁䭁䡁佷䅁䭁䉁䝯䅁䉁䅁䅁允䅁䅁䅯睘䅙䅁杷允䅁䅁䅕䅁䑁䅁䅷䅁䭁䉁剕䅁䭁佁䭧䅁䭁佁䭙䅁䭁佁䭣䅁䉁䅁䅁允䅁䅁䅯䅅䅑䅁杷允䅁䅁䅕䅁䑁䅁䅷䅁䭁偁䬰䅁䭁佁䭷䅁䭁佁䭙䅁䭁佁䭣䅁䉁䅁䅁允䅁䅁䅣䅁䅁䭁偁欵䵁䅉䅅䅁䙁䅁䅁睁䵁䅁䅁权乂兄䅁权潄权䅁权浄权䅁权湄权䅁允䅁䅁䅅䅁䭁䅁䱙䅁䵁䅉䅅䅁䙁䅁䅁睁䵁䅁䅁权牁睃䅁权灄权䅁权浄权䅁权湄权䅁允䅁䅁䅅䅁䭁䝁䱑䅁䵁䅉䅅䅁䑁䅁䅁睁䵁䅁䅁权䑄兄䅁权慁杂䅁允䅁䅁䅅䅁䭁䵁䝉䅁䵁䅉䅅䅁䙁䅁䅁睁䵁䅁䅁权時兄䅁权䙄杅䅁权䕁䅁䅋权䩄杅䅁允䅁䅁䅅䅁䙁䵁汸⽕穈剴䅬䍄䉁䅁䅁兂䅁䅁䅍䅄䅁䅁䅯兔䄰䅁䅯䄷䅯䅁䅯朵䅯䅁䅯眵䅯䅁䅅䅁䉁䅁䅁睂䅁䅁䅁䄴浺䅑杷允䅁䅁䅑䅁䑁䅁䅷䅁䭁偁䵅䅁䭁䉁䜸䅁䭁䍁䝁䅁䉁䅁䅁允䅁䅁䅯刱䅅䅁杷允䅁䅁䅕䅁䑁䅁䅷䅁䭁䝁乧䅁䭁佁䭷䅁䭁佁䭙䅁䭁佁䭣䅁䉁䅁䅁允䅁䅁䅣䅁䅁䝁獁唵䵁䅉䅅䅁䑁䅁䅁睁䵁䅁䅁权兂睃䅁权奁杂䅁允䅁䅁䅅䅁䭁䕁䝯䅁䵁䅉䅅䅁䙁䅁䅁睁䵁䅁䅁权畂䅄䅁权䙄杅䅁权䕁䅁䅋权䩄杅䅁允䅁䅁䅅䅁䙁䱁ぱ㉏㑪兘䅨䍄䉁䅁䅁睁䅁䅁䅍䅄䅁䅁䅯杓䅷䅁䅯杇䅙䅁䅅䅁䉁䅁䅁权䱂杂䅁䍄䉁䅁䅁睁䅁䅁䅍䅄䅁䅁䅯剆䅁䅁䅯杈䅙䅁䅅䅁䉁䅁䅁权噄杂䅁䍄䉁䅁䅁睁䅁䅁䅍䅄䅁䅁䅯䄷䄰䅁䅯杇䅙䅁䅅䅁䉁䅁䅁权㡁杂䅁䍄䉁䅁䅁兂䅁䅁䅍䅄䅁䅁䅯杗䅳䅁䅯朶䅯䅁䅯朵䅯䅁䅯眶䅯䅁䅅䅁䉁䅁䅁睂䅁䅁䅁䭑汲䅑杷允䅁䅁䅍䅁䑁䅁䅷䅁䭁䉁倰䅁䭁䉁䝧䅁䉁䅁䅁允䅁䅁䅯䅦䅙䅁杷允䅁䅁䅑䅁䑁䅁䅷䅁䭁䭁临䅁䭁䉁䜸䅁䭁䍁䝁䅁䉁䅁䅁允䅁䅁䅯䅷䅧䅁杷允䅁䅁䅕䅁䑁䅁䅷䅁䭁䱁䵁䅁䭁佁䭫䅁䭁佁䭙䅁䭁佁䭣䅁䉁䅁䅁允䅁䅁䅯䅅䅑䅁杷允䅁䅁䅕䅁䑁䅁䅷䅁䭁䑁偍䅁䭁䵁即䅁䭁䅁䅑潁䭁䵁卫䅁䉁䅁䅁允䅁䅁䅕歲桦桥敓歗䵁䅉䅅䅁䙁䅁䅁睁䵁䅁䅁权⽄权䅁权獄权䅁权浄权䅁权湄权䅁允䅁䅁䅅䅁䭁䉁䕁䅁䵁䅉䅅䅁䙁䅁䅁睁䵁䅁䅁权坁睃䅁权潄权䅁权浄权䅁权湄权䅁允䅁䅁䅅䅁䭁䉁䕁䅁䵁䅉䅅䅁䙁䅁䅁睁䵁䅁䅁权啄䅄䅁权煄权䅁权浄权䅁权牄权䅁允䅁䅁䅅䅁䭁䉁䕁䅁䵁䅉䅅䅁䑁䅁䅁睁䵁䅁䅁权穃䅄䅁权偄杅䅁允䅁䅁䅅䅁䭁䉁䕁䅁䵁䅉䅅䅁䙁䅁䅁睁䵁䅁䅁权祁兄䅁权瑄权䅁权浄权䅁权湄权䅁允䅁䅁䅅䅁䡁䅁䅁䅁䅁敃䅚䍄䉁䅁䅁睁䅁䅁䅍䅄䅁䅁䅯睍䄸䅁䅯䅇䅙䅁䅅䅁䉁䅁䅁权㕁杂䅁䍄䉁䅁䅁兂䅁䅁䅍䅄䅁䅁䅯条䅳䅁䅯朶䅯䅁䅯朵䅯䅁䅯眶䅯䅁䅅䅁䉁䅁䅁权允䅂䅁䍄䉁䅁䅁兂䅁䅁䅍䅄䅁䅁䅯剆䅁䅁䅯剸䅉䅁䅯䅂䍁䅧䅯剹䅉䅁䅅䅁䉁䅁䅁兂坃䭘婱䭮䱉䅑杷允䅁䅁䅕䅁䑁䅁䅷䅁䭁䍁乷䅁䭁佁䭧䅁䭁佁䭙䅁䭁佁䭣䅁䉁䅁䅁允䅁䅁䅯术䅯䅁杷允䅁䅁䅕䅁䑁䅁䅷䅁䭁䑁乣䅁䭁佁䭯䅁䭁佁䭙䅁䭁佁䭳䅁䉁䅁䅁允䅁䅁䅯䅅䅑䅁杷允䅁䅁䅑䅁䑁䅁䅷䅁䭁䅁临䅁䭁䉁䜸䅁䭁䍁䝁䅁䉁䅁䅁允䅁䅁䅯䅚䅙䅁杷允䅁䅁䅕䅁䑁䅁䅷䅁䭁䍁䱧䅁䭁佁䭯䅁䭁佁䭙䅁䭁佁䭳䅁䉁䅁䅁允䅁䅁䅯䅅䅑䅁杷允䅁䅁䅕䅁䑁䅁䅷䅁䭁䅁䵉䅁䭁佁䭧䅁䭁佁䭙䅁䭁佁䭣䅁䉁䅁䅁允䅁䅁䅯杂䅳䅁杷允䅁䅁䅕䅁䑁䅁䅷䅁䭁䝁佳䅁䭁䵁单䅁䭁䅁䅑潁䭁䵁卧䅁䉁䅁䅁允䅁䅁䅕潕業瑗智稯䴸䅉䅅䅁䕁䅁䅁睁䵁䅁䅁权䉃兄䅁权晁杂䅁权杁杂䅁允䅁䅁䅅䅁䭁䥁䡕䅁䵁䅉䅅䅁䑁䅁䅁睁䵁䅁䅁权穁睄䅁权慁杂䅁允䅁䅁䅅䅁䭁䑁䜴䅁䵁䅉䅅䅁䑁䅁䅁睁䵁䅁䅁权硁兄䅁权敁杂䅁允䅁䅁䅅䅁䭁䑁䝑䅁䵁䅉䅅䅁䑁䅁䅁睁䵁䅁䅁权䑃睃䅁权捁杂䅁允䅁䅁䅅䅁䭁䵁䝳䅁䵁䅉䅅䅁䑁䅁䅁睁䵁䅁䅁权䕃睃䅁权捁杂䅁允䅁䅁䅅䅁䭁䥁䝷䅁䵁䅉䅅䅁䙁䅁䅁睁䵁䅁䅁权乄睃䅁权䙄杅䅁权䕁䅁䅋权䥄杅䅁允䅁䅁䅅䅁䙁䝁䝱塚偗䅹䅸䍄䉁䅁䅁兂䅁䅁䅍䅄䅁䅁䅯睎䄸䅁䅯朶䅯䅁䅯朵䅯䅁䅯眶䅯䅁䅅䅁䉁䅁䅁睂䅁䅁䅁䑑洳䅑杷允䅁䅁䅕䅁䑁䅁䅷䅁䭁䑁乙䅁䭁佁䭯䅁䭁佁䭙䅁䭁佁䭳䅁䉁䅁䅁允䅁䅁䅯䅅䅑䅁杷允䅁䅁䅍䅁䑁䅁䅷䅁䭁䍁余䅁䭁䉁䝯䅁䉁䅁䅁允䅁䅁䅯兺䅙䅁杷允䅁䅁䅑䅁䑁䅁䅷䅁䭁䕁䵁䅁䭁䉁䜸䅁䭁䍁䝁䅁䉁䅁䅁允䅁䅁䅯䅎䅣䅁杷允䅁䅁䅕䅁䑁䅁䅷䅁䭁䅁乳䅁䭁佁䭫䅁䭁佁䭙䅁䭁佁䭣䅁䉁䅁䅁允䅁䅁䅯䅌䄸䅁杷允䅁䅁䅕䅁䑁䅁䅷䅁䭁乁䴰䅁䭁䵁即䅁䭁䅁䅑潁䭁䵁卧䅁䉁䅁䅁允䅁䅁䅕䥘䌯匹捨じ䵁䅉䅅䅁䙁䅁䅁睁䵁䅁䅁权䙄䅄䅁权䙄杅䅁权䕁䅁䅋权䩄杅䅁允䅁䅁䅅䅁䙁䡁扌⭋兪䍐䅚䍄䉁䅁䅁睁䅁䅁䅍䅄䅁䅁䅯睍䄸䅁䅯杈䅙䅁䅅䅁䉁䅁䅁权煃杂䅁䍄䉁䅁䅁䅂䅁䅁䅍䅄䅁䅁䅯䅈䄸䅁䅯睈䅙䅁䅯䅉䅙䅁䅅䅁䉁䅁䅁权䵂杂䅁䍄䉁䅁䅁兂䅁䅁䅍䅄䅁䅁䅯䅪䅷䅁䅯朶䅯䅁䅯朵䅯䅁䅯眶䅯䅁䅅䅁䉁䅁䅁权允䅂䅁䍄䉁䅁䅁睁䅁䅁䅍䅄䅁䅁䅯䅪䅳䅁䅯䅈䅙䅁䅅䅁䉁䅁䅁权㥃杂䅁䍄䉁䅁䅁兂䅁䅁䅍䅄䅁䅁䅯允䅳䅁䅯剸䅉䅁䅯䅂䍁䅧䅯䉹䅉䅁䅅䅁䉁䅁䅁兂䍄㙹兄奙免䅑杷允䅁䅁䅍䅁䑁䅁䅷䅁䭁䕁䵧䅁䭁䍁䝑䅁䉁䅁䅁允䅁䅁䅯䅅䅑䅁杷允䅁䅁䅕䅁䑁䅁䅷䅁䭁䙁乕䅁䭁佁䭕䅁䭁佁䭙䅁䭁佁䭣䅁䉁䅁䅁允䅁䅁䅯李䅳䅁杷允䅁䅁䅍䅁䑁䅁䅷䅁䭁䑁偍䅁䭁䍁䝑䅁䉁䅁䅁允䅁䅁䅯䉧䅅䅁杷允䅁䅁䅍䅁䑁䅁䅷䅁䭁䑁偍䅁䭁䍁䝙䅁䉁䅁䅁允䅁䅁䅕浚浚浚䝢䕗䵁䅉䅅䅁䙁䅁䅁睁䵁䅁䅁权獂䅄䅁权䙄杅䅁权䕁䅁䅋权䥄杅䅁允䅁䅁䅅䅁䙁䥁〫儶奒桮䅂䍄䉁䅁䅁兂䅁䅁䅍䅄䅁䅁䅯兕䄰䅁䅯儵䅯䅁䅯朵䅯䅁䅯眵䅯䅁䅅䅁䉁䅁䅁权允䅂䅁䍄䉁䅁䅁兂䅁䅁䅍䅄䅁䅁䅯充䅳䅁䅯硹䅉䅁䅯䅂䍁䅧䅯䉹䅉䅁䅅䅁䉁䅁䅁兂晁敨剴䩵杚䅑杷允䅁䅁䅍䅁䑁䅁䅷䅁䭁䡁䱉䅁䭁䍁䝙䅁䉁䅁䅁允䅁䅁䅕硥畓⭒㙆䕗䵁䅉䅅䅁䙁䅁䅁睁䵁䅁䅁权浄睃䅁权䙄杅䅁权䕁䅁䅋权䥄杅䅁允䅁䅁䅅䅁䙁䝁穂乍㙑全䄵䍄䉁䅁䅁睁䅁䅁䅍䅄䅁䅁䅯朷䅳䅁䅯䅈䅙䅁䅅䅁䉁䅁䅁权㡁䅃䅁䍄䉁䅁䅁兂䅁䅁䅍䅄䅁䅁䅯䅥䄰䅁䅯硹䅉䅁䅯䅂䍁䅧䅯剹䅉䅁䅅䅁䉁䅁䅁兂穁積積㕍捎䅑杷允䅁䅁䅍䅁䑁䅁䅷䅁䭁䅁佷䅁䭁䉁䝯䅁䉁䅁䅁允䅁䅁䅯睷䅙䅁杷允䅁䅁䅕䅁䑁䅁䅷䅁䭁䙁䱙䅁䭁佁䬰䅁䭁佁䭙䅁䭁佁䭣䅁䉁䅁䅁允䅁䅁䅯䅅䅑䅁杷允䅁䅁䅍䅁䑁䅁䅷䅁䭁䅁估䅁䭁䉁䝯䅁䉁䅁䅁允䅁䅁䅯䅙䅙䅁杷允䅁䅁䅕䅁䑁䅁䅷䅁䭁䭁乁䅁䭁䵁单䅁䭁䅁䅑潁䭁䵁卧䅁䉁䅁䅁允䅁䅁䅕獥浃ㅑ歓啁䵁䅉䅅䅁䙁䅁䅁睁䵁䅁䅁权穁睄䅁权潄权䅁权浄权䅁权湄权䅁允䅁䅁䅅䅁䭁䅁䱙䅁䵁䅉䅅䅁䑁䅁䅁睁䵁䅁䅁权䍁䅄䅁权敁杂䅁允䅁䅁䅅䅁䭁䙁䝷䅁䵁䅉䅅䅁䑁䅁䅁睁䵁䅁䅁权㍃兄䅁权流杂䅁允䅁䅁䅅䅁䙁䵁ㅐ䙋偹汣䅨䍄䉁䅁䅁兂䅁䅁䅍䅄䅁䅁䅯兖䄰䅁䅯硹䅉䅁䅯䅂䍁䅧䅯剹䅉䅁䅅䅁䉁䅁䅁兂慃婭婭呭捬䅑杷允䅁䅁䅍䅁䑁䅁䅷䅁䭁䑁䵁䅁䭁䍁䝙䅁䉁䅁䅁允䅁䅁䅕㑈牘払⭧さ䵁䅉䅅䅁䑁䅁䅁睁䵁䅁䅁权䵃杄䅁权捁杂䅁允䅁䅁䅅䅁䭁䍁䝯䅁䵁䅉䅅䅁䙁䅁䅁睁䵁䅁䅁权䕁睃䅁权䙄杅䅁权䕁䅁䅋权䩄杅䅁允䅁䅁䅅䅁䙁乁琴楎圯剁䅖䍄䉁䅁䅁兂䅁䅁䅍䅄䅁䅁䅯䅪䅳䅁䅯䄷䅯䅁䅯朵䅯䅁䅯眵䅯䅁䅅䅁䉁䅁䅁权允䅂䅁䍄䉁䅁䅁兂䅁䅁䅍䅄䅁䅁䅯朳䅳䅁䅯䄶䅯䅁䅯朵䅯䅁䅯眵䅯䅁䅅䅁䉁䅁䅁权允䅂䅁䍄䉁䅁䅁兂䅁䅁䅍䅄䅁䅁䅯杲䄰䅁䅯剸䅉䅁䅯䅂䍁䅧䅯剹䅉䅁䅅䅁䉁䅁䅁兂䩁剷䥎呶坣䅑杷允䅁䅁䅕䅁䑁䅁䅷䅁䭁䵁乣䅁䭁䵁即䅁䭁䅁䅑潁䭁䵁卫䅁䉁䅁䅁允䅁䅁䅕歲桦桥敔啖䵁䅉䅅䅁䙁䅁䅁睁䵁䅁䅁权㑄权䅁权䙄杅䅁权䕁䅁䅋权䥄杅䅁允䅁䅁䅅䅁䙁䍁瑊佖浚桙䅆䍄䉁䅁䅁兂䅁䅁䅍䅄䅁䅁䅯睍䄸䅁䅯儶䅯䅁䅯朵䅯䅁䅯眵䅯䅁䅅䅁䉁䅁䅁权䉃充䅁䍄䉁䅁䅁睁䅁䅁䅍䅄䅁䅁䅯眫䅷䅁䅯䅈䅙䅁䅅䅁䉁䅁䅁权乂杂䅁䍄䉁䅁䅁兂䅁䅁䅍䅄䅁䅁䅯睍䄸䅁䅯朶䅯䅁䅯朵䅯䅁䅯眶䅯䅁䅅䅁䉁䅁䅁睂䅁䅁䅁䔴洳䅑杷允䅁䅁䅍䅁䑁䅁䅷䅁䭁䉁䱅䅁䭁䉁䝷䅁䉁䅁䅁允䅁䅁䅯睅䅧䅁杷允䅁䅁䅍䅁䑁䅁䅷䅁䭁偁乧䅁䭁䍁䝑䅁䉁䅁䅁允䅁䅁䅯䅃䅣䅁杷允䅁䅁䅕䅁䑁䅁䅷䅁䭁䑁乣䅁䭁䵁单䅁䭁䅁䅑潁䭁䵁卧䅁䉁䅁䅁允䅁䅁䅕䜲㡐洰摃歅䵁䅉䅅䅁䕁䅁䅁睁䵁䅁䅁权啁兄䅁权晁杂䅁权杁杂䅁允䅁䅁䅅䅁䭁䕁䝷䅁䵁䅉䅅䅁䙁䅁䅁睁䵁䅁䅁权呁䅄䅁权灄权䅁权浄权䅁权湄权䅁允䅁䅁䅅䅁䭁䉁剉䅁䵁䅉䅅䅁䙁䅁䅁睁䵁䅁䅁权䅃兄䅁权潄权䅁权浄权䅁权湄权䅁允䅁䅁䅅䅁䭁䉁䕁䅁䵁䅉䅅䅁䑁䅁䅁睁䵁䅁䅁权㝂䅄䅁权捁杂䅁允䅁䅁䅅䅁䭁佁䝯䅁䵁䅉䅅䅁䙁䅁䅁睁䵁䅁䅁权卂杄䅁权汄权䅁权浄权䅁权湄权䅁允䅁䅁䅅䅁䭁䑁䱧䅁䵁䅉䅅䅁䑁䅁䅁睁䵁䅁䅁权摁兄䅁权偄杅䅁允䅁䅁䅅䅁䡁䅁䅁䅁䅁估䅎䍄䉁䅁䅁兂䅁䅁䅍䅄䅁䅁䅯䅙䅷䅁䅯硹䅉䅁䅯䅂䍁䅧䅯剹䅉䅁䅅䅁䉁䅁䅁兂浂浚浚橚敚䅑杷允䅁䅁䅕䅁䑁䅁䅷䅁䭁䕁䱷䅁䭁佁䭯䅁䭁佁䭙䅁䭁佁䭳䅁䉁䅁䅁允䅁䅁䅯䅅䅑䅁杷允䅁䅁䅍䅁䑁䅁䅷䅁䭁䡁偑䅁䭁䉁䝧䅁䉁䅁䅁允䅁䅁䅯兓䅣䅁杷允䅁䅁䅑䅁䑁䅁䅷䅁䭁䑁䰰䅁䭁䉁䜸䅁䭁䍁䝁䅁䉁䅁䅁允䅁䅁䅯硘䅉䅁杷允䅁䅁䅕䅁䑁䅁䅷䅁䭁乁䱷䅁䭁佁䭕䅁䭁佁䭙䅁䭁佁䭣䅁䉁䅁䅁允䅁䅁䅯李䅳䅁杷允䅁䅁䅕䅁䑁䅁䅷䅁䭁䥁䵉䅁䭁佁䭧䅁䭁佁䭙䅁䭁佁䭣䅁䉁䅁䅁允䅁䅁䅯䅅䅑䅁杷允䅁䅁䅍䅁䑁䅁䅷䅁䭁䑁䵉䅁䭁䍁䝙䅁䉁䅁䅁允䅁䅁䅕歲桦桥救歖䵁䅉䅅䅁䙁䅁䅁睁䵁䅁䅁权㕂睃䅁权䙄杅䅁权䕁䅁䅋权䩄杅䅁允䅁䅁䅅䅁䙁䑁婲㥇杺做⼴䍄䉁䅁䅁兂䅁䅁䅍䅄䅁䅁䅯䅤䄸䅁䅯儶䅯䅁䅯朵䅯䅁䅯眵䅯䅁䅅䅁䉁䅁䅁权ㅂ睄䅁䍄䉁䅁䅁兂䅁䅁䅍䅄䅁䅁䅯杦䅳䅁䅯硹䅉䅁䅯䅂䍁䅧䅯䉹䅉䅁䅅䅁䉁䅁䅁兂卂䉵䘶礶商䅑杷允䅁䅁䅕䅁䑁䅁䅷䅁䭁䡁䰸䅁䭁䵁即䅁䭁䅁䅑潁䭁䵁卧䅁䉁䅁䅁允䅁䅁䅕㑈牘払敩じ䵁䅉䅅䅁䙁䅁䅁睁䵁䅁䅁权佁兄䅁权煄权䅁权浄权䅁权牄权䅁允䅁䅁䅅䅁䭁䉁䕁䅁䵁䅉䅅䅁䙁䅁䅁睁䵁䅁䅁权湄杄䅁权䱄杅䅁权䕁䅁䅋权䩄杅䅁允䅁䅁䅅䅁䙁䉁畓⭒㙆䙒䅬䍄䉁䅁䅁睁䅁䅁䅍䅄䅁䅁䅯杧䅷䅁䅯䅈䅙䅁䅅䅁䉁䅁䅁权㝂杂䅁䍄䉁䅁䅁䅂䅁䅁䅍䅄䅁䅁䅯杭䄰䅁䅯睈䅙䅁䅯䅉䅙䅁䅅䅁䉁䅁䅁权奂䅃䅁䍄䉁䅁䅁兂䅁䅁䅍䅄䅁䅁䅯䄱䅳䅁䅯儵䅯䅁䅯朵䅯䅁䅯眵䅯䅁䅅䅁䉁䅁䅁权汃睃䅁䍄䉁䅁䅁兂䅁䅁䅍䅄䅁䅁䅯李䄰䅁䅯硹䅉䅁䅯䅂䍁䅧䅯䉹䅉䅁䅅䅁䉁䅁䅁兂㑃潈牘单慨䅑杷允䅁䅁䅕䅁䑁䅁䅷䅁䭁䝁义䅁䭁佁䭧䅁䭁佁䭙䅁䭁佁䭣䅁䉁䅁䅁允䅁䅁䅯䅅䅑䅁杷允䅁䅁䅕䅁䑁䅁䅷䅁䭁䭁乕䅁䭁佁䬰䅁䭁佁䭙䅁䭁佁䭣䅁䉁䅁䅁允䅁䅁䅯䅅䅑䅁杷允䅁䅁䅕䅁䑁䅁䅷䅁䭁佁佑䅁䭁佁䬰䅁䭁佁䭙䅁䭁佁䭣䅁䉁䅁䅁允䅁䅁䅣䅁䅁䵁䙂欵䵁䅉䅅䅁䙁䅁䅁睁䵁䅁䅁权祁兄䅁权䙄杅䅁权䕁䅁䅋权䩄杅䅁允䅁䅁䅅䅁䙁䕁䅶汤䱐兦䄹䍄䉁䅁䅁兂䅁䅁䅍䅄䅁䅁䅯睈䄴䅁䅯䄶䅯䅁䅯朵䅯䅁䅯眵䅯䅁䅅䅁䉁䅁䅁权㉁睃䅁䍄䉁䅁䅁䅂䅁䅁䅍䅄䅁䅁䅯眷䅷䅁䅯睈䅙䅁䅯䅉䅙䅁䅅䅁䉁䅁䅁权呁䅅䅁䍄䉁䅁䅁睁䅁䅁䅍䅄䅁䅁䅯兣䅳䅁䅯杈䅙䅁䅅䅁䉁䅁䅁权獃杂䅁䍄䉁䅁䅁睁䅁䅁䅍䅄䅁䅁䅯䅹䄴䅁䅯杊䅙䅁䅅䅁䉁䅁䅁兂畃⭒㙆䭆倵䅑杷允䅁䅁䅕䅁䑁䅁䅷䅁䭁佁估䅁䭁䵁单䅁䭁䅁䅑潁䭁䵁卫䅁䉁䅁䅁允䅁䅁䅕㉚塮癣䙨ぃ䵁䅉䅅䅁䙁䅁䅁睁䵁䅁䅁权睁䅄䅁权䙄杅䅁权䕁䅁䅋权䥄杅䅁允䅁䅁䅅䅁䙁䑁愷漴呈內䅸䍄䉁䅁䅁兂䅁䅁䅍䅄䅁䅁䅯䅤䅷䅁䅯硹䅉䅁䅯䅂䍁䅧䅯剹䅉䅁䅅䅁䉁䅁䅁兂㑃潈牘呕摨䅑杷允䅁䅁䅕䅁䑁䅁䅷䅁䭁䑁䵁䅁䭁䵁单䅁䭁䅁䅑潁䭁䵁卫䅁䉁䅁䅁允䅁䅁䅕楣倳ㄷ歵啅䵁䅉䅅䅁䑁䅁䅁睁䵁䅁䅁权㉁睄䅁权歁杂䅁允䅁䅁䅅䅁䭁䉁䕁䅁䵁䅉䅅䅁䙁䅁䅁睁䵁䅁䅁权㑄权䅁权潄权䅁权浄权䅁权湄权䅁允䅁䅁䅅䅁䭁䉁䕁䅁䵁䅉䅅䅁䙁䅁䅁睁䵁䅁䅁权睄兄䅁权䙄杅䅁权䕁䅁䅋权䥄杅䅁允䅁䅁䅅䅁䙁䍁㉙扵⭆硯䅤䍄䉁䅁䅁兂䅁䅁䅍䅄䅁䅁䅯杓䅳䅁䅯䄶䅯䅁䅯朵䅯䅁䅯眵䅯䅁䅅䅁䉁䅁䅁权允䅂䅁䍄䉁䅁䅁兂䅁䅁䅍䅄䅁䅁䅯䅍䅷䅁䅯硹䅉䅁䅯䅂䍁䅧䅯䉹䅉䅁䅅䅁䉁䅁䅁兂晁敨剴䑵嘵䅑杷允䅁䅁䅍䅁䑁䅁䅷䅁䭁䅁䱅䅁䭁䉁䝯䅁䉁䅁䅁允䅁䅁䅯䅷䅙䅁杷允䅁䅁䅍䅁䑁䅁䅷䅁䭁䝁丸䅁䭁䉁䝯䅁䉁䅁䅁允䅁䅁䅯䅙䅙䅁杷允䅁䅁䅍䅁䑁䅁䅷䅁䭁偁乁䅁䭁䍁䝑䅁䉁䅁䅁允䅁䅁䅯䅅䅑䅁杷允䅁䅁䅕䅁䑁䅁䅷䅁䭁䑁䵁䅁䭁䵁即䅁䭁䅁䅑潁䭁䵁卫䅁䉁䅁䅁允䅁䅁䅕䥘䌯匹䵨歗䵁䅉䅅䅁䙁䅁䅁睁䵁䅁䅁权汃兄䅁权䱄杅䅁权䕁䅁䅋权䩄杅䅁允䅁䅁䅅䅁䙁䙁偹癷潕䙦䅨䍄䉁䅁䅁兂䅁䅁䅍䅄䅁䅁䅯睙䄴䅁䅯䄷䅯䅁䅯朵䅯䅁䅯眵䅯䅁䅅䅁䉁䅁䅁权允䅂䅁䍄䉁䅁䅁睁䅁䅁䅍䅄䅁䅁䅯眲䅳䅁䅯杊䅙䅁䅅䅁䉁䅁䅁兂慃婭婭敭婬䅑杷允䅁䅁䅕䅁䑁䅁䅷䅁䭁䅁䱯䅁䭁䵁即䅁䭁䅁䅑潁䭁䵁卧䅁䉁䅁䅁允䅁䅁䅕牕敧敨桴啖䵁䅉䅅䅁䙁䅁䅁睁䵁䅁䅁权歁睄䅁权䱄杅䅁权䕁䅁䅋权䩄杅䅁允䅁䅁䅅䅁䙁䍁捬㡪ㅌ䙩䅎䍄䉁䅁䅁睁䅁䅁䅍䅄䅁䅁䅯䅷䄰䅁䅯䅇䅙䅁䅅䅁䉁䅁䅁权婁杂䅁䍄䉁䅁䅁兂䅁䅁䅍䅄䅁䅁䅯䉥䅁䅁䅯朶䅯䅁䅯朵䅯䅁䅯眶䅯䅁䅅䅁䉁䅁䅁睂䅁䅁䅁䑉洳䅑杷允䅁䅁䅍䅁䑁䅁䅷䅁䭁䑁䵁䅁䭁䉁䝧䅁䉁䅁䅁允䅁䅁䅯杓䅙䅁杷允䅁䅁䅑䅁䑁䅁䅷䅁䭁䅁偫䅁䭁䉁䜸䅁䭁䍁䝁䅁䉁䅁䅁允䅁䅁䅯眴䅣䅁杷允䅁䅁䅕䅁䑁䅁䅷䅁䭁䕁䵙䅁䭁䵁即䅁䭁䅁䅑潁䭁䵁卧䅁䉁䅁䅁允䅁䅁䅕䭆䠵場䵯䕙䵁䅉䅅䅁䙁䅁䅁睁䵁䅁䅁权祁䅄䅁权獄权䅁权浄权䅁权湄权䅁允䅁䅁䅅䅁䡁䅁䅁䅁䅂畨䅎䍄䉁䅁䅁睁䅁䅁䅍䅄䅁䅁䅯䅎䅷䅁䅯䅇䅙䅁䅅䅁䉁䅁䅁权㕁杂䅁䍄䉁䅁䅁睁䅁䅁䅍䅄䅁䅁䅯睂䄰䅁䅯䅈䅙䅁䅅䅁䉁䅁䅁权⽁杂䅁䍄䉁䅁䅁兂䅁䅁䅍䅄䅁䅁䅯兎䅷䅁䅯䄶䅯䅁䅯朵䅯䅁䅯眵䅯䅁䅅䅁䉁䅁䅁权䝁睃䅁䍄䉁䅁䅁兂䅁䅁䅍䅄䅁䅁䅯睌䅷䅁䅯儵䅯䅁䅯朵䅯䅁䅯眵䅯䅁䅅䅁䉁䅁䅁权偁睃䅁䍄䉁䅁䅁兂䅁䅁䅍䅄䅁䅁䅯杏䅳䅁䅯儷䅯䅁䅯朵䅯䅁䅯眵䅯䅁䅅䅁䉁䅁䅁权允䅂䅁䍄䉁䅁䅁兂䅁䅁䅍䅄䅁䅁䅯䄷䅳䅁䅯儶䅯䅁䅯朵䅯䅁䅯眵䅯䅁䅅䅁䉁䅁䅁权牄杄䅁䍄䉁䅁䅁兂䅁䅁䅍䅄䅁䅁䅯杳䅷䅁䅯䄷䅯䅁䅯朵䅯䅁䅯眵䅯䅁䅅䅁䉁䅁䅁睂䅁䅁䅁䅷浦䅑杷允䅁䅁䅍䅁䑁䅁䅷䅁䭁䩁佣䅁䭁䉁䜴䅁䉁䅁䅁允䅁䅁䅯睫䅙䅁杷允䅁䅁䅍䅁䑁䅁䅷䅁䭁䥁䱍䅁䭁䍁䝑䅁䉁䅁䅁允䅁䅁䅯硯䅁䅁杷允䅁䅁䅍䅁䑁䅁䅷䅁䭁䑁䵁䅁䭁䉁䝷䅁䉁䅁䅁允䅁䅁䅯兔䅙䅁杷允䅁䅁䅕䅁䑁䅁䅷䅁䭁䥁䵣䅁䭁佁䭕䅁䭁佁䭙䅁䭁佁䭣䅁䉁䅁䅁允䅁䅁䅯䉱䅁䅁杷允䅁䅁䅍䅁䑁䅁䅷䅁䭁偁伸䅁䭁䉁䝯䅁䉁䅁䅁允䅁䅁䅯杘䅙䅁杷允䅁䅁䅕䅁䑁䅁䅷䅁䭁䡁义䅁䭁佁䭫䅁䭁佁䭙䅁䭁佁䭣䅁䉁䅁䅁允䅁䅁䅯䅅䅑䅁杷允䅁䅁䅕䅁䑁䅁䅷䅁䭁䵁乧䅁䭁佁䭕䅁䭁佁䭙䅁䭁佁䭣䅁䉁䅁䅁允䅁䅁䅯兰䅳䅁杷允䅁䅁䅕䅁䑁䅁䅷䅁䭁䕁䱉䅁䭁佁䭕䅁䭁佁䭙䅁䭁佁䭣䅁䉁䅁䅁允䅁䅁䅯睄䅳䅁杷允䅁䅁䅕䅁䑁䅁䅷䅁䭁䩁估䅁䭁佁䭫䅁䭁佁䭙䅁䭁佁䭣䅁䉁䅁䅁允䅁䅁䅯根䅅䅁杷允䅁䅁䅕䅁䑁䅁䅷䅁䭁䩁䱁䅁䭁䵁即䅁䭁䅁䅑潁䭁䵁卧䅁䉁䅁䅁允䅁䅁䅕体㙆䭆䠴䕕䵁䅉䅅䅁䑁䅁䅁睁䵁䅁䅁权䑄睃䅁权奁杂䅁允䅁䅁䅅䅁䭁䕁䝯䅁䵁䅉䅅䅁䙁䅁䅁睁䵁䅁䅁权敁睃䅁权䱄杅䅁权䕁䅁䅋权䩄杅䅁允䅁䅁䅅䅁䙁䑁積積積ㄸ䅚䍄䉁䅁䅁兂䅁䅁䅍䅄䅁䅁䅯朵䄰䅁䅯硹䅉䅁䅯䅂䍁䅧䅯䉹䅉䅁䅅䅁䉁䅁䅁兂㝂䭆䠵吴晰䅑杷允䅁䅁䅕䅁䑁䅁䅷䅁䭁佁乕䅁䭁䵁单䅁䭁䅁䅑潁䭁䵁卧䅁䉁䅁䅁允䅁䅁䅕㠱塮挷桔䕃䵁䅉䅅䅁䑁䅁䅁睁䵁䅁䅁权癃䅄䅁权偄杅䅁允䅁䅁䅅䅁䡁䅁䅁䅁权⭶䅊䍄䉁䅁䅁兂䅁䅁䅍䅄䅁䅁䅯兣䅳䅁䅯硹䅉䅁䅯䅂䍁䅧䅯䉹䅉䅁䅅䅁䉁䅁䅁兂䑄匹捨㑪噊䅑杷允䅁䅁䅕䅁䑁䅁䅷䅁䭁䙁兣䅁䭁佁䭯䅁䭁佁䭙䅁䭁佁䭳䅁䉁䅁䅁允䅁䅁䅣䅁䅁䵁㑁欵䵁䅉䅅䅁䑁䅁䅁睁䵁䅁䅁权奃睃䅁权流杂䅁允䅁䅁䅅䅁䙁䝁浚浚浚氹䅴䍄䉁䅁䅁睁䅁䅁䅍䅄䅁䅁䅯兂䄴䅁䅯杇䅙䅁䅅䅁䉁䅁䅁权扁杂䅁䍄䉁䅁䅁睁䅁䅁䅍䅄䅁䅁䅯杭䅳䅁䅯杊䅙䅁䅅䅁䉁䅁䅁兂啁歲桦煥奒䅑杷允䅁䅁䅕䅁䑁䅁䅷䅁䭁䍁偑䅁䭁佁䭫䅁䭁佁䭙䅁䭁佁䭣䅁䉁䅁䅁允䅁䅁䅯䅅䅑䅁杷允䅁䅁䅕䅁䑁䅁䅷䅁䭁䙁䵫䅁䭁佁䭫䅁䭁佁䭙䅁䭁佁䭣䅁䉁䅁䅁允䅁䅁䅯䅅䅑䅁杷允䅁䅁䅕䅁䑁䅁䅷䅁䭁䥁䵉䅁䭁佁䭯䅁䭁佁䭙䅁䭁佁䭳䅁䉁䅁䅁允䅁䅁䅯䅅䅑䅁杷允䅁䅁䅍䅁䑁䅁䅷䅁䭁乁䵯䅁䭁䉁䝯䅁䉁䅁䅁允䅁䅁䅯杙䅙䅁杷允䅁䅁䅕䅁䑁䅁䅷䅁䭁䑁䵁䅁䭁佁䭕䅁䭁佁䭙䅁䭁佁䭣䅁䉁䅁䅁允䅁䅁䅯䅈䅳䅁杷允䅁䅁䅕䅁䑁䅁䅷䅁䭁䅁䵧䅁䭁佁䭧䅁䭁佁䭙䅁䭁佁䭣䅁䉁䅁䅁允䅁䅁䅯杂䅳䅁杷允䅁䅁䅕䅁䑁䅁䅷䅁䭁䭁䵧䅁䭁佁䭷䅁䭁佁䭙䅁䭁佁䭣䅁䉁䅁䅁允䅁䅁䅣䅁䅁佁浄〴䵁䅉䅅䅁䑁䅁䅁睁䵁䅁䅁权䅂䅄䅁权敁杂䅁允䅁䅁䅅䅁䭁䩁䝅䅁䵁䅉䅅䅁䙁䅁䅁睁䵁䅁䅁权䉃杄䅁权䱄杅䅁权䕁䅁䅋权䥄杅䅁允䅁䅁䅅䅁䙁䡁㥅瑃橥䙣䅆䍄䉁䅁䅁睁䅁䅁䅍䅄䅁䅁䅯兦䄰䅁䅯杈䅙䅁䅅䅁䉁䅁䅁权慃杂䅁䍄䉁䅁䅁睁䅁䅁䅍䅄䅁䅁䅯䅩䅷䅁䅯䅇䅙䅁䅅䅁䉁䅁䅁权灁杂䅁䍄䉁䅁䅁䅂䅁䅁䅍䅄䅁䅁䅯朰䄸䅁䅯睈䅙䅁䅯䅉䅙䅁䅅䅁䉁䅁䅁权䵂杂䅁䍄䉁䅁䅁兂䅁䅁䅍䅄䅁䅁䅯杇䅷䅁䅯䄷䅯䅁䅯朵䅯䅁䅯眵䅯䅁䅅䅁䉁䅁䅁睂䅁䅁䅁乯汈䅑杷允䅁䅁䅍䅁䑁䅁䅷䅁䭁䅁佅䅁䭁䉁䜴䅁䉁䅁䅁允䅁䅁䅯睫䅙䅁杷允䅁䅁䅍䅁䑁䅁䅷䅁䭁䍁乷䅁䭁䍁䝑䅁䉁䅁䅁允䅁䅁䅯硧䅅䅁杷允䅁䅁䅕䅁䑁䅁䅷䅁䭁䑁䵁䅁䭁佁䭷䅁䭁佁䭙䅁䭁佁䭣䅁䉁䅁䅁允䅁䅁䅣䅁䅁䅁⽁欵䵁䅉䅅䅁䕁䅁䅁睁䵁䅁䅁权獃杄䅁权晁杂䅁权杁杂䅁允䅁䅁䅅䅁䭁䑁䝳䅁䵁䅉䅅䅁䙁䅁䅁睁䵁䅁䅁权兂睃䅁权䙄杅䅁权䕁䅁䅋权䥄杅䅁允䅁䅁䅅䅁䙁䅁圵䙃け硤䅆䍄䉁䅁䅁兂䅁䅁䅍䅄䅁䅁䅯䅊䄸䅁䅯儵䅯䅁䅯朵䅯䅁䅯眵䅯䅁䅅䅁䉁䅁䅁权允䅂䅁䍄䉁䅁䅁睁䅁䅁䅍䅄䅁䅁䅯睫䄰䅁䅯䅈䅙䅁䅅䅁䉁䅁䅁权⽁杂䅁䍄䉁䅁䅁睁䅁䅁䅍䅄䅁䅁䅯児䅷䅁䅯杇䅙䅁䅅䅁䉁䅁䅁权敂杂䅁䍄䉁䅁䅁兂䅁䅁䅍䅄䅁䅁䅯䅰䅷䅁䅯儵䅯䅁䅯朵䅯䅁䅯眵䅯䅁䅅䅁䉁䅁䅁权㉁睃䅁䍄䉁䅁䅁睁䅁䅁䅍䅄䅁䅁䅯材䅷䅁䅯杇䅙䅁䅅䅁䉁䅁䅁权㉃杂䅁䍄䉁䅁䅁睁䅁䅁䅍䅄䅁䅁䅯䅶䅷䅁䅯杈䅙䅁䅅䅁䉁䅁䅁权ㅃ杂䅁䍄䉁䅁䅁䅂䅁䅁䅍䅄䅁䅁䅯䅃䄰䅁䅯睈䅙䅁䅯䅉䅙䅁䅅䅁䉁䅁䅁权䭂䅅䅁䍄䉁䅁䅁兂䅁䅁䅍䅄䅁䅁䅯兡䄰䅁䅯䄷䅯䅁䅯朵䅯䅁䅯眵䅯䅁䅅䅁䉁䅁䅁睂䅁䅁䅁䩧欯䅑杷允䅁䅁䅍䅁䑁䅁䅷䅁䭁䵁䵣䅁䭁䉁䝷䅁䉁䅁䅁允䅁䅁䅯杯䅙䅁杷允䅁䅁䅕䅁䑁䅁䅷䅁䭁佁佫䅁䭁佁䭫䅁䭁佁䭙䅁䭁佁䭣䅁䉁䅁䅁允䅁䅁䅯䅅䅑䅁杷允䅁䅁䅕䅁䑁䅁䅷䅁䭁䙁䱉䅁䭁䵁即䅁䭁䅁䅑潁䭁䵁卧䅁䉁䅁䅁允䅁䅁䅕噋偹癷䥘じ䵁䅉䅅䅁䑁䅁䅁睁䵁䅁䅁权牁睃䅁权捁杂䅁允䅁䅁䅅䅁䭁佁䜰䅁䵁䅉䅅䅁䙁䅁䅁睁䵁䅁䅁权敃睃䅁权灄权䅁权浄权䅁权湄权䅁允䅁䅁䅅䅁䭁䉁䕁䅁䵁䅉䅅䅁䑁䅁䅁睁䵁䅁䅁权歂䅄䅁权敁杂䅁允䅁䅁䅅䅁䭁䍁䥍䅁䵁䅉䅅䅁䙁䅁䅁睁䵁䅁䅁权楁䅄䅁权䙄杅䅁权䕁䅁䅋权䩄杅䅁允䅁䅁䅅䅁䙁䵁牔剏慫剂䅊䍄䉁䅁䅁睁䅁䅁䅍䅄䅁䅁䅯䅨䅷䅁䅯䅇䅙䅁䅅䅁䉁䅁䅁权䭂杂䅁䍄䉁䅁䅁兂䅁䅁䅍䅄䅁䅁䅯杣䅳䅁䅯剸䅉䅁䅯䅂䍁䅧䅯剹䅉䅁䅅䅁䉁䅁䅁兂䡂到㙲㍱䴸䅑杷允䅁䅁䅕䅁䑁䅁䅷䅁䭁䙁䱉䅁䭁䵁即䅁䭁䅁䅑潁䭁䵁卫䅁䉁䅁䅁允䅁䅁䅕体㙆䭆渵し䵁䅉䅅䅁䑁䅁䅁睁䵁䅁䅁权敂䅅䅁权流杂䅁允䅁䅁䅅䅁䙁䕁桪桥畓ㅎ䅬䍄䉁䅁䅁兂䅁䅁䅍䅄䅁䅁䅯䅤䄸䅁䅯硹䅉䅁䅯䅂䍁䅧䅯䉹䅉䅁䅅䅁䉁䅁䅁兂塄㍯㥁牃䥤䅑杷允䅁䅁䅍䅁䑁䅁䅷䅁䭁䡁佧䅁䭁䉁䝧䅁䉁䅁䅁允䅁䅁䅯兏䅙䅁杷允䅁䅁䅍䅁䑁䅁䅷䅁䭁䝁偅䅁䭁䍁䝑䅁䉁䅁䅁允䅁䅁䅯䉭䅉䅁杷允䅁䅁䅍䅁䑁䅁䅷䅁䭁䙁䱁䅁䭁䉁䝯䅁䉁䅁䅁允䅁䅁䅯杘䅙䅁杷允䅁䅁䅍䅁䑁䅁䅷䅁䭁䙁䱉䅁䭁䉁䝯䅁䉁䅁䅁允䅁䅁䅯睥䅙䅁杷允䅁䅁䅕䅁䑁䅁䅷䅁䭁䵁䵯䅁䭁䵁单䅁䭁䅁䅑潁䭁䵁卧䅁䉁䅁䅁允䅁䅁䅕歲⭏癅琵歅䵁䅉䅅䅁䑁䅁䅁睁䵁䅁䅁权湂䅄䅁权慁杂䅁允䅁䅁䅅䅁䭁䵁䜰䅁䵁䅉䅅䅁䑁䅁䅁睁䵁䅁䅁权呃睃䅁权偄杅䅁允䅁䅁䅅䅁䡁䅁䅁䅁䅂甴䅆䍄䉁䅁䅁兂䅁䅁䅍䅄䅁䅁䅯䅈䅷䅁䅯剸䅉䅁䅯䅂䍁䅧䅯䉹䅉䅁䅅䅁䉁䅁䅁兂奁稷䥱捄愰䅑杷允䅁䅁䅍䅁䑁䅁䅷䅁䭁䩁䱯䅁䭁䉁䝷䅁䉁䅁䅁允䅁䅁䅯睩䅙䅁杷允䅁䅁䅍䅁䑁䅁䅷䅁䭁乁䵷䅁䭁䉁䝧䅁䉁䅁䅁允䅁䅁䅯兓䅣䅁杷允䅁䅁䅑䅁䑁䅁䅷䅁䭁䑁䵅䅁䭁䉁䜸䅁䭁䍁䝁䅁䉁䅁䅁允䅁䅁䅯儫䅙䅁杷允䅁䅁䅑䅁䑁䅁䅷䅁䭁䙁䱉䅁䭁䉁䜸䅁䭁䍁䝁䅁䉁䅁䅁允䅁䅁䅯兌䅫䅁杷允䅁䅁䅑䅁䑁䅁䅷䅁䭁䑁䵉䅁䭁䉁䜸䅁䭁䍁䝁䅁䉁䅁䅁允䅁䅁䅯䅨䅣䅁杷允䅁䅁䅕䅁䑁䅁䅷䅁䭁䝁乳䅁䭁佁䭫䅁䭁佁䭙䅁䭁佁䭣䅁䉁䅁䅁允䅁䅁䅯䅅䅑䅁杷允䅁䅁䅍䅁䑁䅁䅷䅁䭁偁䵫䅁䭁䵁匸䅁䉁䅁䅁允䅁䅁䅣䅁䅁䥁兄䔵䵁䅉䅅䅁䙁䅁䅁睁䵁䅁䅁权歃䅄䅁权䙄杅䅁权䕁䅁䅋权䥄杅䅁允䅁䅁䅅䅁䙁䡁䕦爴噯呤䅤䍄䉁䅁䅁睁䅁䅁䅍䅄䅁䅁䅯杨䅷䅁䅯杊䅙䅁䅅䅁䉁䅁䅁兂㑃潈牘晕佨䅑杷允䅁䅁䅍䅁䑁䅁䅷䅁䭁䡁儸䅁䭁䉁䜴䅁䉁䅁䅁允䅁䅁䅯䅎䅙䅁杷允䅁䅁䅕䅁䑁䅁䅷䅁䭁䥁佉䅁䭁佁䭫䅁䭁佁䭙䅁䭁佁䭣䅁䉁䅁䅁允䅁䅁䅯睧䄴䅁杷允䅁䅁䅍䅁䑁䅁䅷䅁䭁䅁儰䅁䭁䉁䝯䅁䉁䅁䅁允䅁䅁䅯杙䅙䅁杷允䅁䅁䅍䅁䑁䅁䅷䅁䭁乁䵙䅁䭁䉁䝧䅁䉁䅁䅁允䅁䅁䅯児䅙䅁杷允䅁䅁䅕䅁䑁䅁䅷䅁䭁䕁䴰䅁䭁䵁即䅁䭁䅁䅑潁䭁䵁卧䅁䉁䅁䅁允䅁䅁䅕硥畓⭒慅䕘䵁䅉䅅䅁䑁䅁䅁睁䵁䅁䅁权橁䅄䅁权慁杂䅁允䅁䅁䅅䅁䭁䵁䝍䅁䵁䅉䅅䅁䙁䅁䅁睁䵁䅁䅁权杂䅄䅁权瑄权䅁权浄权䅁权湄权䅁允䅁䅁䅅䅁䡁䅁䅁䅁杂佒䅚䍄䉁䅁䅁睁䅁䅁䅍䅄䅁䅁䅯兔䄸䅁䅯䅇䅙䅁䅅䅁䉁䅁䅁权㕁杂䅁䍄䉁䅁䅁䅂䅁䅁䅍䅄䅁䅁䅯䅭䅳䅁䅯睈䅙䅁䅯䅉䅙䅁䅅䅁䉁䅁䅁权い杂䅁䍄䉁䅁䅁䅂䅁䅁䅍䅄䅁䅁䅯六䅳䅁䅯睈䅙䅁䅯䅉䅙䅁䅅䅁䉁䅁䅁权敃䅃䅁䍄䉁䅁䅁兂䅁䅁䅍䅄䅁䅁䅯免䄰䅁䅯剸䅉䅁䅯䅂䍁䅧䅯剹䅉䅁䅅䅁䉁䅁䅁兂㑂景䙳剪刴䅑杷允䅁䅁䅍䅁䑁䅁䅷䅁䭁䅁丰䅁䭁䉁䝧䅁䉁䅁䅁允䅁䅁䅯杓䅙䅁杷允䅁䅁䅑䅁䑁䅁䅷䅁䭁䩁䱯䅁䭁䉁䜸䅁䭁䍁䝁䅁䉁䅁䅁允䅁䅁䅯䅨䅣䅁杷允䅁䅁䅕䅁䑁䅁䅷䅁䭁䩁丸䅁䭁䵁单䅁䭁䅁䅑潁䭁䵁卧䅁䉁䅁䅁允䅁䅁䅕呒丵剧圫䕊䵁䅉䅅䅁䙁䅁䅁睁䵁䅁䅁权獄睃䅁权瑄权䅁权浄权䅁权湄权䅁允䅁䅁䅅䅁䡁䅁䅁䅁杁佑䅚䍄䉁䅁䅁兂䅁䅁䅍䅄䅁䅁䅯䅕䅳䅁䅯䄶䅯䅁䅯朵䅯䅁䅯眵䅯䅁䅅䅁䉁䅁䅁权允䅂䅁䍄䉁䅁䅁兂䅁䅁䅍䅄䅁䅁䅯睥䅳䅁䅯剸䅉䅁䅯䅂䍁䅧䅯剹䅉䅁䅅䅁䉁䅁䅁兂䍁畈䄳桥䑫䅑杷允䅁䅁䅕䅁䑁䅁䅷䅁䭁䙁䱉䅁䭁佁䭫䅁䭁佁䭙䅁䭁佁䭣䅁䉁䅁䅁允䅁䅁䅯䅅䅑䅁杷允䅁䅁䅍䅁䑁䅁䅷䅁䭁䅁丰䅁䭁䍁䝙䅁䉁䅁䅁允䅁䅁䅕捺䵺䵺捺ざ䵁䅉䅅䅁䑁䅁䅁睁䵁䅁䅁权㥄权䅁权捁杂䅁允䅁䅁䅅䅁䭁䍁䝯䅁䵁䅉䅅䅁䑁䅁䅁睁䵁䅁䅁权奂睃䅁权奁杂䅁允䅁䅁䅅䅁䭁䕁䝯䅁䵁䅉䅅䅁䑁䅁䅁睁䵁䅁䅁权流杄䅁权敁杂䅁允䅁䅁䅅䅁䭁䡁䡯䅁䵁䅉䅅䅁䑁䅁䅁睁䵁䅁䅁权䩂睃䅁权慁杂䅁允䅁䅁䅅䅁䭁䝁䝁䅁䵁䅉䅅䅁䑁䅁䅁睁䵁䅁䅁权獃杄䅁权偄杅䅁允䅁䅁䅅䅁䡁䅁䅁䅁权但䅖䍄䉁䅁䅁兂䅁䅁䅍䅄䅁䅁䅯兑䅷䅁䅯䄶䅯䅁䅯朵䅯䅁䅯眵䅯䅁䅅䅁䉁䅁䅁权䝁睃䅁䍄䉁䅁䅁兂䅁䅁䅍䅄䅁䅁䅯睘䄰䅁䅯儵䅯䅁䅯朵䅯䅁䅯眵䅯䅁䅅䅁䉁䅁䅁权㍁睃䅁䍄䉁䅁䅁䅂䅁䅁䅍䅄䅁䅁䅯䅹䅷䅁䅯睈䅙䅁䅯䅉䅙䅁䅅䅁䉁䅁䅁权䩄䅄䅁䍄䉁䅁䅁兂䅁䅁䅍䅄䅁䅁䅯杕䅳䅁䅯䄷䅯䅁䅯朵䅯䅁䅯眵䅯䅁䅅䅁䉁䅁䅁权允䅂䅁䍄䉁䅁䅁睁䅁䅁䅍䅄䅁䅁䅯兔䄸䅁䅯硺䅉䅁䅅䅁䉁䅁䅁睂䅁䅁䅁䥉楢䅑杷允䅁䅁䅕䅁䑁䅁䅷䅁䭁䙁䱫䅁䭁佁䭧䅁䭁佁䭙䅁䭁佁䭣䅁䉁䅁䅁允䅁䅁䅯䅅䅑䅁杷允䅁䅁䅕䅁䑁䅁䅷䅁䭁䡁佧䅁䭁䵁即䅁䭁䅁䅑潁䭁䵁卫䅁䉁䅁䅁允䅁䅁䅕敨剴䉵嘶䕗䵁䅉䅅䅁䑁䅁䅁睁䵁䅁䅁权⭂䅅䅁权敁杂䅁允䅁䅁䅅䅁䭁䙁䝑䅁䵁䅉䅅䅁䙁䅁䅁睁䵁䅁䅁权ぁ睃䅁权獄权䅁权浄权䅁权湄权䅁允䅁䅁䅅䅁䡁䅁䅁䅁䅃畇䅚䍄䉁䅁䅁兂䅁䅁䅍䅄䅁䅁䅯兺䅳䅁䅯剸䅉䅁䅯䅂䍁䅧䅯剹䅉䅁䅅䅁䉁䅁䅁兂瑄橌噪㥖啯䅑杷允䅁䅁䅕䅁䑁䅁䅷䅁䭁䵁䱯䅁䭁䵁单䅁䭁䅁䅑潁䭁䵁卫䅁䉁䅁䅁允䅁䅁䅕䱄娫敹敔䕅䵁䅉䅅䅁䙁䅁䅁睁䵁䅁䅁权婂睃䅁权䱄杅䅁权䕁䅁䅋权䥄杅䅁允䅁䅁䅅䅁䙁䵁ㅐ䙋偹浃䅎䍄䉁䅁䅁兂䅁䅁䅍䅄䅁䅁䅯兣䅷䅁䅯儶䅯䅁䅯朵䅯䅁䅯眵䅯䅁䅅䅁䉁䅁䅁权橂䅅䅁䍄䉁䅁䅁睁䅁䅁䅍䅄䅁䅁䅯儰䅷䅁䅯䅈䅙䅁䅅䅁䉁䅁䅁权煄杂䅁䍄䉁䅁䅁兂䅁䅁䅍䅄䅁䅁䅯兔䄸䅁䅯剸䅉䅁䅯䅂䍁䅧䅯剹䅉䅁䅅䅁䉁䅁䅁兂求䍂㍘敓䑙䅑杷允䅁䅁䅍䅁䑁䅁䅷䅁䭁䡁䵍䅁䭁䍁䝑䅁䉁䅁䅁允䅁䅁䅯硯䅉䅁杷允䅁䅁䅍䅁䑁䅁䅷䅁䭁䕁偷䅁䭁䉁䝧䅁䉁䅁䅁允䅁䅁䅯杓䅙䅁杷允䅁䅁䅕䅁䑁䅁䅷䅁䭁偁伸䅁䭁䵁单䅁䭁䅁䅑潁䭁䵁卧䅁䉁䅁䅁允䅁䅁䅕潸䜸乶䰯䕄䵁䅉䅅䅁䙁䅁䅁睁䵁䅁䅁权㡂䅄䅁权灄权䅁权浄权䅁权湄权䅁允䅁䅁䅅䅁䭁乁兯䅁䵁䅉䅅䅁䑁䅁䅁睁䵁䅁䅁权䵂睄䅁权敁杂䅁允䅁䅁䅅䅁䭁䵁䝳䅁䵁䅉䅅䅁䙁䅁䅁睁䵁䅁䅁权奄睃䅁权䱄杅䅁权䕁䅁䅋权䩄杅䅁允䅁䅁䅅䅁䙁䱁敧敨剴䕥䄱䍄䉁䅁䅁兂䅁䅁䅍䅄䅁䅁䅯杨䅷䅁䅯硹䅉䅁䅯䅂䍁䅧䅯䉹䅉䅁䅅䅁䉁䅁䅁兂䑄匹捨⽪灰䅑杷允䅁䅁䅕䅁䑁䅁䅷䅁䭁䱁䵍䅁䭁䵁即䅁䭁䅁䅑潁䭁䵁卧䅁䉁䅁䅁允䅁䅁䅕敨剴䉵ㄵ歗䵁䅉䅅䅁䑁䅁䅁睁䵁䅁䅁权乄睃䅁权歁杂䅁允䅁䅁䅅䅁䭁䑁䡍䅁䵁䅉䅅䅁䙁䅁䅁睁䵁䅁䅁权煁睃䅁权潄权䅁权浄权䅁权湄权䅁允䅁䅁䅅䅁䭁䉁䕁䅁䵁䅉䅅䅁䙁䅁䅁睁䵁䅁䅁权䑂睃䅁权䱄杅䅁权䕁䅁䅋权䩄杅䅁允䅁䅁䅅䅁䙁䉁畓⭒㙆䝖䅆䍄䉁䅁䅁兂䅁䅁䅍䅄䅁䅁䅯朴䅳䅁䅯儷䅯䅁䅯朵䅯䅁䅯眵䅯䅁䅅䅁䉁䅁䅁权允䅂䅁䍄䉁䅁䅁兂䅁䅁䅍䅄䅁䅁䅯睵䄰䅁䅯剸䅉䅁䅯䅂䍁䅧䅯剹䅉䅁䅅䅁䉁䅁䅁兂䙄畚婇眶兯䅑杷允䅁䅁䅕䅁䑁䅁䅷䅁䭁䑁偧䅁䭁佁䭷䅁䭁佁䭙䅁䭁佁䭣䅁䉁䅁䅁允䅁䅁䅯䅅䅑䅁杷允䅁䅁䅍䅁䑁䅁䅷䅁䭁䩁䱉䅁䭁䉁䝧䅁䉁䅁䅁允䅁䅁䅯䅒䅙䅁杷允䅁䅁䅕䅁䑁䅁䅷䅁䭁䍁余䅁䭁䵁即䅁䭁䅁䅑潁䭁䵁卧䅁䉁䅁䅁允䅁䅁䅕椹捨㡪ㅋさ䵁䅉䅅䅁䑁䅁䅁睁䵁䅁䅁权乂睄䅁权歁杂䅁允䅁䅁䅅䅁䭁䥁剕䅁䵁䅉䅅䅁䙁䅁䅁睁䵁䅁䅁权楁䅄䅁权獄权䅁权浄权䅁权湄权䅁允䅁䅁䅅䅁䡁䅁䅁䅁权⬯䅒䍄䉁䅁䅁兂䅁䅁䅍䅄䅁䅁䅯䅱䅷䅁䅯䄶䅯䅁䅯朵䅯䅁䅯眵䅯䅁䅅䅁䉁䅁䅁权㉁睃䅁䍄䉁䅁䅁兂䅁䅁䅍䅄䅁䅁䅯杌䄰䅁䅯䄷䅯䅁䅯朵䅯䅁䅯眵䅯䅁䅅䅁䉁䅁䅁权允䅂䅁䍄䉁䅁䅁䅂䅁䅁䅍䅄䅁䅁䅯䅎䄴䅁䅯睈䅙䅁䅯䅉䅙䅁䅅䅁䉁䅁䅁权䩃杂䅁䍄䉁䅁䅁睁䅁䅁䅍䅄䅁䅁䅯睯䅳䅁䅯杇䅙䅁䅅䅁䉁䅁䅁权楂杂䅁䍄䉁䅁䅁睁䅁䅁䅍䅄䅁䅁䅯兑䄸䅁䅯杈䅙䅁䅅䅁䉁䅁䅁权啂杂䅁䍄䉁䅁䅁兂䅁䅁䅍䅄䅁䅁䅯䅢䄰䅁䅯䄷䅯䅁䅯朵䅯䅁䅯眵䅯䅁䅅䅁䉁䅁䅁权允䅂䅁䍄䉁䅁䅁兂䅁䅁䅍䅄䅁䅁䅯䅫䄰䅁䅯朶䅯䅁䅯朵䅯䅁䅯眶䅯䅁䅅䅁䉁䅁䅁权允䅂䅁䍄䉁䅁䅁兂䅁䅁䅍䅄䅁䅁䅯䅔䄸䅁䅯儵䅯䅁䅯朵䅯䅁䅯眵䅯䅁䅅䅁䉁䅁䅁权允䅂䅁䍄䉁䅁䅁兂䅁䅁䅍䅄䅁䅁䅯兔䄸䅁䅯儵䅯䅁䅯朵䅯䅁䅯眵䅯䅁䅅䅁䉁䅁䅁权捁睃䅁䍄䉁䅁䅁兂䅁䅁䅍䅄䅁䅁䅯䅔䄸䅁䅯䄶䅯䅁䅯朵䅯䅁䅯眵䅯䅁䅅䅁䉁䅁䅁权允䅂䅁䍄䉁䅁䅁兂䅁䅁䅍䅄䅁䅁䅯杭䅳䅁䅯䄶䅯䅁䅯朵䅯䅁䅯眵䅯䅁䅅䅁䉁䅁䅁权允䅂䅁䍄䉁䅁䅁兂䅁䅁䅍䅄䅁䅁䅯䅷䅳䅁䅯儶䅯䅁䅯朵䅯䅁䅯眵䅯䅁䅅䅁䉁䅁䅁权䡄睄䅁䍄䉁䅁䅁睁䅁䅁䅍䅄䅁䅁䅯条䅷䅁䅯䅈䅙䅁䅅䅁䉁䅁䅁权兄杂䅁䍄䉁䅁䅁睁䅁䅁䅍䅄䅁䅁䅯兂䄰䅁䅯硺䅉䅁䅅䅁䉁䅁䅁睂䅁䅁䅁䑑桘䅑杷允䅁䅁䅕䅁䑁䅁䅷䅁䭁䕁䱕䅁䭁佁䭕䅁䭁佁䭙䅁䭁佁䭣䅁䉁䅁䅁允䅁䅁䅯䅅䅑䅁杷允䅁䅁䅕䅁䑁䅁䅷䅁䭁䍁乷䅁䭁䵁即䅁䭁䅁䅑潁䭁䵁卫䅁䉁䅁䅁允䅁䅁䅕牕敧敨剳し䵁䅉䅅䅁䙁䅁䅁睁䵁䅁䅁权㑄权䅁权煄权䅁权浄权䅁权牄权䅁允䅁䅁䅅䅁䭁䉁䕁䅁䵁䅉䅅䅁䑁䅁䅁睁䵁䅁䅁权摄䅄䅁权敁杂䅁允䅁䅁䅅䅁䭁䅁䭙䅁䵁䅉䅅䅁䙁䅁䅁睁䵁䅁䅁权㥄䅄䅁权䱄杅䅁权䕁䅁䅋权䥄杅䅁允䅁䅁䅅䅁䙁䅁塲㍯㥁汵䄹䍄䉁䅁䅁兂䅁䅁䅍䅄䅁䅁䅯䅔䄸䅁䅯儶䅯䅁䅯朵䅯䅁䅯眵䅯䅁䅅䅁䉁䅁䅁权允䅂䅁䍄䉁䅁䅁兂䅁䅁䅍䅄䅁䅁䅯兔䄸䅁䅯儶䅯䅁䅯朵䅯䅁䅯眵䅯䅁䅅䅁䉁䅁䅁权佄睄䅁䍄䉁䅁䅁睁䅁䅁䅍䅄䅁䅁䅯儯䄴䅁䅯䅈䅙䅁䅅䅁䉁䅁䅁权摂杂䅁䍄䉁䅁䅁睁䅁䅁䅍䅄䅁䅁䅯杸䅷䅁䅯杊䅙䅁䅅䅁䉁䅁䅁兂硂児塲⭯啂䅑杷允䅁䅁䅕䅁䑁䅁䅷䅁䭁䉁偯䅁䭁佁䭕䅁䭁佁䭙䅁䭁佁䭣䅁䉁䅁䅁允䅁䅁䅯䅅䅑䅁杷允䅁䅁䅕䅁䑁䅁䅷䅁䭁䑁偧䅁䭁佁䭧䅁䭁佁䭙䅁䭁佁䭣䅁䉁䅁䅁允䅁䅁䅯䅅䅑䅁杷允䅁䅁䅕䅁䑁䅁䅷䅁䭁䉁佯䅁䭁佁䭧䅁䭁佁䭙䅁䭁佁䭣䅁䉁䅁䅁允䅁䅁䅯杂䅳䅁杷允䅁䅁䅍䅁䑁䅁䅷䅁䭁䑁佅䅁䭁䵁匸䅁䉁䅁䅁允䅁䅁䅯䅅䅑䅁杷允䅁䅁䅕䅁䑁䅁䅷䅁䭁䭁乁䅁䭁䵁即䅁䭁䅁䅑潁䭁䵁卧䅁䉁䅁䅁允䅁䅁䅕捺䵺䵺㡷啗䵁䅉䅅䅁䑁䅁䅁睁䵁䅁䅁权䍃䅄䅁权流杂䅁允䅁䅁䅅䅁䙁䵁ㅐ䙋偹氰䅨䍄䉁䅁䅁兂䅁䅁䅍䅄䅁䅁䅯䄹䄰䅁䅯硹䅉䅁䅯䅂䍁䅧䅯䉹䅉䅁䅅䅁䉁䅁䅁兂㥁瑃橥䝣㉬䅑杷允䅁䅁䅍䅁䑁䅁䅷䅁䭁䅁佧䅁䭁䉁䝷䅁䉁䅁䅁允䅁䅁䅯克䅣䅁杷允䅁䅁䅕䅁䑁䅁䅷䅁䭁䍁䵅䅁䭁佁䭧䅁䭁佁䭙䅁䭁佁䭣䅁䉁䅁䅁允䅁䅁䅯䅅䅑䅁杷允䅁䅁䅕䅁䑁䅁䅷䅁䭁䕁倰䅁䭁佁䭷䅁䭁佁䭙䅁䭁佁䭣䅁䉁䅁䅁允䅁䅁䅣䅁䅁䥁㍂唵䵁䅉䅅䅁䑁䅁䅁睁䵁䅁䅁权楄睄䅁权歁杂䅁允䅁䅁䅅䅁䭁䅁䡧䅁䵁䅉䅅䅁䙁䅁䅁睁䵁䅁䅁权㡂睃䅁权汄权䅁权浄权䅁权湄权䅁允䅁䅁䅅䅁䭁䉁䕁䅁䵁䅉䅅䅁䑁䅁䅁睁䵁䅁䅁权䡄睃䅁权歁杂䅁允䅁䅁䅅䅁䭁佁券䅁䵁䅉䅅䅁䙁䅁䅁睁䵁䅁䅁权乂睄䅁权瑄权䅁权浄权䅁权湄权䅁允䅁䅁䅅䅁䡁䅁䅁䅁䅁收䅖䍄䉁䅁䅁睁䅁䅁䅍䅄䅁䅁䅯全䅳䅁䅯硺䅉䅁䅅䅁䉁䅁䅁权允䅂䅁䍄䉁䅁䅁兂䅁䅁䅍䅄䅁䅁䅯睥䅳䅁䅯硹䅉䅁䅯䅂䍁䅧䅯䉹䅉䅁䅅䅁䉁䅁䅁䅆杂䅁䅁䅁䅁䅁杷允䅁䅁䅕䅁䑁䅁䅷䅁䭁佁乕䅁䭁佁䭧䅁䭁佁䭙䅁䭁佁䭣䅁䉁䅁䅁允䅁䅁䅯䅅䅑䅁杷允䅁䅁䅍䅁䑁䅁䅷䅁䭁䵁䵕䅁䭁䉁䝯䅁䉁䅁䅁允䅁䅁䅯杴䅙䅁杷允䅁䅁䅕䅁䑁䅁䅷䅁䭁䥁䱕䅁䭁䵁单䅁䭁䅁䅑潁䭁䵁卫䅁䉁䅁䅁允䅁䅁䅕睰牮洴㕘歈䵁䅉䅅䅁䙁䅁䅁睁䵁䅁䅁权睄兄䅁权䱄杅䅁权䕁䅁䅋权䩄杅䅁允䅁䅁䅅䅁䙁䡁啳歲桦汓䅤䍄䉁䅁䅁睁䅁䅁䅍䅄䅁䅁䅯䅎䅳䅁䅯杊䅙䅁䅅䅁䉁䅁䅁兂啁歲桦橥噒䅑杷允䅁䅁䅕䅁䑁䅁䅷䅁䭁䉁乑䅁䭁佁䭫䅁䭁佁䭙䅁䭁佁䭣䅁䉁䅁䅁允䅁䅁䅯桁䅉䅁杷允䅁䅁䅑䅁䑁䅁䅷䅁䭁䥁䵧䅁䭁䉁䜸䅁䭁䍁䝁䅁䉁䅁䅁允䅁䅁䅯杔䅙䅁杷允䅁䅁䅕䅁䑁䅁䅷䅁䭁偁乳䅁䭁䵁单䅁䭁䅁䅑潁䭁䵁卫䅁䉁䅁䅁允䅁䅁䅕摍㉡穖㡅啉䵁䅉䅅䅁䙁䅁䅁睁䵁䅁䅁权䱁兄䅁权煄权䅁权浄权䅁权牄权䅁允䅁䅁䅅䅁䡁䅁䅁䅁权畏䅚䍄䉁䅁䅁睁䅁䅁䅍䅄䅁䅁䅯睑䅳䅁䅯䅊䅙䅁䅅䅁䉁䅁䅁权祂杄䅁䍄䉁䅁䅁兂䅁䅁䅍䅄䅁䅁䅯䄷䅳䅁䅯䄷䅯䅁䅯朵䅯䅁䅯眵䅯䅁䅅䅁䉁䅁䅁睂䅁䅁䅁䕉浄䅑杷允䅁䅁䅍䅁䑁䅁䅷䅁䭁䉁䱳䅁䭁䉁䝯䅁䉁䅁䅁允䅁䅁䅯杙䅙䅁杷允䅁䅁䅍䅁䑁䅁䅷䅁䭁䥁䱕䅁䭁䉁䝷䅁䉁䅁䅁允䅁䅁䅯杌䅣䅁杷允䅁䅁䅕䅁䑁䅁䅷䅁䭁䵁䰴䅁䭁䵁单䅁䭁䅁䅑潁䭁䵁卧䅁䉁䅁䅁允䅁䅁䅕䡥䵏獥橈䕆䵁䅉䅅䅁䑁䅁䅁睁䵁䅁䅁权权兄䅁权慁杂䅁允䅁䅁䅅䅁䭁䝁䝉䅁䵁䅉䅅䅁䕁䅁䅁睁䵁䅁䅁权睃䅄䅁权晁杂䅁权杁杂䅁允䅁䅁䅅䅁䭁䕁䝷䅁䵁䅉䅅䅁䑁䅁䅁睁䵁䅁䅁权㍃兄䅁权敁杂䅁允䅁䅁䅅䅁䭁䑁䝑䅁䵁䅉䅅䅁䑁䅁䅁睁䵁䅁䅁权偁䅅䅁权捁杂䅁允䅁䅁䅅䅁䭁佁䥙䅁䵁䅉䅅䅁䙁䅁䅁睁䵁䅁䅁权䩁兄䅁权瑄权䅁权浄权䅁权湄权䅁允䅁䅁䅅䅁䡁䅁䅁䅁䅄佯䅖䍄䉁䅁䅁睁䅁䅁䅍䅄䅁䅁䅯䅆䄴䅁䅯杊䅙䅁䅅䅁䉁䅁䅁兂硂児塲睯慂䅑杷允䅁䅁䅕䅁䑁䅁䅷䅁䭁䑁久䅁䭁佁䭕䅁䭁佁䭙䅁䭁佁䭣䅁䉁䅁䅁允䅁䅁䅯䅅䅑䅁杷允䅁䅁䅍䅁䑁䅁䅷䅁䭁䥁䱕䅁䭁䍁䝑䅁䉁䅁䅁允䅁䅁䅯䅅䅑䅁杷允䅁䅁䅕䅁䑁䅁䅷䅁䭁䉁佯䅁䭁䵁单䅁䭁䅁䅑潁䭁䵁卧䅁䉁䅁䅁允䅁䅁䅕㘱時牚攲ぃ䵁䅉䅅䅁䑁䅁䅁睁䵁䅁䅁权奄睃䅁权慁杂䅁允䅁䅁䅅䅁䭁䙁䜴䅁䵁䅉䅅䅁䙁䅁䅁睁䵁䅁䅁权瑃睃䅁权䱄杅䅁权䕁䅁䅋权䥄杅䅁允䅁䅁䅅䅁䙁䭁䠵場啯氯䅂䍄䉁䅁䅁兂䅁䅁䅍䅄䅁䅁䅯䅢䅷䅁䅯硹䅉䅁䅯䅂䍁䅧䅯剹䅉䅁䅅䅁䉁䅁䅁兂䥂場啯牲坤䅑杷允䅁䅁䅕䅁䑁䅁䅷䅁䭁䥁䵑䅁䭁佁䭫䅁䭁佁䭙䅁䭁佁䭣䅁䉁䅁䅁允䅁䅁䅯䅅䅑䅁杷允䅁䅁䅕䅁䑁䅁䅷䅁䭁䥁䱕䅁䭁佁䭕䅁䭁佁䭙䅁䭁佁䭣䅁䉁䅁䅁允䅁䅁䅯睎䅳䅁杷允䅁䅁䅕䅁䑁䅁䅷䅁䭁乁偉䅁䭁䵁即䅁䭁䅁䅑潁䭁䵁卧䅁䉁䅁䅁允䅁䅁䅕㑈牘払敨歖䵁䅉䅅䅁䑁䅁䅁睁䵁䅁䅁权求䅄䅁权奁杂䅁允䅁䅁䅅䅁䭁䑁䝫䅁䵁䅉䅅䅁䑁䅁䅁睁䵁䅁䅁权流睃䅁权歁杂䅁允䅁䅁䅅䅁䭁䅁䡧䅁䵁䅉䅅䅁䙁䅁䅁睁䵁䅁䅁权䅃䅄䅁权獄权䅁权浄权䅁权湄权䅁允䅁䅁䅅䅁䡁䅁䅁䅁杁敵䅖䍄䉁䅁䅁兂䅁䅁䅍䅄䅁䅁䅯睫䅷䅁䅯硹䅉䅁䅯䅂䍁䅧䅯剹䅉䅁䅅䅁䉁䅁䅁兂㥁瑃橥䡣杖䅑杷允䅁䅁䅍䅁䑁䅁䅷䅁䭁䭁乕䅁䭁䉁䝧䅁䉁䅁䅁允䅁䅁䅯兇䅙䅁杷允䅁䅁䅕䅁䑁䅁䅷䅁䭁䑁䱕䅁䭁佁䭫䅁䭁佁䭙䅁䭁佁䭣䅁䉁䅁䅁允䅁䅁䅯剳䅁䅁杷允䅁䅁䅕䅁䑁䅁䅷䅁䭁䥁䱕䅁䭁佁䭫䅁䭁佁䭙䅁䭁佁䭣䅁䉁䅁䅁允䅁䅁䅯桨䅅䅁杷允䅁䅁䅍䅁䑁䅁䅷䅁䭁䭁䵧䅁䭁䉁䝯䅁䉁䅁䅁允䅁䅁䅯睷䅙䅁杷允䅁䅁䅑䅁䑁䅁䅷䅁䭁乁偕䅁䭁䉁䜸䅁䭁䍁䝁䅁䉁䅁䅁允䅁䅁䅯杮䅣䅁杷允䅁䅁䅕䅁䑁䅁䅷䅁䭁䕁䰴䅁䭁佁䭷䅁䭁佁䭙䅁䭁佁䭣䅁䉁䅁䅁允䅁䅁䅯䅅䅑䅁杷允䅁䅁䅍䅁䑁䅁䅷䅁䭁䕁偙䅁䭁䍁䝙䅁䉁䅁䅁允䅁䅁䅕㡪ㅌ䙋⽺啖䵁䅉䅅䅁䙁䅁䅁睁䵁䅁䅁权塂睃䅁权潄权䅁权浄权䅁权湄权䅁允䅁䅁䅅䅁䭁䉁䕁䅁䵁䅉䅅䅁䙁䅁䅁睁䵁䅁䅁权元睃䅁权䙄杅䅁权䕁䅁䅋权䥄杅䅁允䅁䅁䅅䅁䙁䑁牚乘獐杈䅒䍄䉁䅁䅁兂䅁䅁䅍䅄䅁䅁䅯䅃䄴䅁䅯硹䅉䅁䅯䅂䍁䅧䅯剹䅉䅁䅅䅁䉁䅁䅁兂浂浚浚牚博䅑杷允䅁䅁䅍䅁䑁䅁䅷䅁䭁䝁䴰䅁䭁䍁䝑䅁䉁䅁䅁允䅁䅁䅯䉲䅅䅁杷允䅁䅁䅕䅁䑁䅁䅷䅁䭁䥁佅䅁䭁䵁即䅁䭁䅁䅑潁䭁䵁卫䅁䉁䅁䅁允䅁䅁䅕体㙆䭆㌵歖䵁䅉䅅䅁䑁䅁䅁睁䵁䅁䅁权ㅁ睃䅁权敁杂䅁允䅁䅁䅅䅁䭁䝁䡯䅁䵁䅉䅅䅁䙁䅁䅁睁䵁䅁䅁权䝂䅄䅁权汄权䅁权浄权䅁权湄权䅁允䅁䅁䅅䅁䭁䉁䕁䅁䵁䅉䅅䅁䙁䅁䅁睁䵁䅁䅁权扁杄䅁权䙄杅䅁权䕁䅁䅋权䩄杅䅁允䅁䅁䅅䅁䙁䝁䍏案䵥核䅂䍄䉁䅁䅁兂䅁䅁䅍䅄䅁䅁䅯兎䄸䅁䅯儶䅯䅁䅯朵䅯䅁䅯眵䅯䅁䅅䅁䉁䅁䅁权允䅂䅁䍄䉁䅁䅁兂䅁䅁䅍䅄䅁䅁䅯兄䄰䅁䅯儷䅯䅁䅯朵䅯䅁䅯眵䅯䅁䅅䅁䉁䅁䅁权允䅂䅁䍄䉁䅁䅁兂䅁䅁䅍䅄䅁䅁䅯䄶䅷䅁䅯剸䅉䅁䅯䅂䍁䅧䅯䉹䅉䅁䅅䅁䉁䅁䅁兂歁剚〳祯桧䅑杷允䅁䅁䅕䅁䑁䅁䅷䅁䭁䵁乍䅁䭁佁䭷䅁䭁佁䭙䅁䭁佁䭣䅁䉁䅁䅁允䅁䅁䅯䅅䅑䅁杷允䅁䅁䅕䅁䑁䅁䅷䅁䭁䅁乳䅁䭁䵁即䅁䭁䅁䅑潁䭁䵁卫䅁䉁䅁䅁允䅁䅁䅕場啯歲剥ざ䵁䅉䅅䅁䙁䅁䅁睁䵁䅁䅁权䩁䅅䅁权䱄杅䅁权䕁䅁䅋权䥄杅䅁允䅁䅁䅅䅁䙁䍁捬㡪ㅌ䙩䅸䍄䉁䅁䅁睁䅁䅁䅍䅄䅁䅁䅯朰䄰䅁䅯䅈䅙䅁䅅䅁䉁䅁䅁权䱄杂䅁䍄䉁䅁䅁兂䅁䅁䅍䅄䅁䅁䅯睷䄰䅁䅯儶䅯䅁䅯朵䅯䅁䅯眵䅯䅁䅅䅁䉁䅁䅁权允䅂䅁䍄䉁䅁䅁睁䅁䅁䅍䅄䅁䅁䅯睃䄰䅁䅯䅇䅙䅁䅅䅁䉁䅁䅁权䕂杂䅁䍄䉁䅁䅁睁䅁䅁䅍䅄䅁䅁䅯兓䅳䅁䅯硺䅉䅁䅅䅁䉁䅁䅁睂䅁䅁䅁䭧桶䅑杷允䅁䅁䅕䅁䑁䅁䅷䅁䭁䅁䵉䅁䭁䵁即䅁䭁䅁䅑潁䭁䵁卫䅁䉁䅁䅁允䅁䅁䅕椹捨㡪噉䕖䵁䅉䅅䅁䑁䅁䅁睁䵁䅁䅁权塁睃䅁权慁杂䅁允䅁䅁䅅䅁䭁䑁䜰䅁䵁䅉䅅䅁䙁䅁䅁睁䵁䅁䅁权㕄睃䅁权䙄杅䅁权䕁䅁䅋权䥄杅䅁允䅁䅁䅅䅁䙁偁㡋潁汬䅲䅴䍄䉁䅁䅁睁䅁䅁䅍䅄䅁䅁䅯睃䄰䅁䅯杇䅙䅁䅅䅁䉁䅁䅁权䑄杂䅁䍄䉁䅁䅁兂䅁䅁䅍䅄䅁䅁䅯兔䅷䅁䅯朶䅯䅁䅯朵䅯䅁䅯眶䅯䅁䅅䅁䉁䅁䅁睂䅁䅁䅁䑷浐䅑杷允䅁䅁䅕䅁䑁䅁䅷䅁䭁䍁伴䅁䭁䵁即䅁䭁䅁䅑潁䭁䵁卧䅁䉁䅁䅁允䅁䅁䅕㑈牘払敪ざ䵁䅉䅅䅁䙁䅁䅁睁䵁䅁䅁权畂䅄䅁权潄权䅁权浄权䅁权湄权䅁允䅁䅁䅅䅁䭁䉁䕁䅁䵁䅉䅅䅁䑁䅁䅁睁䵁䅁䅁权䱁兄䅁权捁杂䅁允䅁䅁䅅䅁䭁䡁䡕䅁䵁䅉䅅䅁䙁䅁䅁睁䵁䅁䅁权䝂兄䅁权獄权䅁权浄权䅁权湄权䅁允䅁䅁䅅䅁䡁䅁䅁䅁䅄甶䅖䍄䉁䅁䅁兂䅁䅁䅍䅄䅁䅁䅯睙䄰䅁䅯䄷䅯䅁䅯朵䅯䅁䅯眵䅯䅁䅅䅁䉁䅁䅁权允䅂䅁䍄䉁䅁䅁睁䅁䅁䅍䅄䅁䅁䅯睃䄰䅁䅯杈䅙䅁䅅䅁䉁䅁䅁权灃睂䅁䍄䉁䅁䅁兂䅁䅁䅍䅄䅁䅁䅯光䅷䅁䅯硹䅉䅁䅯䅂䍁䅧䅯剹䅉䅁䅅䅁䉁䅁䅁兂畃⭒㙆䝆嘵䅑杷允䅁䅁䅕䅁䑁䅁䅷䅁䭁䉁䱙䅁䭁䵁单䅁䭁䅁䅑潁䭁䵁卧䅁䉁䅁䅁允䅁䅁䅕䌹䥄卍䍉歅䵁䅉䅅䅁䙁䅁䅁睁䵁䅁䅁权䱃䅄䅁权煄权䅁权浄权䅁权牄权䅁允䅁䅁䅅䅁䡁䅁䅁䅁杂⭔䅚䍄䉁䅁䅁兂䅁䅁䅍䅄䅁䅁䅯䅬䅷䅁䅯䄶䅯䅁䅯朵䅯䅁䅯眵䅯䅁䅅䅁䉁䅁䅁权䝁睃䅁䍄䉁䅁䅁兂䅁䅁䅍䅄䅁䅁䅯睙䄸䅁䅯朶䅯䅁䅯朵䅯䅁䅯眶䅯䅁䅅䅁䉁䅁䅁睂䅁䅁䅁䕯浮䅑杷允䅁䅁䅍䅁䑁䅁䅷䅁䭁䉁佯䅁䭁䉁䝯䅁䉁䅁䅁允䅁䅁䅯兗䅙䅁杷允䅁䅁䅕䅁䑁䅁䅷䅁䭁䍁䰴䅁䭁䵁单䅁䭁䅁䅑潁䭁䵁卧䅁䉁䅁䅁允䅁䅁䅕䵂ㅩ䉤㡸啈䵁䅉䅅䅁䙁䅁䅁睁䵁䅁䅁权䵃䅄䅁权瑄权䅁权浄权䅁权湄权䅁允䅁䅁䅅䅁䭁䉁䕁䅁䵁䅉䅅䅁䑁䅁䅁睁䵁䅁䅁权⽁䅄䅁权歁杂䅁允䅁䅁䅅䅁䭁䥁刴䅁䵁䅉䅅䅁䙁䅁䅁睁䵁䅁䅁权塄兄䅁权䙄杅䅁权䕁䅁䅋权䥄杅䅁允䅁䅁䅅䅁䙁乁挷硨坧穗䅎䍄䉁䅁䅁兂䅁䅁䅍䅄䅁䅁䅯䄵䄴䅁䅯䄶䅯䅁䅯朵䅯䅁䅯眵䅯䅁䅅䅁䉁䅁䅁权䝁睃䅁䍄䉁䅁䅁睁䅁䅁䅍䅄䅁䅁䅯兓䅳䅁䅯杈䅙䅁䅅䅁䉁䅁䅁权剃杂䅁䍄䉁䅁䅁睁䅁䅁䅍䅄䅁䅁䅯杪䅳䅁䅯杇䅙䅁䅅䅁䉁䅁䅁权敂杂䅁䍄䉁䅁䅁兂䅁䅁䅍䅄䅁䅁䅯兆䄰䅁䅯儷䅯䅁䅯朵䅯䅁䅯眵䅯䅁䅅䅁䉁䅁䅁权允䅂䅁䍄䉁䅁䅁睁䅁䅁䅍䅄䅁䅁䅯杙䅷䅁䅯杇䅙䅁䅅䅁䉁䅁䅁权䑄杂䅁䍄䉁䅁䅁兂䅁䅁䅍䅄䅁䅁䅯䅈䄰䅁䅯剸䅉䅁䅯䅂䍁䅧䅯䉹䅉䅁䅅䅁䉁䅁䅁兂䅄氲敏䭋才䅑杷允䅁䅁䅕䅁䑁䅁䅷䅁䭁䱁䱍䅁䭁䵁即䅁䭁䅁䅑潁䭁䵁卫䅁䉁䅁䅁允䅁䅁䅕䅁䅁䅁睂歘䵁䅉䅅䅁䙁䅁䅁睁䵁䅁䅁权䝁䅄䅁权䙄杅䅁权䕁䅁䅋权䩄杅䅁允䅁䅁䅅䅁䙁䡁ㄹ⽹㑯剥䅎䍄䉁䅁䅁睁䅁䅁䅍䅄䅁䅁䅯朲䅳䅁䅯䅈䅙䅁䅅䅁䉁䅁䅁权牁杂䅁䍄䉁䅁䅁睁䅁䅁䅍䅄䅁䅁䅯睷䅳䅁䅯杇䅙䅁䅅䅁䉁䅁䅁权敂杂䅁䍄䉁䅁䅁䅂䅁䅁䅍䅄䅁䅁䅯睃䄰䅁䅯睈䅙䅁䅯䅉䅙䅁䅅䅁䉁䅁䅁权呄睂䅁䍄䉁䅁䅁兂䅁䅁䅍䅄䅁䅁䅯睭䄴䅁䅯剸䅉䅁䅯䅂䍁䅧䅯䉹䅉䅁䅅䅁䉁䅁䅁兂䅂㤯と潌穷䅑杷允䅁䅁䅑䅁䑁䅁䅷䅁䭁䉁乯䅁䭁䉁䜸䅁䭁䍁䝁䅁䉁䅁䅁允䅁䅁䅯杔䅙䅁杷允䅁䅁䅕䅁䑁䅁䅷䅁䭁䡁䱅䅁䭁䵁即䅁䭁䅁䅑潁䭁䵁卫䅁䉁䅁䅁允䅁䅁䅕噋偹癷㑗さ䵁䅉䅅䅁䙁䅁䅁睁䵁䅁䅁权扃睃䅁权汄权䅁权浄权䅁权湄权䅁允䅁䅁䅅䅁䭁䉁䕁䅁䵁䅉䅅䅁䙁䅁䅁睁䵁䅁䅁权䑃睃䅁权灄权䅁权浄权䅁权湄权䅁允䅁䅁䅅䅁䭁䉁䕁䅁䵁䅉䅅䅁䙁䅁䅁睁䵁䅁䅁权杄睃䅁权煄权䅁权浄权䅁权牄权䅁允䅁䅁䅅䅁䡁䅁䅁䅁杄⭔䅚䍄䉁䅁䅁兂䅁䅁䅍䅄䅁䅁䅯杢䅷䅁䅯䄷䅯䅁䅯朵䅯䅁䅯眵䅯䅁䅅䅁䉁䅁䅁权允䅂䅁䍄䉁䅁䅁兂䅁䅁䅍䅄䅁䅁䅯兣䅷䅁䅯䄶䅯䅁䅯朵䅯䅁䅯眵䅯䅁䅅䅁䉁䅁䅁权剂睃䅁䍄䉁䅁䅁睁䅁䅁䅍䅄䅁䅁䅯睃䄰䅁䅯䅊䅙䅁䅅䅁䉁䅁䅁权剂杄䅁䍄䉁䅁䅁兂䅁䅁䅍䅄䅁䅁䅯䅴䅳䅁䅯剸䅉䅁䅯䅂䍁䅧䅯䉹䅉䅁䅅䅁䉁䅁䅁兂硄剤䰷䵰睐睐杷允䅁䅁䅍䅁䑁䅁䅷䅁䭁䍁䵉䅁䭁䉁䜴䅁䉁䅁䅁允䅁䅁䅯杍䅙䅁杷允䅁䅁䅑䅁䑁䅁䅷䅁䭁偁䵳䅁䭁䉁䜸䅁䭁䍁䝁䅁䉁䅁䅁允䅁䅁䅯桐䅉䅁杷允䅁䅁䅕䅁䑁䅁䅷䅁䭁䅁久䅁䭁佁䭫䅁䭁佁䭙䅁䭁佁䭣䅁䉁䅁䅁允䅁䅁䅯杁䄰䅁杷允䅁䅁䅕䅁䑁䅁䅷䅁䭁䕁义䅁䭁佁䭫䅁䭁佁䭙䅁䭁佁䭣䅁䉁䅁䅁允䅁䅁䅯桳䅅䅁杷允䅁䅁䅕䅁䑁䅁䅷䅁䭁䉁䰴䅁䭁䵁即䅁䭁䅁䅑潁䭁䵁卧䅁䉁䅁䅁允䅁䅁䅕䥘䌯匹捪䕗䵁䅉䅅䅁䙁䅁䅁睁䵁䅁䅁权畁睃䅁权䱄杅䅁权䕁䅁䅋权䩄杅䅁允䅁䅁䅅䅁䙁䅁塲㍯㥁汋䅖䍄䉁䅁䅁睁䅁䅁䅍䅄䅁䅁䅯兄䄰䅁䅯硺䅉䅁䅅䅁䉁䅁䅁权允䅂䅁䍄䉁䅁䅁睁䅁䅁䅍䅄䅁䅁䅯朴䄸䅁䅯杇䅙䅁䅅䅁䉁䅁䅁权楂杂䅁䍄䉁䅁䅁兂䅁䅁䅍䅄䅁䅁䅯睃䄰䅁䅯儵䅯䅁䅯朵䅯䅁䅯眵䅯䅁䅅䅁䉁䅁䅁权㍁睃䅁䍄䉁䅁䅁睁䅁䅁䅍䅄䅁䅁䅯䅗䅳䅁䅯䅈䅙䅁䅅䅁䉁䅁䅁权䡂杂䅁䍄䉁䅁䅁睁䅁䅁䅍䅄䅁䅁䅯兤䅳䅁䅯䅈䅙䅁䅅䅁䉁䅁䅁权䑁睂䅁䍄䉁䅁䅁睁䅁䅁䅍䅄䅁䅁䅯睉䄰䅁䅯䅈䅙䅁䅅䅁䉁䅁䅁权癃杂䅁䍄䉁䅁䅁兂䅁䅁䅍䅄䅁䅁䅯末䅯䅁䅯儶䅯䅁䅯朵䅯䅁䅯眵䅯䅁䅅䅁䉁䅁䅁权穄睄䅁䍄䉁䅁䅁兂䅁䅁䅍䅄䅁䅁䅯兄䄴䅁䅯儷䅯䅁䅯朵䅯䅁䅯眵䅯䅁䅅䅁䉁䅁䅁睂䅁䅁䅁䥑汌䅑杷允䅁䅁䅕䅁䑁䅁䅷䅁䭁䙁儴䅁䭁佁䭯䅁䭁佁䭙䅁䭁佁䭳䅁䉁䅁䅁允䅁䅁䅯䅅䅑䅁杷允䅁䅁䅕䅁䑁䅁䅷䅁䭁䩁佣䅁䭁䵁即䅁䭁䅁䅑潁䭁䵁卫䅁䉁䅁䅁允䅁䅁䅕㘱睎児塱歖䵁䅉䅅䅁䙁䅁䅁睁䵁䅁䅁权摄䅄䅁权獄权䅁权浄权䅁权湄权䅁允䅁䅁䅅䅁䭁䉁䕁䅁䵁䅉䅅䅁䙁䅁䅁睁䵁䅁䅁权䱁兄䅁权潄权䅁权浄权䅁权湄权䅁允䅁䅁䅅䅁䭁䅁䱙䅁䵁䅉䅅䅁䕁䅁䅁睁䵁䅁䅁权䑁兄䅁权晁杂䅁权杁杂䅁允䅁䅁䅅䅁䭁䙁匴䅁䵁䅉䅅䅁䑁䅁䅁睁䵁䅁䅁权佃䅄䅁权歁杂䅁允䅁䅁䅅䅁䭁䍁䡙䅁䵁䅉䅅䅁䕁䅁䅁睁䵁䅁䅁权牁䅄䅁权晁杂䅁权杁杂䅁允䅁䅁䅅䅁䭁䭁䠸䅁䵁䅉䅅䅁䙁䅁䅁睁䵁䅁䅁权㝁睃䅁权䱄杅䅁权䕁䅁䅋权䩄杅䅁允䅁䅁䅅䅁䙁䭁䠵場啯汪䅨䍄䉁䅁䅁兂䅁䅁䅍䅄䅁䅁䅯兂䄰䅁䅯䄷䅯䅁䅯朵䅯䅁䅯眵䅯䅁䅅䅁䉁䅁䅁权允䅂䅁䍄䉁䅁䅁睁䅁䅁䅍䅄䅁䅁䅯杍䅳䅁䅯䅇䅙䅁䅅䅁䉁䅁䅁权㡂杂䅁䍄䉁䅁䅁睁䅁䅁䅍䅄䅁䅁䅯儳䄰䅁䅯䅈䅙䅁䅅䅁䉁䅁䅁权灃䅃䅁䍄䉁䅁䅁兂䅁䅁䅍䅄䅁䅁䅯儯䅯䅁䅯剸䅉䅁䅯䅂䍁䅧䅯䉹䅉䅁䅅䅁䉁䅁䅁兂㙂偤䑴睵焰䅑杷允䅁䅁䅕䅁䑁䅁䅷䅁䭁䍁临䅁䭁佁䭧䅁䭁佁䭙䅁䭁佁䭣䅁䉁䅁䅁允䅁䅁䅯䅅䅑䅁杷允䅁䅁䅍䅁䑁䅁䅷䅁䭁䉁佁䅁䭁䉁䜴䅁䉁䅁䅁允䅁䅁䅯兢䅧䅁杷允䅁䅁䅕䅁䑁䅁䅷䅁䭁乁䵙䅁䭁佁䭧䅁䭁佁䭙䅁䭁佁䭣䅁䉁䅁䅁允䅁䅁䅯杂䅳䅁杷允䅁䅁䅕䅁䑁䅁䅷䅁䭁乁䰰䅁䭁佁䬰䅁䭁佁䭙䅁䭁佁䭣䅁䉁䅁䅁允䅁䅁䅯䅅䅑䅁杷允䅁䅁䅕䅁䑁䅁䅷䅁䭁乁䰴䅁䭁佁䬰䅁䭁佁䭙䅁䭁佁䭣䅁䉁䅁䅁允䅁䅁䅯䅅䅑䅁杷允䅁䅁䅍䅁䑁䅁䅷䅁䭁䍁临䅁䭁䍁䝙䅁䉁䅁䅁允䅁䅁䅕呣䬰㘱睏啔䵁䅉䅅䅁䙁䅁䅁睁䵁䅁䅁权噄睄䅁权䱄杅䅁权䕁䅁䅋权䩄杅䅁允䅁䅁䅅䅁䙁佁剸䉵䘶㉧䅎䍄䉁䅁䅁睁䅁䅁䅍䅄䅁䅁䅯儯䅯䅁䅯䅇䅙䅁䅅䅁䉁䅁䅁权䕂杂䅁䍄䉁䅁䅁睁䅁䅁䅍䅄䅁䅁䅯儯䅯䅁䅯杇䅙䅁䅅䅁䉁䅁䅁权䱂杂䅁䍄䉁䅁䅁兂䅁䅁䅍䅄䅁䅁䅯全䅷䅁䅯硹䅉䅁䅯䅂䍁䅧䅯剹䅉䅁䅅䅁䉁䅁䅁兂慃婭婭呭奬䅑杷允䅁䅁䅕䅁䑁䅁䅷䅁䭁䑁偣䅁䭁䵁单䅁䭁䅁䅑潁䭁䵁卫䅁䉁䅁䅁允䅁䅁䅕扑祬㠱㥎商䵁䅉䅅䅁䕁䅁䅁睁䵁䅁䅁权䉁杄䅁权晁杂䅁权杁杂䅁允䅁䅁䅅䅁䭁䍁䝅䅁䵁䅉䅅䅁䙁䅁䅁睁䵁䅁䅁权千兄䅁权䱄杅䅁权䕁䅁䅋权䩄杅䅁允䅁䅁䅅䅁䙁䥁䌯匹捨ㅈ䄹䍄䉁䅁䅁睁䅁䅁䅍䅄䅁䅁䅯其䅷䅁䅯杈䅙䅁䅅䅁䉁䅁䅁权㍁杂䅁䍄䉁䅁䅁兂䅁䅁䅍䅄䅁䅁䅯䅥䄰䅁䅯䄷䅯䅁䅯朵䅯䅁䅯眵䅯䅁䅅䅁䉁䅁䅁睂䅁䅁䅁䝯氳䅑杷允䅁䅁䅕䅁䑁䅁䅷䅁䭁䙁儴䅁䭁佁䬰䅁䭁佁䭙䅁䭁佁䭣䅁䉁䅁䅁允䅁䅁䅯䅅䅑䅁杷允䅁䅁䅍䅁䑁䅁䅷䅁䭁䵁䵙䅁䭁䉁䝯䅁䉁䅁䅁允䅁䅁䅯睘䅙䅁杷允䅁䅁䅕䅁䑁䅁䅷䅁䭁䅁久䅁䭁䵁单䅁䭁䅁䅑潁䭁䵁卧䅁䉁䅁䅁允䅁䅁䅕ㄷ䑥㙶䜶歇䵁䅉䅅䅁䙁䅁䅁睁䵁䅁䅁权癄䅄䅁权䱄杅䅁权䕁䅁䅋权䥄杅䅁允䅁䅁䅅䅁䙁䅁䅁䅁䅁䙳䄵䍄䉁䅁䅁兂䅁䅁䅍䅄䅁䅁䅯睁䄰䅁䅯硹䅉䅁䅯䅂䍁䅧䅯剹䅉䅁䅅䅁䉁䅁䅁兂㝂䭆䠵戴摰䅑杷允䅁䅁䅍䅁䑁䅁䅷䅁䭁偁乁䅁䭁䉁䝧䅁䉁䅁䅁允䅁䅁䅯兇䅙䅁杷允䅁䅁䅕䅁䑁䅁䅷䅁䭁䱁佳䅁䭁佁䭕䅁䭁佁䭙䅁䭁佁䭣䅁䉁䅁䅁允䅁䅁䅯児䅉䅁杷允䅁䅁䅍䅁䑁䅁䅷䅁䭁乁䱙䅁䭁䉁䝷䅁䉁䅁䅁允䅁䅁䅯䅐䅧䅁杷允䅁䅁䅕䅁䑁䅁䅷䅁䭁䩁䵑䅁䭁䵁即䅁䭁䅁䅑潁䭁䵁卫䅁䉁䅁䅁允䅁䅁䅕牕敧敨硵歗䵁䅉䅅䅁䙁䅁䅁睁䵁䅁䅁权牃睃䅁权䱄杅䅁权䕁䅁䅋权䩄杅䅁允䅁䅁䅅䅁䙁䡁㥅瑃橥䙷䅸䍄䉁䅁䅁睁䅁䅁䅍䅄䅁䅁䅯睒䅳䅁䅯杇䅙䅁䅅䅁䉁䅁䅁权乄杂䅁䍄䉁䅁䅁兂䅁䅁䅍䅄䅁䅁䅯杺䅳䅁䅯剸䅉䅁䅯䅂䍁䅧䅯剹䅉䅁䅅䅁䉁䅁䅁兂噁瑡瑯䅌呁䅑杷允䅁䅁䅕䅁䑁䅁䅷䅁䭁佁䰰䅁䭁佁䭕䅁䭁佁䭙䅁䭁佁䭣䅁䉁䅁䅁允䅁䅁䅯䅅䅑䅁杷允䅁䅁䅕䅁䑁䅁䅷䅁䭁乁䵑䅁䭁䵁即䅁䭁䅁䅑潁䭁䵁卫䅁䉁䅁䅁允䅁䅁䅕捺䵺䵺獹歗䵁䅉䅅䅁䑁䅁䅁睁䵁䅁䅁权㥄权䅁权歁杂䅁允䅁䅁䅅䅁䭁䥁剣䅁䵁䅉䅅䅁䑁䅁䅁睁䵁䅁䅁权㥄权䅁权流杂䅁允䅁䅁䅅䅁䙁佁剸䉵䘶ㄶ䅴䍄䉁䅁䅁睁䅁䅁䅍䅄䅁䅁䅯䄴䅳䅁䅯杊䅙䅁䅅䅁䉁䅁䅁兂灁䥘䌯唹捨䅑杷允䅁䅁䅕䅁䑁䅁䅷䅁䭁䵁䱯䅁䭁䵁单䅁䭁䅁䅑潁䭁䵁卧䅁䉁䅁䅁允䅁䅁䅕⽤汤硧敗啄䵁䅉䅅䅁䙁䅁䅁睁䵁䅁䅁权㥄权䅁权灄权䅁权浄权䅁权湄权䅁允䅁䅁䅅䅁䭁䥁免䅁䵁䅉䅅䅁䙁䅁䅁睁䵁䅁䅁权䍃杄䅁权煄权䅁权浄权䅁权牄权䅁允䅁䅁䅅䅁䡁䅁䅁䅁䅁佑䅚䍄䉁䅁䅁睁䅁䅁䅍䅄䅁䅁䅯䄴䅳䅁䅯䅈䅙䅁䅅䅁䉁䅁䅁权乂杂䅁䍄䉁䅁䅁睁䅁䅁䅍䅄䅁䅁䅯䄲䅳䅁䅯硺䅉䅁䅅䅁䉁䅁䅁权允䅂䅁䍄䉁䅁䅁睁䅁䅁䅍䅄䅁䅁䅯儲䅳䅁䅯硺䅉䅁䅅䅁䉁䅁䅁睂䅁䅁䅁䙯楮䅑杷允䅁䅁䅍䅁䑁䅁䅷䅁䭁䱁䴰䅁䭁䵁匸䅁䉁䅁䅁允䅁䅁䅯䅅䅑䅁杷允䅁䅁䅕䅁䑁䅁䅷䅁䭁䍁䰴䅁䭁䵁单䅁䭁䅁䅑潁䭁䵁卫䅁䉁䅁䅁允䅁䅁䅕つ歘摖㝰ぇ䵁䅉䅅䅁䑁䅁䅁睁䵁䅁䅁权佃䅄䅁权捁杂䅁允䅁䅁䅅䅁䭁䝁䝉䅁䵁䅉䅅䅁䙁䅁䅁睁䵁䅁䅁权祃䅄䅁权䙄杅䅁权䕁䅁䅋权䥄杅䅁允䅁䅁䅅䅁䙁䍁摅硔海睑䅤䍄䉁䅁䅁兂䅁䅁䅍䅄䅁䅁䅯杒䄸䅁䅯硹䅉䅁䅯䅂䍁䅧䅯䉹䅉䅁䅅䅁䉁䅁䅁兂浂浚浚橚坚䅑杷允䅁䅁䅕䅁䑁䅁䅷䅁䭁䩁偧䅁䭁佁䭕䅁䭁佁䭙䅁䭁佁䭣䅁䉁䅁䅁允䅁䅁䅯睎䅳䅁杷允䅁䅁䅑䅁䑁䅁䅷䅁䭁䉁䵷䅁䭁䉁䜸䅁䭁䍁䝁䅁䉁䅁䅁允䅁䅁䅯眷䅙䅁杷允䅁䅁䅕䅁䑁䅁䅷䅁䭁偁䱁䅁䭁䵁即䅁䭁䅁䅑潁䭁䵁卧䅁䉁䅁䅁允䅁䅁䅕灭婭婭硬啡䵁䅉䅅䅁䑁䅁䅁睁䵁䅁䅁权䥁睃䅁权捁杂䅁允䅁䅁䅅䅁䭁䍁䝳䅁䵁䅉䅅䅁䙁䅁䅁睁䵁䅁䅁权䝃兄䅁权汄权䅁权浄权䅁权湄权䅁允䅁䅁䅅䅁䭁䭁䱕䅁䵁䅉䅅䅁䑁䅁䅁睁䵁䅁䅁权療䅄䅁权慁杂䅁允䅁䅁䅅䅁䭁䉁䝳䅁䵁䅉䅅䅁䙁䅁䅁睁䵁䅁䅁权䱃睃䅁权䱄杅䅁权䕁䅁䅋权䥄杅䅁允䅁䅁䅅䅁䙁䩁婱婭婭噓䅴䍄䉁䅁䅁兂䅁䅁䅍䅄䅁䅁䅯睈䅷䅁䅯剸䅉䅁䅯䅂䍁䅧䅯剹䅉䅁䅅䅁䉁䅁䅁兂䉄氳⽵噩塍䅑杷允䅁䅁䅍䅁䑁䅁䅷䅁䭁䝁䴴䅁䭁䵁匸䅁䉁䅁䅁允䅁䅁䅣䅁䅁䥁婁唴䵁䅉䅅䅁䑁䅁䅁睁䵁䅁䅁权坂䅄䅁权奁杂䅁允䅁䅁䅅䅁䭁䍁䝫䅁䵁䅉䅅䅁䑁䅁䅁睁䵁䅁䅁权䡄䅄䅁权偄杅䅁允䅁䅁䅅䅁䡁䅁䅁䅁䅁佇䅎䍄䉁䅁䅁睁䅁䅁䅍䅄䅁䅁䅯光䅷䅁䅯䅊䅙䅁䅅䅁䉁䅁䅁权允䅂䅁䍄䉁</t>
  </si>
  <si>
    <t>䅁䅁兂䅁䅁䅍䅄䅁䅁䅯眰䅳䅁䅯剸䅉䅁䅯䅂䍁䅧䅯剹䅉䅁䅅䅁䉁䅁䅁兂䑃䰱䑣潔丰䅑杷允䅁䅁䅕䅁䑁䅁䅷䅁䭁䭁䵳䅁䭁佁䬰䅁䭁佁䭙䅁䭁佁䭣䅁䉁䅁䅁允䅁䅁䅣䅁䅁䭁十䔵䵁䅉䅅䅁䙁䅁䅁睁䵁䅁䅁权い䅄䅁权䱄杅䅁权䕁䅁䅋权䥄杅䅁允䅁䅁䅅䅁䙁䕁桪桥畓ㅨ䅎䍄䉁䅁䅁睁䅁䅁䅍䅄䅁䅁䅯先䅷䅁䅯䅇䅙䅁䅅䅁䉁䅁䅁权㕁杂䅁䍄䉁䅁䅁兂䅁䅁䅍䅄䅁䅁䅯儹䅷䅁䅯硹䅉䅁䅯䅂䍁䅧䅯䉹䅉䅁䅅䅁䉁䅁䅁兂啁歲桦癥歸䅑杷允䅁䅁䅕䅁䑁䅁䅷䅁䭁䩁佳䅁䭁佁䭫䅁䭁佁䭙䅁䭁佁䭣䅁䉁䅁䅁允䅁䅁䅯䅅䅑䅁杷允䅁䅁䅍䅁䑁䅁䅷䅁䭁䥁䵁䅁䭁䍁䝑䅁䉁䅁䅁允䅁䅁䅯剗䅁䅁杷允䅁䅁䅕䅁䑁䅁䅷䅁䭁䝁义䅁䭁佁䭷䅁䭁佁䭙䅁䭁佁䭣䅁䉁䅁䅁允䅁䅁䅯䅅䅑䅁杷允䅁䅁䅍䅁䑁䅁䅷䅁䭁偁䱯䅁䭁䍁䝙䅁䉁䅁䅁允䅁䅁䅕䉵䘶ㄶ潇啕䵁䅉䅅䅁䑁䅁䅁睁䵁䅁䅁权㝄睃䅁权流杂䅁允䅁䅁䅅䅁䙁佁㙆䭆䠵噧䅊䍄䉁䅁䅁兂䅁䅁䅍䅄䅁䅁䅯䉋䅁䅁䅯儶䅯䅁䅯朵䅯䅁䅯眵䅯䅁䅅䅁䉁䅁䅁权允䅂䅁䍄䉁䅁䅁睁䅁䅁䅍䅄䅁䅁䅯䅓䅳䅁䅯硺䅉䅁䅅䅁䉁䅁䅁权允䅂䅁䍄䉁䅁䅁兂䅁䅁䅍䅄䅁䅁䅯材䅷䅁䅯朶䅯䅁䅯朵䅯䅁䅯眶䅯䅁䅅䅁䉁䅁䅁睂䅁䅁䅁䍑洯䅑杷允䅁䅁䅕䅁䑁䅁䅷䅁䭁䅁䱷䅁䭁佁䭕䅁䭁佁䭙䅁䭁佁䭣䅁䉁䅁䅁允䅁䅁䅯䅅䅑䅁杷允䅁䅁䅕䅁䑁䅁䅷䅁䭁䥁乕䅁䭁佁䭫䅁䭁佁䭙䅁䭁佁䭣䅁䉁䅁䅁允䅁䅁䅯䅅䅑䅁杷允䅁䅁䅕䅁䑁䅁䅷䅁䭁䅁乙䅁䭁䵁即䅁䭁䅁䅑潁䭁䵁卧䅁䉁䅁䅁允䅁䅁䅕瑃橥䑣㘰さ䵁䅉䅅䅁䙁䅁䅁睁䵁䅁䅁权䡂兄䅁权潄权䅁权浄权䅁权湄权䅁允䅁䅁䅅䅁䭁䑁䱙䅁䵁䅉䅅䅁䑁䅁䅁睁䵁䅁䅁权䍃䅄䅁权偄杅䅁允䅁䅁䅅䅁䡁䅁䅁䅁权攷䅆䍄䉁䅁䅁兂䅁䅁䅍䅄䅁䅁䅯䅇䅷䅁䅯儶䅯䅁䅯朵䅯䅁䅯眵䅯䅁䅅䅁䉁䅁䅁权允䅂䅁䍄䉁䅁䅁睁䅁䅁䅍䅄䅁䅁䅯杢䅷䅁䅯䅈䅙䅁䅅䅁䉁䅁䅁权䱃杂䅁䍄䉁䅁䅁兂䅁䅁䅍䅄䅁䅁䅯兤䄰䅁䅯硹䅉䅁䅯䅂䍁䅧䅯剹䅉䅁䅅䅁䉁䅁䅁兂桄桥畓ㅒ汆䅑杷允䅁䅁䅍䅁䑁䅁䅷䅁䭁䝁䴴䅁䭁䍁䝑䅁䉁䅁䅁允䅁䅁䅯䉩䅅䅁杷允䅁䅁䅍䅁䑁䅁䅷䅁䭁䡁䱅䅁䭁䍁䝑䅁䉁䅁䅁允䅁䅁䅯䅅䅑䅁杷允䅁䅁䅕䅁䑁䅁䅷䅁䭁䥁充䅁䭁佁䭧䅁䭁佁䭙䅁䭁佁䭣䅁䉁䅁䅁允䅁䅁䅯䅅䅑䅁杷允䅁䅁䅍䅁䑁䅁䅷䅁䭁䩁䱧䅁䭁䉁䝯䅁䉁䅁䅁允䅁䅁䅯䅐䅙䅁杷允䅁䅁䅍䅁䑁䅁䅷䅁䭁䩁䱯䅁䭁䉁䝯䅁䉁䅁䅁允䅁䅁䅯杷䅙䅁杷允䅁䅁䅕䅁䑁䅁䅷䅁䭁䥁伸䅁䭁䵁单䅁䭁䅁䅑潁䭁䵁卫䅁䉁䅁䅁允䅁䅁䅕椷琴獖䕍啇䵁䅉䅅䅁䙁䅁䅁睁䵁䅁䅁权畃兄䅁权煄权䅁权浄权䅁权牄权䅁允䅁䅁䅅䅁䭁䉁䕁䅁䵁䅉䅅䅁䙁䅁䅁睁䵁䅁䅁权畂䅄䅁权汄权䅁权浄权䅁权湄权䅁允䅁䅁䅅䅁䭁䉁䕁䅁䵁䅉䅅䅁䙁䅁䅁睁䵁䅁䅁权㥂睃䅁权潄权䅁权浄权䅁权湄权䅁允䅁䅁䅅䅁䭁䉁䕁䅁䵁䅉䅅䅁䙁䅁䅁睁䵁䅁䅁权䍄睃䅁权䱄杅䅁权䕁䅁䅋权䥄杅䅁允䅁䅁䅅䅁䙁䑁積積積㉏䅂䍄䉁䅁䅁兂䅁䅁䅍䅄䅁䅁䅯杦䅳䅁䅯䄶䅯䅁䅯朵䅯䅁䅯眵䅯䅁䅅䅁䉁䅁䅁权允䅂䅁䍄䉁䅁䅁兂䅁䅁䅍䅄䅁䅁䅯睨䅷䅁䅯硹䅉䅁䅯䅂䍁䅧䅯剹䅉䅁䅅䅁䉁䅁䅁兂灁䥘䌯嘹捨䅑杷允䅁䅁䅕䅁䑁䅁䅷䅁䭁佁䴸䅁䭁佁䬰䅁䭁佁䭙䅁䭁佁䭣䅁䉁䅁䅁允䅁䅁䅣䅁䅁䥁乃唵䵁䅉䅅䅁䙁䅁䅁睁䵁䅁䅁权㍂䅅䅁权汄权䅁权浄权䅁权湄权䅁允䅁䅁䅅䅁䭁䑁䱙䅁䵁䅉䅅䅁䑁䅁䅁睁䵁䅁䅁权潄睃䅁权奁杂䅁允䅁䅁䅅䅁䭁䉁䝫䅁䵁䅉䅅䅁䑁䅁䅁睁䵁䅁䅁权䝃䅄䅁权奁杂䅁允䅁䅁䅅䅁䭁䉁䝫䅁䵁䅉䅅䅁䙁䅁䅁睁䵁䅁䅁权䅃睃䅁权煄权䅁权浄权䅁权牄权䅁允䅁䅁䅅䅁䭁䉁䕁䅁䵁䅉䅅䅁䑁䅁䅁睁䵁䅁䅁权䥂䅄䅁权偄杅䅁允䅁䅁䅅䅁䡁䅁䅁䅁䅁敆䅒䍄䉁䅁䅁兂䅁䅁䅍䅄䅁䅁䅯䉥䅁䅁䅯儵䅯䅁䅯朵䅯䅁䅯眵䅯䅁䅅䅁䉁䅁䅁权捁睃䅁䍄䉁䅁䅁睁䅁䅁䅍䅄䅁䅁䅯睌䅷䅁䅯杇䅙䅁䅅䅁䉁䅁䅁权婂杂䅁䍄䉁䅁䅁兂䅁䅁䅍䅄䅁䅁䅯兢䅷䅁䅯䄶䅯䅁䅯朵䅯䅁䅯眵䅯䅁䅅䅁䉁䅁䅁权允䅂䅁䍄䉁䅁䅁兂䅁䅁䅍䅄䅁䅁䅯䄵䄴䅁䅯硹䅉䅁䅯䅂䍁䅧䅯剹䅉䅁䅅䅁䉁䅁䅁兂桄桥畓㍒噆䅑杷允䅁䅁䅕䅁䑁䅁䅷䅁䭁䥁乯䅁䭁佁䭯䅁䭁佁䭙䅁䭁佁䭳䅁䉁䅁䅁允䅁䅁䅯䅅䅑䅁杷允䅁䅁䅕䅁䑁䅁䅷䅁䭁䕁䱧䅁䭁佁䭧䅁䭁佁䭙䅁䭁佁䭣䅁䉁䅁䅁允䅁䅁䅯杂䅳䅁杷允䅁䅁䅕䅁䑁䅁䅷䅁䭁䕁䱯䅁䭁䵁即䅁䭁䅁䅑潁䭁䵁卫䅁䉁䅁䅁允䅁䅁䅕䅁䅁䅁睂し䵁䅉䅅䅁䑁䅁䅁睁䵁䅁䅁权塃杄䅁权偄杅䅁允䅁䅁䅅䅁䭁䉁䕁䅁䵁䅉䅅䅁䙁䅁䅁睁䵁䅁䅁权煃䅄䅁权䱄杅䅁权䕁䅁䅋权䥄杅䅁允䅁䅁䅅䅁䙁䅁䅁䅁䅁䕉䄱䍄䉁䅁䅁睁䅁䅁䅍䅄䅁䅁䅯䅩䅷䅁䅯杈䅙䅁䅅䅁䉁䅁䅁权灁睂䅁䍄䉁䅁䅁兂䅁䅁䅍䅄䅁䅁䅯䄳䅷䅁䅯硹䅉䅁䅯䅂䍁䅧䅯剹䅉䅁䅅䅁䉁䅁䅁兂塄㍯㥁潃慤䅑杷允䅁䅁䅍䅁䑁䅁䅷䅁䭁䝁乧䅁䭁䍁䝙䅁䉁䅁䅁允䅁䅁䅕㑈牘払佩䕗䵁䅉䅅䅁䑁䅁䅁睁䵁䅁䅁权獂兄䅁权歁杂䅁允䅁䅁䅅䅁䭁䱁倴䅁䵁䅉䅅䅁䙁䅁䅁睁䵁䅁䅁权⭃兄䅁权䙄杅䅁权䕁䅁䅋权䩄杅䅁允䅁䅁䅅䅁䙁䉁ㅩ㌸䑏杷䄱䍄䉁䅁䅁兂䅁䅁䅍䅄䅁䅁䅯兹䅳䅁䅯剸䅉䅁䅯䅂䍁䅧䅯剹䅉䅁䅅䅁䉁䅁䅁兂灁㠴䑹爹䝧䅑杷允䅁䅁䅍䅁䑁䅁䅷䅁䭁䵁䱕䅁䭁䵁匸䅁䉁䅁䅁允䅁䅁䅯䅅䅑䅁杷允䅁䅁䅍䅁䑁䅁䅷䅁䭁䡁佷䅁䭁䵁匸䅁䉁䅁䅁允䅁䅁䅣䅁䅁䕁䵄䔴䵁䅉䅅䅁䙁䅁䅁睁䵁䅁䅁权啁䅄䅁权潄权䅁权浄权䅁权湄权䅁允䅁䅁䅅䅁䭁䅁䱙䅁䵁䅉䅅䅁䙁䅁䅁睁䵁䅁䅁权㕂睃䅁权潄权䅁权浄权䅁权湄权䅁允䅁䅁䅅䅁䭁䉁䕁䅁䵁䅉䅅䅁䙁䅁䅁睁䵁䅁䅁权扃杄䅁权獄权䅁权浄权䅁权湄权䅁允䅁䅁䅅䅁䭁䉁䕁䅁䵁䅉䅅䅁䙁䅁䅁睁䵁䅁䅁权塃杄䅁权䙄杅䅁权䕁䅁䅋权䥄杅䅁允䅁䅁䅅䅁䙁佁楸攳扨杈䅊䍄䉁䅁䅁兂䅁䅁䅍䅄䅁䅁䅯睇䅳䅁䅯剸䅉䅁䅯䅂䍁䅧䅯剹䅉䅁䅅䅁䉁䅁䅁兂㙃假䙄䝊奉䅑杷允䅁䅁䅕䅁䑁䅁䅷䅁䭁䕁乧䅁䭁佁䭷䅁䭁佁䭙䅁䭁佁䭣䅁䉁䅁䅁允䅁䅁䅯䅅䅑䅁杷允䅁䅁䅕䅁䑁䅁䅷䅁䭁䡁䱧䅁䭁佁䭕䅁䭁佁䭙䅁䭁佁䭣䅁䉁䅁䅁允䅁䅁䅯䅅䅑䅁杷允䅁䅁䅕䅁䑁䅁䅷䅁䭁佁䱷䅁䭁䵁单䅁䭁䅁䅑潁䭁䵁卧䅁䉁䅁䅁允䅁䅁䅕⭺灱畒堵歂䵁䅉䅅䅁䙁䅁䅁睁䵁䅁䅁权䩄睃䅁权獄权䅁权浄权䅁权湄权䅁允䅁䅁䅅䅁䭁䉁䕁䅁䵁䅉䅅䅁䙁䅁䅁睁䵁䅁䅁权䙁杄䅁权獄权䅁权浄权䅁权湄权䅁允䅁䅁䅅䅁䭁䉁䕁䅁䵁䅉䅅䅁䑁䅁䅁睁䵁䅁䅁权䍂兄䅁权奁杂䅁允䅁䅁䅅䅁䭁䕁䝑䅁䵁䅉䅅䅁䑁䅁䅁睁䵁䅁䅁权㝂兄䅁权慁杂䅁允䅁䅁䅅䅁䭁䝁䝉䅁䵁䅉䅅䅁䕁䅁䅁睁䵁䅁䅁权呃睃䅁权晁杂䅁权杁杂䅁允䅁䅁䅅䅁䭁䑁䝧䅁䵁䅉䅅䅁䙁䅁䅁睁䵁䅁䅁权潂兄䅁权䙄杅䅁权䕁䅁䅋权䩄杅䅁允䅁䅁䅅䅁䙁偁汣歯祁睸䅖䍄䉁䅁䅁兂䅁䅁䅍䅄䅁䅁䅯兮䄴䅁䅯硹䅉䅁䅯䅂䍁䅧䅯剹䅉䅁䅅䅁䉁䅁䅁兂㑃潈牘奕敨䅑杷允䅁䅁䅍䅁䑁䅁䅷䅁䭁䩁佣䅁䭁䉁䝧䅁䉁䅁䅁允䅁䅁䅯䅑䅙䅁杷允䅁䅁䅍䅁䑁䅁䅷䅁䭁䱁伴䅁䭁䉁䝧䅁䉁䅁䅁允䅁䅁䅯䅦䅙䅁杷允䅁䅁䅍䅁䑁䅁䅷䅁䭁䝁䵉䅁䭁䍁䝙䅁䉁䅁䅁允䅁䅁䅕䉵䘶ㄶ潇啖䵁䅉䅅䅁䙁䅁䅁睁䵁䅁䅁权䙄睃䅁权汄权䅁权浄权䅁权湄权䅁允䅁䅁䅅䅁䭁䉁䱷䅁䵁䅉䅅䅁䑁䅁䅁睁䵁䅁䅁权㥂兄䅁权流杂䅁允䅁䅁䅅䅁䙁䑁䬰㘱睎嘯䅒䍄䉁䅁䅁兂䅁䅁䅍䅄䅁䅁䅯兕䅷䅁䅯剸䅉䅁䅯䅂䍁䅧䅯剹䅉䅁䅅䅁䉁䅁䅁兂䱁瘳睙㡨䭫䅑杷允䅁䅁䅍䅁䑁䅁䅷䅁䭁䩁佣䅁䭁䉁䝯䅁䉁䅁䅁允䅁䅁䅯䅑䅙䅁杷允䅁䅁䅍䅁䑁䅁䅷䅁䭁䅁䱅䅁䭁䍁䝙䅁䉁䅁䅁允䅁䅁䅕䘷㑇潈托啖䵁䅉䅅䅁䑁䅁䅁睁䵁䅁䅁权婂䅄䅁权流杂䅁允䅁䅁䅅䅁䙁䭁䠵場啯汪䅚䍄䉁䅁䅁兂䅁䅁䅍䅄䅁䅁䅯內䄰䅁䅯儶䅯䅁䅯朵䅯䅁䅯眵䅯䅁䅅䅁䉁䅁䅁权乃睄䅁䍄䉁䅁䅁睁䅁䅁䅍䅄䅁䅁䅯允䄴䅁䅯杊䅙䅁䅅䅁䉁䅁䅁兂䭁㘱睎捐噰䅑杷允䅁䅁䅕䅁䑁䅁䅷䅁䭁䉁䰰䅁䭁佁䭕䅁䭁佁䭙䅁䭁佁䭣䅁䉁䅁䅁允䅁䅁䅯睄䅳䅁杷允䅁䅁䅕䅁䑁䅁䅷䅁䭁䱁伴䅁䭁䵁单䅁䭁䅁䅑潁䭁䵁卧䅁䉁䅁䅁允䅁䅁䅕桅呺浔䙊䕄䵁䅉䅅䅁䑁䅁䅁睁䵁䅁䅁权瑁䅄䅁权慁杂䅁允䅁䅁䅅䅁䭁䅁䥉䅁䵁䅉䅅䅁䙁䅁䅁睁䵁䅁䅁权䙄䅄䅁权獄权䅁权浄权䅁权湄权䅁允䅁䅁䅅䅁䡁䅁䅁䅁䅄佷䅖䍄䉁䅁䅁睁䅁䅁䅍䅄䅁䅁䅯睬䄴䅁䅯䅈䅙䅁䅅䅁䉁䅁䅁权捁睂䅁䍄䉁䅁䅁睁䅁䅁䅍䅄䅁䅁䅯䅓䅳䅁䅯䅇䅙䅁䅅䅁䉁䅁䅁权㕁杂䅁䍄䉁䅁䅁睁䅁䅁䅍䅄䅁䅁䅯杍䅳䅁䅯杊䅙䅁䅅䅁䉁䅁䅁兂浂浚浚癚党䅑杷允䅁䅁䅍䅁䑁䅁䅷䅁䭁佁倴䅁䭁䉁䝯䅁䉁䅁䅁允䅁䅁䅯杴䅙䅁杷允䅁䅁䅕䅁䑁䅁䅷䅁䭁䕁䱫䅁䭁佁䭷䅁䭁佁䭙䅁䭁佁䭣䅁䉁䅁䅁允䅁䅁䅣䅁䅁䝁扃唵䵁䅉䅅䅁䑁䅁䅁睁䵁䅁䅁权佄䅄䅁权慁杂䅁允䅁䅁䅅䅁䭁䙁䜴䅁䵁䅉䅅䅁䕁䅁䅁睁䵁䅁䅁权塃杄䅁权晁杂䅁权杁杂䅁允䅁䅁䅅䅁䭁䩁余䅁䵁䅉䅅䅁䑁䅁䅁睁䵁䅁䅁权塄睃䅁权慁杂䅁允䅁䅁䅅䅁䭁䝁䝷䅁䵁䅉䅅䅁䙁䅁䅁睁䵁䅁䅁权瑄睃䅁权䱄杅䅁权䕁䅁䅋权䥄杅䅁允䅁䅁䅅䅁䙁䅁塲㍯㥁汋䄱䍄䉁䅁䅁兂䅁䅁䅍䅄䅁䅁䅯䅏䄴䅁䅯硹䅉䅁䅯䅂䍁䅧䅯剹䅉䅁䅅䅁䉁䅁䅁兂啁歲桦煥桒䅑杷允䅁䅁䅕䅁䑁䅁䅷䅁䭁䕁䱅䅁䭁佁䬰䅁䭁佁䭙䅁䭁佁䭣䅁䉁䅁䅁允䅁䅁䅯䅅䅑䅁杷允䅁䅁䅍䅁䑁䅁䅷䅁䭁䩁佣䅁䭁䍁䝑䅁䉁䅁䅁允䅁䅁䅯䅅䅑䅁杷允䅁䅁䅕䅁䑁䅁䅷䅁䭁䝁偍䅁䭁佁䭕䅁䭁佁䭙䅁䭁佁䭣䅁䉁䅁䅁允䅁䅁䅯䅈䅳䅁杷允䅁䅁䅕䅁䑁䅁䅷䅁䭁䡁䱳䅁䭁䵁即䅁䭁䅁䅑潁䭁䵁卫䅁䉁䅁䅁允䅁䅁䅕⽷潕䥘礯䕖䵁䅉䅅䅁䙁䅁䅁睁䵁䅁䅁权時䅄䅁权獄权䅁权浄权䅁权湄权䅁允䅁䅁䅅䅁䡁䅁䅁䅁权佤䅖䍄䉁䅁䅁兂䅁䅁䅍䅄䅁䅁䅯杶䄰䅁䅯䄷䅯䅁䅯朵䅯䅁䅯眵䅯䅁䅅䅁䉁䅁䅁睂䅁䅁䅁䴴汐䅑杷允䅁䅁䅕䅁䑁䅁䅷䅁䭁䕁䱣䅁䭁佁䭫䅁䭁佁䭙䅁䭁佁䭣䅁䉁䅁䅁允䅁䅁䅯䅅䅑䅁杷允䅁䅁䅕䅁䑁䅁䅷䅁䭁䩁佣䅁䭁佁䭧䅁䭁佁䭙䅁䭁佁䭣䅁䉁䅁䅁允䅁䅁䅯䅅䅑䅁杷允䅁䅁䅍䅁䑁䅁䅷䅁䭁䑁佧䅁䭁䉁䜴䅁䉁䅁䅁允䅁䅁䅯兹䅙䅁杷允䅁䅁䅕䅁䑁䅁䅷䅁䭁乁偉䅁䭁佁䭯䅁䭁佁䭙䅁䭁佁䭳䅁䉁䅁䅁允䅁䅁䅯䅅䅑䅁杷允䅁䅁䅕䅁䑁䅁䅷䅁䭁䩁佣䅁䭁佁䬰䅁䭁佁䭙䅁䭁佁䭣䅁䉁䅁䅁允䅁䅁䅯䅅䅑䅁杷允䅁䅁䅕䅁䑁䅁䅷䅁䭁乁䵯䅁䭁䵁单䅁䭁䅁䅑潁䭁䵁卧䅁䉁䅁䅁允䅁䅁䅕㜱奂極かぁ䵁䅉䅅䅁䙁䅁䅁睁䵁䅁䅁权敂䅅䅁权潄权䅁权浄权䅁权湄权䅁允䅁䅁䅅䅁䭁䉁䕁䅁䵁䅉䅅䅁䕁䅁䅁睁䵁䅁䅁权呁䅄䅁权晁杂䅁权杁杂䅁允䅁䅁䅅䅁䭁䑁䠸䅁䵁䅉䅅䅁䙁䅁䅁睁䵁䅁䅁权⭃兄䅁权䱄杅䅁权䕁䅁䅋权䥄杅䅁允䅁䅁䅅䅁䙁䵁䴳䵺䵺䙲䅖䍄䉁䅁䅁兂䅁䅁䅍䅄䅁䅁䅯杧䅳䅁䅯䄶䅯䅁䅯朵䅯䅁䅯眵䅯䅁䅅䅁䉁䅁䅁权允䅂䅁䍄䉁䅁䅁兂䅁䅁䅍䅄䅁䅁䅯其䅳䅁䅯朶䅯䅁䅯朵䅯䅁䅯眶䅯䅁䅅䅁䉁䅁䅁权允䅂䅁䍄䉁䅁䅁兂䅁䅁䅍䅄䅁䅁䅯睶䄰䅁䅯硹䅉䅁䅯䅂䍁䅧䅯䉹䅉䅁䅅䅁䉁䅁䅁兂䙃ㄶ㑇瑈橖䅑杷允䅁䅁䅍䅁䑁䅁䅷䅁䭁䉁䱳䅁䭁䉁䝧䅁䉁䅁䅁允䅁䅁䅯䅦䅙䅁杷允䅁䅁䅍䅁䑁䅁䅷䅁䭁䑁䱯䅁䭁䵁匸䅁䉁䅁䅁允䅁䅁䅯䅅䅑䅁杷允䅁䅁䅕䅁䑁䅁䅷䅁䭁䍁䰸䅁䭁佁䭫䅁䭁佁䭙䅁䭁佁䭣䅁䉁䅁䅁允䅁䅁䅯䅅䅑䅁杷允䅁䅁䅍䅁䑁䅁䅷䅁䭁乁偕䅁䭁䉁䜴䅁䉁䅁䅁允䅁䅁䅯兮䅣䅁杷允䅁䅁䅕䅁䑁䅁䅷䅁䭁䕁䵕䅁䭁䵁即䅁䭁䅁䅑潁䭁䵁卧䅁䉁䅁䅁允䅁䅁䅕⽷潕䥘䌸し䵁䅉䅅䅁䑁䅁䅁睁䵁䅁䅁权兄䅄䅁权流杂䅁允䅁䅁䅅䅁䙁䑁積積積ㅫ䅤䍄䉁䅁䅁兂䅁䅁䅍䅄䅁䅁䅯睸䅷䅁䅯剸䅉䅁䅯䅂䍁䅧䅯䉹䅉䅁䅅䅁䉁䅁䅁兂桃婵癃㥋奍䅑杷允䅁䅁䅍䅁䑁䅁䅷䅁䭁佁佫䅁䭁䉁䜴䅁䉁䅁䅁允䅁䅁䅯䅆䅣䅁杷允䅁䅁䅕䅁䑁䅁䅷䅁䭁䵁䵣䅁䭁䵁单䅁䭁䅁䅑潁䭁䵁卫䅁䉁䅁䅁允䅁䅁䅕湯偘佧歂啉䵁䅉䅅䅁䙁䅁䅁睁䵁䅁䅁权慁兄䅁权䱄杅䅁权䕁䅁䅋权䥄杅䅁允䅁䅁䅅䅁䙁䑁積積積ㅁ䅊䍄䉁䅁䅁睁䅁䅁䅍䅄䅁䅁䅯睏䅷䅁䅯杇䅙䅁䅅䅁䉁䅁䅁权扁杂䅁䍄䉁䅁䅁兂䅁䅁䅍䅄䅁䅁䅯具䅷䅁䅯硹䅉䅁䅯䅂䍁䅧䅯䉹䅉䅁䅅䅁䉁䅁䅁兂捂㡪ㅌ偋啸䅑杷允䅁䅁䅕䅁䑁䅁䅷䅁䭁䵁䵣䅁䭁䵁即䅁䭁䅁䅑潁䭁䵁卫䅁䉁䅁䅁允䅁䅁䅕䭆䠵場䕰じ䵁䅉䅅䅁䙁䅁䅁睁䵁䅁䅁权呁䅄䅁权獄权䅁权浄权䅁权湄权䅁允䅁䅁䅅䅁䡁䅁䅁䅁杄異䅖䍄䉁䅁䅁兂䅁䅁䅍䅄䅁䅁䅯条䅷䅁䅯硹䅉䅁䅯䅂䍁䅧䅯䉹䅉䅁䅅䅁䉁䅁䅁兂歃䑣䬰㘱慎䅑杷允䅁䅁䅍䅁䑁䅁䅷䅁䭁䩁䵉䅁䭁䵁匸䅁䉁䅁䅁允䅁䅁䅯䅅䅑䅁杷允䅁䅁䅕䅁䑁䅁䅷䅁䭁䭁䵑䅁䭁䵁单䅁䭁䅁䅑潁䭁䵁卫䅁䉁䅁䅁允䅁䅁䅕㝇䰯潋教䕏䵁䅉䅅䅁䑁䅁䅁睁䵁䅁䅁权㥂睃䅁权流杂䅁允䅁䅁䅅䅁䙁䵁ㅐ䙋偹汁䅆䍄䉁䅁䅁兂䅁䅁䅍䅄䅁䅁䅯睔䄰䅁䅯硹䅉䅁䅯䅂䍁䅧䅯剹䅉䅁䅅䅁䉁䅁䅁兂䅁䅁䅁佁婂䅑杷允䅁䅁䅍䅁䑁䅁䅷䅁䭁䡁䰸䅁䭁䍁䝙䅁䉁䅁䅁允䅁䅁䅕䉵䘶ㄶ奆歖䵁䅉䅅䅁䙁䅁䅁睁䵁䅁䅁权獄䅄䅁权潄权䅁权浄权䅁权湄权䅁允䅁䅁䅅䅁䭁䉁䕁䅁䵁䅉䅅䅁䙁䅁䅁睁䵁䅁䅁权䉃䅅䅁权䱄杅䅁权䕁䅁䅋权䥄杅䅁允䅁䅁䅅䅁䙁䙁㑋潈牘噑䅚䍄䉁䅁䅁睁䅁䅁䅍䅄䅁䅁䅯䈲䅁䅁䅯䅇䅙䅁䅅䅁䉁䅁䅁权䭂杂䅁䍄䉁䅁䅁兂䅁䅁䅍䅄䅁䅁䅯朴䄴䅁䅯䄷䅯䅁䅯朵䅯䅁䅯眵䅯䅁䅅䅁䉁䅁䅁权允䅂䅁䍄䉁䅁䅁睁䅁䅁䅍䅄䅁䅁䅯八䅷䅁䅯䅊䅙䅁䅅䅁䉁䅁䅁权允䅂䅁䍄䉁䅁䅁睁䅁䅁䅍䅄䅁䅁䅯䄫䅳䅁䅯硺䅉䅁䅅䅁䉁䅁䅁睂䅁䅁䅁乙橮䅑杷允䅁䅁䅕䅁䑁䅁䅷䅁䭁䙁䱳䅁䭁䵁单䅁䭁䅁䅑潁䭁䵁卧䅁䉁䅁䅁允䅁䅁䅕穇㥸牴楫歂䵁䅉䅅䅁䙁䅁䅁睁䵁䅁䅁权㝃杄䅁权䙄杅䅁权䕁䅁䅋权䥄杅䅁允䅁䅁䅅䅁䭁䕁䅣䅁䵁䅉䅅䅁䙁䅁䅁睁䵁䅁䅁权䡄䅄䅁权瑄权䅁权浄权䅁权湄权䅁允䅁䅁䅅䅁䭁䉁䕁䅁䵁䅉䅅䅁䙁䅁䅁睁䵁䅁䅁权㙁䅄䅁权䱄杅䅁权䕁䅁䅋权䥄杅䅁允䅁䅁䅅䅁䙁乁橥䑣䬰ㅰ䅬䍄䉁䅁䅁兂䅁䅁䅍䅄䅁䅁䅯杕䄴䅁䅯儶䅯䅁䅯朵䅯䅁䅯眵䅯䅁䅅䅁䉁䅁䅁权ㅃ䅅䅁䍄䉁䅁䅁睁䅁䅁䅍䅄䅁䅁䅯䄸䄰䅁䅯硺䅉䅁䅅䅁䉁䅁䅁权允䅂䅁䍄䉁䅁䅁兂䅁䅁䅍䅄䅁䅁䅯䄵䅳䅁䅯朶䅯䅁䅯朵䅯䅁䅯眶䅯䅁䅅䅁䉁䅁䅁权允䅂䅁䍄䉁䅁䅁睁䅁䅁䅍䅄䅁䅁䅯村䅳䅁䅯杈䅙䅁䅅䅁䉁䅁䅁权呃睂䅁䍄䉁䅁䅁睁䅁䅁䅍䅄䅁䅁䅯睵䄴䅁䅯䅊䅙䅁䅅䅁䉁䅁䅁权㑁䅅䅁䍄䉁䅁䅁睁䅁䅁䅍䅄䅁䅁䅯朵䄰䅁䅯杊䅙䅁䅅䅁䉁䅁䅁兂䥂場啯浲塤䅑杷允䅁䅁䅍䅁䑁䅁䅷䅁䭁䩁䱷䅁䭁䵁匸䅁䉁䅁䅁允䅁䅁䅣䅁䅁䭁㝂䔵䵁䅉䅅䅁䑁䅁䅁睁䵁䅁䅁权橂杄䅁权歁杂䅁允䅁䅁䅅䅁䭁䍁匸䅁䵁䅉䅅䅁䙁䅁䅁睁䵁䅁䅁权瑂䅄䅁权䙄杅䅁权䕁䅁䅋权䩄杅䅁允䅁䅁䅅䅁䙁偁穎乢扡框䅂䍄䉁䅁䅁兂䅁䅁䅍䅄䅁䅁䅯儫䄰䅁䅯剸䅉䅁䅯䅂䍁䅧䅯剹䅉䅁䅅䅁䉁䅁䅁兂摂婌员獃卙䅑杷允䅁䅁䅕䅁䑁䅁䅷䅁䭁䥁䱫䅁䭁佁䬰䅁䭁佁䭙䅁䭁佁䭣䅁䉁䅁䅁允䅁䅁䅯䅅䅑䅁杷允䅁䅁䅕䅁䑁䅁䅷䅁䭁䩁䰴䅁䭁佁䭯䅁䭁佁䭙䅁䭁佁䭳䅁䉁䅁䅁允䅁䅁䅯䅅䅑䅁杷允䅁䅁䅕䅁䑁䅁䅷䅁䭁䭁䵧䅁䭁䵁单䅁䭁䅁䅑潁䭁䵁卫䅁䉁䅁䅁允䅁䅁䅕佃物㥊捯啍䵁䅉䅅䅁䑁䅁䅁睁䵁䅁䅁权䥁杄䅁权偄杅䅁允䅁䅁䅅䅁䭁䉁䕁䅁䵁䅉䅅䅁䑁䅁䅁睁䵁䅁䅁权㑃䅄䅁权流杂䅁允䅁䅁䅅䅁䙁䑁䬰㘱睎噢䅊䍄䉁䅁䅁睁䅁䅁䅍䅄䅁䅁䅯杲䄰䅁䅯硺䅉䅁䅅䅁䉁䅁䅁权允䅂䅁䍄䉁䅁䅁兂䅁䅁䅍䅄䅁䅁䅯䅬䅷䅁䅯剸䅉䅁䅯䅂䍁䅧䅯剹䅉䅁䅅䅁䉁䅁䅁兂兂䜴㑔䉶睷䅑杷允䅁䅁䅍䅁䑁䅁䅷䅁䭁䥁䵷䅁䭁䉁䝧䅁䉁䅁䅁允䅁䅁䅯睢䅙䅁杷允䅁䅁䅕䅁䑁䅁䅷䅁䭁䉁偫䅁䭁佁䭯䅁䭁佁䭙䅁䭁佁䭳䅁䉁䅁䅁允䅁䅁䅯䅅䅑䅁杷允䅁䅁䅍䅁䑁䅁䅷䅁䭁䙁䰰䅁䭁䉁䝧䅁䉁䅁䅁允䅁䅁䅯兏䅙䅁杷允䅁䅁䅕䅁䑁䅁䅷䅁䭁䉁偯䅁䭁佁䭯䅁䭁佁䭙䅁䭁佁䭳䅁䉁䅁䅁允䅁䅁䅯䅅䅑䅁杷允䅁䅁䅍䅁䑁䅁䅷䅁䭁䡁乕䅁䭁䉁䝧䅁䉁䅁䅁允䅁䅁䅯兇䅙䅁杷允䅁䅁䅍䅁䑁䅁䅷䅁䭁䙁䵅䅁䭁䍁䝙䅁䉁䅁䅁允䅁䅁䅕児塲㍯摃ざ䵁䅉䅅䅁䙁䅁䅁睁䵁䅁䅁权瑄杄䅁权灄权䅁权浄权䅁权湄权䅁允䅁䅁䅅䅁䭁䝁卣䅁䵁䅉䅅䅁䙁䅁䅁睁䵁䅁䅁权睄睃䅁权灄权䅁权浄权䅁权湄权䅁允䅁䅁䅅䅁䭁䥁剫䅁䵁䅉䅅䅁䙁䅁䅁睁䵁䅁䅁权兄兄䅁权䱄杅䅁权䕁䅁䅋权䥄杅䅁允䅁䅁䅅䅁䙁䱁敧敨剴䝵䅚䍄䉁䅁䅁兂䅁䅁䅍䅄䅁䅁䅯儰䄰䅁䅯硹䅉䅁䅯䅂䍁䅧䅯䉹䅉䅁䅅䅁䉁䅁䅁䅆穂䅁䅁䅁䅁䅁杷允䅁䅁䅕䅁䑁䅁䅷䅁䭁偁䱁䅁䭁佁䭯䅁䭁佁䭙䅁䭁佁䭳䅁䉁䅁䅁允䅁䅁䅯䅅䅑䅁杷允䅁䅁䅕䅁䑁䅁䅷䅁䭁偁䭑䅁䭁佁䭯䅁䭁佁䭙䅁䭁佁䭳䅁䉁䅁䅁允䅁䅁䅯䅅䅑䅁杷允䅁䅁䅍䅁䑁䅁䅷䅁䭁䡁乧䅁䭁䵁匸䅁䉁䅁䅁允䅁䅁䅣䅁䅁䍁癃欴䵁䅉䅅䅁䑁䅁䅁睁䵁䅁䅁权㥃䅄䅁权歁杂䅁允䅁䅁䅅䅁䭁䉁即䅁䵁䅉䅅䅁䙁䅁䅁睁䵁䅁䅁权敂䅅䅁权䙄杅䅁权䕁䅁䅋权䥄杅䅁允䅁䅁䅅䅁䙁䩁啌坱奬确䅊䍄䉁䅁䅁睁䅁䅁䅍䅄䅁䅁䅯兦䅷䅁䅯䅈䅙䅁䅅䅁䉁䅁䅁权㥃杂䅁䍄䉁䅁䅁兂䅁䅁䅍䅄䅁䅁䅯硄䅁䅁䅯儶䅯䅁䅯朵䅯䅁䅯眵䅯䅁䅅䅁䉁䅁䅁权坄䅅䅁䍄䉁䅁䅁兂䅁䅁䅍䅄䅁䅁䅯硣䅁䅁䅯剸䅉䅁䅯䅂䍁䅧䅯剹䅉䅁䅅䅁䉁䅁䅁兂杂㤹䝕晄捑䅑杷允䅁䅁䅕䅁䑁䅁䅷䅁䭁䉁允䅁䭁佁䭫䅁䭁佁䭙䅁䭁佁䭣䅁䉁䅁䅁允䅁䅁䅯䅅䅑䅁杷允䅁䅁䅍䅁䑁䅁䅷䅁䭁䉁䴰䅁䭁䍁䝑䅁䉁䅁䅁允䅁䅁䅯杈䅷䅁杷允䅁䅁䅍䅁䑁䅁䅷䅁䭁䉁䴸䅁䭁䍁䝑䅁䉁䅁䅁允䅁䅁䅯䅉䅷䅁杷允䅁䅁䅕䅁䑁䅁䅷䅁䭁偁䱁䅁䭁佁䬰䅁䭁佁䭙䅁䭁佁䭣䅁䉁䅁䅁允䅁䅁䅣䅁䅁䭁噁〴䵁䅉䅅䅁䑁䅁䅁睁䵁䅁䅁权楂兄䅁权奁杂䅁允䅁䅁䅅䅁䭁䡁䝷䅁䵁䅉䅅䅁䑁䅁䅁睁䵁䅁䅁权ぁ杄䅁权捁杂䅁允䅁䅁䅅䅁䭁䩁䜴䅁䵁䅉䅅䅁䕁䅁䅁睁䵁䅁䅁权桁睃䅁权晁杂䅁权杁杂䅁允䅁䅁䅅䅁䭁䩁剫䅁䵁䅉䅅䅁䙁䅁䅁睁䵁䅁䅁权畁兄䅁权瑄权䅁权浄权䅁权湄权䅁允䅁䅁䅅䅁䭁䉁䕁䅁䵁䅉䅅䅁䙁䅁䅁睁䵁䅁䅁权呄睃䅁权汄权䅁权浄权䅁权湄权䅁允䅁䅁䅅䅁䭁䉁䕁䅁䵁䅉䅅䅁䙁䅁䅁睁䵁䅁䅁权㑄睃䅁权䱄杅䅁权䕁䅁䅋权䥄杅䅁允䅁䅁䅅䅁䙁䥁䌯匹捨ㅺ䅂䍄䉁䅁䅁睁䅁䅁䅍䅄䅁䅁䅯眱䄰䅁䅯䅇䅙䅁䅅䅁䉁䅁䅁权㕁杂䅁䍄䉁䅁䅁兂䅁䅁䅍䅄䅁䅁䅯朰䄰䅁䅯䄷䅯䅁䅯朵䅯䅁䅯眵䅯䅁䅅䅁䉁䅁䅁权允䅂䅁䍄䉁䅁䅁睁䅁䅁䅍䅄䅁䅁䅯杭䄰䅁䅯䅈䅙䅁䅅䅁䉁䅁䅁权偂杂䅁䍄䉁䅁䅁兂䅁䅁䅍䅄䅁䅁䅯兓䅷䅁䅯䄷䅯䅁䅯朵䅯䅁䅯眵䅯䅁䅅䅁䉁䅁䅁睂䅁䅁䅁佧汢䅑杷允䅁䅁䅍䅁䑁䅁䅷䅁䭁偁䱧䅁䭁䉁䝧䅁䉁䅁䅁允䅁䅁䅯兇䅙䅁杷允䅁䅁䅕䅁䑁䅁䅷䅁䭁䡁丰䅁䭁佁䬰䅁䭁佁䭙䅁䭁佁䭣䅁䉁䅁䅁允䅁䅁䅯䅅䅑䅁杷允䅁䅁䅍䅁䑁䅁䅷䅁䭁佁偉䅁䭁䍁䝙䅁䉁䅁䅁允䅁䅁䅕䭆䠵場啯歕䵁䅉䅅䅁䙁䅁䅁睁䵁䅁䅁权楃䅄䅁权䱄杅䅁权䕁䅁䅋权䥄杅䅁允䅁䅁䅅䅁䙁䙁偹癷潕䙄䅆䍄䉁䅁䅁睁䅁䅁䅍䅄䅁䅁䅯睢䅳䅁䅯杈䅙䅁䅅䅁䉁䅁䅁权灃䅃䅁䍄䉁䅁䅁睁䅁䅁䅍䅄䅁䅁䅯䅈䄰䅁䅯杈䅙䅁䅅䅁䉁䅁䅁权佃睂䅁䍄䉁䅁䅁兂䅁䅁䅍䅄䅁䅁䅯睏䅷䅁䅯儶䅯䅁䅯朵䅯䅁䅯眵䅯䅁䅅䅁䉁䅁䅁权浄䅅䅁䍄䉁䅁䅁睁䅁䅁䅍䅄䅁䅁䅯兎䄰䅁䅯杇䅙䅁䅅䅁䉁䅁䅁权敂杂䅁䍄䉁䅁䅁睁䅁䅁䅍䅄䅁䅁䅯剺䅁䅁䅯硺䅉䅁䅅䅁䉁䅁䅁权允䅂䅁䍄䉁䅁䅁兂䅁䅁䅍䅄䅁䅁䅯八䅷䅁䅯儶䅯䅁䅯朵䅯䅁䅯眵䅯䅁䅅䅁䉁䅁䅁权慂睄䅁䍄䉁䅁䅁睁䅁䅁䅍䅄䅁䅁䅯杹䄸䅁䅯杈䅙䅁䅅䅁䉁䅁䅁权㡄杂䅁䍄䉁䅁䅁睁䅁䅁䅍䅄䅁䅁䅯光䅳䅁䅯䅇䅙䅁䅅䅁䉁䅁䅁权療杂䅁䍄䉁䅁䅁睁䅁䅁䅍䅄䅁䅁䅯睂䅷䅁䅯硺䅉䅁䅅䅁䉁䅁䅁权允䅂䅁䍄䉁䅁䅁兂䅁䅁䅍䅄䅁䅁䅯睑䅷䅁䅯硹䅉䅁䅯䅂䍁䅧䅯剹䅉䅁䅅䅁䉁䅁䅁兂塄㍯㥁潃塤䅑杷允䅁䅁䅍䅁䑁䅁䅷䅁䭁䕁䵕䅁䭁䉁䝯䅁䉁䅁䅁允䅁䅁䅯睘䅙䅁杷允䅁䅁䅑䅁䑁䅁䅷䅁䭁䭁䱳䅁䭁䉁䜸䅁䭁䍁䝁䅁䉁䅁䅁允䅁䅁䅯䄯䅷䅁杷允䅁䅁䅑䅁䑁䅁䅷䅁䭁偁䵯䅁䭁䉁䜸䅁䭁䍁䝁䅁䉁䅁䅁允䅁䅁䅯䅷䅧䅁杷允䅁䅁䅕䅁䑁䅁䅷䅁䭁偁䵳䅁䭁佁䭷䅁䭁佁䭙䅁䭁佁䭣䅁䉁䅁䅁允䅁䅁䅯䅅䅑䅁杷允䅁䅁䅕䅁䑁䅁䅷䅁䭁䡁乳䅁䭁䵁即䅁䭁䅁䅑潁䭁䵁卧䅁䉁䅁䅁允䅁䅁䅕歲桦桥畒啖䵁䅉䅅䅁䑁䅁䅁睁䵁䅁䅁权瑄䅄䅁权歁杂䅁允䅁䅁䅅䅁䭁䉁䕁䅁䵁䅉䅅䅁䙁䅁䅁睁䵁䅁䅁权睄权䅁权汄权䅁权浄权䅁权湄权䅁允䅁䅁䅅䅁䭁䑁䱧䅁䵁䅉䅅䅁䙁䅁䅁睁䵁䅁䅁权癄䅄䅁权䙄杅䅁权䕁䅁䅋权䥄杅䅁允䅁䅁䅅䅁䙁䉁〷湆汶桯䅤䍄䉁䅁䅁兂䅁䅁䅍䅄䅁䅁䅯杈䅳䅁䅯剸䅉䅁䅯䅂䍁䅧䅯䉹䅉䅁䅅䅁䉁䅁䅁兂楁䉇楷慪奫䅑杷允䅁䅁䅍䅁䑁䅁䅷䅁䭁䕁偅䅁䭁䉁䝧䅁䉁䅁䅁允䅁䅁䅯䅦䅙䅁杷允䅁䅁䅕䅁䑁䅁䅷䅁䭁䩁佳䅁䭁佁䭧䅁䭁佁䭙䅁䭁佁䭣䅁䉁䅁䅁允䅁䅁䅯䅅䅑䅁杷允䅁䅁䅍䅁䑁䅁䅷䅁䭁䉁䱣䅁䭁䵁匸䅁䉁䅁䅁允䅁䅁䅣䅁䅁䕁允唵䵁䅉䅅䅁䙁䅁䅁睁䵁䅁䅁权穃䅄䅁权煄权䅁权浄权䅁权牄权䅁允䅁䅁䅅䅁䭁䉁䕁䅁䵁䅉䅅䅁䙁䅁䅁睁䵁䅁䅁权㕄䅄䅁权汄权䅁权浄权䅁权湄权䅁允䅁䅁䅅䅁䭁䉁䕁䅁䵁䅉䅅䅁䙁䅁䅁睁䵁䅁䅁权㑄睃䅁权潄权䅁权浄权䅁权湄权䅁允䅁䅁䅅䅁䭁䅁䱙䅁䵁䅉䅅䅁䙁䅁䅁睁䵁䅁䅁权䑄兄䅁权潄权䅁权浄权䅁权湄权䅁允䅁䅁䅅䅁䭁䉁䕁䅁䵁䅉䅅䅁䑁䅁䅁睁䵁䅁䅁权奁兄䅁权捁杂䅁允䅁䅁䅅䅁䭁佁䝷䅁䵁䅉䅅䅁䙁䅁䅁睁䵁䅁䅁权㑄睃䅁权瑄权䅁权浄权䅁权湄权䅁允䅁䅁䅅䅁䡁䅁䅁䅁权佯䅖䍄䉁䅁䅁睁䅁䅁䅍䅄䅁䅁䅯朰䄰䅁䅯杇䅙䅁䅅䅁䉁䅁䅁权㡁杂䅁䍄䉁䅁䅁兂䅁䅁䅍䅄䅁䅁䅯杺䄰䅁䅯硹䅉䅁䅯䅂䍁䅧䅯䉹䅉䅁䅅䅁䉁䅁䅁兂晁敨剴䕵楚䅑杷允䅁䅁䅕䅁䑁䅁䅷䅁䭁䅁䱯䅁䭁䵁即䅁䭁䅁䅑潁䭁䵁卫䅁䉁䅁䅁允䅁䅁䅕㘱睎児塯䕗䵁䅉䅅䅁䙁䅁䅁睁䵁䅁䅁权乂兄䅁权灄权䅁权浄权䅁权湄权䅁允䅁䅁䅅䅁䭁䕁临䅁䵁䅉䅅䅁䑁䅁䅁睁䵁䅁䅁权佄兄䅁权偄杅䅁允䅁䅁䅅䅁䡁䅁䅁䅁杂⭭䅂䍄䉁䅁䅁睁䅁䅁䅍䅄䅁䅁䅯兵䄴䅁䅯䅊䅙䅁䅅䅁䉁䅁䅁权奁杅䅁䍄䉁䅁䅁兂䅁䅁䅍䅄䅁䅁䅯䅧䄰䅁䅯硹䅉䅁䅯䅂䍁䅧䅯䉹䅉䅁䅅䅁䉁䅁䅁兂浂浚浚煚摚䅑杷允䅁䅁䅍䅁䑁䅁䅷䅁䭁䑁䴰䅁䭁䍁䝙䅁䉁䅁䅁允䅁䅁䅕䉵䘶ㄶ㑇䕓䵁䅉䅅䅁䑁䅁䅁睁䵁䅁䅁权⽁䅄䅁权流杂䅁允䅁䅁䅅䅁䙁䙁㑋潈牘噣䅤䍄䉁䅁䅁兂䅁䅁䅍䅄䅁䅁䅯䅧䄰䅁䅯硹䅉䅁䅯䅂䍁䅧䅯剹䅉䅁䅅䅁䉁䅁䅁兂捂㡪ㅌ䍋摸䅑杷允䅁䅁䅑䅁䑁䅁䅷䅁䭁䥁乁䅁䭁䉁䜸䅁䭁䍁䝁䅁䉁䅁䅁允䅁䅁䅯䄱䅫䅁杷允䅁䅁䅕䅁䑁䅁䅷䅁䭁偁䵑䅁䭁佁䭯䅁䭁佁䭙䅁䭁佁䭳䅁䉁䅁䅁允䅁䅁䅯䅅䅑䅁杷允䅁䅁䅕䅁䑁䅁䅷䅁䭁偁䵕䅁䭁佁䭯䅁䭁佁䭙䅁䭁佁䭳䅁䉁䅁䅁允䅁䅁䅯䅅䅑䅁杷允䅁䅁䅑䅁䑁䅁䅷䅁䭁䑁䵳䅁䭁䉁䜸䅁䭁䍁䝁䅁䉁䅁䅁允䅁䅁䅯杙䄸䅁杷允䅁䅁䅕䅁䑁䅁䅷䅁䭁偁乳䅁䭁佁䭧䅁䭁佁䭙䅁䭁佁䭣䅁䉁䅁䅁允䅁䅁䅯术䅯䅁杷允䅁䅁䅍䅁䑁䅁䅷䅁䭁䩁䱁䅁䭁䉁䝷䅁䉁䅁䅁允䅁䅁䅯其䅙䅁杷允䅁䅁䅍䅁䑁䅁䅷䅁䭁乁䵯䅁䭁䉁䝧䅁䉁䅁䅁允䅁䅁䅯䅦䅙䅁杷允䅁䅁䅕䅁䑁䅁䅷䅁䭁䙁䵅䅁䭁佁䭯䅁䭁佁䭙䅁䭁佁䭳䅁䉁䅁䅁允䅁䅁䅯䅅䅑䅁杷允䅁䅁䅕䅁䑁䅁䅷䅁䭁佁偍䅁䭁佁䭕䅁䭁佁䭙䅁䭁佁䭣䅁䉁䅁䅁允䅁䅁䅯䅅䅑䅁杷允䅁䅁䅍䅁䑁䅁䅷䅁䭁䡁䰰䅁䭁䉁䝷䅁䉁䅁䅁允䅁䅁䅯睥䅙䅁杷允䅁䅁䅍䅁䑁䅁䅷䅁䭁䡁乣䅁䭁䉁䝷䅁䉁䅁䅁允䅁䅁䅯睅䅧䅁杷允䅁䅁䅍䅁䑁䅁䅷䅁䭁乁䱯䅁䭁䍁䝙䅁䉁䅁䅁允䅁䅁䅕⽷潕䥘匹䕗䵁䅉䅅䅁䑁䅁䅁睁䵁䅁䅁权穂兄䅁权慁杂䅁允䅁䅁䅅䅁䭁䙁䜸䅁䵁䅉䅅䅁䙁䅁䅁睁䵁䅁䅁权㝃杄䅁权煄权䅁权浄权䅁权牄权䅁允䅁䅁䅅䅁䡁䅁䅁䅁䅁佌䅚䍄䉁䅁䅁睁䅁䅁䅍䅄䅁䅁䅯䅧䄰䅁䅯䅊䅙䅁䅅䅁䉁䅁䅁权捂杄䅁䍄䉁䅁䅁睁䅁䅁䅍䅄䅁䅁䅯睪䄴䅁䅯杇䅙䅁䅅䅁䉁䅁䅁权㡁杂䅁䍄䉁䅁䅁睁䅁䅁䅍䅄䅁䅁䅯䅧䄰䅁䅯杊䅙䅁䅅䅁䉁䅁䅁兂㉄䙋偹畷坖䅑杷允䅁䅁䅍䅁䑁䅁䅷䅁䭁䑁佣䅁䭁䍁䝙䅁䉁䅁䅁允䅁䅁䅕児塲㍯瑁さ䵁䅉䅅䅁䙁䅁䅁睁䵁䅁䅁权㕃兄䅁权潄权䅁权浄权䅁权湄权䅁允䅁䅁䅅䅁䭁䉁䕁䅁䵁䅉䅅䅁䙁䅁䅁睁䵁䅁䅁权煁睃䅁权䙄杅䅁权䕁䅁䅋权䥄杅䅁允䅁䅁䅅䅁䙁偁夰䥥硙条䅒䍄䉁䅁䅁兂䅁䅁䅍䅄䅁䅁䅯䄸䅷䅁䅯硹䅉䅁䅯䅂䍁䅧䅯剹䅉䅁䅅䅁䉁䅁䅁兂畃⭒㙆䥆堵䅑杷允䅁䅁䅕䅁䑁䅁䅷䅁䭁䭁临䅁䭁佁䭕䅁䭁佁䭙䅁䭁佁䭣䅁䉁䅁䅁允䅁䅁䅯䅅䅑䅁杷允䅁䅁䅕䅁䑁䅁䅷䅁䭁乁丰䅁䭁䵁即䅁䭁䅁䅑潁䭁䵁卫䅁䉁䅁䅁允䅁䅁䅕㡪ㅌ䙋癹䕙䵁䅉䅅䅁䙁䅁䅁睁䵁䅁䅁权啄睃䅁权䱄杅䅁权䕁䅁䅋权䩄杅䅁允䅁䅁䅅䅁䙁佁剸䉵䘶ㅱ䅬䍄䉁䅁䅁兂䅁䅁䅍䅄䅁䅁䅯䅉䄴䅁䅯䄷䅯䅁䅯朵䅯䅁䅯眵䅯䅁䅅䅁䉁䅁䅁睂䅁䅁䅁䅑洷䅑杷允䅁䅁䅕䅁䑁䅁䅷䅁䭁䉁偫䅁䭁䵁即䅁䭁䅁䅑潁䭁䵁卫䅁䉁䅁䅁允䅁䅁䅕䭆䠵場ぱ啘䵁䅉䅅䅁䙁䅁䅁睁䵁䅁䅁权㥄睃䅁权汄权䅁权浄权䅁权湄权䅁允䅁䅁䅅䅁䭁䅁䰰䅁䵁䅉䅅䅁䙁䅁䅁睁䵁䅁䅁权摄睃䅁权䙄杅䅁权䕁䅁䅋权䩄杅䅁允䅁䅁䅅䅁䙁䅁㌯堯慰楰䅤䍄䉁䅁䅁兂䅁䅁䅍䅄䅁䅁䅯䅧䄰䅁䅯朶䅯䅁䅯朵䅯䅁䅯眶䅯䅁䅅䅁䉁䅁䅁权允䅂䅁䍄䉁䅁䅁兂䅁䅁䅍䅄䅁䅁䅯䅧䄰䅁䅯䄷䅯䅁䅯朵䅯䅁䅯眵䅯䅁䅅䅁䉁䅁䅁权允䅂䅁䍄䉁䅁䅁睁䅁䅁䅍䅄䅁䅁䅯杂䄰䅁䅯䅇䅙䅁䅅䅁䉁䅁䅁权㡂杂䅁䍄䉁䅁䅁睁䅁䅁䅍䅄䅁䅁䅯䅦䅷䅁䅯硺䅉䅁䅅䅁䉁䅁䅁权允䅂䅁䍄䉁䅁䅁睁䅁䅁䅍䅄䅁䅁䅯䅮䅳䅁䅯䅊䅙䅁䅅䅁䉁䅁䅁权流睂䅁䍄䉁䅁䅁䅂䅁䅁䅍䅄䅁䅁䅯䅉䄴䅁䅯睈䅙䅁䅯䅉䅙䅁䅅䅁䉁䅁䅁权㕃䅃䅁䍄䉁䅁䅁兂䅁䅁䅍䅄䅁䅁䅯儵䄴䅁䅯儶䅯䅁䅯朵䅯䅁䅯眵䅯䅁䅅䅁䉁䅁䅁权允䅂䅁䍄䉁䅁䅁睁䅁䅁䅍䅄䅁䅁䅯䅦䅳䅁䅯杊䅙䅁䅅䅁䉁䅁䅁兂獄払敧全䥴䅑杷允䅁䅁䅕䅁䑁䅁䅷䅁䭁䥁䰴䅁䭁䵁单䅁䭁䅁䅑潁䭁䵁卧䅁䉁䅁䅁允䅁䅁䅕⽂ぱ㉷㡎ぃ䵁䅉䅅䅁䙁䅁䅁睁䵁䅁䅁权㑁杄䅁权瑄权䅁权浄权䅁权湄权䅁允䅁䅁䅅䅁䡁䅁䅁䅁杄佭䅖䍄䉁䅁䅁睁䅁䅁䅍䅄䅁䅁䅯兦䅳䅁䅯硺䅉䅁䅅䅁䉁䅁䅁睂䅁䅁䅁䭉樳䅑杷允䅁䅁䅑䅁䑁䅁䅷䅁䭁䅁乣䅁䭁䉁䜸䅁䭁䍁䝁䅁䉁䅁䅁允䅁䅁䅯杔䅙䅁杷允䅁䅁䅕䅁䑁䅁䅷䅁䭁䝁偅䅁䭁佁䭧䅁䭁佁䭙䅁䭁佁䭣䅁䉁䅁䅁允䅁䅁䅯䅅䅑䅁杷允䅁䅁䅍䅁䑁䅁䅷䅁䭁䩁䱁䅁䭁䉁䝯䅁䉁䅁䅁允䅁䅁䅯材䅙䅁杷允䅁䅁䅍䅁䑁䅁䅷䅁䭁䑁乙䅁䭁䉁䝷䅁䉁䅁䅁允䅁䅁䅯䅈䅣䅁杷允䅁䅁䅍䅁䑁䅁䅷䅁䭁䩁䵣䅁䭁䉁䝧䅁䉁䅁䅁允䅁䅁䅯䅒䅙䅁杷允䅁䅁䅕䅁䑁䅁䅷䅁䭁䡁义䅁䭁䵁即䅁䭁䅁䅑潁䭁䵁卧䅁䉁䅁䅁允䅁䅁䅕㡪ㅌ䙋癹歖䵁䅉䅅䅁䑁䅁䅁睁䵁䅁䅁权元睃䅁权敁杂䅁允䅁䅁䅅䅁䭁䭁䝯䅁䵁䅉䅅䅁䙁䅁䅁睁䵁䅁䅁权元睃䅁权潄权䅁权浄权䅁权湄权䅁允䅁䅁䅅䅁䭁䉁䕁䅁䵁䅉䅅䅁䙁䅁䅁睁䵁䅁䅁权䑃䅄䅁权灄权䅁权浄权䅁权湄权䅁允䅁䅁䅅䅁䭁䉁䕁䅁䵁䅉䅅䅁䑁䅁䅁睁䵁䅁䅁权卄睄䅁权捁杂䅁允䅁䅁䅅䅁䭁䝁䝉䅁䵁䅉䅅䅁䙁䅁䅁睁䵁䅁䅁权⽁睃䅁权䙄杅䅁权䕁䅁䅋权䩄杅䅁允䅁䅁䅅䅁䙁乁洲夷砶剦䅒䍄䉁䅁䅁兂䅁䅁䅍䅄䅁䅁䅯睱䅷䅁䅯䄷䅯䅁䅯朵䅯䅁䅯眵䅯䅁䅅䅁䉁䅁䅁睂䅁䅁䅁䉯歌䅑杷允䅁䅁䅍䅁䑁䅁䅷䅁䭁䵁䵯䅁䭁䵁匸䅁䉁䅁䅁允䅁䅁䅣䅁䅁䵁灄䔵䵁䅉䅅䅁䙁䅁䅁睁䵁䅁䅁权汁睃䅁权瑄权䅁权浄权䅁权湄权䅁允䅁䅁䅅䅁䡁䅁䅁䅁杄伫䅒䍄䉁䅁䅁兂䅁䅁䅍䅄䅁䅁䅯睊䅳䅁䅯儷䅯䅁䅯朵䅯䅁䅯眵䅯䅁䅅䅁䉁䅁䅁权允䅂䅁䍄䉁䅁䅁睁䅁䅁䅍䅄䅁䅁䅯典䅷䅁䅯䅇䅙䅁䅅䅁䉁䅁䅁权婁杂䅁䍄䉁䅁䅁兂䅁䅁䅍䅄䅁䅁䅯杯䅷䅁䅯儶䅯䅁䅯朵䅯䅁䅯眵䅯䅁䅅䅁䉁䅁䅁权䱃杅䅁䍄䉁䅁䅁睁䅁䅁䅍䅄䅁䅁䅯兖䄰䅁䅯䅇䅙䅁䅅䅁䉁䅁䅁权㡂杂䅁䍄䉁䅁䅁兂䅁䅁䅍䅄䅁䅁䅯杶䅳䅁䅯儶䅯䅁䅯朵䅯䅁䅯眵䅯䅁䅅䅁䉁䅁䅁权⽃睃䅁䍄䉁䅁䅁兂䅁䅁䅍䅄䅁䅁䅯朳䅷䅁䅯朶䅯䅁䅯朵䅯䅁䅯眶䅯䅁䅅䅁䉁䅁䅁权允䅂䅁䍄䉁䅁䅁兂䅁䅁䅍䅄䅁䅁䅯眳䅷䅁䅯朶䅯䅁䅯朵䅯䅁䅯眶䅯䅁䅅䅁䉁䅁䅁睂䅁䅁䅁䍉浶䅑杷允䅁䅁䅕䅁䑁䅁䅷䅁䭁䅁䱅䅁䭁佁䭧䅁䭁佁䭙䅁䭁佁䭣䅁䉁䅁䅁允䅁䅁䅯兕䅳䅁杷允䅁䅁䅕䅁䑁䅁䅷䅁䭁䉁位䅁䭁佁䭷䅁䭁佁䭙䅁䭁佁䭣䅁䉁䅁䅁允䅁䅁䅯䅅䅑䅁杷允䅁䅁䅕䅁䑁䅁䅷䅁䭁䑁佑䅁䭁佁䭫䅁䭁佁䭙䅁䭁佁䭣䅁䉁䅁䅁允䅁䅁䅯䉹䅅䅁杷允䅁䅁䅍䅁䑁䅁䅷䅁䭁䑁临䅁䭁䉁䝯䅁䉁䅁䅁允䅁䅁䅯睘䅙䅁杷允䅁䅁䅕䅁䑁䅁䅷䅁䭁䭁临䅁䭁䵁即䅁䭁䅁䅑潁䭁䵁卧䅁䉁䅁䅁允䅁䅁䅕䉵䘶ㄶ奅䕗䵁䅉䅅䅁䑁䅁䅁睁䵁䅁䅁权啃䅄䅁权敁杂䅁允䅁䅁䅅䅁䭁䩁䡳䅁䵁䅉䅅䅁䑁䅁䅁睁䵁䅁䅁权䙄䅄䅁权流杂䅁允䅁䅁䅅䅁䙁䡁啳歲桦汏䅚䍄䉁䅁䅁兂䅁䅁䅍䅄䅁䅁䅯睙䅷䅁䅯硹䅉䅁䅯䅂䍁䅧䅯䉹䅉䅁䅅䅁䉁䅁䅁兂啁歲桦湥汒䅑杷允䅁䅁䅍䅁䑁䅁䅷䅁䭁䍁䴸䅁䭁䉁䝷䅁䉁䅁䅁允䅁䅁䅯朶䅙䅁杷允䅁䅁䅍䅁䑁䅁䅷䅁䭁䑁佅䅁䭁䍁䝙䅁䉁䅁䅁允䅁䅁䅕積積積穏歗䵁䅉䅅䅁䕁䅁䅁睁䵁䅁䅁权⽂睃䅁权晁杂䅁权杁杂䅁允䅁䅁䅅䅁䭁佁偑䅁䵁䅉䅅䅁䙁䅁䅁睁䵁䅁䅁权㡂兄䅁权䙄杅䅁权䕁䅁䅋权䥄杅䅁允䅁䅁䅅䅁䙁䉁䉂癫硄橰䅂䍄䉁䅁䅁兂䅁䅁䅍䅄䅁䅁䅯兙䅷䅁䅯剸䅉䅁䅯䅂䍁䅧䅯䉹䅉䅁䅅䅁䉁䅁䅁兂元婚兤則戴䅑杷允䅁䅁䅍䅁䑁䅁䅷䅁䭁䅁䵫䅁䭁䵁匸䅁䉁䅁䅁允䅁䅁䅣䅁䅁䝁癃欴䵁䅉䅅䅁䑁䅁䅁睁䵁䅁䅁权獄杄䅁权捁杂䅁允䅁䅁䅅䅁䭁䑁䥷䅁䵁䅉䅅䅁䙁䅁䅁睁䵁䅁䅁权䍂睃䅁权䙄杅䅁权䕁䅁䅋权䥄杅䅁允䅁䅁䅅䅁䙁䝁流㕖坎䉎䅂䍄䉁䅁䅁睁䅁䅁䅍䅄䅁䅁䅯睴䅳䅁䅯䅊䅙䅁䅅䅁䉁䅁䅁权䙄充䅁䍄䉁䅁䅁兂䅁䅁䅍䅄䅁䅁䅯䅶䅷䅁䅯硹䅉䅁䅯䅂䍁䅧䅯䉹䅉䅁䅅䅁䉁䅁䅁兂乄䵺䵺䱺數䅑杷允䅁䅁䅕䅁䑁䅁䅷䅁䭁䵁䵕䅁䭁佁䭧䅁䭁佁䭙䅁䭁佁䭣䅁䉁䅁䅁允䅁䅁䅯术䅯䅁杷允䅁䅁䅕䅁䑁䅁䅷䅁䭁偁䴰䅁䭁䵁单䅁䭁䅁䅑潁䭁䵁卫䅁䉁䅁䅁允䅁䅁䅕杁ㅡ䈫䝣ぃ䵁䅉䅅䅁䙁䅁䅁睁䵁䅁䅁权㥂兄䅁权灄权䅁权浄权䅁权湄权䅁允䅁䅁䅅䅁䭁䭁倸䅁䵁䅉䅅䅁䙁䅁䅁睁䵁䅁䅁权慃兄䅁权煄权䅁权浄权䅁权牄权䅁允䅁䅁䅅䅁䭁䉁䕁䅁䵁䅉䅅䅁䙁䅁䅁睁䵁䅁䅁权䙄䅄䅁权煄权䅁权浄权䅁权牄权䅁允䅁䅁䅅䅁䡁䅁䅁䅁䅁佑䅚䍄䉁䅁䅁兂䅁䅁䅍䅄䅁䅁䅯兵䄴䅁䅯剸䅉䅁䅯䅂䍁䅧䅯剹䅉䅁䅅䅁䉁䅁䅁兂呄乚癓味十䅑杷允䅁䅁䅕䅁䑁䅁䅷䅁䭁䭁䱣䅁䭁佁䭯䅁䭁佁䭙䅁䭁佁䭳䅁䉁䅁䅁允䅁䅁䅣䅁䅁佁あ唵䵁䅉䅅䅁䙁䅁䅁睁䵁䅁䅁权煂䅄䅁权獄权䅁权浄权䅁权湄权䅁允䅁䅁䅅䅁䭁䉁䕁䅁䵁䅉䅅䅁䙁䅁䅁睁䵁䅁䅁权灃睃䅁权煄权䅁权浄权䅁权牄权䅁允䅁䅁䅅䅁䡁䅁䅁䅁权⭑䅚䍄䉁䅁䅁兂䅁䅁䅍䅄䅁䅁䅯典䅷䅁䅯儷䅯䅁䅯朵䅯䅁䅯眵䅯䅁䅅䅁䉁䅁䅁睂䅁䅁䅁䉁浲䅑杷允䅁䅁䅍䅁䑁䅁䅷䅁䭁䅁免䅁䭁䉁䝷䅁䉁䅁䅁允䅁䅁䅯朶䅙䅁杷允䅁䅁䅕䅁䑁䅁䅷䅁䭁䍁䱯䅁䭁䵁单䅁䭁䅁䅑潁䭁䵁卫䅁䉁䅁䅁允䅁䅁䅕䥡䵯ね䡢ぃ䵁䅉䅅䅁䑁䅁䅁睁䵁䅁䅁权獃杄䅁权慁杂䅁允䅁䅁䅅䅁䭁䑁䝷䅁䵁䅉䅅䅁䙁䅁䅁睁䵁䅁䅁权㡁兄䅁权䙄杅䅁权䕁䅁䅋权䩄杅䅁允䅁䅁䅅䅁䙁偁⭓䍘穴杇䅰䍄䉁䅁䅁睁䅁䅁䅍䅄䅁䅁䅯䅪䄴䅁䅯杇䅙䅁䅅䅁䉁䅁䅁权䱂杂䅁䍄䉁䅁䅁兂䅁䅁䅍䅄䅁䅁䅯杋䅳䅁䅯硹䅉䅁䅯䅂䍁䅧䅯䉹䅉䅁䅅䅁䉁䅁䅁兂㉄䙋偹潷坖䅑杷允䅁䅁䅕䅁䑁䅁䅷䅁䭁䱁䵷䅁䭁佁䭫䅁䭁佁䭙䅁䭁佁䭣䅁䉁䅁䅁允䅁䅁䅯硱䅉䅁杷允䅁䅁䅕䅁䑁䅁䅷䅁䭁䵁乍䅁䭁䵁单䅁䭁䅁䅑潁䭁䵁卫䅁䉁䅁䅁允䅁䅁䅕⭄㐰灣摗樹䴸䅉䅅䅁䙁䅁䅁睁䵁䅁䅁权祃兄䅁权灄权䅁权浄权䅁权湄权䅁允䅁䅁䅅䅁䭁䭁卷䅁䵁䅉䅅䅁䙁䅁䅁睁䵁䅁䅁权⽄杄䅁权䙄杅䅁权䕁䅁䅋权䩄杅䅁允䅁䅁䅅䅁䙁䭁牐䅅浪兗䅸䍄䉁䅁䅁兂䅁䅁䅍䅄䅁䅁䅯杋䅳䅁䅯硹䅉䅁䅯䅂䍁䅧䅯剹䅉䅁䅅䅁䉁䅁䅁兂䙃ㄶ㑇煈敖䅑杷允䅁䅁䅍䅁䑁䅁䅷䅁䭁䱁䵳䅁䭁䉁䜴䅁䉁䅁䅁允䅁䅁䅯睎䅙䅁杷允䅁䅁䅑䅁䑁䅁䅷䅁䭁䵁乣䅁䭁䉁䜸䅁䭁䍁䝁䅁䉁䅁䅁允䅁䅁䅯杵䅙䅁杷允䅁䅁䅍䅁䑁䅁䅷䅁䭁偁䭧䅁䭁䉁䜴䅁䉁䅁䅁允䅁䅁䅯䅎䅙䅁杷允䅁䅁䅍䅁䑁䅁䅷䅁䭁䡁佷䅁䭁䉁䝧䅁䉁䅁䅁允䅁䅁䅯克䅙䅁杷允䅁䅁䅕䅁䑁䅁䅷䅁䭁䉁倰䅁䭁䵁即䅁䭁䅁䅑潁䭁䵁卫䅁䉁䅁䅁允䅁䅁䅕䡰㥁瑃呤歗䵁䅉䅅䅁䙁䅁䅁睁䵁䅁䅁权㑂䅅䅁权䱄杅䅁权䕁䅁䅋权䥄杅䅁允䅁䅁䅅䅁䙁䍁捬㡪ㅌ䝇䅆䍄䉁䅁䅁兂䅁䅁䅍䅄䅁䅁䅯兢䅷䅁䅯朶䅯䅁䅯朵䅯䅁䅯眶䅯䅁䅅䅁䉁䅁䅁权允䅂䅁䍄䉁䅁䅁兂䅁䅁䅍䅄䅁䅁䅯䅥䄴䅁䅯䄷䅯䅁䅯朵䅯䅁䅯眵䅯䅁䅅䅁䉁䅁䅁权允䅂䅁䍄䉁䅁䅁睁䅁䅁䅍䅄䅁䅁䅯兎䅷䅁䅯䅈䅙䅁䅅䅁䉁䅁䅁权兂杂䅁䍄䉁䅁䅁䅂䅁䅁䅍䅄䅁䅁䅯儲䅳䅁䅯睈䅙䅁䅯䅉䅙䅁䅅䅁䉁䅁䅁权扄杂䅁䍄䉁䅁䅁睁䅁䅁䅍䅄䅁䅁䅯杋䅳䅁䅯杈䅙䅁䅅䅁䉁䅁䅁权捂杂䅁䍄䉁䅁䅁兂䅁䅁䅍䅄䅁䅁䅯睗䅳䅁䅯䄷䅯䅁䅯朵䅯䅁䅯眵䅯䅁䅅䅁䉁䅁䅁权允䅂䅁䍄䉁䅁䅁兂䅁䅁䅍䅄䅁䅁䅯全䄰䅁䅯硹䅉䅁䅯䅂䍁䅧䅯剹䅉䅁䅅䅁䉁䅁䅁兂䅁䅁䅁䩁摂䅑杷允䅁䅁䅕䅁䑁䅁䅷䅁䭁䱁何䅁䭁佁䭫䅁䭁佁䭙䅁䭁佁䭣䅁䉁䅁䅁允䅁䅁䅯䅅䅑䅁杷允䅁䅁䅕䅁䑁䅁䅷䅁䭁䵁佳䅁䭁佁䭕䅁䭁佁䭙䅁䭁佁䭣䅁䉁䅁䅁允䅁䅁䅯兰䅳䅁杷允䅁䅁䅍䅁䑁䅁䅷䅁䭁䍁䱯䅁䭁䍁䝑䅁䉁䅁䅁允䅁䅁䅯䅅䅑䅁杷允䅁䅁䅕䅁䑁䅁䅷䅁䭁䉁允䅁䭁佁䭷䅁䭁佁䭙䅁䭁佁䭣䅁䉁䅁䅁允䅁䅁䅯䅅䅑䅁杷允䅁䅁䅍䅁䑁䅁䅷䅁䭁䱁何䅁䭁䉁䝯䅁䉁䅁䅁允䅁䅁䅯䅳䅙䅁杷允䅁䅁䅕䅁䑁䅁䅷䅁䭁䙁佉䅁䭁佁䭷䅁䭁佁䭙䅁䭁佁䭣䅁䉁䅁䅁允䅁䅁䅣䅁䅁䥁呄〴䵁䅉䅅䅁䙁䅁䅁睁䵁䅁䅁权慃睃䅁权煄权䅁权浄权䅁权牄权䅁允䅁䅁䅅䅁䭁䉁䕁䅁䵁䅉䅅䅁䑁䅁䅁睁䵁䅁䅁权桃睃䅁权敁杂䅁允䅁䅁䅅䅁䭁䑁䝑䅁䵁䅉䅅䅁䕁䅁䅁睁䵁䅁䅁权楂兄䅁权晁杂䅁权杁杂䅁允䅁䅁䅅䅁䭁䕁䝷䅁䵁䅉䅅䅁䙁䅁䅁睁䵁䅁䅁权煁睃䅁权瑄权䅁权浄权䅁权湄权䅁允䅁䅁䅅䅁䭁䉁䕁䅁䵁䅉䅅䅁䙁䅁䅁睁䵁䅁䅁权楄睃䅁权汄权䅁权浄权䅁权湄权䅁允䅁䅁䅅䅁䭁䉁䕁䅁䵁䅉䅅䅁䙁䅁䅁睁䵁䅁䅁权䕃睃䅁权䙄杅䅁权䕁䅁䅋权䩄杅䅁允䅁䅁䅅䅁䙁䑁䍥挲煍䅚䅴䍄䉁䅁䅁睁䅁䅁䅍䅄䅁䅁䅯䅈䅷䅁䅯䅊䅙䅁䅅䅁䉁䅁䅁权佂䅅䅁䍄䉁䅁䅁睁䅁䅁䅍䅄䅁䅁䅯杈䅳䅁䅯䅊䅙䅁䅅䅁䉁䅁䅁权偂䅅䅁䍄䉁䅁䅁睁䅁䅁䅍䅄䅁䅁䅯䅉䄴䅁䅯硺䅉䅁䅅䅁䉁䅁䅁权允䅂䅁䍄䉁䅁䅁兂䅁䅁䅍䅄䅁䅁䅯䅍䅳䅁䅯儶䅯䅁䅯朵䅯䅁䅯眵䅯䅁䅅䅁䉁䅁䅁权允䅂䅁䍄䉁䅁䅁兂䅁䅁䅍䅄䅁䅁䅯兦䅳䅁䅯儷䅯䅁䅯朵䅯䅁䅯眵䅯䅁䅅䅁䉁䅁䅁权允䅂䅁䍄䉁䅁䅁兂䅁䅁䅍䅄䅁䅁䅯䄷䅳䅁䅯朶䅯䅁䅯朵䅯䅁䅯眶䅯䅁䅅䅁䉁䅁䅁睂䅁䅁䅁䕉浄䅑杷允䅁䅁䅍䅁䑁䅁䅷䅁䭁䉁䵕䅁䭁䉁䝧䅁䉁䅁䅁允䅁䅁䅯䅒䅙䅁杷允䅁䅁䅕䅁䑁䅁䅷䅁䭁佁乍䅁䭁䵁即䅁䭁䅁䅑潁䭁䵁卫䅁䉁䅁䅁允䅁䅁䅕㡪ㅌ䙋⽺歗䵁䅉䅅䅁䑁䅁䅁睁䵁䅁䅁权牁䅄䅁权慁杂䅁允䅁䅁䅅䅁䭁䙁䝫䅁䵁䅉䅅䅁䙁䅁䅁睁䵁䅁䅁权㕄䅄䅁权䱄杅䅁权䕁䅁䅋权䩄杅䅁允䅁䅁䅅䅁䙁佁㙆䭆䠵嘴䅨䍄䉁䅁䅁兂䅁䅁䅍䅄䅁䅁䅯先䄸䅁䅯剸䅉䅁䅯䅂䍁䅧䅯剹䅉䅁䅅䅁䉁䅁䅁兂婁祁湗䄵䬴䅑杷允䅁䅁䅕䅁䑁䅁䅷䅁䭁䝁䰸䅁䭁䵁即䅁䭁䅁䅑潁䭁䵁卫䅁䉁䅁䅁允䅁䅁䅕⽷潕䥘匫啗䵁䅉䅅䅁䑁䅁䅁睁䵁䅁䅁权兄兄䅁权偄杅䅁允䅁䅁䅅䅁䡁䅁䅁䅁䅃佥䅖䍄䉁䅁䅁䅂䅁䅁䅍䅄䅁䅁䅯睭䅳䅁䅯睈䅙䅁䅯䅉䅙䅁䅅䅁䉁䅁䅁权㉄睂䅁䍄䉁䅁䅁䅂䅁䅁䅍䅄䅁䅁䅯䅮䅳䅁䅯睈䅙䅁䅯䅉䅙䅁䅅䅁䉁䅁䅁权䵂杂䅁䍄䉁䅁䅁睁䅁䅁䅍䅄䅁䅁䅯睢䅳䅁䅯杊䅙䅁䅅䅁䉁䅁䅁兂偃癷潕䝘嘹䅑杷允䅁䅁䅕䅁䑁䅁䅷䅁䭁䵁位䅁䭁䵁即䅁䭁䅁䅑潁䭁䵁卫䅁䉁䅁䅁允䅁䅁䅕㡪ㅌ䙋晸じ䵁䅉䅅䅁䙁䅁䅁睁䵁䅁䅁权䅃䅄䅁权瑄权䅁权浄权䅁权湄权䅁允䅁䅁䅅䅁䡁䅁䅁䅁杁敵䅖䍄䉁䅁䅁兂䅁䅁䅍䅄䅁䅁䅯眳䅷䅁䅯儶䅯䅁䅯朵䅯䅁䅯眵䅯䅁䅅䅁䉁䅁䅁权畂兄䅁䍄䉁䅁䅁睁䅁䅁䅍䅄䅁䅁䅯党䅷䅁䅯杈䅙䅁䅅䅁䉁䅁䅁权䅁睂䅁䍄䉁䅁䅁䅂䅁䅁䅍䅄䅁䅁䅯杂䄰䅁䅯睈䅙䅁䅯䅉䅙䅁䅅䅁䉁䅁䅁权噃权䅁䍄䉁䅁䅁兂䅁䅁䅍䅄䅁䅁䅯䅗䅳䅁䅯儷䅯䅁䅯朵䅯䅁䅯眵䅯䅁䅅䅁䉁䅁䅁权允䅂䅁䍄䉁䅁䅁兂䅁䅁䅍䅄䅁䅁䅯睙䄴䅁䅯䄶䅯䅁䅯朵䅯䅁䅯眵䅯䅁䅅䅁䉁䅁䅁权允䅂䅁䍄䉁䅁䅁睁䅁䅁䅍䅄䅁䅁䅯睩䅷䅁䅯䅈䅙䅁䅅䅁䉁䅁䅁权獄杂䅁䍄䉁䅁䅁兂䅁䅁䅍䅄䅁䅁䅯权䅳䅁䅯朶䅯䅁䅯朵䅯䅁䅯眶䅯䅁䅅䅁䉁䅁䅁睂䅁䅁䅁䭉汔䅑杷允䅁䅁䅕䅁䑁䅁䅷䅁䭁䵁䱣䅁䭁䵁即䅁䭁䅁䅑潁䭁䵁卧䅁䉁䅁䅁允䅁䅁䅕㘱睎児湲ざ䵁䅉䅅䅁䙁䅁䅁睁䵁䅁䅁权㥂睃䅁权汄权䅁权浄权䅁权湄权䅁允䅁䅁䅅䅁䭁䉁䕁䅁䵁䅉䅅䅁䙁䅁䅁睁䵁䅁䅁权㉄权䅁权煄权䅁权浄权䅁权牄权䅁允䅁䅁䅅䅁䭁䉁䕁䅁䵁䅉䅅䅁䙁䅁䅁睁䵁䅁䅁权⽂睃䅁权汄权䅁权浄权䅁权湄权䅁允䅁䅁䅅䅁䭁䉁䕁䅁䵁䅉䅅䅁䑁䅁䅁睁䵁䅁䅁权婃䅄䅁权慁杂䅁允䅁䅁䅅䅁䭁䉁䝳䅁䵁䅉䅅䅁䑁䅁䅁睁䵁䅁䅁权乁䅅䅁权敁杂䅁允䅁䅁䅅䅁䭁䑁䝑䅁䵁䅉䅅䅁䙁䅁䅁睁䵁䅁䅁权㡂杄䅁权灄权䅁权浄权䅁权湄权䅁允䅁䅁䅅䅁䭁䉁䕁䅁䵁䅉䅅䅁䑁䅁䅁睁䵁䅁䅁权摁睃䅁权偄杅䅁允䅁䅁䅅䅁䭁䉁䕁䅁䵁䅉䅅䅁䙁䅁䅁睁䵁䅁䅁权噁充䅁权䙄杅䅁权䕁䅁䅋权䥄杅䅁允䅁䅁䅅䅁䙁偁汐獃湇杏䅊䍄䉁䅁䅁睁䅁䅁䅍䅄䅁䅁䅯䅯䅷䅁䅯杊䅙䅁䅅䅁䉁䅁䅁䅆煂䅁䅁䅁䅁䅁杷允䅁䅁䅍䅁䑁䅁䅷䅁䭁䉁乑䅁䭁䵁匸䅁䉁䅁䅁允䅁䅁䅯䅅䅑䅁杷允䅁䅁䅑䅁䑁䅁䅷䅁䭁䑁䵣䅁䭁䉁䜸䅁䭁䍁䝁䅁䉁䅁䅁允䅁䅁䅯朹䅣䅁杷允䅁䅁䅍䅁䑁䅁䅷䅁䭁䩁䱧䅁䭁䵁匸䅁䉁䅁䅁允䅁䅁䅣䅁䅁䕁呂䔴䵁䅉䅅䅁䑁䅁䅁睁䵁䅁䅁权婃睃䅁权偄杅䅁允䅁䅁䅅䅁䡁䅁䅁䅁杄畒䅆䍄䉁䅁䅁睁䅁䅁䅍䅄䅁䅁䅯睶䄰䅁䅯杇䅙䅁䅅䅁䉁䅁䅁权㝂杂䅁䍄䉁䅁䅁睁䅁䅁䅍䅄䅁䅁䅯睶䄰䅁䅯䅈䅙䅁䅅䅁䉁䅁䅁权㝂杂䅁䍄䉁䅁䅁兂䅁䅁䅍䅄䅁䅁䅯児䅷䅁䅯剸䅉䅁䅯䅂䍁䅧䅯䉹䅉䅁䅅䅁䉁䅁䅁兂瑃千獨歃內䅑杷允䅁䅁䅕䅁䑁䅁䅷䅁䭁䑁䴴䅁䭁䵁单䅁䭁䅁䅑潁䭁䵁卧䅁䉁䅁䅁允䅁䅁䅕穒㝵灦䝃䕊䵁䅉䅅䅁䙁䅁䅁睁䵁䅁䅁权祃兄䅁权䱄杅䅁权䕁䅁䅋权䩄杅䅁允䅁䅁䅅䅁䙁䩁婱婭婭噏䅬䍄䉁䅁䅁睁䅁䅁䅍䅄䅁䅁䅯儷䅳䅁䅯䅇䅙䅁䅅䅁䉁䅁䅁权䭂杂䅁䍄䉁䅁䅁兂䅁䅁䅍䅄䅁䅁䅯䅰䅳䅁䅯硹䅉䅁䅯䅂䍁䅧䅯䉹䅉䅁䅅䅁䉁䅁䅁兂灁䥘䌯匹䵨䅑杷允䅁䅁䅍䅁䑁䅁䅷䅁䭁䭁乕䅁䭁䉁䝷䅁䉁䅁䅁允䅁䅁䅯兓䅙䅁杷允䅁䅁䅕䅁䑁䅁䅷䅁䭁䥁佅䅁䭁䵁单䅁䭁䅁䅑潁䭁䵁卫䅁䉁䅁䅁允䅁䅁䅕䬵党乐渲歃䵁䅉䅅䅁䙁䅁䅁睁䵁䅁䅁权啁睃䅁权䱄杅䅁权䕁䅁䅋权䥄杅䅁允䅁䅁䅅䅁䙁䥁䌯匹捨ㅘ䅸䍄䉁䅁䅁兂䅁䅁䅍䅄䅁䅁䅯䅭䅳䅁䅯硹䅉䅁䅯䅂䍁䅧䅯䉹䅉䅁䅅䅁䉁䅁䅁兂穁積積祍啎䅑杷允䅁䅁䅕䅁䑁䅁䅷䅁䭁䩁䱫䅁䭁䵁即䅁䭁䅁䅑潁䭁䵁卧䅁䉁䅁䅁允䅁䅁䅕浚浚浚坢し䵁䅉䅅䅁䙁䅁䅁睁䵁䅁䅁权䝁兄䅁权煄权䅁权浄权䅁权牄权䅁允䅁䅁䅅䅁䭁䉁䕁䅁䵁䅉䅅䅁䑁䅁䅁睁䵁䅁䅁权睄䅄䅁权奁杂䅁允䅁䅁䅅䅁䭁䕁䝯䅁䵁䅉䅅䅁䑁䅁䅁睁䵁䅁䅁权穄杄䅁权流杂䅁允䅁䅁䅅䅁䙁䙁偹癷潕䙦䅬䍄䉁䅁䅁睁䅁䅁䅍䅄䅁䅁䅯䅢䄰䅁䅯杊䅙䅁䅅䅁䉁䅁䅁兂㥁瑃橥䅣失䅑杷允䅁䅁䅕䅁䑁䅁䅷䅁䭁䡁佧䅁䭁佁䭫䅁䭁佁䭙䅁䭁佁䭣䅁䉁䅁䅁允䅁䅁䅯䅅䅑䅁杷允䅁䅁䅍䅁䑁䅁䅷䅁䭁偁䱙䅁䭁䵁匸䅁䉁䅁䅁允䅁䅁䅣䅁䅁䕁䅁䔵䵁䅉䅅䅁䑁䅁䅁睁䵁䅁䅁权奃睃䅁权敁杂䅁允䅁䅁䅅䅁䭁䵁䝳䅁䵁䅉䅅䅁䑁䅁䅁睁䵁䅁䅁权獄睃䅁权捁杂䅁允䅁䅁䅅䅁䭁䙁䝫䅁䵁䅉䅅䅁䑁䅁䅁睁䵁䅁䅁权瑄睃䅁权捁杂䅁允䅁䅁䅅䅁䭁䥁䜸䅁䵁䅉䅅䅁䑁䅁䅁睁䵁䅁䅁权奃睃䅁权歁杂䅁允䅁䅁䅅䅁䭁䑁前䅁䵁䅉䅅䅁䑁䅁䅁睁䵁䅁䅁权慃睃䅁权歁杂䅁允䅁䅁䅅䅁䭁䉁䡳䅁䵁䅉䅅䅁䑁䅁䅁睁䵁䅁䅁权䩁䅅䅁权偄杅䅁允䅁䅁䅅䅁䡁䅁䅁䅁䅁⭨䅒䍄䉁䅁䅁睁䅁䅁䅍䅄䅁䅁䅯眰䅳䅁䅯杊䅙䅁䅅䅁䉁䅁䅁兂㝂䭆䠵圴奰䅑杷允䅁䅁䅍䅁䑁䅁䅷䅁䭁乁䵍䅁䭁䉁䜴䅁䉁䅁䅁允䅁䅁䅯児䅣䅁杷允䅁䅁䅕䅁䑁䅁䅷䅁䭁偁乑䅁䭁佁䭯䅁䭁佁䭙䅁䭁佁䭳䅁䉁䅁䅁允䅁䅁䅯䅅䅑䅁杷允䅁䅁䅕䅁䑁䅁䅷䅁䭁䩁䱧䅁䭁佁䭧䅁䭁佁䭙䅁䭁佁䭣䅁䉁䅁䅁允䅁䅁䅯杂䅳䅁杷允䅁䅁䅕䅁䑁䅁䅷䅁䭁䉁䴸䅁䭁佁䭕䅁䭁佁䭙䅁䭁佁䭣䅁䉁䅁䅁允䅁䅁䅯䅅䅑䅁杷允䅁䅁䅕䅁䑁䅁䅷䅁䭁䙁䰸䅁䭁佁䭧䅁䭁佁䭙䅁䭁佁䭣䅁䉁䅁䅁允䅁䅁䅯䅅䅑䅁杷允䅁䅁䅕䅁䑁䅁䅷䅁䭁佁丸䅁䭁䵁单䅁䭁䅁䅑潁䭁䵁卧䅁䉁䅁䅁允䅁䅁䅕呕匳硲⼲あ䵁䅉䅅䅁䙁䅁䅁睁䵁䅁䅁权奃睃䅁权瑄权䅁权浄权䅁权湄权䅁允䅁䅁䅅䅁䡁䅁䅁䅁杄佊䅚䍄䉁䅁䅁兂䅁䅁䅍䅄䅁䅁䅯六䅳䅁䅯儷䅯䅁䅯朵䅯䅁䅯眵䅯䅁䅅䅁䉁䅁䅁权允䅂䅁䍄䉁䅁䅁睁䅁䅁䅍䅄䅁䅁䅯材䅷䅁䅯硺䅉䅁䅅䅁䉁䅁䅁睂䅁䅁䅁䉑橌䅑杷允䅁䅁䅕䅁䑁䅁䅷䅁䭁䭁䵑䅁䭁䵁即䅁䭁䅁䅑潁䭁䵁卫䅁䉁䅁䅁允䅁䅁䅕捺䵺䵺䕸䕙䵁䅉䅅䅁䑁䅁䅁睁䵁䅁䅁权⽁䅄䅁权偄杅䅁允䅁䅁䅅䅁䭁䉁䕁䅁䵁䅉䅅䅁䙁䅁䅁睁䵁䅁䅁权㥁䅄䅁权䙄杅䅁权䕁䅁䅋权䩄杅䅁允䅁䅁䅅䅁䙁䱁う䥆匱桭䅆䍄䉁䅁䅁兂䅁䅁䅍䅄䅁䅁䅯材䅷䅁䅯剸䅉䅁䅯䅂䍁䅧䅯剹䅉䅁䅅䅁䉁䅁䅁兂扄汉朵㈴橙䅑杷允䅁䅁䅕䅁䑁䅁䅷䅁䭁䑁䴸䅁䭁䵁单䅁䭁䅁䅑潁䭁䵁卫䅁䉁䅁䅁允䅁䅁䅕䴳乣㙣伳啅䵁䅉䅅䅁䙁䅁䅁睁䵁䅁䅁权㥁䅄䅁权䱄杅䅁权䕁䅁䅋权䥄杅䅁允䅁䅁䅅䅁䙁䥁牘払敧噰䄵䍄䉁䅁䅁兂䅁䅁䅍䅄䅁䅁䅯材䅷䅁䅯硹䅉䅁䅯䅂䍁䅧䅯䉹䅉䅁䅅䅁䉁䅁䅁兂歃䑣䬰礱奎䅑杷允䅁䅁䅍䅁䑁䅁䅷䅁䭁䥁久䅁䭁䉁䝷䅁䉁䅁䅁允䅁䅁䅯杮䅙䅁杷允䅁䅁䅕䅁䑁䅁䅷䅁䭁䭁佷䅁䭁䵁即䅁䭁䅁䅑潁䭁䵁卫䅁䉁䅁䅁允䅁䅁䅕児塲㍯摂ざ䵁䅉䅅䅁䙁䅁䅁睁䵁䅁䅁权⭁䅄䅁权䱄杅䅁权䕁䅁䅋权䩄杅䅁允䅁䅁䅅䅁䙁佁㙆䭆䠵嘰䅚䍄䉁䅁䅁睁䅁䅁䅍䅄䅁䅁䅯睩䅳䅁䅯杈䅙䅁䅅䅁䉁䅁䅁权䉁䅃䅁䍄䉁䅁䅁兂䅁䅁䅍䅄䅁䅁䅯東䄰䅁䅯儶䅯䅁䅯朵䅯䅁䅯眵䅯䅁䅅䅁䉁䅁䅁权允䅂䅁䍄䉁䅁䅁兂䅁䅁䅍䅄䅁䅁䅯先䅷䅁䅯䄷䅯䅁䅯朵䅯䅁䅯眵䅯䅁䅅䅁䉁䅁䅁权允䅂䅁䍄䉁䅁䅁兂䅁䅁䅍䅄䅁䅁䅯眸䅯䅁䅯䄶䅯䅁䅯朵䅯䅁䅯眵䅯䅁䅅䅁䉁䅁䅁权允䅂䅁䍄䉁䅁䅁䅂䅁䅁䅍䅄䅁䅁䅯児䅷䅁䅯睈䅙䅁䅯䅉䅙䅁䅅䅁䉁䅁䅁权塄䅃䅁䍄䉁䅁䅁兂䅁䅁䅍䅄䅁䅁䅯杖䅳䅁䅯儵䅯䅁䅯朵䅯䅁䅯眵䅯䅁䅅䅁䉁䅁䅁权允䅂䅁䍄䉁䅁䅁睁䅁䅁䅍䅄䅁䅁䅯眵䄴䅁䅯硺䅉䅁䅅䅁䉁䅁䅁权允䅂䅁䍄䉁䅁䅁兂䅁䅁䅍䅄䅁䅁䅯䅮䅷䅁䅯儶䅯䅁䅯朵䅯䅁䅯眵䅯䅁䅅䅁䉁䅁䅁权兄睃䅁䍄䉁䅁䅁䅂䅁䅁䅍䅄䅁䅁䅯睐䅷䅁䅯睈䅙䅁䅯䅉䅙䅁䅅䅁䉁䅁䅁权㕁元䅁䍄䉁䅁䅁睁䅁䅁䅍䅄䅁䅁䅯䅁䅷䅁䅯杈䅙䅁䅅䅁䉁䅁䅁权煃杂䅁䍄䉁䅁䅁兂䅁䅁䅍䅄䅁䅁䅯儱䄸䅁䅯儵䅯䅁䅯朵䅯䅁䅯眵䅯䅁䅅䅁䉁䅁䅁权偁睃䅁䍄䉁䅁䅁兂䅁䅁䅍䅄䅁䅁䅯杂䅷䅁䅯硹䅉䅁䅯䅂䍁䅧䅯䉹䅉䅁䅅䅁䉁䅁䅁兂獄払敧婨塴䅑杷允䅁䅁䅕䅁䑁䅁䅷䅁䭁䑁䴰䅁䭁佁䭷䅁䭁佁䭙䅁䭁佁䭣䅁䉁䅁䅁允䅁䅁䅯䅅䅑䅁杷允䅁䅁䅕䅁䑁䅁䅷䅁䭁䑁䴴䅁䭁佁䭷䅁䭁佁䭙䅁䭁佁䭣䅁䉁䅁䅁允䅁䅁䅣䅁䅁䭁桃唵䵁䅉䅅䅁䙁䅁䅁睁䵁䅁䅁权㥁䅄䅁权瑄权䅁权浄权䅁权湄权䅁允䅁䅁䅅䅁䭁䉁䕁䅁䵁䅉䅅䅁䙁䅁䅁睁䵁䅁䅁权䡁䅄䅁权獄权䅁权浄权䅁权湄权䅁允䅁䅁䅅䅁䡁䅁䅁䅁杁畢䅖䍄䉁䅁䅁兂䅁䅁䅍䅄䅁䅁䅯杦䅳䅁䅯剸䅉䅁䅯䅂䍁䅧䅯䉹䅉䅁䅅䅁䉁䅁䅁兂㕃⽁牦噊圸䅑杷允䅁䅁䅕䅁䑁䅁䅷䅁䭁䡁䰰䅁䭁䵁单䅁䭁䅁䅑潁䭁䵁卫䅁䉁䅁䅁允䅁䅁䅕啬⽸㑒㑑䕌䵁䅉䅅䅁䙁䅁䅁睁䵁䅁䅁权⭂睃䅁权䙄杅䅁权䕁䅁䅋权䩄杅䅁允䅁䅁䅅䅁䙁䥁⬱䡚猶刳䅸䍄䉁䅁䅁兂䅁䅁䅍䅄䅁䅁䅯䅩䅷䅁䅯硹䅉䅁䅯䅂䍁䅧䅯䉹䅉䅁䅅䅁䉁䅁䅁兂偃癷潕䡘堹䅑杷允䅁䅁䅕䅁䑁䅁䅷䅁䭁䕁义䅁䭁佁䬰䅁䭁佁䭙䅁䭁佁䭣䅁䉁䅁䅁允䅁䅁䅣䅁䅁䥁㡁欵䵁䅉䅅䅁䑁䅁䅁睁䵁䅁䅁权䙁杄䅁权敁杂䅁允䅁䅁䅅䅁䭁䙁䝷䅁䵁䅉䅅䅁䑁䅁䅁睁䵁䅁䅁权㡂杄䅁权歁杂䅁允䅁䅁䅅䅁䭁䉁䕁䅁䵁䅉䅅䅁䙁䅁䅁睁䵁䅁䅁权㥂睃䅁权䱄杅䅁权䕁䅁䅋权䩄杅䅁允䅁䅁䅅䅁䙁䝁浚浚浚洯䅬䍄䉁䅁䅁兂䅁䅁䅍䅄䅁䅁䅯杦䅳䅁䅯硹䅉䅁䅯䅂䍁䅧䅯剹䅉䅁䅅䅁䉁䅁䅁兂䭁㘱睎晐婰䅑杷允䅁䅁䅍䅁䑁䅁䅷䅁䭁䡁䰸䅁䭁䉁䝧䅁䉁䅁䅁允䅁䅁䅯兇䅙䅁杷允䅁䅁䅍䅁䑁䅁䅷䅁䭁乁䵙䅁䭁䉁䝯䅁䉁䅁䅁允䅁䅁䅯児䅙䅁杷允䅁䅁䅍䅁䑁䅁䅷䅁䭁䡁䰴䅁䭁䉁䝷䅁䉁䅁䅁允䅁䅁䅯睪䅙䅁杷允䅁䅁䅍䅁䑁䅁䅷䅁䭁䡁佫䅁䭁䉁䝯䅁䉁䅁䅁允䅁䅁䅯杷䅙䅁杷允䅁䅁䅕䅁䑁䅁䅷䅁䭁䱁何䅁䭁䵁即䅁䭁䅁䅑潁䭁䵁卧䅁䉁䅁䅁允䅁䅁䅕㡪ㅌ䙋癹啖䵁䅉䅅䅁䑁䅁䅁睁䵁䅁䅁权⽂睃䅁权捁杂䅁允䅁䅁䅅䅁䭁䡁䝑䅁䵁䅉䅅䅁䙁䅁䅁睁䵁䅁䅁权灁睄䅁权䙄杅䅁权䕁䅁䅋权䩄杅䅁允䅁䅁䅅䅁䙁䉁㥧呵䅁椴䅬䍄䉁䅁䅁兂䅁䅁䅍䅄䅁䅁䅯杌䄰䅁䅯剸䅉䅁䅯䅂䍁䅧䅯剹䅉䅁䅅䅁䉁䅁䅁兂㕃杆捫㉏塯䅑杷允䅁䅁䅕䅁䑁䅁䅷䅁䭁䉁佳䅁䭁佁䭕䅁䭁佁䭙䅁䭁佁䭣䅁䉁䅁䅁允䅁䅁䅯兰䅳䅁杷允䅁䅁䅑䅁䑁䅁䅷䅁䭁䥁䵕䅁䭁䉁䜸䅁䭁䍁䝁䅁䉁䅁䅁允䅁䅁䅯䅯䅫䅁杷允䅁䅁䅕䅁䑁䅁䅷䅁䭁䵁䵙䅁䭁佁䭷䅁䭁佁䭙䅁䭁佁䭣䅁䉁䅁䅁允䅁䅁䅣䅁䅁佁㥁欵䵁䅉䅅䅁䙁䅁䅁睁䵁䅁䅁权㥂睃䅁权灄权䅁权浄权䅁权湄权䅁允䅁䅁䅅䅁䭁䉁䕁䅁䵁䅉䅅䅁䙁䅁䅁睁䵁䅁䅁权⭂睃䅁权灄权䅁权浄权䅁权湄权䅁允䅁䅁䅅䅁䭁䉁䕁䅁䵁䅉䅅䅁䙁䅁䅁睁䵁䅁䅁权⽂睃䅁权灄权䅁权浄权䅁权湄权䅁允䅁䅁䅅䅁䭁䉁䕁䅁䵁䅉䅅䅁䑁䅁䅁睁䵁䅁䅁权穄兄䅁权偄杅䅁允䅁䅁䅅䅁䡁䅁䅁䅁权⬵䅆䍄䉁䅁䅁兂䅁䅁䅍䅄䅁䅁䅯睈䅷䅁䅯䄶䅯䅁䅯朵䅯䅁䅯眵䅯䅁䅅䅁䉁䅁䅁权允䅂䅁䍄䉁䅁䅁兂䅁䅁䅍䅄䅁䅁䅯杦䅳䅁䅯朶䅯䅁䅯朵䅯䅁䅯眶䅯䅁䅅䅁䉁䅁䅁权允䅂䅁䍄䉁䅁䅁兂䅁䅁䅍䅄䅁䅁䅯杄䄰䅁䅯儵䅯䅁䅯朵䅯䅁䅯眵䅯䅁䅅䅁䉁䅁䅁权允䅂䅁䍄䉁䅁䅁兂䅁䅁䅍䅄䅁䅁䅯睦䅳䅁䅯朶䅯䅁䅯朵䅯䅁䅯眶䅯䅁䅅䅁䉁䅁䅁权允䅂䅁䍄䉁䅁䅁睁䅁䅁䅍䅄䅁䅁䅯杒䄸䅁䅯杈䅙䅁䅅䅁䉁䅁䅁权坂杂䅁䍄䉁䅁䅁兂䅁䅁䅍䅄䅁䅁䅯兦䅳䅁䅯䄷䅯䅁䅯朵䅯䅁䅯眵䅯䅁䅅䅁䉁䅁䅁权允䅂䅁䍄䉁䅁䅁兂䅁䅁䅍䅄䅁䅁䅯睏䅳䅁䅯剸䅉䅁䅯䅂䍁䅧䅯剹䅉䅁䅅䅁䉁䅁䅁兂ぁ朵唴潹䥙䅑杷允䅁䅁䅍䅁䑁䅁䅷䅁䭁䍁䰴䅁䭁䍁䝑䅁䉁䅁䅁允䅁䅁䅯睙䅙䅁杷允䅁䅁䅕䅁䑁䅁䅷䅁䭁䩁䱷䅁䭁䵁即䅁䭁䅁䅑潁䭁䵁卧䅁䉁䅁䅁允䅁䅁䅕牕敧敨硴ざ䵁䅉䅅䅁䑁䅁䅁睁䵁䅁䅁权敁睃䅁权流杂䅁允䅁䅁䅅䅁䙁䅁䅁䅁䅁䙳䅬䍄䉁䅁䅁睁䅁䅁䅍䅄䅁䅁䅯兏䅳䅁䅯䅊䅙䅁䅅䅁䉁䅁䅁权䱂杄䅁䍄䉁䅁䅁兂䅁䅁䅍䅄䅁䅁䅯权䄴䅁䅯硹䅉䅁䅯䅂䍁䅧䅯䉹䅉䅁䅅䅁䉁䅁䅁兂偃癷潕䱘改䅑杷允䅁䅁䅕䅁䑁䅁䅷䅁䭁䙁䱳䅁䭁䵁即䅁䭁䅁䅑潁䭁䵁卧䅁䉁䅁䅁允䅁䅁䅕㘱睎児塲し䵁䅉䅅䅁䙁䅁䅁睁䵁䅁䅁权㡂睃䅁权䙄杅䅁权䕁䅁䅋权䥄杅䅁允䅁䅁䅅䅁䙁䥁硩䙄㕮桴䅊䍄䉁䅁䅁睁䅁䅁䅍䅄䅁䅁䅯䅤䄸䅁䅯杊䅙䅁䅅䅁䉁䅁䅁兂浂浚浚楚婚䅑杷允䅁䅁䅕䅁䑁䅁䅷䅁䭁䕁䱅䅁䭁佁䭫䅁䭁佁䭙䅁䭁佁䭣䅁䉁䅁䅁允䅁䅁䅯䅅䅑䅁杷允䅁䅁䅕䅁䑁䅁䅷䅁䭁䙁儴䅁䭁䵁即䅁䭁䅁䅑潁䭁䵁卫䅁䉁䅁䅁允䅁䅁䅕䡰㥁瑃䑤啗䵁䅉䅅䅁䙁䅁䅁睁䵁䅁䅁权畁睃䅁权獄权䅁权浄权䅁权湄权䅁允䅁䅁䅅䅁䡁䅁䅁䅁杄⭒䅚䍄䉁䅁䅁兂䅁䅁䅍䅄䅁䅁䅯杌䅳䅁䅯儷䅯䅁䅯朵䅯䅁䅯眵䅯䅁䅅䅁䉁䅁䅁睂䅁䅁䅁䔴浦䅑杷允䅁䅁䅕䅁䑁䅁䅷䅁䭁䡁丰䅁䭁䵁单䅁䭁䅁䅑潁䭁䵁卧䅁䉁䅁䅁允䅁䅁䅕摩㠯畡副啅䵁䅉䅅䅁䑁䅁䅁睁䵁䅁䅁权䝁兄䅁权慁杂䅁允䅁䅁䅅䅁䭁䙁䝫䅁䵁䅉䅅䅁䙁䅁䅁睁䵁䅁䅁权䅃杄䅁权獄权䅁权浄权䅁权湄权䅁允䅁䅁䅅䅁䭁䉁䕁䅁䵁䅉䅅䅁䑁䅁䅁睁䵁䅁䅁权穃睃䅁权慁杂䅁允䅁䅁䅅䅁䭁䝁䝉䅁䵁䅉䅅䅁䕁䅁䅁睁䵁䅁䅁权偁䅅䅁权晁杂䅁权杁杂䅁允䅁䅁䅅䅁䭁䙁䡅䅁䵁䅉䅅䅁䙁䅁䅁睁䵁䅁䅁权䑃睃䅁权䱄杅䅁权䕁䅁䅋权䩄杅䅁允䅁䅁䅅䅁䙁䥁牘払敧圵䅊䍄䉁䅁䅁兂䅁䅁䅍䅄䅁䅁䅯䅨䅳䅁䅯硹䅉䅁䅯䅂䍁䅧䅯剹䅉䅁䅅䅁䉁䅁䅁兂穁積積硍桎䅑杷允䅁䅁䅍䅁䑁䅁䅷䅁䭁䥁佉䅁䭁䍁䝙䅁䉁䅁䅁允䅁䅁䅕積積積橏䕗䵁䅉䅅䅁䙁䅁䅁睁䵁䅁䅁权㥂兄䅁权䱄杅䅁权䕁䅁䅋权䩄杅䅁允䅁䅁䅅䅁䙁偁潙䥘䌯嘵䅸䍄䉁䅁䅁睁䅁䅁䅍䅄䅁䅁䅯兦䄰䅁䅯䅇䅙䅁䅅䅁䉁䅁䅁权㡂杂䅁䍄䉁䅁䅁睁䅁䅁䅍䅄䅁䅁䅯八䅷䅁䅯䅈䅙䅁䅅䅁䉁䅁䅁权䵁睂䅁䍄䉁䅁䅁睁䅁䅁䅍䅄䅁䅁䅯睨䅳䅁䅯䅇䅙䅁䅅䅁䉁䅁䅁权㕁杂䅁䍄䉁䅁䅁兂䅁䅁䅍䅄䅁䅁䅯眹䅷䅁䅯硹䅉䅁䅯䅂䍁䅧䅯䉹䅉䅁䅅䅁䉁䅁䅁兂䙃ㄶ㑇浈坖䅑杷允䅁䅁䅕䅁䑁䅁䅷䅁䭁䉁䵧䅁䭁佁䭧䅁䭁佁䭙䅁䭁佁䭣䅁䉁䅁䅁允䅁䅁䅯䅅䅑䅁杷允䅁䅁䅍䅁䑁䅁䅷䅁䭁䝁偫䅁䭁䵁匸䅁䉁䅁䅁允䅁䅁䅣䅁䅁䭁䵁〴䵁䅉䅅䅁䙁䅁䅁睁䵁䅁䅁权㥂兄䅁权汄权䅁权浄权䅁权湄权䅁允䅁䅁䅅䅁䭁䑁䱙䅁䵁䅉䅅䅁䑁䅁䅁睁䵁䅁䅁权㍁睄䅁权捁杂䅁允䅁䅁䅅䅁䭁䍁䡷䅁䵁䅉䅅䅁䙁䅁䅁睁䵁䅁䅁权歄杄䅁权䙄杅䅁权䕁䅁䅋权䥄杅䅁允䅁䅁䅅䅁䙁䙁䍃敊㥋䄱䅰䍄䉁䅁䅁睁䅁䅁䅍䅄䅁䅁䅯元䅷䅁䅯杈䅙䅁䅅䅁䉁䅁䅁权䡂睂䅁䍄䉁䅁䅁兂䅁䅁䅍䅄䅁䅁䅯眵䄴䅁䅯儷䅯䅁䅯朵䅯䅁䅯眵䅯䅁䅅䅁䉁䅁䅁睂䅁䅁䅁䍑汶䅑杷允䅁䅁䅍䅁䑁䅁䅷䅁䭁䍁佉䅁䭁䉁䝧䅁䉁䅁䅁允䅁䅁䅯克䅙䅁杷允䅁䅁䅕䅁䑁䅁䅷䅁䭁䑁乙䅁䭁佁䭕䅁䭁佁䭙䅁䭁佁䭣䅁䉁䅁䅁允䅁䅁䅯䅅䅑䅁杷允䅁䅁䅕䅁䑁䅁䅷䅁䭁䅁䵧䅁䭁䵁即䅁䭁䅁䅑潁䭁䵁卧䅁䉁䅁䅁允䅁䅁䅕㑈牘払佪ざ䵁䅉䅅䅁䙁䅁䅁睁䵁䅁䅁权㍁兄䅁权汄权䅁权浄权䅁权湄权䅁允䅁䅁䅅䅁䭁䉁䕁䅁䵁䅉䅅䅁䑁䅁䅁睁䵁䅁䅁权㙄䅄䅁权慁杂䅁允䅁䅁䅅䅁䭁䝁䝉䅁䵁䅉䅅䅁䕁䅁䅁睁䵁䅁䅁权桃睃䅁权晁杂䅁权杁杂䅁允䅁䅁䅅䅁䭁䕁䝷䅁䵁䅉䅅䅁䑁䅁䅁睁䵁䅁䅁权㡂睃䅁权偄杅䅁允䅁䅁䅅䅁䭁䉁䕁䅁䵁䅉䅅䅁䙁䅁䅁睁䵁䅁䅁权楄睄䅁权瑄权䅁权浄权䅁权湄权䅁允䅁䅁䅅䅁䭁䉁䕁䅁䵁䅉䅅䅁䙁䅁䅁睁䵁䅁䅁权橄睄䅁权瑄权䅁权浄权䅁权湄权䅁允䅁䅁䅅䅁䭁䉁䕁䅁䵁䅉䅅䅁䑁䅁䅁睁䵁䅁䅁权⭁兄䅁权敁杂䅁允䅁䅁䅅䅁䭁䍁䥍䅁䵁䅉䅅䅁䙁䅁䅁睁䵁䅁䅁权敂䅅䅁权䙄杅䅁权䕁䅁䅋权䩄杅䅁允䅁䅁䅅䅁䙁䙁䱗奖䅭䉣䅎䍄䉁䅁䅁睁䅁䅁䅍䅄䅁䅁䅯䅦䅳䅁䅯䅇䅙䅁䅅䅁䉁䅁䅁权婁杂䅁䍄䉁䅁䅁兂䅁䅁䅍䅄䅁䅁䅯杭䄰䅁䅯儵䅯䅁䅯朵䅯䅁䅯眵䅯䅁䅅䅁䉁䅁䅁权允䅂䅁䍄䉁䅁䅁兂䅁䅁䅍䅄䅁䅁䅯䅉䄴䅁䅯儶䅯䅁䅯朵䅯䅁䅯眵䅯䅁䅅䅁䉁䅁䅁权桁杄䅁䍄䉁䅁䅁睁䅁䅁䅍䅄䅁䅁䅯眸䅯䅁䅯杇䅙䅁䅅䅁䉁䅁䅁权乄杂䅁䍄䉁䅁䅁睁䅁䅁䅍䅄䅁䅁䅯兙䅷䅁䅯䅈䅙䅁䅅䅁䉁䅁䅁权煁杂䅁䍄䉁䅁䅁睁䅁䅁䅍䅄䅁䅁䅯䅦䅳䅁䅯杇䅙䅁䅅䅁䉁䅁䅁权䅄杂䅁䍄䉁䅁䅁䅂䅁䅁䅍䅄䅁䅁䅯䅋䅳䅁䅯睈䅙䅁䅯䅉䅙䅁䅅䅁䉁䅁䅁权䵂杂䅁䍄䉁䅁䅁兂䅁䅁䅍䅄䅁䅁䅯䅥䅳䅁䅯硹䅉䅁䅯䅂䍁䅧䅯䉹䅉䅁䅅䅁䉁䅁䅁兂硂児塲㑯楂䅑杷允䅁䅁䅍䅁䑁䅁䅷䅁䭁䵁偯䅁䭁䉁䝷䅁䉁䅁䅁允䅁䅁䅯兣䅧䅁杷允䅁䅁䅕䅁䑁䅁䅷䅁䭁偁䬸䅁䭁佁䭯䅁䭁佁䭙䅁䭁佁䭳䅁䉁䅁䅁允䅁䅁䅯䅅䅑䅁杷允䅁䅁䅕䅁䑁䅁䅷䅁䭁䕁䱫䅁䭁佁䬰䅁䭁佁䭙䅁䭁佁䭣䅁䉁䅁䅁允䅁䅁䅣䅁䅁䝁扃唵䵁䅉䅅䅁䙁䅁䅁睁䵁䅁䅁权慄睃䅁权潄权䅁权浄权䅁权湄权䅁允䅁䅁䅅䅁䭁䉁䕁䅁䵁䅉䅅䅁䑁䅁䅁睁䵁䅁䅁权㡂睃䅁权捁杂䅁允䅁䅁䅅䅁䭁乁䝯䅁䵁䅉䅅䅁䙁䅁䅁睁䵁䅁䅁权䝂睄䅁权獄权䅁权浄权䅁权湄权䅁允䅁䅁䅅䅁䭁䉁䕁䅁䵁䅉䅅䅁䙁䅁䅁睁䵁䅁䅁权桁兄䅁权潄权䅁权浄权䅁权湄权䅁允䅁䅁䅅䅁䭁䅁䱙䅁䵁䅉䅅䅁䙁䅁䅁睁䵁䅁䅁权い兄䅁权䱄杅䅁权䕁䅁䅋权䩄杅䅁允䅁䅁䅅䅁䙁䭁睒児塲㉓䅚䍄䉁䅁䅁睁䅁䅁䅍䅄䅁䅁䅯睋䅳䅁䅯杈䅙䅁䅅䅁䉁䅁䅁权瑄杂䅁䍄䉁䅁䅁兂䅁䅁䅍䅄䅁䅁䅯䅥䅳䅁䅯䄷䅯䅁䅯朵䅯䅁䅯眵䅯䅁䅅䅁䉁䅁䅁权允䅂䅁䍄䉁䅁䅁兂䅁䅁䅍䅄䅁䅁䅯眹䅷䅁䅯儵䅯䅁䅯朵䅯䅁䅯眵䅯䅁䅅䅁䉁䅁䅁权㍁睃䅁䍄䉁䅁䅁兂䅁䅁䅍䅄䅁䅁䅯䅲䄴䅁䅯儷䅯䅁䅯朵䅯䅁䅯眵䅯䅁䅅䅁䉁䅁䅁权允䅂䅁䍄䉁䅁䅁睁䅁䅁䅍䅄䅁䅁䅯杺䄰䅁䅯杇䅙䅁䅅䅁䉁䅁䅁权敂杂䅁䍄䉁䅁䅁睁䅁䅁䅍䅄䅁䅁䅯杔䅳䅁䅯䅇䅙䅁䅅䅁䉁䅁䅁权䭂杂䅁䍄䉁䅁䅁兂䅁䅁䅍䅄䅁䅁䅯儷䄰䅁䅯儷䅯䅁䅯朵䅯䅁䅯眵䅯䅁䅅䅁䉁䅁䅁睂䅁䅁䅁䕉浢䅑杷允䅁䅁䅑䅁䑁䅁䅷䅁䭁䡁䱷䅁䭁䉁䜸䅁䭁䍁䝁䅁䉁䅁䅁允䅁䅁䅯条䅫䅁杷允䅁䅁䅕䅁䑁䅁䅷䅁䭁䱁䱳䅁䭁佁䭫䅁䭁佁䭙䅁䭁佁䭣䅁䉁䅁䅁允䅁䅁䅯䅶䅳䅁杷允䅁䅁䅕䅁䑁䅁䅷䅁䭁䵁䱧䅁䭁佁䬰䅁䭁佁䭙䅁䭁佁䭣䅁䉁䅁䅁允䅁䅁䅯䅅䅑䅁杷允䅁䅁䅕䅁䑁䅁䅷䅁䭁䡁佧䅁䭁䵁单䅁䭁䅁䅑潁䭁䵁卧䅁䉁䅁䅁允䅁䅁䅕扔䝑歷䭨䕅䵁䅉䅅䅁䑁䅁䅁睁䵁䅁䅁权塄睃䅁权捁杂䅁允䅁䅁䅅䅁䭁䵁䥫䅁䵁䅉䅅䅁䑁䅁䅁睁䵁䅁䅁权㡃䅄䅁权歁杂䅁允䅁䅁䅅䅁䭁䩁剅䅁䵁䅉䅅䅁䙁䅁䅁睁䵁䅁䅁权㡂睃䅁权煄权䅁权浄权䅁权牄权䅁允䅁䅁䅅䅁䭁䉁䕁䅁䵁䅉䅅䅁䙁䅁䅁睁䵁䅁䅁权㡂睃䅁权瑄权䅁权浄权䅁权湄权䅁允䅁䅁䅅䅁䭁䉁䕁䅁䵁䅉䅅䅁䑁䅁䅁睁䵁䅁䅁权奁兄䅁权敁杂䅁允䅁䅁䅅䅁䭁䵁䝫䅁䵁䅉䅅䅁䙁䅁䅁睁䵁䅁䅁权婂睃䅁权瑄权䅁权浄权䅁权湄权䅁允䅁䅁䅅䅁䭁䉁䕁䅁䵁䅉䅅䅁䑁䅁䅁睁䵁䅁䅁权㑂兄䅁权歁杂䅁允䅁䅁䅅䅁䭁䡁乫䅁䵁䅉䅅䅁䙁䅁䅁睁䵁䅁䅁权䙂䅄䅁权䙄杅䅁权䕁䅁䅋权䩄杅䅁允䅁䅁䅅䅁䙁䉁積䑙䥊杵䅊䍄䉁䅁䅁兂䅁䅁䅍䅄䅁䅁䅯兣䅷䅁䅯硹䅉䅁䅯䅂䍁䅧䅯䉹䅉䅁䅅䅁䉁䅁䅁兂畃⭒㙆䅆嘵䅑杷允䅁䅁䅍䅁䑁䅁䅷䅁䭁偁䵫䅁䭁䉁䝧䅁䉁䅁䅁允䅁䅁䅯䅦䅙䅁杷允䅁䅁䅑䅁䑁䅁䅷䅁䭁䝁䱣䅁䭁䉁䜸䅁䭁䍁䝁䅁䉁䅁䅁允䅁䅁䅯眶䅷䅁杷允䅁䅁䅕䅁䑁䅁䅷䅁䭁䕁䵕䅁䭁䵁即䅁䭁䅁䅑潁䭁䵁卫䅁䉁䅁䅁允䅁䅁䅕䥘䌯匹捪啗䵁䅉䅅䅁䑁䅁䅁睁䵁䅁䅁权瑂䅄䅁权流杂䅁允䅁䅁䅅䅁䙁乁橥䑣䬰ㅚ䅒䍄䉁䅁䅁兂䅁䅁䅍䅄䅁䅁䅯兒䅷䅁䅯儵䅯䅁䅯朵䅯䅁䅯眵䅯䅁䅅䅁䉁䅁䅁权㕄权䅁䍄䉁䅁䅁兂䅁䅁䅍䅄䅁䅁䅯杇䄴䅁䅯硹䅉䅁䅯䅂䍁䅧䅯䉹䅉䅁䅅䅁䉁䅁䅁兂慃婭婭奭剬䅑杷允䅁䅁䅕䅁䑁䅁䅷䅁䭁䑁偧䅁䭁佁䬰䅁䭁佁䭙䅁䭁佁䭣䅁䉁䅁䅁允䅁䅁䅯䅅䅑䅁杷允䅁䅁䅍䅁䑁䅁䅷䅁䭁䕁䱷䅁䭁䉁䝯䅁䉁䅁䅁允䅁䅁䅯䅕䅣䅁杷允䅁䅁䅕䅁䑁䅁䅷䅁䭁䩁乍䅁䭁䵁即䅁䭁䅁䅑潁䭁䵁卫䅁䉁䅁䅁允䅁䅁䅕灭婭婭灭啗䵁䅉䅅䅁䙁䅁䅁睁䵁䅁䅁权癄䅄䅁权煄权䅁权浄权䅁权牄权䅁允䅁䅁䅅䅁䡁䅁䅁䅁杄畍䅚䍄䉁䅁䅁兂䅁䅁䅍䅄䅁䅁䅯兒䅷䅁䅯朶䅯䅁䅯朵䅯䅁䅯眶䅯䅁䅅䅁䉁䅁䅁睂䅁䅁䅁䑑浢䅑杷允䅁䅁䅕䅁䑁䅁䅷䅁䭁䑁乙䅁䭁佁䭫䅁䭁佁䭙䅁䭁佁䭣䅁䉁䅁䅁允䅁䅁䅯䅅䅑䅁杷允䅁䅁䅕䅁䑁䅁䅷䅁䭁䍁䵳䅁䭁佁䭫䅁䭁佁䭙䅁䭁佁䭣䅁䉁䅁䅁允䅁䅁䅯䅅䅑䅁杷允䅁䅁䅕䅁䑁䅁䅷䅁䭁䉁乷䅁䭁佁䭕䅁䭁佁䭙䅁䭁佁䭣䅁䉁䅁䅁允䅁䅁䅯李䅳䅁杷允䅁䅁䅍䅁䑁䅁䅷䅁䭁䵁䵅䅁䭁䉁䝧䅁䉁䅁䅁允䅁䅁䅯䅦䅙䅁杷允䅁䅁䅍䅁䑁䅁䅷䅁䭁䕁䱯䅁䭁䉁䝧䅁䉁䅁䅁允䅁䅁䅯克䅙䅁杷允䅁䅁䅑䅁䑁䅁䅷䅁䭁䉁䵳䅁䭁䉁䜸䅁䭁䍁䝁䅁䉁䅁䅁允䅁䅁䅯朰䅣䅁杷允䅁䅁䅑䅁䑁䅁䅷䅁䭁䅁䱧䅁䭁䉁䜸䅁䭁䍁䝁䅁䉁䅁䅁允䅁䅁䅯杳䅙䅁杷允䅁䅁䅑䅁䑁䅁䅷䅁䭁䅁䱫䅁䭁䉁䜸䅁䭁䍁䝁䅁䉁䅁䅁允䅁䅁䅯杹䅧䅁杷允䅁䅁䅍䅁䑁䅁䅷䅁䭁乁义䅁䭁䍁䝙䅁䉁䅁䅁允䅁䅁䅕敨剴䉵ㄶ䕖䵁䅉䅅䅁䙁䅁䅁睁䵁䅁䅁权ぁ睄䅁权汄权䅁权浄权䅁权湄权䅁允䅁䅁䅅䅁䭁䉁䕁䅁䵁䅉䅅䅁䑁䅁䅁睁䵁䅁䅁权剃䅄䅁权流杂䅁允䅁䅁䅅䅁䙁䩁婱婭婭嘲䅚䍄䉁䅁䅁兂䅁䅁䅍䅄䅁䅁䅯兓䅳䅁䅯剸䅉䅁䅯䅂䍁䅧䅯䉹䅉䅁䅅䅁䉁䅁䅁兂䕄ㅩ橥晵楉䅑杷允䅁䅁䅕䅁䑁䅁䅷䅁䭁䕁䱫䅁䭁䵁单䅁䭁䅁䅑潁䭁䵁卫䅁䉁䅁䅁允䅁䅁䅕婹瑋杺步歈䵁䅉䅅䅁䑁䅁䅁睁䵁䅁䅁权歄睃䅁权捁杂䅁允䅁䅁䅅䅁䭁䵁䝣䅁䵁䅉䅅䅁䑁䅁䅁睁䵁䅁䅁权敃兄䅁权流杂䅁允䅁䅁䅅䅁䙁䉁䘫ㄶ㑇氷䅤䍄䉁䅁䅁兂䅁䅁䅍䅄䅁䅁䅯睎䄴䅁䅯剸䅉䅁䅯䅂䍁䅧䅯剹䅉䅁䅅䅁䉁䅁䅁兂癄汇敮⽤慯䅑杷允䅁䅁䅍䅁䑁䅁䅷䅁䭁䩁临䅁䭁䉁䝧䅁䉁䅁䅁允䅁䅁䅯兇䅙䅁杷允䅁䅁䅕䅁䑁䅁䅷䅁䭁䱁䱣䅁䭁佁䭕䅁䭁佁䭙䅁䭁佁䭣䅁䉁䅁䅁允䅁䅁䅯䅅䅑䅁杷允䅁䅁䅍䅁䑁䅁䅷䅁䭁䅁䵉䅁䭁䵁匸䅁䉁䅁䅁允䅁䅁䅣䅁䅁䥁佁唵䵁䅉䅅䅁䑁䅁䅁睁䵁䅁䅁权求充䅁权奁杂䅁允䅁䅁䅅䅁䭁䕁䝑䅁䵁䅉䅅䅁䙁䅁䅁睁䵁䅁䅁权千睃䅁权䙄杅䅁权䕁䅁䅋权䥄杅䅁允䅁䅁䅅䅁䙁䕁㝣婳䕰䍚䅒䍄䉁䅁䅁兂䅁䅁䅍䅄䅁䅁䅯兓䅳䅁䅯儵䅯䅁䅯朵䅯䅁䅯眵䅯䅁䅅䅁䉁䅁䅁权捁睃䅁䍄䉁䅁䅁䅂䅁䅁䅍䅄䅁䅁䅯儱䄰䅁䅯睈䅙䅁䅯䅉䅙䅁䅅䅁䉁䅁䅁权噂杅䅁䍄䉁䅁䅁䅂䅁䅁䅍䅄䅁䅁䅯眱䄰䅁䅯睈䅙䅁䅯䅉䅙䅁䅅䅁䉁䅁䅁权䝃杂䅁䍄䉁䅁䅁兂䅁䅁䅍䅄䅁䅁䅯允䅳䅁䅯儷䅯䅁䅯朵䅯䅁䅯眵䅯䅁䅅䅁䉁䅁䅁睂䅁䅁䅁䕷浘䅑杷允䅁䅁䅍䅁䑁䅁䅷䅁䭁䑁䵯䅁䭁䍁䝙䅁䉁䅁䅁允䅁䅁䅕場啯歲䉦䕘䵁䅉䅅䅁䙁䅁䅁睁䵁䅁䅁权祂兄䅁权䙄杅䅁权䕁䅁䅋权䥄杅䅁允䅁䅁䅅䅁䙁䝁㉉単㙏卋䅚䍄䉁䅁䅁睁䅁䅁䅍䅄䅁䅁䅯朹䅷䅁䅯䅈䅙䅁䅅䅁䉁䅁䅁权獄杂䅁䍄䉁䅁䅁睁䅁䅁䅍䅄䅁䅁䅯䄸䅷䅁䅯杇䅙䅁䅅䅁䉁䅁䅁权敂杂䅁䍄䉁䅁䅁兂䅁䅁䅍䅄䅁䅁䅯眹䅷䅁䅯朶䅯䅁䅯朵䅯䅁䅯眶䅯䅁䅅䅁䉁䅁䅁睂䅁䅁䅁䑧浌䅑杷允䅁䅁䅕䅁䑁䅁䅷䅁䭁偁䵑䅁䭁佁䬰䅁䭁佁䭙䅁䭁佁䭣䅁䉁䅁䅁允䅁䅁䅯䅅䅑䅁杷允䅁䅁䅕䅁䑁䅁䅷䅁䭁䉁佑䅁䭁䵁即䅁䭁䅁䅑潁䭁䵁卫䅁䉁䅁䅁允䅁䅁䅕捺䵺䵺㡸啗䵁䅉䅅䅁䙁䅁䅁睁䵁䅁䅁权ㅄ䅄䅁权瑄权䅁权浄权䅁权湄权䅁允䅁䅁䅅䅁䭁䉁䕁䅁䵁䅉䅅䅁䑁䅁䅁睁䵁䅁䅁权扃杄䅁权慁杂䅁允䅁䅁䅅䅁䭁䙁䝫䅁䵁䅉䅅䅁䙁䅁䅁睁䵁䅁䅁权祂兄䅁权䱄杅䅁权䕁䅁䅋权䩄杅䅁允䅁䅁䅅䅁䙁䡁啳歲桦汇䅴䍄䉁䅁䅁兂䅁䅁䅍䅄䅁䅁䅯杒䄸䅁䅯儶䅯䅁䅯朵䅯䅁䅯眵䅯䅁䅅䅁䉁䅁䅁权允䅂䅁䍄䉁䅁䅁兂䅁䅁䅍䅄䅁䅁䅯朹䅷䅁䅯儵䅯䅁䅯朵䅯䅁䅯眵䅯䅁䅅䅁䉁䅁䅁权汃睃䅁䍄䉁䅁䅁兂䅁䅁䅍䅄䅁䅁䅯䅋䅳䅁䅯剸䅉䅁䅯䅂䍁䅧䅯剹䅉䅁䅅䅁䉁䅁䅁兂㍃ㅵ流党䅷䅑杷允䅁䅁䅕䅁䑁䅁䅷䅁䭁佁䵕䅁䭁佁䭷䅁䭁佁䭙䅁䭁佁䭣䅁䉁䅁䅁允䅁䅁䅣䅁䅁䅁橁欵䵁䅉䅅䅁䑁䅁䅁睁䵁䅁䅁权祂兄䅁权奁杂䅁允䅁䅁䅅䅁䭁䕁䝑䅁䵁䅉䅅䅁䙁䅁䅁睁䵁䅁䅁权䥄杄䅁权瑄权䅁权浄权䅁权湄权䅁允䅁䅁䅅䅁䭁䉁䕁䅁䵁䅉䅅䅁䙁䅁䅁睁䵁䅁䅁权杂䅄䅁权獄权䅁权浄权䅁权湄权䅁允䅁䅁䅅䅁䡁䅁䅁䅁杂佒䅚䍄䉁䅁䅁睁䅁䅁䅍䅄䅁䅁䅯杣䄰䅁䅯杇䅙䅁䅅䅁䉁䅁䅁权䱂杂䅁䍄䉁䅁䅁兂䅁䅁䅍䅄䅁䅁䅯剆䅁䅁䅯䄷䅯䅁䅯朵䅯䅁䅯眵䅯䅁䅅䅁䉁䅁䅁睂䅁䅁䅁䝁汘䅑杷允䅁䅁䅕䅁䑁䅁䅷䅁䭁䉁䱣䅁䭁佁䬰䅁䭁佁䭙䅁䭁佁䭣䅁䉁䅁䅁允䅁䅁䅯䅅䅑䅁杷允䅁䅁䅍䅁䑁䅁䅷䅁䭁䕁䱍䅁䭁䉁䝯䅁䉁䅁䅁允䅁䅁䅯睓䅙䅁杷允䅁䅁䅍䅁䑁䅁䅷䅁䭁䙁儴䅁䭁䉁䜴䅁䉁䅁䅁允䅁䅁䅯眳䅣䅁杷允䅁䅁䅑䅁䑁䅁䅷䅁䭁䡁义䅁䭁䉁䜸䅁䭁䍁䝁䅁䉁䅁䅁允䅁䅁䅯睪䅯䅁杷允䅁䅁䅍䅁䑁䅁䅷䅁䭁䑁乕䅁䭁䵁匸䅁䉁䅁䅁允䅁䅁䅣䅁䅁䝁牂唵䵁䅉䅅䅁䑁䅁䅁睁䵁䅁䅁权偃兄䅁权流杂䅁允䅁䅁䅅䅁䙁䵁䴳䵺䵺䙈䅰䍄䉁䅁䅁兂䅁䅁䅍䅄䅁䅁䅯免䄰䅁䅯硹䅉䅁䅯䅂䍁䅧䅯剹䅉䅁䅅䅁䉁䅁䅁兂㉄䙋偹畷扖䅑杷允䅁䅁䅕䅁䑁䅁䅷䅁䭁䡁乍䅁䭁佁䭯䅁䭁佁䭙䅁䭁佁䭳䅁䉁䅁䅁允䅁䅁䅯䅅䅑䅁杷允䅁䅁䅍䅁䑁䅁䅷䅁䭁䍁八䅁䭁䉁䝧䅁䉁䅁䅁允䅁䅁䅯克䅙䅁杷允䅁䅁䅕䅁䑁䅁䅷䅁䭁䩁䱳䅁䭁佁䭷䅁䭁佁䭙䅁䭁佁䭣䅁䉁䅁䅁允䅁䅁䅯䅅䅑䅁杷允䅁䅁䅕䅁䑁䅁䅷䅁䭁䩁䱷䅁䭁佁䭷䅁䭁佁䭙䅁䭁佁䭣䅁䉁䅁䅁允䅁䅁䅯䅅䅑䅁杷允䅁䅁䅍䅁䑁䅁䅷䅁䭁䅁佧䅁䭁䉁䝯䅁䉁䅁䅁允䅁䅁䅯睘䅙䅁杷允䅁䅁䅕䅁䑁䅁䅷䅁䭁䑁䵳䅁䭁佁䭷䅁䭁佁䭙䅁䭁佁䭣䅁䉁䅁䅁允䅁䅁䅣䅁䅁䕁㝁唵䵁䅉䅅䅁䑁䅁䅁睁䵁䅁䅁权祂兄䅁权歁杂䅁允䅁䅁䅅䅁䭁䩁前䅁䵁䅉䅅䅁䙁䅁䅁睁䵁䅁䅁权䍃兄䅁权汄权䅁权浄权䅁权湄权䅁允䅁䅁䅅䅁䭁䑁䱣䅁䵁䅉䅅䅁䙁䅁䅁睁䵁䅁䅁权坂睃䅁权潄权䅁权浄权䅁权湄权䅁允䅁䅁䅅䅁䭁䉁䕁䅁䵁䅉䅅䅁䑁䅁䅁睁䵁䅁䅁权潁睃䅁权奁杂䅁允䅁䅁䅅䅁䭁䡁䝷䅁䵁䅉䅅䅁䙁䅁䅁睁䵁䅁䅁权扃睃䅁权瑄权䅁权浄权䅁权湄权䅁允䅁䅁䅅䅁䭁䉁䕁䅁䵁䅉䅅䅁䙁䅁䅁睁䵁䅁䅁权捃睃䅁权瑄权䅁权浄权䅁权湄权䅁允䅁䅁䅅䅁䭁䉁䕁䅁䵁䅉䅅䅁䑁䅁䅁睁䵁䅁䅁权祂兄䅁权流杂䅁允䅁䅁䅅䅁䙁佁㙆䭆䠵噫䅤䍄䉁䅁䅁睁䅁䅁䅍䅄䅁䅁䅯睘䄰䅁䅯䅊䅙䅁䅅䅁䉁䅁䅁权允䅂䅁䍄䉁䅁䅁兂䅁䅁䅍䅄䅁䅁䅯兕䄰䅁䅯儷䅯䅁䅯朵䅯䅁䅯眵䅯䅁䅅䅁䉁䅁䅁权允䅂䅁䍄䉁䅁䅁兂䅁䅁䅍䅄䅁䅁䅯杣䄰䅁䅯朶䅯䅁䅯朵䅯䅁䅯眶䅯䅁䅅䅁䉁䅁䅁权允䅂䅁䍄䉁䅁䅁睁䅁䅁䅍䅄䅁䅁䅯兪䅳䅁䅯硺䅉䅁䅅䅁䉁䅁䅁权允䅂䅁䍄䉁䅁䅁兂䅁䅁䅍䅄䅁䅁䅯睫䅳䅁䅯朶䅯䅁䅯朵䅯䅁䅯眶䅯䅁䅅䅁䉁䅁䅁权允䅂䅁䍄䉁䅁䅁兂䅁䅁䅍䅄䅁䅁䅯杣䄰䅁䅯䄷䅯䅁䅯朵䅯䅁䅯眵䅯䅁䅅䅁䉁䅁䅁权允䅂䅁䍄䉁䅁䅁兂䅁䅁䅍䅄䅁䅁䅯䄹䅷䅁䅯儶䅯䅁䅯朵䅯䅁䅯眵䅯䅁䅅䅁䉁䅁䅁权允䅂䅁䍄䉁䅁䅁兂䅁䅁䅍䅄䅁䅁䅯儹䅷䅁䅯儶䅯䅁䅯朵䅯䅁䅯眵䅯䅁䅅䅁䉁䅁䅁权允䅂䅁䍄䉁䅁䅁睁䅁䅁䅍䅄䅁䅁䅯睵䄴䅁䅯硺䅉䅁䅅䅁䉁䅁䅁权允䅂䅁䍄䉁䅁䅁兂䅁䅁䅍䅄䅁䅁䅯杯䅷䅁䅯剸䅉䅁䅯䅂䍁䅧䅯䉹䅉䅁䅅䅁䉁䅁䅁兂䭃䴶祯䭳䱧䅑杷允䅁䅁䅍䅁䑁䅁䅷䅁䭁䅁䱯䅁䭁䉁䝷䅁䉁䅁䅁允䅁䅁䅯杍䅙䅁杷允䅁䅁䅍䅁䑁䅁䅷䅁䭁䉁䱙䅁䭁䵁匸䅁䉁䅁䅁允䅁䅁䅣䅁䅁䝁䉁唵䵁䅉䅅䅁䑁䅁䅁睁䵁䅁䅁权䍃䅄䅁权奁杂䅁允䅁䅁䅅䅁䭁䑁䝫䅁䵁䅉䅅䅁䙁䅁䅁睁䵁䅁䅁权㝃杄䅁权䱄杅䅁权䕁䅁䅋权䥄杅䅁允䅁䅁䅅䅁䙁佁㙆䭆䠵嘴䅖䍄䉁䅁䅁兂䅁䅁䅍䅄䅁䅁䅯杙䅷䅁䅯剸䅉䅁䅯䅂䍁䅧䅯䉹䅉䅁䅅䅁䉁䅁䅁兂䍃橔慴坨坙䅑杷允䅁䅁䅕䅁䑁䅁䅷䅁䭁䱁䱣䅁䭁佁䭧䅁䭁佁䭙䅁䭁佁䭣䅁䉁䅁䅁允䅁䅁䅯䅅䅑䅁杷允䅁䅁䅕䅁䑁䅁䅷䅁䭁䑁䱉䅁䭁佁䭷䅁䭁佁䭙䅁䭁佁䭣䅁䉁䅁䅁允䅁䅁䅯䅅䅑䅁杷允䅁䅁䅍䅁䑁䅁䅷䅁䭁䕁丸䅁䭁䉁䝷䅁䉁䅁䅁允䅁䅁䅯䅈䅣䅁杷允䅁䅁䅍䅁䑁䅁䅷䅁䭁䱁佳䅁䭁䉁䝯䅁䉁䅁䅁允䅁䅁䅯兌䅙䅁杷允䅁䅁䅍䅁䑁䅁䅷䅁䭁䱁佳䅁䭁䉁䝷䅁䉁䅁䅁允䅁䅁䅯兘䅙䅁杷允䅁䅁䅕䅁䑁䅁䅷䅁䭁䙁䵑䅁䭁佁䭷䅁䭁佁䭙䅁䭁佁䭣䅁䉁䅁䅁允䅁䅁䅣䅁䅁䭁允欵䵁䅉䅅䅁䙁䅁䅁睁䵁䅁䅁权奃睄䅁权煄权䅁权浄权䅁权牄权䅁允䅁䅁䅅䅁䡁䅁䅁䅁杁畔䅚䍄䉁䅁䅁兂䅁䅁䅍䅄䅁䅁䅯朴䄸䅁䅯䄷䅯䅁䅯朵䅯䅁䅯眵䅯䅁䅅䅁䉁䅁䅁权允䅂䅁䍄䉁䅁䅁睁䅁䅁䅍䅄䅁䅁䅯权䅳䅁䅯硺䅉䅁䅅䅁䉁䅁䅁权允䅂䅁䍄䉁䅁䅁睁䅁䅁䅍䅄䅁䅁䅯权䅳䅁䅯䅇䅙䅁䅅䅁䉁䅁䅁权婁杂䅁䍄䉁䅁䅁睁䅁䅁䅍䅄䅁䅁䅯六䅷䅁䅯杈䅙䅁䅅䅁䉁䅁䅁权䩂杂䅁䍄䉁䅁䅁䅂䅁䅁䅍䅄䅁䅁䅯杊䄴䅁䅯睈䅙䅁䅯䅉䅙䅁䅅䅁䉁䅁䅁权捃䅃䅁䍄䉁䅁䅁睁䅁䅁䅍䅄䅁䅁䅯元䅳䅁䅯䅈䅙䅁䅅䅁䉁䅁䅁权䩄䅃䅁䍄䉁䅁䅁睁䅁䅁䅍䅄䅁䅁䅯䅰䅷䅁䅯杈䅙䅁䅅䅁䉁䅁䅁权歁睂䅁䍄䉁䅁䅁睁䅁䅁䅍䅄䅁䅁䅯权䅳䅁䅯䅊䅙䅁䅅䅁䉁䅁䅁权㥄睂䅁䍄䉁䅁䅁睁䅁䅁䅍䅄䅁䅁䅯权䅳䅁䅯杊䅙䅁䅅䅁䉁䅁䅁兂歃䑣䬰㜱奎䅑杷允䅁䅁䅕䅁䑁䅁䅷䅁䭁乁䵙䅁䭁佁䬰䅁䭁佁䭙䅁䭁佁䭣䅁䉁䅁䅁允䅁䅁䅣䅁䅁䝁婃唵䵁䅉䅅䅁䙁䅁䅁睁䵁䅁䅁权㍃睃䅁权瑄权䅁权浄权䅁权湄权䅁允䅁䅁䅅䅁䭁䉁䕁䅁䵁䅉䅅䅁䑁䅁䅁睁䵁䅁䅁权䥄睃䅁权流杂䅁允䅁䅁䅅䅁䙁偁潙䥘䌯噒䅨䍄䉁䅁䅁睁䅁䅁䅍䅄䅁䅁䅯睘䅳䅁䅯硺䅉䅁䅅䅁䉁䅁䅁睂䅁䅁䅁义杘䅑杷允䅁䅁䅍䅁䑁䅁䅷䅁䭁偁䬸䅁䭁䍁䝙䅁䉁䅁䅁允䅁䅁䅕捺䵺䵺捹啕䵁䅉䅅䅁䑁䅁䅁睁䵁䅁䅁权㑁睄䅁权歁杂䅁允䅁䅁䅅䅁䭁䉁䕁䅁䵁䅉䅅䅁䑁䅁䅁睁䵁䅁䅁权佄睃䅁权敁杂䅁允䅁䅁䅅䅁䭁䑁䝑䅁䵁䅉䅅䅁䑁䅁䅁睁䵁䅁䅁权啂䅄䅁权慁杂䅁允䅁䅁䅅䅁䭁䵁䜰䅁䵁䅉䅅䅁䙁䅁䅁睁䵁䅁䅁权卄睄䅁权䱄杅䅁权䕁䅁䅋权䩄杅䅁允䅁䅁䅅䅁䙁偁潙䥘䌯嘱䅒䍄䉁䅁䅁睁䅁䅁䅍䅄䅁䅁䅯䅤䄴䅁䅯杊䅙䅁䅅䅁䉁䅁䅁兂穁積積㝍塎䅑杷允䅁䅁䅍䅁䑁䅁䅷䅁䭁䑁佳䅁䭁䉁䝧䅁䉁䅁䅁允䅁䅁䅯䅦䅙䅁杷允䅁䅁䅕䅁䑁䅁䅷䅁䭁䵁乳䅁䭁䵁单䅁䭁䅁䅑潁䭁䵁卫䅁䉁䅁䅁允䅁䅁䅕䕅㍰捘䍢歂䵁䅉䅅䅁䑁䅁䅁睁䵁䅁䅁权時睃䅁权流杂䅁允䅁䅁䅅䅁䙁䥁䌯匹捨ㅈ䅤䍄䉁䅁䅁兂䅁䅁䅍䅄䅁䅁䅯来䅷䅁䅯硹䅉䅁䅯䅂䍁䅧䅯䉹䅉䅁䅅䅁䉁䅁䅁兂䥂場啯獲卤䅑杷允䅁䅁䅕䅁䑁䅁䅷䅁䭁䭁䱅䅁䭁䵁即䅁䭁䅁䅑潁䭁䵁卧䅁䉁䅁䅁允䅁䅁䅕牕敧敨䩵䕙䵁䅉䅅䅁䑁䅁䅁睁䵁䅁䅁权䝁兄䅁权流杂䅁允䅁䅁䅅䅁䙁佁剸䉵䘶ㅥ䅆䍄䉁䅁䅁睁䅁䅁䅍䅄䅁䅁䅯眲䄸䅁䅯䅈䅙䅁䅅䅁䉁䅁䅁权乂杂䅁䍄䉁䅁䅁睁䅁䅁䅍䅄䅁䅁䅯睂䄰䅁䅯杈䅙䅁䅅䅁䉁䅁䅁权⽁杂䅁䍄䉁䅁䅁兂䅁䅁䅍䅄䅁䅁䅯睘䅳䅁䅯儵䅯䅁䅯朵䅯䅁䅯眵䅯䅁䅅䅁䉁䅁䅁权允䅂䅁䍄䉁䅁䅁睁䅁䅁䅍䅄䅁䅁䅯朲䅳䅁䅯䅇䅙䅁䅅䅁䉁䅁䅁权㡂杂䅁䍄䉁䅁䅁睁䅁䅁䅍䅄䅁䅁䅯䅥䄴䅁䅯杇䅙䅁䅅䅁䉁䅁䅁权㝂杂䅁䍄䉁䅁䅁兂䅁䅁䅍䅄䅁䅁䅯䄳䅳䅁䅯剸䅉䅁䅯䅂䍁䅧䅯䉹䅉䅁䅅䅁䉁䅁䅁兂䑄㥥塱剕䌸䅑杷允䅁䅁䅕䅁䑁䅁䅷䅁䭁䙁䰸䅁䭁佁䭷䅁䭁佁䭙䅁䭁佁䭣䅁䉁䅁䅁允䅁䅁䅯䅅䅑䅁杷允䅁䅁䅕䅁䑁䅁䅷䅁䭁乁䱯䅁䭁䵁单䅁䭁䅁䅑潁䭁䵁卧䅁䉁䅁䅁允䅁䅁䅕䈳乫㑄楚启䴸䅉䅅䅁䑁䅁䅁睁䵁䅁䅁权䍂兄䅁权捁杂䅁允䅁䅁䅅䅁䭁䵁䜸䅁䵁䅉䅅䅁䑁䅁䅁睁䵁䅁䅁权㙄䅄䅁权偄杅䅁允䅁䅁䅅䅁䭁䉁䕁䅁䵁䅉䅅䅁䑁䅁䅁睁䵁䅁䅁权時兄䅁权敁杂䅁允䅁䅁䅅䅁䭁䍁䡫䅁䵁䅉䅅䅁䙁䅁䅁睁䵁䅁䅁权噁杄䅁权灄权䅁权浄权䅁权湄权䅁允䅁䅁䅅䅁䭁䉁余䅁䵁䅉䅅䅁䙁䅁䅁睁䵁䅁䅁权䩁䅅䅁权䱄杅䅁权䕁䅁䅋权䩄杅䅁允䅁䅁䅅䅁䙁䑁䬰㘱睎坲䅆䍄䉁䅁䅁睁䅁䅁䅍䅄䅁䅁䅯朲䅳䅁䅯杈䅙䅁䅅䅁䉁䅁䅁权慃杂䅁䍄䉁䅁䅁睁䅁䅁䅍䅄䅁䅁䅯杳䄰䅁䅯杈䅙䅁䅅䅁䉁䅁䅁权㉂杂䅁䍄䉁䅁䅁睁䅁䅁䅍䅄䅁䅁䅯入䅳䅁䅯硺䅉䅁䅅䅁䉁䅁䅁权允䅂䅁䍄䉁䅁䅁睁䅁䅁䅍䅄䅁䅁䅯朲䅳䅁䅯䅊䅙䅁䅅䅁䉁䅁䅁权獁杂䅁䍄䉁䅁䅁兂䅁䅁䅍䅄䅁䅁䅯䄰䄰䅁䅯硹䅉䅁䅯䅂䍁䅧䅯剹䅉䅁䅅䅁䉁䅁䅁兂啁歲桦潥歒䅑杷允䅁䅁䅕䅁䑁䅁䅷䅁䭁乁久䅁䭁䵁即䅁䭁䅁䅑潁䭁䵁卫䅁䉁䅁䅁允䅁䅁䅕噋偹癷㑖啘䵁䅉䅅䅁䑁䅁䅁睁䵁䅁䅁权湁睄䅁权敁杂䅁允䅁䅁䅅䅁䭁䑁䝑䅁䵁䅉䅅䅁䙁䅁䅁睁䵁䅁䅁权䍃䅄䅁权獄权䅁权浄权䅁权湄权䅁允䅁䅁䅅䅁䭁䉁䕁䅁䵁䅉䅅䅁䙁䅁䅁睁䵁䅁䅁权浂䅄䅁权獄权䅁权浄权䅁权湄权䅁允䅁䅁䅅䅁䭁䉁䕁䅁䵁䅉䅅䅁䑁䅁䅁睁䵁䅁䅁权ぁ䅄䅁权慁杂䅁允䅁䅁䅅䅁䭁䡁䝳䅁䵁䅉䅅䅁䑁䅁䅁睁䵁䅁䅁权婂睃䅁权敁杂䅁允䅁䅁䅅䅁䭁䑁䝑䅁䵁䅉䅅䅁䕁䅁䅁睁䵁䅁䅁权奁䅄䅁权晁杂䅁权杁杂䅁允䅁䅁䅅䅁䭁䉁䵫䅁䵁䅉䅅䅁䑁䅁䅁睁䵁䅁䅁权捄睃䅁权慁杂䅁允䅁䅁䅅䅁䭁䉁䝳䅁䵁䅉䅅䅁䑁䅁䅁睁䵁䅁䅁权㥃睃䅁权奁杂䅁允䅁䅁䅅䅁䭁䝁䜸䅁䵁䅉䅅䅁䕁䅁䅁睁䵁䅁䅁权摄睃䅁权晁杂䅁权杁杂䅁允䅁䅁䅅䅁䭁䥁䝙䅁䵁䅉䅅䅁䕁䅁䅁睁䵁䅁䅁权敄睃䅁权晁杂䅁权杁杂䅁允䅁䅁䅅䅁䭁䑁䝳䅁䵁䅉䅅䅁䑁䅁䅁睁䵁䅁䅁权い权䅁权敁杂䅁允䅁䅁䅅䅁䭁乁䡑䅁䵁䅉䅅䅁䑁䅁䅁睁䵁䅁䅁权桂兄䅁权流杂䅁允䅁䅁䅅䅁䙁䉁䘫ㄶ㑇汄䅊䍄䉁䅁䅁睁䅁䅁䅍䅄䅁䅁䅯睖䅳䅁䅯䅇䅙䅁䅅䅁䉁䅁䅁权㥁杂䅁䍄䉁䅁䅁睁䅁䅁䅍䅄䅁䅁䅯䄷䄴䅁䅯䅇䅙䅁䅅䅁䉁䅁䅁权灁杂䅁䍄䉁䅁䅁兂䅁䅁䅍䅄䅁䅁䅯睌䅷䅁䅯硹䅉䅁䅯䅂䍁䅧䅯剹䅉䅁䅅䅁䉁䅁䅁兂卂䉵䘶㜶商䅑杷允䅁䅁䅕䅁䑁䅁䅷䅁䭁佁佣䅁䭁䵁即䅁䭁䅁䅑潁䭁䵁卧䅁䉁䅁䅁允䅁䅁䅕歲桦桥佔歖䵁䅉䅅䅁䑁䅁䅁睁䵁䅁䅁权浄兄䅁权慁杂䅁允䅁䅁䅅䅁䭁䝁䝉䅁䵁䅉䅅䅁䙁䅁䅁睁䵁䅁䅁权あ䅄䅁权䙄杅䅁权䕁䅁䅋权䩄杅䅁允䅁䅁䅅䅁䙁䩁先⭈剭砸䅎䍄䉁䅁䅁睁䅁䅁䅍䅄䅁䅁䅯杖䅷䅁䅯杇䅙䅁䅅䅁䉁䅁䅁权時杂䅁䍄䉁䅁䅁兂䅁䅁䅍䅄䅁䅁䅯䄴䅳䅁䅯硹䅉䅁䅯䅂䍁䅧䅯剹䅉䅁䅅䅁䉁䅁䅁兂歃䑣䬰⼱扎䅑杷允䅁䅁䅍䅁䑁䅁䅷䅁䭁佁䱁䅁䭁䉁䝧䅁䉁䅁䅁允䅁䅁䅯杓䅙䅁杷允䅁䅁䅍䅁䑁䅁䅷䅁䭁䥁䵳䅁䭁䉁䝯䅁䉁䅁䅁允䅁䅁䅯児䅙䅁杷允䅁䅁䅕䅁䑁䅁䅷䅁䭁䵁䱣䅁䭁䵁单䅁䭁䅁䅑潁䭁䵁卫䅁䉁䅁䅁允䅁䅁䅕硓眱䭂偳あ䵁䅉䅅䅁䕁䅁䅁睁䵁䅁䅁权䅃䅄䅁权晁杂䅁权杁杂䅁允䅁䅁䅅䅁䭁䡁䝯䅁䵁䅉䅅䅁䑁䅁䅁睁䵁䅁䅁权䥁䅄䅁权奁杂䅁允䅁䅁䅅䅁䭁䍁䜰䅁䵁䅉䅅䅁䑁䅁䅁睁䵁䅁䅁权扁兄䅁权捁杂䅁允䅁䅁䅅䅁䭁䍁䝯䅁䵁䅉䅅䅁䑁䅁䅁睁䵁䅁䅁权杄睃䅁权慁杂䅁允䅁䅁䅅䅁䭁䙁䜴䅁䵁䅉䅅䅁䑁䅁䅁睁䵁䅁䅁权呃兄䅁权奁杂䅁允䅁䅁䅅䅁䭁䍁䝫䅁䵁䅉䅅䅁䑁䅁䅁睁䵁䅁䅁权㡁兄䅁权流杂䅁允䅁䅁䅅䅁䙁䵁䴳䵺䵺䙺䅖䍄䉁䅁䅁兂䅁䅁䅍䅄䅁䅁䅯䄴䅳䅁䅯儷䅯䅁䅯朵䅯䅁䅯眵䅯䅁䅅䅁䉁䅁䅁睂䅁䅁䅁䕷浘䅑杷允䅁䅁䅕䅁䑁䅁䅷䅁䭁佁乙䅁䭁佁䭫䅁䭁佁䭙䅁䭁佁䭣䅁䉁䅁䅁允䅁䅁䅯䅅䅑䅁杷允䅁䅁䅑䅁䑁䅁䅷䅁䭁佁䱁䅁䭁䉁䜸䅁䭁䍁䝁䅁䉁䅁䅁允䅁䅁䅯睕䅧䅁杷允䅁䅁䅕䅁䑁䅁䅷䅁䭁乁䵍䅁䭁䵁即䅁䭁䅁䅑潁䭁䵁卧䅁䉁䅁䅁允䅁䅁䅕噋偹癷奖䕚䵁䅉䅅䅁䙁䅁䅁睁䵁䅁䅁权ぁ䅄䅁权䙄杅䅁权䕁䅁䅋权䥄杅䅁允䅁䅁䅅䅁䙁䵁椶渴睮桉䄱䍄䉁䅁䅁兂䅁䅁䅍䅄䅁䅁䅯䄴䅳䅁䅯䄷䅯䅁䅯朵䅯䅁䅯眵䅯䅁䅅䅁䉁䅁䅁睂䅁䅁䅁䕷浘䅑杷允䅁䅁䅍䅁䑁䅁䅷䅁䭁䵁䰴䅁䭁䉁䝷䅁䉁䅁䅁允䅁䅁䅯杙䅙䅁杷允䅁䅁䅕䅁䑁䅁䅷䅁䭁䍁八䅁䭁佁䭕䅁䭁佁䭙䅁䭁佁䭣䅁䉁䅁䅁允䅁䅁䅯儫䅯䅁杷允䅁䅁䅍䅁䑁䅁䅷䅁䭁佁䱷䅁䭁䵁匸䅁䉁䅁䅁允䅁䅁䅣䅁䅁䍁佂䔵䵁䅉䅅䅁䙁䅁䅁睁䵁䅁䅁权扄睃䅁权汄权䅁权浄权䅁权湄权䅁允䅁䅁䅅䅁䭁䉁䱷䅁䵁䅉䅅䅁䑁䅁䅁睁䵁䅁䅁权瑄睃䅁权偄杅䅁允䅁䅁䅅䅁䡁䅁䅁䅁杄畡䅒䍄䉁䅁䅁兂䅁䅁䅍䅄䅁䅁䅯眰䅷䅁䅯剸䅉䅁䅯䅂䍁䅧䅯剹䅉䅁䅅䅁䉁䅁䅁兂㡄佔塐⬳慫䅑杷允䅁䅁䅕䅁䑁䅁䅷䅁䭁䅁久䅁䭁佁䬰䅁䭁佁䭙䅁䭁佁䭣䅁䉁䅁䅁允䅁䅁䅣䅁䅁䵁睁欵䵁䅉䅅䅁䙁䅁䅁睁䵁䅁䅁权獄睃䅁权䙄杅䅁权䕁䅁䅋权䩄杅䅁允䅁䅁䅅䅁䙁䑁㑉桴湯䄳䅤䍄䉁䅁䅁兂䅁䅁䅍䅄䅁䅁䅯䅸䅷䅁䅯儶䅯䅁䅯朵䅯䅁䅯眵䅯䅁䅅䅁䉁䅁䅁权允䅂䅁䍄䉁䅁䅁兂䅁䅁䅍䅄䅁䅁䅯䄷䅳䅁䅯硹䅉䅁䅯䅂䍁䅧䅯䉹䅉䅁䅅䅁䉁䅁䅁兂慃婭婭敭啬䅑杷允䅁䅁䅕䅁䑁䅁䅷䅁䭁䍁䵉䅁䭁䵁单䅁䭁䅁䅑潁䭁䵁卧䅁䉁䅁䅁允䅁䅁䅕渶啕㕡䉙ぃ䵁䅉䅅䅁䙁䅁䅁睁䵁䅁䅁权楄睄䅁权䱄杅䅁权䕁䅁䅋权䩄杅䅁允䅁䅁䅅䅁䙁䙁㑋潈牘嘸䅬䍄䉁䅁䅁睁䅁䅁䅍䅄䅁䅁䅯䄷䅳䅁䅯杈䅙䅁䅅䅁䉁䅁䅁权乁睂䅁䍄䉁䅁䅁兂䅁䅁䅍䅄䅁䅁䅯䅩䅷䅁䅯剸䅉䅁䅯䅂䍁䅧䅯䉹䅉䅁䅅䅁䉁䅁䅁兂瑄䙷儷ぴ充䅑杷允䅁䅁䅕䅁䑁䅁䅷䅁䭁䅁何䅁䭁佁䬰䅁䭁佁䭙䅁䭁佁䭣䅁䉁䅁䅁允䅁䅁䅯䅅䅑䅁杷允䅁䅁䅍䅁䑁䅁䅷䅁䭁佁䱷䅁䭁䍁䝑䅁䉁䅁䅁允䅁䅁䅯䅅䅑䅁杷允䅁䅁䅕䅁䑁䅁䅷䅁䭁䵁䵙䅁䭁䵁即䅁䭁䅁䅑潁䭁䵁卫䅁䉁䅁䅁允䅁䅁䅕呣䬰㘱児啗䵁䅉䅅䅁䑁䅁䅁睁䵁䅁䅁权瑄睃䅁权歁杂䅁允䅁䅁䅅䅁䭁䩁剕䅁䵁䅉䅅䅁䑁䅁䅁睁䵁䅁䅁权瑄睃䅁权流杂䅁允䅁䅁䅅䅁䙁䡁啳歲桦汓䅎䍄䉁䅁䅁睁䅁䅁䅍䅄䅁䅁䅯杗䅷䅁䅯䅈䅙䅁䅅䅁䉁䅁䅁权潂睂䅁䍄䉁䅁䅁兂䅁䅁䅍䅄䅁䅁䅯儷䅳䅁䅯儶䅯䅁䅯朵䅯䅁䅯眵䅯䅁䅅䅁䉁䅁䅁权允䅂䅁䍄䉁䅁䅁兂䅁䅁䅍䅄䅁䅁䅯儲䅳䅁䅯儵䅯䅁䅯朵䅯䅁䅯眵䅯䅁䅅䅁䉁䅁䅁权允䅂䅁䍄䉁䅁䅁睁䅁䅁䅍䅄䅁䅁䅯䅤䅷䅁䅯杇䅙䅁䅅䅁䉁䅁䅁权兂睂䅁䍄䉁䅁䅁兂䅁䅁䅍䅄䅁䅁䅯睪䄴䅁䅯剸䅉䅁䅯䅂䍁䅧䅯䉹䅉䅁䅅䅁䉁䅁䅁兂歁㍌䕉橄啁䅑杷允䅁䅁䅍䅁䑁䅁䅷䅁䭁乁䵙䅁䭁䍁䝑䅁䉁䅁䅁允䅁䅁䅯硳䅅䅁杷允䅁䅁䅕䅁䑁䅁䅷䅁䭁偁䭳䅁䭁佁䭧䅁䭁佁䭙䅁䭁佁䭣䅁䉁䅁䅁允䅁䅁䅯杂䅳䅁杷允䅁䅁䅍䅁䑁䅁䅷䅁䭁䱁䱳䅁䭁䉁䝧䅁䉁䅁䅁允䅁䅁䅯兏䅙䅁杷允䅁䅁䅑䅁䑁䅁䅷䅁䭁䵁䵅䅁䭁䉁䜸䅁䭁䍁䝁䅁䉁䅁䅁允䅁䅁䅯杵䅙䅁杷允䅁䅁䅕䅁䑁䅁䅷䅁䭁䥁伸䅁䭁䵁即䅁䭁䅁䅑潁䭁䵁卧䅁䉁䅁䅁允䅁䅁䅕呣䬰㘱䅍啖䵁䅉䅅䅁䙁䅁䅁睁䵁䅁䅁权歃睃䅁权䱄杅䅁权䕁䅁䅋权䩄杅䅁允䅁䅁䅅䅁䙁䝁浚浚浚歊䄱䍄䉁䅁䅁兂䅁䅁䅍䅄䅁䅁䅯杊䄴䅁䅯硹䅉䅁䅯䅂䍁䅧䅯剹䅉䅁䅅䅁䉁䅁䅁兂捂㡪ㅌ佋杒䅑杷允䅁䅁䅍䅁䑁䅁䅷䅁䭁䱁乙䅁䭁䉁䝷䅁䉁䅁䅁允䅁䅁䅯杋䅙䅁杷允䅁䅁䅕䅁䑁䅁䅷䅁䭁䍁丸䅁䭁佁䭫䅁䭁佁䭙䅁䭁佁䭣䅁䉁䅁䅁允䅁䅁䅯栳䅅䅁杷允䅁䅁䅍䅁䑁䅁䅷䅁䭁䱁䱣䅁䭁䉁䝧䅁䉁䅁䅁允䅁䅁䅯杓䅙䅁杷允䅁䅁䅍䅁䑁䅁䅷䅁䭁䥁伸䅁䭁䉁䝧䅁䉁䅁䅁允䅁䅁䅯杓䅙䅁杷允䅁䅁䅍䅁䑁䅁䅷䅁䭁䍁位䅁䭁䉁䜴䅁䉁䅁䅁允䅁䅁䅯睭䅣䅁杷允䅁䅁䅍䅁䑁䅁䅷䅁䭁䥁伸䅁䭁䉁䜴䅁䉁䅁䅁允䅁䅁䅯睪䅙䅁杷允䅁䅁䅕䅁䑁䅁䅷䅁䭁䝁䵣䅁䭁佁䭯䅁䭁佁䭙䅁䭁佁䭳䅁䉁䅁䅁允䅁䅁䅣䅁䅁䍁睁欵䵁䅉䅅䅁䑁䅁䅁睁䵁䅁䅁权偃杄䅁权歁杂䅁允䅁䅁䅅䅁䭁䑁券䅁䵁䅉䅅䅁䑁䅁䅁睁䵁䅁䅁权獂杄䅁权慁杂䅁允䅁䅁䅅䅁䭁䱁䝁䅁䵁䅉䅅䅁䙁䅁䅁睁䵁䅁䅁权千睃䅁权䱄杅䅁权䕁䅁䅋权䩄杅䅁允䅁䅁䅅䅁䙁䙁㑋潈牘噉䄱䍄䉁䅁䅁兂䅁䅁䅍䅄䅁䅁䅯䅅䄴䅁䅯剸䅉䅁䅯䅂䍁䅧䅯䉹䅉䅁䅅䅁䉁䅁䅁兂㝁晎慵煗䕅䅑杷允䅁䅁䅕䅁䑁䅁䅷䅁䭁䍁八䅁䭁佁䬰䅁䭁佁䭙䅁䭁佁䭣䅁䉁䅁䅁允䅁䅁䅣䅁䅁䕁䙄䔵䵁䅉䅅䅁䑁䅁䅁睁䵁䅁䅁权䩁䅄䅁权捁杂䅁允䅁䅁䅅䅁䭁䕁䡙䅁䵁䅉䅅䅁䕁䅁䅁睁䵁䅁䅁权塃睃䅁权晁杂䅁权杁杂䅁允䅁䅁䅅䅁䭁䕁䡯䅁䵁䅉䅅䅁䙁䅁䅁睁䵁䅁䅁权㍃睃䅁权獄权䅁权浄权䅁权湄权䅁允䅁䅁䅅䅁䭁䉁䕁䅁䵁䅉䅅䅁䑁䅁䅁睁䵁䅁䅁权偃杄䅁权流杂䅁允䅁䅁䅅䅁䙁䍁捬㡪ㅌ䙃䅨䍄䉁䅁䅁睁䅁䅁䅍䅄䅁䅁䅯儷䄴䅁䅯杈䅙䅁䅅䅁䉁䅁䅁权⽄杂䅁䍄䉁䅁䅁兂䅁䅁䅍䅄䅁䅁䅯儸䅷䅁䅯儵䅯䅁䅯朵䅯䅁䅯眵䅯䅁䅅䅁䉁䅁䅁权捁睃䅁䍄䉁䅁䅁睁䅁䅁䅍䅄䅁䅁䅯杊䄰䅁䅯杇䅙䅁䅅䅁䉁䅁䅁权扁杂䅁䍄䉁䅁䅁兂䅁䅁䅍䅄䅁䅁䅯䅯䄰䅁䅯剸䅉䅁䅯䅂䍁䅧䅯剹䅉䅁䅅䅁䉁䅁䅁兂千婏䵑呩䑳䅑杷允䅁䅁䅕䅁䑁䅁䅷䅁䭁䥁伸䅁䭁佁䭫䅁䭁佁䭙䅁䭁佁䭣䅁䉁䅁䅁允䅁䅁䅯䉑䅅䅁杷允䅁䅁䅍䅁䑁䅁䅷䅁䭁䕁䱕䅁䭁䉁䜴䅁䉁䅁䅁允䅁䅁䅯䅇䅧䅁杷允䅁䅁䅍䅁䑁䅁䅷䅁䭁䙁佉䅁䭁䵁匸䅁䉁䅁䅁允䅁䅁䅯䅅䅑䅁杷允䅁䅁䅕䅁䑁䅁䅷䅁䭁䑁偧䅁䭁佁䭯䅁䭁佁䭙䅁䭁佁䭳䅁䉁䅁䅁允䅁䅁䅯䅅䅑䅁杷允䅁䅁䅑䅁䑁䅁䅷䅁䭁䍁䱳䅁䭁䉁䜸䅁䭁䍁䝁䅁䉁䅁䅁允䅁䅁䅯睃䅫䅁杷允䅁䅁䅕䅁䑁䅁䅷䅁䭁䍁䱧䅁䭁佁䭕䅁䭁佁䭙䅁䭁佁䭣䅁䉁䅁䅁允䅁䅁䅯䅅䅑䅁杷允䅁䅁䅕䅁䑁䅁䅷䅁䭁䡁䵳䅁䭁佁䬰䅁䭁佁䭙䅁䭁佁䭣䅁䉁䅁䅁允䅁䅁䅯䅅䅑䅁杷允䅁䅁䅕䅁䑁䅁䅷䅁䭁䥁䵷䅁䭁佁䭷䅁䭁佁䭙䅁䭁佁䭣䅁䉁䅁䅁允䅁䅁䅯䅅䅑䅁杷允䅁䅁䅕䅁䑁䅁䅷䅁䭁䥁䴰䅁䭁佁䭷䅁䭁佁䭙䅁䭁佁䭣䅁䉁䅁䅁允䅁䅁䅣䅁䅁䅁湄䔵䵁䅉䅅䅁䑁䅁䅁睁䵁䅁䅁权あ睄䅁权偄杅䅁允䅁䅁䅅䅁䭁䉁䕁䅁䵁䅉䅅䅁䙁䅁䅁睁䵁䅁䅁权獃杄䅁权灄权䅁权浄权䅁权湄权䅁允䅁䅁䅅䅁䭁䉁䕁䅁䵁䅉䅅䅁䙁䅁䅁睁䵁䅁䅁权橂䅄䅁权䙄杅䅁权䕁䅁䅋权䥄杅䅁允䅁䅁䅅䅁䙁乁㍘䡚樯剶䅰䍄䉁䅁䅁兂䅁䅁䅍䅄䅁䅁䅯睙䅷䅁䅯剸䅉䅁䅯䅂䍁䅧䅯剹䅉䅁䅅䅁䉁䅁䅁兂䉁㥳潌桄噳䅑杷允䅁䅁䅕䅁䑁䅁䅷䅁䭁偁䵣䅁䭁䵁单䅁䭁䅁䅑潁䭁䵁卫䅁䉁䅁䅁允䅁䅁䅕扤䤫硱ㅱ歄䵁䅉䅅䅁䑁䅁䅁睁䵁䅁䅁权癃兄䅁权捁杂䅁允䅁䅁䅅䅁䭁䑁䡉䅁䵁䅉䅅䅁䑁䅁䅁睁䵁䅁䅁权䱃睃䅁权偄杅䅁允䅁䅁䅅䅁䭁䉁䕁䅁䵁䅉䅅䅁䕁䅁䅁睁䵁䅁䅁权㕄䅄䅁权晁杂䅁权杁杂䅁允䅁䅁䅅䅁䭁䕁䝷䅁䵁䅉䅅䅁䙁䅁䅁睁䵁䅁䅁权坂兄䅁权獄权䅁权浄权䅁权湄权䅁允䅁䅁䅅䅁䭁䉁䕁䅁䵁䅉䅅䅁䙁䅁䅁睁䵁䅁䅁权ぁ䅄䅁权䱄杅䅁权䕁䅁䅋权䥄杅䅁允䅁䅁䅅䅁䙁䕁桪桥畓㉐䅤䍄䉁䅁䅁睁䅁䅁䅍䅄䅁䅁䅯睷䄰䅁䅯杊䅙䅁䅅䅁䉁䅁䅁兂䭁㘱睎卐䝰䅑杷允䅁䅁䅕䅁䑁䅁䅷䅁䭁䅁䱷䅁䭁䵁即䅁䭁䅁䅑潁䭁䵁卫䅁䉁䅁䅁允䅁䅁䅕牕敧敨創䕙䵁䅉䅅䅁䙁䅁䅁睁䵁䅁䅁权⭄䅄䅁权潄权䅁权浄权䅁权湄权䅁允䅁䅁䅅䅁䭁䉁䕁䅁䵁䅉䅅䅁䑁䅁䅁睁䵁䅁䅁权橄兄䅁权慁杂䅁允䅁䅁䅅䅁䭁䙁䝫䅁䵁䅉䅅䅁䙁䅁䅁睁䵁䅁䅁权扁杄䅁权煄权䅁权浄权䅁权牄权䅁允䅁䅁䅅䅁䡁䅁䅁䅁䅃畑䅚䍄䉁䅁䅁睁䅁䅁䅍䅄䅁䅁䅯䅸䅷䅁䅯杊䅙䅁䅅䅁䉁䅁䅁兂䭁㘱睎晐呰䅑杷允䅁䅁䅍䅁䑁䅁䅷䅁䭁䍁临䅁䭁䉁䝯䅁䉁䅁䅁允䅁䅁䅯兗䅙䅁杷允䅁䅁䅍䅁䑁䅁䅷䅁䭁䝁䵍䅁䭁䍁䝙䅁䉁䅁䅁允䅁䅁䅕椹捨㡪噊ざ䵁䅉䅅䅁䑁䅁䅁睁䵁䅁䅁权䡄睃䅁权奁杂䅁允䅁䅁䅅䅁䭁䡁䝷䅁䵁䅉䅅䅁䑁䅁䅁睁䵁䅁䅁权䥄睃䅁权奁杂䅁允䅁䅁䅅䅁䭁䉁䝫䅁䵁䅉䅅䅁䙁䅁䅁睁䵁䅁䅁权歄睃䅁权䙄杅䅁权䕁䅁䅋权䩄杅䅁允䅁䅁䅅䅁䙁䝁甶〫呅偡⼴䍄䉁䅁䅁兂䅁䅁䅍䅄䅁䅁䅯睙䅷䅁䅯儵䅯䅁䅯朵䅯䅁䅯眵䅯䅁䅅䅁䉁䅁䅁权允䅂䅁䍄䉁䅁䅁兂䅁䅁䅍䅄䅁䅁䅯免䄰䅁䅯䄶䅯䅁䅯朵䅯䅁䅯眵䅯䅁䅅䅁䉁䅁䅁权允䅂䅁䍄䉁䅁䅁兂䅁䅁䅍䅄䅁䅁䅯睙䅷䅁䅯䄶䅯䅁䅯朵䅯䅁䅯眵䅯䅁䅅䅁䉁䅁䅁权允䅂䅁䍄䉁䅁䅁兂䅁䅁䅍䅄䅁䅁䅯睂䅷䅁䅯儷䅯䅁䅯朵䅯䅁䅯眵䅯䅁䅅䅁䉁䅁䅁睂䅁䅁䅁䵑氷䅑杷允䅁䅁䅕䅁䑁䅁䅷䅁䭁䅁䵧䅁䭁佁䬰䅁䭁佁䭙䅁䭁佁䭣䅁䉁䅁䅁允䅁䅁䅣䅁䅁䭁䩄唵䵁䅉䅅䅁䙁䅁䅁睁䵁䅁䅁权㙂杄䅁权汄权䅁权浄权䅁权湄权䅁允䅁䅁䅅䅁䭁䉁䕁䅁䵁䅉䅅䅁䙁䅁䅁睁䵁䅁䅁权橂䅄䅁权灄权䅁权浄权䅁权湄权䅁允䅁䅁䅅䅁䭁䉁䕁䅁䵁䅉䅅䅁䙁䅁䅁睁䵁䅁䅁权療䅄䅁权䙄杅䅁权䕁䅁䅋权䥄杅䅁允䅁䅁䅅䅁䙁䭁祇䄶权睤䅖䍄䉁䅁䅁兂䅁䅁䅍䅄䅁䅁䅯睙䅷䅁䅯䄷䅯䅁䅯朵䅯䅁䅯眵䅯䅁䅅䅁䉁䅁䅁权允䅂䅁䍄䉁䅁䅁睁䅁䅁䅍䅄䅁䅁䅯硖䅁䅁䅯杊䅙䅁䅅䅁䉁䅁䅁兂硂児塲㝯坂䅑杷允䅁䅁䅕䅁䑁䅁䅷䅁䭁䍁䱣䅁䭁䵁单䅁䭁䅁䅑潁䭁䵁卫䅁䉁䅁䅁允䅁䅁䅕㙆䄸摚樱䕁䵁䅉䅅䅁䑁䅁䅁睁䵁䅁䅁权橄兄䅁权敁杂䅁允䅁䅁䅅䅁䭁䙁䝑䅁䵁䅉䅅䅁䑁䅁䅁睁䵁䅁䅁权慄䅄䅁权歁杂䅁允䅁䅁䅅䅁䭁䑁匰䅁䵁䅉䅅䅁䑁䅁䅁睁䵁䅁䅁权穂兄䅁权敁杂䅁允䅁䅁䅅䅁䭁䡁䥑䅁䵁䅉䅅䅁䙁䅁䅁睁䵁䅁䅁权癁兄䅁权䙄杅䅁权䕁䅁䅋权䥄杅䅁允䅁䅁䅅䅁䙁䡁㑯婃歕桬䅬䍄䉁䅁䅁兂䅁䅁䅍䅄䅁䅁䅯允䄴䅁䅯儷䅯䅁䅯朵䅯䅁䅯眵䅯䅁䅅䅁䉁䅁䅁睂䅁䅁䅁䍁浶䅑杷允䅁䅁䅑䅁䑁䅁䅷䅁䭁佁乍䅁䭁䉁䜸䅁䭁䍁䝁䅁䉁䅁䅁允䅁䅁䅯䉭䅅䅁杷允䅁䅁䅍䅁䑁䅁䅷䅁䭁佁乍䅁䭁䍁䝙䅁䉁䅁䅁允䅁䅁䅕場啯歲桦䕔䵁䅉䅅䅁䑁䅁䅁睁䵁䅁䅁权あ䅄䅁权奁杂䅁允䅁䅁䅅䅁䭁䝁䜸䅁䵁䅉䅅䅁䙁䅁䅁睁䵁䅁䅁权橄兄䅁权汄权䅁权浄权䅁权湄权䅁允䅁䅁䅅䅁䭁䅁䰸䅁䵁䅉䅅䅁䑁䅁䅁睁䵁䅁䅁权畃兄䅁权敁杂䅁允䅁䅁䅅䅁䭁䑁䝑䅁䵁䅉䅅䅁䙁䅁䅁睁䵁䅁䅁权桂兄䅁权汄权䅁权浄权䅁权湄权䅁允䅁䅁䅅䅁䭁䉁䕁䅁䵁䅉䅅䅁䑁䅁䅁睁䵁䅁䅁权桁䅄䅁权偄杅䅁允䅁䅁䅅䅁䭁䉁䕁䅁䵁䅉䅅䅁䙁䅁䅁睁䵁䅁䅁权千睃䅁权瑄权䅁权浄权䅁权湄权䅁允䅁䅁䅅䅁䡁䅁䅁䅁䅁⭋䅚䍄䉁䅁䅁兂䅁䅁䅍䅄䅁䅁䅯睆䅳䅁䅯硹䅉䅁䅯䅂䍁䅧䅯剹䅉䅁䅅䅁䉁䅁䅁兂獄払敧敨呴䅑杷允䅁䅁䅍䅁䑁䅁䅷䅁䭁䉁兕䅁䭁䍁䝑䅁䉁䅁䅁允䅁䅁䅯桱䅅䅁杷允䅁䅁䅕䅁䑁䅁䅷䅁䭁䑁䱑䅁䭁佁䭕䅁䭁佁䭙䅁䭁佁䭣䅁䉁䅁䅁允䅁䅁䅯李䅳䅁杷允䅁䅁䅕䅁䑁䅁䅷䅁䭁䍁䵅䅁䭁䵁即䅁䭁䅁䅑潁䭁䵁卧䅁䉁䅁䅁允䅁䅁䅕䘷㑇潈㝕䕖䵁䅉䅅䅁䙁䅁䅁睁䵁䅁䅁权䭃兄䅁权潄权䅁权浄权䅁权湄权䅁允䅁䅁䅅䅁䭁䉁䕁䅁䵁䅉䅅䅁䙁䅁䅁睁䵁䅁䅁权獄兄䅁权獄权䅁权浄权䅁权湄权䅁允䅁䅁䅅䅁䭁䉁䕁䅁䵁䅉䅅䅁䙁䅁䅁睁䵁䅁䅁权獄杄䅁权䱄杅䅁权䕁䅁䅋权䥄杅䅁允䅁䅁䅅䅁䙁䅁塲㍯㥁汭䅆䍄䉁䅁䅁睁䅁䅁䅍䅄䅁䅁䅯儳䅷䅁䅯䅈䅙䅁䅅䅁䉁䅁䅁权㍄杂䅁䍄䉁䅁䅁䅂䅁䅁䅍䅄䅁䅁䅯䉥䅁䅁䅯睈䅙䅁䅯䅉䅙䅁䅅䅁䉁䅁䅁权塁睂䅁䍄䉁䅁䅁兂䅁䅁䅍䅄䅁䅁䅯兪䅷䅁䅯朶䅯䅁䅯朵䅯䅁䅯眶䅯䅁䅅䅁䉁䅁䅁睂䅁䅁䅁䍯浦䅑杷允䅁䅁䅍䅁䑁䅁䅷䅁䭁䥁䵍䅁䭁䉁䝯䅁䉁䅁䅁允䅁䅁䅯児䅙䅁杷允䅁䅁䅍䅁䑁䅁䅷䅁䭁䱁乍䅁䭁䉁䜴䅁䉁䅁䅁允䅁䅁䅯眳䅣䅁杷允䅁䅁䅕䅁䑁䅁䅷䅁䭁䝁䵷䅁䭁䵁即䅁䭁䅁䅑潁䭁䵁卧䅁䉁䅁䅁允䅁䅁䅕䥘䌯匹㡩歖䵁䅉䅅䅁䑁䅁䅁睁䵁䅁䅁权塃䅄䅁权流杂䅁允䅁䅁䅅䅁䙁䝁浚浚浚汆䅰䍄䉁䅁䅁睁䅁䅁䅍䅄䅁䅁䅯䉥䅁䅁䅯杈䅙䅁䅅䅁䉁䅁䅁权啁睂䅁䍄䉁䅁䅁兂䅁䅁䅍䅄䅁䅁䅯䅅䄴䅁䅯䄶䅯䅁䅯朵䅯䅁䅯眵䅯䅁䅅䅁䉁䅁䅁权允䅂䅁䍄䉁䅁䅁睁䅁䅁䅍䅄䅁䅁䅯光䅷䅁䅯杇䅙䅁䅅䅁䉁䅁䅁权時杂䅁䍄䉁䅁䅁兂䅁䅁䅍䅄䅁䅁䅯杍䄰䅁䅯儶䅯䅁䅯朵䅯䅁䅯眵䅯䅁䅅䅁䉁䅁䅁权汃䅅䅁䍄䉁䅁䅁兂䅁䅁䅍䅄䅁䅁䅯硄䅁䅁䅯䄶䅯䅁䅯朵䅯䅁䅯眵䅯䅁䅅䅁䉁䅁䅁权䝁睃䅁䍄䉁䅁䅁睁䅁䅁䅍䅄䅁䅁䅯光䅷䅁䅯䅈䅙䅁䅅䅁䉁䅁䅁权あ䅃䅁䍄䉁䅁䅁睁䅁䅁䅍䅄䅁䅁䅯䅰䅳䅁䅯杈䅙䅁䅅䅁䉁䅁䅁权坁䅃䅁䍄䉁䅁䅁兂䅁䅁䅍䅄䅁䅁䅯硖䅁䅁䅯剸䅉䅁䅯䅂䍁䅧䅯剹䅉䅁䅅䅁䉁䅁䅁兂婁䉪䝋捑䐰䅑杷允䅁䅁䅕䅁䑁䅁䅷䅁䭁䥁佣䅁䭁佁䭧䅁䭁佁䭙䅁䭁佁䭣䅁䉁䅁䅁允䅁䅁䅯杂䅳䅁杷允䅁䅁䅕䅁䑁䅁䅷䅁䭁䭁佷䅁䭁佁䭷䅁䭁佁䭙䅁䭁佁䭣䅁䉁䅁䅁允䅁䅁䅯䅅䅑䅁杷允䅁䅁䅕䅁䑁䅁䅷䅁䭁䵁乁䅁䭁佁䭕䅁䭁佁䭙䅁䭁佁䭣䅁䉁䅁䅁允䅁䅁䅯兰䅳䅁杷允䅁䅁䅕䅁䑁䅁䅷䅁䭁䵁偯䅁䭁佁䬰䅁䭁佁䭙䅁䭁佁䭣䅁䉁䅁䅁允䅁䅁䅣䅁䅁佁㡂唵䵁䅉䅅䅁䑁䅁䅁睁䵁䅁䅁权塁睃䅁权歁杂䅁允䅁䅁䅅䅁䭁䱁剣䅁䵁䅉䅅䅁䙁䅁䅁睁䵁䅁䅁权流兄䅁权䙄杅䅁权䕁䅁䅋权䥄杅䅁允䅁䅁䅅䅁䙁䕁䬴千瀰杍䅚䍄䉁䅁䅁兂䅁䅁䅍䅄䅁䅁䅯光䅷䅁䅯儵䅯䅁䅯朵䅯䅁䅯眵䅯䅁䅅䅁䉁䅁䅁权允䅂䅁䍄䉁䅁䅁兂䅁䅁䅍䅄䅁䅁䅯䅢䅷䅁䅯䄶䅯䅁䅯朵䅯䅁䅯眵䅯䅁䅅䅁䉁䅁䅁权⭄权䅁䍄䉁䅁䅁兂䅁䅁䅍䅄䅁䅁䅯光䅷䅁䅯儶䅯䅁䅯朵䅯䅁䅯眵䅯䅁䅅䅁䉁䅁䅁权允䅂䅁䍄䉁䅁䅁睁䅁䅁䅍䅄䅁䅁䅯材䄰䅁䅯䅊䅙䅁䅅䅁䉁䅁䅁权䉄充䅁䍄䉁䅁䅁兂䅁䅁䅍䅄䅁䅁䅯杇䄴䅁䅯剸䅉䅁䅯䅂䍁䅧䅯剹䅉䅁䅅䅁䉁䅁䅁兂㕄婃摌手充䅑杷允䅁䅁䅍䅁䑁䅁䅷䅁䭁佁乕䅁䭁䉁䝷䅁䉁䅁䅁允䅁䅁䅯杗䅙䅁杷允䅁䅁䅕䅁䑁䅁䅷䅁䭁䍁䵅䅁䭁佁䭷䅁䭁佁䭙䅁䭁佁䭣䅁䉁䅁䅁允䅁䅁䅯䅅䅑䅁杷允䅁䅁䅕䅁䑁䅁䅷䅁䭁䝁位䅁䭁佁䭫䅁䭁佁䭙䅁䭁佁䭣䅁䉁䅁䅁允䅁䅁䅯䅅䅑䅁杷允䅁䅁䅍䅁䑁䅁䅷䅁䭁䙁䱫䅁䭁䉁䝯䅁䉁䅁䅁允䅁䅁䅯杙䅙䅁杷允䅁䅁䅕䅁䑁䅁䅷䅁䭁䅁䵉䅁䭁佁䭯䅁䭁佁䭙䅁䭁佁䭳䅁䉁䅁䅁允䅁䅁䅣䅁䅁䕁㉁欵䵁䅉䅅䅁䙁䅁䅁睁䵁䅁䅁权婂睃䅁权獄权䅁权浄权䅁权湄权䅁允䅁䅁䅅䅁䭁䉁䕁䅁䵁䅉䅅䅁䙁䅁䅁睁䵁䅁䅁权畁兄䅁权䱄杅䅁权䕁䅁䅋权䥄杅䅁允䅁䅁䅅䅁䙁䍁捬㡪ㅌ䙹䅂䍄䉁䅁䅁兂䅁䅁䅍䅄䅁䅁䅯睯䅷䅁䅯剸䅉䅁䅯䅂䍁䅧䅯剹䅉䅁䅅䅁䉁䅁䅁兂扄栲䙬䩸䩑䅑杷允䅁䅁䅍䅁䑁䅁䅷䅁䭁䭁乯䅁䭁䉁䝯䅁䉁䅁䅁允䅁䅁䅯材䅙䅁杷允䅁䅁䅕䅁䑁䅁䅷䅁䭁䅁䱫䅁䭁佁䭫䅁䭁佁䭙䅁䭁佁䭣䅁䉁䅁䅁允䅁䅁䅯剗䅅䅁杷允䅁䅁䅑䅁䑁䅁䅷䅁䭁䙁丸䅁䭁䉁䜸䅁䭁䍁䝁䅁䉁䅁䅁允䅁䅁䅯杔䅙䅁杷允䅁䅁䅍䅁䑁䅁䅷䅁䭁䝁佳䅁䭁䉁䜴䅁䉁䅁䅁允䅁䅁䅯䅎䅙䅁杷允䅁䅁䅍䅁䑁䅁䅷䅁䭁䉁䱫䅁䭁䍁䝙䅁䉁䅁䅁允䅁䅁䅕䉵䘶ㄶ㑇啓䵁䅉䅅䅁䙁䅁䅁睁䵁䅁䅁权畁兄䅁权䱄杅䅁权䕁䅁䅋权䩄杅䅁允䅁䅁䅅䅁䙁䕁桪桥畓ㅴ䅂䍄䉁䅁䅁兂䅁䅁䅍䅄䅁䅁䅯杮䄰䅁䅯硹䅉䅁䅯䅂䍁䅧䅯䉹䅉䅁䅅䅁䉁䅁䅁兂䑄匹捨㝪奊䅑杷允䅁䅁䅑䅁䑁䅁䅷䅁䭁䍁临䅁䭁䉁䜸䅁䭁䍁䝁䅁䉁䅁䅁允䅁䅁䅯杬䅙䅁杷允䅁䅁䅍䅁䑁䅁䅷䅁䭁偁䬸䅁䭁䉁䝷䅁䉁䅁䅁允䅁䅁䅯朲䅙䅁杷允䅁䅁䅕䅁䑁䅁䅷䅁䭁䱁乳䅁䭁佁䭷䅁䭁佁䭙䅁䭁佁䭣䅁䉁䅁䅁允䅁䅁䅣䅁䅁䍁䱂䔵䵁䅉䅅䅁䑁䅁䅁睁䵁䅁䅁权䭂睃䅁权慁杂䅁允䅁䅁䅅䅁䭁䙁䜸䅁䵁䅉䅅䅁䙁䅁䅁睁䵁䅁䅁权㕂睃䅁权煄权䅁权浄权䅁权牄权䅁允䅁䅁䅅䅁䭁䉁䕁䅁䵁䅉䅅䅁䙁䅁䅁睁䵁䅁䅁权敁睃䅁权䙄杅䅁权䕁䅁䅋权䩄杅䅁允䅁䅁䅅䅁䙁䍁楏㉄と䉸䅚䍄䉁䅁䅁兂䅁䅁䅍䅄䅁䅁䅯眸䅯䅁䅯剸䅉䅁䅯䅂䍁䅧䅯䉹䅉䅁䅅䅁䉁䅁䅁兂杂慁瑴⭌䩫䅑杷允䅁䅁䅕䅁䑁䅁䅷䅁䭁䥁䱫䅁䭁佁䭫䅁䭁佁䭙䅁䭁佁䭣䅁䉁䅁䅁允䅁䅁䅯䅅䅑䅁杷允䅁䅁䅍䅁䑁䅁䅷䅁䭁䉁䰴䅁䭁䉁䝧䅁䉁䅁䅁允䅁䅁䅯兇䅙䅁杷允䅁䅁䅕䅁䑁䅁䅷䅁䭁偁䵙䅁䭁䵁即䅁䭁䅁䅑潁䭁䵁卧䅁䉁䅁䅁允䅁䅁䅕㡪ㅌ䙋偷䕖䵁䅉䅅䅁䙁䅁䅁睁䵁䅁䅁权䩁䅄䅁权灄权䅁权浄权䅁权湄权䅁允䅁䅁䅅䅁䭁䅁䵯䅁䵁䅉䅅䅁䙁䅁䅁睁䵁䅁䅁权敁睃䅁权灄权䅁权浄权䅁权湄权䅁允䅁䅁䅅䅁䭁䅁䵳䅁䵁䅉䅅䅁䙁䅁䅁睁䵁䅁䅁权坂䅄䅁权汄权䅁权浄权䅁权湄权䅁允䅁䅁䅅䅁䭁䉁䕁䅁䵁䅉䅅䅁䑁䅁䅁睁䵁䅁䅁权祃兄䅁权流杂䅁允䅁䅁䅅䅁䙁䉁䘫ㄶ㑇汌䅬䍄䉁䅁䅁兂䅁䅁䅍䅄䅁䅁䅯朵䅳䅁䅯硹䅉䅁䅯䅂䍁䅧䅯䉹䅉䅁䅅䅁䉁䅁䅁兂㝂䭆䠵唴塰䅑杷允䅁䅁䅕䅁䑁䅁䅷䅁䭁䉁䰴䅁䭁佁䭯䅁䭁佁䭙䅁䭁佁䭳䅁䉁䅁䅁允䅁䅁䅯䅅䅑䅁杷允䅁䅁䅕䅁䑁䅁䅷䅁䭁偁乍䅁䭁䵁单䅁䭁䅁䅑潁䭁䵁卧䅁䉁䅁䅁允䅁䅁䅕潕橦歕穏い䵁䅉䅅䅁䑁䅁䅁睁䵁䅁䅁权穄兄䅁权慁杂䅁允䅁䅁䅅䅁䭁䑁䜰䅁䵁䅉䅅䅁䙁䅁䅁睁䵁䅁䅁权䉄䅄䅁权汄权䅁权浄权䅁权湄权䅁允䅁䅁䅅䅁䭁䉁䱷䅁䵁䅉䅅䅁䑁䅁䅁睁䵁䅁䅁权坄䅄䅁权流杂䅁允䅁䅁䅅䅁䙁䡁啳歲桦污䅖䍄䉁䅁䅁兂䅁䅁䅍䅄䅁䅁䅯杏䅷䅁䅯儶䅯䅁䅯朵䅯䅁䅯眵䅯䅁䅅䅁䉁䅁䅁权允䅂䅁䍄䉁䅁䅁兂䅁䅁䅍䅄䅁䅁䅯睬䅷䅁䅯儷䅯䅁䅯朵䅯䅁䅯眵䅯䅁䅅䅁䉁䅁䅁权允䅂䅁䍄䉁䅁䅁兂䅁䅁䅍䅄䅁䅁䅯杶䄰䅁䅯儶䅯䅁䅯朵䅯䅁䅯眵䅯䅁䅅䅁䉁䅁䅁权瑄充䅁䍄䉁䅁䅁兂䅁䅁䅍䅄䅁䅁䅯睶䄰䅁䅯儶䅯䅁䅯朵䅯䅁䅯眵䅯䅁䅅䅁䉁䅁䅁权畄充䅁䍄䉁䅁䅁兂䅁䅁䅍䅄䅁䅁䅯儶䄴䅁䅯儷䅯䅁䅯朵䅯䅁䅯眵䅯䅁䅅䅁䉁䅁䅁权允䅂䅁䍄䉁䅁䅁兂䅁䅁䅍䅄䅁䅁䅯睯䅷䅁䅯剸䅉䅁䅯䅂䍁䅧䅯䉹䅉䅁䅅䅁䉁䅁䅁兂乃偭摚偁䭣䅑杷允䅁䅁䅍䅁䑁䅁䅷䅁䭁偁位䅁䭁䍁䝑䅁䉁䅁䅁允䅁䅁䅯栯䅅䅁杷允䅁䅁䅍䅁䑁䅁䅷䅁䭁䅁儰䅁䭁䍁䝑䅁䉁䅁䅁允䅁䅁䅯䅃䅣䅁杷允䅁䅁䅍䅁䑁䅁䅷䅁䭁䍁偑䅁䭁䉁䝧䅁䉁䅁䅁允䅁䅁䅯䅦䅙䅁杷允䅁䅁䅕䅁䑁䅁䅷䅁䭁䱁䴴䅁䭁佁䭯䅁䭁佁䭙䅁䭁佁䭳䅁䉁䅁䅁允䅁䅁䅯䅅䅑䅁杷允䅁䅁䅕䅁䑁䅁䅷䅁䭁䉁允䅁䭁佁䭯䅁䭁佁䭙䅁䭁佁䭳䅁䉁䅁䅁允䅁䅁䅯䅅䅑䅁杷允䅁䅁䅍䅁䑁䅁䅷䅁䭁䩁䵑䅁䭁䉁䝧䅁䉁䅁䅁允䅁䅁䅯児䅙䅁杷允䅁䅁䅍䅁䑁䅁䅷䅁䭁䑁偣䅁䭁䉁䜴䅁䉁䅁䅁允䅁䅁䅯䅙䅧䅁杷允䅁䅁䅑䅁䑁䅁䅷䅁䭁䥁佁䅁䭁䉁䜸䅁䭁䍁䝁䅁䉁䅁䅁允䅁䅁䅯砱䅅䅁杷允䅁䅁䅕䅁䑁䅁䅷䅁䭁偁乍䅁䭁佁䭫䅁䭁佁䭙䅁䭁佁䭣䅁䉁䅁䅁允䅁䅁䅯剒䅅䅁杷允䅁䅁䅍䅁䑁䅁䅷䅁䭁䉁乕䅁䭁䉁䜴䅁䉁䅁䅁允䅁䅁䅯睋䅧䅁杷允䅁䅁䅕䅁䑁䅁䅷䅁䭁䥁佅䅁䭁佁䭕䅁䭁佁䭙䅁䭁佁䭣䅁䉁䅁䅁允䅁䅁䅯䅅䅑䅁杷允䅁䅁䅕䅁䑁䅁䅷䅁䭁䝁义䅁䭁䵁单䅁䭁䅁䅑潁䭁䵁卫䅁䉁䅁䅁允䅁䅁䅕㡶䩋奷䬸歁䵁䅉䅅䅁䑁䅁䅁睁䵁䅁䅁权䩁䅅䅁权流杂䅁允䅁䅁䅅䅁䙁䵁ㅐ䙋偹永䅊䍄䉁䅁䅁兂䅁䅁䅍䅄䅁䅁䅯村䄰䅁䅯䄷䅯䅁䅯朵䅯䅁䅯眵䅯䅁䅅䅁䉁䅁䅁睂䅁䅁䅁䭷汘䅑杷允䅁䅁䅍䅁䑁䅁䅷䅁䭁䵁偯䅁䭁䍁䝙䅁䉁䅁䅁允䅁䅁䅕灭婭婭䩫歕䵁䅉䅅䅁䙁䅁䅁睁䵁䅁䅁权䙄兄䅁权潄权䅁权浄权䅁权湄权䅁允䅁䅁䅅䅁䭁䉁䕁䅁䵁䅉䅅䅁䑁䅁䅁睁䵁䅁䅁权㝃兄䅁权流杂䅁允䅁䅁䅅䅁䙁䑁䬰㘱睎噺䅤䍄䉁䅁䅁兂䅁䅁䅍䅄䅁䅁䅯硖䅁䅁䅯剸䅉䅁䅯䅂䍁䅧䅯䉹䅉䅁䅅䅁䉁䅁䅁兂歃塖㙅畫䕑䅑杷允䅁䅁䅕䅁䑁䅁䅷䅁䭁乁䱅䅁䭁佁䭷䅁䭁佁䭙䅁䭁佁䭣䅁䉁䅁䅁允䅁䅁䅣䅁䅁䥁呄唵䵁䅉䅅䅁䙁䅁䅁睁䵁䅁䅁权䭄睄䅁权䱄杅䅁权䕁䅁䅋权䩄杅䅁允䅁䅁䅅䅁䙁䵁䴳䵺䵺䙺䅤䍄䉁䅁䅁睁䅁䅁䅍䅄䅁䅁䅯杺䄰䅁䅯杊䅙䅁䅅䅁䉁䅁䅁兂䑄匹捨㝪半䅑杷允䅁䅁䅕䅁䑁䅁䅷䅁䭁佁䴰䅁䭁佁䬰䅁䭁佁䭙䅁䭁佁䭣䅁䉁䅁䅁允䅁䅁䅣䅁䅁䝁䱁欵䵁䅉䅅䅁䑁䅁䅁睁䵁䅁䅁权剁杄䅁权慁杂䅁允䅁䅁䅅䅁䭁䵁䜰䅁䵁䅉䅅䅁䙁䅁䅁睁䵁䅁䅁权啁兄䅁权瑄权䅁权浄权䅁权湄权䅁允䅁䅁䅅䅁䡁䅁䅁䅁杂⭖䅎䍄䉁䅁䅁睁䅁䅁䅍䅄䅁䅁䅯硖䅁䅁䅯䅈䅙䅁䅅䅁䉁䅁䅁权偂杂䅁䍄䉁䅁䅁睁䅁䅁䅍䅄䅁䅁䅯兵䄰䅁䅯䅊䅙䅁䅅䅁䉁䅁䅁权允䅂䅁䍄䉁䅁䅁兂䅁䅁䅍䅄䅁䅁䅯儳䄰䅁䅯硹䅉䅁䅯䅂䍁䅧䅯䉹䅉䅁䅅䅁䉁䅁䅁兂穁積積㑍捎䅑杷允䅁䅁䅕䅁䑁䅁䅷䅁䭁䑁佳䅁䭁佁䭷䅁䭁佁䭙䅁䭁佁䭣䅁䉁䅁䅁允䅁䅁䅯䅅䅑䅁杷允䅁䅁䅍䅁䑁䅁䅷䅁䭁䙁兣䅁䭁䉁䜴䅁䉁䅁䅁允䅁䅁䅯睔䅙䅁杷允䅁䅁䅕䅁䑁䅁䅷䅁䭁䭁佷䅁䭁佁䭧䅁䭁佁䭙䅁䭁佁䭣䅁䉁䅁䅁允䅁䅁䅯䅅䅑䅁杷允䅁䅁䅍䅁䑁䅁䅷䅁䭁偁估䅁䭁䉁䝯䅁䉁䅁䅁允䅁䅁䅯兌䅙䅁杷允䅁䅁䅍䅁䑁䅁䅷䅁䭁佁䴰䅁䭁䵁匸䅁䉁䅁䅁允䅁䅁䅣䅁䅁䅁呄唴䵁䅉䅅䅁䙁䅁䅁睁䵁䅁䅁权塂䅅䅁权獄权䅁权浄权䅁权湄权䅁允䅁䅁䅅䅁䡁䅁䅁䅁䅃⭮䅖䍄䉁䅁䅁兂䅁䅁䅍䅄䅁䅁䅯剆䅅䅁䅯儶䅯䅁䅯朵䅯䅁䅯眵䅯䅁䅅䅁䉁䅁䅁权允䅂䅁䍄䉁䅁䅁兂䅁䅁䅍䅄䅁䅁䅯䅲䄴䅁䅯剸䅉䅁䅯䅂䍁䅧䅯剹䅉䅁䅅䅁䉁䅁䅁兂灂㝗杭偏䵁䅑杷允䅁䅁䅍䅁䑁䅁䅷䅁䭁䵁䱉䅁䭁䵁匸䅁䉁䅁䅁允䅁䅁䅯䅅䅑䅁杷允䅁䅁䅍䅁䑁䅁䅷䅁䭁䭁佷䅁䭁䉁䝧䅁䉁䅁䅁允䅁䅁䅯杓䅙䅁杷允䅁䅁䅕䅁䑁䅁䅷䅁䭁䭁丸䅁䭁佁䭯䅁䭁佁䭙䅁䭁佁䭳䅁䉁䅁䅁允䅁䅁䅯䅅䅑䅁杷允䅁䅁䅍䅁䑁䅁䅷䅁䭁䙁䵑䅁䭁䉁䝷䅁䉁䅁䅁允䅁䅁䅯眹䅙䅁杷允䅁䅁䅍䅁䑁䅁䅷䅁䭁䉁䱅䅁䭁䵁匸䅁䉁䅁䅁允䅁䅁䅯䅅䅑䅁杷允䅁䅁䅍䅁䑁䅁䅷䅁䭁䡁佯䅁䭁䍁䝑䅁䉁䅁䅁允䅁䅁䅯剮䅁䅁杷允䅁䅁䅕䅁䑁䅁䅷䅁䭁䕁䵍䅁䭁佁䭷䅁䭁佁䭙䅁䭁佁䭣䅁䉁䅁䅁允䅁䅁䅣䅁䅁䵁䵃䔵䵁䅉䅅䅁䙁䅁䅁睁䵁䅁䅁权乂䅄䅁权獄权䅁权浄权䅁权湄权䅁允䅁䅁䅅䅁䡁䅁䅁䅁杄⭆䅚䍄䉁䅁䅁睁䅁䅁䅍䅄䅁䅁䅯朴䅳䅁䅯硺䅉䅁䅅䅁䉁䅁䅁权允䅂䅁䍄䉁䅁䅁睁䅁䅁䅍䅄䅁䅁䅯䅃䄰䅁䅯䅈䅙䅁䅅䅁䉁䅁䅁权敃杂䅁䍄䉁䅁䅁睁䅁䅁䅍䅄䅁䅁䅯䄳䅳䅁䅯杈䅙䅁䅅䅁䉁䅁䅁权祁杂䅁䍄䉁䅁䅁兂䅁䅁䅍䅄䅁䅁䅯兲䅳䅁䅯剸䅉䅁䅯䅂䍁䅧䅯剹䅉䅁䅅䅁䉁䅁䅁兂汁男搯䥸䩫䅑杷允䅁䅁䅍䅁䑁䅁䅷䅁䭁偁䱉䅁䭁䵁匸䅁䉁䅁䅁允䅁䅁䅣䅁䅁䝁敃欴䵁䅉䅅䅁䙁䅁䅁睁䵁䅁䅁权㡁兄䅁权獄权䅁权浄权䅁权湄权䅁允䅁䅁䅅䅁䡁䅁䅁䅁䅄畭䅖䍄䉁䅁䅁睁䅁䅁䅍䅄䅁䅁䅯睓䄰䅁䅯䅊䅙䅁䅅䅁䉁䅁䅁权允䅂䅁䍄䉁䅁䅁睁䅁䅁䅍</t>
  </si>
  <si>
    <t>䅄䅁䅁䅯睂䅷䅁䅯䅊䅙䅁䅅䅁䉁䅁䅁权獂充䅁䍄䉁䅁䅁睁䅁䅁䅍䅄䅁䅁䅯兯䅳䅁䅯䅊䅙䅁䅅䅁䉁䅁䅁权䥁睂䅁䍄䉁䅁䅁睁䅁䅁䅍䅄䅁䅁䅯䅃䅷䅁䅯䅊䅙䅁䅅䅁䉁䅁䅁权瑂充䅁䍄䉁䅁䅁䅂䅁䅁䅍䅄䅁䅁䅯䄱䅷䅁䅯睈䅙䅁䅯䅉䅙䅁䅅䅁䉁䅁䅁权㉄睂䅁䍄䉁䅁䅁兂䅁䅁䅍䅄䅁䅁䅯䅸䅷䅁䅯䄷䅯䅁䅯朵䅯䅁䅯眵䅯䅁䅅䅁䉁䅁䅁权允䅂䅁䍄䉁䅁䅁兂䅁䅁䅍䅄䅁䅁䅯眱䄰䅁䅯硹䅉䅁䅯䅂䍁䅧䅯䉹䅉䅁䅅䅁䉁䅁䅁兂浂浚浚潚漵䅑杷允䅁䅁䅍䅁䑁䅁䅷䅁䭁佁䰴䅁䭁䉁䝯䅁䉁䅁䅁允䅁䅁䅯䅐䅧䅁杷允䅁䅁䅕䅁䑁䅁䅷䅁䭁偁䰰䅁䭁佁䭧䅁䭁佁䭙䅁䭁佁䭣䅁䉁䅁䅁允䅁䅁䅯杂䅳䅁杷允䅁䅁䅕䅁䑁䅁䅷䅁䭁䱁关䅁䭁佁䭫䅁䭁佁䭙䅁䭁佁䭣䅁䉁䅁䅁允䅁䅁䅯䅅䅑䅁杷允䅁䅁䅍䅁䑁䅁䅷䅁䭁䩁䵷䅁䭁䍁䝑䅁䉁䅁䅁允䅁䅁䅯䅅䅑䅁杷允䅁䅁䅑䅁䑁䅁䅷䅁䭁佁乑䅁䭁䉁䜸䅁䭁䍁䝁䅁䉁䅁䅁允䅁䅁䅯剥䅉䅁杷允䅁䅁䅕䅁䑁䅁䅷䅁䭁偁伸䅁䭁佁䭷䅁䭁佁䭙䅁䭁佁䭣䅁䉁䅁䅁允䅁䅁䅯䅅䅑䅁杷允䅁䅁䅍䅁䑁䅁䅷䅁䭁䭁䵉䅁䭁䉁䜴䅁䉁䅁䅁允䅁䅁䅯䅬䅯䅁杷允䅁䅁䅕䅁䑁䅁䅷䅁䭁䅁估䅁䭁佁䭷䅁䭁佁䭙䅁䭁佁䭣䅁䉁䅁䅁允䅁䅁䅣䅁䅁䭁奂唵䵁䅉䅅䅁䙁䅁䅁睁䵁䅁䅁权摄睃䅁权獄权䅁权浄权䅁权湄权䅁允䅁䅁䅅䅁䭁䉁䕁䅁䵁䅉䅅䅁䑁䅁䅁睁䵁䅁䅁权䕃睃䅁权敁杂䅁允䅁䅁䅅䅁䭁䥁䝷䅁䵁䅉䅅䅁䙁䅁䅁睁䵁䅁䅁权敄睃䅁权獄权䅁权浄权䅁权湄权䅁允䅁䅁䅅䅁䭁䉁䕁䅁䵁䅉䅅䅁䙁䅁䅁睁䵁䅁䅁权獃䅄䅁权煄权䅁权浄权䅁权牄权䅁允䅁䅁䅅䅁䡁䅁䅁䅁䅃敐䅚䍄䉁䅁䅁睁䅁䅁䅍䅄䅁䅁䅯党䅷䅁䅯杇䅙䅁䅅䅁䉁䅁䅁权⭁杂䅁䍄䉁䅁䅁睁䅁䅁䅍䅄䅁䅁䅯朷䄸䅁䅯䅇䅙䅁䅅䅁䉁䅁䅁权婁杂䅁䍄䉁䅁䅁兂䅁䅁䅍䅄䅁䅁䅯儸䅯䅁䅯儵䅯䅁䅯朵䅯䅁䅯眵䅯䅁䅅䅁䉁䅁䅁权允䅂䅁䍄䉁䅁䅁兂䅁䅁䅍䅄䅁䅁䅯兤䄰䅁䅯剸䅉䅁䅯䅂䍁䅧䅯䉹䅉䅁䅅䅁䉁䅁䅁兂牃䄹䴯杄汳䅑杷允䅁䅁䅕䅁䑁䅁䅷䅁䭁乁丰䅁䭁佁䭷䅁䭁佁䭙䅁䭁佁䭣䅁䉁䅁䅁允䅁䅁䅯䅅䅑䅁杷允䅁䅁䅍䅁䑁䅁䅷䅁䭁䅁䵉䅁䭁䍁䝙䅁䉁䅁䅁允䅁䅁䅕体㙆䭆䠴歗䵁䅉䅅䅁䑁䅁䅁睁䵁䅁䅁权㥄杄䅁权歁杂䅁允䅁䅁䅅䅁䭁䵁剁䅁䵁䅉䅅䅁䙁䅁䅁睁䵁䅁䅁权摄兄䅁权瑄权䅁权浄权䅁权湄权䅁允䅁䅁䅅䅁䭁䉁䕁䅁䵁䅉䅅䅁䙁䅁䅁睁䵁䅁䅁权偁䅄䅁权獄权䅁权浄权䅁权湄权䅁允䅁䅁䅅䅁䡁䅁䅁䅁䅃敁䅚䍄䉁䅁䅁睁䅁䅁䅍䅄䅁䅁䅯睭䄴䅁䅯䅇䅙䅁䅅䅁䉁䅁䅁权㡂杂䅁䍄䉁䅁䅁兂䅁䅁䅍䅄䅁䅁䅯杯䅳䅁䅯儶䅯䅁䅯朵䅯䅁䅯眵䅯䅁䅅䅁䉁䅁䅁权允䅂䅁䍄䉁䅁䅁兂䅁䅁䅍䅄䅁䅁䅯䅵䅷䅁䅯儶䅯䅁䅯朵䅯䅁䅯眵䅯䅁䅅䅁䉁䅁䅁权啂兄䅁䍄䉁䅁䅁兂䅁䅁䅍䅄䅁䅁䅯睋䅳䅁䅯剸䅉䅁䅯䅂䍁䅧䅯䉹䅉䅁䅅䅁䉁䅁䅁兂扄㡈ひぎ光䅑杷允䅁䅁䅍䅁䑁䅁䅷䅁䭁䩁佳䅁䭁䉁䜴䅁䉁䅁䅁允䅁䅁䅯䅖䅙䅁杷允䅁䅁䅍䅁䑁䅁䅷䅁䭁䕁䰴䅁䭁䵁匸䅁䉁䅁䅁允䅁䅁䅯䅅䅑䅁杷允䅁䅁䅕䅁䑁䅁䅷䅁䭁䝁乍䅁䭁佁䭯䅁䭁佁䭙䅁䭁佁䭳䅁䉁䅁䅁允䅁䅁䅯䅅䅑䅁杷允䅁䅁䅑䅁䑁䅁䅷䅁䭁䩁佳䅁䭁䉁䜸䅁䭁䍁䝁䅁䉁䅁䅁允䅁䅁䅯杬䅙䅁杷允䅁䅁䅍䅁䑁䅁䅷䅁䭁䵁䵅䅁䭁䍁䝙䅁䉁䅁䅁允䅁䅁䅕浚浚浚坚歗䵁䅉䅅䅁䙁䅁䅁睁䵁䅁䅁权㑂杄䅁权䱄杅䅁权䕁䅁䅋权䥄杅䅁允䅁䅁䅅䅁䙁䙁偹癷潕䙔䄱䍄䉁䅁䅁兂䅁䅁䅍䅄䅁䅁䅯剺䅁䅁䅯剸䅉䅁䅯䅂䍁䅧䅯䉹䅉䅁䅅䅁䉁䅁䅁兂獂畊硍瑱晳䅑杷允䅁䅁䅕䅁䑁䅁䅷䅁䭁䡁乍䅁䭁䵁即䅁䭁䅁䅑潁䭁䵁卫䅁䉁䅁䅁允䅁䅁䅕積積積呐歘䵁䅉䅅䅁䑁䅁䅁睁䵁䅁䅁权呄睃䅁权敁杂䅁允䅁䅁䅅䅁䭁䡁䡯䅁䵁䅉䅅䅁䕁䅁䅁睁䵁䅁䅁权捄睃䅁权晁杂䅁权杁杂䅁允䅁䅁䅅䅁䭁䩁到䅁䵁䅉䅅䅁䑁䅁䅁睁䵁䅁䅁权捄睃䅁权歁杂䅁允䅁䅁䅅䅁䭁䡁䤴䅁䵁䅉䅅䅁䙁䅁䅁睁䵁䅁䅁权婁睃䅁权灄权䅁权浄权䅁权湄权䅁允䅁䅁䅅䅁䭁䝁伴䅁䵁䅉䅅䅁䙁䅁䅁睁䵁䅁䅁权捄睃䅁权潄权䅁权浄权䅁权湄权䅁允䅁䅁䅅䅁䭁䑁䱙䅁䵁䅉䅅䅁䙁䅁䅁睁䵁䅁䅁权㙁睃䅁权煄权䅁权浄权䅁权牄权䅁允䅁䅁䅅䅁䭁䉁䕁䅁䵁䅉䅅䅁䙁䅁䅁睁䵁䅁䅁权乄睃䅁权獄权䅁权浄权䅁权湄权䅁允䅁䅁䅅䅁䭁䉁䕁䅁䵁䅉䅅䅁䙁䅁䅁睁䵁䅁䅁权䅁睃䅁权䙄杅䅁权䕁䅁䅋权䩄杅䅁允䅁䅁䅅䅁䙁䝁㝊䤵䙚剰䅂䍄䉁䅁䅁睁䅁䅁䅍䅄䅁䅁䅯睧䅳䅁䅯硺䅉䅁䅅䅁䉁䅁䅁权允䅂䅁䍄䉁䅁䅁睁䅁䅁䅍䅄䅁䅁䅯硄䅁䅁䅯䅊䅙䅁䅅䅁䉁䅁䅁权啄䅅䅁䍄䉁䅁䅁䅂䅁䅁䅍䅄䅁䅁䅯睗䅳䅁䅯睈䅙䅁䅯䅉䅙䅁䅅䅁䉁䅁䅁权䵂杂䅁䍄䉁䅁䅁兂䅁䅁䅍䅄䅁䅁䅯光䅳䅁䅯剸䅉䅁䅯䅂䍁䅧䅯䉹䅉䅁䅅䅁䉁䅁䅁兂扁杈湢礰偷䅑杷允䅁䅁䅕䅁䑁䅁䅷䅁䭁䱁䵧䅁䭁䵁单䅁䭁䅁䅑潁䭁䵁卫䅁䉁䅁䅁允䅁䅁䅕䬴當乴䑏䕃䵁䅉䅅䅁䙁䅁䅁睁䵁䅁䅁权硄权䅁权䙄杅䅁权䕁䅁䅋权䩄杅䅁允䅁䅁䅅䅁䙁䝁歋硯奯楅䅊䍄䉁䅁䅁兂䅁䅁䅍䅄䅁䅁䅯杴䅳䅁䅯剸䅉䅁䅯䅂䍁䅧䅯剹䅉䅁䅅䅁䉁䅁䅁兂硂䝸橳䬱啁䅑杷允䅁䅁䅕䅁䑁䅁䅷䅁䭁䙁䵯䅁䭁佁䭷䅁䭁佁䭙䅁䭁佁䭣䅁䉁䅁䅁允䅁䅁䅯䅅䅑䅁杷允䅁䅁䅕䅁䑁䅁䅷䅁䭁䡁䵳䅁䭁佁䭯䅁䭁佁䭙䅁䭁佁䭳䅁䉁䅁䅁允䅁䅁䅯䅅䅑䅁杷允䅁䅁䅕䅁䑁䅁䅷䅁䭁䥁䱍䅁䭁䵁即䅁䭁䅁䅑潁䭁䵁卧䅁䉁䅁䅁允䅁䅁䅕㡪ㅌ䙋㍹䕡䵁䅉䅅䅁䙁䅁䅁睁䵁䅁䅁权䕃睃䅁权䱄杅䅁权䕁䅁䅋权䥄杅䅁允䅁䅁䅅䅁䙁䙁㑋潈牘坩䅬䍄䉁䅁䅁兂䅁䅁䅍䅄䅁䅁䅯睱䅳䅁䅯剸䅉䅁䅯䅂䍁䅧䅯剹䅉䅁䅅䅁䉁䅁䅁兂浃䑔穆䭴䩁䅑杷允䅁䅁䅕䅁䑁䅁䅷䅁䭁䕁乧䅁䭁佁䭫䅁䭁佁䭙䅁䭁佁䭣䅁䉁䅁䅁允䅁䅁䅯䅅䅑䅁杷允䅁䅁䅕䅁䑁䅁䅷䅁䭁䉁佑䅁䭁䵁单䅁䭁䅁䅑潁䭁䵁卧䅁䉁䅁䅁允䅁䅁䅕杖䴷䴫㙙䕇䵁䅉䅅䅁䙁䅁䅁睁䵁䅁䅁权灃䅄䅁权煄权䅁权浄权䅁权牄权䅁允䅁䅁䅅䅁䡁䅁䅁䅁权畍䅚䍄䉁䅁䅁兂䅁䅁䅍䅄䅁䅁䅯剃䅁䅁䅯儵䅯䅁䅯朵䅯䅁䅯眵䅯䅁䅅䅁䉁䅁䅁权允䅂䅁䍄䉁䅁䅁兂䅁䅁䅍䅄䅁䅁䅯条䅳䅁䅯剸䅉䅁䅯䅂䍁䅧䅯䉹䅉䅁䅅䅁䉁䅁䅁兂塂乧噳䝑䥍䅑杷允䅁䅁䅕䅁䑁䅁䅷䅁䭁䭁䰰䅁䭁佁䭯䅁䭁佁䭙䅁䭁佁䭳䅁䉁䅁䅁允䅁䅁䅣䅁䅁䭁瑁欵䵁䅉䅅䅁䑁䅁䅁睁䵁䅁䅁权坂睃䅁权慁杂䅁允䅁䅁䅅䅁䭁䝁䝉䅁䵁䅉䅅䅁䙁䅁䅁睁䵁䅁䅁权瑄䅄䅁权䱄杅䅁权䕁䅁䅋权䩄杅䅁允䅁䅁䅅䅁䙁䉁䘫ㄶ㑇汄䅖䍄䉁䅁䅁睁䅁䅁䅍䅄䅁䅁䅯睧䅳䅁䅯杈䅙䅁䅅䅁䉁䅁䅁权䱄杂䅁䍄䉁䅁䅁兂䅁䅁䅍䅄䅁䅁䅯眵䄰䅁䅯儶䅯䅁䅯朵䅯䅁䅯眵䅯䅁䅅䅁䉁䅁䅁权允䅂䅁䍄䉁䅁䅁兂䅁䅁䅍䅄䅁䅁䅯兪䅳䅁䅯儷䅯䅁䅯朵䅯䅁䅯眵䅯䅁䅅䅁䉁䅁䅁睂䅁䅁䅁䅷浌䅑杷允䅁䅁䅍䅁䑁䅁䅷䅁䭁䥁䱍䅁䭁䍁䝙䅁䉁䅁䅁允䅁䅁䅕㡪ㅌ䙋癹啕䵁䅉䅅䅁䑁䅁䅁睁䵁䅁䅁权䕃睃䅁权流杂䅁允䅁䅁䅅䅁䙁乁橥䑣䬰ぎ䅂䍄䉁䅁䅁睁䅁䅁䅍䅄䅁䅁䅯李䄰䅁䅯杇䅙䅁䅅䅁䉁䅁䅁权䅂杂䅁䍄䉁䅁䅁䅂䅁䅁䅍䅄䅁䅁䅯眵䄰䅁䅯睈䅙䅁䅯䅉䅙䅁䅅䅁䉁䅁䅁权佂杂䅁䍄䉁䅁䅁兂䅁䅁䅍䅄䅁䅁䅯睵䅳䅁䅯䄷䅯䅁䅯朵䅯䅁䅯眵䅯䅁䅅䅁䉁䅁䅁睂䅁䅁䅁䍙洷䅑杷允䅁䅁䅕䅁䑁䅁䅷䅁䭁䉁䵅䅁䭁佁䭕䅁䭁佁䭙䅁䭁佁䭣䅁䉁䅁䅁允䅁䅁䅯䅅䅑䅁杷允䅁䅁䅍䅁䑁䅁䅷䅁䭁䵁䱁䅁䭁䉁䝯䅁䉁䅁䅁允䅁䅁䅯䅢䅙䅁杷允䅁䅁䅍䅁䑁䅁䅷䅁䭁䑁䱁䅁䭁䵁匸䅁䉁䅁䅁允䅁䅁䅯䅅䅑䅁杷允䅁䅁䅕䅁䑁䅁䅷䅁䭁䥁䱍䅁䭁佁䬰䅁䭁佁䭙䅁䭁佁䭣䅁䉁䅁䅁允䅁䅁䅯䅅䅑䅁杷允䅁䅁䅕䅁䑁䅁䅷䅁䭁䥁䱑䅁䭁佁䬰䅁䭁佁䭙䅁䭁佁䭣䅁䉁䅁䅁允䅁䅁䅣䅁䅁佁䡂欵䵁䅉䅅䅁䙁䅁䅁睁䵁䅁䅁权䡁兄䅁权䙄杅䅁权䕁䅁䅋权䩄杅䅁允䅁䅁䅅䅁䙁䥁獯㡋䨵䉳䅚䍄䉁䅁䅁睁䅁䅁䅍䅄䅁䅁䅯䅆䄰䅁䅯杇䅙䅁䅅䅁䉁䅁䅁权楂杂䅁䍄䉁䅁䅁睁䅁䅁䅍䅄䅁䅁䅯杊䄴䅁䅯硺䅉䅁䅅䅁䉁䅁䅁睂䅁䅁䅁䩁汦䅑杷允䅁䅁䅕䅁䑁䅁䅷䅁䭁乁䱑䅁䭁䵁即䅁䭁䅁䅑潁䭁䵁卧䅁䉁䅁䅁允䅁䅁䅕椹捨㡪ㅌ䕘䵁䅉䅅䅁䑁䅁䅁睁䵁䅁䅁权⽃兄䅁权歁杂䅁允䅁䅁䅅䅁䭁佁剷䅁䵁䅉䅅䅁䙁䅁䅁睁䵁䅁䅁权䡃杄䅁权䱄杅䅁权䕁䅁䅋权䥄杅䅁允䅁䅁䅅䅁䙁䱁敧敨剴䙱䅖䍄䉁䅁䅁睁䅁䅁䅍䅄䅁䅁䅯䅏䄸䅁䅯杈䅙䅁䅅䅁䉁䅁䅁权千杂䅁䍄䉁䅁䅁兂䅁䅁䅍䅄䅁䅁䅯睋䅳䅁䅯䄷䅯䅁䅯朵䅯䅁䅯眵䅯䅁䅅䅁䉁䅁䅁睂噂噖噖捙楔䅑杷允䅁䅁䅕䅁䑁䅁䅷䅁䭁䑁丸䅁䭁䵁即䅁䭁䅁䅑潁䭁䵁卫䅁䉁䅁䅁允䅁䅁䅕敨剴䉵嘶䕘䵁䅉䅅䅁䑁䅁䅁睁䵁䅁䅁权捄䅄䅁权歁杂䅁允䅁䅁䅅䅁䭁䅁卙䅁䵁䅉䅅䅁䑁䅁䅁睁䵁䅁䅁权摄䅄䅁权歁杂䅁允䅁䅁䅅䅁䭁䅁卣䅁䵁䅉䅅䅁䙁䅁䅁睁䵁䅁䅁权橄睃䅁权䙄杅䅁权䕁䅁䅋权䥄杅䅁允䅁䅁䅅䅁䙁䍁橍奣权䅂䅆䍄䉁䅁䅁䅂䅁䅁䅍䅄䅁䅁䅯䅢䄰䅁䅯睈䅙䅁䅯䅉䅙䅁䅅䅁䉁䅁䅁权䕃睂䅁䍄䉁䅁䅁䅂䅁䅁䅍䅄䅁䅁䅯䅏䄸䅁䅯睈䅙䅁䅯䅉䅙䅁䅅䅁䉁䅁䅁权⭁睂䅁䍄䉁䅁䅁兂䅁䅁䅍䅄䅁䅁䅯䄲䅷䅁䅯儷䅯䅁䅯朵䅯䅁䅯眵䅯䅁䅅䅁䉁䅁䅁睂䅁䅁䅁䑁浢䅑杷允䅁䅁䅍䅁䑁䅁䅷䅁䭁䑁䵳䅁䭁䍁䝑䅁䉁䅁䅁允䅁䅁䅯䉂䅉䅁杷允䅁䅁䅍䅁䑁䅁䅷䅁䭁䉁佅䅁䭁䉁䝷䅁䉁䅁䅁允䅁䅁䅯眹䅙䅁杷允䅁䅁䅕䅁䑁䅁䅷䅁䭁䑁义䅁䭁䵁单䅁䭁䅁䅑潁䭁䵁卧䅁䉁䅁䅁允䅁䅁䅕䙅㡦⭳䉃䕃䵁䅉䅅䅁䙁䅁䅁睁䵁䅁䅁权㉁兄䅁权獄权䅁权浄权䅁权湄权䅁允䅁䅁䅅䅁䭁䉁䕁䅁䵁䅉䅅䅁䙁䅁䅁睁䵁䅁䅁权㍁兄䅁权獄权䅁权浄权䅁权湄权䅁允䅁䅁䅅䅁䭁䉁䕁䅁䵁䅉䅅䅁䑁䅁䅁睁䵁䅁䅁权㑁睄䅁权流杂䅁允䅁䅁䅅䅁䙁䅁塲㍯㥁汭䅚䍄䉁䅁䅁睁䅁䅁䅍䅄䅁䅁䅯朶䅳䅁䅯杈䅙䅁䅅䅁䉁䅁䅁权杂䅃䅁䍄䉁䅁䅁兂䅁䅁䅍䅄䅁䅁䅯兗䅷䅁䅯儵䅯䅁䅯朵䅯䅁䅯眵䅯䅁䅅䅁䉁䅁䅁权允䅂䅁䍄䉁䅁䅁睁䅁䅁䅍䅄䅁䅁䅯睨䅷䅁䅯硺䅉䅁䅅䅁䉁䅁䅁权允䅂䅁䍄䉁䅁䅁睁䅁䅁䅍䅄䅁䅁䅯儴䅳䅁䅯杊䅙䅁䅅䅁䉁䅁䅁兂㑃潈牘呕慨䅑杷允䅁䅁䅕䅁䑁䅁䅷䅁䭁偁䴴䅁䭁佁䭯䅁䭁佁䭙䅁䭁佁䭳䅁䉁䅁䅁允䅁䅁䅯䅅䅑䅁杷允䅁䅁䅍䅁䑁䅁䅷䅁䭁䅁久䅁䭁䉁䝷䅁䉁䅁䅁允䅁䅁䅯睤䅙䅁杷允䅁䅁䅍䅁䑁䅁䅷䅁䭁䙁䵅䅁䭁䉁䜴䅁䉁䅁䅁允䅁䅁䅯八䅙䅁杷允䅁䅁䅕䅁䑁䅁䅷䅁䭁䑁偧䅁䭁佁䭕䅁䭁佁䭙䅁䭁佁䭣䅁䉁䅁䅁允䅁䅁䅯䅅䅑䅁杷允䅁䅁䅍䅁䑁䅁䅷䅁䭁䉁䱙䅁䭁䉁䝯䅁䉁䅁䅁允䅁䅁䅯䅢䅙䅁杷允䅁䅁䅍䅁䑁䅁䅷䅁䭁䑁佁䅁䭁䵁匸䅁䉁䅁䅁允䅁䅁䅯䅅䅑䅁杷允䅁䅁䅍䅁䑁䅁䅷䅁䭁䑁䵕䅁䭁䉁䝧䅁䉁䅁䅁允䅁䅁䅯兇䅙䅁杷允䅁䅁䅕䅁䑁䅁䅷䅁䭁乁䴰䅁䭁佁䭫䅁䭁佁䭙䅁䭁佁䭣䅁䉁䅁䅁允䅁䅁䅯䅅䅑䅁杷允䅁䅁䅕䅁䑁䅁䅷䅁䭁䉁偑䅁䭁佁䭕䅁䭁佁䭙䅁䭁佁䭣䅁䉁䅁䅁允䅁䅁䅯䅅䅑䅁杷允䅁䅁䅍䅁䑁䅁䅷䅁䭁䅁䵍䅁䭁䵁匸䅁䉁䅁䅁允䅁䅁䅣䅁䅁䍁慄䔵䵁䅉䅅䅁䙁䅁䅁睁䵁䅁䅁权汃兄䅁权汄权䅁权浄权䅁权湄权䅁允䅁䅁䅅䅁䭁䉁䕁䅁䵁䅉䅅䅁䙁䅁䅁睁䵁䅁䅁权摂睃䅁权瑄权䅁权浄权䅁权湄权䅁允䅁䅁䅅䅁䭁䉁䕁䅁䵁䅉䅅䅁䕁䅁䅁睁䵁䅁䅁权㉃兄䅁权晁杂䅁权杁杂䅁允䅁䅁䅅䅁䭁䥁䬸䅁䵁䅉䅅䅁䙁䅁䅁睁䵁䅁䅁权佄兄䅁权潄权䅁权浄权䅁权湄权䅁允䅁䅁䅅䅁䭁䑁䱙䅁䵁䅉䅅䅁䙁䅁䅁睁䵁䅁䅁权佄兄䅁权獄权䅁权浄权䅁权湄权䅁允䅁䅁䅅䅁䡁䅁䅁䅁杂佉䅚䍄䉁䅁䅁睁䅁䅁䅍䅄䅁䅁䅯眷䅷䅁䅯硺䅉䅁䅅䅁䉁䅁䅁睂噂噖噖呁楲䅑杷允䅁䅁䅍䅁䑁䅁䅷䅁䭁䡁䱧䅁䭁䉁䝯䅁䉁䅁䅁允䅁䅁䅯睇䅙䅁杷允䅁䅁䅕䅁䑁䅁䅷䅁䭁䅁何䅁䭁䵁单䅁䭁䅁䅑潁䭁䵁卧䅁䉁䅁䅁允䅁䅁䅕奰䭥䄷䑸啁䵁䅉䅅䅁䙁䅁䅁睁䵁䅁䅁权噁䅄䅁权煄权䅁权浄权䅁权牄权䅁允䅁䅁䅅䅁䡁䅁䅁䅁杄敔䅚䍄䉁䅁䅁兂䅁䅁䅍䅄䅁䅁䅯兕䄰䅁䅯剸䅉䅁䅯䅂䍁䅧䅯剹䅉䅁䅅䅁䉁䅁䅁兂⽃㙩摆䑭䉕䅑杷允䅁䅁䅍䅁䑁䅁䅷䅁䭁䉁偯䅁䭁䉁䝷䅁䉁䅁䅁允䅁䅁䅯睥䅙䅁杷允䅁䅁䅕䅁䑁䅁䅷䅁䭁佁䴸䅁䭁䵁即䅁䭁䅁䅑潁䭁䵁卫䅁䉁䅁䅁允䅁䅁䅕䡰㥁瑃呣䕗䵁䅉䅅䅁䑁䅁䅁睁䵁䅁䅁权㉃睃䅁权流杂䅁允䅁䅁䅅䅁䙁䝁浚浚浚汊䅚䍄䉁䅁䅁兂䅁䅁䅍䅄䅁䅁䅯杲䄰䅁䅯䄶䅯䅁䅯朵䅯䅁䅯眵䅯䅁䅅䅁䉁䅁䅁权允䅂䅁䍄䉁䅁䅁睁䅁䅁䅍䅄䅁䅁䅯眷䅷䅁䅯杇䅙䅁䅅䅁䉁䅁䅁权䱂杂䅁䍄䉁䅁䅁兂䅁䅁䅍䅄䅁䅁䅯儳䅳䅁䅯朶䅯䅁䅯朵䅯䅁䅯眶䅯䅁䅅䅁䉁䅁䅁权允䅂䅁䍄䉁䅁䅁兂䅁䅁䅍䅄䅁䅁䅯术䅷䅁䅯硹䅉䅁䅯䅂䍁䅧䅯䉹䅉䅁䅅䅁䉁䅁䅁兂浂浚浚獚摚䅑杷允䅁䅁䅍䅁䑁䅁䅷䅁䭁䵁䴸䅁䭁䉁䝯䅁䉁䅁䅁允䅁䅁䅯杙䅙䅁杷允䅁䅁䅍䅁䑁䅁䅷䅁䭁乁䵁䅁䭁䉁䝯䅁䉁䅁䅁允䅁䅁䅯睷䅙䅁杷允䅁䅁䅍䅁䑁䅁䅷䅁䭁䩁䱣䅁䭁䵁匸䅁䉁䅁䅁允䅁䅁䅯䅅䅑䅁杷允䅁䅁䅕䅁䑁䅁䅷䅁䭁佁䴸䅁䭁佁䭧䅁䭁佁䭙䅁䭁佁䭣䅁䉁䅁䅁允䅁䅁䅯杂䅳䅁杷允䅁䅁䅕䅁䑁䅁䅷䅁䭁䡁儸䅁䭁䵁单䅁䭁䅁䅑潁䭁䵁卫䅁䉁䅁䅁允䅁䅁䅕佩㙃坪㍗樯䴸䅉䅅䅁䑁䅁䅁睁䵁䅁䅁权䙄睃䅁权捁杂䅁允䅁䅁䅅䅁䭁佁䝷䅁䵁䅉䅅䅁䙁䅁䅁睁䵁䅁䅁权䱄杄䅁权䙄杅䅁权䕁䅁䅋权䩄杅䅁允䅁䅁䅅䅁䭁䕁䅣䅁䵁䅉䅅䅁䙁䅁䅁睁䵁䅁䅁权畄睄䅁权䙄杅䅁权䕁䅁䅋权䩄杅䅁允䅁䅁䅅䅁䙁䕁⭁㡩刯硂䅊䍄䉁䅁䅁睁䅁䅁䅍䅄䅁䅁䅯䅏䅷䅁䅯䅊䅙䅁䅅䅁䉁䅁䅁权浃杅䅁䍄䉁䅁䅁兂䅁䅁䅍䅄䅁䅁䅯睺䄰䅁䅯儵䅯䅁䅯朵䅯䅁䅯眵䅯䅁䅅䅁䉁䅁䅁权捁睃䅁䍄䉁䅁䅁睁䅁䅁䅍䅄䅁䅁䅯杒䅷䅁䅯杈䅙䅁䅅䅁䉁䅁䅁权橄杂䅁䍄䉁䅁䅁兂䅁䅁䅍䅄䅁䅁䅯東䅷䅁䅯剸䅉䅁䅯䅂䍁䅧䅯䉹䅉䅁䅅䅁䉁䅁䅁兂㍃畆桨䰰䅣䅑杷允䅁䅁䅍䅁䑁䅁䅷䅁䭁䵁䱳䅁䭁䍁䝑䅁䉁䅁䅁允䅁䅁䅯睘䅫䅁杷允䅁䅁䅕䅁䑁䅁䅷䅁䭁䥁䱳䅁䭁䵁即䅁䭁䅁䅑潁䭁䵁卫䅁䉁䅁䅁允䅁䅁䅕䡰㥁瑃橣䕘䵁䅉䅅䅁䙁䅁䅁睁䵁䅁䅁权煃䅄䅁权䙄杅䅁权䕁䅁䅋权䩄杅䅁允䅁䅁䅅䅁䙁乁卐ㄹ潳睑䅖䍄䉁䅁䅁兂䅁䅁䅍䅄䅁䅁䅯硵䅁䅁䅯硹䅉䅁䅯䅂䍁䅧䅯䉹䅉䅁䅅䅁䉁䅁䅁兂灁䥘䌯吹器䅑杷允䅁䅁䅕䅁䑁䅁䅷䅁䭁䑁乷䅁䭁䵁即䅁䭁䅁䅑潁䭁䵁卧䅁䉁䅁䅁允䅁䅁䅕噋偹癷㑖䕗䵁䅉䅅䅁䙁䅁䅁睁䵁䅁䅁权䑄杄䅁权䙄杅䅁权䕁䅁䅋权䥄杅䅁允䅁䅁䅅䅁䙁䥁⭣ぐ畇䅕䅴䍄䉁䅁䅁睁䅁䅁䅍䅄䅁䅁䅯睒䄰䅁䅯杊䅙䅁䅅䅁䉁䅁䅁兂䭁㘱睎坐坰䅑杷允䅁䅁䅕䅁䑁䅁䅷䅁䭁偁䱙䅁䭁佁䭧䅁䭁佁䭙䅁䭁佁䭣䅁䉁䅁䅁允䅁䅁䅯䅅䅑䅁杷允䅁䅁䅕䅁䑁䅁䅷䅁䭁䭁䵯䅁䭁䵁即䅁䭁䅁䅑潁䭁䵁卫䅁䉁䅁䅁允䅁䅁䅕敨剴䉵䘶歕䵁䅉䅅䅁䙁䅁䅁睁䵁䅁䅁权㕄䅄䅁权䙄杅䅁权䕁䅁䅋权䩄杅䅁允䅁䅁䅅䅁䙁乁㉖畧癈偑⽫䍄䉁䅁䅁兂䅁䅁䅍䅄䅁䅁䅯睡䄴䅁䅯䄷䅯䅁䅯朵䅯䅁䅯眵䅯䅁䅅䅁䉁䅁䅁权允䅂䅁䍄䉁䅁䅁睁䅁䅁䅍䅄䅁䅁䅯東䅷䅁䅯䅈䅙䅁䅅䅁䉁䅁䅁权牁杂䅁䍄䉁䅁䅁兂䅁䅁䅍䅄䅁䅁䅯眫䅯䅁䅯朶䅯䅁䅯朵䅯䅁䅯眶䅯䅁䅅䅁䉁䅁䅁睂䅁䅁䅁䑯浮䅑杷允䅁䅁䅕䅁䑁䅁䅷䅁䭁偁䭷䅁䭁佁䭯䅁䭁佁䭙䅁䭁佁䭳䅁䉁䅁䅁允䅁䅁䅯䅅䅑䅁杷允䅁䅁䅍䅁䑁䅁䅷䅁䭁䑁䵅䅁䭁䉁䝯䅁䉁䅁䅁允䅁䅁䅯䅐䅙䅁杷允䅁䅁䅕䅁䑁䅁䅷䅁䭁偁䭁䅁䭁䵁即䅁䭁䅁䅑潁䭁䵁卧䅁䉁䅁䅁允䅁䅁䅕歲桦桥佑し䵁䅉䅅䅁䑁䅁䅁睁䵁䅁䅁权煃䅄䅁权敁杂䅁允䅁䅁䅅䅁䭁䩁䝯䅁䵁䅉䅅䅁䑁䅁䅁睁䵁䅁䅁权㙃䅄䅁权偄杅䅁允䅁䅁䅅䅁䡁䅁䅁䅁杄⭖䅊䍄䉁䅁䅁睁䅁䅁䅍䅄䅁䅁䅯杶䄴䅁䅯硺䅉䅁䅅䅁䉁䅁䅁权允䅂䅁䍄䉁䅁䅁睁䅁䅁䅍䅄䅁䅁䅯東䅷䅁䅯䅊䅙䅁䅅䅁䉁䅁䅁权䥁睂䅁䍄䉁䅁䅁睁䅁䅁䅍䅄䅁䅁䅯睱䅷䅁䅯杈䅙䅁䅅䅁䉁䅁䅁权桄杂䅁䍄䉁䅁䅁兂䅁䅁䅍䅄䅁䅁䅯兢䅳䅁䅯剸䅉䅁䅯䅂䍁䅧䅯䉹䅉䅁䅅䅁䉁䅁䅁兂⭁橔偒婮歁䅑杷允䅁䅁䅍䅁䑁䅁䅷䅁䭁䭁䱳䅁䭁䉁䜴䅁䉁䅁䅁允䅁䅁䅯朴䅙䅁杷允䅁䅁䅕䅁䑁䅁䅷䅁䭁䭁䵯䅁䭁佁䭧䅁䭁佁䭙䅁䭁佁䭣䅁䉁䅁䅁允䅁䅁䅯杂䅳䅁杷允䅁䅁䅕䅁䑁䅁䅷䅁䭁䅁乣䅁䭁佁䭯䅁䭁佁䭙䅁䭁佁䭳䅁䉁䅁䅁允䅁䅁䅣䅁䅁䝁䕂欵䵁䅉䅅䅁䙁䅁䅁睁䵁䅁䅁权䥁杄䅁权䙄杅䅁权䕁䅁䅋权䥄杅䅁允䅁䅁䅅䅁䙁䉁䕐䍖㥎䅔䅨䍄䉁䅁䅁睁䅁䅁䅍䅄䅁䅁䅯䅥䅳䅁䅯硺䅉䅁䅅䅁䉁䅁䅁权允䅂䅁䍄䉁䅁䅁睁䅁䅁䅍䅄䅁䅁䅯党䅷䅁䅯䅈䅙䅁䅅䅁䉁䅁䅁权橁睂䅁䍄䉁䅁䅁睁䅁䅁䅍䅄䅁䅁䅯儴䄴䅁䅯杈䅙䅁䅅䅁䉁䅁䅁权㙂睂䅁䍄䉁䅁䅁睁䅁䅁䅍䅄䅁䅁䅯杺䅳䅁䅯杊䅙䅁䅅䅁䉁䅁䅁兂硂児塲⽯奂䅑杷允䅁䅁䅕䅁䑁䅁䅷䅁䭁䡁䱧䅁䭁䵁单䅁䭁䅁䅑潁䭁䵁卫䅁䉁䅁䅁允䅁䅁䅕㙃偐㔴䝧ぃ䵁䅉䅅䅁䙁䅁䅁睁䵁䅁䅁权䩃睃䅁权獄权䅁权浄权䅁权湄权䅁允䅁䅁䅅䅁䭁䉁䕁䅁䵁䅉䅅䅁䑁䅁䅁睁䵁䅁䅁权㍂䅅䅁权奁杂䅁允䅁䅁䅅䅁䭁䕁䝯䅁䵁䅉䅅䅁䙁䅁䅁睁䵁䅁䅁权偁䅅䅁权䱄杅䅁权䕁䅁䅋权䩄杅䅁允䅁䅁䅅䅁䙁䉁畓⭒㙆䙖䅬䍄䉁䅁䅁睁䅁䅁䅍䅄䅁䅁䅯兔䅷䅁䅯䅊䅙䅁䅅䅁䉁䅁䅁权偃杅䅁䍄䉁䅁䅁睁䅁䅁䅍䅄䅁䅁䅯兵䄴䅁䅯杇䅙䅁䅅䅁䉁䅁䅁权㥁杂䅁䍄䉁䅁䅁兂䅁䅁䅍䅄䅁䅁䅯杪䅳䅁䅯儵䅯䅁䅯朵䅯䅁䅯眵䅯䅁䅅䅁䉁䅁䅁权捁睃䅁䍄䉁䅁䅁兂䅁䅁䅍䅄䅁䅁䅯眸䄴䅁䅯硹䅉䅁䅯䅂䍁䅧䅯䉹䅉䅁䅅䅁䉁䅁䅁兂獄払敧剨兴䅑杷允䅁䅁䅍䅁䑁䅁䅷䅁䭁䙁乕䅁䭁䍁䝑䅁䉁䅁䅁允䅁䅁䅯䅃䅣䅁杷允䅁䅁䅕䅁䑁䅁䅷䅁䭁䡁䱧䅁䭁䵁即䅁䭁䅁䅑潁䭁䵁卫䅁䉁䅁䅁允䅁䅁䅕体㙆䭆㌷䕗䵁䅉䅅䅁䑁䅁䅁睁䵁䅁䅁权㑂睃䅁权奁杂䅁允䅁䅁䅅䅁䭁䉁䝫䅁䵁䅉䅅䅁䕁䅁䅁睁䵁䅁䅁权湂䅄䅁权晁杂䅁权杁杂䅁允䅁䅁䅅䅁䭁䩁䥷䅁䵁䅉䅅䅁䙁䅁䅁睁䵁䅁䅁权䱃䅄䅁权䱄杅䅁权䕁䅁䅋权䥄杅䅁允䅁䅁䅅䅁䙁䭁䠵場啯汪䅖䍄䉁䅁䅁睁䅁䅁䅍䅄䅁䅁䅯䅥䅳䅁䅯杈䅙䅁䅅䅁䉁䅁䅁权䙁䅃䅁䍄䉁䅁䅁兂䅁䅁䅍䅄䅁䅁䅯䅆䄸䅁䅯䄶䅯䅁䅯朵䅯䅁䅯眵䅯䅁䅅䅁䉁䅁䅁权允䅂䅁䍄䉁䅁䅁睁䅁䅁䅍䅄䅁䅁䅯䅑䅷䅁䅯䅈䅙䅁䅅䅁䉁䅁䅁权畁睂䅁䍄䉁䅁䅁睁䅁䅁䅍䅄䅁䅁䅯䅥䅳䅁䅯䅊䅙䅁䅅䅁䉁䅁䅁权杄睄䅁䍄䉁䅁䅁睁䅁䅁䅍䅄䅁䅁䅯䅧䅳䅁䅯硺䅉䅁䅅䅁䉁䅁䅁权允䅂䅁䍄䉁䅁䅁兂䅁䅁䅍䅄䅁䅁䅯䅉䄴䅁䅯剸䅉䅁䅯䅂䍁䅧䅯䉹䅉䅁䅅䅁䉁䅁䅁兂乄噁牺偮潕䅑杷允䅁䅁䅍䅁䑁䅁䅷䅁䭁䑁偙䅁䭁䵁匸䅁䉁䅁䅁允䅁䅁䅯䅅䅑䅁杷允䅁䅁䅍䅁䑁䅁䅷䅁䭁䡁佷䅁䭁䍁䝙䅁䉁䅁䅁允䅁䅁䅕体㙆䭆㌴歖䵁䅉䅅䅁䙁䅁䅁睁䵁䅁䅁权穃䅄䅁权汄权䅁权浄权䅁权湄权䅁允䅁䅁䅅䅁䭁䉁䕁䅁䵁䅉䅅䅁䑁䅁䅁睁䵁䅁䅁权䙁杄䅁权奁杂䅁允䅁䅁䅅䅁䭁䉁䝫䅁䵁䅉䅅䅁䑁䅁䅁睁䵁䅁䅁权⽄杄䅁权偄杅䅁允䅁䅁䅅䅁䭁䉁䕁䅁䵁䅉䅅䅁䕁䅁䅁睁䵁䅁䅁权千兄䅁权晁杂䅁权杁杂䅁允䅁䅁䅅䅁䭁䭁䥯䅁䵁䅉䅅䅁䑁䅁䅁睁䵁䅁䅁权䱃䅄䅁权敁杂䅁允䅁䅁䅅䅁䭁䡁䝉䅁䵁䅉䅅䅁䑁䅁䅁睁䵁䅁䅁权祁睃䅁权敁杂䅁允䅁䅁䅅䅁䭁䑁䝑䅁䵁䅉䅅䅁䙁䅁䅁睁䵁䅁䅁权⽄杄䅁权䱄杅䅁权䕁䅁䅋权䥄杅䅁允䅁䅁䅅䅁䙁䩁婱婭婭坣䅊䍄䉁䅁䅁睁䅁䅁䅍䅄䅁䅁䅯杨䅷䅁䅯杈䅙䅁䅅䅁䉁䅁䅁权穂杂䅁䍄䉁䅁䅁睁䅁䅁䅍䅄䅁䅁䅯䄸䅯䅁䅯䅊䅙䅁䅅䅁䉁䅁䅁权䥁睂䅁䍄䉁䅁䅁兂䅁䅁䅍䅄䅁䅁䅯眯䄴䅁䅯硹䅉䅁䅯䅂䍁䅧䅯剹䅉䅁䅅䅁䉁䅁䅁兂㑃潈牘单楨䅑杷允䅁䅁䅍䅁䑁䅁䅷䅁䭁䥁䵍䅁䭁䉁䝷䅁䉁䅁䅁允䅁䅁䅯䅡䅣䅁杷允䅁䅁䅍䅁䑁䅁䅷䅁䭁䥁乯䅁䭁䉁䝧䅁䉁䅁䅁允䅁䅁䅯䅒䅙䅁杷允䅁䅁䅕䅁䑁䅁䅷䅁䭁䕁丰䅁䭁䵁即䅁䭁䅁䅑潁䭁䵁卧䅁䉁䅁䅁允䅁䅁䅕䉵䘶ㄶ奈ご䵁䅉䅅䅁䑁䅁䅁睁䵁䅁䅁权⽄杄䅁权捁杂䅁允䅁䅁䅅䅁䭁䕁䜰䅁䵁䅉䅅䅁䙁䅁䅁睁䵁䅁䅁权煂睃䅁权䱄杅䅁权䕁䅁䅋权䥄杅䅁允䅁䅁䅅䅁䙁䥁䌯匹捨㉤䅂䍄䉁䅁䅁睁䅁䅁䅍䅄䅁䅁䅯眯䄴䅁䅯杈䅙䅁䅅䅁䉁䅁䅁权㍁杂䅁䍄䉁䅁䅁兂䅁䅁䅍䅄䅁䅁䅯䅖䅳䅁䅯儷䅯䅁䅯朵䅯䅁䅯眵䅯䅁䅅䅁䉁䅁䅁睂䅁䅁䅁䑷歘䅑杷允䅁䅁䅍䅁䑁䅁䅷䅁䭁䡁免䅁䭁䍁䝑䅁䉁䅁䅁允䅁䅁䅯桯䅅䅁杷允䅁䅁䅍䅁䑁䅁䅷䅁䭁䭁䵧䅁䭁䉁䜴䅁䉁䅁䅁允䅁䅁䅯䅆䅣䅁杷允䅁䅁䅍䅁䑁䅁䅷䅁䭁䑁佧䅁䭁䍁䝑䅁䉁䅁䅁允䅁䅁䅯䄱䅣䅁杷允䅁䅁䅍䅁䑁䅁䅷䅁䭁偁伸䅁䭁䍁䝑䅁䉁䅁䅁允䅁䅁䅯䈳䅁䅁杷允䅁䅁䅍䅁䑁䅁䅷䅁䭁䅁佯䅁䭁䉁䝯䅁䉁䅁䅁允䅁䅁䅯杴䅙䅁杷允䅁䅁䅕䅁䑁䅁䅷䅁䭁䅁佧䅁䭁佁䭷䅁䭁佁䭙䅁䭁佁䭣䅁䉁䅁䅁允䅁䅁䅯䅅䅑䅁杷允䅁䅁䅕䅁䑁䅁䅷䅁䭁偁伸䅁䭁佁䭧䅁䭁佁䭙䅁䭁佁䭣䅁䉁䅁䅁允䅁䅁䅯䅅䅑䅁杷允䅁䅁䅍䅁䑁䅁䅷䅁䭁䥁久䅁䭁䵁匸䅁䉁䅁䅁允䅁䅁䅯䅅䅑䅁杷允䅁䅁䅍䅁䑁䅁䅷䅁䭁䱁临䅁䭁䵁匸䅁䉁䅁䅁允䅁䅁䅯䅅䅑䅁杷允䅁䅁䅕䅁䑁䅁䅷䅁䭁䡁儴䅁䭁佁䬰䅁䭁佁䭙䅁䭁佁䭣䅁䉁䅁䅁允䅁䅁䅯䅅䅑䅁杷允䅁䅁䅍䅁䑁䅁䅷䅁䭁䱁丸䅁䭁䵁匸䅁䉁䅁䅁允䅁䅁䅯䅅䅑䅁杷允䅁䅁䅕䅁䑁䅁䅷䅁䭁䥁久䅁䭁䵁单䅁䭁䅁䅑潁䭁䵁卫䅁䉁䅁䅁允䅁䅁䅕䑲癰㑣啣䕆䵁䅉䅅䅁䑁䅁䅁睁䵁䅁䅁权䍂睃䅁权捁杂䅁允䅁䅁䅅䅁䭁佁䝷䅁䵁䅉䅅䅁䑁䅁䅁睁䵁䅁䅁权䉃兄䅁权慁杂䅁允䅁䅁䅅䅁䭁䕁䝁䅁䵁䅉䅅䅁䙁䅁䅁睁䵁䅁䅁权瑄杄䅁权䱄杅䅁权䕁䅁䅋权䩄杅䅁允䅁䅁䅅䅁䙁䵁䴳䵺䵺䙘䄱䍄䉁䅁䅁睁䅁䅁䅍䅄䅁䅁䅯內䄰䅁䅯䅊䅙䅁䅅䅁䉁䅁䅁权奁䅅䅁䍄䉁䅁䅁睁䅁䅁䅍䅄䅁䅁䅯兔䄰䅁䅯杊䅙䅁䅅䅁䉁䅁䅁兂硂児塲㉯塂䅑杷允䅁䅁䅍䅁䑁䅁䅷䅁䭁䑁偕䅁䭁䵁匸䅁䉁䅁䅁允䅁䅁䅣䅁䅁䝁婃欴䵁䅉䅅䅁䑁䅁䅁睁䵁䅁䅁权楄睄䅁权敁杂䅁允䅁䅁䅅䅁䭁䑁䝑䅁䵁䅉䅅䅁䕁䅁䅁睁䵁䅁䅁权㙂杄䅁权晁杂䅁权杁杂䅁允䅁䅁䅅䅁䭁乁䝳䅁䵁䅉䅅䅁䑁䅁䅁睁䵁䅁䅁权橄睄䅁权敁杂䅁允䅁䅁䅅䅁䭁䵁䡉䅁䵁䅉䅅䅁䙁䅁䅁睁䵁䅁䅁权呄睃䅁权瑄权䅁权浄权䅁权湄权䅁允䅁䅁䅅䅁䭁䉁䕁䅁䵁䅉䅅䅁䙁䅁䅁睁䵁䅁䅁权䉃兄䅁权汄权䅁权浄权䅁权湄权䅁允䅁䅁䅅䅁䭁䉁䱷䅁䵁䅉䅅䅁䙁䅁䅁睁䵁䅁䅁权䉃兄䅁权潄权䅁权浄权䅁权湄权䅁允䅁䅁䅅䅁䭁䙁䱅䅁䵁䅉䅅䅁䙁䅁䅁睁䵁䅁䅁权㑁杄䅁权䙄杅䅁权䕁䅁䅋权䩄杅䅁允䅁䅁䅅䅁䙁䡁㕸圳䙸卑䅎䍄䉁䅁䅁睁䅁䅁䅍䅄䅁䅁䅯䅄䄴䅁䅯硺䅉䅁䅅䅁䉁䅁䅁睂䅁䅁䅁䡙杄䅑杷允䅁䅁䅍䅁䑁䅁䅷䅁䭁䅁估䅁䭁䵁匸䅁䉁䅁䅁允䅁䅁䅯䅅䅑䅁杷允䅁䅁䅍䅁䑁䅁䅷䅁䭁䩁䱳䅁䭁䍁䝑䅁䉁䅁䅁允䅁䅁䅯䅃䅣䅁杷允䅁䅁䅕䅁䑁䅁䅷䅁䭁䉁兕䅁䭁䵁即䅁䭁䅁䅑潁䭁䵁卫䅁䉁䅁䅁允䅁䅁䅕䡰㥁瑃穤䕖䵁䅉䅅䅁䙁䅁䅁睁䵁䅁䅁权䭃兄䅁权䙄杅䅁权䕁䅁䅋权䩄杅䅁允䅁䅁䅅䅁䙁䑁瘸㙒䥶卸䅬䍄䉁䅁䅁睁䅁䅁䅍䅄䅁䅁䅯兗䅳䅁䅯硺䅉䅁䅅䅁䉁䅁䅁权允䅂䅁䍄䉁䅁䅁睁䅁䅁䅍䅄䅁䅁䅯䅧䅷䅁䅯硺䅉䅁䅅䅁䉁䅁䅁权允䅂䅁䍄䉁䅁䅁兂䅁䅁䅍䅄䅁䅁䅯朸䅳䅁䅯䄶䅯䅁䅯朵䅯䅁䅯眵䅯䅁䅅䅁䉁䅁䅁权䝁睃䅁䍄䉁䅁䅁兂䅁䅁䅍䅄䅁䅁䅯条䅷䅁䅯硹䅉䅁䅯䅂䍁䅧䅯剹䅉䅁䅅䅁䉁䅁䅁兂䭁㘱睎慐噰䅑杷允䅁䅁䅕䅁䑁䅁䅷䅁䭁䙁䱫䅁䭁䵁单䅁䭁䅁䅑潁䭁䵁卫䅁䉁䅁䅁允䅁䅁䅕獩牃卫呩ぅ䵁䅉䅅䅁䕁䅁䅁睁䵁䅁䅁权婂睃䅁权晁杂䅁权杁杂䅁允䅁䅁䅅䅁䭁䕁䝷䅁䵁䅉䅅䅁䙁䅁䅁睁䵁䅁䅁权奁兄䅁权䱄杅䅁权䕁䅁䅋权䩄杅䅁允䅁䅁䅅䅁䙁䉁畓⭒㙆䙂䅸䍄䉁䅁䅁兂䅁䅁䅍䅄䅁䅁䅯权䄴䅁䅯䄶䅯䅁䅯朵䅯䅁䅯眵䅯䅁䅅䅁䉁䅁䅁权允䅂䅁䍄䉁䅁䅁睁䅁䅁䅍䅄䅁䅁䅯䅗䅳䅁䅯杈䅙䅁䅅䅁䉁䅁䅁权晄睂䅁䍄䉁䅁䅁睁䅁䅁䅍䅄䅁䅁䅯儱䅷䅁䅯䅊䅙䅁䅅䅁䉁䅁䅁权偁元䅁䍄䉁䅁䅁兂䅁䅁䅍䅄䅁䅁䅯兗䅳䅁䅯儶䅯䅁䅯朵䅯䅁䅯眵䅯䅁䅅䅁䉁䅁䅁权允䅂䅁䍄䉁䅁䅁兂䅁䅁䅍䅄䅁䅁䅯兂䅳䅁䅯硹䅉䅁䅯䅂䍁䅧䅯䉹䅉䅁䅅䅁䉁䅁䅁兂塄㍯㥁獃奤䅑杷允䅁䅁䅕䅁䑁䅁䅷䅁䭁佁䵧䅁䭁䵁即䅁䭁䅁䅑潁䭁䵁卫䅁䉁䅁䅁允䅁䅁䅕児塲㍯摂歖䵁䅉䅅䅁䑁䅁䅁睁䵁䅁䅁权佂䅄䅁权偄杅䅁允䅁䅁䅅䅁䡁䙁噖噖桖散䅂䍄䉁䅁䅁兂䅁䅁䅍䅄䅁䅁䅯䅏䄰䅁䅯儵䅯䅁䅯朵䅯䅁䅯眵䅯䅁䅅䅁䉁䅁䅁权允䅂䅁䍄䉁䅁䅁睁䅁䅁䅍䅄䅁䅁䅯睧䅷䅁䅯硺䅉䅁䅅䅁䉁䅁䅁睂䅁䅁䅁偉汪䅑杷允䅁䅁䅍䅁䑁䅁䅷䅁䭁䉁乙䅁䭁䍁䝑䅁䉁䅁䅁允䅁䅁䅯剘䅅䅁杷允䅁䅁䅍䅁䑁䅁䅷䅁䭁䉁乣䅁䭁䍁䝑䅁䉁䅁䅁允䅁䅁䅯䅤䅫䅁杷允䅁䅁䅑䅁䑁䅁䅷䅁䭁䥁充䅁䭁䉁䜸䅁䭁䍁䝁䅁䉁䅁䅁允䅁䅁䅯儲䅣䅁杷允䅁䅁䅕䅁䑁䅁䅷䅁䭁䥁䵍䅁䭁䵁单䅁䭁䅁䅑潁䭁䵁卧䅁䉁䅁䅁允䅁䅁䅕偙䭢漹奂え䵁䅉䅅䅁䙁䅁䅁睁䵁䅁䅁权⽁兄䅁权獄权䅁权浄权䅁权湄权䅁允䅁䅁䅅䅁䡁䅁䅁䅁䅄畆䅚䍄䉁䅁䅁兂䅁䅁䅍䅄䅁䅁䅯朴䄴䅁䅯儵䅯䅁䅯朵䅯䅁䅯眵䅯䅁䅅䅁䉁䅁䅁权允䅂䅁䍄䉁䅁䅁睁䅁䅁䅍䅄䅁䅁䅯朶䅳䅁䅯硺䅉䅁䅅䅁䉁䅁䅁权允䅂䅁䍄䉁䅁䅁睁䅁䅁䅍䅄䅁䅁䅯䅩䅷䅁䅯杊䅙䅁䅅䅁䉁䅁䅁兂硂児塲㑯慂䅑杷允䅁䅁䅍䅁䑁䅁䅷䅁䭁䭁临䅁䭁䉁䝯䅁䉁䅁䅁允䅁䅁䅯杙䅙䅁杷允䅁䅁䅍䅁䑁䅁䅷䅁䭁䥁䵑䅁䭁䉁䜴䅁䉁䅁䅁允䅁䅁䅯眳䅣䅁杷允䅁䅁䅍䅁䑁䅁䅷䅁䭁偁乑䅁䭁䉁䜴䅁䉁䅁䅁允䅁䅁䅯杭䅙䅁杷允䅁䅁䅍䅁䑁䅁䅷䅁䭁偁䱙䅁䭁䍁䝑䅁䉁䅁䅁允䅁䅁䅯䉍䅁䅁杷允䅁䅁䅕䅁䑁䅁䅷䅁䭁䑁乧䅁䭁佁䭷䅁䭁佁䭙䅁䭁佁䭣䅁䉁䅁䅁允䅁䅁䅯䅅䅑䅁杷允䅁䅁䅍䅁䑁䅁䅷䅁䭁䝁乳䅁䭁䉁䜴䅁䉁䅁䅁允䅁䅁䅯睪䅙䅁杷允䅁䅁䅕䅁䑁䅁䅷䅁䭁偁䴰䅁䭁䵁单䅁䭁䅁䅑潁䭁䵁卧䅁䉁䅁䅁允䅁䅁䅕㍬䰱㤴浱ぃ䵁䅉䅅䅁䙁䅁䅁睁䵁䅁䅁权噁兄䅁权潄权䅁权浄权䅁权湄权䅁允䅁䅁䅅䅁䭁䉁䕁䅁䵁䅉䅅䅁䑁䅁䅁睁䵁䅁䅁权ぁ䅄䅁权敁杂䅁允䅁䅁䅅䅁䭁䭁䝑䅁䵁䅉䅅䅁䙁䅁䅁睁䵁䅁䅁权坁兄䅁权潄权䅁权浄权䅁权湄权䅁允䅁䅁䅅䅁䭁偁䬴䅁䵁䅉䅅䅁䙁䅁䅁睁䵁䅁䅁权䑃䅄䅁权煄权䅁权浄权䅁权牄权䅁允䅁䅁䅅䅁䭁䉁䕁䅁䵁䅉䅅䅁䙁䅁䅁睁䵁䅁䅁权㉄睃䅁权瑄权䅁权浄权䅁权湄权䅁允䅁䅁䅅䅁䭁䉁䕁䅁䵁䅉䅅䅁䙁䅁䅁睁䵁䅁䅁权灃䅄䅁权汄权䅁权浄权䅁权湄权䅁允䅁䅁䅅䅁䭁䑁䱣䅁䵁䅉䅅䅁䑁䅁䅁睁䵁䅁䅁权䥂䅄䅁权捁杂䅁允䅁䅁䅅䅁䭁䵁䜸䅁䵁䅉䅅䅁䑁䅁䅁睁䵁䅁䅁权㥄䅄䅁权奁杂䅁允䅁䅁䅅䅁䭁䑁䝫䅁䵁䅉䅅䅁䙁䅁䅁睁䵁䅁䅁权䑃䅄䅁权獄权䅁权浄权䅁权湄权䅁允䅁䅁䅅䅁䭁䉁䕁䅁䵁䅉䅅䅁䕁䅁䅁睁䵁䅁䅁权兂䅄䅁权晁杂䅁权杁杂䅁允䅁䅁䅅䅁䭁䕁䜴䅁䵁䅉䅅䅁䑁䅁䅁睁䵁䅁䅁权楄杄䅁权歁杂䅁允䅁䅁䅅䅁䭁䵁光䅁䵁䅉䅅䅁䙁䅁䅁睁䵁䅁䅁权剂䅄䅁权灄权䅁权浄权䅁权湄权䅁允䅁䅁䅅䅁䭁䉁䕁䅁䵁䅉䅅䅁䑁䅁䅁睁䵁䅁䅁权䩁䅅䅁权捁杂䅁允䅁䅁䅅䅁䭁䍁䡫䅁䵁䅉䅅䅁䙁䅁䅁睁䵁䅁䅁权䙂睃䅁权獄权䅁权浄权䅁权湄权䅁允䅁䅁䅅䅁䭁䉁䕁䅁䵁䅉䅅䅁䑁䅁䅁睁䵁䅁䅁权奂睃䅁权流杂䅁允䅁䅁䅅䅁䙁佁㙆䭆䠵噙䅤䍄䉁䅁䅁睁䅁䅁䅍䅄䅁䅁䅯䅚䅷䅁䅯硺䅉䅁䅅䅁䉁䅁䅁睂䅁䅁䅁䅁晦䅑杷允䅁䅁䅕䅁䑁䅁䅷䅁䭁䕁䵍䅁䭁佁䭧䅁䭁佁䭙䅁䭁佁䭣䅁䉁䅁䅁允䅁䅁䅯李䅳䅁杷允䅁䅁䅕䅁䑁䅁䅷䅁䭁䉁乷䅁䭁佁䭷䅁䭁佁䭙䅁䭁佁䭣䅁䉁䅁䅁允䅁䅁䅣䅁䅁䥁噃唵䵁䅉䅅䅁䙁䅁䅁睁䵁䅁䅁权䕄䅄䅁权煄权䅁权浄权䅁权牄权䅁允䅁䅁䅅䅁䭁䉁䕁䅁䵁䅉䅅䅁䙁䅁䅁睁䵁䅁䅁权卂杄䅁权䙄杅䅁权䕁䅁䅋权䥄杅䅁允䅁䅁䅅䅁䙁䡁䑭婂䥕杂䅚䍄䉁䅁䅁睁䅁䅁䅍䅄䅁䅁䅯杫䅳䅁䅯硺䅉䅁䅅䅁䉁䅁䅁权允䅂䅁䍄䉁䅁䅁睁䅁䅁䅍䅄䅁䅁䅯䅧䄴䅁䅯䅊䅙䅁䅅䅁䉁䅁䅁权奄充䅁䍄䉁䅁䅁兂䅁䅁䅍䅄䅁䅁䅯杕䄴䅁䅯硹䅉䅁䅯䅂䍁䅧䅯䉹䅉䅁䅅䅁䉁䅁䅁兂㉄䙋偹癷噖䅑杷允䅁䅁䅍䅁䑁䅁䅷䅁䭁䉁兙䅁䭁䉁䝧䅁䉁䅁䅁允䅁䅁䅯兇䅙䅁杷允䅁䅁䅕䅁䑁䅁䅷䅁䭁䑁乣䅁䭁䵁即䅁䭁䅁䅑潁䭁䵁卧䅁䉁䅁䅁允䅁䅁䅕場啯歲剦䕗䵁䅉䅅䅁䙁䅁䅁睁䵁䅁䅁权䝂兄䅁权䙄杅䅁权䕁䅁䅋权䥄杅䅁允䅁䅁䅅䅁䙁䑁爵則歆硓䅂䍄䉁䅁䅁睁䅁䅁䅍䅄䅁䅁䅯公䅳䅁䅯杇䅙䅁䅅䅁䉁䅁䅁权㝂杂䅁䍄䉁䅁䅁兂䅁䅁䅍䅄䅁䅁䅯儶䄴䅁䅯朶䅯䅁䅯朵䅯䅁䅯眶䅯䅁䅅䅁䉁䅁䅁权允䅂䅁䍄䉁䅁䅁睁䅁䅁䅍䅄䅁䅁䅯杕䄴䅁䅯杇䅙䅁䅅䅁䉁䅁䅁权瑁杂䅁䍄䉁䅁䅁睁䅁䅁䅍䅄䅁䅁䅯杗䅷䅁䅯杊䅙䅁䅅䅁䉁䅁䅁兂㥁瑃橥䥣吱䅑杷允䅁䅁䅕䅁䑁䅁䅷䅁䭁佁䰸䅁䭁䵁即䅁䭁䅁䅑潁䭁䵁卧䅁䉁䅁䅁允䅁䅁䅕浚浚浚浡さ䵁䅉䅅䅁䙁䅁䅁睁䵁䅁䅁权啃䅄䅁权䙄杅䅁权䕁䅁䅋权䥄杅䅁允䅁䅁䅅䅁䙁䝁兰桗栶半䅴䍄䉁䅁䅁睁䅁䅁䅍䅄䅁䅁䅯䄱䅷䅁䅯杇䅙䅁䅅䅁䉁䅁䅁权楂杂䅁䍄䉁䅁䅁睁䅁䅁䅍䅄䅁䅁䅯兲䅳䅁䅯杇䅙䅁䅅䅁䉁䅁䅁权時杂䅁䍄䉁䅁䅁睁䅁䅁䅍䅄䅁䅁䅯杴䄰䅁䅯䅇䅙䅁䅅䅁䉁䅁䅁权䕂杂䅁䍄䉁䅁䅁睁䅁䅁䅍䅄䅁䅁䅯杕䄴䅁䅯䅊䅙䅁䅅䅁䉁䅁䅁权歃充䅁䍄䉁䅁䅁兂䅁䅁䅍䅄䅁䅁䅯兊䅳䅁䅯儶䅯䅁䅯朵䅯䅁䅯眵䅯䅁䅅䅁䉁䅁䅁权䱁充䅁䍄䉁䅁䅁兂䅁䅁䅍䅄䅁䅁䅯杔䅷䅁䅯䄶䅯䅁䅯朵䅯䅁䅯眵䅯䅁䅅䅁䉁䅁䅁权䝁睃䅁䍄䉁䅁䅁兂䅁䅁䅍䅄䅁䅁䅯睩䅳䅁䅯剸䅉䅁䅯䅂䍁䅧䅯䉹䅉䅁䅅䅁䉁䅁䅁兂䙃牓ㅳ㉉兣䅑杷允䅁䅁䅕䅁䑁䅁䅷䅁䭁䙁佉䅁䭁佁䬰䅁䭁佁䭙䅁䭁佁䭣䅁䉁䅁䅁允䅁䅁䅣䅁䅁䥁灄唵䵁䅉䅅䅁䙁䅁䅁睁䵁䅁䅁权䍃䅄䅁权䙄杅䅁权䕁䅁䅋权䩄杅䅁允䅁䅁䅅䅁䙁乁癗牐⭅祃䅎䍄䉁䅁䅁睁䅁䅁䅍䅄䅁䅁䅯睇䄴䅁䅯䅇䅙䅁䅅䅁䉁䅁䅁权㡂杂䅁䍄䉁䅁䅁兂䅁䅁䅍䅄䅁䅁䅯杏䅳䅁䅯儵䅯䅁䅯朵䅯䅁䅯眵䅯䅁䅅䅁䉁䅁䅁权允䅂䅁䍄䉁䅁䅁睁䅁䅁䅍䅄䅁䅁䅯睙䄸䅁䅯杊䅙䅁䅅䅁䉁䅁䅁兂卂䉵䘶㔶扆䅑杷允䅁䅁䅕䅁䑁䅁䅷䅁䭁䥁䵉䅁䭁䵁即䅁䭁䅁䅑潁䭁䵁卫䅁䉁䅁䅁允䅁䅁䅕䘷㑇潈㝖啗䵁䅉䅅䅁䙁䅁䅁睁䵁䅁䅁权乁杄䅁权灄权䅁权浄权䅁权湄权䅁允䅁䅁䅅䅁䭁䑁剁䅁䵁䅉䅅䅁䕁䅁䅁睁䵁䅁䅁权慁睄䅁权晁杂䅁权杁杂䅁允䅁䅁䅅䅁䭁䍁䨰䅁䵁䅉䅅䅁䙁䅁䅁睁䵁䅁䅁权祃兄䅁权煄权䅁权浄权䅁权牄权䅁允䅁䅁䅅䅁䡁䅁䅁䅁䅁⭌䅚䍄䉁䅁䅁睁䅁䅁䅍䅄䅁䅁䅯䅖䅳䅁䅯杈䅙䅁䅅䅁䉁䅁䅁权䉁䅃䅁䍄䉁䅁䅁睁䅁䅁䅍䅄䅁䅁䅯睮䄰䅁䅯䅇䅙䅁䅅䅁䉁䅁䅁权㕁杂䅁䍄䉁䅁䅁睁䅁䅁䅍䅄䅁䅁䅯兖䅳䅁䅯杈䅙䅁䅅䅁䉁䅁䅁权噂杂䅁䍄䉁䅁䅁䅂䅁䅁䅍䅄䅁䅁䅯杧䅷䅁䅯睈䅙䅁䅯䅉䅙䅁䅅䅁䉁䅁䅁权瑁元䅁䍄䉁䅁䅁䅂䅁䅁䅍䅄䅁䅁䅯典䄰䅁䅯睈䅙䅁䅯䅉䅙䅁䅅䅁䉁䅁䅁权歂杂䅁䍄䉁䅁䅁兂䅁䅁䅍䅄䅁䅁䅯朵䄰䅁䅯朶䅯䅁䅯朵䅯䅁䅯眶䅯䅁䅅䅁䉁䅁䅁权允䅂䅁䍄䉁䅁䅁兂䅁䅁䅍䅄䅁䅁䅯䅪䄴䅁䅯朶䅯䅁䅯朵䅯䅁䅯眶䅯䅁䅅䅁䉁䅁䅁睂䅁䅁䅁䑉浌䅑杷允䅁䅁䅕䅁䑁䅁䅷䅁䭁䕁丸䅁䭁佁䭕䅁䭁佁䭙䅁䭁佁䭣䅁䉁䅁䅁允䅁䅁䅯䅅䅑䅁杷允䅁䅁䅍䅁䑁䅁䅷䅁䭁䵁䱫䅁䭁䉁䝷䅁䉁䅁䅁允䅁䅁䅯睋䅙䅁杷允䅁䅁䅍䅁䑁䅁䅷䅁䭁䍁䵷䅁䭁䉁䝧䅁䉁䅁䅁允䅁䅁䅯兇䅙䅁杷允䅁䅁䅕䅁䑁䅁䅷䅁䭁䭁䴴䅁䭁佁䭷䅁䭁佁䭙䅁䭁佁䭣䅁䉁䅁䅁允䅁䅁䅯䅅䅑䅁杷允䅁䅁䅍䅁䑁䅁䅷䅁䭁䍁佁䅁䭁䉁䝯䅁䉁䅁䅁允䅁䅁䅯児䅙䅁杷允䅁䅁䅍䅁䑁䅁䅷䅁䭁䙁䰰䅁䭁䵁匸䅁䉁䅁䅁允䅁䅁䅣䅁䅁䅁扄䔵䵁䅉䅅䅁䑁䅁䅁睁䵁䅁䅁权楄睄䅁权捁杂䅁允䅁䅁䅅䅁䭁䝁䝉䅁䵁䅉䅅䅁䑁䅁䅁睁䵁䅁䅁权橄睄䅁权捁杂䅁允䅁䅁䅅䅁䭁䍁䡯䅁䵁䅉䅅䅁䑁䅁䅁睁䵁䅁䅁权獂䅄䅁权敁杂䅁允䅁䅁䅅䅁䭁䡁䡯䅁䵁䅉䅅䅁䙁䅁䅁睁䵁䅁䅁权䍃䅄䅁权汄权䅁权浄权䅁权湄权䅁允䅁䅁䅅䅁䭁䉁䕁䅁䵁䅉䅅䅁䙁䅁䅁睁䵁䅁䅁权䍃䅄䅁权灄权䅁权浄权䅁权湄权䅁允䅁䅁䅅䅁䭁䉁䕁䅁䵁䅉䅅䅁䙁䅁䅁睁䵁䅁䅁权硁杄䅁权煄权䅁权浄权䅁权牄权䅁允䅁䅁䅅䅁䭁䉁䕁䅁䵁䅉䅅䅁䙁䅁䅁睁䵁䅁䅁权潄䅄䅁权䱄杅䅁权䕁䅁䅋权䥄杅䅁允䅁䅁䅅䅁䙁䩁婱婭婭噩䅚䍄䉁䅁䅁睁䅁䅁䅍䅄䅁䅁䅯朷䅳䅁䅯杊䅙䅁䅅䅁䉁䅁䅁兂㥁瑃橥䡣䔱䅑杷允䅁䅁䅍䅁䑁䅁䅷䅁䭁䍁八䅁䭁䉁䝷䅁䉁䅁䅁允䅁䅁䅯䅬䅙䅁杷允䅁䅁䅕䅁䑁䅁䅷䅁䭁䥁佁䅁䭁䵁单䅁䭁䅁䅑潁䭁䵁卧䅁䉁䅁䅁允䅁䅁䅕ㅷ⼸卯䑗い䵁䅉䅅䅁䑁䅁䅁睁䵁䅁䅁权䭄睄䅁权偄杅䅁允䅁䅁䅅䅁䡁䅁䅁䅁杄⭐䅒䍄䉁䅁䅁兂䅁䅁䅍䅄䅁䅁䅯杄䄰䅁䅯剸䅉䅁䅯䅂䍁䅧䅯剹䅉䅁䅅䅁䉁䅁䅁兂汃收晙扒㥈睐杷允䅁䅁䅍䅁䑁䅁䅷䅁䭁䙁䵯䅁䭁䉁䝧䅁䉁䅁䅁允䅁䅁䅯児䅙䅁杷允䅁䅁䅕䅁䑁䅁䅷䅁䭁䙁䵍䅁䭁䵁单䅁䭁䅁䅑潁䭁䵁卫䅁䉁䅁䅁允䅁䅁䅕㡆睕剗㘱ぃ䵁䅉䅅䅁䙁䅁䅁睁䵁䅁䅁权卄䅄䅁权汄权䅁权浄权䅁权湄权䅁允䅁䅁䅅䅁䭁䉁䱧䅁䵁䅉䅅䅁䑁䅁䅁睁䵁䅁䅁权歃䅄䅁权慁杂䅁允䅁䅁䅅䅁䭁䵁䝍䅁䵁䅉䅅䅁䙁䅁䅁睁䵁䅁䅁权塁兄䅁权䱄杅䅁权䕁䅁䅋权䩄杅䅁允䅁䅁䅅䅁䙁䡁啳歲桦汱䅒䍄䉁䅁䅁兂䅁䅁䅍䅄䅁䅁䅯杦䄴䅁䅯剸䅉䅁䅯䅂䍁䅧䅯剹䅉䅁䅅䅁䉁䅁䅁兂摃湨⼸䩒何䅑杷允䅁䅁䅕䅁䑁䅁䅷䅁䭁偁䭍䅁䭁佁䭷䅁䭁佁䭙䅁䭁佁䭣䅁䉁䅁䅁允䅁䅁䅯䅅䅑䅁杷允䅁䅁䅍䅁䑁䅁䅷䅁䭁䥁乕䅁䭁䍁䝑䅁䉁䅁䅁允䅁䅁䅯䉉䅁䅁杷允䅁䅁䅑䅁䑁䅁䅷䅁䭁䡁伴䅁䭁䉁䜸䅁䭁䍁䝁䅁䉁䅁䅁允䅁䅁䅯朹䅣䅁杷允䅁䅁䅕䅁䑁䅁䅷䅁䭁䥁佁䅁䭁佁䬰䅁䭁佁䭙䅁䭁佁䭣䅁䉁䅁䅁允䅁䅁䅯䅅䅑䅁杷允䅁䅁䅕䅁䑁䅁䅷䅁䭁䥁佅䅁䭁佁䬰䅁䭁佁䭙䅁䭁佁䭣䅁䉁䅁䅁允䅁䅁䅯䅅䅑䅁杷允䅁䅁䅍䅁䑁䅁䅷䅁䭁䅁八䅁䭁䉁䝯䅁䉁䅁䅁允䅁䅁䅯睘䅙䅁杷允䅁䅁䅍䅁䑁䅁䅷䅁䭁佁䵷䅁䭁䍁䝙䅁䉁䅁䅁允䅁䅁䅕䥘䌯匹獪歕䵁䅉䅅䅁䑁䅁䅁睁䵁䅁䅁权牃睃䅁权流杂䅁允䅁䅁䅅䅁䙁䑁䬰㘱睎噢䅆䍄䉁䅁䅁兂䅁䅁䅍䅄䅁䅁䅯儹䅳䅁䅯䄷䅯䅁䅯朵䅯䅁䅯眵䅯䅁䅅䅁䉁䅁䅁睂䅁䅁䅁佯汪䅑杷允䅁䅁䅕䅁䑁䅁䅷䅁䭁佁䱯䅁䭁䵁单䅁䭁䅁䅑潁䭁䵁卫䅁䉁䅁䅁允䅁䅁䅕偃䅆䉇晳䕄䵁䅉䅅䅁䑁䅁䅁睁䵁䅁䅁权㡂䅄䅁权流杂䅁允䅁䅁䅅䅁䙁䍁捬㡪ㅌ䙇䅨䍄䉁䅁䅁兂䅁䅁䅍䅄䅁䅁䅯杧䅳䅁䅯剸䅉䅁䅯䅂䍁䅧䅯剹䅉䅁䅅䅁䉁䅁䅁兂桄楆㉊乆偷䅑杷允䅁䅁䅕䅁䑁䅁䅷䅁䭁䭁䱑䅁䭁䵁单䅁䭁䅁䅑潁䭁䵁卫䅁䉁䅁䅁允䅁䅁䅕橚㍡栫䑲歉䵁䅉䅅䅁䙁䅁䅁睁䵁䅁䅁权㍃睃䅁权䙄杅䅁权䕁䅁䅋权䥄杅䅁允䅁䅁䅅䅁䙁䕁倲瀳乴硋䅚䍄䉁䅁䅁兂䅁䅁䅍䅄䅁䅁䅯儵䄴䅁䅯儵䅯䅁䅯朵䅯䅁䅯眵䅯䅁䅅䅁䉁䅁䅁权允䅂䅁䍄䉁䅁䅁兂䅁䅁䅍䅄䅁䅁䅯硤䅁䅁䅯剸䅉䅁䅯䅂䍁䅧䅯䉹䅉䅁䅅䅁䉁䅁䅁兂䡁祺浅䱥噯䅑杷允䅁䅁䅕䅁䑁䅁䅷䅁䭁䡁內䅁䭁䵁单䅁䭁䅁䅑潁䭁䵁卧䅁䉁䅁䅁允䅁䅁䅕椯穃愲刷歎䵁䅉䅅䅁䑁䅁䅁睁䵁䅁䅁权佃睃䅁权偄杅䅁允䅁䅁䅅䅁䡁䅁䅁䅁䅄⬹䅆䍄䉁䅁䅁睁䅁䅁䅍䅄䅁䅁䅯儯䄴䅁䅯䅇䅙䅁䅅䅁䉁䅁䅁权瑁杂䅁䍄䉁䅁䅁兂䅁䅁䅍䅄䅁䅁䅯杳䅷䅁䅯儵䅯䅁䅯朵䅯䅁䅯眵䅯䅁䅅䅁䉁䅁䅁权㕄权䅁䍄䉁䅁䅁兂䅁䅁䅍䅄䅁䅁䅯䄱䅳䅁䅯剸䅉䅁䅯䅂䍁䅧䅯剹䅉䅁䅅䅁䉁䅁䅁兂䙃䩃塧䔹摷䅑杷允䅁䅁䅍䅁䑁䅁䅷䅁䭁䕁䱷䅁䭁䉁䝷䅁䉁䅁䅁允䅁䅁䅯睕䅙䅁杷允䅁䅁䅍䅁䑁䅁䅷䅁䭁䡁兣䅁䭁䉁䝷䅁䉁䅁䅁允䅁䅁䅯睤䅙䅁杷允䅁䅁䅍䅁䑁䅁䅷䅁䭁䡁兣䅁䭁䉁䜴䅁䉁䅁䅁允䅁䅁䅯睤䅙䅁杷允䅁䅁䅕䅁䑁䅁䅷䅁䭁䉁偑䅁䭁䵁单䅁䭁䅁䅑潁䭁䵁卧䅁䉁䅁䅁允䅁䅁䅕㑍氳㑆牰䕂䵁䅉䅅䅁䑁䅁䅁睁䵁䅁䅁权䅃睃䅁权奁杂䅁允䅁䅁䅅䅁䭁䝁䜸䅁䵁䅉䅅䅁䑁䅁䅁睁䵁䅁䅁权硁䅄䅁权歁杂䅁允䅁䅁䅅䅁䭁䭁允䅁䵁䅉䅅䅁䕁䅁䅁睁䵁䅁䅁权㍂䅅䅁权晁杂䅁权杁杂䅁允䅁䅁䅅䅁䭁䝁䡷䅁䵁䅉䅅䅁䙁䅁䅁睁䵁䅁䅁权㍁䅄䅁权䙄杅䅁权䕁䅁䅋权䩄杅䅁允䅁䅁䅅䅁䙁乁汳煭㕬硪䅂䍄䉁䅁䅁睁䅁䅁䅍䅄䅁䅁䅯硤䅁䅁䅯䅊䅙䅁䅅䅁䉁䅁䅁权瑁充䅁䍄䉁䅁䅁兂䅁䅁䅍䅄䅁䅁䅯䅔䅳䅁䅯儷䅯䅁䅯朵䅯䅁䅯眵䅯䅁䅅䅁䉁䅁䅁权允䅂䅁䍄䉁䅁䅁睁䅁䅁䅍䅄䅁䅁䅯䉥䅁䅁䅯䅊䅙䅁䅅䅁䉁䅁䅁权偁元䅁䍄䉁䅁䅁兂䅁䅁䅍䅄䅁䅁䅯儳䅳䅁䅯剸䅉䅁䅯䅂䍁䅧䅯䉹䅉䅁䅅䅁䉁䅁䅁兂汁瀴坌䘷砸䅑杷允䅁䅁䅍䅁䑁䅁䅷䅁䭁䩁䴴䅁䭁䉁䝯䅁䉁䅁䅁允䅁䅁䅯兗䅙䅁杷允䅁䅁䅕䅁䑁䅁䅷䅁䭁䱁䱍䅁䭁䵁单䅁䭁䅁䅑潁䭁䵁卧䅁䉁䅁䅁允䅁䅁䅕畘楙㕫牋䕃䵁䅉䅅䅁䙁䅁䅁睁䵁䅁䅁权卄䅄䅁权䱄杅䅁权䕁䅁䅋权䩄杅䅁允䅁䅁䅅䅁䙁乁橥䑣䬰ㄹ䅤䍄䉁䅁䅁兂䅁䅁䅍䅄䅁䅁䅯眰䅷䅁䅯硹䅉䅁䅯䅂䍁䅧䅯剹䅉䅁䅅䅁䉁䅁䅁兂啁歲桦略楸䅑杷允䅁䅁䅍䅁䑁䅁䅷䅁䭁䅁䱷䅁䭁䉁䝯䅁䉁䅁䅁允䅁䅁䅯睇䅙䅁杷允䅁䅁䅍䅁䑁䅁䅷䅁䭁䡁兣䅁䭁䍁䝙䅁䉁䅁䅁允䅁䅁䅕牕敧敨硵啗䵁䅉䅅䅁䑁䅁䅁睁䵁䅁䅁权硄权䅁权奁杂䅁允䅁䅁䅅䅁䭁䕁䝯䅁䵁䅉䅅䅁䑁䅁䅁睁䵁䅁䅁权㑂䅅䅁权流杂䅁允䅁䅁䅅䅁䙁䅁塲㍯㥁浓䅆䍄䉁䅁䅁睁䅁䅁䅍䅄䅁䅁䅯䅇䄰䅁䅯杇䅙䅁䅅䅁䉁䅁䅁权㥁杂䅁䍄䉁䅁䅁兂䅁䅁䅍䅄䅁䅁䅯䅏䄰䅁䅯䄶䅯䅁䅯朵䅯䅁䅯眵䅯䅁䅅䅁䉁䅁䅁权允䅂䅁䍄䉁䅁䅁兂䅁䅁䅍䅄䅁䅁䅯睗䅳䅁䅯朶䅯䅁䅯朵䅯䅁䅯眶䅯䅁䅅䅁䉁䅁䅁权允䅂䅁䍄䉁䅁䅁睁䅁䅁䅍䅄䅁䅁䅯儱䄸䅁䅯杊䅙䅁䅅䅁䉁䅁䅁兂偃癷潕䑘堹䅑杷允䅁䅁䅕䅁䑁䅁䅷䅁䭁䭁䱣䅁䭁佁䭕䅁䭁佁䭙䅁䭁佁䭣䅁䉁䅁䅁允䅁䅁䅯李䅳䅁杷允䅁䅁䅍䅁䑁䅁䅷䅁䭁䅁乕䅁䭁䉁䝯䅁䉁䅁䅁允䅁䅁䅯杙䅙䅁杷允䅁䅁䅕䅁䑁䅁䅷䅁䭁䱁临䅁䭁䵁单䅁䭁䅁䅑潁䭁䵁卧䅁䉁䅁䅁允䅁䅁䅕䕄畨䙖⬯䕃䵁䅉䅅䅁䙁䅁䅁睁䵁䅁䅁权㑂䅅䅁权獄权䅁权浄权䅁权湄权䅁允䅁䅁䅅䅁䡁䅁䅁䅁䅄⭳䅖䍄䉁䅁䅁兂䅁䅁䅍䅄䅁䅁䅯硤䅁䅁䅯儷䅯䅁䅯朵䅯䅁䅯眵䅯䅁䅅䅁䉁䅁䅁睂䅁䅁䅁䵑氷䅑杷允䅁䅁䅍䅁䑁䅁䅷䅁䭁䅁乕䅁䭁䍁䝑䅁䉁䅁䅁允䅁䅁䅯䅃䅣䅁杷允䅁䅁䅕䅁䑁䅁䅷䅁䭁䵁䱁䅁䭁䵁单䅁䭁䅁䅑潁䭁䵁卧䅁䉁䅁䅁允䅁䅁䅕欵唸歋⭆歉䵁䅉䅅䅁䙁䅁䅁睁䵁䅁䅁权灄杄䅁权䱄杅䅁权䕁䅁䅋权䩄杅䅁允䅁䅁䅅䅁䙁䅁塲㍯㥁氫䅂䍄䉁䅁䅁睁䅁䅁䅍䅄䅁䅁䅯睙䄴䅁䅯硺䅉䅁䅅䅁䉁䅁䅁睂䅁䅁䅁䵁歺䅑杷允䅁䅁䅍䅁䑁䅁䅷䅁䭁䅁乍䅁䭁䵁匸䅁䉁䅁䅁允䅁䅁䅣䅁䅁䕁敂唵䵁䅉䅅䅁䙁䅁䅁睁䵁䅁䅁权剁䅄䅁权䙄杅䅁权䕁䅁䅋权䩄杅䅁允䅁䅁䅅䅁䙁䭁乇噥楅䄳䅖䍄䉁䅁䅁睁䅁䅁䅍䅄䅁䅁䅯䄵䄴䅁䅯䅈䅙䅁䅅䅁䉁䅁䅁权祁杂䅁䍄䉁䅁䅁兂䅁䅁䅍䅄䅁䅁䅯八䅷䅁䅯儵䅯䅁䅯朵䅯䅁䅯眵䅯䅁䅅䅁䉁䅁䅁权捁睃䅁䍄䉁䅁䅁兂䅁䅁䅍䅄䅁䅁䅯兺䅳䅁䅯儵䅯䅁䅯朵䅯䅁䅯眵䅯䅁䅅䅁䉁䅁䅁权允䅂䅁䍄䉁䅁䅁兂䅁䅁䅍䅄䅁䅁䅯杲䄰䅁䅯硹䅉䅁䅯䅂䍁䅧䅯剹䅉䅁䅅䅁䉁䅁䅁兂畃⭒㙆䱆堵䅑杷允䅁䅁䅍䅁䑁䅁䅷䅁䭁佁佑䅁䭁䉁䜴䅁䉁䅁䅁允䅁䅁䅯杍䅙䅁杷允䅁䅁䅕䅁䑁䅁䅷䅁䭁䙁䵍䅁䭁佁䭕䅁䭁佁䭙䅁䭁佁䭣䅁䉁䅁䅁允䅁䅁䅯䅅䅑䅁杷允䅁䅁䅕䅁䑁䅁䅷䅁䭁䙁乯䅁䭁䵁单䅁䭁䅁䅑潁䭁䵁卧䅁䉁䅁䅁允䅁䅁䅕摹䝯㥮㑋啂䵁䅉䅅䅁䑁䅁䅁睁䵁䅁䅁权楄杄䅁权奁杂䅁允䅁䅁䅅䅁䭁䕁䝯䅁䵁䅉䅅䅁䑁䅁䅁睁䵁䅁䅁权䭃兄䅁权流杂䅁允䅁䅁䅅䅁䙁䥁䌯匹捨ㅌ䅸䍄䉁䅁䅁睁䅁䅁䅍䅄䅁䅁䅯䅍䅳䅁䅯䅇䅙䅁䅅䅁䉁䅁䅁权䕂杂䅁䍄䉁䅁䅁兂䅁䅁䅍䅄䅁䅁䅯睏䅳䅁䅯䄷䅯䅁䅯朵䅯䅁䅯眵䅯䅁䅅䅁䉁䅁䅁权允䅂䅁䍄䉁䅁䅁兂䅁䅁䅍䅄䅁䅁䅯睱䅳䅁䅯儷䅯䅁䅯朵䅯䅁䅯眵䅯䅁䅅䅁䉁䅁䅁睂䅁䅁䅁䈴武䅑杷允䅁䅁䅍䅁䑁䅁䅷䅁䭁䡁乧䅁䭁䉁䝷䅁䉁䅁䅁允䅁䅁䅯睪䅙䅁杷允䅁䅁䅕䅁䑁䅁䅷䅁䭁佁佑䅁䭁佁䭕䅁䭁佁䭙䅁䭁佁䭣䅁䉁䅁䅁允䅁䅁䅯䅈䅳䅁杷允䅁䅁䅕䅁䑁䅁䅷䅁䭁佁佑䅁䭁佁䭷䅁䭁佁䭙䅁䭁佁䭣䅁䉁䅁䅁允䅁䅁䅣䅁䅁䵁䙂欵䵁䅉䅅䅁䑁䅁䅁睁䵁䅁䅁权䅄兄䅁权偄杅䅁允䅁䅁䅅䅁䭁䉁䕁䅁䵁䅉䅅䅁䙁䅁䅁睁䵁䅁䅁权橁䅄䅁权煄权䅁权浄权䅁权牄权䅁允䅁䅁䅅䅁䭁䉁䕁䅁䵁䅉䅅䅁䙁䅁䅁睁䵁䅁䅁权䩁䅄䅁权䙄杅䅁权䕁䅁䅋权䥄杅䅁允䅁䅁䅅䅁䙁䡁の䵅㙊䍋䅎䍄䉁䅁䅁兂䅁䅁䅍䅄䅁䅁䅯元䅷䅁䅯剸䅉䅁䅯䅂䍁䅧䅯剹䅉䅁䅅䅁䉁䅁䅁兂摄振偸偊歉䅑杷允䅁䅁䅍䅁䑁䅁䅷䅁䭁䩁䱉䅁䭁䍁䝑䅁䉁䅁䅁允䅁䅁䅯剶䅅䅁杷允䅁䅁䅕䅁䑁䅁䅷䅁䭁偁䭳䅁䭁䵁单䅁䭁䅁䅑潁䭁䵁卫䅁䉁䅁䅁允䅁䅁䅕⭨啹䴶卦䕂䵁䅉䅅䅁䙁䅁䅁睁䵁䅁䅁权䩁䅄䅁权䱄杅䅁权䕁䅁䅋权䥄杅䅁允䅁䅁䅅䅁䙁䵁䴳䵺䵺䙘䄹䍄䉁䅁䅁睁䅁䅁䅍䅄䅁䅁䅯儯䅷䅁䅯杇䅙䅁䅅䅁䉁䅁䅁权䍄杂䅁䍄䉁䅁䅁睁䅁䅁䅍䅄䅁䅁䅯术䅷䅁䅯杇䅙䅁䅅䅁䉁䅁䅁权坄杂䅁䍄䉁䅁䅁兂䅁䅁䅍䅄䅁䅁䅯儱䄰䅁䅯䄷䅯䅁䅯朵䅯䅁䅯眵䅯䅁䅅䅁䉁䅁䅁权允䅂䅁䍄䉁䅁䅁兂䅁䅁䅍䅄䅁䅁䅯眱䄰䅁䅯䄷䅯䅁䅯朵䅯䅁䅯眵䅯䅁䅅䅁䉁䅁䅁睂䅁䅁䅁䭧汌䅑杷允䅁䅁䅍䅁䑁䅁䅷䅁䭁䙁䱣䅁䭁䍁䝙䅁䉁䅁䅁允䅁䅁䅕児塲㍯摂歖䵁䅉䅅䅁䑁䅁䅁睁䵁䅁䅁权潃䅄䅁权歁杂䅁允䅁䅁䅅䅁䭁䅁䨸䅁䵁䅉䅅䅁䙁䅁䅁睁䵁䅁䅁权允杄䅁权䱄杅䅁权䕁䅁䅋权䥄杅䅁允䅁䅁䅅䅁䙁䥁䌯匹捨ㅲ䅤䍄䉁䅁䅁兂䅁䅁䅍䅄䅁䅁䅯元䅷䅁䅯䄶䅯䅁䅯朵䅯䅁䅯眵䅯䅁䅅䅁䉁䅁䅁权剂睃䅁䍄䉁䅁䅁睁䅁䅁䅍䅄䅁䅁䅯睩䅷䅁䅯䅇䅙䅁䅅䅁䉁䅁䅁权㥁杂䅁䍄䉁䅁䅁兂䅁䅁䅍䅄䅁䅁䅯睋䅷䅁䅯䄶䅯䅁䅯朵䅯䅁䅯眵䅯䅁䅅䅁䉁䅁䅁权允䅂䅁䍄䉁䅁䅁兂䅁䅁䅍䅄䅁䅁䅯兡䅷䅁䅯䄶䅯䅁䅯朵䅯䅁䅯眵䅯䅁䅅䅁䉁䅁䅁权䝁睃䅁䍄䉁䅁䅁兂䅁䅁䅍䅄䅁䅁䅯剃䅁䅁䅯儷䅯䅁䅯朵䅯䅁䅯眵䅯䅁䅅䅁䉁䅁䅁权允䅂䅁䍄䉁䅁䅁睁䅁䅁䅍䅄䅁䅁䅯睏䅷䅁䅯杈䅙䅁䅅䅁䉁䅁䅁权祁杂䅁䍄䉁䅁䅁兂䅁䅁䅍䅄䅁䅁䅯䄸䅷䅁䅯剸䅉䅁䅯䅂䍁䅧䅯剹䅉䅁䅅䅁䉁䅁䅁兂湃楇牪婯扣䅑杷允䅁䅁䅕䅁䑁䅁䅷䅁䭁䅁䵫䅁䭁佁䭯䅁䭁佁䭙䅁䭁佁䭳䅁䉁䅁䅁允䅁䅁䅣䅁䅁䕁⭁欵䵁䅉䅅䅁䑁䅁䅁睁䵁䅁䅁权㡁兄䅁权慁杂䅁允䅁䅁䅅䅁䭁䙁䜸䅁䵁䅉䅅䅁䙁䅁䅁睁䵁䅁䅁权㍃睃䅁权䱄杅䅁权䕁䅁䅋权䥄杅䅁允䅁䅁䅅䅁䙁䉁䘫ㄶ㑇汢䄱䍄䉁䅁䅁睁䅁䅁䅍䅄䅁䅁䅯兗䅷䅁䅯硺䅉䅁䅅䅁䉁䅁䅁权允䅂䅁䍄䉁䅁䅁兂䅁䅁䅍䅄䅁䅁䅯兗䅷䅁䅯剸䅉䅁䅯䅂䍁䅧䅯䉹䅉䅁䅅䅁䉁䅁䅁兂卄睐䱘䙷佑䅑杷允䅁䅁䅕䅁䑁䅁䅷䅁䭁乁䰰䅁䭁佁䭧䅁䭁佁䭙䅁䭁佁䭣䅁䉁䅁䅁允䅁䅁䅯䅅䅑䅁杷允䅁䅁䅍䅁䑁䅁䅷䅁䭁䙁䵫䅁䭁䉁䝷䅁䉁䅁䅁允䅁䅁䅯睩䅙䅁杷允䅁䅁䅕䅁䑁䅁䅷䅁䭁䕁䵧䅁䭁䵁单䅁䭁䅁䅑潁䭁䵁卧䅁䉁䅁䅁允䅁䅁䅕敩潃䕂坺啉䵁䅉䅅䅁䑁䅁䅁睁䵁䅁䅁权楂兄䅁权慁杂䅁允䅁䅁䅅䅁䭁䝁䝉䅁䵁䅉䅅䅁䑁䅁䅁睁䵁䅁䅁权坁䅅䅁权慁杂䅁允䅁䅁䅅䅁䭁䉁䝳䅁䵁䅉䅅䅁䙁䅁䅁睁䵁䅁䅁权敃睄䅁权潄权䅁权浄权䅁权湄权䅁允䅁䅁䅅䅁䭁䅁䱙䅁䵁䅉䅅䅁䕁䅁䅁睁䵁䅁䅁权婂䅄䅁权晁杂䅁权杁杂䅁允䅁䅁䅅䅁䭁䱁䠴䅁䵁䅉䅅䅁䑁䅁䅁睁䵁䅁䅁权䥂睃䅁权歁杂䅁允䅁䅁䅅䅁䭁䑁即䅁䵁䅉䅅䅁䙁䅁䅁睁䵁䅁䅁权䍁䅄䅁权䙄杅䅁权䕁䅁䅋权䩄杅䅁允䅁䅁䅅䅁䙁䡁䙓瀲㡧䉑䅎䍄䉁䅁䅁兂䅁䅁䅍䅄䅁䅁䅯兗䅷䅁䅯儷䅯䅁䅯朵䅯䅁䅯眵䅯䅁䅅䅁䉁䅁䅁权允䅂䅁䍄䉁䅁䅁兂䅁䅁䅍䅄䅁䅁䅯睯䅷䅁䅯硹䅉䅁䅯䅂䍁䅧䅯剹䅉䅁䅅䅁䉁䅁䅁兂䥂場啯牲呤䅑杷允䅁䅁䅍䅁䑁䅁䅷䅁䭁䉁兕䅁䭁䉁䝷䅁䉁䅁䅁允䅁䅁䅯睩䅙䅁杷允䅁䅁䅕䅁䑁䅁䅷䅁䭁䑁乙䅁䭁䵁单䅁䭁䅁䅑潁䭁䵁卫䅁䉁䅁䅁允䅁䅁䅕晹㥙瀸⭢启䴸䅉䅅䅁䙁䅁䅁睁䵁䅁䅁权㍁兄䅁权䙄杅䅁权䕁䅁䅋权䩄杅䅁允䅁䅁䅅䅁䙁䭁㥄獗⭷桒䅎䍄䉁䅁䅁睁䅁䅁䅍䅄䅁䅁䅯李䄰䅁䅯䅇䅙䅁䅅䅁䉁䅁䅁权䅂杂䅁䍄䉁䅁䅁兂䅁䅁䅍䅄䅁䅁䅯䅃䅷䅁䅯朶䅯䅁䅯朵䅯䅁䅯眶䅯䅁䅅䅁䉁䅁䅁睂䅁䅁䅁䑉浶䅑杷允䅁䅁䅍䅁䑁䅁䅷䅁䭁䑁乣䅁䭁䉁䝧䅁䉁䅁䅁允䅁䅁䅯兏䅙䅁杷允䅁䅁䅕䅁䑁䅁䅷䅁䭁䩁䵉䅁䭁䵁即䅁䭁䅁䅑潁䭁䵁卫䅁䉁䅁䅁允䅁䅁䅕椹捨㡪ㅊ䕗䵁䅉䅅䅁䑁䅁䅁睁䵁䅁䅁权硁兄䅁权偄杅䅁允䅁䅁䅅䅁䭁䉁䕁䅁䵁䅉䅅䅁䙁䅁䅁睁䵁䅁䅁权楄睄䅁权灄权䅁权浄权䅁权湄权䅁允䅁䅁䅅䅁䭁䉁䕁䅁䵁䅉䅅䅁䑁䅁䅁睁䵁䅁䅁权㍁兄䅁权捁杂䅁允䅁䅁䅅䅁䭁䥁䝳䅁䵁䅉䅅䅁䙁䅁䅁睁䵁䅁䅁权䭃兄䅁权䱄杅䅁权䕁䅁䅋权䩄杅䅁允䅁䅁䅅䅁䙁偁潙䥘䌯器䅰䍄䉁䅁䅁睁䅁䅁䅍䅄䅁䅁䅯充䅳䅁䅯䅊䅙䅁䅅䅁䉁䅁䅁权十睃䅁䍄䉁䅁䅁兂䅁䅁䅍䅄䅁䅁䅯睑䅷䅁䅯朶䅯䅁䅯朵䅯䅁䅯眶䅯䅁䅅䅁䉁䅁䅁权允䅂䅁䍄䉁䅁䅁䅂䅁䅁䅍䅄䅁䅁䅯䅦䅷䅁䅯睈䅙䅁䅯䅉䅙䅁䅅䅁䉁䅁䅁权⽂兄䅁䍄䉁䅁䅁睁䅁䅁䅍䅄䅁䅁䅯先䄰䅁䅯䅊䅙䅁䅅䅁䉁䅁䅁权䥁充䅁䍄䉁䅁䅁兂䅁䅁䅍䅄䅁䅁䅯䅪䅳䅁䅯儵䅯䅁䅯朵䅯䅁䅯眵䅯䅁䅅䅁䉁䅁䅁权允䅂䅁䍄䉁䅁䅁兂䅁䅁䅍䅄䅁䅁䅯来䅳䅁䅯儷䅯䅁䅯朵䅯䅁䅯眵䅯䅁䅅䅁䉁䅁䅁权允䅂䅁䍄䉁䅁䅁睁䅁䅁䅍䅄䅁䅁䅯睎䄰䅁䅯䅊䅙䅁䅅䅁䉁䅁䅁权㉁杄䅁䍄䉁䅁䅁兂䅁䅁䅍䅄䅁䅁䅯睅䅷䅁䅯儵䅯䅁䅯朵䅯䅁䅯眵䅯䅁䅅䅁䉁䅁䅁权㉁睃䅁䍄䉁䅁䅁睁䅁䅁䅍䅄䅁䅁䅯兙䅷䅁䅯杇䅙䅁䅅䅁䉁䅁䅁权䱂杂䅁䍄䉁䅁䅁兂䅁䅁䅍䅄䅁䅁䅯李䄰䅁䅯䄶䅯䅁䅯朵䅯䅁䅯眵䅯䅁䅅䅁䉁䅁䅁权允䅂䅁䍄䉁䅁䅁睁䅁䅁䅍䅄䅁䅁䅯兇䅳䅁䅯杈䅙䅁䅅䅁䉁䅁䅁权䍃杂䅁䍄䉁䅁䅁兂䅁䅁䅍䅄䅁䅁䅯睎䄰䅁䅯䄶䅯䅁䅯朵䅯䅁䅯眵䅯䅁䅅䅁䉁䅁䅁权允䅂䅁䍄䉁䅁䅁睁䅁䅁䅍䅄䅁䅁䅯杪䅳䅁䅯杊䅙䅁䅅䅁䉁䅁䅁䅆ㅂ䅁䅁䅁䅁䅁杷允䅁䅁䅕䅁䑁䅁䅷䅁䭁䵁䰰䅁䭁佁䭫䅁䭁佁䭙䅁䭁佁䭣䅁䉁䅁䅁允䅁䅁䅯䅅䅑䅁杷允䅁䅁䅕䅁䑁䅁䅷䅁䭁䝁佳䅁䭁䵁单䅁䭁䅁䅑潁䭁䵁卫䅁䉁䅁䅁允䅁䅁䅕祢䔹爰噒樫䴸䅉䅅䅁䙁䅁䅁睁䵁䅁䅁权⭃兄䅁权潄权䅁权浄权䅁权湄权䅁允䅁䅁䅅䅁䭁䅁䱙䅁䵁䅉䅅䅁䑁䅁䅁睁䵁䅁䅁权㕂睃䅁权流杂䅁允䅁䅁䅅䅁䙁乁橥䑣䬰ㅴ䅒䍄䉁䅁䅁兂䅁䅁䅍䅄䅁䅁䅯睶䄰䅁䅯䄶䅯䅁䅯朵䅯䅁䅯眵䅯䅁䅅䅁䉁䅁䅁权㉁睃䅁䍄䉁䅁䅁兂䅁䅁䅍䅄䅁䅁䅯杺䅳䅁䅯儷䅯䅁䅯朵䅯䅁䅯眵䅯䅁䅅䅁䉁䅁䅁权允䅂䅁䍄䉁䅁䅁兂䅁䅁䅍䅄䅁䅁䅯睒䄰䅁䅯硹䅉䅁䅯䅂䍁䅧䅯䉹䅉䅁䅅䅁䉁䅁䅁兂捂㡪ㅌ䑋扸䅑杷允䅁䅁䅕䅁䑁䅁䅷䅁䭁䍁偑䅁䭁佁䭷䅁䭁佁䭙䅁䭁佁䭣䅁䉁䅁䅁允䅁䅁䅯䅅䅑䅁杷允䅁䅁䅑䅁䑁䅁䅷䅁䭁䉁䱳䅁䭁䉁䜸䅁䭁䍁䝁䅁䉁䅁䅁允䅁䅁䅯䅔䅙䅁杷允䅁䅁䅕䅁䑁䅁䅷䅁䭁偁乁䅁䭁䵁单䅁䭁䅁䅑潁䭁䵁卫䅁䉁䅁䅁允䅁䅁䅕䌲䱐儯兙う䵁䅉䅅䅁䑁䅁䅁睁䵁䅁䅁权扁睃䅁权歁杂䅁允䅁䅁䅅䅁䭁䅁䡧䅁䵁䅉䅅䅁䑁䅁䅁睁䵁䅁䅁权扁睃䅁权流杂䅁允䅁䅁䅅䅁䙁䵁䴳䵺䵺䙮䅒䍄䉁䅁䅁䅂䅁䅁䅍䅄䅁䅁䅯睈䄴䅁䅯睈䅙䅁䅯䅉䅙䅁䅅䅁䉁䅁䅁权瑂杂䅁䍄䉁䅁䅁睁䅁䅁䅍䅄䅁䅁䅯睥䅳䅁䅯杊䅙䅁䅅䅁䉁䅁䅁兂偃癷潕偘唹䅑杷允䅁䅁䅕䅁䑁䅁䅷䅁䭁䙁䱳䅁䭁佁䭫䅁䭁佁䭙䅁䭁佁䭣䅁䉁䅁䅁允䅁䅁䅯䅅䅑䅁杷允䅁䅁䅍䅁䑁䅁䅷䅁䭁佁䱕䅁䭁䉁䝯䅁䉁䅁䅁允䅁䅁䅯杘䅙䅁杷允䅁䅁䅕䅁䑁䅁䅷䅁䭁䉁䱳䅁䭁佁䭷䅁䭁佁䭙䅁䭁佁䭣䅁䉁䅁䅁允䅁䅁䅯䅅䅑䅁杷允䅁䅁䅍䅁䑁䅁䅷䅁䭁䩁䱉䅁䭁䉁䜴䅁䉁䅁䅁允䅁䅁䅯兖䅙䅁杷允䅁䅁䅕䅁䑁䅁䅷䅁䭁䉁乑䅁䭁䵁单䅁䭁䅁䅑潁䭁䵁卫䅁䉁䅁䅁允䅁䅁䅕䡋住䬵ㅮ䕄䵁䅉䅅䅁䑁䅁䅁睁䵁䅁䅁权䍂兄䅁权歁杂䅁允䅁䅁䅅䅁䭁乁佳䅁䵁䅉䅅䅁䙁䅁䅁睁䵁䅁䅁权扁睃䅁权瑄权䅁权浄权䅁权湄权䅁允䅁䅁䅅䅁䭁䉁䕁䅁䵁䅉䅅䅁䙁䅁䅁睁䵁䅁䅁权䍃兄䅁权灄权䅁权浄权䅁权湄权䅁允䅁䅁䅅䅁䭁偁关䅁䵁䅉䅅䅁䙁䅁䅁睁䵁䅁䅁权牂杄䅁权䱄杅䅁权䕁䅁䅋权䩄杅䅁允䅁䅁䅅䅁䙁乁橥䑣䬰ㅖ䄱䍄䉁䅁䅁睁䅁䅁䅍䅄䅁䅁䅯䉋䅁䅁䅯硺䅉䅁䅅䅁䉁䅁䅁权允䅂䅁䍄䉁䅁䅁兂䅁䅁䅍䅄䅁䅁䅯䅆䄴䅁䅯儶䅯䅁䅯朵䅯䅁䅯眵䅯䅁䅅䅁䉁䅁䅁权允䅂䅁䍄䉁䅁䅁睁䅁䅁䅍䅄䅁䅁䅯睡䄴䅁䅯䅊䅙䅁䅅䅁䉁䅁䅁权䥁睂䅁䍄䉁䅁䅁兂䅁䅁䅍䅄䅁䅁䅯䅹䄴䅁䅯儶䅯䅁䅯朵䅯䅁䅯眵䅯䅁䅅䅁䉁䅁䅁权允䅂䅁䍄䉁䅁䅁兂䅁䅁䅍䅄䅁䅁䅯睡䄴䅁䅯儶䅯䅁䅯朵䅯䅁䅯眵䅯䅁䅅䅁䉁䅁䅁权允䅂䅁䍄䉁䅁䅁睁䅁䅁䅍䅄䅁䅁䅯䅨䅷䅁䅯䅊䅙䅁䅅䅁䉁䅁䅁权䙄睄䅁䍄䉁䅁䅁睁䅁䅁䅍䅄䅁䅁䅯朱䅷䅁䅯䅈䅙䅁䅅䅁䉁䅁䅁权潂睂䅁䍄䉁䅁䅁兂䅁䅁䅍䅄䅁䅁䅯睡䄴䅁䅯儷䅯䅁䅯朵䅯䅁䅯眵䅯䅁䅅䅁䉁䅁䅁权允䅂䅁䍄䉁䅁䅁睁䅁䅁䅍䅄䅁䅁䅯兖䄰䅁䅯硺䅉䅁䅅䅁䉁䅁䅁权允䅂䅁䍄䉁䅁䅁睁䅁䅁䅍䅄䅁䅁䅯兖䄰䅁䅯杇䅙䅁䅅䅁䉁䅁䅁权楂杂䅁䍄䉁䅁䅁兂䅁䅁䅍䅄䅁䅁䅯睉䄰䅁䅯儷䅯䅁䅯朵䅯䅁䅯眵䅯䅁䅅䅁䉁䅁䅁权允䅂䅁䍄䉁䅁䅁兂䅁䅁䅍䅄䅁䅁䅯杮䅳䅁䅯剸䅉䅁䅯䅂䍁䅧䅯剹䅉䅁䅅䅁䉁䅁䅁兂㑄湇欱煆䱅䅑杷允䅁䅁䅍䅁䑁䅁䅷䅁䭁偁估䅁䭁䵁匸䅁䉁䅁䅁允䅁䅁䅯䅅䅑䅁杷允䅁䅁䅍䅁䑁䅁䅷䅁䭁䱁䵧䅁䭁䉁䝧䅁䉁䅁䅁允䅁䅁䅯克䅙䅁杷允䅁䅁䅕䅁䑁䅁䅷䅁䭁䍁䵉䅁䭁佁䭫䅁䭁佁䭙䅁䭁佁䭣䅁䉁䅁䅁允䅁䅁䅯剂䅉䅁杷允䅁䅁䅕䅁䑁䅁䅷䅁䭁䙁乕䅁䭁佁䭧䅁䭁佁䭙䅁䭁佁䭣䅁䉁䅁䅁允䅁䅁䅯李䅳䅁杷允䅁䅁䅕䅁䑁䅁䅷䅁䭁䍁乍䅁䭁佁䭕䅁䭁佁䭙䅁䭁佁䭣䅁䉁䅁䅁允䅁䅁䅯䅅䅑䅁杷允䅁䅁䅕䅁䑁䅁䅷䅁䭁䑁临䅁䭁佁䭕䅁䭁佁䭙䅁䭁佁䭣䅁䉁䅁䅁允䅁䅁䅯䅇䅳䅁杷允䅁䅁䅍䅁䑁䅁䅷䅁䭁䍁乙䅁䭁䉁䝷䅁䉁䅁䅁允䅁䅁䅯杗䅙䅁杷允䅁䅁䅕䅁䑁䅁䅷䅁䭁䉁䵯䅁䭁佁䭧䅁䭁佁䭙䅁䭁佁䭣䅁䉁䅁䅁允䅁䅁䅯兕䅳䅁杷允䅁䅁䅕䅁䑁䅁䅷䅁䭁䙁乕䅁䭁佁䭷䅁䭁佁䭙䅁䭁佁䭣䅁䉁䅁䅁允䅁䅁䅣䅁䅁䅁呂〴䵁䅉䅅䅁䑁䅁䅁睁䵁䅁䅁权汄杄䅁权歁杂䅁允䅁䅁䅅䅁䭁䉁䕁䅁䵁䅉䅅䅁䑁䅁䅁睁䵁䅁䅁权あ睄䅁权捁杂䅁允䅁䅁䅅䅁䭁䉁䥍䅁䵁䅉䅅䅁䑁䅁䅁睁䵁䅁䅁权偃䅄䅁权奁杂䅁允䅁䅁䅅䅁䭁䡁䝷䅁䵁䅉䅅䅁䑁䅁䅁睁䵁䅁䅁权晄䅄䅁权流杂䅁允䅁䅁䅅䅁䙁䑁積積積ㄴ䅤䍄䉁䅁䅁睁䅁䅁䅍䅄䅁䅁䅯睈䅷䅁䅯硺䅉䅁䅅䅁䉁䅁䅁睂䅁䅁䅁䜴案䅑杷允䅁䅁䅍䅁䑁䅁䅷䅁䭁䥁何䅁䭁䉁䝯䅁䉁䅁䅁允䅁䅁䅯䅑䅙䅁杷允䅁䅁䅕䅁䑁䅁䅷䅁䭁䑁义䅁䭁䵁即䅁䭁䅁䅑潁䭁䵁卧䅁䉁䅁䅁允䅁䅁䅕䭆䠵場䕱さ䵁䅉䅅䅁䙁䅁䅁睁䵁䅁䅁权獄杄䅁权䙄杅䅁权䕁䅁䅋权䥄杅䅁允䅁䅁䅅䅁䙁䥁湯䭃䡶全䅬䍄䉁䅁䅁睁䅁䅁䅍䅄䅁䅁䅯杺䅳䅁䅯䅊䅙䅁䅅䅁䉁䅁䅁权䥁睂䅁䍄䉁䅁䅁兂䅁䅁䅍䅄䅁䅁䅯六䅷䅁䅯儵䅯䅁䅯朵䅯䅁䅯眵䅯䅁䅅䅁䉁䅁䅁权允䅂䅁䍄䉁䅁䅁睁䅁䅁䅍䅄䅁䅁䅯䅴䅳䅁䅯䅊䅙䅁䅅䅁䉁䅁䅁权ㅃ充䅁䍄䉁䅁䅁兂䅁䅁䅍䅄䅁䅁䅯杄䄰䅁䅯硹䅉䅁䅯䅂䍁䅧䅯䉹䅉䅁䅅䅁䉁䅁䅁兂䑄匹捨㝪婊䅑杷允䅁䅁䅕䅁䑁䅁䅷䅁䭁䵁䰴䅁䭁佁䭕䅁䭁佁䭙䅁䭁佁䭣䅁䉁䅁䅁允䅁䅁䅯䅅䅑䅁杷允䅁䅁䅑䅁䑁䅁䅷䅁䭁佁丰䅁䭁䉁䜸䅁䭁䍁䝁䅁䉁䅁䅁允䅁䅁䅯杋䅧䅁杷允䅁䅁䅕䅁䑁䅁䅷䅁䭁䙁丸䅁䭁佁䭷䅁䭁佁䭙䅁䭁佁䭣䅁䉁䅁䅁允䅁䅁䅣䅁䅁䝁晁欵䵁䅉䅅䅁䙁䅁䅁睁䵁䅁䅁权捁䅄䅁权潄权䅁权浄权䅁权湄权䅁允䅁䅁䅅䅁䭁䅁䱙䅁䵁䅉䅅䅁䑁䅁䅁睁䵁䅁䅁权あ兄䅁权奁杂䅁允䅁䅁䅅䅁䭁䡁䝷䅁䵁䅉䅅䅁䙁䅁䅁睁䵁䅁䅁权⭃杄䅁权汄权䅁权浄权䅁权湄权䅁允䅁䅁䅅䅁䭁偁䭫䅁䵁䅉䅅䅁䑁䅁䅁睁䵁䅁䅁权敄䅄䅁权偄杅䅁允䅁䅁䅅䅁䡁䙁噖噖桖⭆䅆䍄䉁䅁䅁兂䅁䅁䅍䅄䅁䅁䅯朳䅷䅁䅯剸䅉䅁䅯䅂䍁䅧䅯䉹䅉䅁䅅䅁䉁䅁䅁兂乄呹克噃䭣䅑杷允䅁䅁䅕䅁䑁䅁䅷䅁䭁乁䴸䅁䭁䵁单䅁䭁䅁䅑潁䭁䵁卧䅁䉁䅁䅁允䅁䅁䅕䥚煊塅瑥䕅䵁䅉䅅䅁䑁䅁䅁睁䵁䅁䅁权乁䅅䅁权偄杅䅁允䅁䅁䅅䅁䡁䅁䅁䅁䅂琯䄱䍄䉁䅁䅁兂䅁䅁䅍䅄䅁䅁䅯眳䅷䅁䅯硹䅉䅁䅯䅂䍁䅧䅯䉹䅉䅁䅅䅁䉁䅁䅁兂晁敨剴䑵匵䅑杷允䅁䅁䅍䅁䑁䅁䅷䅁䭁䑁䵑䅁䭁䵁匸䅁䉁䅁䅁允䅁䅁䅯䅅䅑䅁杷允䅁䅁䅕䅁䑁䅁䅷䅁䭁䕁乳䅁䭁佁䭫䅁䭁佁䭙䅁䭁佁䭣䅁䉁䅁䅁允䅁䅁䅯䅅䅑䅁杷允䅁䅁䅍䅁䑁䅁䅷䅁䭁䑁久䅁䭁䉁䝷䅁䉁䅁䅁允䅁䅁䅯杙䅙䅁杷允䅁䅁䅕䅁䑁䅁䅷䅁䭁䥁佷䅁䭁䵁单䅁䭁䅁䅑潁䭁䵁卧䅁䉁䅁䅁允䅁䅁䅕⭌伲婡⬴い䵁䅉䅅䅁䙁䅁䅁睁䵁䅁䅁权敄䅄䅁权䱄杅䅁权䕁䅁䅋权䩄杅䅁允䅁䅁䅅䅁䙁䍁捬㡪ㅌ䙥䅰䍄䉁䅁䅁兂䅁䅁䅍䅄䅁䅁䅯眳䅷䅁䅯硹䅉䅁䅯䅂䍁䅧䅯剹䅉䅁䅅䅁䉁䅁䅁兂㝂䭆䠵挴坰䅑杷允䅁䅁䅍䅁䑁䅁䅷䅁䭁䍁䱧䅁䭁䵁匸䅁䉁䅁䅁允䅁䅁䅯䅅䅑䅁杷允䅁䅁䅍䅁䑁䅁䅷䅁䭁乁䴴䅁䭁䉁䝯䅁䉁䅁䅁允䅁䅁䅯杙䅙䅁杷允䅁䅁䅍䅁䑁䅁䅷䅁䭁偁䵙䅁䭁䍁䝑䅁䉁䅁䅁允䅁䅁䅯䅅䅑䅁杷允䅁䅁䅍䅁䑁䅁䅷䅁䭁乁䴸䅁䭁䉁䝯䅁䉁䅁䅁允䅁䅁䅯睷䅙䅁杷允䅁䅁䅕䅁䑁䅁䅷䅁䭁乁䵁䅁䭁䵁即䅁䭁䅁䅑潁䭁䵁卧䅁䉁䅁䅁允䅁䅁䅕体㙆䭆渶啕䵁䅉䅅䅁䙁䅁䅁睁䵁䅁䅁权㡄权䅁权獄权䅁权浄权䅁权湄权䅁允䅁䅁䅅䅁䭁䉁䕁䅁䵁䅉䅅䅁䑁䅁䅁睁䵁䅁䅁权敄䅄䅁权捁杂䅁允䅁䅁䅅䅁䭁䝁䝉䅁䵁䅉䅅䅁䑁䅁䅁睁䵁䅁䅁权千兄䅁权偄杅䅁允䅁䅁䅅䅁䭁䉁䕁䅁䵁䅉䅅䅁䙁䅁䅁睁䵁䅁䅁权㝄兄䅁权䱄杅䅁权䕁䅁䅋权䥄杅䅁允䅁䅁䅅䅁䙁䉁䘫ㄶ㑇汘䅸䍄䉁䅁䅁睁䅁䅁䅍䅄䅁䅁䅯朳䅷䅁䅯杈䅙䅁䅅䅁䉁䅁䅁权ぁ杂䅁䍄䉁䅁䅁睁䅁䅁䅍䅄䅁䅁䅯睷䄰䅁䅯杈䅙䅁䅅䅁䉁䅁䅁权杁睂䅁䍄䉁䅁䅁兂䅁䅁䅍䅄䅁䅁䅯睶䅷䅁䅯朶䅯䅁䅯朵䅯䅁䅯眶䅯䅁䅅䅁䉁䅁䅁睂䅁䅁䅁䕷浘䅑杷允䅁䅁䅑䅁䑁䅁䅷䅁䭁乁䴸䅁䭁䉁䜸䅁䭁䍁䝁䅁䉁䅁䅁允䅁䅁䅯兪䅣䅁杷允䅁䅁䅍䅁䑁䅁䅷䅁䭁䥁䵑䅁䭁䍁䝙䅁䉁䅁䅁允䅁䅁䅕場啯歲䉣䕗䵁䅉䅅䅁䑁䅁䅁睁䵁䅁䅁权䑁䅅䅁权歁杂䅁允䅁䅁䅅䅁䭁䉁䕁䅁䵁䅉䅅䅁䙁䅁䅁睁䵁䅁䅁权婃䅄䅁权䙄杅䅁权䕁䅁䅋权䥄杅䅁允䅁䅁䅅䅁䙁䅁呑癚䴵剤䅚䍄䉁䅁䅁兂䅁䅁䅍䅄䅁䅁䅯儵䅳䅁䅯儷䅯䅁䅯朵䅯䅁䅯眵䅯䅁䅅䅁䉁䅁䅁睂䅁䅁䅁乑汲䅑杷允䅁䅁䅕䅁䑁䅁䅷䅁䭁乁䴴䅁䭁佁䭕䅁䭁佁䭙䅁䭁佁䭣䅁䉁䅁䅁允䅁䅁䅯䅅䅑䅁杷允䅁䅁䅕䅁䑁䅁䅷䅁䭁乁䴸䅁䭁佁䭕䅁䭁佁䭙䅁䭁佁䭣䅁䉁䅁䅁允䅁䅁䅯杇䅳䅁杷允䅁䅁䅕䅁䑁䅁䅷䅁䭁䙁䰰䅁䭁佁䭧䅁䭁佁䭙䅁䭁佁䭣䅁䉁䅁䅁允䅁䅁䅯䅅䅑䅁杷允䅁䅁䅕䅁䑁䅁䅷䅁䭁䑁䵳䅁䭁佁䭕䅁䭁佁䭙䅁䭁佁䭣䅁䉁䅁䅁允䅁䅁䅯李䅳䅁杷允䅁䅁䅕䅁䑁䅁䅷䅁䭁䙁䵑䅁䭁佁䭕䅁䭁佁䭙䅁䭁佁䭣䅁䉁䅁䅁允䅁䅁䅯睎䅳䅁杷允䅁䅁䅕䅁䑁䅁䅷䅁䭁乁䴴䅁䭁佁䭫䅁䭁佁䭙䅁䭁佁䭣䅁䉁䅁䅁允䅁䅁䅯䅅䅑䅁杷允䅁䅁䅕䅁䑁䅁䅷䅁䭁䙁义䅁䭁䵁单䅁䭁䅁䅑潁䭁䵁卫䅁䉁䅁䅁允䅁䅁䅕䙆刲杚坶䕊䵁䅉䅅䅁䑁䅁䅁睁䵁䅁䅁权剄睃䅁权流杂䅁允䅁䅁䅅䅁䙁䝁浚浚浚氵䅚䍄䉁䅁䅁兂䅁䅁䅍䅄䅁䅁䅯兙䅷䅁䅯硹䅉䅁䅯䅂䍁䅧䅯䉹䅉䅁䅅䅁䉁䅁䅁兂浂浚浚歚博䅑杷允䅁䅁䅕䅁䑁䅁䅷䅁䭁䍁乙䅁䭁佁䭫䅁䭁佁䭙䅁䭁佁䭣䅁䉁䅁䅁允䅁䅁䅯桭䅉䅁杷允䅁䅁䅕䅁䑁䅁䅷䅁䭁䙁䵑䅁䭁佁䭫䅁䭁佁䭙䅁䭁佁䭣䅁䉁䅁䅁允䅁䅁䅯桹䅅䅁杷允䅁䅁䅑䅁䑁䅁䅷䅁䭁䭁乯䅁䭁䉁䜸䅁䭁䍁䝁䅁䉁䅁䅁允䅁䅁䅯硃䅉䅁杷允䅁䅁䅍䅁䑁䅁䅷䅁䭁䱁乙䅁䭁䍁䝙䅁䉁䅁䅁允䅁䅁䅕浚浚浚坙啕䵁䅉䅅䅁䙁䅁䅁睁䵁䅁䅁权灄䅄䅁权䱄杅䅁权䕁䅁䅋权䩄杅䅁允䅁䅁䅅䅁䙁䅁塲㍯㥁汭䅖䍄䉁䅁䅁睁䅁䅁䅍䅄䅁䅁䅯硄䅁䅁䅯䅇䅙䅁䅅䅁䉁䅁䅁权療杂䅁䍄䉁䅁䅁兂䅁䅁䅍䅄䅁䅁䅯硦䅁䅁䅯儶䅯䅁䅯朵䅯䅁䅯眵䅯䅁䅅䅁䉁䅁䅁权允䅂䅁䍄䉁䅁䅁兂䅁䅁䅍䅄䅁䅁䅯杆䅳䅁䅯硹䅉䅁䅯䅂䍁䅧䅯剹䅉䅁䅅䅁䉁䅁䅁兂畃⭒㙆䵆嘵䅑杷允䅁䅁䅍䅁䑁䅁䅷䅁䭁䵁䱁䅁䭁䍁䝑䅁䉁䅁䅁允䅁䅁䅯儳䄴䅁杷允䅁䅁䅍䅁䑁䅁䅷䅁䭁䭁䵫䅁䭁䍁䝑䅁䉁䅁䅁允䅁䅁䅯朳䄴䅁杷允䅁䅁䅍䅁䑁䅁䅷䅁䭁䱁伴䅁䭁䉁䝷䅁䉁䅁䅁允䅁䅁䅯杙䅙䅁杷允䅁䅁䅍䅁䑁䅁䅷䅁䭁䉁䱑䅁䭁䍁䝙䅁䉁䅁䅁允䅁䅁䅕䭆䠵場歰ざ䵁䅉䅅䅁䙁䅁䅁睁䵁䅁䅁权桂䅄䅁权獄权䅁权浄权䅁权湄权䅁允䅁䅁䅅䅁䡁䅁䅁䅁杂⭲䅖䍄䉁䅁䅁兂䅁䅁䅍䅄䅁䅁䅯剆䅁䅁䅯硹䅉䅁䅯䅂䍁䅧䅯䉹䅉䅁䅅䅁䉁䅁䅁兂捂㡪ㅌ䑋坸䅑杷允䅁䅁䅕䅁䑁䅁䅷䅁䭁偁䭍䅁䭁佁䭫䅁䭁佁䭙䅁䭁佁䭣䅁䉁䅁䅁允䅁䅁䅯䅅䅑䅁杷允䅁䅁䅍䅁䑁䅁䅷䅁䭁䅁䵁䅁䭁䉁䝷䅁䉁䅁䅁允䅁䅁䅯其䅙䅁杷允䅁䅁䅕䅁䑁䅁䅷䅁䭁䕁乧䅁䭁佁䭧䅁䭁佁䭙䅁䭁佁䭣䅁䉁䅁䅁允䅁䅁䅯䅅䅑䅁杷允䅁䅁䅕䅁䑁䅁䅷䅁䭁䙁丸䅁䭁佁䭫䅁䭁佁䭙䅁䭁佁䭣䅁䉁䅁䅁允䅁䅁䅯硲䅅䅁杷允䅁䅁䅕䅁䑁䅁䅷䅁䭁䩁䱷䅁䭁佁䭕䅁䭁佁䭙䅁䭁佁䭣䅁䉁䅁䅁允䅁䅁䅯䅅䅑䅁杷允䅁䅁䅕䅁䑁䅁䅷䅁䭁䱁乙䅁䭁佁䭯䅁䭁佁䭙䅁䭁佁䭳䅁䉁䅁䅁允䅁䅁䅯䅅䅑䅁杷允䅁䅁䅕䅁䑁䅁䅷䅁䭁䱁䱍䅁䭁佁䭫䅁䭁佁䭙䅁䭁佁䭣䅁䉁䅁䅁允䅁䅁䅯䅅䅑䅁杷允䅁䅁䅕䅁䑁䅁䅷䅁䭁䭁䴸䅁䭁䵁单䅁䭁䅁䅑潁䭁䵁卫䅁䉁䅁䅁允䅁䅁䅕ㅕ煆癲呦あ䵁䅉䅅䅁䙁䅁䅁睁䵁䅁䅁权睃䅄䅁权䙄杅䅁权䕁䅁䅋权䩄杅䅁允䅁䅁䅅䅁䙁偁支ㅡ㡘睋䅒䍄䉁䅁䅁睁䅁䅁䅍䅄䅁䅁䅯剆䅁䅁䅯杊䅙䅁䅅䅁䉁䅁䅁兂啁歲桦瑥奒䅑杷允䅁䅁䅕䅁䑁䅁䅷䅁䭁䉁兕䅁䭁佁䭧䅁䭁佁䭙䅁䭁佁䭣䅁䉁䅁䅁允䅁䅁䅯李䅳䅁杷允䅁䅁䅍䅁䑁䅁䅷䅁䭁䱁䱍䅁䭁䉁䝧䅁䉁䅁䅁允䅁䅁䅯䅦䅙䅁杷允䅁䅁䅍䅁䑁䅁䅷䅁䭁䥁䴰䅁䭁䍁䝑䅁䉁䅁䅁允䅁䅁䅯硵䅅䅁杷允䅁䅁䅍䅁䑁䅁䅷䅁䭁䍁伴䅁䭁䍁䝑䅁䉁䅁䅁允䅁䅁䅯䉵䅅䅁杷允䅁䅁䅕䅁䑁䅁䅷䅁䭁乁內䅁䭁佁䭯䅁䭁佁䭙䅁䭁佁䭳䅁䉁䅁䅁允䅁䅁䅣䅁䅁䍁⭁欵䵁䅉䅅䅁䑁䅁䅁睁䵁䅁䅁权獁䅄䅁权敁杂䅁允䅁䅁䅅䅁䭁䙁䝷䅁䵁䅉䅅䅁䙁䅁䅁睁䵁䅁䅁权䙂睃䅁权䙄杅䅁权䕁䅁䅋权䥄杅䅁允䅁䅁䅅䅁䙁䍁敭㡑㉰偫⽷䍄䉁䅁䅁兂䅁䅁䅍䅄䅁䅁䅯䄷䄴䅁䅯䄷䅯䅁䅯朵䅯䅁䅯眵䅯䅁䅅䅁䉁䅁䅁睂䅁䅁䅁䈴洷䅑杷允䅁䅁䅍䅁䑁䅁䅷䅁䭁䡁䱅䅁䭁䉁䝯䅁䉁䅁䅁允䅁䅁䅯睋䅙䅁杷允䅁䅁䅕䅁䑁䅁䅷䅁䭁䉁䴸䅁䭁佁䭫䅁䭁佁䭙䅁䭁佁䭣䅁䉁䅁䅁允䅁䅁䅯䅅䅑䅁杷允䅁䅁䅍䅁䑁䅁䅷䅁䭁䩁䱕䅁䭁䵁匸䅁䉁䅁䅁允䅁䅁䅯䅅䅑䅁杷允䅁䅁䅕䅁䑁䅁䅷䅁䭁䵁䴸䅁䭁佁䭫䅁䭁佁䭙䅁䭁佁䭣䅁䉁䅁䅁允䅁䅁䅯䅅䅑䅁杷允䅁䅁䅕䅁䑁䅁䅷䅁䭁䉁兕䅁䭁佁䭯䅁䭁佁䭙䅁䭁佁䭳䅁䉁䅁䅁允䅁䅁䅣䅁䅁䅁求唵䵁䅉䅅䅁䙁䅁䅁睁䵁䅁䅁权噁䅅䅁权瑄权䅁权浄权䅁权湄权䅁允䅁䅁䅅䅁䡁䅁䅁䅁䅁敚䅖䍄䉁䅁䅁睁䅁䅁䅍䅄䅁䅁䅯䄫䅯䅁䅯硺䅉䅁䅅䅁䉁䅁䅁睂䅁䅁䅁佁桺䅑杷允䅁䅁䅍䅁䑁䅁䅷䅁䭁䩁䱳䅁䭁䍁䝙䅁䉁䅁䅁允䅁䅁䅕䡰㥁瑃䑣さ䵁䅉䅅䅁䕁䅁䅁睁䵁䅁䅁权癁兄䅁权晁杂䅁权杁杂䅁允䅁䅁䅅䅁䭁䩁䡧䅁䵁䅉䅅䅁䑁䅁䅁睁䵁䅁䅁权㑄权䅁权奁杂䅁允䅁䅁䅅䅁䭁䡁䝷䅁䵁䅉䅅䅁䙁䅁䅁睁䵁䅁䅁权獂杄䅁权瑄权䅁权浄权䅁权湄权䅁允䅁䅁䅅䅁䡁䅁䅁䅁䅄敓䅚䍄䉁䅁䅁睁䅁䅁䅍䅄䅁䅁䅯兪䅳䅁䅯䅈䅙䅁䅅䅁䉁䅁䅁权偄杂䅁䍄䉁䅁䅁兂䅁䅁䅍䅄䅁䅁䅯睑䅳䅁䅯儵䅯䅁䅯朵䅯䅁䅯眵䅯䅁䅅䅁䉁䅁䅁权捁睃䅁䍄䉁䅁䅁兂䅁䅁䅍䅄䅁䅁䅯睃䄴䅁䅯儶䅯䅁䅯朵䅯䅁䅯眵䅯䅁䅅䅁䉁䅁䅁权允䅂䅁䍄䉁䅁䅁睁䅁䅁䅍䅄䅁䅁䅯䄫䅯䅁䅯䅈䅙䅁䅅䅁䉁䅁䅁权楂杂䅁䍄䉁䅁䅁睁䅁䅁䅍䅄䅁䅁䅯儷䅷䅁䅯杈䅙䅁䅅䅁䉁䅁䅁权坂杂䅁䍄䉁䅁䅁睁䅁䅁䅍䅄䅁䅁䅯朴䄴䅁䅯䅈䅙䅁䅅䅁䉁䅁䅁权乂杂䅁䍄䉁䅁䅁兂䅁䅁䅍䅄䅁䅁䅯兎䅷䅁䅯儷䅯䅁䅯朵䅯䅁䅯眵䅯䅁䅅䅁䉁䅁䅁睂䅁䅁䅁䑧浮䅑杷允䅁䅁䅍䅁䑁䅁䅷䅁䭁偁䭧䅁䭁䍁䝑䅁䉁䅁䅁允䅁䅁䅯兰䅙䅁杷允䅁䅁䅍䅁䑁䅁䅷䅁䭁偁䭧䅁䭁䍁䝙䅁䉁䅁䅁允䅁䅁䅕㡪ㅌ䙋偺さ䵁䅉䅅䅁䑁䅁䅁睁䵁䅁䅁权䙃䅄䅁权流杂䅁允䅁䅁䅅䅁䙁佁㙆䭆䠵噅䅬䍄䉁䅁䅁睁䅁䅁䅍䅄䅁䅁䅯桘䅁䅁䅯䅊䅙䅁䅅䅁䉁䅁䅁权硄䅅䅁䍄䉁䅁䅁兂䅁䅁䅍䅄䅁䅁䅯䄫䅯䅁䅯儵䅯䅁䅯朵䅯䅁䅯眵䅯䅁䅅䅁䉁䅁䅁权允䅂䅁䍄䉁䅁䅁兂䅁䅁䅍䅄䅁䅁䅯䄫䅯䅁䅯儶䅯䅁䅯朵䅯䅁䅯眵䅯䅁䅅䅁䉁䅁䅁权允䅂䅁䍄䉁䅁䅁睁䅁䅁䅍䅄䅁䅁䅯儫䅳䅁䅯䅈䅙䅁䅅䅁䉁䅁䅁权牁杂䅁䍄䉁䅁䅁兂䅁䅁䅍䅄䅁䅁䅯䄫䅯䅁䅯儷䅯䅁䅯朵䅯䅁䅯眵䅯䅁䅅䅁䉁䅁䅁权允䅂䅁䍄䉁䅁䅁兂䅁䅁䅍䅄䅁䅁䅯具䅷䅁䅯朶䅯䅁䅯朵䅯䅁䅯眶䅯䅁䅅䅁䉁䅁䅁睂䅁䅁䅁䕙浪䅑杷允䅁䅁䅕䅁䑁䅁䅷䅁䭁偁乧䅁䭁佁䭯䅁䭁佁䭙䅁䭁佁䭳䅁䉁䅁䅁允䅁䅁䅯䅅䅑䅁杷允䅁䅁䅕䅁䑁䅁䅷䅁䭁佁偉䅁䭁佁䭯䅁䭁佁䭙䅁䭁佁䭳䅁䉁䅁䅁允䅁䅁䅯䅅䅑䅁杷允䅁䅁䅕䅁䑁䅁䅷䅁䭁䵁䵅䅁䭁佁䭧䅁䭁佁䭙䅁䭁佁䭣䅁䉁䅁䅁允䅁䅁䅯杂䅳䅁杷允䅁䅁䅕䅁䑁䅁䅷䅁䭁乁䵯䅁䭁佁䭧䅁䭁佁䭙䅁䭁佁䭣䅁䉁䅁䅁允䅁䅁䅯䅅䅑䅁杷允䅁䅁䅕䅁䑁䅁䅷䅁䭁䡁䵷䅁䭁佁䭯䅁䭁佁䭙䅁䭁佁䭳䅁䉁䅁䅁允䅁䅁䅣䅁䅁佁㕁欵䵁䅉䅅䅁䙁䅁䅁睁䵁䅁䅁权㑂杄䅁权汄权䅁权浄权䅁权湄权䅁允䅁䅁䅅䅁䭁䉁䕁䅁䵁䅉䅅䅁䑁䅁䅁睁䵁䅁䅁权瑄䅄䅁权流杂䅁允䅁䅁䅅䅁䙁䑁積積積〰䄱䍄䉁䅁䅁兂䅁䅁䅍䅄䅁䅁䅯剃䅁䅁䅯䄶䅯䅁䅯朵䅯䅁䅯眵䅯䅁䅅䅁䉁䅁䅁权允䅂䅁䍄䉁䅁䅁兂䅁䅁䅍䅄䅁䅁䅯入䄴䅁䅯剸䅉䅁䅯䅂䍁䅧䅯䉹䅉䅁䅅䅁䉁䅁䅁兂祄穵に〴啯䅑杷允䅁䅁䅍䅁䑁䅁䅷䅁䭁䡁乑䅁䭁䍁䝙䅁䉁䅁䅁允䅁䅁䅕灭婭婭灬啗䵁䅉䅅䅁䙁䅁䅁睁䵁䅁䅁权啄睃䅁权瑄权䅁权浄权䅁权湄权䅁允䅁䅁䅅䅁䡁䅁䅁䅁䅄畐䅚䍄䉁䅁䅁兂䅁䅁䅍䅄䅁䅁䅯儷䅷䅁䅯朶䅯䅁䅯朵䅯䅁䅯眶䅯䅁䅅䅁䉁䅁䅁睂䅁䅁䅁䔴浢䅑杷允䅁䅁䅍䅁䑁䅁䅷䅁䭁䙁丸䅁䭁䉁䝯䅁䉁䅁䅁允䅁䅁䅯睘䅙䅁杷允䅁䅁䅍䅁䑁䅁䅷䅁䭁䑁佳䅁䭁䵁匸䅁䉁䅁䅁允䅁䅁䅣噖噖啖煈䔴䵁䅉䅅䅁䙁䅁䅁睁䵁䅁䅁权湁睄䅁权灄权䅁权浄权䅁权湄权䅁允䅁䅁䅅䅁䭁䉁䕁䅁䵁䅉䅅䅁䙁䅁䅁睁䵁䅁䅁权䉃䅅䅁权䙄杅䅁权䕁䅁䅋权䥄杅䅁允䅁䅁䅅䅁䙁䅁煢䙅灸䄴䅚䍄䉁䅁䅁兂䅁䅁䅍䅄䅁䅁䅯杏䅷䅁䅯䄶䅯䅁䅯朵䅯䅁䅯眵䅯䅁䅅䅁䉁䅁䅁权允䅂䅁䍄䉁䅁䅁睁䅁䅁䅍䅄䅁䅁䅯杁䅷䅁䅯䅊䅙䅁䅅䅁䉁䅁䅁权橂充䅁䍄䉁䅁䅁䅂䅁䅁䅍䅄䅁䅁䅯睨䄴䅁䅯睈䅙䅁䅯䅉䅙䅁䅅䅁䉁䅁䅁权杁元䅁䍄䉁䅁䅁兂䅁䅁䅍䅄䅁䅁䅯兎䅷䅁䅯硹䅉䅁䅯䅂䍁䅧䅯䉹䅉䅁䅅䅁䉁䅁䅁兂䑄匹捨㡪歊䅑杷允䅁䅁䅕䅁䑁䅁䅷䅁䭁佁䱧䅁䭁佁䭷䅁䭁佁䭙䅁䭁佁䭣䅁䉁䅁䅁允䅁䅁䅣䅁䅁䅁灁唵䵁䅉䅅䅁䙁䅁䅁睁䵁䅁䅁权䩁睄䅁权瑄权䅁权浄权䅁权湄权䅁允䅁䅁䅅䅁䡁䅁䅁䅁䅃佅䅚䍄䉁䅁䅁兂䅁䅁䅍䅄䅁䅁䅯桦䅁䅁䅯剸䅉䅁䅯䅂䍁䅧䅯剹䅉䅁䅅䅁䉁䅁䅁兂扂捅煎㕢剑䅑杷允䅁䅁䅍䅁䑁䅁䅷䅁䭁䉁䵍䅁䭁䉁䝯䅁䉁䅁䅁允䅁䅁䅯杷䅙䅁杷允䅁䅁䅕䅁䑁䅁䅷䅁䭁䝁䴰䅁䭁䵁即䅁䭁䅁䅑潁䭁䵁卧䅁䉁䅁䅁允䅁䅁䅕㘱睎児塯䕕䵁䅉䅅䅁䑁䅁䅁睁䵁䅁䅁权瑂䅄䅁权慁杂䅁允䅁䅁䅅䅁䭁䑁䝷䅁䵁䅉䅅䅁䑁䅁䅁睁䵁䅁䅁权歄睃䅁权歁杂䅁允䅁䅁䅅䅁䭁䵁剳䅁䵁䅉䅅䅁䙁䅁䅁睁䵁䅁䅁权摁睃䅁权䙄杅䅁权䕁䅁䅋权䩄杅䅁允䅁䅁䅅䅁䙁䩁䅬ㅷ㡩瘶⼸䍄䉁䅁䅁睁䅁䅁䅍䅄䅁䅁䅯䅤䅷䅁䅯杊䅙䅁䅅䅁䉁䅁䅁兂㉄䙋偹桷婖䅑杷允䅁䅁䅕䅁䑁䅁䅷䅁䭁䕁䱣䅁䭁䵁即䅁䭁䅁䅑潁䭁䵁卫䅁䉁䅁䅁允䅁䅁䅕椹捨㡪汊歖䵁䅉䅅䅁䙁䅁䅁睁䵁䅁䅁权乃睃䅁权煄权䅁权浄权䅁权牄权䅁允䅁䅁䅅䅁䡁䅁䅁䅁杂⭊䅚䍄䉁䅁䅁睁䅁䅁䅍䅄䅁䅁䅯兆䅷䅁䅯杇䅙䅁䅅䅁䉁䅁䅁权乄杂䅁䍄䉁䅁䅁䅂䅁䅁䅍䅄䅁䅁䅯兴䄴䅁䅯睈䅙䅁䅯䅉䅙䅁䅅䅁䉁䅁䅁权㕂杅䅁䍄䉁䅁䅁兂䅁䅁䅍䅄䅁䅁䅯儶䄴䅁䅯剸䅉䅁䅯䅂䍁䅧䅯䉹䅉䅁䅅䅁䉁䅁䅁兂䩂敎㝊癔卍䅑杷允䅁䅁䅍䅁䑁䅁䅷䅁䭁乁䵁䅁䭁䍁䝑䅁䉁䅁䅁允䅁䅁䅯眹䄰䅁杷允䅁䅁䅍䅁䑁䅁䅷䅁䭁佁佫䅁䭁䉁䝯䅁䉁䅁䅁允䅁䅁䅯睷䅙䅁杷允䅁䅁䅕䅁䑁䅁䅷䅁䭁䅁䵣䅁䭁佁䭕䅁䭁佁䭙䅁䭁佁䭣䅁䉁䅁䅁允䅁䅁䅯䅈䅳䅁杷允䅁䅁䅕䅁䑁䅁䅷䅁䭁䑁丸䅁䭁佁䭕䅁䭁佁䭙䅁䭁佁䭣䅁䉁䅁䅁允䅁䅁䅯䅏䅳䅁杷允䅁䅁䅍䅁䑁䅁䅷䅁䭁䡁乕䅁䭁䍁䝑䅁䉁䅁䅁允䅁䅁䅯眰䄴䅁杷允䅁䅁䅍䅁䑁䅁䅷䅁䭁䉁偑䅁䭁䉁䜴䅁䉁䅁䅁允䅁䅁䅯儱䅙䅁杷允䅁䅁䅕䅁䑁䅁䅷䅁䭁偁䵙䅁䭁佁䭯䅁䭁佁䭙䅁䭁佁䭳䅁䉁䅁䅁允䅁䅁䅣䅁䅁䕁㍁欵䵁䅉䅅䅁䑁䅁䅁睁䵁䅁䅁权坂兄䅁权歁杂䅁允䅁䅁䅅䅁䭁䱁匸䅁䵁䅉䅅䅁䙁䅁䅁睁䵁䅁䅁权㕃杄䅁权潄权䅁权浄权䅁权湄权䅁允䅁䅁䅅䅁䭁䅁䱙䅁䵁䅉䅅䅁䑁䅁䅁睁䵁䅁䅁权灄杄䅁权流杂䅁允䅁䅁䅅䅁䙁䵁䴳䵺䵺䙔䅖䍄䉁䅁䅁兂䅁䅁䅍䅄䅁䅁䅯睳䅷䅁䅯儶䅯䅁䅯朵䅯䅁䅯眵䅯䅁䅅䅁䉁䅁䅁权允䅂䅁䍄䉁䅁䅁兂䅁䅁䅍䅄䅁䅁䅯兮䄴䅁䅯䄷䅯䅁䅯朵䅯䅁䅯眵䅯䅁䅅䅁䉁䅁䅁睂䅁䅁䅁乯汦䅑杷允䅁䅁䅍䅁䑁䅁䅷䅁䭁䕁丰䅁䭁䉁䝧䅁䉁䅁䅁允䅁䅁䅯䅒䅙䅁杷允䅁䅁䅍䅁䑁䅁䅷䅁䭁䕁䰸䅁䭁䍁䝙䅁䉁䅁䅁允䅁䅁䅕瑃橥䑣㘱䕕䵁䅉䅅䅁䑁䅁䅁睁䵁䅁䅁权㑄兄䅁权捁杂䅁允䅁䅁䅅䅁䭁䝁䝉䅁䵁䅉䅅䅁䙁䅁䅁睁䵁䅁䅁权摁䅄䅁权䙄杅䅁权䕁䅁䅋权䩄杅䅁允䅁䅁䅅䅁䙁䝁慒扫㉵样䅊䍄䉁䅁䅁兂䅁䅁䅍䅄䅁䅁䅯剃䅁䅁䅯䄷䅯䅁䅯朵䅯䅁䅯眵䅯䅁䅅䅁䉁䅁䅁权允䅂䅁䍄䉁䅁䅁睁䅁䅁䅍䅄䅁䅁䅯睈䅷䅁䅯杇䅙䅁䅅䅁䉁䅁䅁权敂杂䅁䍄䉁䅁䅁睁䅁䅁䅍䅄䅁䅁䅯睈䅷䅁䅯杈䅙䅁䅅䅁䉁䅁䅁权䍂睂䅁䍄䉁䅁䅁睁䅁䅁䅍䅄䅁䅁䅯䅌䄰䅁䅯䅈䅙䅁䅅䅁䉁䅁䅁权祁杂䅁䍄䉁䅁䅁兂䅁䅁䅍䅄䅁䅁䅯䄶䅳䅁䅯䄶䅯䅁䅯朵䅯䅁䅯眵䅯䅁䅅䅁䉁䅁䅁权䝁睃䅁䍄䉁䅁䅁兂䅁䅁䅍䅄䅁䅁䅯先䅷䅁䅯儷䅯䅁䅯朵䅯䅁䅯眵䅯䅁䅅䅁䉁䅁䅁权允䅂䅁䍄䉁䅁䅁兂䅁䅁䅍䅄䅁䅁䅯睈䅷䅁䅯儷䅯䅁䅯朵䅯䅁䅯眵䅯䅁䅅䅁䉁䅁䅁权允䅂䅁䍄䉁䅁䅁兂䅁䅁䅍䅄䅁䅁䅯睐䄸䅁䅯䄷䅯䅁䅯朵䅯䅁䅯眵䅯䅁䅅䅁䉁䅁䅁睂䅁䅁䅁䥁氷䅑杷允䅁䅁䅍䅁䑁䅁䅷䅁䭁䵁偯䅁䭁䉁䝯䅁䉁䅁䅁允䅁䅁䅯兌䅙䅁杷允䅁䅁䅕䅁䑁䅁䅷䅁䭁䍁䴸䅁䭁䵁单䅁䭁䅁䅑潁䭁䵁卧䅁䉁䅁䅁允䅁䅁䅕䥬㌫塗㈷䕅䵁䅉䅅䅁䑁䅁䅁睁䵁䅁䅁权癁䅄䅁权奁杂䅁允䅁䅁䅅䅁䭁䡁䝷䅁䵁䅉䅅䅁䑁䅁䅁睁䵁䅁䅁权ㅁ睄䅁权敁杂䅁允䅁䅁䅅䅁䭁䥁䜸䅁䵁䅉䅅䅁䙁䅁䅁睁䵁䅁䅁权呃兄䅁权獄权䅁权浄权䅁权湄权䅁允䅁䅁䅅䅁䭁䉁䕁䅁䵁䅉䅅䅁䕁䅁䅁睁䵁䅁䅁权癁䅄䅁权晁杂䅁权杁杂䅁允䅁䅁䅅䅁䭁䩁䝙䅁䵁䅉䅅䅁䑁䅁䅁睁䵁䅁䅁权癁䅄䅁权流杂䅁允䅁䅁䅅䅁䙁䱁敧敨剴䙓䅂䍄䉁䅁䅁睁䅁䅁䅍䅄䅁䅁䅯䅚䅷䅁䅯杊䅙䅁䅅䅁䉁䅁䅁兂獄払敧奨兴䅑杷允䅁䅁䅕䅁䑁䅁䅷䅁䭁䅁乣䅁䭁佁䭷䅁䭁佁䭙䅁䭁佁䭣䅁䉁䅁䅁允䅁䅁䅣䅁䅁䝁㡁䔵䵁䅉䅅䅁䙁䅁䅁睁䵁䅁䅁权煂睃䅁权灄权䅁权浄权䅁权湄权䅁允䅁䅁䅅䅁䭁䉁䕁䅁䵁䅉䅅䅁䙁䅁䅁睁䵁䅁䅁权㕃杄䅁权瑄权䅁权浄权䅁权湄权䅁允䅁䅁䅅䅁䡁䅁䅁䅁权⭆䅚䍄䉁䅁䅁睁䅁䅁䅍䅄䅁䅁䅯兊䅳䅁䅯硺䅉䅁䅅䅁䉁䅁䅁睂䅁䅁䅁䝙歈䅑杷允䅁䅁䅍䅁䑁䅁䅷䅁䭁䍁䱣䅁䭁䵁匸䅁䉁䅁䅁允䅁䅁䅯䅅䅑䅁杷允䅁䅁䅕䅁䑁䅁䅷䅁䭁䅁䱁䅁䭁佁䭫䅁䭁佁䭙䅁䭁佁䭣䅁䉁䅁䅁允䅁䅁䅯剭䅉䅁杷允䅁䅁䅍䅁䑁䅁䅷䅁䭁䕁䵫䅁䭁䵁匸䅁䉁䅁䅁允䅁䅁䅯䅅䅑䅁杷允䅁䅁䅕䅁䑁䅁䅷䅁䭁䕁䵫䅁䭁䵁即䅁䭁䅁䅑潁䭁䵁卧䅁䉁䅁䅁允䅁䅁䅕敨剴䉵ㄶ啖䵁䅉䅅䅁䑁䅁䅁睁䵁䅁䅁权䥂䅄䅁权奁杂䅁允䅁䅁䅅䅁䭁䕁䝑䅁䵁䅉䅅䅁䑁䅁䅁睁䵁䅁䅁权䩂䅄䅁权奁杂䅁允䅁䅁䅅䅁䭁䉁䝫䅁䵁䅉䅅䅁䑁䅁䅁睁䵁䅁䅁权時䅄䅁权捁杂䅁允䅁䅁䅅䅁䭁䙁䝯䅁䵁䅉䅅䅁䑁䅁䅁睁䵁䅁䅁权坂䅄䅁权歁杂䅁允䅁䅁䅅䅁䭁䉁䕁䅁䵁䅉䅅䅁䙁䅁䅁睁䵁䅁䅁权䥂䅄䅁权潄权䅁权浄权䅁权湄权䅁允䅁䅁䅅䅁䭁䙁䱅䅁䵁䅉䅅䅁䙁䅁䅁睁䵁䅁䅁权䥂䅄䅁权煄权䅁权浄权䅁权牄权䅁允䅁䅁䅅䅁䡁䅁䅁䅁䅃畏䅚䍄䉁䅁䅁睁䅁䅁䅍䅄䅁䅁䅯兪䅷䅁䅯䅈䅙䅁䅅䅁䉁䅁䅁权䱃杂䅁䍄䉁䅁䅁睁䅁䅁䅍䅄䅁䅁䅯䄶䅷䅁䅯䅇䅙䅁䅅䅁䉁䅁䅁权䕂杂䅁䍄䉁䅁䅁兂䅁䅁䅍䅄䅁䅁䅯睸䄰䅁䅯剸䅉䅁䅯䅂䍁䅧䅯䉹䅉䅁䅅䅁䉁䅁䅁兂杄⽅㙺䝘估䅑杷允䅁䅁䅕䅁䑁䅁䅷䅁䭁䕁䱅䅁䭁䵁单䅁䭁䅁䅑潁䭁䵁卫䅁䉁䅁䅁允䅁䅁䅕䱧歯止祮䕍䵁䅉䅅䅁䑁䅁䅁睁䵁䅁䅁权い兄䅁权偄杅䅁允䅁䅁䅅䅁䡁䅁䅁䅁䅄瑯䄵䍄䉁䅁䅁䅂䅁䅁䅍䅄䅁䅁䅯杧䄴䅁䅯睈䅙䅁䅯䅉䅙䅁䅅䅁䉁䅁䅁权啂䅅䅁䍄䉁䅁䅁兂䅁䅁䅍䅄䅁䅁䅯睴䄰䅁䅯朶䅯䅁䅯朵䅯䅁䅯眶䅯䅁䅅䅁䉁䅁䅁睂䅁䅁䅁䍙浺䅑杷允䅁䅁䅍䅁䑁䅁䅷䅁䭁䡁佧䅁䭁䉁䜴䅁䉁䅁䅁允䅁䅁䅯朵䅙䅁杷允䅁䅁䅍䅁䑁䅁䅷䅁䭁䱁䰰䅁䭁䍁䝑䅁䉁䅁䅁允䅁䅁䅯東䄴䅁杷允䅁䅁䅕䅁䑁䅁䅷䅁䭁䱁丸䅁䭁佁䭷䅁䭁佁䭙䅁䭁佁䭣䅁䉁䅁䅁允䅁䅁䅣䅁䅁䭁兂䔵䵁䅉䅅䅁䙁䅁䅁睁䵁䅁䅁权䍃杄䅁权潄权䅁权浄权䅁权湄权䅁允䅁䅁䅅䅁䭁䅁䱙䅁䵁䅉䅅䅁䙁䅁䅁睁䵁䅁䅁权穂兄䅁权獄权䅁权浄权䅁权湄权䅁允䅁䅁䅅䅁䡁䅁䅁䅁䅃改䅆䍄䉁䅁䅁兂䅁䅁䅍䅄䅁䅁䅯睐䄰䅁䅯朶䅯䅁䅯朵䅯䅁䅯眶䅯䅁䅅䅁䉁䅁䅁睂䅁䅁䅁䕑浔䅑杷允䅁䅁䅍䅁䑁䅁䅷䅁䭁䥁乯䅁䭁䵁匸䅁䉁䅁䅁允䅁䅁䅣䅁䅁䭁㙂䔵䵁䅉䅅䅁䙁䅁䅁睁䵁䅁䅁权㥃䅄䅁权䱄杅䅁权䕁䅁䅋权䥄杅䅁允䅁䅁䅅䅁䙁䕁桪桥畓ㅨ䅸䍄䉁䅁䅁兂䅁䅁䅍䅄䅁䅁䅯杗䅷䅁䅯剸䅉䅁䅯䅂䍁䅧䅯剹䅉䅁䅅䅁䉁䅁䅁兂乃䍐由祶杫䅑杷允䅁䅁䅕䅁䑁䅁䅷䅁䭁䥁乯䅁䭁䵁单䅁䭁䅁䅑潁䭁䵁卧䅁䉁䅁䅁允䅁䅁䅕坤塅潸㐯䕍䵁䅉䅅䅁䑁䅁䅁睁䵁䅁䅁权牁睃䅁权歁杂䅁允䅁䅁䅅䅁䭁䥁乫䅁䵁䅉䅅䅁䑁䅁䅁睁䵁䅁䅁权䕄䅄䅁权歁杂䅁允䅁䅁䅅䅁䭁乁䜸䅁䵁䅉䅅䅁䙁䅁䅁睁䵁䅁䅁权浄兄䅁权䙄杅䅁权䕁䅁䅋权䥄杅䅁允䅁䅁䅅䅁䙁䝁噡癃䅕䉰䅆䍄䉁䅁䅁睁䅁䅁䅍䅄䅁䅁䅯睃䄴䅁䅯䅇䅙䅁䅅䅁䉁䅁䅁权䭂杂䅁䍄䉁䅁䅁兂䅁䅁䅍䅄䅁䅁䅯杩䄰䅁䅯儵䅯䅁䅯朵䅯䅁䅯眵䅯䅁䅅䅁䉁䅁䅁权允䅂䅁䍄䉁䅁䅁睁䅁䅁䅍䅄䅁䅁䅯䅆䅳䅁䅯杈䅙䅁䅅䅁䉁䅁䅁权捂杂䅁䍄䉁䅁䅁睁䅁䅁䅍䅄䅁䅁䅯䅌䅷䅁䅯杇䅙䅁䅅䅁䉁䅁䅁权扁杂䅁䍄䉁䅁䅁睁䅁䅁䅍䅄䅁䅁䅯兲䅳䅁䅯杊䅙䅁䅅䅁䉁䅁䅁兂䑄匹捨㍪捊䅑杷允䅁䅁䅍䅁䑁䅁䅷䅁䭁䵁䱉䅁䭁䉁䝯䅁䉁䅁䅁允䅁䅁䅯杘䅙䅁杷允䅁䅁䅕䅁䑁䅁䅷䅁䭁䙁䰰䅁䭁䵁单䅁䭁䅁䅑潁䭁䵁卫䅁䉁䅁䅁允䅁䅁䅕杒ㅗ唯䝫い䵁䅉䅅䅁䙁䅁䅁睁䵁䅁䅁权千睃䅁权煄权䅁权浄权䅁权牄权䅁允䅁䅁䅅䅁䡁䅁䅁䅁杂敌䅚䍄䉁䅁䅁兂䅁䅁䅍䅄䅁䅁䅯杩䄰䅁䅯儶䅯䅁䅯朵䅯䅁䅯眵䅯䅁䅅䅁䉁䅁䅁权允䅂䅁䍄䉁䅁䅁睁䅁䅁䅍䅄䅁䅁䅯睫䄰䅁䅯硺䅉䅁䅅䅁䉁䅁䅁睂䅁䅁䅁䩧婦䅑杷允䅁䅁䅕䅁䑁䅁䅷䅁䭁䵁䱳䅁䭁佁䭧䅁䭁佁䭙䅁䭁佁䭣䅁䉁䅁䅁允䅁䅁䅯杂䅳䅁杷允䅁䅁䅑䅁䑁䅁䅷䅁䭁䅁免䅁䭁䉁䜸䅁䭁䍁䝁䅁䉁䅁䅁允䅁䅁䅯杬䅙䅁杷允䅁䅁䅕䅁䑁䅁䅷䅁䭁䉁䱑䅁䭁佁䭧䅁䭁佁䭙䅁䭁佁䭣䅁䉁䅁䅁允䅁䅁䅯李䅳䅁杷允䅁䅁䅕䅁䑁䅁䅷䅁䭁偁䵳䅁䭁佁䭧䅁䭁佁䭙䅁䭁佁䭣䅁䉁䅁䅁允䅁䅁䅯䅅䅑䅁杷允䅁䅁䅍䅁䑁䅁䅷䅁䭁䉁䵧䅁䭁䍁䝑䅁䉁䅁䅁允䅁䅁䅯睭䅧䅁杷允䅁䅁䅕䅁䑁䅁䅷䅁䭁䥁乯䅁䭁佁䭷䅁䭁佁䭙䅁䭁佁䭣䅁䉁䅁䅁允䅁䅁䅯䅅䅑䅁杷允䅁䅁䅕䅁䑁䅁䅷䅁䭁䉁兙䅁䭁佁䭕䅁䭁佁䭙䅁䭁佁䭣䅁䉁䅁䅁允䅁䅁䅯睎䅳䅁杷允䅁䅁䅍䅁䑁䅁䅷䅁䭁䙁䵅䅁䭁䉁䝧䅁䉁䅁䅁允䅁䅁䅯䅒䅙䅁杷允䅁䅁䅕䅁䑁䅁䅷䅁䭁䥁乯䅁䭁佁䬰䅁䭁佁䭙䅁䭁佁䭣䅁䉁䅁䅁允䅁䅁䅯䅅䅑䅁杷允䅁䅁䅍䅁䑁䅁䅷䅁䭁䅁䵉䅁䭁䉁䝧䅁䉁䅁䅁允䅁䅁䅯兇䅙䅁杷允䅁䅁䅕䅁䑁䅁䅷䅁䭁䅁䵁䅁䭁佁䭧䅁䭁佁䭙䅁䭁佁䭣䅁䉁䅁䅁允䅁䅁䅯䅅䅑䅁杷允䅁䅁䅕䅁䑁䅁䅷䅁䭁䍁乷䅁䭁佁䭷䅁䭁佁䭙䅁䭁佁䭣䅁䉁䅁䅁允䅁䅁䅣䅁䅁佁剄唵䵁䅉䅅䅁䙁䅁䅁睁䵁䅁䅁权䅁䅄䅁权灄权䅁权浄权䅁权湄权䅁允䅁䅁䅅䅁䭁䉁䕁䅁䵁䅉䅅䅁䑁䅁䅁睁䵁䅁䅁权慁睄䅁权奁杂䅁允䅁䅁䅅䅁䭁䑁䝫䅁䵁䅉䅅䅁䑁䅁䅁睁䵁䅁䅁权歄睃䅁权偄杅䅁允䅁䅁䅅䅁䭁䉁䕁䅁䵁䅉䅅䅁䙁䅁䅁睁䵁䅁䅁权䅁䅄䅁权瑄权䅁权浄权䅁权湄权䅁允䅁䅁䅅䅁䭁䉁䕁䅁䵁䅉䅅䅁䑁䅁䅁睁䵁䅁䅁权噁䅄䅁权歁杂䅁允䅁䅁䅅䅁䭁䵁剉䅁䵁䅉䅅䅁䑁䅁䅁睁䵁䅁䅁权歃䅄䅁权歁杂䅁允䅁䅁䅅䅁䭁䵁剑䅁䵁䅉䅅䅁䕁䅁䅁睁䵁䅁䅁权㍂兄䅁权晁杂䅁权杁杂䅁允䅁䅁䅅䅁䭁䅁偍䅁䵁䅉䅅䅁䙁䅁䅁睁䵁䅁䅁权ぁ䅄䅁权䙄杅䅁权䕁䅁䅋权䩄杅䅁允䅁䅁䅅䅁䙁䥁⼯樴䑳剪䅤䍄䉁䅁䅁睁䅁䅁䅍䅄䅁䅁䅯框䅁䅁䅯杊䅙䅁䅅䅁䉁䅁䅁兂畃⭒㙆偆刵䅑杷允䅁䅁䅍䅁䑁䅁䅷䅁䭁䥁丸䅁䭁䉁䝧䅁䉁䅁䅁允䅁䅁䅯兏䅙䅁杷允䅁䅁䅕䅁䑁䅁䅷䅁䭁䵁䵧䅁䭁䵁即䅁䭁䅁䅑潁䭁䵁卧䅁䉁䅁䅁允䅁䅁䅕歲桦桥敒䕖䵁䅉䅅䅁䙁䅁䅁睁䵁䅁䅁权䥄䅄䅁权䱄杅䅁权䕁䅁䅋权䩄杅䅁允䅁䅁䅅䅁䙁䅁塲㍯㥁汹䅨䍄䉁䅁䅁兂䅁䅁䅍䅄䅁䅁䅯兂䄴䅁䅯朶䅯䅁䅯朵䅯䅁䅯眶䅯䅁䅅䅁䉁䅁䅁权允䅂䅁䍄䉁䅁䅁睁䅁䅁䅍䅄䅁䅁䅯䅹䅷䅁䅯䅈䅙䅁䅅䅁䉁䅁䅁权獁睂䅁䍄䉁䅁䅁兂䅁䅁䅍䅄䅁䅁䅯杂䅷䅁䅯朶䅯䅁䅯朵䅯䅁䅯眶䅯䅁䅅䅁䉁䅁䅁权允䅂䅁䍄䉁䅁䅁睁䅁䅁䅍䅄䅁䅁䅯杊䄴䅁䅯䅈䅙䅁䅅䅁䉁䅁䅁权㍄杂䅁䍄䉁䅁䅁睁䅁䅁䅍䅄䅁䅁䅯䄹䅷䅁䅯杇䅙䅁䅅䅁䉁䅁䅁权㡁杂䅁䍄䉁䅁䅁兂䅁䅁䅍䅄䅁䅁䅯䅇䅷䅁䅯硹䅉䅁䅯䅂䍁䅧䅯剹䅉䅁䅅䅁䉁䅁䅁兂㉄䙋偹瑷塖䅑杷允䅁䅁䅕䅁䑁䅁䅷䅁䭁䵁䵧䅁䭁佁䭕䅁䭁佁䭙䅁䭁佁䭣䅁䉁䅁䅁允䅁䅁䅯䅅䅑䅁杷允䅁䅁䅕䅁䑁䅁䅷䅁䭁䵁䵧䅁䭁佁䭫䅁䭁佁䭙䅁䭁佁䭣䅁䉁䅁䅁允䅁䅁䅯䅅䅑䅁杷允䅁䅁䅍䅁䑁䅁䅷䅁䭁䑁䱫䅁䭁䉁䝷䅁䉁䅁䅁允䅁䅁䅯睥䅙䅁杷允䅁䅁䅕䅁䑁䅁䅷䅁䭁䝁䱣䅁䭁佁䭷䅁䭁佁䭙䅁䭁佁䭣䅁䉁䅁䅁允䅁䅁䅣䅁䅁䅁允欵䵁䅉䅅䅁䙁䅁䅁睁䵁䅁䅁权䥄䅄䅁权煄权䅁权浄权䅁权牄权䅁允䅁䅁䅅䅁䭁䉁䕁䅁䵁䅉䅅䅁䑁䅁䅁睁䵁䅁䅁权扃睃䅁权慁杂䅁允䅁䅁䅅䅁䭁䝁䝉䅁䵁䅉䅅䅁䙁䅁䅁睁䵁䅁䅁权䥄䅄䅁权獄权䅁权浄权䅁权湄权䅁允䅁䅁䅅䅁䭁䉁䕁䅁䵁䅉䅅䅁䙁䅁䅁睁䵁䅁䅁权䥄䅄䅁权瑄权䅁权浄权䅁权湄权䅁允䅁䅁䅅䅁䭁䉁䕁䅁䵁䅉䅅䅁䑁䅁䅁睁䵁䅁䅁权汄䅄䅁权敁杂䅁允䅁䅁䅅䅁䭁䭁偑䅁䵁䅉䅅䅁䙁䅁䅁睁䵁䅁䅁权⭃杄䅁权䱄杅䅁权䕁䅁䅋权䥄杅䅁允䅁䅁䅅䅁䙁䩁婱婭婭坷䅂䍄䉁䅁䅁睁䅁䅁䅍䅄䅁䅁䅯眱䅳䅁䅯䅊䅙䅁䅅䅁䉁䅁䅁权呂睄䅁䍄䉁䅁䅁兂䅁䅁䅍䅄䅁䅁䅯睘䄰䅁䅯儷䅯䅁䅯朵䅯䅁䅯眵䅯䅁䅅䅁䉁䅁䅁睂䅁䅁䅁䑙洷䅑杷允䅁䅁䅍䅁䑁䅁䅷䅁䭁䕁䱯䅁䭁䍁䝑䅁䉁䅁䅁允䅁䅁䅯䅅䅑䅁杷允䅁䅁䅑䅁䑁䅁䅷䅁䭁䱁乣䅁䭁䉁䜸䅁䭁䍁䝁䅁䉁䅁䅁允䅁䅁䅯䅔䅙䅁杷允䅁䅁䅍䅁䑁䅁䅷䅁䭁䵁䵅䅁䭁䉁䝯䅁䉁䅁䅁允䅁䅁䅯兗䅙䅁杷允䅁䅁䅕䅁䑁䅁䅷䅁䭁偁䭳䅁䭁䵁单䅁䭁䅁䅑潁䭁䵁卧䅁䉁䅁䅁允䅁䅁䅕䕰李灪⽈啁䵁䅉䅅䅁䑁䅁䅁睁䵁䅁䅁权䉃䅅䅁权捁杂䅁允䅁䅁䅅䅁䭁䕁䜰䅁䵁䅉䅅䅁䙁䅁䅁睁䵁䅁䅁权㡄权䅁权䙄杅䅁权䕁䅁䅋权䥄杅䅁允䅁䅁䅅䅁䙁䩁じ攫癚硲䅚䍄䉁䅁䅁睁䅁䅁䅍䅄䅁䅁䅯杒䄰䅁䅯杊䅙䅁䅅䅁䉁䅁䅁兂獄払敧敨啴䅑杷允䅁䅁䅕䅁䑁䅁䅷䅁䭁佁䵫䅁䭁佁䭧䅁䭁佁䭙䅁䭁佁䭣䅁䉁䅁䅁允䅁䅁䅯䅅䅑䅁杷允䅁䅁䅍䅁䑁䅁䅷䅁䭁䵁䵅䅁䭁䉁䜴䅁䉁䅁䅁允䅁䅁䅯杧䅙䅁杷允䅁䅁䅕䅁䑁䅁䅷䅁䭁䡁䱳䅁䭁䵁单䅁䭁䅁䅑潁䭁䵁卧䅁䉁䅁䅁允䅁䅁䅕䑤椴䅮楶啂䵁䅉䅅䅁䙁䅁䅁睁䵁䅁䅁权橄睃䅁权煄权䅁权浄权䅁权牄权䅁允䅁䅁䅅䅁䭁䉁䕁䅁䵁䅉䅅䅁䕁䅁䅁睁䵁䅁䅁权牂兄䅁权晁杂䅁权杁杂䅁允䅁䅁䅅䅁䭁偁䝑䅁䵁䅉䅅䅁䙁䅁䅁睁䵁䅁䅁权奂睃䅁权汄权䅁权浄权䅁权湄权䅁允䅁䅁䅅䅁䭁䉁䕁䅁䵁䅉䅅䅁䑁䅁䅁睁䵁䅁䅁权潃䅄䅁权奁杂䅁允䅁䅁䅅䅁䭁䕁䝑䅁䵁䅉䅅䅁䕁䅁䅁睁䵁䅁䅁权䅁睃䅁权晁杂䅁权杁杂䅁允䅁䅁䅅䅁䭁䩁䥷䅁䵁䅉䅅䅁䙁䅁䅁睁䵁䅁䅁权㑁兄䅁权灄权䅁权浄权䅁权湄权䅁允䅁䅁䅅䅁䭁䉁䕁䅁䵁䅉䅅䅁䙁䅁䅁睁䵁䅁䅁权䑄睃䅁权䙄杅䅁权䕁䅁䅋权䥄杅䅁允䅁䅁䅅䅁䙁偁唸䜲堹䅯䅰䍄䉁䅁䅁睁䅁䅁䅍䅄䅁䅁䅯朰䄸䅁䅯䅇䅙䅁䅅䅁䉁䅁䅁权㡂杂䅁䍄䉁䅁䅁兂䅁䅁䅍䅄䅁䅁䅯睄䅷䅁䅯硹䅉䅁䅯䅂䍁䅧䅯䉹䅉䅁䅅䅁䉁䅁䅁兂捂㡪ㅌ偋乸䅑杷允䅁䅁䅍䅁䑁䅁䅷䅁䭁䱁临䅁䭁䉁䝷䅁䉁䅁䅁允䅁䅁䅯睒䅙䅁杷允䅁䅁䅕䅁䑁䅁䅷䅁䭁䵁䵅䅁䭁佁䭷䅁䭁佁䭙䅁䭁佁䭣䅁䉁䅁䅁允䅁䅁䅣䅁䅁䍁婁欵䵁䅉䅅䅁䙁䅁䅁睁䵁䅁䅁权䍂兄䅁权汄权䅁权浄权䅁权湄权䅁允䅁䅁䅅䅁䭁䉁䱷䅁䵁䅉䅅䅁䙁䅁䅁睁䵁䅁䅁权奁䅄䅁权䙄杅䅁权䕁䅁䅋权䥄杅䅁允䅁䅁䅅䅁䙁䍁い漫杯剤䅤䍄䉁䅁䅁兂䅁䅁䅍䅄䅁䅁䅯杏䅳䅁䅯硹䅉䅁䅯䅂䍁䅧䅯䉹䅉䅁䅅䅁䉁䅁䅁兂慃婭婭摭扬䅑杷允䅁䅁䅕䅁䑁䅁䅷䅁䭁乁䵙䅁䭁䵁单䅁䭁䅁䅑潁䭁䵁卧䅁䉁䅁䅁允䅁䅁䅕洫卩硣䉑樫䴸䅉䅅䅁䑁䅁䅁睁䵁䅁䅁权楂兄䅁权歁杂䅁允䅁䅁䅅䅁䭁䅁䡧䅁䵁䅉䅅䅁䑁䅁䅁睁䵁䅁䅁权⽁睄䅁权敁杂䅁允䅁䅁䅅䅁䭁䝁䥁䅁䵁䅉䅅䅁䙁䅁䅁睁䵁䅁䅁权潂兄䅁权䙄杅䅁权䕁䅁䅋权䥄杅䅁允䅁䅁䅅䅁䙁䭁祱慧坪䅬䅊䍄䉁䅁䅁兂䅁䅁䅍䅄䅁䅁䅯朱䅷䅁䅯硹䅉䅁䅯䅂䍁䅧䅯䉹䅉䅁䅅䅁䉁䅁䅁兂桄桥畓祒呆䅑杷允䅁䅁䅕䅁䑁䅁䅷䅁䭁䵁䱧䅁䭁佁䭕䅁䭁佁䭙䅁䭁佁䭣䅁䉁䅁䅁允䅁䅁䅯䅅䅑䅁杷允䅁䅁䅕䅁䑁䅁䅷䅁䭁乁䵙䅁䭁䵁即䅁䭁䅁䅑潁䭁䵁卫䅁䉁䅁䅁允䅁䅁䅕䘷㑇潈牕䕗䵁䅉䅅䅁䑁䅁䅁睁䵁䅁䅁权坄䅄䅁权敁杂䅁允䅁䅁䅅䅁䭁䝁䡯䅁䵁䅉䅅䅁䑁䅁䅁睁䵁䅁䅁权畄睃䅁权偄杅䅁允䅁䅁䅅䅁䭁䉁䕁䅁䵁䅉䅅䅁䙁䅁䅁睁䵁䅁䅁权祄睃䅁权獄权䅁权浄权䅁权湄权䅁允䅁䅁䅅䅁䡁䅁䅁䅁权改䅖䍄䉁䅁䅁兂䅁䅁䅍䅄䅁䅁䅯杨䅷䅁䅯䄷䅯䅁䅯朵䅯䅁䅯眵䅯䅁䅅䅁䉁䅁䅁权允䅂䅁䍄䉁䅁䅁睁䅁䅁䅍䅄䅁䅁䅯睳䅳䅁䅯硺䅉䅁䅅䅁䉁䅁䅁睂噂噖噖奷桔䅑杷允䅁䅁䅍䅁䑁䅁䅷䅁䭁䱁䱑䅁䭁䵁匸䅁䉁䅁䅁允䅁䅁䅯䅅䅑䅁杷允䅁䅁䅍䅁䑁䅁䅷䅁䭁䙁䱧䅁䭁䉁䝯䅁䉁䅁䅁允䅁䅁䅯杘䅙䅁杷允䅁䅁䅑䅁䑁䅁䅷䅁䭁䱁䱑䅁䭁䉁䜸䅁䭁䍁䝁䅁䉁䅁䅁允䅁䅁䅯䅷䅫䅁杷允䅁䅁䅍䅁䑁䅁䅷䅁䭁䵁丸䅁䭁䉁䝷䅁䉁䅁䅁允䅁䅁䅯杗䅙䅁杷允䅁䅁䅍䅁䑁䅁䅷䅁䭁䵁佧䅁䭁䉁䝯䅁䉁䅁䅁允䅁䅁䅯兺䅙䅁杷允䅁䅁䅍䅁䑁䅁䅷䅁䭁䝁乫䅁䭁䵁匸䅁䉁䅁䅁允䅁䅁䅯䅅䅑䅁杷允䅁䅁䅕䅁䑁䅁䅷䅁䭁䑁䵳䅁䭁佁䭧䅁䭁佁䭙䅁䭁佁䭣䅁䉁䅁䅁允䅁䅁䅯李䅳䅁杷允䅁䅁䅍䅁䑁䅁䅷䅁䭁䱁䱍䅁䭁䍁䝙䅁䉁䅁䅁允䅁䅁䅕場啯歲䉦䕖䵁䅉䅅䅁䙁䅁䅁睁䵁䅁䅁权ぃ睃䅁权潄权䅁权浄权䅁权湄权䅁允䅁䅁䅅䅁䭁䉁䕁䅁䵁䅉䅅䅁䑁䅁䅁睁䵁䅁䅁权䙃杄䅁权奁杂䅁允䅁䅁䅅䅁䭁䕁䝁䅁䵁䅉䅅䅁䙁䅁䅁睁䵁䅁䅁权ぃ睃䅁权灄权䅁权浄权䅁权湄权䅁允䅁䅁䅅䅁䭁䉁䕁䅁䵁䅉䅅䅁䙁䅁䅁睁䵁䅁䅁权ぃ睃䅁权煄权䅁权浄权䅁权牄权䅁允䅁䅁䅅䅁䭁䉁䕁䅁䵁䅉䅅䅁䑁䅁䅁睁䵁䅁䅁权穃兄䅁权奁杂䅁允䅁䅁䅅䅁䭁䕁䝯䅁䵁䅉䅅䅁䙁䅁䅁睁䵁䅁䅁权ぃ睃䅁权獄权䅁权浄权䅁权湄权䅁允䅁䅁䅅䅁䭁䉁䕁䅁䵁䅉䅅䅁䙁䅁䅁睁䵁䅁䅁权ぃ睃䅁权瑄权䅁权浄权䅁权湄权䅁允䅁䅁䅅䅁䭁䉁䕁䅁䵁䅉䅅䅁䙁䅁䅁睁䵁䅁䅁权䝄䅄䅁权煄权䅁权浄权䅁权牄权䅁允䅁䅁䅅䅁䡁䅁䅁䅁䅄⭐䅚䍄䉁䅁䅁兂䅁䅁䅍䅄䅁䅁䅯眫䄰䅁䅯剸䅉䅁䅯䅂䍁䅧䅯䉹䅉䅁䅅䅁䉁䅁䅁兂㉄摗㉦堰汕䅑杷允䅁䅁䅕䅁䑁䅁䅷䅁䭁偁乳䅁䭁䵁即䅁䭁䅁䅑潁䭁䵁卫䅁䉁䅁䅁允䅁䅁䅕噋偹癷䥘歖䵁䅉䅅䅁䙁䅁䅁睁䵁䅁䅁权湄杄䅁权獄权䅁权浄权䅁权湄权䅁允䅁䅁䅅䅁䡁䅁䅁䅁䅂⭋䅖䍄䉁䅁䅁睁䅁䅁䅍䅄䅁䅁䅯眫䄰䅁䅯䅇䅙䅁䅅䅁䉁䅁䅁权䩂睂䅁䍄䉁䅁䅁睁䅁䅁䅍䅄䅁䅁䅯䅢䄴䅁䅯杈䅙䅁䅅䅁䉁䅁䅁权䵄杂䅁䍄䉁䅁䅁睁䅁䅁䅍䅄䅁䅁䅯朰䄸䅁䅯杈䅙䅁䅅䅁䉁䅁䅁权ぁ杂䅁䍄䉁䅁䅁睁䅁䅁䅍䅄䅁䅁䅯眫䄰䅁䅯䅈䅙䅁䅅䅁䉁䅁䅁权呁䅃䅁䍄䉁䅁䅁兂䅁䅁䅍䅄䅁䅁䅯兡䄰䅁䅯剸䅉䅁䅯䅂䍁䅧䅯剹䅉䅁䅅䅁䉁䅁䅁兂療䡈婉么䵧䅑杷允䅁䅁䅕䅁䑁䅁䅷䅁䭁佁估䅁䭁佁䬰䅁䭁佁䭙䅁䭁佁䭣䅁䉁䅁䅁允䅁䅁䅣䅁䅁䕁癁欵䵁䅉䅅䅁䙁䅁䅁睁䵁䅁䅁权灂兄䅁权䱄杅䅁权䕁䅁䅋权䩄杅䅁允䅁䅁䅅䅁䙁䵁䴳䵺䵺䙐䅨䍄䉁䅁䅁睁䅁䅁䅍䅄䅁䅁䅯眷䅳䅁䅯杇䅙䅁䅅䅁䉁䅁䅁权時杂䅁䍄䉁䅁䅁兂䅁䅁䅍䅄䅁䅁䅯眫䄰䅁䅯儷䅯䅁䅯朵䅯䅁䅯眵䅯䅁䅅䅁䉁䅁䅁睂䅁䅁䅁䑷浮䅑杷允䅁䅁䅕䅁䑁䅁䅷䅁䭁䝁义䅁䭁佁䬰䅁䭁佁䭙䅁䭁佁䭣䅁䉁䅁䅁允䅁䅁䅯䅅䅑䅁杷允䅁䅁䅕䅁䑁䅁䅷䅁䭁䭁乁䅁䭁佁䭷䅁䭁佁䭙䅁䭁佁䭣䅁䉁䅁䅁允䅁䅁䅯䅅䅑䅁杷允䅁䅁䅑䅁䑁䅁䅷䅁䭁䩁䵍䅁䭁䉁䜸䅁䭁䍁䝁䅁䉁䅁䅁允䅁䅁䅯䄶䅣䅁杷允䅁䅁䅕䅁䑁䅁䅷䅁䭁䕁乧䅁䭁䵁即䅁䭁䅁䅑潁䭁䵁卧䅁䉁䅁䅁允䅁䅁䅕浚浚浚䝚啗䵁䅉䅅䅁䑁䅁䅁睁䵁䅁䅁权塁睃䅁权奁杂䅁允䅁䅁䅅䅁䭁䑁䜰䅁䵁䅉䅅䅁䕁䅁䅁睁䵁䅁䅁权塁睃䅁权晁杂䅁权杁杂䅁允䅁䅁䅅䅁䭁䝁䡳䅁䵁䅉䅅䅁䑁䅁䅁睁䵁䅁䅁权獄䅄䅁权歁杂䅁允䅁䅁䅅䅁䭁䥁匰䅁䵁䅉䅅䅁䕁䅁䅁睁䵁䅁䅁权䙁杄䅁权晁杂䅁权杁杂䅁允䅁䅁䅅䅁䭁䝁䩧䅁䵁䅉䅅䅁䑁䅁䅁睁䵁䅁䅁权䙄睃䅁权敁杂䅁允䅁䅁䅅䅁䭁䑁剕䅁䵁䅉䅅䅁䑁䅁䅁睁䵁䅁䅁权杁杄䅁权流杂䅁允䅁䅁䅅䅁䙁䙁偹癷潕䙶䅤䍄䉁䅁䅁兂䅁䅁䅍䅄䅁䅁䅯䅪䅷䅁䅯剸䅉䅁䅯䅂䍁䅧䅯䉹䅉䅁䅅䅁䉁䅁䅁兂䕁杆㔷䡑楕䅑杷允䅁䅁䅕䅁䑁䅁䅷䅁䭁䥁䴰䅁䭁䵁单䅁䭁䅁䅑潁䭁䵁卧䅁䉁䅁䅁允䅁䅁䅕㠶硪㘶⭖歅䵁䅉䅅䅁䙁䅁䅁睁䵁䅁䅁权䵃䅄䅁权䙄杅䅁权䕁䅁䅋权䩄杅䅁允䅁䅁䅅䅁䙁䕁浧䱙⭘确䄱䍄䉁䅁䅁兂䅁䅁䅍䅄䅁䅁䅯䅪䅷䅁䅯硹䅉䅁䅯䅂䍁䅧䅯䉹䅉䅁䅅䅁䉁䅁䅁兂䙃ㄶ㑇潈杖䅑杷允䅁䅁䅕䅁䑁䅁䅷䅁䭁䝁䴸䅁䭁佁䭧䅁䭁佁䭙䅁䭁佁䭣䅁䉁䅁䅁允䅁䅁䅯李䅳䅁杷允䅁䅁䅕䅁䑁䅁䅷䅁䭁䥁䴰䅁䭁䵁即䅁䭁䅁䅑潁䭁䵁卧䅁䉁䅁䅁允䅁䅁䅕積積積䑍䕙䵁䅉䅅䅁䙁䅁䅁睁䵁䅁䅁权䵃䅄䅁权䱄杅䅁权䕁䅁䅋权䩄杅䅁允䅁䅁䅅䅁䙁䭁睒児塲ㅧ䅰䍄䉁䅁䅁兂䅁䅁䅍䅄䅁䅁䅯兪䅷䅁䅯硹䅉䅁䅯䅂䍁䅧䅯剹䅉䅁䅅䅁䉁䅁䅁兂灁䥘䌯吹婨䅑杷允䅁䅁䅍䅁䑁䅁䅷䅁䭁䥁䵷䅁䭁䍁䝙䅁䉁䅁䅁允䅁䅁䅕灭婭婭㕮さ䵁䅉䅅䅁䑁䅁䅁睁䵁䅁䅁权坁兄䅁权慁杂䅁允䅁䅁䅅䅁䭁䙁䜴䅁䵁䅉䅅䅁䑁䅁䅁睁䵁䅁䅁权乃䅄䅁权流杂䅁允䅁䅁䅅䅁䙁䑁積積積ㅉ䅨䍄䉁䅁䅁睁䅁䅁䅍䅄䅁䅁䅯睌䄰䅁䅯䅈䅙䅁䅅䅁䉁䅁䅁权畁睂䅁䍄䉁䅁䅁兂䅁䅁䅍䅄䅁䅁䅯䅅䄴䅁䅯剸䅉䅁䅯䅂䍁䅧䅯剹䅉䅁䅅䅁䉁䅁䅁兂⽁㙤此䩬䍧䅑杷允䅁䅁䅍䅁䑁䅁䅷䅁䭁䵁乁䅁䭁䉁䝯䅁䉁䅁䅁允䅁䅁䅯睇䅙䅁杷允䅁䅁䅕䅁䑁䅁䅷䅁䭁䑁佣䅁䭁佁䭷䅁䭁佁䭙䅁䭁佁䭣䅁䉁䅁䅁允䅁䅁䅣䅁䅁䵁晁欵䵁䅉䅅䅁䙁䅁䅁睁䵁䅁䅁权乃䅄䅁权汄权䅁权浄权䅁权湄权䅁允䅁䅁䅅䅁䭁䉁䱧䅁䵁䅉䅅䅁䙁䅁䅁睁䵁䅁䅁权橂睄䅁权䙄杅䅁权䕁䅁䅋权䥄杅䅁允䅁䅁䅅䅁䙁䱁䕎䙷坃が䅂䍄䉁䅁䅁兂䅁䅁䅍䅄䅁䅁䅯兪䅷䅁䅯䄶䅯䅁䅯朵䅯䅁䅯眵䅯䅁䅅䅁䉁䅁䅁权䝁睃䅁䍄䉁䅁䅁兂䅁䅁䅍䅄䅁䅁䅯睥䅷䅁䅯硹䅉䅁䅯䅂䍁䅧䅯䉹䅉䅁䅅䅁䉁䅁䅁兂㑃潈牘啕卨䅑杷允䅁䅁䅍䅁䑁䅁䅷䅁䭁䑁临䅁䭁䵁匸䅁䉁䅁䅁允䅁䅁䅯䅅䅑䅁杷允䅁䅁䅍䅁䑁䅁䅷䅁䭁乁䱫䅁䭁䉁䜴䅁䉁䅁䅁允䅁䅁䅯杭䅙䅁杷允䅁䅁䅍䅁䑁䅁䅷䅁䭁佁丰䅁䭁䉁䜴䅁䉁䅁䅁允䅁䅁䅯睸䅙䅁杷允䅁䅁䅕䅁䑁䅁䅷䅁䭁䑁临䅁䭁䵁即䅁䭁䅁䅑潁䭁䵁卧䅁䉁䅁䅁允䅁䅁䅕椹捨㡪噉歖䵁䅉䅅䅁䙁䅁䅁睁䵁䅁䅁权穂兄䅁权䱄杅䅁权䕁䅁䅋权䥄杅䅁允䅁䅁䅅䅁䙁䙁偹癷潕䙲䅤䍄䉁䅁䅁睁䅁䅁䅍䅄䅁䅁䅯杫䅳䅁䅯杇䅙䅁䅅䅁䉁䅁䅁权䱂杂䅁䍄䉁䅁䅁睁䅁䅁䅍䅄䅁䅁䅯睫䅳䅁䅯䅊䅙䅁䅅䅁䉁䅁䅁权啃睃䅁䍄䉁䅁䅁兂䅁䅁䅍䅄䅁䅁䅯睐䅳䅁䅯剸䅉䅁䅯䅂䍁䅧䅯䉹䅉䅁䅅䅁䉁䅁䅁兂捄氹単硕奅䅑杷允䅁䅁䅕䅁䑁䅁䅷䅁䭁偁䵑䅁䭁䵁单䅁䭁䅁䅑潁䭁䵁卧䅁䉁䅁䅁允䅁䅁䅕獡琲故⬴啅䵁䅉䅅䅁䙁䅁䅁睁䵁䅁䅁权⭁睄䅁权䱄杅䅁权䕁䅁䅋权䥄杅䅁允䅁䅁䅅䅁䙁䙁㑋潈牘嘸䅆䍄䉁䅁䅁兂䅁䅁䅍䅄䅁䅁䅯硄䅁䅁䅯儷䅯䅁䅯朵䅯䅁䅯眵䅯䅁䅅䅁䉁䅁䅁睂䅁䅁䅁䍑汶䅑杷允䅁䅁䅍䅁䑁䅁䅷䅁䭁䥁䵕䅁䭁䵁匸䅁䉁䅁䅁允䅁䅁䅣䅁䅁䭁扃〴䵁䅉䅅䅁䙁䅁䅁睁䵁䅁䅁权㝁杄䅁权䙄杅䅁权䕁䅁䅋权䩄杅䅁允䅁䅁䅅䅁䙁佁瑦啲⭊杴䅒䍄䉁䅁䅁睁䅁䅁䅍䅄䅁䅁䅯杭䅷䅁䅯䅊䅙䅁䅅䅁䉁䅁䅁权睁杂䅁䍄䉁䅁䅁兂䅁䅁䅍䅄䅁䅁䅯䅧䅷䅁䅯硹䅉䅁䅯䅂䍁䅧䅯剹䅉䅁䅅䅁䉁䅁䅁兂䭁㘱睎塐啰䅑杷允䅁䅁䅍䅁䑁䅁䅷䅁䭁䭁丸䅁䭁䉁䝯䅁䉁䅁䅁允䅁䅁䅯睘䅙䅁杷允䅁䅁䅕䅁䑁䅁䅷䅁䭁乁䱳䅁䭁佁䭯䅁䭁佁䭙䅁䭁佁䭳䅁䉁䅁䅁允䅁䅁䅣䅁䅁䭁硁欵䵁䅉䅅䅁䑁䅁䅁睁䵁䅁䅁权䅃䅄䅁权捁杂䅁允䅁䅁䅅䅁䭁佁䝷䅁䵁䅉䅅䅁䕁䅁䅁睁䵁䅁䅁权い兄䅁权晁杂䅁权杁杂䅁允䅁䅁䅅䅁䭁乁䝳䅁䵁䅉䅅䅁䑁䅁䅁睁䵁䅁䅁权㥁睃䅁权偄杅䅁允䅁䅁䅅䅁䭁䉁䕁䅁䵁䅉䅅䅁䙁䅁䅁睁䵁䅁䅁权䅃䅄䅁权煄权䅁权浄权䅁权牄权䅁允䅁䅁䅅䅁䡁䅁䅁䅁权⭏䅚䍄䉁䅁䅁兂䅁䅁䅍䅄䅁䅁䅯儯䄴䅁䅯剸䅉䅁䅯䅂䍁䅧䅯剹䅉䅁䅅䅁䉁䅁䅁兂䭃啡伳扌䜴䅑杷允䅁䅁䅕䅁䑁䅁䅷䅁䭁䩁乣䅁䭁䵁即䅁䭁䅁䅑潁䭁䵁卫䅁䉁䅁䅁允䅁䅁䅕䥘䌯匹獪歗䵁䅉䅅䅁䑁䅁䅁睁䵁䅁䅁权灄䅄䅁权流杂䅁允䅁䅁䅅䅁䙁䡁啳歲桦汃䅨䍄䉁䅁䅁睁䅁䅁䅍䅄䅁䅁䅯䅅䅳䅁䅯杈䅙䅁䅅䅁䉁䅁䅁权煂睂䅁䍄䉁䅁䅁睁䅁䅁䅍䅄䅁䅁䅯䅄䅳䅁䅯䅊䅙䅁䅅䅁䉁䅁䅁权允䅂䅁䍄䉁䅁䅁兂䅁䅁䅍䅄䅁䅁䅯杶䅷䅁䅯儶䅯䅁䅯朵䅯䅁䅯眵䅯䅁䅅䅁䉁䅁䅁权允䅂䅁䍄䉁䅁䅁兂䅁䅁䅍䅄䅁䅁䅯儯䄴䅁䅯䄶䅯䅁䅯朵䅯䅁䅯眵䅯䅁䅅䅁䉁䅁䅁权允䅂䅁䍄䉁䅁䅁睁䅁䅁䅍䅄䅁䅁䅯䅈䅷䅁䅯䅈䅙䅁䅅䅁䉁䅁䅁权偂杂䅁䍄䉁䅁䅁睁䅁䅁䅍䅄䅁䅁䅯眸䅯䅁䅯硺䅉䅁䅅䅁䉁䅁䅁权允䅂䅁䍄䉁䅁䅁兂䅁䅁䅍䅄䅁䅁䅯杲䅷䅁䅯硹䅉䅁䅯䅂䍁䅧䅯剹䅉䅁䅅䅁䉁䅁䅁兂㥁瑃橥䍣戱䅑杷允䅁䅁䅕䅁䑁䅁䅷䅁䭁䱁䵁䅁䭁䵁即䅁䭁䅁䅑潁䭁䵁卫䅁䉁䅁䅁允䅁䅁䅕㑈牘払⭨䕘䵁䅉䅅䅁䑁䅁䅁睁䵁䅁䅁权䥄睃䅁权歁杂䅁允䅁䅁䅅䅁䭁䵁剅䅁䵁䅉䅅䅁䙁䅁䅁睁䵁䅁䅁权㕂杄䅁权䱄杅䅁权䕁䅁䅋权䥄杅䅁允䅁䅁䅅䅁䙁䅁塲㍯㥁汭䅤䍄䉁䅁䅁兂䅁䅁䅍䅄䅁䅁䅯兣䅷䅁䅯剸䅉䅁䅯䅂䍁䅧䅯䉹䅉䅁䅅䅁䉁䅁䅁兂啃と塹⭙欴䅑杷允䅁䅁䅍䅁䑁䅁䅷䅁䭁䡁佫䅁䭁䉁䝧䅁䉁䅁䅁允䅁䅁䅯兏䅙䅁杷允䅁䅁䅍䅁䑁䅁䅷䅁䭁䡁佫䅁䭁䉁䝷䅁䉁䅁䅁允䅁䅁䅯儷䅙䅁杷允䅁䅁䅕䅁䑁䅁䅷䅁䭁䡁䵕䅁䭁佁䬰䅁䭁佁䭙䅁䭁佁䭣䅁䉁䅁䅁允䅁䅁䅣䅁䅁䕁䵁欵䵁䅉䅅䅁䑁䅁䅁睁䵁䅁䅁权㕂杄䅁权流杂䅁允䅁䅁䅅䅁䙁䥁䌯匹捨ㄳ䅒䍄䉁䅁䅁兂䅁䅁䅍䅄䅁䅁䅯杆䄰䅁䅯儷䅯䅁䅯朵䅯䅁䅯眵䅯䅁䅅䅁䉁䅁䅁睂䅁䅁䅁䉁浔䅑杷允䅁䅁䅑䅁䑁䅁䅷䅁䭁佁偍䅁䭁䉁䜸䅁䭁䍁䝁䅁䉁䅁䅁允䅁䅁䅯睷䅣䅁杷允䅁䅁䅕䅁䑁䅁䅷䅁䭁䅁偫䅁䭁佁䭫䅁䭁佁䭙䅁䭁佁䭣䅁䉁䅁䅁允䅁䅁䅯档䅉䅁杷允䅁䅁䅕䅁䑁䅁䅷䅁䭁䡁佫䅁䭁佁䭷䅁䭁佁䭙䅁䭁佁䭣䅁䉁䅁䅁允䅁䅁䅯䅅䅑䅁杷允䅁䅁䅕䅁䑁䅁䅷䅁䭁䅁佷䅁䭁佁䭧䅁䭁佁䭙䅁䭁佁䭣䅁䉁䅁䅁允䅁䅁䅯李䅳䅁杷允䅁䅁䅕䅁䑁䅁䅷䅁䭁乁偳䅁䭁䵁即䅁䭁䅁䅑潁䭁䵁卫䅁䉁䅁䅁允䅁䅁䅕灭婭婭䩮啗䵁䅉䅅䅁䙁䅁䅁睁䵁䅁䅁权捃睃䅁权䙄杅䅁权䕁䅁䅋权䥄杅䅁允䅁䅁䅅䅁䙁䵁塬㍕兩杪䅨䍄䉁䅁䅁兂䅁䅁䅍䅄䅁䅁䅯䅮䅳䅁䅯硹䅉䅁䅯䅂䍁䅧䅯剹䅉䅁䅅䅁䉁䅁䅁兂浂浚浚浚噚䅑杷允䅁䅁䅕䅁䑁䅁䅷䅁䭁䑁䵳䅁䭁佁䬰䅁䭁佁䭙䅁䭁佁䭣䅁䉁䅁䅁允䅁䅁䅣䅁䅁䕁㝁唵䵁䅉䅅䅁䑁䅁䅁睁䵁䅁䅁权捃睃䅁权奁杂䅁允䅁䅁䅅䅁䭁䡁䝷䅁䵁䅉䅅䅁䙁䅁䅁睁䵁䅁䅁权牁䅄䅁权煄权䅁权浄权䅁权牄权䅁允䅁䅁䅅䅁䭁䉁䕁䅁䵁䅉䅅䅁䑁䅁䅁睁䵁䅁䅁权婃䅄䅁权捁杂䅁允䅁䅁䅅䅁䭁䕁䝫䅁䵁䅉䅅䅁䙁䅁䅁睁䵁䅁䅁权扃睃䅁权潄权䅁权浄权䅁权湄权䅁允䅁䅁䅅䅁䭁䉁䕁䅁䵁䅉䅅䅁䙁䅁䅁睁䵁䅁䅁权噂睃䅁权灄权䅁权浄权䅁权湄权䅁允䅁䅁䅅䅁䭁䉁䕁䅁䵁䅉䅅䅁䙁䅁䅁睁䵁䅁䅁权捃睃䅁权潄权䅁权浄权䅁权湄权䅁允䅁䅁䅅䅁䭁䉁䕁䅁䵁䅉䅅䅁䙁䅁䅁睁䵁䅁䅁权扃睃䅁权灄权䅁权浄权䅁权湄权䅁允䅁䅁䅅䅁䭁䉁䕁䅁䵁䅉䅅䅁䑁䅁䅁睁䵁䅁䅁权㝄䅄䅁权慁杂䅁允䅁䅁䅅䅁䭁䙁䜴䅁䵁䅉䅅䅁䙁䅁䅁睁䵁䅁䅁权慁睄䅁权瑄权䅁权浄权䅁权湄权䅁允䅁䅁䅅䅁䭁䉁䕁䅁䵁䅉䅅䅁䙁䅁䅁睁䵁䅁䅁权扃睃䅁权煄权䅁权浄权䅁权牄权䅁允䅁䅁䅅䅁䭁䉁䕁䅁䵁䅉䅅䅁䙁䅁䅁睁䵁䅁䅁权⭁兄䅁权潄权䅁权浄权䅁权湄权䅁允䅁䅁䅅䅁䭁䅁䱙䅁䵁䅉䅅䅁䙁䅁䅁睁䵁䅁䅁权⭁兄䅁权䱄杅䅁权䕁䅁䅋权䩄杅䅁允䅁䅁䅅䅁䙁䩁婱婭婭噃䄱䍄䉁䅁䅁兂䅁䅁䅍䅄䅁䅁䅯睹䅳䅁䅯剸䅉䅁䅯䅂䍁䅧䅯䉹䅉䅁䅅䅁䉁䅁䅁兂兂㕴祄き塍䅑杷允䅁䅁䅕䅁䑁䅁䅷䅁䭁乁义䅁䭁佁䭕䅁䭁佁䭙䅁䭁佁䭣䅁䉁䅁䅁允䅁䅁䅯䅅䅑䅁杷允䅁䅁䅍䅁䑁䅁䅷䅁䭁佁䱕䅁䭁䉁䜴䅁䉁䅁䅁允䅁䅁䅯睎䅙䅁杷允䅁䅁䅍䅁䑁䅁䅷䅁䭁䡁䴰䅁䭁䉁䜴䅁䉁䅁䅁允䅁䅁䅯東䅙䅁杷允䅁䅁䅕䅁䑁䅁䅷䅁䭁䉁䵧䅁䭁䵁即䅁䭁䅁䅑潁䭁䵁卧䅁䉁䅁䅁允䅁䅁䅕㡪ㅌ䙋発歖䵁䅉䅅䅁䙁䅁䅁睁䵁䅁䅁权千兄䅁权汄权䅁权浄权䅁权湄权䅁允䅁䅁䅅䅁䭁䑁䱙䅁䵁䅉䅅䅁䑁䅁䅁睁䵁䅁䅁权⭁兄䅁权奁杂䅁允䅁䅁䅅䅁䭁䍁䝫䅁䵁䅉䅅䅁䕁䅁䅁睁䵁䅁䅁权祄睃䅁权晁杂䅁权杁杂䅁允䅁䅁䅅䅁䭁䑁䡙䅁䵁䅉䅅䅁䙁䅁䅁睁䵁䅁䅁权瑁䅄䅁权潄权䅁权浄权䅁权湄权䅁允䅁䅁䅅䅁䭁䉁䕁䅁䵁䅉䅅䅁䙁䅁䅁睁䵁䅁䅁权扁䅄䅁权䱄杅䅁权䕁䅁䅋权䥄杅䅁允䅁䅁䅅䅁䙁乁橥䑣䬰ㅸ䅎䍄䉁䅁䅁睁䅁䅁䅍䅄䅁䅁䅯材䄰䅁䅯杊䅙䅁䅅䅁䉁䅁䅁兂㑃潈牘噕塨䅑杷允䅁䅁䅍䅁䑁䅁䅷䅁䭁䵁䱁䅁䭁䍁䝙䅁䉁䅁䅁允䅁䅁䅕㡪ㅌ䙋偷啘䵁䅉䅅䅁䑁䅁䅁睁䵁䅁䅁权敂䅅䅁权慁杂䅁允䅁䅁䅅䅁䭁䙁䜴䅁䵁䅉䅅䅁䙁䅁䅁睁䵁䅁䅁权坂兄䅁权瑄权䅁权浄权䅁权湄权䅁允䅁䅁䅅䅁䭁䉁䕁䅁䵁䅉䅅䅁䑁䅁䅁睁䵁䅁䅁权歄睃䅁权敁杂䅁允䅁䅁䅅䅁䭁䵁䝣䅁䵁䅉䅅䅁䙁䅁䅁睁䵁䅁䅁权㡃䅄䅁权瑄权䅁权浄权䅁权湄权䅁允䅁䅁䅅䅁䡁䅁䅁䅁杄畔䅚䍄䉁䅁䅁兂䅁䅁䅍䅄䅁䅁䅯材䄰䅁䅯朶䅯䅁䅯朵䅯䅁䅯眶䅯䅁䅅䅁䉁䅁䅁睂䅁䅁䅁䕙浶䅑杷允䅁䅁䅕䅁䑁䅁䅷䅁䭁佁佅䅁䭁佁䭯䅁䭁佁䭙䅁䭁佁䭳䅁䉁䅁䅁允䅁䅁䅣䅁䅁䥁湁欵䵁䅉䅅䅁䙁䅁䅁睁䵁䅁䅁权坁睃䅁权灄权䅁权浄权䅁权湄权䅁允䅁䅁䅅䅁䭁䉁䕁䅁䵁䅉䅅䅁䙁䅁䅁睁䵁䅁䅁权䝂兄䅁权瑄权䅁权浄权䅁权湄权䅁允䅁䅁䅅䅁䡁䅁䅁䅁杂敒䅚䍄䉁䅁䅁兂䅁䅁䅍䅄䅁䅁䅯杆䅳䅁䅯硹䅉䅁䅯䅂䍁䅧䅯䉹䅉䅁䅅䅁䉁䅁䅁兂慃婭婭卭奬䅑杷允䅁䅁䅍䅁䑁䅁䅷䅁䭁䉁䱙䅁䭁䉁䝷䅁䉁䅁䅁允䅁䅁䅯兹䅧䅁杷允䅁䅁䅍䅁䑁䅁䅷䅁䭁䅁䵍䅁䭁䉁䝧䅁䉁䅁䅁允䅁䅁䅯克䅙䅁杷允䅁䅁䅕䅁䑁䅁䅷䅁䭁偁䭷䅁䭁佁䭕䅁䭁佁䭙䅁䭁佁䭣䅁䉁䅁䅁允䅁䅁䅯䅅䅑䅁杷允䅁䅁䅕䅁䑁䅁䅷䅁䭁䱁䱕䅁䭁佁䭯䅁䭁佁䭙䅁䭁佁䭳䅁䉁䅁䅁允䅁䅁䅣䅁䅁䵁煁欵䵁䅉䅅䅁䑁䅁䅁睁䵁䅁䅁权坁睃䅁权歁杂䅁允䅁䅁䅅䅁䭁䥁佫䅁䵁䅉䅅䅁䙁䅁䅁睁䵁䅁䅁权楂兄䅁权煄权䅁权浄权䅁权牄权䅁允䅁䅁䅅䅁䭁䉁䕁䅁䵁䅉䅅䅁䑁䅁䅁睁䵁䅁䅁权啂䅄䅁权奁杂䅁允䅁䅁䅅䅁䭁䕁䝑䅁䵁䅉䅅䅁䑁䅁䅁睁䵁䅁䅁权䱄睃䅁权偄杅䅁允䅁䅁䅅䅁䡁䅁䅁䅁权佹䅒䍄䉁䅁䅁兂䅁䅁䅍䅄䅁䅁䅯杍䄰䅁䅯硹䅉䅁䅯䅂䍁䅧䅯剹䅉䅁䅅䅁䉁䅁䅁兂啁歲桦桥婒䅑杷允䅁䅁䅍䅁䑁䅁䅷䅁䭁䑁义䅁䭁䉁䜴䅁䉁䅁䅁允䅁䅁䅯兹䅧䅁杷允䅁䅁䅕䅁䑁䅁䅷䅁䭁佁䰴䅁䭁佁䭧䅁䭁佁䭙䅁䭁佁䭣䅁䉁䅁䅁允䅁䅁䅯䅅䅑䅁杷允䅁䅁䅕䅁䑁䅁䅷䅁䭁䙁义䅁䭁佁䭧䅁䭁佁䭙䅁䭁佁䭣䅁䉁䅁䅁允䅁</t>
  </si>
  <si>
    <t>䅁䅯李䅳䅁杷允䅁䅁䅍䅁䑁䅁䅷䅁䭁䩁义䅁䭁䍁䝙䅁䉁䅁䅁允䅁䅁䅕捺䵺䵺㡹ざ䵁䅉䅅䅁䕁䅁䅁睁䵁䅁䅁权祁兄䅁权晁杂䅁权杁杂䅁允䅁䅁䅅䅁䭁䵁䥯䅁䵁䅉䅅䅁䑁䅁䅁睁䵁䅁䅁权祁兄䅁权流杂䅁允䅁䅁䅅䅁䙁䵁䴳䵺䵺䙪䅚䍄䉁䅁䅁兂䅁䅁䅍䅄䅁䅁䅯睚䅷䅁䅯硹䅉䅁䅯䅂䍁䅧䅯䉹䅉䅁䅅䅁䉁䅁䅁兂慃婭婭奭捬䅑杷允䅁䅁䅍䅁䑁䅁䅷䅁䭁䩁䱍䅁䭁䉁䝷䅁䉁䅁䅁允䅁䅁䅯村䅣䅁杷允䅁䅁䅍䅁䑁䅁䅷䅁䭁䉁䵉䅁䭁䉁䝷䅁䉁䅁䅁允䅁䅁䅯䅌䅣䅁杷允䅁䅁䅍䅁䑁䅁䅷䅁䭁䅁䱧䅁䭁䵁匸䅁䉁䅁䅁允䅁䅁䅣䅁䅁䭁瑂䔵䵁䅉䅅䅁䕁䅁䅁睁䵁䅁䅁权啁䅄䅁权晁杂䅁权杁杂䅁允䅁䅁䅅䅁䭁偁䡫䅁䵁䅉䅅䅁䙁䅁䅁睁䵁䅁䅁权歂䅄䅁权䱄杅䅁权䕁䅁䅋权䩄杅䅁允䅁䅁䅅䅁䙁䝁浚浚浚氱䅚䍄䉁䅁䅁兂䅁䅁䅍䅄䅁䅁䅯杲䅷䅁䅯剸䅉䅁䅯䅂䍁䅧䅯䉹䅉䅁䅅䅁䉁䅁䅁兂䅁噑噓午䕁䅑杷允䅁䅁䅕䅁䑁䅁䅷䅁䭁䭁䴸䅁䭁䵁单䅁䭁䅁䅑潁䭁䵁卧䅁䉁䅁䅁允䅁䅁䅕偓䨵啩⽍啃䵁䅉䅅䅁䙁䅁䅁睁䵁䅁䅁权祄睃䅁权瑄权䅁权浄权䅁权湄权䅁允䅁䅁䅅䅁䡁䅁䅁䅁权改䅖䍄䉁䅁䅁兂䅁䅁䅍䅄䅁䅁䅯兆䅷䅁䅯硹䅉䅁䅯䅂䍁䅧䅯䉹䅉䅁䅅䅁䉁䅁䅁兂歃䑣䬰砱啎䅑杷允䅁䅁䅕䅁䑁䅁䅷䅁䭁䕁䴰䅁䭁䵁单䅁䭁䅁䅑潁䭁䵁卫䅁䉁䅁䅁允䅁䅁䅕瘲䡈ㅘ穌歅䵁䅉䅅䅁䙁䅁䅁睁䵁䅁䅁权㡃䅄䅁权汄权䅁权浄权䅁权湄权䅁允䅁䅁䅅䅁䭁䉁䱧䅁䵁䅉䅅䅁䙁䅁䅁睁䵁䅁䅁权㙂睃䅁权䙄杅䅁权䕁䅁䅋权䩄杅䅁允䅁䅁䅅䅁䙁䩁氫塬⽣䍑䅊䍄䉁䅁䅁睁䅁䅁䅍䅄䅁䅁䅯䄳䅷䅁䅯硺䅉䅁䅅䅁䉁䅁䅁睂䅁䅁䅁䑯歺䅑杷允䅁䅁䅍䅁䑁䅁䅷䅁䭁乁䴰䅁䭁䵁匸䅁䉁䅁䅁允䅁䅁䅣䅁䅁䍁流唵䵁䅉䅅䅁䙁䅁䅁睁䵁䅁䅁权摃杄䅁权汄权䅁权浄权䅁权湄权䅁允䅁䅁䅅䅁䭁䑁䱙䅁䵁䅉䅅䅁䙁䅁䅁睁䵁䅁䅁权塂睃䅁权煄权䅁权浄权䅁权牄权䅁允䅁䅁䅅䅁䭁䉁䕁䅁䵁䅉䅅䅁䙁䅁䅁睁䵁䅁䅁权睃䅄䅁权汄权䅁权浄权䅁权湄权䅁允䅁䅁䅅䅁䭁䉁䕁䅁䵁䅉䅅䅁䑁䅁䅁睁䵁䅁䅁权㍃睃䅁权流杂䅁允䅁䅁䅅䅁䙁䅁塲㍯㥁汓䅎䍄䉁䅁䅁兂䅁䅁䅍䅄䅁䅁䅯朵䄰䅁䅯䄶䅯䅁䅯朵䅯䅁䅯眵䅯䅁䅅䅁䉁䅁䅁权允䅂䅁䍄䉁䅁䅁睁䅁䅁䅍䅄䅁䅁䅯䅉䄴䅁䅯䅈䅙䅁䅅䅁䉁䅁䅁权潂睂䅁䍄䉁䅁䅁兂䅁䅁䅍䅄䅁䅁䅯兰䄰䅁䅯䄷䅯䅁䅯朵䅯䅁䅯眵䅯䅁䅅䅁䉁䅁䅁权允䅂䅁䍄䉁䅁䅁睁䅁䅁䅍䅄䅁䅁䅯䅘䅳䅁䅯杈䅙䅁䅅䅁䉁䅁䅁权⽁杂䅁䍄䉁䅁䅁睁䅁䅁䅍䅄䅁䅁䅯眰䅳䅁䅯硺䅉䅁䅅䅁䉁䅁䅁权允䅂䅁䍄䉁䅁䅁睁䅁䅁䅍䅄䅁䅁䅯杭䅷䅁䅯杇䅙䅁䅅䅁䉁䅁䅁权䱂杂䅁䍄䉁䅁䅁睁䅁䅁䅍䅄䅁䅁䅯杄䄰䅁䅯杊䅙䅁䅅䅁䉁䅁䅁兂㝂䭆䠵吴佰䅑杷允䅁䅁䅍䅁䑁䅁䅷䅁䭁䝁偫䅁䭁䍁䝑䅁䉁䅁䅁允䅁䅁䅯睍䅣䅁杷允䅁䅁䅕䅁䑁䅁䅷䅁䭁䉁倰䅁䭁佁䭫䅁䭁佁䭙䅁䭁佁䭣䅁䉁䅁䅁允䅁䅁䅯䈵䅅䅁杷允䅁䅁䅕䅁䑁䅁䅷䅁䭁䱁乳䅁䭁䵁单䅁䭁䅁䅑潁䭁䵁卧䅁䉁䅁䅁允䅁䅁䅕㉌番㍋䈱啅䵁䅉䅅䅁䑁䅁䅁睁䵁䅁䅁权ㅂ睃䅁权慁杂䅁允䅁䅁䅅䅁䭁䅁䥉䅁䵁䅉䅅䅁䙁䅁䅁睁䵁䅁䅁权呄睃䅁权煄权䅁权浄权䅁权牄权䅁允䅁䅁䅅䅁䭁䉁䕁䅁䵁䅉䅅䅁䙁䅁䅁睁䵁䅁䅁权桃睃䅁权瑄权䅁权浄权䅁权湄权䅁允䅁䅁䅅䅁䡁䅁䅁䅁䅃佶䅒䍄䉁䅁䅁睁䅁䅁䅍䅄䅁䅁䅯免䄰䅁䅯䅊䅙䅁䅅䅁䉁䅁䅁权湂睂䅁䍄䉁䅁䅁睁䅁䅁䅍䅄䅁䅁䅯充䄴䅁䅯硺䅉䅁䅅䅁䉁䅁䅁睂䅁䅁䅁䙑歲䅑杷允䅁䅁䅑䅁䑁䅁䅷䅁䭁䵁䵑䅁䭁䉁䜸䅁䭁䍁䝁䅁䉁䅁䅁允䅁䅁䅯削䅉䅁杷允䅁䅁䅕䅁䑁䅁䅷䅁䭁䉁䵳䅁䭁䵁单䅁䭁䅁䅑潁䭁䵁卧䅁䉁䅁䅁允䅁䅁䅕砶公坘橪䕂䵁䅉䅅䅁䑁䅁䅁睁䵁䅁䅁权㝁杄䅁权捁杂䅁允䅁䅁䅅䅁䭁䝁䝉䅁䵁䅉䅅䅁䙁䅁䅁睁䵁䅁䅁权扁䅄䅁权䱄杅䅁权䕁䅁䅋权䩄杅䅁允䅁䅁䅅䅁䙁䍁捬㡪ㅌ䙭䅤䍄䉁䅁䅁兂䅁䅁䅍䅄䅁䅁䅯睯䅳䅁䅯剸䅉䅁䅯䅂䍁䅧䅯䉹䅉䅁䅅䅁䉁䅁䅁兂扁桘䡤氫䌸䅑杷允䅁䅁䅍䅁䑁䅁䅷䅁䭁佁乑䅁䭁䍁䝑䅁䉁䅁䅁允䅁䅁䅯桪䅉䅁杷允䅁䅁䅍䅁䑁䅁䅷䅁䭁䅁儸䅁䭁䵁匸䅁䉁䅁䅁允䅁䅁䅯䅅䅑䅁杷允䅁䅁䅕䅁䑁䅁䅷䅁䭁䅁儸䅁䭁䵁单䅁䭁䅁䅑潁䭁䵁卧䅁䉁䅁䅁允䅁䅁䅕䩔〷伷搱啅䵁䅉䅅䅁䙁䅁䅁睁䵁䅁䅁权允䅅䅁权䱄杅䅁权䕁䅁䅋权䥄杅䅁允䅁䅁䅅䅁䙁䭁䠵場啯浖䅊䍄䉁䅁䅁兂䅁䅁䅍䅄䅁䅁䅯睔䄰䅁䅯儶䅯䅁䅯朵䅯䅁䅯眵䅯䅁䅅䅁䉁䅁䅁权允䅂䅁䍄䉁䅁䅁睁䅁䅁䅍䅄䅁䅁䅯杌䄴䅁䅯杊䅙䅁䅅䅁䉁䅁䅁兂浂浚浚汚奚䅑杷允䅁䅁䅍䅁䑁䅁䅷䅁䭁䅁儸䅁䭁䉁䝯䅁䉁䅁䅁允䅁䅁䅯䅕䅣䅁杷允䅁䅁䅕䅁䑁䅁䅷䅁䭁佁佣䅁䭁䵁单䅁䭁䅁䅑潁䭁䵁卫䅁䉁䅁䅁允䅁䅁䅕牂乸䍩奮啂䵁䅉䅅䅁䑁䅁䅁睁䵁䅁䅁权䑁兄䅁权捁杂䅁允䅁䅁䅅䅁䭁䕁䜰䅁䵁䅉䅅䅁䙁䅁䅁睁䵁䅁䅁权㡂杄䅁权汄权䅁权浄权䅁权湄权䅁允䅁䅁䅅䅁䭁䉁䕁䅁䵁䅉䅅䅁䑁䅁䅁睁䵁䅁䅁权允䅅䅁权捁杂䅁允䅁䅁䅅䅁䭁䕁䡉䅁䵁䅉䅅䅁䑁䅁䅁睁䵁䅁䅁权偁䅅䅁权流杂䅁允䅁䅁䅅䅁䙁䩁婱婭婭噇䅨䍄䉁䅁䅁兂䅁䅁䅍䅄䅁䅁䅯䄷䄴䅁䅯朶䅯䅁䅯朵䅯䅁䅯眶䅯䅁䅅䅁䉁䅁䅁睂䅁䅁䅁䑧浘䅑杷允䅁䅁䅕䅁䑁䅁䅷䅁䭁䙁䱳䅁䭁佁䭕䅁䭁佁䭙䅁䭁佁䭣䅁䉁䅁䅁允䅁䅁䅯䅅䅑䅁杷允䅁䅁䅕䅁䑁䅁䅷䅁䭁乁䱧䅁䭁佁䭫䅁䭁佁䭙䅁䭁佁䭣䅁䉁䅁䅁允䅁䅁䅯䅅䅑䅁杷允䅁䅁䅕䅁䑁䅁䅷䅁䭁乁䰴䅁䭁佁䭫䅁䭁佁䭙䅁䭁佁䭣䅁䉁䅁䅁允䅁䅁䅯䅅䅑䅁杷允䅁䅁䅍䅁䑁䅁䅷䅁䭁䩁䴴䅁䭁䍁䝑䅁䉁䅁䅁允䅁䅁䅯䅅䅑䅁杷允䅁䅁䅍䅁䑁䅁䅷䅁䭁佁佣䅁䭁䉁䝧䅁䉁䅁䅁允䅁䅁䅯睢䅙䅁杷允䅁䅁䅍䅁䑁䅁䅷䅁䭁䡁兑䅁䭁䉁䝷䅁䉁䅁䅁允䅁䅁䅯朵䅧䅁杷允䅁䅁䅕䅁䑁䅁䅷䅁䭁䩁䱕䅁䭁䵁单䅁䭁䅁䅑潁䭁䵁卧䅁䉁䅁䅁允䅁䅁䅕晈⭓啘獶ぅ䵁䅉䅅䅁䕁䅁䅁睁䵁䅁䅁权䉁睃䅁权晁杂䅁权杁杂䅁允䅁䅁䅅䅁䭁乁券䅁䵁䅉䅅䅁䕁䅁䅁睁䵁䅁䅁权奄睃䅁权晁杂䅁权杁杂䅁允䅁䅁䅅䅁䭁䱁䡅䅁䵁䅉䅅䅁䙁䅁䅁睁䵁䅁䅁权㕄睃䅁权䙄杅䅁权䕁䅁䅋权䩄杅䅁允䅁䅁䅅䅁䙁䡁伳㙌攵䅪䅨䍄䉁䅁䅁䅂䅁䅁䅍䅄䅁䅁䅯兡䄸䅁䅯睈䅙䅁䅯䅉䅙䅁䅅䅁䉁䅁䅁权佂杂䅁䍄䉁䅁䅁兂䅁䅁䅍䅄䅁䅁䅯䅳䅷䅁䅯䄶䅯䅁䅯朵䅯䅁䅯眵䅯䅁䅅䅁䉁䅁䅁权允䅂䅁䍄䉁䅁䅁兂䅁䅁䅍䅄䅁䅁䅯杴䄰䅁䅯硹䅉䅁䅯䅂䍁䅧䅯剹䅉䅁䅅䅁䉁䅁䅁兂䅁䅁䅁偁塂䅑杷允䅁䅁䅕䅁䑁䅁䅷䅁䭁䑁久䅁䭁佁䭯䅁䭁佁䭙䅁䭁佁䭳䅁䉁䅁䅁允䅁䅁䅯䅅䅑䅁杷允䅁䅁䅕䅁䑁䅁䅷䅁䭁䑁久䅁䭁佁䭷䅁䭁佁䭙䅁䭁佁䭣䅁䉁䅁䅁允䅁䅁䅯䅅䅑䅁杷允䅁䅁䅕䅁䑁䅁䅷䅁䭁䑁佑䅁䭁䵁单䅁䭁䅁䅑潁䭁䵁卧䅁䉁䅁䅁允䅁䅁䅯睒䅁䅁杷允䅁䅁䅕䅁䑁䅁䅷䅁䭁䑁佑䅁䭁䵁单䅁䭁䅁䅑潁䭁䵁卫䅁䉁䅁䅁允䅁䅁䅯睒䅁䅁杷允䅁䅁䅍䅁䑁䅁䅷䅁䭁䅁偣䅁䭁䍁䝑䅁䉁䅁䅁允䅁䅁䅯桸䅅䅁杷允䅁䅁䅕䅁䑁䅁䅷䅁䭁佁乣䅁䭁佁䬰䅁䭁佁䭙䅁䭁佁䭣䅁䉁䅁䅁允䅁䅁䅯䅅䅑䅁杷允䅁䅁䅕䅁䑁䅁䅷䅁䭁䉁䵅䅁䭁䵁单䅁䭁䅁䅑潁䭁䵁卧䅁䉁䅁䅁允䅁䅁䅕捕牣䥚捫歃䵁䅉䅅䅁䑁䅁䅁睁䵁䅁䅁权乃睃䅁权奁杂䅁允䅁䅁䅅䅁䭁䕁䝑䅁䵁䅉䅅䅁䑁䅁䅁睁䵁䅁䅁权㙂䅄䅁权流杂䅁允䅁䅁䅅䅁䙁䉁䘫ㄶ㑇氯䅨䍄䉁䅁䅁睁䅁䅁䅍䅄䅁䅁䅯杂䄰䅁䅯䅈䅙䅁䅅䅁䉁䅁䅁权䍃杂䅁䍄䉁䅁䅁睁䅁䅁䅍䅄䅁䅁䅯䅹䅳䅁䅯杇䅙䅁䅅䅁䉁䅁䅁权䅄杂䅁䍄䉁䅁䅁睁䅁䅁䅍䅄䅁䅁䅯兄䄰䅁䅯杇䅙䅁䅅䅁䉁䅁䅁权㡁杂䅁䍄䉁䅁䅁睁䅁䅁䅍䅄䅁䅁䅯䅎䄴䅁䅯䅊䅙䅁䅅䅁䉁䅁䅁权䡄充䅁䍄䉁䅁䅁睁䅁䅁䅍䅄䅁䅁䅯䅳䅷䅁䅯䅊䅙䅁䅅䅁䉁䅁䅁权䥁睂䅁䍄䉁䅁䅁兂䅁䅁䅍䅄䅁䅁䅯䅎䄴䅁䅯儵䅯䅁䅯朵䅯䅁䅯眵䅯䅁䅅䅁䉁䅁䅁权慁睃䅁䍄䉁䅁䅁睁䅁䅁䅍䅄䅁䅁䅯䅆䅷䅁䅯杊䅙䅁䅅䅁䉁䅁䅁兂䙃ㄶ㑇杈婖䅑杷允䅁䅁䅕䅁䑁䅁䅷䅁䭁䑁佑䅁䭁佁䭷䅁䭁佁䭙䅁䭁佁䭣䅁䉁䅁䅁允䅁䅁䅣䅁䅁䅁㡂唵䵁䅉䅅䅁䙁䅁䅁睁䵁䅁䅁权啂䅄䅁权䱄杅䅁权䕁䅁䅋权䥄杅䅁允䅁䅁䅅䅁䙁䉁䘫ㄶ㑇浔䅊䍄䉁䅁䅁睁䅁䅁䅍䅄䅁䅁䅯杵䅷䅁䅯杊䅙䅁䅅䅁䉁䅁䅁兂晁敨剴䍵夵䅑杷允䅁䅁䅍䅁䑁䅁䅷䅁䭁䱁䵳䅁䭁䍁䝙䅁䉁䅁䅁允䅁䅁䅕㘱睎児㍱ざ䵁䅉䅅䅁䙁䅁䅁睁䵁䅁䅁权䉁睃䅁权䱄杅䅁权䕁䅁䅋权䥄杅䅁允䅁䅁䅅䅁啁䩁䅙䅁䅁䅁䅁䍄䉁䅁䅁兂䅁䅁䅍䅄䅁䅁䅯䅖䅷䅁䅯朶䅯䅁䅯朵䅯䅁䅯眶䅯䅁䅅䅁䉁䅁䅁睂䅁䅁䅁䑁浮䅑杷允䅁䅁䅍䅁䑁䅁䅷䅁䭁䩁䰴䅁䭁䉁䜴䅁䉁䅁䅁允䅁䅁䅯杚䅙䅁杷允䅁䅁䅕䅁䑁䅁䅷䅁䭁䑁䵕䅁䭁佁䭕䅁䭁佁䭙䅁䭁佁䭣䅁䉁䅁䅁允䅁䅁䅯杇䅳䅁杷允䅁䅁䅍䅁䑁䅁䅷䅁䭁䝁䵯䅁䭁䉁䝧䅁䉁䅁䅁允䅁䅁䅯兇䅙䅁杷允䅁䅁䅕䅁䑁䅁䅷䅁䭁䙁䵑䅁䭁佁䬰䅁䭁佁䭙䅁䭁佁䭣䅁䉁䅁䅁允䅁䅁䅣䅁䅁䭁允欵䵁䅉䅅䅁䑁䅁䅁睁䵁䅁䅁权癁兄䅁权敁杂䅁允䅁䅁䅅䅁䭁䩁䝅䅁䵁䅉䅅䅁䙁䅁䅁睁䵁䅁䅁权ぁ䅄䅁权潄权䅁权浄权䅁权湄权䅁允䅁䅁䅅䅁䭁䉁䕁䅁䵁䅉䅅䅁䑁䅁䅁睁䵁䅁䅁权䥂睃䅁权捁杂䅁允䅁䅁䅅䅁䭁䱁䜰䅁䵁䅉䅅䅁䙁䅁䅁睁䵁䅁䅁权ぁ䅄䅁权灄权䅁权浄权䅁权湄权䅁允䅁䅁䅅䅁䭁䉁䕁䅁䵁䅉䅅䅁䙁䅁䅁睁䵁䅁䅁权慁䅄䅁权灄权䅁权浄权䅁权湄权䅁允䅁䅁䅅䅁䭁䉁兑䅁䵁䅉䅅䅁䑁䅁䅁睁䵁䅁䅁权䕁睃䅁权流杂䅁允䅁䅁䅅䅁䙁䡁啳歲桦汓䅎䍄䉁䅁䅁兂䅁䅁䅍䅄䅁䅁䅯先䅳䅁䅯硹䅉䅁䅯䅂䍁䅧䅯䉹䅉䅁䅅䅁䉁䅁䅁兂䅁䅁䅁䍁佂䅑杷允䅁䅁䅕䅁䑁䅁䅷䅁䭁䑁䱁䅁䭁䵁即䅁䭁䅁䅑潁䭁䵁卧䅁䉁䅁䅁允䅁䅁䅕⽷潕䥘焫䕙䵁䅉䅅䅁䑁䅁䅁睁䵁䅁䅁权睁睃䅁权捁杂䅁允䅁䅁䅅䅁䭁偁䝣䅁䵁䅉䅅䅁䙁䅁䅁睁䵁䅁䅁权桄睃䅁权瑄权䅁权浄权䅁权湄权䅁允䅁䅁䅅䅁䡁䅁䅁䅁䅁攵䅖䍄䉁䅁䅁睁䅁䅁䅍䅄䅁䅁䅯䅍䅳䅁䅯杊䅙䅁䅅䅁䉁䅁䅁兂桄桥畓㑒扆䅑杷允䅁䅁䅍䅁䑁䅁䅷䅁䭁佁䱑䅁䭁䉁䝧䅁䉁䅁䅁允䅁䅁䅯兌䅙䅁杷允䅁䅁䅑䅁䑁䅁䅷䅁䭁䍁久䅁䭁䉁䜸䅁䭁䍁䝁䅁䉁䅁䅁允䅁䅁䅯硪䅅䅁杷允䅁䅁䅑䅁䑁䅁䅷䅁䭁乁䵣䅁䭁䉁䜸䅁䭁䍁䝁䅁䉁䅁䅁允䅁䅁䅯杔䅙䅁杷允䅁䅁䅕䅁䑁䅁䅷䅁䭁䅁八䅁䭁䵁单䅁䭁䅁䅑潁䭁䵁卧䅁䉁䅁䅁允䅁䅁䅕橒ㄫ䵧祱商䵁䅉䅅䅁䙁䅁䅁睁䵁䅁䅁权歄睃䅁权汄权䅁权浄权䅁权湄权䅁允䅁䅁䅅䅁䭁䉁䕁䅁䵁䅉䅅䅁䙁䅁䅁睁䵁䅁䅁权歄睃䅁权瑄权䅁权浄权䅁权湄权䅁允䅁䅁䅅䅁䭁䉁䕁䅁䵁䅉䅅䅁䙁䅁䅁睁䵁䅁䅁权䡁兄䅁权潄权䅁权浄权䅁权湄权䅁允䅁䅁䅅䅁䭁䝁䰴䅁䵁䅉䅅䅁䙁䅁䅁睁䵁䅁䅁权橄睄䅁权䙄杅䅁权䕁䅁䅋权䩄杅䅁允䅁䅁䅅䅁䙁佁佂焷ㅱ剙䅒䍄䉁䅁䅁兂䅁䅁䅍䅄䅁䅁䅯䅷䅳䅁䅯硹䅉䅁䅯䅂䍁䅧䅯䉹䅉䅁䅅䅁䉁䅁䅁兂晁敨剴䕵唵䅑杷允䅁䅁䅍䅁䑁䅁䅷䅁䭁䩁䵣䅁䭁䉁䝷䅁䉁䅁䅁允䅁䅁䅯杌䅣䅁杷允䅁䅁䅕䅁䑁䅁䅷䅁䭁䕁偅䅁䭁佁䭧䅁䭁佁䭙䅁䭁佁䭣䅁䉁䅁䅁允䅁䅁䅯䅅䅑䅁杷允䅁䅁䅍䅁䑁䅁䅷䅁䭁䩁䵅䅁䭁䵁匸䅁䉁䅁䅁允䅁䅁䅯䅅䅑䅁杷允䅁䅁䅕䅁䑁䅁䅷䅁䭁佁偉䅁䭁䵁单䅁䭁䅁䅑潁䭁䵁卫䅁䉁䅁䅁允䅁䅁䅕楉慺䩫祄稯䴸䅉䅅䅁䙁䅁䅁睁䵁䅁䅁权楄睄䅁权䱄杅䅁权䕁䅁䅋权䥄杅䅁允䅁䅁䅅䅁䙁䵁ㅐ䙋偹汷䅨䍄䉁䅁䅁兂䅁䅁䅍䅄䅁䅁䅯公䅳䅁䅯剸䅉䅁䅯䅂䍁䅧䅯剹䅉䅁䅅䅁䉁䅁䅁兂硃潦噉㝑啍䅑杷允䅁䅁䅕䅁䑁䅁䅷䅁䭁佁偍䅁䭁佁䭧䅁䭁佁䭙䅁䭁佁䭣䅁䉁䅁䅁允䅁䅁䅯䅅䅑䅁杷允䅁䅁䅕䅁䑁䅁䅷䅁䭁䑁乧䅁䭁䵁单䅁䭁䅁䅑潁䭁䵁卧䅁䉁䅁䅁允䅁䅁䅕乩汮敚坋啉䵁䅉䅅䅁䙁䅁䅁睁䵁䅁䅁权瑄兄䅁权煄权䅁权浄权䅁权牄权䅁允䅁䅁䅅䅁䡁䅁䅁䅁杁畒䅚䍄䉁䅁䅁睁䅁䅁䅍䅄䅁䅁䅯䅡䄰䅁䅯杈䅙䅁䅅䅁䉁䅁䅁权捂杂䅁䍄䉁䅁䅁睁䅁䅁䅍䅄䅁䅁䅯䄫䄰䅁䅯硺䅉䅁䅅䅁䉁䅁䅁权允䅂䅁䍄䉁䅁䅁兂䅁䅁䅍䅄䅁䅁䅯杙䅷䅁䅯儷䅯䅁䅯朵䅯䅁䅯眵䅯䅁䅅䅁䉁䅁䅁睂䅁䅁䅁䑑浔䅑杷允䅁䅁䅍䅁䑁䅁䅷䅁䭁䑁乧䅁䭁䉁䝷䅁䉁䅁䅁允䅁䅁䅯其䅙䅁杷允䅁䅁䅍䅁䑁䅁䅷䅁䭁䅁偣䅁䭁䉁䝯䅁䉁䅁䅁允䅁䅁䅯䅷䅙䅁杷允䅁䅁䅑䅁䑁䅁䅷䅁䭁䑁乧䅁䭁䉁䜸䅁䭁䍁䝁䅁䉁䅁䅁允䅁䅁䅯䅏䅙䅁杷允䅁䅁䅍䅁䑁䅁䅷䅁䭁䉁伸䅁䭁䉁䝷䅁䉁䅁䅁允䅁䅁䅯䅈䅣䅁杷允䅁䅁䅕䅁䑁䅁䅷䅁䭁䡁佷䅁䭁䵁单䅁䭁䅁䅑潁䭁䵁卧䅁䉁䅁䅁允䅁䅁䅕䬸䍅䐳瑲啃䵁䅉䅅䅁䙁䅁䅁睁䵁䅁䅁权啁睄䅁权䱄杅䅁权䕁䅁䅋权䥄杅䅁允䅁䅁䅅䅁䙁䑁積積積ㅕ䅰䍄䉁䅁䅁睁䅁䅁䅍䅄䅁䅁䅯䅏䄰䅁䅯杊䅙䅁䅅䅁䉁䅁䅁兂啁歲桦牥婒䅑杷允䅁䅁䅍䅁䑁䅁䅷䅁䭁䅁何䅁䭁䉁䝷䅁䉁䅁䅁允䅁䅁䅯杗䅙䅁杷允䅁䅁䅕䅁䑁䅁䅷䅁䭁䭁䵫䅁䭁䵁单䅁䭁䅁䅑潁䭁䵁卧䅁䉁䅁䅁允䅁䅁䅕ㄴ瑁䑧佊歅䵁䅉䅅䅁䑁䅁䅁睁䵁䅁䅁权㙄䅄䅁权流杂䅁允䅁䅁䅅䅁䙁䙁偹癷潕䙪䅚䍄䉁䅁䅁睁䅁䅁䅍䅄䅁䅁䅯䅄䄴䅁䅯䅈䅙䅁䅅䅁䉁䅁䅁权偄杂䅁䍄䉁䅁䅁睁䅁䅁䅍䅄䅁䅁䅯兄䄴䅁䅯䅈䅙䅁䅅䅁䉁䅁䅁权畁睂䅁䍄䉁䅁䅁兂䅁䅁䅍䅄䅁䅁䅯䄫䄰䅁䅯硹䅉䅁䅯䅂䍁䅧䅯䉹䅉䅁䅅䅁䉁䅁䅁兂㉄䙋偹汷奖䅑杷允䅁䅁䅕䅁䑁䅁䅷䅁䭁䭁䵫䅁䭁䵁即䅁䭁䅁䅑潁䭁䵁卫䅁䉁䅁䅁允䅁䅁䅕䡰㥁瑃䑦歖䵁䅉䅅䅁䙁䅁䅁睁䵁䅁䅁权杂䅄䅁权䙄杅䅁权䕁䅁䅋权䩄杅䅁允䅁䅁䅅䅁䙁䅁倲低楊䅫䅬䍄䉁䅁䅁兂䅁䅁䅍䅄䅁䅁䅯兎䄸䅁䅯䄷䅯䅁䅯朵䅯䅁䅯眵䅯䅁䅅䅁䉁䅁䅁权允䅂䅁䍄䉁䅁䅁睁䅁䅁䅍䅄䅁䅁䅯共䅷䅁䅯䅇䅙䅁䅅䅁䉁䅁䅁权瑁杂䅁䍄䉁䅁䅁睁䅁䅁䅍䅄䅁䅁䅯共䅷䅁䅯䅈䅙䅁䅅䅁䉁䅁䅁权硂䅃䅁䍄䉁䅁䅁兂䅁䅁䅍䅄䅁䅁䅯睎䄴䅁䅯硹䅉䅁䅯䅂䍁䅧䅯䉹䅉䅁䅅䅁䉁䅁䅁兂啁歲桦煥剒䅑杷允䅁䅁䅍䅁䑁䅁䅷䅁䭁䭁䵫䅁䭁䍁䝙䅁䉁䅁䅁允䅁䅁䅕灭婭婭䩫歕䵁䅉䅅䅁䑁䅁䅁睁䵁䅁䅁权硄䅄䅁权偄杅䅁允䅁䅁䅅䅁䡁䅁䅁䅁䅂敚䅆䍄䉁䅁䅁兂䅁䅁䅍䅄䅁䅁䅯䅈䅷䅁䅯䄷䅯䅁䅯朵䅯䅁䅯眵䅯䅁䅅䅁䉁䅁䅁睂䅁䅁䅁乑楶䅑杷允䅁䅁䅕䅁䑁䅁䅷䅁䭁䭁䵫䅁䭁佁䭧䅁䭁佁䭙䅁䭁佁䭣䅁䉁䅁䅁允䅁䅁䅯杂䅳䅁杷允䅁䅁䅕䅁䑁䅁䅷䅁䭁䕁䱉䅁䭁佁䭫䅁䭁佁䭙䅁䭁佁䭣䅁䉁䅁䅁允䅁䅁䅯䈳䅅䅁杷允䅁䅁䅕䅁䑁䅁䅷䅁䭁䭁䵫䅁䭁佁䭷䅁䭁佁䭙䅁䭁佁䭣䅁䉁䅁䅁允䅁䅁䅣䅁䅁䭁䵄䔵䵁䅉䅅䅁䙁䅁䅁睁䵁䅁䅁权偁䅄䅁权瑄权䅁权浄权䅁权湄权䅁允䅁䅁䅅䅁䡁䅁䅁䅁䅃敁䅚䍄䉁䅁䅁兂䅁䅁䅍䅄䅁䅁䅯睳䄰䅁䅯剸䅉䅁䅯䅂䍁䅧䅯剹䅉䅁䅅䅁䉁䅁䅁兂歄橧灚㕗坁䅑杷允䅁䅁䅍䅁䑁䅁䅷䅁䭁䥁䱧䅁䭁䉁䜴䅁䉁䅁䅁允䅁䅁䅯䅎䅙䅁杷允䅁䅁䅍䅁䑁䅁䅷䅁䭁䡁偑䅁䭁䍁䝑䅁䉁䅁䅁允䅁䅁䅯桩䅉䅁杷允䅁䅁䅕䅁䑁䅁䅷䅁䭁䵁偯䅁䭁䵁即䅁䭁䅁䅑潁䭁䵁卧䅁䉁䅁䅁允䅁䅁䅕場啯歲硦歕䵁䅉䅅䅁䑁䅁䅁睁䵁䅁䅁权䭄睄䅁权奁杂䅁允䅁䅁䅅䅁䭁䍁䜰䅁䵁䅉䅅䅁䑁䅁䅁睁䵁䅁䅁权潄䅄䅁权慁杂䅁允䅁䅁䅅䅁䭁䕁䝳䅁䵁䅉䅅䅁䙁䅁䅁睁䵁䅁䅁权㑂杄䅁权煄权䅁权浄权䅁权牄权䅁允䅁䅁䅅䅁䭁䉁䕁䅁䵁䅉䅅䅁䙁䅁䅁睁䵁䅁䅁权䭄睄䅁权汄权䅁权浄权䅁权湄权䅁允䅁䅁䅅䅁䭁䑁䱣䅁䵁䅉䅅䅁䙁䅁䅁睁䵁䅁䅁权ㅃ睃䅁权䱄杅䅁权䕁䅁䅋权䥄杅䅁允䅁䅁䅅䅁䙁佁剸䉵䘶ㅥ䅬䍄䉁䅁䅁兂䅁䅁䅍䅄䅁䅁䅯眫䅷䅁䅯剸䅉䅁䅯䅂䍁䅧䅯剹䅉䅁䅅䅁䉁䅁䅁兂䭁汹癌㔲㝮睐杷允䅁䅁䅕䅁䑁䅁䅷䅁䭁䵁偯䅁䭁佁䭯䅁䭁佁䭙䅁䭁佁䭳䅁䉁䅁䅁允䅁䅁䅣䅁䅁䭁祁欵䵁䅉䅅䅁䑁䅁䅁睁䵁䅁䅁权求䅄䅁权流杂䅁允䅁䅁䅅䅁䙁䍁捬㡪ㅌ䙥䅚䍄䉁䅁䅁睁䅁䅁䅍䅄䅁䅁䅯兆䄰䅁䅯硺䅉䅁䅅䅁䉁䅁䅁权允䅂䅁䍄䉁䅁䅁睁䅁䅁䅍䅄䅁䅁䅯杆䄰䅁䅯硺䅉䅁䅅䅁䉁䅁䅁权允䅂䅁䍄䉁䅁䅁睁䅁䅁䅍䅄䅁䅁䅯睆䄰䅁䅯硺䅉䅁䅅䅁䉁䅁䅁权允䅂䅁䍄䉁䅁䅁兂䅁䅁䅍䅄䅁䅁䅯党䄰䅁䅯朶䅯䅁䅯朵䅯䅁䅯眶䅯䅁䅅䅁䉁䅁䅁权允䅂䅁䍄䉁䅁䅁兂䅁䅁䅍䅄䅁䅁䅯䄹䅯䅁䅯硹䅉䅁䅯䅂䍁䅧䅯剹䅉䅁䅅䅁䉁䅁䅁兂歃䑣䬰㈱坎䅑杷允䅁䅁䅍䅁䑁䅁䅷䅁䭁䡁乣䅁䭁䉁䝧䅁䉁䅁䅁允䅁䅁䅯兓䅣䅁杷允䅁䅁䅕䅁䑁䅁䅷䅁䭁䍁䵷䅁䭁佁䭕䅁䭁佁䭙䅁䭁佁䭣䅁䉁䅁䅁允䅁䅁䅯儫䅯䅁杷允䅁䅁䅕䅁䑁䅁䅷䅁䭁䉁乕䅁䭁䵁单䅁䭁䅁䅑潁䭁䵁卧䅁䉁䅁䅁允䅁䅁䅕睊䑂䤷欲歃䵁䅉䅅䅁䙁䅁䅁睁䵁䅁䅁权坁兄䅁权䙄杅䅁权䕁䅁䅋权䥄杅䅁允䅁䅁䅅䅁䙁䑁慕癫潨刲䅂䍄䉁䅁䅁兂䅁䅁䅍䅄䅁䅁䅯睆䄰䅁䅯剸䅉䅁䅯䅂䍁䅧䅯䉹䅉䅁䅅䅁䉁䅁䅁兂桁塷䭅浵䍕䅑杷允䅁䅁䅍䅁䑁䅁䅷䅁䭁䕁偅䅁䭁䍁䝙䅁䉁䅁䅁允䅁䅁䅕歲桦桥佒歔䵁䅉䅅䅁䙁䅁䅁睁䵁䅁䅁权橃睄䅁权灄权䅁权浄权䅁权湄权䅁允䅁䅁䅅䅁䭁䉁䕁䅁䵁䅉䅅䅁䙁䅁䅁睁䵁䅁䅁权呄䅄䅁权灄权䅁权浄权䅁权湄权䅁允䅁䅁䅅䅁䭁䉁䕁䅁䵁䅉䅅䅁䙁䅁䅁睁䵁䅁䅁权噁兄䅁权䙄杅䅁权䕁䅁䅋权䩄杅䅁允䅁䅁䅅䅁䙁䅁汯㙱㍰創䅂䍄䉁䅁䅁兂䅁䅁䅍䅄䅁䅁䅯睆䄰䅁䅯剸䅉䅁䅯䅂䍁䅧䅯剹䅉䅁䅅䅁䉁䅁䅁兂䱂穐㝶煄䙣䅑杷允䅁䅁䅕䅁䑁䅁䅷䅁䭁䉁乙䅁䭁䵁即䅁䭁䅁䅑潁䭁䵁卫䅁䉁䅁䅁允䅁䅁䅕牕敧敨䉵啖䵁䅉䅅䅁䑁䅁䅁睁䵁䅁䅁权乃睃䅁权慁杂䅁允䅁䅁䅅䅁䭁䵁䝍䅁䵁䅉䅅䅁䑁䅁䅁睁䵁䅁䅁权噁兄䅁权慁杂䅁允䅁䅁䅅䅁䭁䅁䥉䅁䵁䅉䅅䅁䙁䅁䅁睁䵁䅁䅁权䩁睃䅁权䱄杅䅁权䕁䅁䅋权䥄杅䅁允䅁䅁䅅䅁䙁䝁浚浚浚氵䅰䍄䉁䅁䅁兂䅁䅁䅍䅄䅁䅁䅯末䅳䅁䅯儷䅯䅁䅯朵䅯䅁䅯眵䅯䅁䅅䅁䉁䅁䅁权允䅂䅁䍄䉁䅁䅁睁䅁䅁䅍䅄䅁䅁䅯杆䄰䅁䅯䅈䅙䅁䅅䅁䉁䅁䅁权䡂杂䅁䍄䉁䅁䅁睁䅁䅁䅍䅄䅁䅁䅯允䄴䅁䅯硺䅉䅁䅅䅁䉁䅁䅁权允䅂䅁䍄䉁䅁䅁䅂䅁䅁䅍䅄䅁䅁䅯儯䅷䅁䅯睈䅙䅁䅯䅉䅙䅁䅅䅁䉁䅁䅁权䱁元䅁䍄䉁䅁䅁兂䅁䅁䅍䅄䅁䅁䅯杇䄰䅁䅯儷䅯䅁䅯朵䅯䅁䅯眵䅯䅁䅅䅁䉁䅁䅁权允䅂䅁䍄䉁䅁䅁睁䅁䅁䅍䅄䅁䅁䅯䅈䅷䅁䅯杇䅙䅁䅅䅁䉁䅁䅁权扁杂䅁䍄䉁䅁䅁睁䅁䅁䅍䅄䅁䅁䅯杆䄰䅁䅯杈䅙䅁䅅䅁䉁䅁䅁权佃睂䅁䍄䉁䅁䅁兂䅁䅁䅍䅄䅁䅁䅯杶䄴䅁䅯儶䅯䅁䅯朵䅯䅁䅯眵䅯䅁䅅䅁䉁䅁䅁权晄兄䅁䍄䉁䅁䅁睁䅁䅁䅍䅄䅁䅁䅯睆䄰䅁䅯杈䅙䅁䅅䅁䉁䅁䅁权歂睂䅁䍄䉁䅁䅁䅂䅁䅁䅍䅄䅁䅁䅯睆䄰䅁䅯睈䅙䅁䅯䅉䅙䅁䅅䅁䉁䅁䅁权䅃元䅁䍄䉁䅁䅁兂䅁䅁䅍䅄䅁䅁䅯䅤䅷䅁䅯朶䅯䅁䅯朵䅯䅁䅯眶䅯䅁䅅䅁䉁䅁䅁睂䅁䅁䅁䑷浲䅑杷允䅁䅁䅕䅁䑁䅁䅷䅁䭁䅁乕䅁䭁佁䬰䅁䭁佁䭙䅁䭁佁䭣䅁䉁䅁䅁允䅁䅁䅯䅅䅑䅁杷允䅁䅁䅍䅁䑁䅁䅷䅁䭁䕁乙䅁䭁䉁䜴䅁䉁䅁䅁允䅁䅁䅯兹䅧䅁杷允䅁䅁䅕䅁䑁䅁䅷䅁䭁䉁乣䅁䭁佁䭯䅁䭁佁䭙䅁䭁佁䭳䅁䉁䅁䅁允䅁䅁䅯䅅䅑䅁杷允䅁䅁䅕䅁䑁䅁䅷䅁䭁䉁乕䅁䭁佁䭷䅁䭁佁䭙䅁䭁佁䭣䅁䉁䅁䅁允䅁䅁䅯䅅䅑䅁杷允䅁䅁䅍䅁䑁䅁䅷䅁䭁䅁临䅁䭁䉁䝧䅁䉁䅁䅁允䅁䅁䅯䅦䅙䅁杷允䅁䅁䅍䅁䑁䅁䅷䅁䭁䩁乣䅁䭁䉁䝷䅁䉁䅁䅁允䅁䅁䅯杙䅙䅁杷允䅁䅁䅕䅁䑁䅁䅷䅁䭁䵁丸䅁䭁佁䭯䅁䭁佁䭙䅁䭁佁䭳䅁䉁䅁䅁允䅁䅁䅣䅁䅁䅁䕂欵䵁䅉䅅䅁䑁䅁䅁睁䵁䅁䅁权佁兄䅁权慁杂䅁允䅁䅁䅅䅁䭁䙁䝫䅁䵁䅉䅅䅁䑁䅁䅁睁䵁䅁䅁权佁兄䅁权捁杂䅁允䅁䅁䅅䅁䭁䕁䝅䅁䵁䅉䅅䅁䑁䅁䅁睁䵁䅁䅁权湃睃䅁权敁杂䅁允䅁䅁䅅䅁䭁乁䝅䅁䵁䅉䅅䅁䑁䅁䅁睁䵁䅁䅁权灃睃䅁权敁杂䅁允䅁䅁䅅䅁䭁䵁䥫䅁䵁䅉䅅䅁䙁䅁䅁睁䵁䅁䅁权㕄睃䅁权灄权䅁权浄权䅁权湄权䅁允䅁䅁䅅䅁䭁䉁䕁䅁䵁䅉䅅䅁䙁䅁䅁睁䵁䅁䅁权汄兄䅁权䙄杅䅁权䕁䅁䅋权䩄杅䅁允䅁䅁䅅䅁䙁䩁啔捱䱪睪䅨䍄䉁䅁䅁兂䅁䅁䅍䅄䅁䅁䅯睐䄸䅁䅯剸䅉䅁䅯䅂䍁䅧䅯䉹䅉䅁䅅䅁䉁䅁䅁兂偂穫畖㍺䭑䅑杷允䅁䅁䅕䅁䑁䅁䅷䅁䭁䅁䵙䅁䭁佁䭕䅁䭁佁䭙䅁䭁佁䭣䅁䉁䅁䅁允䅁䅁䅯䅅䅑䅁杷允䅁䅁䅍䅁䑁䅁䅷䅁䭁䩁䴴䅁䭁䵁匸䅁䉁䅁䅁允䅁䅁䅣䅁䅁䍁䡃唵䵁䅉䅅䅁䙁䅁䅁睁䵁䅁䅁权呃兄䅁权䙄杅䅁权䕁䅁䅋权䥄杅䅁允䅁䅁䅅䅁䙁佁䉒ㄫㅱ儷䅤䍄䉁䅁䅁睁䅁䅁䅍䅄䅁䅁䅯兌䅷䅁䅯硺䅉䅁䅅䅁䉁䅁䅁权允䅂䅁䍄䉁䅁䅁睁䅁䅁䅍䅄䅁䅁䅯䅦䄰䅁䅯杈䅙䅁䅅䅁䉁䅁䅁权楃杂䅁䍄䉁䅁䅁睁䅁䅁䅍䅄䅁䅁䅯儷䄴䅁䅯硺䅉䅁䅅䅁䉁䅁䅁权允䅂䅁䍄䉁䅁䅁兂䅁䅁䅍䅄䅁䅁䅯䅥䄴䅁䅯剸䅉䅁䅯䅂䍁䅧䅯剹䅉䅁䅅䅁䉁䅁䅁兂ㅁ䩲剴䙉䱙䅑杷允䅁䅁䅍䅁䑁䅁䅷䅁䭁䡁佧䅁䭁䉁䝷䅁䉁䅁䅁允䅁䅁䅯睥䅙䅁杷允䅁䅁䅕䅁䑁䅁䅷䅁䭁乁䱳䅁䭁佁䬰䅁䭁佁䭙䅁䭁佁䭣䅁䉁䅁䅁允䅁䅁䅣䅁䅁䭁硁欵䵁䅉䅅䅁䑁䅁䅁睁䵁䅁䅁权㑂杄䅁权歁杂䅁允䅁䅁䅅䅁䭁䥁允䅁䵁䅉䅅䅁䙁䅁䅁睁䵁䅁䅁权䱄杄䅁权瑄权䅁权浄权䅁权湄权䅁允䅁䅁䅅䅁䡁䅁䅁䅁䅁敊䅚䍄䉁䅁䅁兂䅁䅁䅍䅄䅁䅁䅯䅥䄴䅁䅯䄶䅯䅁䅯朵䅯䅁䅯眵䅯䅁䅅䅁䉁䅁䅁权允䅂䅁䍄䉁䅁䅁兂䅁䅁䅍䅄䅁䅁䅯杁䅷䅁䅯儶䅯䅁䅯朵䅯䅁䅯眵䅯䅁䅅䅁䉁䅁䅁权慃䅅䅁䍄䉁䅁䅁兂䅁䅁䅍䅄䅁䅁䅯䅦䄰䅁䅯硹䅉䅁䅯䅂䍁䅧䅯剹䅉䅁䅅䅁䉁䅁䅁兂畃⭒㙆䍆桚䅑杷允䅁䅁䅕䅁䑁䅁䅷䅁䭁䅁佧䅁䭁佁䭕䅁䭁佁䭙䅁䭁佁䭣䅁䉁䅁䅁允䅁䅁䅯䅅䅑䅁杷允䅁䅁䅕䅁䑁䅁䅷䅁䭁乁偉䅁䭁䵁单䅁䭁䅁䅑潁䭁䵁卧䅁䉁䅁䅁允䅁䅁䅕㍊爸晉坣歁䵁䅉䅅䅁䙁䅁䅁睁䵁䅁䅁权卄睄䅁权䙄杅䅁权䕁䅁䅋权䩄杅䅁允䅁䅁䅅䅁䙁乁牌ㅲ䙂儲䅂䍄䉁䅁䅁睁䅁䅁䅍䅄䅁䅁䅯眵䅳䅁䅯䅇䅙䅁䅅䅁䉁䅁䅁权㡂杂䅁䍄䉁䅁䅁䅂䅁䅁䅍䅄䅁䅁䅯剆䅅䅁䅯睈䅙䅁䅯䅉䅙䅁䅅䅁䉁䅁䅁权佂杂䅁䍄䉁䅁䅁兂䅁䅁䅍䅄䅁䅁䅯朹䅷䅁䅯剸䅉䅁䅯䅂䍁䅧䅯剹䅉䅁䅅䅁䉁䅁䅁兂慁獑眰穥偣䅑杷允䅁䅁䅕䅁䑁䅁䅷䅁䭁偁䵙䅁䭁䵁即䅁䭁䅁䅑潁䭁䵁卫䅁䉁䅁䅁允䅁䅁䅕㑈牘払敧歕䵁䅉䅅䅁䙁䅁䅁睁䵁䅁䅁权佄䅄䅁权煄权䅁权浄权䅁权牄权䅁允䅁䅁䅅䅁䭁䉁䕁䅁䵁䅉䅅䅁䑁䅁䅁睁䵁䅁䅁权㉄䅄䅁权慁杂䅁允䅁䅁䅅䅁䭁䑁䜰䅁䵁䅉䅅䅁䙁䅁䅁睁䵁䅁䅁权偁䅄䅁权䱄杅䅁权䕁䅁䅋权䩄杅䅁允䅁䅁䅅䅁䙁䙁㑋潈牘噳䅊䍄䉁䅁䅁兂䅁䅁䅍䅄䅁䅁䅯朹䅳䅁䅯硹䅉䅁䅯䅂䍁䅧䅯䉹䅉䅁䅅䅁䉁䅁䅁兂㥁瑃橥䙣搱䅑杷允䅁䅁䅕䅁䑁䅁䅷䅁䭁䥁义䅁䭁䵁单䅁䭁䅁䅑潁䭁䵁卫䅁䉁䅁䅁允䅁䅁䅕䙯⬱慗㑰䕂䵁䅉䅅䅁䑁䅁䅁睁䵁䅁䅁权㉄䅄䅁权流杂䅁允䅁䅁䅅䅁䙁䭁睒児塲稴䄹䍄䉁䅁䅁兂䅁䅁䅍䅄䅁䅁䅯朹䅷䅁䅯䄶䅯䅁䅯朵䅯䅁䅯眵䅯䅁䅅䅁䉁䅁䅁权䝁睃䅁䍄䉁䅁䅁兂䅁䅁䅍䅄䅁䅁䅯朹䅷䅁䅯䄷䅯䅁䅯朵䅯䅁䅯眵䅯䅁䅅䅁䉁䅁䅁睂䅁䅁䅁䍁浘䅑杷允䅁䅁䅍䅁䑁䅁䅷䅁䭁乁䵯䅁䭁䵁匸䅁䉁䅁䅁允䅁䅁䅣䅁䅁䝁慁䔵䵁䅉䅅䅁䙁䅁䅁睁䵁䅁䅁权㉄䅄䅁权瑄权䅁权浄权䅁权湄权䅁允䅁䅁䅅䅁䡁䅁䅁䅁䅁敊䅚䍄䉁䅁䅁睁䅁䅁䅍䅄䅁䅁䅯村䅳䅁䅯䅇䅙䅁䅅䅁䉁䅁䅁权㥁杂䅁䍄䉁䅁䅁兂䅁䅁䅍䅄䅁䅁䅯睷䅳䅁䅯剸䅉䅁䅯䅂䍁䅧䅯剹䅉䅁䅅䅁䉁䅁䅁兂偂婫⼳慆儴䅑杷允䅁䅁䅕䅁䑁䅁䅷䅁䭁佁倴䅁䭁佁䭷䅁䭁佁䭙䅁䭁佁䭣䅁䉁䅁䅁允䅁䅁䅯䅅䅑䅁杷允䅁䅁䅍䅁䑁䅁䅷䅁䭁䭁临䅁䭁䍁䝙䅁䉁䅁䅁允䅁䅁䅕歲桦桥⭓歖䵁䅉䅅䅁䑁䅁䅁睁䵁䅁䅁权䑄睃䅁权敁杂䅁允䅁䅁䅅䅁䭁䝁䝅䅁䵁䅉䅅䅁䑁䅁䅁睁䵁䅁䅁权䑄睃䅁权歁杂䅁允䅁䅁䅅䅁䭁䉁䕁䅁䵁䅉䅅䅁䙁䅁䅁睁䵁䅁䅁权䑄睃䅁权汄权䅁权浄权䅁权湄权䅁允䅁䅁䅅䅁䭁䉁䱷䅁䵁䅉䅅䅁䙁䅁䅁睁䵁䅁䅁权䑄睃䅁权灄权䅁权浄权䅁权湄权䅁允䅁䅁䅅䅁䭁䵁券䅁䵁䅉䅅䅁䑁䅁䅁睁䵁䅁䅁权睄䅄䅁权偄杅䅁允䅁䅁䅅䅁䭁䉁䕁䅁䵁䅉䅅䅁䑁䅁䅁睁䵁䅁䅁权䍄杄䅁权慁杂䅁允䅁䅁䅅䅁䭁䑁䜴䅁䵁䅉䅅䅁䑁䅁䅁睁䵁䅁䅁权䙄睃䅁权慁杂䅁允䅁䅁䅅䅁䭁䑁䜰䅁䵁䅉䅅䅁䙁䅁䅁睁䵁䅁䅁权䡂睃䅁权汄权䅁权浄权䅁权湄权䅁允䅁䅁䅅䅁䭁䉁䕁䅁䵁䅉䅅䅁䙁䅁䅁睁䵁䅁䅁权睄䅄䅁权䙄杅䅁权䕁䅁䅋权䥄杅䅁允䅁䅁䅅䅁䙁偁楹汸歱䍚䅂䍄䉁䅁䅁睁䅁䅁䅍䅄䅁䅁䅯䅓䅳䅁䅯杊䅙䅁䅅䅁䉁䅁䅁兂䥂場啯煲䍤䅑杷允䅁䅁䅕䅁䑁䅁䅷䅁䭁䭁乕䅁䭁䵁单䅁䭁䅁䅑潁䭁䵁卧䅁䉁䅁䅁允䅁䅁䅕畇儷䄵⼯歁䵁䅉䅅䅁䑁䅁䅁睁䵁䅁䅁权䥄杄䅁权捁杂䅁允䅁䅁䅅䅁䭁䙁䝉䅁䵁䅉䅅䅁䙁䅁䅁睁䵁䅁䅁权䡄兄䅁权瑄权䅁权浄权䅁权湄权䅁允䅁䅁䅅䅁䡁䅁䅁䅁䅃⭵䅖䍄䉁䅁䅁睁䅁䅁䅍䅄䅁䅁䅯睚䅳䅁䅯䅇䅙䅁䅅䅁䉁䅁䅁权䕂杂䅁䍄䉁䅁䅁睁䅁䅁䅍䅄䅁䅁䅯元䄰䅁䅯杊䅙䅁䅅䅁䉁䅁䅁兂歃䑣䬰礱塎䅑杷允䅁䅁䅕䅁䑁䅁䅷䅁䭁䝁䴸䅁䭁佁䭯䅁䭁佁䭙䅁䭁佁䭳䅁䉁䅁䅁允䅁䅁䅣䅁䅁䝁⽂唵䵁䅉䅅䅁䙁䅁䅁睁䵁䅁䅁权卄䅄䅁权瑄权䅁权浄权䅁权湄权䅁允䅁䅁䅅䅁䡁䅁䅁䅁䅂畕䅒䍄䉁䅁䅁睁䅁䅁䅍䅄䅁䅁䅯䄸䅷䅁䅯䅈䅙䅁䅅䅁䉁䅁䅁权䡂杂䅁䍄䉁䅁䅁兂䅁䅁䅍䅄䅁䅁䅯䄸䅷䅁䅯儵䅯䅁䅯朵䅯䅁䅯眵䅯䅁䅅䅁䉁䅁䅁权㉁睃䅁䍄䉁䅁䅁兂䅁䅁䅍䅄䅁䅁䅯䄸䅷䅁䅯䄶䅯䅁䅯朵䅯䅁䅯眵䅯䅁䅅䅁䉁䅁䅁权㉁睃䅁䍄䉁䅁䅁兂䅁䅁䅍䅄䅁䅁䅯儵䅷䅁䅯儶䅯䅁䅯朵䅯䅁䅯眵䅯䅁䅅䅁䉁䅁䅁权浄䅄䅁䍄䉁䅁䅁兂䅁䅁䅍䅄䅁䅁䅯杮䅷䅁䅯儶䅯䅁䅯朵䅯䅁䅯眵䅯䅁䅅䅁䉁䅁䅁权硁睄䅁䍄䉁䅁䅁兂䅁䅁䅍䅄䅁䅁䅯䄸䅷䅁䅯朶䅯䅁䅯朵䅯䅁䅯眶䅯䅁䅅䅁䉁䅁䅁权允䅂䅁䍄䉁䅁䅁兂䅁䅁䅍䅄䅁䅁䅯睴䄰䅁䅯硹䅉䅁䅯䅂䍁䅧䅯䉹䅉䅁䅅䅁䉁䅁䅁兂偃癷潕佘杤䅑杷允䅁䅁䅕䅁䑁䅁䅷䅁䭁䑁偕䅁䭁䵁单䅁䭁䅁䅑潁䭁䵁卧䅁䉁䅁䅁允䅁䅁䅕灦䙫漯瑒啅䵁䅉䅅䅁䑁䅁䅁睁䵁䅁䅁权䝁兄䅁权歁杂䅁允䅁䅁䅅䅁䭁偁丰䅁䵁䅉䅅䅁䙁䅁䅁睁䵁䅁䅁权灃睃䅁权䙄杅䅁权䕁䅁䅋权䩄杅䅁允䅁䅁䅅䅁䙁䵁㑌䈸坏䉪䅎䍄䉁䅁䅁兂䅁䅁䅍䅄䅁䅁䅯杲䅷䅁䅯朶䅯䅁䅯朵䅯䅁䅯眶䅯䅁䅅䅁䉁䅁䅁权允䅂䅁䍄䉁䅁䅁兂䅁䅁䅍䅄䅁䅁䅯兎䄸䅁䅯硹䅉䅁䅯䅂䍁䅧䅯䉹䅉䅁䅅䅁䉁䅁䅁兂獄払敧晨坴䅑杷允䅁䅁䅕䅁䑁䅁䅷䅁䭁乁䵕䅁䭁佁䭯䅁䭁佁䭙䅁䭁佁䭳䅁䉁䅁䅁允䅁䅁䅯䅅䅑䅁杷允䅁䅁䅕䅁䑁䅁䅷䅁䭁䅁䵧䅁䭁佁䭫䅁䭁佁䭙䅁䭁佁䭣䅁䉁䅁䅁允䅁䅁䅯杋䄴䅁杷允䅁䅁䅍䅁䑁䅁䅷䅁䭁䉁位䅁䭁䉁䜴䅁䉁䅁䅁允䅁䅁䅯兒䅙䅁杷允䅁䅁䅍䅁䑁䅁䅷䅁䭁䑁偕䅁䭁䉁䝯䅁䉁䅁䅁允䅁䅁䅯䅐䅙䅁杷允䅁䅁䅕䅁䑁䅁䅷䅁䭁䙁乙䅁䭁佁䭯䅁䭁佁䭙䅁䭁佁䭳䅁䉁䅁䅁允䅁䅁䅯䅅䅑䅁杷允䅁䅁䅍䅁䑁䅁䅷䅁䭁䑁䵉䅁䭁䍁䝑䅁䉁䅁䅁允䅁䅁䅯睔䅯䅁杷允䅁䅁䅕䅁䑁䅁䅷䅁䭁䕁䱣䅁䭁䵁单䅁䭁䅁䅑潁䭁䵁卧䅁䉁䅁䅁允䅁䅁䅕⽵癙奁儷ぅ䵁䅉䅅䅁䑁䅁䅁睁䵁䅁䅁权捁睄䅁权敁杂䅁允䅁䅁䅅䅁䭁䑁䝑䅁䵁䅉䅅䅁䑁䅁䅁睁䵁䅁䅁权ㅁ睄䅁权歁杂䅁允䅁䅁䅅䅁䭁乁前䅁䵁䅉䅅䅁䙁䅁䅁睁䵁䅁䅁权獂兄䅁权灄权䅁权浄权䅁权湄权䅁允䅁䅁䅅䅁䭁䉁䕁䅁䵁䅉䅅䅁䙁䅁䅁睁䵁䅁䅁权ㅁ睄䅁权汄权䅁权浄权䅁权湄权䅁允䅁䅁䅅䅁䭁䉁䕁䅁䵁䅉䅅䅁䙁䅁䅁睁䵁䅁䅁权晁杄䅁权瑄权䅁权浄权䅁权湄权䅁允䅁䅁䅅䅁䡁䅁䅁䅁杂佁䅎䍄䉁䅁䅁兂䅁䅁䅍䅄䅁䅁䅯兎䄸䅁䅯朶䅯䅁䅯朵䅯䅁䅯眶䅯䅁䅅䅁䉁䅁䅁权允䅂䅁䍄䉁䅁䅁兂䅁䅁䅍䅄䅁䅁䅯䅰䅷䅁䅯朶䅯䅁䅯朵䅯䅁䅯眶䅯䅁䅅䅁䉁䅁䅁权允䅂䅁䍄䉁䅁䅁兂䅁䅁䅍䅄䅁䅁䅯䅭䅷䅁䅯剸䅉䅁䅯䅂䍁䅧䅯剹䅉䅁䅅䅁䉁䅁䅁兂㡁㝧捧灁噫䅑杷允䅁䅁䅕䅁䑁䅁䅷䅁䭁䥁䰰䅁䭁䵁即䅁䭁䅁䅑潁䭁䵁卫䅁䉁䅁䅁允䅁䅁䅕積積積呐䕗䵁䅉䅅䅁䑁䅁䅁睁䵁䅁䅁权橃䅄䅁权歁杂䅁允䅁䅁䅅䅁䭁乁剑䅁䵁䅉䅅䅁䑁䅁䅁睁䵁䅁䅁权橃䅄䅁权流杂䅁允䅁䅁䅅䅁䙁䉁畓⭒㙆䙰䅴䍄䉁䅁䅁兂䅁䅁䅍䅄䅁䅁䅯睯䅷䅁䅯儵䅯䅁䅯朵䅯䅁䅯眵䅯䅁䅅䅁䉁䅁䅁权允䅂䅁䍄䉁䅁䅁兂䅁䅁䅍䅄䅁䅁䅯睷䄴䅁䅯儵䅯䅁䅯朵䅯䅁䅯眵䅯䅁䅅䅁䉁䅁䅁权允䅂䅁䍄䉁䅁䅁兂䅁䅁䅍䅄䅁䅁䅯睯䅷䅁䅯䄶䅯䅁䅯朵䅯䅁䅯眵䅯䅁䅅䅁䉁䅁䅁权允䅂䅁䍄䉁䅁䅁兂䅁䅁䅍䅄䅁䅁䅯睯䅷䅁䅯䄷䅯䅁䅯朵䅯䅁䅯眵䅯䅁䅅䅁䉁䅁䅁权允䅂䅁䍄䉁䅁䅁兂䅁䅁䅍䅄䅁䅁䅯睯䅷䅁䅯儷䅯䅁䅯朵䅯䅁䅯眵䅯䅁䅅䅁䉁䅁䅁权允䅂䅁䍄䉁䅁䅁睁䅁䅁䅍䅄䅁䅁䅯杸䅷䅁䅯硺䅉䅁䅅䅁䉁䅁䅁睂䅁䅁䅁䝁桮䅑杷允䅁䅁䅍䅁䑁䅁䅷䅁䭁䡁䱅䅁䭁䉁䝷䅁䉁䅁䅁允䅁䅁䅯睋䅙䅁杷允䅁䅁䅕䅁䑁䅁䅷䅁䭁䵁䱕䅁䭁䵁单䅁䭁䅁䅑潁䭁䵁卫䅁䉁䅁䅁允䅁䅁䅕䠯癡匵敘啋䵁䅉䅅䅁䑁䅁䅁睁䵁䅁䅁权呃兄䅁权慁杂䅁允䅁䅁䅅䅁䭁䙁䜸䅁䵁䅉䅅䅁䙁䅁䅁睁䵁䅁䅁权䙄睃䅁权獄权䅁权浄权䅁权湄权䅁允䅁䅁䅅䅁䡁䅁䅁䅁䅄敔䅚䍄䉁䅁䅁兂䅁䅁䅍䅄䅁䅁䅯儸䅷䅁䅯硹䅉䅁䅯䅂䍁䅧䅯剹䅉䅁䅅䅁䉁䅁䅁兂晁敨剴䩵攵䅑杷允䅁䅁䅕䅁䑁䅁䅷䅁䭁乁乁䅁䭁䵁单䅁䭁䅁䅑潁䭁䵁卫䅁䉁䅁䅁允䅁䅁䅕兣慕杓⽎歍䵁䅉䅅䅁䑁䅁䅁睁䵁䅁䅁权硄䅄䅁权捁杂䅁允䅁䅁䅅䅁䭁䍁䡷䅁䵁䅉䅅䅁䙁䅁䅁睁䵁䅁䅁权䭂䅄䅁权煄权䅁权浄权䅁权牄权䅁允䅁䅁䅅䅁䭁䉁䕁䅁䵁䅉䅅䅁䑁䅁䅁睁䵁䅁䅁权硄䅄䅁权敁杂䅁允䅁䅁䅅䅁䭁䭁䥑䅁䵁䅉䅅䅁䑁䅁䅁睁䵁䅁䅁权硄䅄䅁权歁杂䅁允䅁䅁䅅䅁䭁䡁剧䅁䵁䅉䅅䅁䑁䅁䅁睁䵁䅁䅁权汃兄䅁权慁杂䅁允䅁䅁䅅䅁䭁䉁䝳䅁䵁䅉䅅䅁䙁䅁䅁睁䵁䅁䅁权塃䅄䅁权汄权䅁权浄权䅁权湄权䅁允䅁䅁䅅䅁䭁䉁䕁䅁䵁䅉䅅䅁䙁䅁䅁睁䵁䅁䅁权硄䅄䅁权煄权䅁权浄权䅁权牄权䅁允䅁䅁䅅䅁䡁䅁䅁䅁䅂敔䅚䍄䉁䅁䅁兂䅁䅁䅍䅄䅁䅁䅯睙䄸䅁䅯儷䅯䅁䅯朵䅯䅁䅯眵䅯䅁䅅䅁䉁䅁䅁睂䅁䅁䅁䕯浮䅑杷允䅁䅁䅍䅁䑁䅁䅷䅁䭁佁䱣䅁䭁䍁䝙䅁䉁䅁䅁允䅁䅁䅕体㙆䭆㌷啗䵁䅉䅅䅁䙁䅁䅁睁䵁䅁䅁权硄䅄䅁权獄权䅁权浄权䅁权湄权䅁允䅁䅁䅅䅁䡁䅁䅁䅁杄畮䅖䍄䉁䅁䅁睁䅁䅁䅍䅄䅁䅁䅯䅱䅷䅁䅯硺䅉䅁䅅䅁䉁䅁䅁权允䅂䅁䍄䉁䅁䅁兂䅁䅁䅍䅄䅁䅁䅯䅱䅷䅁䅯儵䅯䅁䅯朵䅯䅁䅯眵䅯䅁䅅䅁䉁䅁䅁权㉁睃䅁䍄䉁䅁䅁兂䅁䅁䅍䅄䅁䅁䅯䅱䅷䅁䅯儶䅯䅁䅯朵䅯䅁䅯眵䅯䅁䅅䅁䉁䅁䅁权㙁睄䅁䍄䉁䅁䅁睁䅁䅁䅍䅄䅁䅁䅯睩䅷䅁䅯硺䅉䅁䅅䅁䉁䅁䅁权允䅂䅁䍄䉁䅁䅁睁䅁䅁䅍䅄䅁䅁䅯朳䅳䅁䅯杈䅙䅁䅅䅁䉁䅁䅁权䱄杂䅁䍄䉁䅁䅁睁䅁䅁䅍䅄䅁䅁䅯䅊䄸䅁䅯硺䅉䅁䅅䅁䉁䅁䅁睂䅁䅁䅁䥙样䅑杷允䅁䅁䅕䅁䑁䅁䅷䅁䭁䑁䱑䅁䭁䵁单䅁䭁䅁䅑潁䭁䵁卧䅁䉁䅁䅁允䅁䅁䅕灱欳⭅䕢含䴸䅉䅅䅁䙁䅁䅁睁䵁䅁䅁权䱃䅄䅁权䙄杅䅁权䕁䅁䅋权䩄杅䅁允䅁䅁䅅䅁䙁䙁䭆捳剷卖䅂䍄䉁䅁䅁兂䅁䅁䅍䅄䅁䅁䅯睩䅷䅁䅯硹䅉䅁䅯䅂䍁䅧䅯剹䅉䅁䅅䅁䉁䅁䅁兂㑃潈牘剕摨䅑杷允䅁䅁䅕䅁䑁䅁䅷䅁䭁䱁䵉䅁䭁佁䭯䅁䭁佁䭙䅁䭁佁䭳䅁䉁䅁䅁允䅁䅁䅣䅁䅁佁⭁欵䵁䅉䅅䅁䑁䅁䅁睁䵁䅁䅁权䱃䅄䅁权歁杂䅁允䅁䅁䅅䅁䭁䉁䕁䅁䵁䅉䅅䅁䙁䅁䅁睁䵁䅁䅁权摁兄䅁权䱄杅䅁权䕁䅁䅋权䥄杅䅁允䅁䅁䅅䅁䙁䝁浚浚浚汬䅰䍄䉁䅁䅁睁䅁䅁䅍䅄䅁䅁䅯睩䅷䅁䅯杊䅙䅁䅅䅁䉁䅁䅁兂䙃ㄶ㑇湈塖䅑杷允䅁䅁䅍䅁䑁䅁䅷䅁䭁䡁余䅁䭁䍁䝙䅁䉁䅁䅁允䅁䅁䅕䘷㑇潈㝖歖䵁䅉䅅䅁䙁䅁䅁睁䵁䅁䅁权慄䅄䅁权䱄杅䅁权䕁䅁䅋权䥄杅䅁允䅁䅁䅅䅁䙁䡁啳歲桦汵䅚䍄䉁䅁䅁兂䅁䅁䅍䅄䅁䅁䅯睃䄴䅁䅯䄶䅯䅁䅯朵䅯䅁䅯眵䅯䅁䅅䅁䉁䅁䅁权允䅂䅁䍄䉁䅁䅁睁䅁䅁䅍䅄䅁䅁䅯䅳䅷䅁䅯䅈䅙䅁䅅䅁䉁䅁䅁权楂杂䅁䍄䉁䅁䅁兂䅁䅁䅍䅄䅁䅁䅯睩䅷䅁䅯儵䅯䅁䅯朵䅯䅁䅯眵䅯䅁䅅䅁䉁䅁䅁权偁睃䅁䍄䉁䅁䅁兂䅁䅁䅍䅄䅁䅁䅯䅳䅷䅁䅯朶䅯䅁䅯朵䅯䅁䅯眶䅯䅁䅅䅁䉁䅁䅁权允䅂䅁䍄䉁䅁䅁睁䅁䅁䅍䅄䅁䅁䅯兇䄸䅁䅯硺䅉䅁䅅䅁䉁䅁䅁权允䅂䅁䍄䉁䅁䅁睁䅁䅁䅍䅄䅁䅁䅯杇䄸䅁䅯硺䅉䅁䅅䅁䉁䅁䅁睂䅁䅁䅁䠴楌䅑杷允䅁䅁䅍䅁䑁䅁䅷䅁䭁乁䵉䅁䭁䉁䝷䅁䉁䅁䅁允䅁䅁䅯朲䅙䅁杷允䅁䅁䅍䅁䑁䅁䅷䅁䭁乁䵑䅁䭁䉁䝷䅁䉁䅁䅁允䅁䅁䅯杙䅙䅁杷允䅁䅁䅍䅁䑁䅁䅷䅁䭁䅁估䅁䭁䉁䜴䅁䉁䅁䅁允䅁䅁䅯八䅙䅁杷允䅁䅁䅕䅁䑁䅁䅷䅁䭁䙁儴䅁䭁佁䭫䅁䭁佁䭙䅁䭁佁䭣䅁䉁䅁䅁允䅁䅁䅯䅅䅑䅁杷允䅁䅁䅍䅁䑁䅁䅷䅁䭁乁䵉䅁䭁䍁䝙䅁䉁䅁䅁允䅁䅁䅕場啯歲档し䵁䅉䅅䅁䑁䅁䅁睁䵁䅁䅁权啄䅄䅁权流杂䅁允䅁䅁䅅䅁䙁佁㙆䭆䠵嘴䅚䍄䉁䅁䅁兂䅁䅁䅍䅄䅁䅁䅯剺䅁䅁䅯䄷䅯䅁䅯朵䅯䅁䅯眵䅯䅁䅅䅁䉁䅁䅁权允䅂䅁䍄䉁䅁䅁兂䅁䅁䅍䅄䅁䅁䅯䄱䅷䅁䅯䄶䅯䅁䅯朵䅯䅁䅯眵䅯䅁䅅䅁䉁䅁䅁权允䅂䅁䍄䉁䅁䅁兂䅁䅁䅍䅄䅁䅁䅯先䄰䅁䅯剸䅉䅁䅯䅂䍁䅧䅯䉹䅉䅁䅅䅁䉁䅁䅁兂䉂乌摣ㅃ歫䅑杷允䅁䅁䅍䅁䑁䅁䅷䅁䭁䵁佉䅁䭁䍁䝑䅁䉁䅁䅁允䅁䅁䅯朶䄴䅁杷允䅁䅁䅍䅁䑁䅁䅷䅁䭁佁䱕䅁䭁䵁匸䅁䉁䅁䅁允䅁䅁䅣䅁䅁䕁十唴䵁䅉䅅䅁䙁䅁䅁睁䵁䅁䅁权䅃杄䅁权䱄杅䅁权䕁䅁䅋权䩄杅䅁允䅁䅁䅅䅁䙁䉁畓⭒㙆䙂䅖䍄䉁䅁䅁睁䅁䅁䅍䅄䅁䅁䅯䅇䅷䅁䅯硺䅉䅁䅅䅁䉁䅁䅁睂䅁䅁䅁䉷杲䅑杷允䅁䅁䅍䅁䑁䅁䅷䅁䭁偁䭙䅁䭁䍁䝙䅁䉁䅁䅁允䅁䅁䅕䥘䌯匹㡧ご䵁䅉䅅䅁䑁䅁䅁睁䵁䅁䅁权硂䅄䅁权敁杂䅁允䅁䅁䅅䅁䭁䡁䝉䅁䵁䅉䅅䅁䑁䅁䅁睁䵁䅁䅁权䉃杄䅁权奁杂䅁允䅁䅁䅅䅁䭁䉁䝫䅁䵁䅉䅅䅁䑁䅁䅁睁䵁䅁䅁权䅃杄䅁权慁杂䅁允䅁䅁䅅䅁䭁䉁䝳䅁䵁䅉䅅䅁䑁䅁䅁睁䵁䅁䅁权䉃杄䅁权慁杂䅁允䅁䅁䅅䅁䭁䵁䝁䅁䵁䅉䅅䅁䑁䅁䅁睁䵁䅁䅁权䅃杄䅁权捁杂䅁允䅁䅁䅅䅁䭁䑁䝉䅁䵁䅉䅅䅁䑁䅁䅁睁䵁䅁䅁权噄䅄䅁权流杂䅁允䅁䅁䅅䅁䙁䭁睒児塲ㅷ䅨䍄䉁䅁䅁䅂䅁䅁䅍䅄䅁䅁䅯睌䅳䅁䅯睈䅙䅁䅯䅉䅙䅁䅅䅁䉁䅁䅁权癄元䅁䍄䉁䅁䅁兂䅁䅁䅍䅄䅁䅁䅯兦䅷䅁䅯剸䅉䅁䅯䅂䍁䅧䅯䉹䅉䅁䅅䅁䉁䅁䅁兂歄㑐渳䡨䥳䅑杷允䅁䅁䅍䅁䑁䅁䅷䅁䭁䥁佁䅁䭁䍁䝙䅁䉁䅁䅁允䅁䅁䅕呣䬰㘱杍ざ䵁䅉䅅䅁䑁䅁䅁睁䵁䅁䅁权䉃杄䅁权流杂䅁允䅁䅁䅅䅁䙁䥁牘払敧嘹䅖䍄䉁䅁䅁睁䅁䅁䅍䅄䅁䅁䅯兣䅳䅁䅯杊䅙䅁䅅䅁䉁䅁䅁兂䑄匹捨な捊䅑杷允䅁䅁䅕䅁䑁䅁䅷䅁䭁䍁八䅁䭁佁䭫䅁䭁佁䭙䅁䭁佁䭣䅁䉁䅁䅁允䅁䅁䅯桌䅅䅁杷允䅁䅁䅍䅁䑁䅁䅷䅁䭁乁䱣䅁䭁䉁䜴䅁䉁䅁䅁允䅁䅁䅯兹䅧䅁杷允䅁䅁䅕䅁䑁䅁䅷䅁䭁䥁佅䅁䭁佁䭧䅁䭁佁䭙䅁䭁佁䭣䅁䉁䅁䅁允䅁䅁䅯䅅䅑䅁杷允䅁䅁䅍䅁䑁䅁䅷䅁䭁䙁䵅䅁䭁䉁䝯䅁䉁䅁䅁允䅁䅁䅯䅙䅙䅁杷允䅁䅁䅕䅁䑁䅁䅷䅁䭁䥁佅䅁䭁佁䭫䅁䭁佁䭙䅁䭁佁䭣䅁䉁䅁䅁允䅁䅁䅯䅅䅑䅁杷允䅁䅁䅕䅁䑁䅁䅷䅁䭁䥁䱣䅁䭁䵁单䅁䭁䅁䅑潁䭁䵁卫䅁䉁䅁䅁允䅁䅁䅕䩖灓佹畣歃䵁䅉䅅䅁䙁䅁䅁睁䵁䅁䅁权䅃杄䅁权煄权䅁权浄权䅁权牄权䅁允䅁䅁䅅䅁䭁䉁䕁䅁䵁䅉䅅䅁䑁䅁䅁睁䵁䅁䅁权䍄杄䅁权捁杂䅁允䅁䅁䅅䅁䭁䍁䡍䅁䵁䅉䅅䅁䙁䅁䅁睁䵁䅁䅁权䱄䅄䅁权䱄杅䅁权䕁䅁䅋权䩄杅䅁允䅁䅁䅅䅁䙁佁㙆䭆䠵噁䅬䍄䉁䅁䅁兂䅁䅁䅍䅄䅁䅁䅯內䄴䅁䅯朶䅯䅁䅯朵䅯䅁䅯眶䅯䅁䅅䅁䉁䅁䅁权允䅂䅁䍄䉁䅁䅁睁䅁䅁䅍䅄䅁䅁䅯睇䄴䅁䅯杇䅙䅁䅅䅁䉁䅁䅁权婂杂䅁䍄䉁䅁䅁兂䅁䅁䅍䅄䅁䅁䅯䅏䄴䅁䅯儶䅯䅁䅯朵䅯䅁䅯眵䅯䅁䅅䅁䉁䅁䅁权ぁ䅅䅁䍄䉁䅁䅁睁䅁䅁䅍䅄䅁䅁䅯䅆䄸䅁䅯硺䅉䅁䅅䅁䉁䅁䅁权允䅂䅁䍄䉁䅁䅁睁䅁䅁䅍䅄䅁䅁䅯杲䅷䅁䅯䅇䅙䅁䅅䅁䉁䅁䅁权㡂杂䅁䍄䉁䅁䅁兂䅁䅁䅍䅄䅁䅁䅯框䅁䅁䅯硹䅉䅁䅯䅂䍁䅧䅯剹䅉䅁䅅䅁䉁䅁䅁兂桄桥畓⭒歆䅑杷允䅁䅁䅕䅁䑁䅁䅷䅁䭁䑁䰰䅁䭁佁䬰䅁䭁佁䭙䅁䭁佁䭣䅁䉁䅁䅁允䅁䅁䅣䅁䅁䵁偂欵䵁䅉䅅䅁䙁䅁䅁睁䵁䅁䅁权呂䅄䅁权獄权䅁权浄权䅁权湄权䅁允䅁䅁䅅䅁䭁䉁䕁䅁䵁䅉䅅䅁䙁䅁䅁睁䵁䅁䅁权啁睄䅁权䱄杅䅁权䕁䅁䅋权䩄杅䅁允䅁䅁䅅䅁䙁䉁䘫ㄶ㑇決䅬䍄䉁䅁䅁睁䅁䅁䅍䅄䅁䅁䅯䅆䄸䅁䅯䅈䅙䅁䅅䅁䉁䅁䅁权䱃杂䅁䍄䉁䅁䅁睁䅁䅁䅍䅄䅁䅁䅯䅆䄸䅁䅯杊䅙䅁䅅䅁䉁䅁䅁兂畃⭒㙆但夵䅑杷允䅁䅁䅕䅁䑁䅁䅷䅁䭁䉁兙䅁䭁䵁即䅁䭁䅁䅑潁䭁䵁卧䅁䉁䅁䅁允䅁䅁䅕浚浚浚坢歘䵁䅉䅅䅁䙁䅁䅁睁䵁䅁䅁权⭄䅄䅁权䱄杅䅁权䕁䅁䅋权䩄杅䅁允䅁䅁䅅䅁䙁䍁捬㡪ㅌ䝫䅆䍄䉁䅁䅁兂䅁䅁䅍䅄䅁䅁䅯䅆䄸䅁䅯儶䅯䅁䅯朵䅯䅁䅯眵䅯䅁䅅䅁䉁䅁䅁权允䅂䅁䍄䉁䅁䅁兂䅁䅁䅍䅄䅁䅁䅯䅆䄸䅁䅯朶䅯䅁䅯朵䅯䅁䅯眶䅯䅁䅅䅁䉁䅁䅁权允䅂䅁䍄䉁䅁䅁兂䅁䅁䅍䅄䅁䅁䅯䅆䄸䅁䅯䄷䅯䅁䅯朵䅯䅁䅯眵䅯䅁䅅䅁䉁䅁䅁权允䅂䅁䍄䉁䅁䅁睁䅁䅁䅍䅄䅁䅁䅯杒䅷䅁䅯䅇䅙䅁䅅䅁䉁䅁䅁权䅂杂䅁䍄䉁䅁䅁兂䅁䅁䅍䅄䅁䅁䅯杖䅷䅁䅯剸䅉䅁䅯䅂䍁䅧䅯䉹䅉䅁䅅䅁䉁䅁䅁兂㉂佑㥌㕇䍕䅑杷允䅁䅁䅕䅁䑁䅁䅷䅁䭁䡁乙䅁䭁䵁单䅁䭁䅁䅑潁䭁䵁卫䅁䉁䅁䅁允䅁䅁䅕噆䕊楦呗歂䵁䅉䅅䅁䑁䅁䅁睁䵁䅁䅁权楃睃䅁权流杂䅁允䅁䅁䅅䅁䙁䕁桪桥畓ㅰ䅚䍄䉁䅁䅁兂䅁䅁䅍䅄䅁䅁䅯先䄰䅁䅯儷䅯䅁䅯朵䅯䅁䅯眵䅯䅁䅅䅁䉁䅁䅁权允䅂䅁䍄䉁䅁䅁兂䅁䅁䅍䅄䅁䅁䅯杷䄴䅁䅯䄷䅯䅁䅯朵䅯䅁䅯眵䅯䅁䅅䅁䉁䅁䅁权允䅂䅁䍄䉁䅁䅁兂䅁䅁䅍䅄䅁䅁䅯睨䅷䅁䅯儶䅯䅁䅯朵䅯䅁䅯眵䅯䅁䅅䅁䉁䅁䅁权灄充䅁䍄䉁䅁䅁兂䅁䅁䅍䅄䅁䅁䅯儵䅷䅁䅯儵䅯䅁䅯朵䅯䅁䅯眵䅯䅁䅅䅁䉁䅁䅁权捁睃䅁䍄䉁䅁䅁兂䅁䅁䅍䅄䅁䅁䅯睧䄰䅁䅯硹䅉䅁䅯䅂䍁䅧䅯剹䅉䅁䅅䅁䉁䅁䅁兂䥂場啯瑲噤䅑杷允䅁䅁䅍䅁䑁䅁䅷䅁䭁䙁䵙䅁䭁䉁䝷䅁䉁䅁䅁允䅁䅁䅯睐䅙䅁杷允䅁䅁䅍䅁䑁䅁䅷䅁䭁乁䱑䅁䭁䍁䝑䅁䉁䅁䅁允䅁䅁䅯睍䅣䅁杷允䅁䅁䅕䅁䑁䅁䅷䅁䭁䙁䵙䅁䭁佁䬰䅁䭁佁䭙䅁䭁佁䭣䅁䉁䅁䅁允䅁䅁䅯䅅䅑䅁杷允䅁䅁䅍䅁䑁䅁䅷䅁䭁佁佷䅁䭁䉁䜴䅁䉁䅁䅁允䅁䅁䅯児䅧䅁杷允䅁䅁䅍䅁䑁䅁䅷䅁䭁䝁剕䅁䭁䉁䝷䅁䉁䅁䅁允䅁䅁䅯杋䅙䅁杷允䅁䅁䅕䅁䑁䅁䅷䅁䭁佁佷䅁䭁佁䭧䅁䭁佁䭙䅁䭁佁䭣䅁䉁䅁䅁允䅁䅁䅯术䅯䅁杷允䅁䅁䅕䅁䑁䅁䅷䅁䭁佁佷䅁䭁佁䬰䅁䭁佁䭙䅁䭁佁䭣䅁䉁䅁䅁允䅁䅁䅣䅁䅁佁敁欵䵁䅉䅅䅁䙁䅁䅁睁䵁䅁䅁权畃兄䅁权䙄杅䅁权䕁䅁䅋权䥄杅䅁允䅁䅁䅅䅁䙁䙁博䜸䱳䉪䅚䍄䉁䅁䅁兂䅁䅁䅍䅄䅁䅁䅯眲䅳䅁䅯儶䅯䅁䅯朵䅯䅁䅯眵䅯䅁䅅䅁䉁䅁䅁权慂充䅁䍄䉁䅁䅁睁䅁䅁䅍䅄䅁䅁䅯杫䅷䅁䅯䅈䅙䅁䅅䅁䉁䅁䅁权獄杂䅁䍄䉁䅁䅁兂䅁䅁䅍䅄䅁䅁䅯杊䅳䅁䅯剸䅉䅁䅯䅂䍁䅧䅯剹䅉䅁䅅䅁䉁䅁䅁兂㉃灅佢䭅䩕䅑杷允䅁䅁䅕䅁䑁䅁䅷䅁䭁䉁乳䅁䭁佁䭫䅁䭁佁䭙䅁䭁佁䭣䅁䉁䅁䅁允䅁䅁䅯桄䅉䅁杷允䅁䅁䅕䅁䑁䅁䅷䅁䭁偁䵫䅁䭁佁䬰䅁䭁佁䭙䅁䭁佁䭣䅁䉁䅁䅁允䅁䅁䅯䅅䅑䅁杷允䅁䅁䅍䅁䑁䅁䅷䅁䭁䥁䱫䅁䭁䍁䝑䅁䉁䅁䅁允䅁䅁䅯督䄸䅁杷允䅁䅁䅍䅁䑁䅁䅷䅁䭁偁乧䅁䭁䉁䝯䅁䉁䅁䅁允䅁䅁䅯杙䅙䅁杷允䅁䅁䅍䅁䑁䅁䅷䅁䭁䑁䱯䅁䭁䉁䜴䅁䉁䅁䅁允䅁䅁䅯䅖䅙䅁杷允䅁䅁䅍䅁䑁䅁䅷䅁䭁䡁䱯䅁䭁䍁䝙䅁䉁䅁䅁允䅁䅁䅕捺䵺䵺㡺歗䵁䅉䅅䅁䙁䅁䅁睁䵁䅁䅁权䍂睃䅁权䱄杅䅁权䕁䅁䅋权䥄杅䅁允䅁䅁䅅䅁䙁䭁睒児塲ㅁ䅆䍄䉁䅁䅁兂䅁䅁䅍䅄䅁䅁䅯睊䄸䅁䅯䄷䅯䅁䅯朵䅯䅁䅯眵䅯䅁䅅䅁䉁䅁䅁权允䅂䅁䍄䉁䅁䅁兂䅁䅁䅍䅄䅁䅁䅯村䅳䅁䅯硹䅉䅁䅯䅂䍁䅧䅯剹䅉䅁䅅䅁䉁䅁䅁兂偃癷潕䍘戹䅑杷允䅁䅁䅍䅁䑁䅁䅷䅁䭁䕁䱉䅁䭁䉁䝯䅁䉁䅁䅁允䅁䅁䅯児䅙䅁杷允䅁䅁䅑䅁䑁䅁䅷䅁䭁䅁䵧䅁䭁䉁䜸䅁䭁䍁䝁䅁䉁䅁䅁允䅁䅁䅯䅮䅙䅁杷允䅁䅁䅕䅁䑁䅁䅷䅁䭁䱁乫䅁䭁佁䭕䅁䭁佁䭙䅁䭁佁䭣䅁䉁䅁䅁允䅁䅁䅯䅅䅑䅁杷允䅁䅁䅍䅁䑁䅁䅷䅁䭁䍁䱧䅁䭁䉁䜴䅁䉁䅁䅁允䅁䅁䅯䅎䅙䅁杷允䅁䅁䅍䅁䑁䅁䅷䅁䭁乁䱧䅁䭁䉁䜴䅁䉁䅁䅁允䅁䅁䅯眳䅣䅁杷允䅁䅁䅑䅁䑁䅁䅷䅁䭁䕁䱉䅁䭁䉁䜸䅁䭁䍁䝁䅁䉁䅁䅁允䅁䅁䅯杬䅣䅁杷允䅁䅁䅕䅁䑁䅁䅷䅁䭁䍁䵳䅁䭁䵁单䅁䭁䅁䅑潁䭁䵁卧䅁䉁䅁䅁允䅁䅁䅕䝓啑⭇㝨商䵁䅉䅅䅁䙁䅁䅁睁䵁䅁䅁权牃䅄䅁权䙄杅䅁权䕁䅁䅋权䩄杅䅁允䅁䅁䅅䅁䙁䭁⽯畈佥楔䅚䍄䉁䅁䅁兂䅁䅁䅍䅄䅁䅁䅯村䅳䅁䅯䄶䅯䅁䅯朵䅯䅁䅯眵䅯䅁䅅䅁䉁䅁䅁权⭄权䅁䍄䉁䅁䅁兂䅁䅁䅍䅄䅁䅁䅯村䅳䅁䅯䄷䅯䅁䅯朵䅯䅁䅯眵䅯䅁䅅䅁䉁䅁䅁睂䅁䅁䅁䥯氳䅑杷允䅁䅁䅍䅁䑁䅁䅷䅁䭁䉁䵅䅁䭁䵁匸䅁䉁䅁䅁允䅁䅁䅣䅁䅁佁瑃唵䵁䅉䅅䅁䙁䅁䅁睁䵁䅁䅁权流杄䅁权䙄杅䅁权䕁䅁䅋权䩄杅䅁允䅁䅁䅅䅁䙁䕁愰呄牍楚䅎䍄䉁䅁䅁兂䅁䅁䅍䅄䅁䅁䅯䈲䅁䅁䅯儵䅯䅁䅯朵䅯䅁䅯眵䅯䅁䅅䅁䉁䅁䅁权㍁睃䅁䍄䉁䅁䅁兂䅁䅁䅍䅄䅁䅁䅯儵䄰䅁䅯朶䅯䅁䅯朵䅯䅁䅯眶䅯䅁䅅䅁䉁䅁䅁权允䅂䅁䍄䉁䅁䅁睁䅁䅁䅍䅄䅁䅁䅯充䅷䅁䅯䅇䅙䅁䅅䅁䉁䅁䅁权䭂杂䅁䍄䉁䅁䅁䅂䅁䅁䅍䅄䅁䅁䅯睥䅳䅁䅯睈䅙䅁䅯䅉䅙䅁䅅䅁䉁䅁䅁权兂睄䅁䍄䉁䅁䅁睁䅁䅁䅍䅄䅁䅁䅯充䅷䅁䅯杇䅙䅁䅅䅁䉁䅁䅁权㡁杂䅁䍄䉁䅁䅁兂䅁䅁䅍䅄䅁䅁䅯兰䄰䅁䅯儶䅯䅁䅯朵䅯䅁䅯眵䅯䅁䅅䅁䉁䅁䅁权允䅂䅁䍄䉁䅁䅁睁䅁䅁䅍䅄䅁䅁䅯充䅷䅁䅯杈䅙䅁䅅䅁䉁䅁䅁权㍂杂䅁䍄䉁䅁䅁兂䅁䅁䅍䅄䅁䅁䅯杂䄰䅁䅯剸䅉䅁䅯䅂䍁䅧䅯䉹䅉䅁䅅䅁䉁䅁䅁兂扂卢䱃㌶佯䅑杷允䅁䅁䅕䅁䑁䅁䅷䅁䭁佁倴䅁䭁䵁即䅁䭁䅁䅑潁䭁䵁卫䅁䉁䅁䅁允䅁䅁䅕場啯歲䉦歖䵁䅉䅅䅁䑁䅁䅁睁䵁䅁䅁权摄睃䅁权奁杂䅁允䅁䅁䅅䅁䭁䑁䝫䅁䵁䅉䅅䅁䙁䅁䅁睁䵁䅁䅁权剁䅄䅁权灄权䅁权浄权䅁权湄权䅁允䅁䅁䅅䅁䭁䉁䕁䅁䵁䅉䅅䅁䙁䅁䅁睁䵁䅁䅁权乂䅄䅁权䙄杅䅁权䕁䅁䅋权䥄杅䅁允䅁䅁䅅䅁䙁䍁杴䡦煌硐䅎䍄䉁䅁䅁睁䅁䅁䅍䅄䅁䅁䅯兡䄰䅁䅯䅈䅙䅁䅅䅁䉁䅁䅁权摂杂䅁䍄䉁䅁䅁睁䅁䅁䅍䅄䅁䅁䅯杗䅷䅁䅯䅊䅙䅁䅅䅁䉁䅁䅁权橂杂䅁䍄䉁䅁䅁睁䅁䅁䅍䅄䅁䅁䅯来䄴䅁䅯杈䅙䅁䅅䅁䉁䅁䅁权慃杂䅁䍄䉁䅁䅁兂䅁䅁䅍䅄䅁䅁䅯元䄸䅁䅯硹䅉䅁䅯䅂䍁䅧䅯䉹䅉䅁䅅䅁䉁䅁䅁兂䭁㘱睎慐楰䅑杷允䅁䅁䅕䅁䑁䅁䅷䅁䭁䍁丸䅁䭁䵁即䅁䭁䅁䅑潁䭁䵁卧䅁䉁䅁䅁允䅁䅁䅕㑈牘払敪䕘䵁䅉䅅䅁䕁䅁䅁睁䵁䅁䅁权敃睄䅁权晁杂䅁权杁杂䅁允䅁䅁䅅䅁䭁䥁券䅁䵁䅉䅅䅁䑁䅁䅁睁䵁䅁䅁权癁兄䅁权慁杂䅁允䅁䅁䅅䅁䭁䝁䝁䅁䵁䅉䅅䅁䑁䅁䅁睁䵁䅁䅁权獄兄䅁权奁杂䅁允䅁䅁䅅䅁䭁䕁䝯䅁䵁䅉䅅䅁䑁䅁䅁睁䵁䅁䅁权癁兄䅁权流杂䅁允䅁䅁䅅䅁䙁䭁䠵場啯汌䅬䍄䉁䅁䅁兂䅁䅁䅍䅄䅁䅁䅯睌䄰䅁䅯朶䅯䅁䅯朵䅯䅁䅯眶䅯䅁䅅䅁䉁䅁䅁睂䅁䅁䅁䍁浲䅑杷允䅁䅁䅍䅁䑁䅁䅷䅁䭁䭁䵑䅁䭁䵁匸䅁䉁䅁䅁允䅁䅁䅣䅁䅁䍁㑂䔵䵁䅉䅅䅁䑁䅁䅁睁䵁䅁䅁权獁兄䅁权偄杅䅁允䅁䅁䅅䅁䭁䉁䕁䅁䵁䅉䅅䅁䑁䅁䅁睁䵁䅁䅁权䡁䅄䅁权捁杂䅁允䅁䅁䅅䅁䭁䡁䡕䅁䵁䅉䅅䅁䑁䅁䅁睁䵁䅁䅁权㕃杄䅁权捁杂䅁允䅁䅁䅅䅁䭁䝁䡧䅁䵁䅉䅅䅁䙁䅁䅁睁䵁䅁䅁权㕄䅄䅁权煄权䅁权浄权䅁权牄权䅁允䅁䅁䅅䅁䭁䉁䕁䅁䵁䅉䅅䅁䙁䅁䅁睁䵁䅁䅁权歃䅄䅁权䱄杅䅁权䕁䅁䅋权䥄杅䅁允䅁䅁䅅䅁䙁䥁牘払敧噰䄹䍄䉁䅁䅁兂䅁䅁䅍䅄䅁䅁䅯睲䅷䅁䅯朶䅯䅁䅯朵䅯䅁䅯眶䅯䅁䅅䅁䉁䅁䅁权允䅂䅁䍄䉁䅁䅁睁䅁䅁䅍䅄䅁䅁䅯杇䅷䅁䅯杊䅙䅁䅅䅁䉁䅁䅁兂䥂場啯牲奤䅑杷允䅁䅁䅍䅁䑁䅁䅷䅁䭁䭁䵑䅁䭁䉁䝷䅁䉁䅁䅁允䅁䅁䅯睺䅙䅁杷允䅁䅁䅍䅁䑁䅁䅷䅁䭁䭁䵑䅁䭁䍁䝙䅁䉁䅁䅁允䅁䅁䅕児塲㍯摃䕗䵁䅉䅅䅁䙁䅁䅁睁䵁䅁䅁权灄䅄䅁权汄权䅁权浄权䅁权湄权䅁允䅁䅁䅅䅁䭁䉁䕁䅁䵁䅉䅅䅁䙁䅁䅁睁䵁䅁䅁权歃䅄䅁权潄权䅁权浄权䅁权湄权䅁允䅁䅁䅅䅁䭁䑁䱙䅁䵁䅉䅅䅁䙁䅁䅁睁䵁䅁䅁权䙁睃䅁权䱄杅䅁权䕁䅁䅋权䩄杅䅁允䅁䅁䅅䅁䙁䙁偹癷潕䙔䅚䍄䉁䅁䅁兂䅁䅁䅍䅄䅁䅁䅯䅰䅷䅁䅯儶䅯䅁䅯朵䅯䅁䅯眵䅯䅁䅅䅁䉁䅁䅁权䝁充䅁䍄䉁䅁䅁睁䅁䅁䅍䅄䅁䅁䅯允䅳䅁䅯硺䅉䅁䅅䅁䉁䅁䅁权允䅂䅁䍄䉁䅁䅁兂䅁䅁䅍䅄䅁䅁䅯允䅳䅁䅯硹䅉䅁䅯䅂䍁䅧䅯剹䅉䅁䅅䅁䉁䅁䅁兂啁歲桦瑥摒䅑杷允䅁䅁䅕䅁䑁䅁䅷䅁䭁䩁估䅁䭁佁䬰䅁䭁佁䭙䅁䭁佁䭣䅁䉁䅁䅁允䅁䅁䅣䅁䅁䭁塄唵䵁䅉䅅䅁䙁䅁䅁睁䵁䅁䅁权䉁睃䅁权汄权䅁权浄权䅁权湄权䅁允䅁䅁䅅䅁䭁䉁䱯䅁䵁䅉䅅䅁䑁䅁䅁睁䵁䅁䅁权乄睃䅁权慁杂䅁允䅁䅁䅅䅁䭁䙁䜸䅁䵁䅉䅅䅁䑁䅁䅁睁䵁䅁䅁权乄睃䅁权捁杂䅁允䅁䅁䅅䅁䭁䡁䥑䅁䵁䅉䅅䅁䙁䅁䅁睁䵁䅁䅁权い权䅁权灄权䅁权浄权䅁权湄权䅁允䅁䅁䅅䅁䭁䉁䕁䅁䵁䅉䅅䅁䑁䅁䅁睁䵁䅁䅁权乄睃䅁权敁杂䅁允䅁䅁䅅䅁䭁䡁䥑䅁䵁䅉䅅䅁䙁䅁䅁睁䵁䅁䅁权灂兄䅁权灄权䅁权浄权䅁权湄权䅁允䅁䅁䅅䅁䭁乁佅䅁䵁䅉䅅䅁䑁䅁䅁睁䵁䅁䅁权癄睃䅁权流杂䅁允䅁䅁䅅䅁䙁䙁偹癷潕䙌䅚䍄䉁䅁䅁兂䅁䅁䅍䅄䅁䅁䅯兺䅳䅁䅯䄶䅯䅁䅯朵䅯䅁䅯眵䅯䅁䅅䅁䉁䅁䅁权允䅂䅁䍄䉁䅁䅁兂䅁䅁䅍䅄䅁䅁䅯兺䅳䅁䅯儷䅯䅁䅯朵䅯䅁䅯眵䅯䅁䅅䅁䉁䅁䅁权允䅂䅁䍄䉁䅁䅁兂䅁䅁䅍䅄䅁䅁䅯兮䄴䅁䅯剸䅉䅁䅯䅂䍁䅧䅯䉹䅉䅁䅅䅁䉁䅁䅁兂杂ㄷは灚歅䅑杷允䅁䅁䅕䅁䑁䅁䅷䅁䭁偁䴴䅁䭁䵁单䅁䭁䅁䅑潁䭁䵁卧䅁䉁䅁䅁允䅁䅁䅕爯䡶㝌稷歈䵁䅉䅅䅁䕁䅁䅁睁䵁䅁䅁权⭄䅄䅁权晁杂䅁权杁杂䅁允䅁䅁䅅䅁䭁䝁䩫䅁䵁䅉䅅䅁䑁䅁䅁睁䵁䅁䅁权㥄䅄䅁权流杂䅁允䅁䅁䅅䅁䙁䅁塲㍯㥁汏䅬䍄䉁䅁䅁睁䅁䅁䅍䅄䅁䅁䅯睹䅷䅁䅯杇䅙䅁䅅䅁䉁䅁䅁权楂杂䅁䍄䉁䅁䅁兂䅁䅁䅍䅄䅁䅁䅯硁䅁䅁䅯硹䅉䅁䅯䅂䍁䅧䅯䉹䅉䅁䅅䅁䉁䅁䅁兂䥂場啯杲奤䅑杷允䅁䅁䅕䅁䑁䅁䅷䅁䭁䅁何䅁䭁䵁即䅁䭁䅁䅑潁䭁䵁卧䅁䉁䅁䅁允䅁䅁䅕捺䵺䵺捹歖䵁䅉䅅䅁䙁䅁䅁睁䵁䅁䅁权流睃䅁权煄权䅁权浄权䅁权牄权䅁允䅁䅁䅅䅁䭁䉁䕁䅁䵁䅉䅅䅁䙁䅁䅁睁䵁䅁䅁权㥄䅄䅁权汄权䅁权浄权䅁权湄权䅁允䅁䅁䅅䅁䭁䉁䕁䅁䵁䅉䅅䅁䙁䅁䅁睁䵁䅁䅁权㥄䅄䅁权獄权䅁权浄权䅁权湄权䅁允䅁䅁䅅䅁䭁䉁䕁䅁䵁䅉䅅䅁䑁䅁䅁睁䵁䅁䅁权䍄杄䅁权偄杅䅁允䅁䅁䅅䅁䡁䅁䅁䅁䅄畮䅖䍄䉁䅁䅁兂䅁䅁䅍䅄䅁䅁䅯睗䅳䅁䅯硹䅉䅁䅯䅂䍁䅧䅯剹䅉䅁䅅䅁䉁䅁䅁兂灁䥘䌯娹捨䅑杷允䅁䅁䅕䅁䑁䅁䅷䅁䭁䙁义䅁䭁佁䭷䅁䭁佁䭙䅁䭁佁䭣䅁䉁䅁䅁允䅁䅁䅣䅁䅁䕁ㅁ唵䵁䅉䅅䅁䑁䅁䅁睁䵁䅁䅁权䭁杄䅁权敁杂䅁允䅁䅁䅅䅁䭁偁䜸䅁䵁䅉䅅䅁䙁䅁䅁睁䵁䅁䅁权畄睃䅁权䙄杅䅁权䕁䅁䅋权䩄杅䅁允䅁䅁䅅䅁䙁䱁䱵䵥协睹䅰䍄䉁䅁䅁兂䅁䅁䅍䅄䅁䅁䅯杷䄴䅁䅯剸䅉䅁䅯䅂䍁䅧䅯剹䅉䅁䅅䅁䉁䅁䅁兂灁塺䅧晢吰䅑杷允䅁䅁䅕䅁䑁䅁䅷䅁䭁䥁䵣䅁䭁䵁单䅁䭁䅁䅑潁䭁䵁卧䅁䉁䅁䅁允䅁䅁䅕敒汰戴倶歆䵁䅉䅅䅁䙁䅁䅁睁䵁䅁䅁权乂兄䅁权䙄杅䅁权䕁䅁䅋权䥄杅䅁允䅁䅁䅅䅁䙁䩁敔䍩塓桭䅰䍄䉁䅁䅁兂䅁䅁䅍䅄䅁䅁䅯党䅷䅁䅯剸䅉䅁䅯䅂䍁䅧䅯䉹䅉䅁䅅䅁䉁䅁䅁兂硂摢䙣䅃䩳䅑杷允䅁䅁䅕䅁䑁䅁䅷䅁䭁䵁佉䅁䭁佁䭧䅁䭁佁䭙䅁䭁佁䭣䅁䉁䅁䅁允䅁䅁䅯䅅䅑䅁杷允䅁䅁䅕䅁䑁䅁䅷䅁䭁䍁久䅁䭁佁䭷䅁䭁佁䭙䅁䭁佁䭣䅁䉁䅁䅁允䅁䅁䅣䅁䅁䵁楄䔵䵁䅉䅅䅁䙁䅁䅁睁䵁䅁䅁权䍄杄䅁权瑄权䅁权浄权䅁权湄权䅁允䅁䅁䅅䅁䭁䉁䕁䅁䵁䅉䅅䅁䙁䅁䅁睁䵁䅁䅁权䙁兄䅁权䱄杅䅁权䕁䅁䅋权䩄杅䅁允䅁䅁䅅䅁䙁䅁塲㍯㥁浡䅆䍄䉁䅁䅁睁䅁䅁䅍䅄䅁䅁䅯兂䄰䅁䅯䅇䅙䅁䅅䅁䉁䅁䅁权㡂杂䅁䍄䉁䅁䅁兂䅁䅁䅍䅄䅁䅁䅯睎䅷䅁䅯硹䅉䅁䅯䅂䍁䅧䅯䉹䅉䅁䅅䅁䉁䅁䅁兂晁敨剴偵夵䅑杷允䅁䅁䅍䅁䑁䅁䅷䅁䭁䅁乕䅁䭁䍁䝙䅁䉁䅁䅁允䅁䅁䅕敨剴䉵ㄵ歕䵁䅉䅅䅁䙁䅁䅁睁䵁䅁䅁权䍄睃䅁权瑄权䅁权浄权䅁权湄权䅁允䅁䅁䅅䅁䡁䅁䅁䅁䅃⭷䅖䍄䉁䅁䅁睁䅁䅁䅍䅄䅁䅁䅯党䄰䅁䅯䅇䅙䅁䅅䅁䉁䅁䅁权㥁杂䅁䍄䉁䅁䅁兂䅁䅁䅍䅄䅁䅁䅯䅉䅳䅁䅯硹䅉䅁䅯䅂䍁䅧䅯䉹䅉䅁䅅䅁䉁䅁䅁兂晁敨剴䅵朵䅑杷允䅁䅁䅕䅁䑁䅁䅷䅁䭁䝁䱣䅁䭁䵁即䅁䭁䅁䅑潁䭁䵁卫䅁䉁䅁䅁允䅁䅁䅕児塲㍯乂歗䵁䅉䅅䅁䙁䅁䅁睁䵁䅁䅁权杁睃䅁权䱄杅䅁权䕁䅁䅋权䩄杅䅁允䅁䅁䅅䅁䙁䵁䴳䵺䵺䘷䅸䍄䉁䅁䅁睁䅁䅁䅍䅄䅁䅁䅯䅉䅳䅁䅯䅇䅙䅁䅅䅁䉁䅁䅁权㕁杂䅁䍄䉁䅁䅁睁䅁䅁䅍䅄䅁䅁䅯䅉䅳䅁䅯杈䅙䅁䅅䅁䉁䅁䅁权歃杂䅁䍄䉁䅁䅁兂䅁䅁䅍䅄䅁䅁䅯杮䅳䅁䅯硹䅉䅁䅯䅂䍁䅧䅯䉹䅉䅁䅅䅁䉁䅁䅁兂㝂䭆䠵嘴婰䅑杷允䅁䅁䅍䅁䑁䅁䅷䅁䭁䍁䱁䅁䭁䍁䝙䅁䉁䅁䅁允䅁䅁䅕䡰㥁瑃橤啗䵁䅉䅅䅁䙁䅁䅁睁䵁䅁䅁权㙂睃䅁权䙄杅䅁权䕁䅁䅋权䥄杅䅁允䅁䅁䅅䅁䙁䑁㤵佩䩳楇䅊䍄䉁䅁䅁兂䅁䅁䅍䅄䅁䅁䅯䅉䅳䅁䅯儵䅯䅁䅯朵䅯䅁䅯眵䅯䅁䅅䅁䉁䅁䅁权允䅂䅁䍄䉁䅁䅁兂䅁䅁䅍䅄䅁䅁䅯䅉䅳䅁䅯䄷䅯䅁䅯朵䅯䅁䅯眵䅯䅁䅅䅁䉁䅁䅁权允䅂䅁䍄䉁䅁䅁兂䅁䅁䅍䅄䅁䅁䅯䅉䅳䅁䅯儷䅯䅁䅯朵䅯䅁䅯眵䅯䅁䅅䅁䉁䅁䅁权允䅂䅁䍄䉁䅁䅁睁䅁䅁䅍䅄䅁䅁䅯眹䅷䅁䅯杈䅙䅁䅅䅁䉁䅁䅁权祁杂䅁䍄䉁䅁䅁兂䅁䅁䅍䅄䅁䅁䅯睸䅳䅁䅯硹䅉䅁䅯䅂䍁䅧䅯剹䅉䅁䅅䅁䉁䅁䅁兂浂浚浚楚塚䅑杷允䅁䅁䅕䅁䑁䅁䅷䅁䭁䩁䵫䅁䭁䵁即䅁䭁䅁䅑潁䭁䵁卫䅁䉁䅁䅁允䅁䅁䅕⽷潕䥘䌹ざ䵁䅉䅅䅁䙁䅁䅁睁䵁䅁䅁权敂䅅䅁权汄权䅁权浄权䅁权湄权䅁允䅁䅁䅅䅁䭁䉁䕁䅁䵁䅉䅅䅁䑁䅁䅁睁䵁䅁䅁权灄䅄䅁权歁杂䅁允䅁䅁䅅䅁䭁䑁䝁䅁䵁䅉䅅䅁䑁䅁䅁睁䵁䅁䅁权婃䅄䅁权歁杂䅁允䅁䅁䅅䅁䭁䍁前䅁䵁䅉䅅䅁䙁䅁䅁睁䵁䅁䅁权牂兄䅁权汄权䅁权浄权䅁权湄权䅁允䅁䅁䅅䅁䭁䉁䕁䅁䵁䅉䅅䅁䑁䅁䅁睁䵁䅁䅁权獃䅄䅁权敁杂䅁允䅁䅁䅅䅁䭁䉁䡯䅁䵁䅉䅅䅁䑁䅁䅁睁䵁䅁䅁权灂䅄䅁权偄杅䅁允䅁䅁䅅䅁䡁䅁䅁䅁杄攱䅂䍄䉁䅁䅁䅂䅁䅁䅍䅄䅁䅁䅯睎䄴䅁䅯睈䅙䅁䅯䅉䅙䅁䅅䅁䉁䅁䅁权橄充䅁䍄䉁䅁䅁兂䅁䅁䅍䅄䅁䅁䅯六䅷䅁䅯儶䅯䅁䅯朵䅯䅁䅯眵䅯䅁䅅䅁䉁䅁䅁权允䅂䅁䍄䉁䅁䅁睁䅁䅁䅍䅄䅁䅁䅯睋䅳䅁䅯硺䅉䅁䅅䅁䉁䅁䅁睂䅁䅁䅁䱑桔䅑杷允䅁䅁䅕䅁䑁䅁䅷䅁䭁䵁佧䅁䭁䵁单䅁䭁䅁䅑潁䭁䵁卫䅁䉁䅁䅁允䅁䅁䅕扔ㅎ祦獅ぅ䵁䅉䅅䅁䙁䅁䅁睁䵁䅁䅁权捁睄䅁权灄权䅁权浄权䅁权湄权䅁允䅁䅁䅅䅁䭁䉁䕁䅁䵁䅉䅅䅁䙁䅁䅁睁䵁䅁䅁权婃䅄䅁权煄权䅁权浄权䅁权牄权䅁允䅁䅁䅅䅁䭁䉁䕁䅁䵁䅉䅅䅁䙁䅁䅁睁䵁䅁䅁权婃䅄䅁权獄权䅁权浄权䅁权湄权䅁允䅁䅁䅅䅁䭁䉁䕁䅁䵁䅉䅅䅁䙁䅁䅁睁䵁䅁䅁权楁杄䅁权汄权䅁权浄权䅁权湄权䅁允䅁䅁䅅䅁䭁䅁䰸䅁䵁䅉䅅䅁䑁䅁䅁睁䵁䅁䅁权摁睄䅁权偄杅䅁允䅁䅁䅅䅁䭁䉁䕁䅁䵁䅉䅅䅁䙁䅁䅁睁䵁䅁䅁权摄䅄䅁权汄权䅁权浄权䅁权湄权䅁允䅁䅁䅅䅁䭁䉁䕁䅁䵁䅉䅅䅁䑁䅁䅁睁䵁䅁䅁权摁睄䅁权慁杂䅁允䅁䅁䅅䅁䭁䙁䝫䅁䵁䅉䅅䅁䑁䅁䅁睁䵁䅁䅁权摁睄䅁权敁杂䅁允䅁䅁䅅䅁䭁䙁䤴䅁䵁䅉䅅䅁䑁䅁䅁睁䵁䅁䅁权摁睄䅁权流杂䅁允䅁䅁䅅䅁䙁䍁捬㡪ㅌ䙋䅨䍄䉁䅁䅁兂䅁䅁䅍䅄䅁䅁䅯睏䅳䅁䅯儷䅯䅁䅯朵䅯䅁䅯眵䅯䅁䅅䅁䉁䅁䅁权允䅂䅁䍄䉁䅁䅁兂䅁䅁䅍䅄䅁䅁䅯䅭䅷䅁䅯朶䅯䅁䅯朵䅯䅁䅯眶䅯䅁䅅䅁䉁䅁䅁权允䅂䅁䍄䉁䅁䅁兂䅁䅁䅍䅄䅁䅁䅯先䄸䅁䅯儵䅯䅁䅯朵䅯䅁䅯眵䅯䅁䅅䅁䉁䅁䅁权㉁睃䅁䍄䉁䅁䅁兂䅁䅁䅍䅄䅁䅁䅯睺䄰䅁䅯硹䅉䅁䅯䅂䍁䅧䅯䉹䅉䅁䅅䅁䉁䅁䅁兂慃婭婭婭浆䅑杷允䅁䅁䅕䅁䑁䅁䅷䅁䭁䡁儸䅁䭁佁䬰䅁䭁佁䭙䅁䭁佁䭣䅁䉁䅁䅁允䅁䅁䅯䅅䅑䅁杷允䅁䅁䅕䅁䑁䅁䅷䅁䭁䉁倰䅁䭁佁䬰䅁䭁佁䭙䅁䭁佁䭣䅁䉁䅁䅁允䅁䅁䅣䅁䅁䭁䵄唵䵁䅉䅅䅁䑁䅁䅁睁䵁䅁䅁权煄睃䅁权慁杂䅁允䅁䅁䅅䅁䭁䵁䝁䅁䵁䅉䅅䅁䙁䅁䅁睁䵁䅁䅁权奃睄䅁权䱄杅䅁权䕁䅁䅋权䥄杅䅁允䅁䅁䅅䅁䙁䵁䴳䵺䵺䙶䄵䍄䉁䅁䅁兂䅁䅁䅍䅄䅁䅁䅯䅇䄰䅁䅯剸䅉䅁䅯䅂䍁䅧䅯䉹䅉䅁䅅䅁䉁䅁䅁兂歂䵯夯㝘樸䅑杷允䅁䅁䅕䅁䑁䅁䅷䅁䭁䉁乧䅁䭁䵁单䅁䭁䅁䅑潁䭁䵁卫䅁䉁䅁䅁允䅁䅁䅕䈫呍㥵祒歉䵁䅉䅅䅁䙁䅁䅁睁䵁䅁䅁权奁兄䅁权䱄杅䅁权䕁䅁䅋权䥄杅䅁允䅁䅁䅅䅁䙁䑁䬰㘱睎嘯䄱䍄䉁䅁䅁䅂䅁䅁䅍䅄䅁䅁䅯来䅷䅁䅯睈䅙䅁䅯䅉䅙䅁䅅䅁䉁䅁䅁权汄充䅁䍄䉁䅁䅁睁䅁䅁䅍䅄䅁䅁䅯䅇䄰䅁䅯杊䅙䅁䅅䅁䉁䅁䅁兂㑃潈牘单卨䅑杷允䅁䅁䅕䅁䑁䅁䅷䅁䭁䩁估䅁䭁佁䭧䅁䭁佁䭙䅁䭁佁䭣䅁䉁䅁䅁允䅁䅁䅯李䅳䅁杷允䅁䅁䅕䅁䑁䅁䅷䅁䭁䅁䵍䅁䭁佁䭯䅁䭁佁䭙䅁䭁佁䭳䅁䉁䅁䅁允䅁䅁䅯䅅䅑䅁杷允䅁䅁䅕䅁䑁䅁䅷䅁䭁佁乷䅁䭁䵁单䅁䭁䅁䅑潁䭁䵁卫䅁䉁䅁䅁允䅁䅁䅕桵稫倷华啃䵁䅉䅅䅁䙁䅁䅁睁䵁䅁䅁权奁兄䅁权獄权䅁权浄权䅁权湄权䅁允䅁䅁䅅䅁䭁䉁䕁䅁䵁䅉䅅䅁䙁䅁䅁睁䵁䅁䅁权婁睄䅁权䙄杅䅁权䕁䅁䅋权䩄杅䅁允䅁䅁䅅䅁䙁乁扊汬乲䅆䅤䍄䉁䅁䅁兂䅁䅁䅍䅄䅁䅁䅯杔䅳䅁䅯硹䅉䅁䅯䅂䍁䅧䅯䉹䅉䅁䅅䅁䉁䅁䅁兂乄䵺䵺䙺楒䅑杷允䅁䅁䅕䅁䑁䅁䅷䅁䭁䉁偫䅁䭁䵁即䅁䭁䅁䅑潁䭁䵁卧䅁䉁䅁䅁允䅁䅁䅕瑃橥䑣㘱䕙䵁䅉䅅䅁䑁䅁䅁睁䵁䅁䅁权䡂兄䅁权敁杂䅁允䅁䅁䅅䅁䭁佁䝍䅁䵁䅉䅅䅁䕁䅁䅁睁䵁䅁䅁权癃䅄䅁权晁杂䅁权杁杂䅁允䅁䅁䅅䅁䭁䕁䝷䅁䵁䅉䅅䅁䑁䅁䅁睁䵁䅁䅁权煄睃䅁权奁杂䅁允䅁䅁䅅䅁䭁䉁䝫䅁䵁䅉䅅䅁䑁䅁䅁睁䵁䅁䅁权慁睄䅁权敁杂䅁允䅁䅁䅅䅁䭁佁䝙䅁䵁䅉䅅䅁䑁䅁䅁睁䵁䅁䅁权橂杄䅁权奁杂䅁允䅁䅁䅅䅁䭁䕁䝯䅁䵁䅉䅅䅁䙁䅁䅁睁䵁䅁䅁权婁睄䅁权獄权䅁权浄权䅁权湄权䅁允䅁䅁䅅䅁䭁䉁䕁䅁䵁䅉䅅䅁䙁䅁䅁睁䵁䅁䅁权慁睄䅁权獄权䅁权浄权䅁权湄权䅁允䅁䅁䅅䅁䭁䉁䕁䅁䵁䅉䅅䅁䙁䅁䅁睁䵁䅁䅁权ぁ睄䅁权䙄杅䅁权䕁䅁䅋权䥄杅䅁允䅁䅁䅅䅁䙁䅁步㍚橎睭䄱䍄䉁䅁䅁兂䅁䅁䅍䅄䅁䅁䅯䅎䄸䅁䅯硹䅉䅁䅯䅂䍁䅧䅯䉹䅉䅁䅅䅁䉁䅁䅁兂䑄匹捨㉪䱊䅑杷允䅁䅁䅕䅁䑁䅁䅷䅁䭁䑁偑䅁䭁䵁即䅁䭁䅁䅑潁䭁䵁卫䅁䉁䅁䅁允䅁䅁䅕積積積穎啕䵁䅉䅅䅁䑁䅁䅁睁䵁䅁䅁权ぁ睄䅁权奁杂䅁允䅁䅁䅅䅁䭁䑁䝫䅁䵁䅉䅅䅁䙁䅁䅁睁䵁䅁䅁权䍄睃䅁权灄权䅁权浄权䅁权湄权䅁允䅁䅁䅅䅁䭁䕁匰䅁䵁䅉䅅䅁䙁䅁䅁睁䵁䅁䅁权桂睄䅁权䙄杅䅁权䕁䅁䅋权䩄杅䅁允䅁䅁䅅䅁䙁佁敄剷㥥䑘䄵䍄䉁䅁䅁睁䅁䅁䅍䅄䅁䅁䅯杅䅷䅁䅯䅇䅙䅁䅅䅁䉁䅁䅁权婁杂䅁䍄䉁䅁䅁睁䅁䅁䅍䅄䅁䅁䅯杇䅷䅁䅯杈䅙䅁䅅䅁䉁䅁䅁权煃杂䅁䍄䉁䅁䅁睁䅁䅁䅍䅄䅁䅁䅯兡䄸䅁䅯杈䅙䅁䅅䅁䉁䅁䅁权灁睂䅁䍄䉁䅁䅁兂䅁䅁䅍䅄䅁䅁䅯兡䄸䅁䅯䄶䅯䅁䅯朵䅯䅁䅯眵䅯䅁䅅䅁䉁䅁䅁权允䅂䅁䍄䉁䅁䅁兂䅁䅁䅍䅄䅁䅁䅯光䅳䅁䅯硹䅉䅁䅯䅂䍁䅧䅯剹䅉䅁䅅䅁䉁䅁䅁兂㉄䙋偹潷婖䅑杷允䅁䅁䅕䅁䑁䅁䅷䅁䭁䝁偫䅁䭁佁䭯䅁䭁佁䭙䅁䭁佁䭳䅁䉁䅁䅁允䅁䅁䅯䅅䅑䅁杷允䅁䅁䅕䅁䑁䅁䅷䅁䭁䝁偫䅁䭁佁䭷䅁䭁佁䭙䅁䭁佁䭣䅁䉁䅁䅁允䅁䅁䅯䅅䅑䅁杷允䅁䅁䅍䅁䑁䅁䅷䅁䭁䝁䱣䅁䭁䉁䝷䅁䉁䅁䅁允䅁䅁䅯杋䅙䅁杷允䅁䅁䅕䅁䑁䅁䅷䅁䭁䡁乑䅁䭁䵁单䅁䭁䅁䅑潁䭁䵁卫䅁䉁䅁䅁允䅁䅁䅕䭊獊畈䩤䕆䵁䅉䅅䅁䙁䅁䅁睁䵁䅁䅁权流杄䅁权獄权䅁权浄权䅁权湄权䅁允䅁䅁䅅䅁䡁䅁䅁䅁杁⭃䅚䍄䉁䅁䅁兂䅁䅁䅍䅄䅁䅁䅯杊䄴䅁䅯儷䅯䅁䅯朵䅯䅁䅯眵䅯䅁䅅䅁䉁䅁䅁睂䅁䅁䅁䅉浶䅑杷允䅁䅁䅕䅁䑁䅁䅷䅁䭁䕁䴰䅁䭁佁䬰䅁䭁佁䭙䅁䭁佁䭣䅁䉁䅁䅁允䅁䅁䅣䅁䅁佁塁欵䵁䅉䅅䅁䑁䅁䅁睁䵁䅁䅁权ㅂ兄䅁权慁杂䅁允䅁䅁䅅䅁䭁䉁䝳䅁䵁䅉䅅䅁䙁䅁䅁睁䵁䅁䅁权㝄䅄䅁权汄权䅁权浄权䅁权湄权䅁允䅁䅁䅅䅁䭁䉁䕁䅁䵁䅉䅅䅁䑁䅁䅁睁䵁䅁䅁权奄䅅䅁权捁杂䅁允䅁䅁䅅䅁䭁䥁䜸䅁䵁䅉䅅䅁䙁䅁䅁睁䵁䅁䅁权湂兄䅁权潄权䅁权浄权䅁权湄权䅁允䅁䅁䅅䅁䭁䉁䕁䅁䵁䅉䅅䅁䑁䅁䅁睁䵁䅁䅁权楃䅄䅁权流杂䅁允䅁䅁䅅䅁䙁䅁塲㍯㥁汵䅎䍄䉁䅁䅁兂䅁䅁䅍䅄䅁䅁䅯兤䄰䅁䅯儶䅯䅁䅯朵䅯䅁䅯眵䅯䅁䅅䅁䉁䅁䅁权啄杄䅁䍄䉁䅁䅁睁䅁䅁䅍䅄䅁䅁䅯䅳䅷䅁䅯杊䅙䅁䅅䅁䉁䅁䅁兂穁積積硍华䅑杷允䅁䅁䅕䅁䑁䅁䅷䅁䭁䡁乕䅁䭁佁䭯䅁䭁佁䭙䅁䭁佁䭳䅁䉁䅁䅁允䅁䅁䅣䅁䅁䥁䉂欵䵁䅉䅅䅁䑁䅁䅁睁䵁䅁䅁权㉂兄䅁权歁杂䅁允䅁䅁䅅䅁䭁䅁偑䅁䵁䅉䅅䅁䑁䅁䅁睁䵁䅁䅁权㍂兄䅁权歁杂䅁允䅁䅁䅅䅁䭁䅁偕䅁䵁䅉䅅䅁䙁䅁䅁睁䵁䅁䅁权元兄䅁权䱄杅䅁权䕁䅁䅋权䥄杅䅁允䅁䅁䅅䅁䙁䝁浚浚浚汴䅖䍄䉁䅁䅁兂䅁䅁䅍䅄䅁䅁䅯䅥䄰䅁䅯䄶䅯䅁䅯朵䅯䅁䅯眵䅯䅁䅅䅁䉁䅁䅁权㉁睃䅁䍄䉁䅁䅁兂䅁䅁䅍䅄䅁䅁䅯䅈䅷䅁䅯剸䅉䅁䅯䅂䍁䅧䅯剹䅉䅁䅅䅁䉁䅁䅁兂䝂杨穬䭁景䅑杷允䅁䅁䅍䅁䑁䅁䅷䅁䭁䉁䵷䅁䭁䉁䝧䅁䉁䅁䅁允䅁䅁䅯兇䅙䅁杷允䅁䅁䅍䅁䑁䅁䅷䅁䭁䉁佳䅁䭁䉁䝷䅁䉁䅁䅁允䅁䅁䅯杧䅙䅁杷允䅁䅁䅕䅁䑁䅁䅷䅁䭁乁义䅁䭁䵁单䅁䭁䅁䅑潁䭁䵁卫䅁䉁䅁䅁允䅁䅁䅕朶䠱䵩䥊啈䵁䅉䅅䅁䑁䅁䅁睁䵁䅁䅁权癃兄䅁权偄杅䅁允䅁䅁䅅䅁䭁䉁䕁䅁䵁䅉䅅䅁䑁䅁䅁睁䵁䅁䅁权塄䅄䅁权慁杂䅁允䅁䅁䅅䅁䭁䙁䜸䅁䵁䅉䅅䅁䙁䅁䅁睁䵁䅁䅁权卄兄䅁权潄权䅁权浄权䅁权湄权䅁允䅁䅁䅅䅁䭁䉁䕁䅁䵁䅉䅅䅁䑁䅁䅁睁䵁䅁䅁权㝃兄䅁权歁杂䅁允䅁䅁䅅䅁䭁䱁乷䅁䵁䅉䅅䅁䑁䅁䅁睁䵁䅁䅁权歁睄䅁权捁杂䅁允䅁䅁䅅䅁䭁䝁䝉䅁䵁䅉䅅䅁䑁䅁䅁睁䵁䅁䅁权歁睄䅁权流杂䅁允䅁䅁䅅䅁䙁䵁䴳䵺䵺䘳䅊䍄䉁䅁䅁兂䅁䅁䅍䅄䅁䅁䅯䅭䄸䅁䅯儶䅯䅁䅯朵䅯䅁䅯眵䅯䅁䅅䅁䉁䅁䅁权扂杅䅁䍄䉁䅁䅁兂䅁䅁䅍䅄䅁䅁䅯入䅷䅁䅯硹䅉䅁䅯䅂䍁䅧䅯剹䅉䅁䅅䅁䉁䅁䅁兂㝂䭆䠵搴婰䅑杷允䅁䅁䅍䅁䑁䅁䅷䅁䭁佁何䅁䭁䵁匸䅁䉁䅁䅁允䅁䅁䅯䅅䅑䅁杷允䅁䅁䅕䅁䑁䅁䅷䅁䭁䍁偑䅁䭁佁䭧䅁䭁佁䭙䅁䭁佁䭣䅁䉁䅁䅁允䅁䅁䅯䅅䅑䅁杷允䅁䅁䅍䅁䑁䅁䅷䅁䭁䉁何䅁䭁䍁䝙䅁䉁䅁䅁允䅁䅁䅕䅁䅁䅁元啖䵁䅉䅅䅁䙁䅁䅁睁䵁䅁䅁权㝄䅄䅁权䱄杅䅁权䕁䅁䅋权䥄杅䅁允䅁䅁䅅䅁䙁偁潙䥘䌯噰䅤䍄䉁䅁䅁睁䅁䅁䅍䅄䅁䅁䅯䄹䅷䅁䅯䅈䅙䅁䅅䅁䉁䅁䅁权䱄杂䅁䍄䉁䅁䅁兂䅁䅁䅍䅄䅁䅁䅯睵䅳䅁䅯硹䅉䅁䅯䅂䍁䅧䅯䉹䅉䅁䅅䅁䉁䅁䅁兂畃⭒㙆䝆楚䅑杷允䅁䅁䅕䅁䑁䅁䅷䅁䭁䍁偑䅁䭁佁䭯䅁䭁佁䭙䅁䭁佁䭳䅁䉁䅁䅁允䅁䅁䅯䅅䅑䅁杷允䅁䅁䅍䅁䑁䅁䅷䅁䭁䅁八䅁䭁䉁䝧䅁䉁䅁䅁允䅁䅁䅯克䅙䅁杷允䅁䅁䅑䅁䑁䅁䅷䅁䭁䅁䵙䅁䭁䉁䜸䅁䭁䍁䝁䅁䉁䅁䅁允䅁䅁䅯杬䅙䅁杷允䅁䅁䅍䅁䑁䅁䅷䅁䭁䅁八䅁䭁䉁䜴䅁䉁䅁䅁允䅁䅁䅯克䅣䅁杷允䅁䅁䅕䅁䑁䅁䅷䅁䭁佁佉䅁䭁䵁即䅁䭁䅁䅑潁䭁䵁卧䅁䉁䅁䅁允䅁䅁䅕捺䵺䵺㡹啗䵁䅉䅅䅁䙁䅁䅁睁䵁䅁䅁权䩁䅅䅁权灄权䅁权浄权䅁权湄权䅁允䅁䅁䅅䅁䭁䉁䕁䅁䵁䅉䅅䅁䕁䅁䅁睁䵁䅁䅁权㕂睃䅁权晁杂䅁权杁杂䅁允䅁䅁䅅䅁䭁䑁䥳䅁䵁䅉䅅䅁䑁䅁䅁睁䵁䅁䅁权㕄睃䅁权歁杂䅁允䅁䅁䅅䅁䭁佁剧䅁䵁䅉䅅䅁䑁䅁䅁睁䵁䅁䅁权䡃䅄䅁权奁杂䅁允䅁䅁䅅䅁䭁䕁䡫䅁䵁䅉䅅䅁䑁䅁䅁睁䵁䅁䅁权䡃䅄䅁权慁杂䅁允䅁䅁䅅䅁䭁䝁䝷䅁䵁䅉䅅䅁䕁䅁䅁睁䵁䅁䅁权䡃䅄䅁权晁杂䅁权杁杂䅁允䅁䅁䅅䅁䭁乁䭕䅁䵁䅉䅅䅁䑁䅁䅁睁䵁䅁䅁权あ䅄䅁权偄杅䅁允䅁䅁䅅䅁䭁䉁䕁䅁䵁䅉䅅䅁䙁䅁䅁睁䵁䅁䅁权あ䅄䅁权䱄杅䅁权䕁䅁䅋权䥄杅䅁允䅁䅁䅅䅁䙁䉁䘫ㄶ㑇浲䅂䍄䉁䅁䅁兂䅁䅁䅍䅄䅁䅁䅯兡䅷䅁䅯剸䅉䅁䅯䅂䍁䅧䅯䉹䅉䅁䅅䅁䉁䅁䅁兂煄癥䑉䬫祅䅑杷允䅁䅁䅕䅁䑁䅁䅷䅁䭁偁乁䅁䭁佁䭯䅁䭁佁䭙䅁䭁佁䭳䅁䉁䅁䅁允䅁䅁䅯䅅䅑䅁杷允䅁䅁䅕䅁䑁䅁䅷䅁䭁䍁伴䅁䭁佁䭧䅁䭁佁䭙䅁䭁佁䭣䅁䉁䅁䅁允䅁䅁䅯杂䅳䅁杷允䅁䅁䅍䅁䑁䅁䅷䅁䭁䡁䵕䅁䭁䉁䝷䅁䉁䅁䅁允䅁䅁䅯杍䅣䅁杷允䅁䅁䅕䅁䑁䅁䅷䅁䭁䡁䵑䅁䭁佁䭧䅁䭁佁䭙䅁䭁佁䭣䅁䉁䅁䅁允䅁䅁䅯杂䅳䅁杷允䅁䅁䅕䅁䑁䅁䅷䅁䭁䩁乯䅁䭁䵁即䅁䭁䅁䅑潁䭁䵁卫䅁䉁䅁䅁允䅁䅁䅕䥘䌯匹䵧䕗䵁䅉䅅䅁䑁䅁䅁睁䵁䅁䅁权䝁䅄䅁权流杂䅁允䅁䅁䅅䅁䙁䥁牘払敧啨䅸䍄䉁䅁䅁睁䅁䅁䅍䅄䅁䅁䅯睎䄴䅁䅯硺䅉䅁䅅䅁䉁䅁䅁权允䅂䅁䍄䉁䅁䅁兂䅁䅁䅍䅄䅁䅁䅯杣䅳䅁䅯儵䅯䅁䅯朵䅯䅁䅯眵䅯䅁䅅䅁䉁䅁䅁权允䅂䅁䍄䉁䅁䅁睁䅁䅁䅍䅄䅁䅁䅯杹䅷䅁䅯杊䅙䅁䅅䅁䉁䅁䅁兂獄払敧啨䅴䅑杷允䅁䅁䅍䅁䑁䅁䅷䅁䭁䱁丸䅁䭁䉁䜴䅁䉁䅁䅁允䅁䅁䅯䅰䅙䅁杷允䅁䅁䅕䅁䑁䅁䅷䅁䭁䅁久䅁䭁佁䭕䅁䭁佁䭙䅁䭁佁䭣䅁䉁䅁䅁允䅁䅁䅯睎䅳䅁杷允䅁䅁䅕䅁䑁䅁䅷䅁䭁䅁䵙䅁䭁佁䭫䅁䭁佁䭙䅁䭁佁䭣䅁䉁䅁䅁允䅁䅁䅯䅅䅑䅁杷允䅁䅁䅕䅁䑁䅁䅷䅁䭁䝁义䅁䭁佁䭕䅁䭁佁䭙䅁䭁佁䭣䅁䉁䅁䅁允䅁䅁䅯䅅䅑䅁杷允䅁䅁䅕䅁䑁䅁䅷䅁䭁䉁䱑䅁䭁佁䭷䅁䭁佁䭙䅁䭁佁䭣䅁䉁䅁䅁允䅁䅁䅣䅁䅁䝁橃唴䵁䅉䅅䅁䙁䅁䅁睁䵁䅁䅁权癄睃䅁权䙄杅䅁权䕁䅁䅋权䥄杅䅁允䅁䅁䅅䅁䙁偁坊べ氫儶䅒䍄䉁䅁䅁兂䅁䅁䅍䅄䅁䅁䅯眷䅳䅁䅯硹䅉䅁䅯䅂䍁䅧䅯剹䅉䅁䅅䅁䉁䅁䅁兂啁歲桦楥婒䅑杷允䅁䅁䅍䅁䑁䅁䅷䅁䭁佁䰸䅁䭁䉁䝧䅁䉁䅁䅁允䅁䅁䅯克䅙䅁杷允䅁䅁䅑䅁䑁䅁䅷䅁䭁佁䰸䅁䭁䉁䜸䅁䭁䍁䝁䅁䉁䅁䅁允䅁䅁䅯杔䅙䅁杷允䅁䅁䅍䅁䑁䅁䅷䅁䭁佁䰸䅁䭁䍁䝑䅁䉁䅁䅁允䅁䅁䅯䅅䅑䅁杷允䅁䅁䅕䅁䑁䅁䅷䅁䭁佁䰸䅁䭁佁䭷䅁䭁佁䭙䅁䭁佁䭣䅁䉁䅁䅁允䅁䅁䅣䅁䅁䅁塁䔵䵁䅉䅅䅁䑁䅁䅁睁䵁䅁䅁权楄杄䅁权流杂䅁允䅁䅁䅅䅁䙁䍁捬㡪ㅌ䘶䅖䍄䉁䅁䅁睁䅁䅁䅍䅄䅁䅁䅯杶䄰䅁䅯杊䅙䅁䅅䅁䉁䅁䅁兂晁敨剴䙵圵䅑杷允䅁䅁䅕䅁䑁䅁䅷䅁䭁䱁䵳䅁䭁䵁单䅁䭁䅁䅑潁䭁䵁卧䅁䉁䅁䅁允䅁䅁䅕煭义塊义ぁ䵁䅉䅅䅁䙁䅁䅁睁䵁䅁䅁权⭃兄䅁权煄权䅁权浄权䅁权牄权䅁允䅁䅁䅅䅁䡁䅁䅁䅁杁敔䅚䍄䉁䅁䅁兂䅁䅁䅍䅄䅁䅁䅯䅤䄴䅁䅯儷䅯䅁䅯朵䅯䅁䅯眵䅯䅁䅅䅁䉁䅁䅁权允䅂䅁䍄䉁䅁䅁睁䅁䅁䅍䅄䅁䅁䅯来䄴䅁䅯硺䅉䅁䅅䅁䉁䅁䅁睂䅁䅁䅁䉁橮䅑杷允䅁䅁䅕䅁䑁䅁䅷䅁䭁䡁佯䅁䭁䵁单䅁䭁䅁䅑潁䭁䵁卧䅁䉁䅁䅁允䅁䅁䅕手睴攫唱啂䵁䅉䅅䅁䙁䅁䅁睁䵁䅁䅁权㙂杄䅁权䙄杅䅁权䕁䅁䅋权䩄杅䅁允䅁䅁䅅䅁䙁䕁橌㥫䩴八䅒䍄䉁䅁䅁睁䅁䅁䅍䅄䅁䅁䅯光䄰䅁䅯杈䅙䅁䅅䅁䉁䅁䅁权䅃杂䅁䍄䉁䅁䅁兂䅁䅁䅍䅄䅁䅁䅯来䄴䅁䅯硹䅉䅁䅯䅂䍁䅧䅯䉹䅉䅁䅅䅁䉁䅁䅁兂㉄䙋偹海婖䅑杷允䅁䅁䅍䅁䑁䅁䅷䅁䭁䅁䴸䅁䭁䵁匸䅁䉁䅁䅁允䅁䅁䅯䅅䅑䅁杷允䅁䅁䅕䅁䑁䅁䅷䅁䭁䡁佯䅁䭁佁䬰䅁䭁佁䭙䅁䭁佁䭣䅁䉁䅁䅁允䅁䅁䅯䅅䅑䅁杷允䅁䅁䅍䅁䑁䅁䅷䅁䭁䵁䱧䅁䭁䵁匸䅁䉁䅁䅁允䅁䅁䅯䅅䅑䅁杷允䅁䅁䅕䅁䑁䅁䅷䅁䭁偁䭁䅁䭁䵁即䅁䭁䅁䅑潁䭁䵁卫䅁䉁䅁䅁允䅁䅁䅕瑃橥䑣㘳歗䵁䅉䅅䅁䙁䅁䅁睁䵁䅁䅁权䡄睃䅁权䙄杅䅁权䕁䅁䅋权䥄杅䅁允䅁䅁䅅䅁䙁䭁䅑䝺佹睺䅤䍄䉁䅁䅁睁䅁䅁䅍䅄䅁䅁䅯眹䅷䅁䅯杊䅙䅁䅅䅁䉁䅁䅁兂䥂場啯楲啤䅑杷允䅁䅁䅕䅁䑁䅁䅷䅁䭁䅁䱕䅁䭁䵁单䅁䭁䅁䅑潁䭁䵁卧䅁䉁䅁䅁允䅁䅁䅕穎栫獄䅡䕋䵁䅉䅅䅁䙁䅁䅁睁䵁䅁䅁权桂兄䅁权灄权䅁权浄权䅁权湄权䅁允䅁䅁䅅䅁䭁䉁䕁䅁䵁䅉䅅䅁䑁䅁䅁睁䵁䅁䅁权䥄睃䅁权敁杂䅁允䅁䅁䅅䅁䭁䡁䝍䅁䵁䅉䅅䅁䑁䅁䅁睁䵁䅁䅁权佃䅄䅁权敁杂䅁允䅁䅁䅅䅁䭁䑁䝑䅁䵁䅉䅅䅁䑁䅁䅁睁䵁䅁䅁权䍃睃䅁权歁杂䅁允䅁䅁䅅䅁䭁䝁偣䅁䵁䅉䅅䅁䕁䅁䅁睁䵁䅁䅁权䡄睃䅁权晁杂䅁权杁杂䅁允䅁䅁䅅䅁䭁䩁䥧䅁䵁䅉䅅䅁䕁䅁䅁睁䵁䅁䅁权䥄睃䅁权晁杂䅁权杁杂䅁允䅁䅁䅅䅁䭁䵁偁䅁䵁䅉䅅䅁䙁䅁䅁睁䵁䅁䅁权䥄睃䅁权灄权䅁权浄权䅁权湄权䅁允䅁䅁䅅䅁䭁䉁䕁䅁䵁䅉䅅䅁䙁䅁䅁睁䵁䅁䅁权䥄睃䅁权獄权䅁权浄权䅁权湄权䅁允䅁䅁䅅䅁䭁䉁䕁䅁䵁䅉䅅䅁䑁䅁䅁睁䵁䅁䅁权㕂睃䅁权奁杂䅁允䅁䅁䅅䅁䭁䉁䝫䅁䵁䅉䅅䅁䙁䅁䅁睁䵁䅁䅁权桁睃䅁权䙄杅䅁权䕁䅁䅋权䩄杅䅁允䅁䅁䅅䅁䙁䅁卷穗㔫桬䅂䍄䉁䅁䅁兂䅁䅁䅍䅄䅁䅁䅯睶䅷䅁䅯儷䅯䅁䅯朵䅯䅁䅯眵䅯䅁䅅䅁䉁䅁䅁睂䅁䅁䅁䤴汮䅑杷允䅁䅁䅍䅁䑁䅁䅷䅁䭁䭁䴸䅁䭁䍁䝙䅁䉁䅁䅁允䅁䅁䅕䡰㥁瑃橣啖䵁䅉䅅䅁䑁䅁䅁睁䵁䅁䅁权元兄䅁权流杂䅁允䅁䅁䅅䅁䙁䥁䌯匹捨ㄳ䅨䍄䉁䅁䅁睁䅁䅁䅍䅄䅁䅁䅯光䅳䅁䅯䅊䅙䅁䅅䅁䉁䅁䅁权硄充䅁䍄䉁䅁䅁睁䅁䅁䅍䅄䅁䅁䅯睌䅳䅁䅯杈䅙䅁䅅䅁䉁䅁䅁权坁䅃䅁䍄䉁䅁䅁兂䅁䅁䅍䅄䅁䅁䅯光䅳䅁䅯䄷䅯䅁䅯朵䅯䅁䅯眵䅯䅁䅅䅁䉁䅁䅁睂䅁䅁䅁䱙汄䅑杷允䅁䅁䅕䅁䑁䅁䅷䅁䭁䝁䴸䅁䭁䵁单䅁䭁䅁䅑潁䭁䵁卫䅁䉁䅁䅁允䅁䅁䅕䕤䠵睫畫啃䵁䅉䅅䅁䑁䅁䅁睁䵁䅁䅁权㕂䅄䅁权慁杂䅁允䅁䅁䅅䅁䭁䑁䜰䅁䵁䅉䅅䅁䑁䅁䅁睁䵁䅁䅁权䥁䅄䅁权流杂䅁允䅁䅁䅅䅁䙁䍁捬㡪ㅌ䘲䅆䍄䉁䅁䅁兂䅁䅁䅍䅄䅁䅁䅯睢䅷䅁䅯硹䅉䅁䅯䅂䍁䅧䅯䉹䅉䅁䅅䅁䉁䅁䅁兂塄㍯㥁权塤䅑杷允䅁䅁䅕䅁䑁䅁䅷䅁䭁佁乙䅁䭁䵁单䅁䭁䅁䅑潁䭁䵁卫䅁䉁䅁䅁允䅁䅁䅕䩗䙆䉲礵䕅䵁䅉䅅䅁䑁䅁䅁睁䵁䅁䅁权㡄权䅁权流杂䅁允䅁䅁䅅䅁䙁䅁塲㍯㥁汋䅴䍄䉁䅁䅁兂䅁䅁䅍䅄䅁䅁䅯睢䅷䅁䅯儵䅯䅁䅯朵䅯䅁䅯眵䅯䅁䅅䅁䉁䅁䅁权㉁睃䅁䍄䉁䅁䅁睁䅁䅁䅍䅄䅁䅁䅯兡䄰䅁䅯䅊䅙䅁䅅䅁䉁䅁䅁权㍁杅䅁䍄䉁䅁䅁睁䅁䅁䅍䅄䅁䅁䅯睇䄴䅁䅯硺䅉䅁䅅䅁䉁䅁䅁权允䅂䅁䍄䉁䅁䅁睁䅁䅁䅍䅄䅁䅁䅯睇䄴䅁䅯杈䅙䅁䅅䅁䉁䅁䅁权䍃杂䅁䍄䉁䅁䅁兂䅁䅁䅍䅄䅁䅁䅯䄷䅷䅁䅯儶䅯䅁䅯朵䅯䅁䅯眵䅯䅁䅅䅁䉁䅁䅁权允䅂䅁䍄䉁䅁䅁兂䅁䅁䅍䅄䅁䅁䅯兔䅷䅁䅯儶䅯䅁䅯朵䅯䅁䅯眵䅯䅁䅅䅁䉁䅁䅁权穄充䅁䍄䉁䅁䅁睁䅁䅁䅍䅄䅁䅁䅯睂䄸䅁䅯杈䅙䅁䅅䅁䉁䅁䅁权塃杂䅁䍄䉁䅁䅁兂䅁䅁䅍䅄䅁䅁䅯睇䄴䅁䅯䄶䅯䅁䅯朵䅯䅁䅯眵䅯䅁䅅䅁䉁䅁䅁权䝁睃䅁䍄䉁䅁䅁睁䅁䅁䅍䅄䅁䅁䅯兮䄴䅁䅯硺䅉䅁䅅䅁䉁䅁䅁睂䅁䅁䅁䘴橌䅑杷允䅁䅁䅕䅁䑁䅁䅷䅁䭁䉁何䅁䭁䵁即䅁䭁䅁䅑潁䭁䵁卧䅁䉁䅁䅁允䅁䅁䅕体㙆䭆瘵す䵁䅉䅅䅁䑁䅁䅁睁䵁䅁䅁权摃杄䅁权慁杂䅁允䅁䅁䅅䅁䭁䙁䜴䅁䵁䅉䅅䅁䙁䅁䅁睁䵁䅁䅁权䡃睃䅁权灄权䅁权浄权䅁权湄权䅁允䅁䅁䅅䅁䭁䉁䕁䅁䵁䅉䅅䅁䕁䅁䅁睁䵁䅁䅁权摃杄䅁权晁杂䅁权杁杂䅁允䅁䅁䅅䅁䭁䭁偷䅁䵁䅉䅅䅁䑁䅁䅁睁䵁䅁䅁权摃杄䅁权歁杂䅁允䅁䅁䅅䅁䭁偁剕䅁䵁䅉䅅䅁䑁䅁䅁睁䵁䅁䅁权橂兄䅁权流杂䅁允䅁䅁䅅䅁䙁䕁桪桥畓ㅖ䅎䍄䉁䅁䅁睁䅁䅁䅍䅄䅁䅁䅯睁䄰䅁䅯䅊䅙䅁䅅䅁䉁䅁䅁权㍄充䅁䍄䉁䅁䅁睁䅁䅁䅍䅄䅁䅁䅯睲䄰䅁䅯杊䅙䅁䅅䅁䉁䅁䅁兂塄㍯㥁桃ㅣ䅑杷允䅁䅁䅕䅁䑁䅁䅷䅁䭁䝁乧䅁䭁佁䭕䅁䭁佁䭙䅁䭁佁䭣䅁䉁䅁䅁允䅁䅁䅯睎䅳䅁杷允䅁䅁䅕䅁䑁䅁䅷䅁䭁䝁乧䅁䭁佁䭧䅁䭁佁䭙䅁䭁佁䭣䅁䉁䅁䅁允䅁䅁䅯杂䅳䅁杷允䅁䅁䅕䅁䑁䅁䅷䅁䭁䩁乣䅁䭁佁䭧䅁䭁佁䭙䅁䭁佁䭣䅁䉁䅁䅁允䅁䅁䅯䅅䅑䅁杷允䅁䅁䅕䅁䑁䅁䅷䅁䭁䙁䱍䅁䭁䵁即䅁䭁䅁䅑潁䭁䵁卫䅁䉁䅁䅁允䅁䅁䅕椹捨㡪噋啗䵁䅉䅅䅁䙁䅁䅁睁䵁䅁䅁权啂睃䅁权䱄杅䅁权䕁䅁䅋权䩄杅䅁允䅁䅁䅅䅁䙁䉁䘫ㄶ㑇浔䅂䍄䉁䅁䅁兂䅁䅁䅍䅄䅁䅁䅯䅡䄰䅁䅯儶䅯䅁䅯朵䅯䅁䅯眵䅯䅁䅅䅁䉁䅁䅁权䭄兄䅁䍄䉁䅁䅁兂䅁䅁䅍䅄䅁䅁䅯䅡䄰䅁䅯朶䅯䅁䅯朵䅯䅁䅯眶䅯䅁䅅䅁䉁䅁䅁睂䅁䅁䅁䍙浺䅑杷允䅁䅁䅍䅁䑁䅁䅷䅁䭁乁偕䅁䭁䵁匸䅁䉁䅁䅁允䅁䅁䅯䅅䅑䅁杷允䅁䅁䅕䅁䑁䅁䅷䅁䭁䭁乯䅁䭁䵁单䅁䭁䅁䅑潁䭁䵁卧䅁䉁䅁䅁允䅁䅁䅕㍳䙷佶潕䕅䵁䅉䅅䅁䙁䅁䅁睁䵁䅁䅁权噄睄䅁权䙄杅䅁权䕁䅁䅋权䥄杅䅁允䅁䅁䅅䅁䙁䱁潕⭰祗䅧䅸䍄䉁䅁䅁兂䅁䅁䅍䅄䅁䅁䅯儰䄰䅁䅯剸䅉䅁䅯䅂䍁䅧䅯䉹䅉䅁䅅䅁䉁䅁䅁兂㡂瑁䑥㙙剣䅑杷允䅁䅁䅍䅁䑁䅁䅷䅁䭁乁偕䅁䭁䉁䝯䅁䉁䅁䅁允䅁䅁䅯䅷䅙䅁杷允䅁䅁䅍䅁䑁䅁䅷䅁䭁乁偕䅁䭁䍁䝑䅁䉁䅁䅁允䅁䅁䅯别䅅䅁杷允䅁䅁䅕䅁䑁䅁䅷䅁䭁佁䱉䅁䭁䵁即䅁䭁䅁䅑潁䭁䵁卫䅁䉁䅁䅁允䅁䅁䅕捺䵺䵺㡷ざ䵁䅉䅅䅁䑁䅁䅁睁䵁䅁䅁权灁䅅䅁权敁杂䅁允䅁䅁䅅䅁䭁䩁䝑䅁䵁䅉䅅䅁䙁䅁䅁睁䵁䅁䅁权䙁杄䅁权汄权䅁权浄权䅁权湄权䅁允䅁䅁䅅䅁䭁䉁䕁䅁䵁䅉䅅䅁䑁䅁䅁睁䵁䅁䅁权㑃䅄䅁权捁杂䅁允䅁䅁䅅䅁䭁䭁䥫䅁䵁䅉䅅䅁䙁䅁䅁睁䵁䅁䅁权湄睃䅁权䙄杅䅁权䕁䅁䅋权䥄杅䅁允䅁䅁䅅䅁䙁䝁睴㉲䡍村䅊䍄䉁䅁䅁兂䅁䅁䅍䅄䅁䅁䅯兲䅳䅁䅯硹䅉䅁䅯䅂䍁䅧䅯剹䅉䅁䅅䅁䉁䅁䅁兂桄桥畓げ噆䅑杷允䅁䅁䅕䅁䑁䅁䅷䅁䭁乁䵅䅁䭁䵁即䅁䭁䅁䅑潁䭁䵁卫䅁䉁䅁䅁允䅁䅁䅕場啯歲硦し䵁䅉䅅䅁䙁䅁䅁睁䵁䅁䅁权瑃睃䅁权灄权䅁权浄权䅁权湄权䅁允䅁䅁䅅䅁䭁偁剷䅁䵁䅉䅅䅁䕁䅁䅁睁䵁䅁䅁权瑃睃䅁权晁杂䅁权杁杂䅁允䅁䅁䅅䅁䭁䡁䥕䅁䵁䅉䅅䅁䙁䅁䅁睁䵁䅁䅁权坄睃䅁权煄权䅁权浄权䅁权牄权䅁允䅁䅁䅅䅁䭁䉁䕁䅁䵁䅉䅅䅁䙁䅁䅁睁䵁䅁䅁权瑃睃䅁权汄权䅁权浄权䅁权湄权䅁允䅁䅁䅅䅁䭁偁䭫䅁䵁䅉䅅䅁䙁䅁䅁睁䵁䅁䅁权瑃睃䅁权潄权䅁权浄权䅁权湄权䅁允䅁䅁䅅䅁䭁䅁䱙䅁䵁䅉䅅䅁䙁䅁䅁睁䵁䅁䅁权啁杄䅁权汄权䅁权浄权䅁权湄权䅁允䅁䅁䅅䅁䭁䉁䕁䅁䵁䅉䅅䅁䙁䅁䅁睁䵁䅁䅁权䑂䅄䅁权䱄杅䅁权䕁䅁䅋权䥄杅䅁允䅁䅁䅅䅁䙁佁剸䉵䘶ㅹ䄵䍄䉁䅁䅁兂䅁䅁䅍䅄䅁䅁䅯睲䄰䅁䅯剸䅉䅁䅯䅂䍁䅧䅯剹䅉䅁䅅䅁䉁䅁䅁兂捃獂䥂⭦䥒䅑杷允䅁䅁䅍䅁䑁䅁䅷䅁䭁䕁䵍䅁䭁䍁䝑䅁䉁䅁䅁允䅁䅁䅯䅅䅑䅁杷允䅁䅁䅕䅁䑁䅁䅷䅁䭁䕁䵍䅁䭁佁䬰䅁䭁佁䭙䅁䭁佁䭣䅁䉁䅁䅁允䅁䅁䅣䅁䅁䵁䵃䔵䵁䅉䅅䅁䑁䅁䅁睁䵁䅁䅁权ㅃ睃䅁权偄杅䅁允䅁䅁䅅䅁䭁䉁䕁䅁䵁䅉䅅䅁䕁䅁䅁睁䵁䅁䅁权䭂䅄䅁权晁杂䅁权杁杂䅁允䅁䅁䅅䅁䭁䙁䝣䅁䵁䅉䅅䅁䑁䅁䅁睁䵁䅁䅁权䭂䅄䅁权流杂䅁允䅁䅁䅅䅁䙁䉁䘫ㄶ㑇決䅴䍄䉁䅁䅁兂䅁䅁䅍䅄䅁䅁䅯眯䅯䅁䅯剸䅉䅁䅯䅂䍁䅧䅯剹䅉䅁䅅䅁䉁䅁䅁兂㍄呓煤䡺䭯䅑杷允䅁䅁䅕䅁䑁䅁䅷䅁䭁䉁佅䅁䭁佁䭧䅁䭁佁䭙䅁䭁佁䭣䅁䉁䅁䅁允䅁䅁䅯杂䅳䅁杷允䅁䅁䅕䅁䑁䅁䅷䅁䭁䕁䵯䅁䭁佁䭷䅁䭁佁䭙䅁䭁佁䭣䅁䉁䅁䅁允䅁䅁䅯䅅䅑䅁杷允䅁䅁䅍䅁䑁䅁䅷䅁䭁䕁乙䅁䭁䉁䝯䅁䉁䅁䅁允䅁䅁䅯䅢䅙䅁杷允䅁䅁䅍䅁䑁䅁䅷䅁䭁偁位䅁䭁䵁匸䅁䉁䅁䅁允䅁䅁䅣䅁䅁佁穁䔵䵁䅉䅅䅁䑁䅁䅁睁䵁䅁䅁权㕂睃䅁权慁杂䅁允䅁䅁䅅䅁䭁䉁䝳䅁䵁䅉䅅䅁䙁䅁䅁睁䵁䅁䅁权穄杄䅁权䙄杅䅁权䕁䅁䅋权䩄杅䅁允䅁䅁䅅䅁䙁䅁噴杓噗睂䅊䍄䉁䅁䅁兂䅁䅁䅍䅄䅁䅁䅯兴䄸䅁䅯硹䅉䅁䅯䅂䍁䅧䅯剹䅉䅁䅅䅁䉁䅁䅁兂䭁㘱睎婐晰䅑杷允䅁䅁䅕䅁䑁䅁䅷䅁䭁䭁䱑䅁䭁佁䭕䅁䭁佁䭙䅁䭁佁䭣䅁䉁䅁䅁允䅁䅁䅯兰䅳䅁杷允䅁䅁䅍䅁䑁䅁䅷䅁䭁䑁䵉䅁䭁䉁䜴䅁䉁䅁䅁允䅁䅁䅯朵䅙䅁杷允䅁䅁䅕䅁䑁䅁䅷䅁䭁偁位䅁䭁䵁即䅁䭁䅁䅑潁䭁䵁卫䅁䉁䅁䅁允䅁䅁䅕児塲㍯㥂歕䵁䅉䅅䅁䑁䅁䅁睁䵁䅁䅁权穄杄䅁权奁杂䅁允䅁䅁䅅䅁䭁䡁䝷䅁䵁䅉䅅䅁䑁䅁䅁睁䵁䅁䅁权穄杄䅁权捁杂䅁允䅁䅁䅅䅁䭁䙁䝫䅁䵁䅉䅅䅁䑁䅁䅁睁䵁䅁䅁权獁兄䅁权奁杂䅁允䅁䅁䅅䅁䭁䉁䝫䅁䵁䅉䅅䅁䙁䅁䅁睁䵁䅁䅁权乁杄䅁权䙄杅䅁权䕁䅁䅋权䩄杅䅁允䅁䅁䅅䅁䙁䵁㥵䡺牷桌䅬䍄䉁䅁䅁兂䅁䅁䅍䅄䅁䅁䅯䄸䄰䅁䅯硹䅉䅁䅯䅂䍁䅧䅯䉹䅉䅁䅅䅁䉁䅁䅁兂䅁䅁䅁佁塂䅑杷允䅁䅁䅑䅁䑁䅁䅷䅁䭁偁乁䅁䭁䉁䜸䅁䭁䍁䝁䅁䉁䅁䅁允䅁䅁䅯䅗䅧䅁杷允䅁䅁䅍䅁䑁䅁䅷䅁䭁䕁偅䅁䭁䉁䝯䅁䉁䅁䅁允䅁䅁䅯兗䅙䅁杷允䅁䅁䅕䅁䑁䅁䅷䅁䭁䝁丸䅁䭁䵁即䅁䭁䅁䅑潁䭁䵁卫䅁䉁䅁䅁允䅁䅁䅕児塲㍯摂歗䵁䅉䅅䅁䙁䅁䅁睁䵁䅁䅁权䝂睄䅁权潄权䅁权浄权䅁权湄权䅁允䅁䅁䅅䅁䭁䉁䕁䅁䵁䅉䅅䅁䙁䅁䅁睁䵁䅁䅁权睄兄䅁权獄权䅁权浄权䅁权湄权䅁允䅁䅁䅅䅁䭁䉁䕁䅁䵁䅉䅅䅁䑁䅁䅁睁䵁䅁䅁权祂睃䅁权歁杂䅁允䅁䅁䅅䅁䭁䝁偷䅁䵁䅉䅅䅁䙁䅁䅁睁䵁䅁䅁权汄睃䅁权潄权䅁权浄权䅁权湄权䅁允䅁䅁䅅䅁䭁䅁䱙䅁䵁䅉䅅䅁䑁䅁䅁睁䵁䅁䅁权橁杄䅁权歁杂䅁允䅁䅁䅅䅁䭁䙁䭳䅁䵁䅉䅅䅁䙁䅁䅁睁䵁䅁䅁权牂兄䅁权䱄杅䅁权䕁䅁䅋权䩄杅䅁允䅁䅁䅅䅁䙁䙁偹癷潕䙮䅰䍄䉁䅁䅁兂䅁䅁䅍䅄䅁䅁䅯睐䅳䅁䅯硹䅉䅁䅯䅂䍁䅧䅯䉹䅉䅁䅅䅁䉁䅁䅁兂䅁䅁䅁䉁杨䅑杷允䅁䅁䅕䅁䑁䅁䅷䅁䭁佁䰴䅁䭁佁䭯䅁䭁佁䭙䅁䭁佁䭳䅁䉁䅁䅁允䅁䅁䅯䅅䅑䅁杷允䅁䅁䅕䅁䑁䅁䅷䅁䭁佁䵫䅁䭁䵁即䅁䭁䅁䅑潁䭁䵁卧䅁䉁䅁䅁允䅁䅁䅕硥畓⭒㙇さ䵁䅉䅅䅁䑁䅁䅁睁䵁䅁䅁权䡄兄䅁权捁杂䅁允䅁䅁䅅䅁䭁䥁䝉䅁䵁䅉䅅䅁䙁䅁䅁睁䵁䅁䅁权牁睃䅁权䙄杅䅁权䕁䅁䅋权䩄杅䅁允䅁䅁䅅䅁䙁䡁硏㑱㑃儰䅸䍄䉁䅁䅁兂䅁䅁䅍䅄䅁䅁䅯睖䅳䅁䅯硹䅉䅁䅯䅂䍁䅧䅯剹䅉䅁䅅䅁䉁䅁䅁兂浂浚浚橚婚䅑杷允䅁䅁䅕䅁䑁䅁䅷䅁䭁䍁䱳䅁䭁䵁即䅁䭁䅁䅑潁䭁䵁卫䅁䉁䅁䅁允䅁䅁䅕灭婭婭㕮啔䵁䅉䅅䅁䙁䅁䅁睁䵁䅁䅁权牁睃䅁权煄权䅁权浄权䅁权牄权䅁允䅁䅁䅅䅁䭁䉁䕁䅁䵁䅉䅅䅁䙁䅁䅁睁䵁䅁䅁权啁杄䅁权䙄杅䅁权䕁䅁䅋权䩄杅䅁允䅁䅁䅅䅁䙁佁䭇祅湃䉐䅒䍄䉁䅁䅁䅂䅁䅁䅍䅄䅁䅁䅯䅆䄴䅁䅯睈䅙䅁䅯䅉䅙䅁䅅䅁䉁䅁䅁权奃䅃䅁䍄䉁䅁䅁睁䅁䅁䅍䅄䅁䅁䅯杧䅳䅁䅯杈䅙䅁䅅䅁䉁䅁䅁权佃睂䅁䍄䉁䅁䅁睁䅁䅁䅍䅄䅁䅁䅯杈䄴䅁䅯杇䅙䅁䅅䅁䉁䅁䅁权㥁杂䅁䍄䉁䅁䅁兂䅁䅁䅍䅄䅁䅁䅯䅆䄴䅁䅯䄶䅯䅁䅯朵䅯䅁䅯眵䅯䅁䅅䅁䉁䅁䅁权允䅂䅁䍄䉁䅁䅁兂䅁䅁䅍䅄䅁䅁䅯朲䅷䅁䅯儷䅯䅁䅯朵䅯䅁䅯眵䅯䅁䅅䅁䉁䅁䅁权允䅂䅁䍄䉁䅁䅁兂䅁䅁䅍䅄䅁䅁䅯䅆䄴䅁䅯䄷䅯䅁䅯朵䅯䅁䅯眵䅯䅁䅅䅁䉁䅁䅁权允䅂䅁䍄䉁䅁䅁睁䅁䅁䅍䅄䅁䅁䅯共䅳䅁䅯硺䅉䅁䅅䅁䉁䅁䅁睂䅁䅁䅁䵧案䅑杷允䅁䅁䅕䅁䑁䅁䅷䅁䭁偁䵫䅁䭁䵁即䅁䭁䅁䅑潁䭁䵁卧䅁䉁䅁䅁允䅁䅁䅕浚浚浚浙啗䵁䅉䅅䅁䑁䅁䅁睁䵁䅁䅁权㕄䅄䅁权慁杂䅁允䅁䅁䅅䅁䭁䝁䝉䅁䵁䅉䅅䅁䕁䅁䅁睁䵁䅁䅁权呃兄䅁权晁杂䅁权杁杂䅁允䅁䅁䅅䅁䭁䕁䜴䅁䵁䅉䅅䅁䑁䅁䅁睁䵁䅁䅁权㕄䅄䅁权捁杂䅁允䅁䅁䅅䅁䭁䝁䝉䅁䵁䅉䅅䅁䑁䅁䅁睁䵁䅁䅁权㑂兄䅁权奁杂䅁允䅁䅁䅅䅁䭁䕁䝯䅁䵁䅉䅅䅁䙁䅁䅁睁䵁䅁䅁权牃䅄䅁权䙄杅䅁权䕁䅁䅋权䥄杅䅁允䅁䅁䅅䅁䙁乁奮癄歧危䅎䍄䉁䅁䅁兂䅁䅁䅍䅄䅁䅁䅯儵䄰䅁䅯硹䅉䅁䅯䅂䍁䅧䅯䉹䅉䅁䅅䅁䉁䅁䅁兂浂浚浚桚慚䅑杷允䅁䅁䅕䅁䑁䅁䅷䅁䭁佁乕䅁䭁䵁即䅁䭁䅁䅑潁䭁䵁卫䅁䉁䅁䅁允䅁䅁䅕呣䬰㘱䅐啗䵁䅉䅅䅁䑁䅁䅁睁䵁䅁䅁权䙂睃䅁权奁杂䅁允䅁䅁䅅䅁䭁䕁䝑䅁䵁䅉䅅䅁䙁䅁䅁睁䵁䅁䅁权㍄䅄䅁权獄权䅁权浄权䅁权湄权䅁允䅁䅁䅅䅁䡁䅁䅁䅁䅃畍䅚䍄䉁䅁䅁睁䅁䅁䅍䅄䅁䅁䅯儵䄰䅁䅯䅊䅙䅁䅅䅁䉁䅁䅁权灂充䅁䍄䉁䅁䅁兂䅁䅁䅍䅄䅁䅁䅯睏䅷䅁䅯朶䅯䅁䅯朵䅯䅁䅯眶䅯䅁䅅䅁䉁䅁䅁睂䅁䅁䅁䑑汶䅑杷允䅁䅁䅍䅁䑁䅁䅷䅁䭁佁乕䅁䭁䍁䝙䅁䉁䅁䅁允䅁䅁䅕㘱睎児塰ざ䵁䅉䅅䅁䙁䅁䅁睁䵁䅁䅁权楂兄䅁权䙄杅䅁权䕁䅁䅋权䥄杅䅁允䅁䅁䅅䅁䙁䵁に⬯䡍睧䅆䍄䉁䅁䅁睁䅁䅁䅍䅄䅁䅁䅯杶䄴䅁䅯䅊䅙䅁䅅䅁䉁䅁䅁权䥁睂䅁䍄䉁䅁䅁兂䅁䅁䅍䅄䅁䅁䅯杙䄰䅁䅯儶䅯䅁䅯朵䅯䅁䅯眵䅯䅁䅅䅁䉁䅁䅁权允䅂䅁䍄䉁䅁䅁睁䅁䅁䅍䅄䅁䅁䅯睏䅳䅁䅯硺䅉䅁䅅䅁䉁䅁䅁权允䅂䅁䍄䉁䅁䅁兂䅁䅁䅍䅄䅁䅁䅯睏䅳䅁䅯硹䅉䅁䅯䅂䍁䅧䅯䉹䅉䅁䅅䅁䉁䅁䅁兂獄払敧坨奴䅑杷允䅁䅁䅍䅁䑁䅁䅷䅁䭁䑁䱳䅁䭁䉁䜴䅁䉁䅁䅁允䅁䅁䅯䅎䅙䅁杷允䅁䅁䅑䅁䑁䅁䅷䅁䭁佁䵷䅁䭁䉁䜸䅁䭁䍁䝁䅁䉁䅁䅁允䅁䅁䅯睏䅙䅁杷允䅁䅁䅍䅁䑁䅁䅷䅁䭁䡁佑䅁䭁䵁匸䅁䉁䅁䅁允䅁䅁䅣䅁䅁䅁䩃䔴䵁䅉䅅䅁䙁䅁䅁睁䵁䅁䅁权穂䅄䅁权䱄杅䅁权䕁䅁䅋权䥄杅䅁允䅁䅁䅅䅁䙁䥁牘払敧噰䅒䍄䉁䅁䅁兂䅁䅁䅍䅄䅁䅁䅯䄶䅷䅁䅯䄶䅯䅁䅯朵䅯䅁䅯眵䅯䅁䅅䅁䉁䅁䅁权㉁睃䅁䍄䉁䅁䅁兂䅁䅁䅍䅄䅁䅁䅯儶䅷䅁䅯䄷䅯䅁䅯朵䅯䅁䅯眵䅯䅁䅅䅁䉁䅁䅁权允䅂䅁䍄䉁䅁䅁睁䅁䅁䅍䅄䅁䅁䅯杮䄸䅁䅯杈䅙䅁䅅䅁䉁䅁䅁权䅃杂䅁䍄䉁䅁䅁睁䅁䅁䅍䅄䅁䅁䅯睏䅳䅁䅯杊䅙䅁䅅䅁䉁䅁䅁兂䅁䅁䅁佁塂䅑杷允䅁䅁䅕䅁䑁䅁䅷䅁䭁䕁偙䅁䭁䵁单䅁䭁䅁䅑潁䭁䵁卧䅁䉁䅁䅁允䅁䅁䅕㠹渲硶⭃あ䵁䅉䅅䅁䑁䅁䅁睁䵁䅁䅁权⭃杄䅁权慁杂䅁允䅁䅁䅅䅁䭁䝁䝉䅁䵁䅉䅅䅁䙁䅁䅁睁䵁䅁䅁权晃兄䅁权潄权䅁权浄权䅁权湄权䅁允䅁䅁䅅䅁䭁偁䬴䅁䵁䅉䅅䅁䕁䅁䅁睁䵁䅁䅁权⭃杄䅁权晁杂䅁权杁杂䅁允䅁䅁䅅䅁䭁䕁䝷䅁䵁䅉䅅䅁䙁䅁䅁睁䵁䅁䅁权ㅂ䅄䅁权䱄杅䅁权䕁䅁䅋权䥄杅䅁允䅁䅁䅅䅁䙁䱁敧敨剴䙩䅚䍄䉁䅁䅁睁䅁䅁䅍䅄䅁䅁䅯杶䄴䅁䅯杊䅙䅁䅅䅁䉁䅁䅁兂獄払敧全呴䅑杷允䅁䅁䅕䅁䑁䅁䅷䅁䭁䥁䵕䅁䭁佁䭯䅁䭁佁䭙䅁䭁佁䭳䅁䉁䅁䅁允䅁䅁䅣䅁䅁䅁㍁欵䵁䅉䅅䅁䙁䅁䅁睁䵁䅁䅁权䵁睃䅁权䱄杅䅁权䕁䅁䅋权䥄杅䅁允䅁䅁䅅䅁䙁䝁浚浚浚浄䅖䍄䉁䅁䅁兂䅁䅁䅍䅄䅁䅁䅯杶䄴䅁䅯儷䅯䅁䅯朵䅯䅁䅯眵䅯䅁䅅䅁䉁䅁䅁睂䅁䅁䅁䍉浪䅑杷允䅁䅁䅕䅁䑁䅁䅷䅁䭁䱁䵁䅁䭁䵁即䅁䭁䅁䅑潁䭁䵁卧䅁䉁䅁䅁允䅁䅁䅕㑈牘払畨啗䵁䅉䅅䅁䑁䅁䅁睁䵁䅁䅁权癃䅄䅁权奁杂䅁允䅁䅁䅅䅁䭁䡁䝷䅁䵁䅉䅅䅁䑁䅁䅁睁䵁䅁䅁权畃䅄䅁权慁杂䅁允䅁䅁䅅䅁䭁䝁䝉䅁䵁䅉䅅䅁䑁䅁䅁睁䵁䅁䅁权癃䅄䅁权慁杂䅁允䅁䅁䅅䅁䭁䝁䝉䅁䵁䅉䅅䅁䑁䅁䅁睁䵁䅁䅁权䡃睃䅁权敁杂䅁允䅁䅁䅅䅁䭁䱁䝕䅁䵁䅉䅅䅁䑁䅁䅁睁䵁䅁䅁权睃䅄䅁权慁杂䅁允䅁䅁䅅䅁䭁䝁䝉䅁䵁䅉䅅䅁䑁䅁䅁睁䵁䅁䅁权癃䅄䅁权捁杂䅁允䅁䅁䅅䅁䭁䝁䝉䅁䵁䅉䅅䅁䑁䅁䅁睁䵁䅁䅁权瑄杄䅁权歁杂䅁允䅁䅁䅅䅁䭁䑁偷䅁䵁䅉䅅䅁䙁䅁䅁睁䵁䅁䅁权流睃䅁权䙄杅䅁权䕁䅁䅋权䥄杅䅁允䅁䅁䅅䅁䙁䡁奶煃义䅫䅨䍄䉁䅁䅁睁䅁䅁䅍䅄䅁䅁䅯杲䅷䅁䅯杈䅙䅁䅅䅁䉁䅁䅁权ぁ杂䅁䍄䉁䅁䅁睁䅁䅁䅍䅄䅁䅁䅯䅳䅷䅁䅯杈䅙䅁䅅䅁䉁䅁䅁权ぁ杂䅁䍄䉁䅁䅁兂䅁䅁䅍䅄䅁䅁䅯兑䄸䅁䅯䄷䅯䅁䅯朵䅯䅁䅯眵䅯䅁䅅䅁䉁䅁䅁权允䅂䅁䍄䉁䅁䅁睁䅁䅁䅍䅄䅁䅁䅯杉䄴䅁䅯杊䅙䅁䅅䅁䉁䅁䅁兂䭁㘱睎剐塰䅑杷允䅁䅁䅑䅁䑁䅁䅷䅁䭁䍁佷䅁䭁䉁䜸䅁䭁䍁䝁䅁䉁䅁䅁允䅁䅁䅯眲䅙䅁杷允䅁䅁䅑䅁䑁䅁䅷䅁䭁䅁久䅁䭁䉁䜸䅁䭁䍁䝁䅁䉁䅁䅁允䅁䅁䅯䅙䅣䅁杷允䅁䅁䅍䅁䑁䅁䅷䅁䭁佁䵫䅁䭁䉁䝯䅁䉁䅁䅁允䅁䅁䅯兺䅙䅁杷允䅁䅁䅕䅁䑁䅁䅷䅁䭁乁䵷䅁䭁佁䭧䅁䭁佁䭙䅁䭁佁䭣䅁䉁䅁䅁允䅁䅁䅯杂䅳䅁杷允䅁䅁䅕䅁䑁䅁䅷䅁䭁乁䴰䅁䭁佁䭧䅁䭁佁䭙䅁䭁佁䭣䅁䉁䅁䅁允䅁䅁䅯䅅䅑䅁杷允䅁䅁䅍䅁䑁䅁䅷䅁䭁䅁免䅁䭁䵁匸䅁䉁䅁䅁允䅁䅁䅣䅁䅁䝁瑄䔵䵁䅉䅅䅁䙁䅁䅁睁䵁䅁䅁权㥃䅄䅁权汄权䅁权浄权䅁权湄权䅁允䅁䅁䅅䅁䭁䉁䕁䅁䵁䅉䅅䅁䑁䅁䅁睁䵁䅁䅁权㉁睄䅁权流杂䅁允䅁䅁䅅䅁䙁䙁偹癷潕䑘䅂䍄䉁䅁䅁䅂䅁䅁䅍䅄䅁䅁䅯杲䅷䅁䅯睈䅙䅁䅯䅉䅙䅁䅅䅁䉁䅁䅁权䵂杂䅁䍄䉁䅁䅁睁䅁䅁䅍䅄䅁䅁䅯杲䅷䅁䅯䅊䅙䅁䅅䅁䉁䅁䅁权汃杂䅁䍄䉁䅁䅁兂䅁䅁䅍䅄䅁䅁䅯䈲䅁䅁䅯儷䅯䅁䅯朵䅯䅁䅯眵䅯䅁䅅䅁䉁䅁䅁睂䅁䅁䅁䑉洷䅑杷允䅁䅁䅕䅁䑁䅁䅷䅁䭁䱁䵧䅁䭁佁䭯䅁䭁佁䭙䅁䭁佁䭳䅁䉁䅁䅁允䅁䅁䅣䅁䅁佁⭁欵䵁䅉䅅䅁䙁䅁䅁睁䵁䅁䅁权癃䅄䅁权獄权䅁权浄权䅁权湄权䅁允䅁䅁䅅䅁䭁䉁䕁䅁䵁䅉䅅䅁䙁䅁䅁睁䵁䅁䅁权睃䅄䅁权獄权䅁权浄权䅁权湄权䅁允䅁䅁䅅䅁䭁䉁䕁䅁䵁䅉䅅䅁䙁䅁䅁睁䵁䅁䅁权癃䅄䅁权瑄权䅁权浄权䅁权湄权䅁允䅁䅁䅅䅁䭁䉁䕁䅁䵁䅉䅅䅁䑁䅁䅁睁䵁䅁䅁权桃睃䅁权慁杂䅁允䅁䅁䅅䅁䭁䝁䝉䅁䵁䅉䅅䅁䙁䅁䅁睁䵁䅁䅁权乂兄䅁权䙄杅䅁权䕁䅁䅋权䩄杅䅁允䅁䅁䅅䅁䙁䩁䉕丱攰剰䄵䍄䉁䅁䅁兂䅁䅁䅍䅄䅁䅁䅯兯䅳䅁䅯朶䅯䅁䅯朵䅯䅁䅯眶䅯䅁䅅䅁䉁䅁䅁权允䅂䅁䍄䉁䅁䅁兂䅁䅁䅍䅄䅁䅁䅯兯䅳䅁䅯䄷䅯䅁䅯朵䅯䅁䅯眵䅯䅁䅅䅁䉁䅁䅁睂䅁䅁䅁䱧歺䅑杷允䅁䅁䅕䅁䑁䅁䅷䅁䭁乁䱳䅁䭁䵁单䅁䭁䅁䅑潁䭁䵁卫䅁䉁䅁䅁允䅁䅁䅕㠲䵒畊㠯商䵁䅉䅅䅁䑁䅁䅁睁䵁䅁䅁权湂睃䅁权偄杅䅁允䅁䅁䅅䅁䭁䉁䕁䅁䵁䅉䅅䅁䑁䅁䅁睁䵁䅁䅁权湂睃䅁权慁杂䅁允䅁䅁䅅䅁䭁䕁䝳䅁䵁䅉䅅䅁䙁䅁䅁睁䵁䅁䅁权療兄䅁权煄权䅁权浄权䅁权牄权䅁允䅁䅁䅅䅁䭁䉁䕁䅁䵁䅉䅅䅁䙁䅁䅁睁䵁䅁䅁权坂兄䅁权䙄杅䅁权䕁䅁䅋权䩄杅䅁允䅁䅁䅅䅁䙁佁搹⽶瀴硌䅎䍄䉁䅁䅁睁䅁䅁䅍䅄䅁䅁䅯克䄸䅁䅯䅇䅙䅁䅅䅁䉁䅁䅁权䕂杂䅁䍄䉁䅁䅁睁䅁䅁䅍䅄䅁䅁䅯䄳䅷䅁䅯䅈䅙䅁䅅䅁䉁䅁䅁权啃权䅁䍄䉁䅁䅁兂䅁䅁䅍䅄䅁䅁䅯睂䄸䅁䅯剸䅉䅁䅯䅂䍁䅧䅯䉹䅉䅁䅅䅁䉁䅁䅁兂䩂䰴䵂䉵䝣䅑杷允䅁䅁䅕䅁䑁䅁䅷䅁䭁䝁䱣䅁䭁佁䬰䅁䭁佁䭙䅁䭁佁䭣䅁䉁䅁䅁允䅁䅁䅣䅁䅁䅁允欵䵁䅉䅅䅁䑁䅁䅁睁䵁䅁䅁权䉁兄䅁权偄杅䅁允䅁䅁䅅䅁䭁䉁䕁䅁䵁䅉䅅䅁䙁䅁䅁睁䵁䅁䅁权䉁兄䅁权䙄杅䅁权䕁䅁䅋权䩄杅䅁允䅁䅁䅅䅁䙁䥁㑳乃㝒砲䅴䍄䉁䅁䅁兂䅁䅁䅍䅄䅁䅁䅯眱䅳䅁䅯剸䅉䅁䅯䅂䍁䅧䅯䉹䅉䅁䅅䅁䉁䅁䅁兂橄剦坷㙁杯䅑杷允䅁䅁䅍䅁䑁䅁䅷䅁䭁䅁久䅁䭁䉁䜴䅁䉁䅁䅁允䅁䅁䅯睤䅙䅁杷允䅁䅁䅕䅁䑁䅁䅷䅁䭁䅁丰䅁䭁佁䭧䅁䭁佁䭙䅁䭁佁䭣䅁䉁䅁䅁允䅁䅁䅯䅅䅑䅁杷允䅁䅁䅕䅁䑁䅁䅷䅁䭁䡁乧䅁䭁佁䭕䅁䭁佁䭙䅁䭁佁䭣䅁䉁䅁䅁允䅁䅁䅯李䅳䅁杷允䅁䅁䅕䅁䑁䅁䅷䅁䭁䅁久䅁䭁佁䭷䅁䭁佁䭙䅁䭁佁䭣䅁䉁䅁䅁允䅁䅁䅣䅁䅁䵁䍁欵䵁䅉䅅䅁䙁䅁䅁睁䵁䅁䅁权歃睃䅁权䙄杅䅁权䕁䅁䅋权䥄杅䅁允䅁䅁䅅䅁䙁䩁䑋⭤㡪祈䅊䍄䉁䅁䅁睁䅁䅁䅍䅄䅁䅁䅯䅰䅳䅁䅯䅇䅙䅁䅅䅁䉁䅁䅁权婁杂䅁䍄䉁䅁䅁兂䅁䅁䅍䅄䅁䅁䅯䅰䅳䅁䅯儷䅯䅁䅯朵䅯䅁䅯眵䅯䅁䅅䅁䉁䅁䅁睂䅁䅁䅁䑷浈䅑杷允䅁䅁䅕䅁䑁䅁䅷䅁䭁䉁剕䅁䭁䵁即䅁䭁䅁䅑潁䭁䵁卫䅁䉁䅁䅁允䅁䅁䅕敨剴䉵嘶䕘䵁䅉䅅䅁䑁䅁䅁睁䵁䅁䅁权噁充䅁权捁杂䅁允䅁䅁䅅䅁䭁䑁䡉䅁䵁䅉䅅䅁䑁䅁䅁睁䵁䅁䅁权噁充䅁权敁杂䅁允䅁䅁䅅䅁䭁䵁䠰䅁䵁䅉䅅䅁䙁䅁䅁睁䵁䅁䅁权療兄䅁权䙄杅䅁权䕁䅁䅋权䥄杅䅁允䅁䅁䅅䅁䙁䩁兣癗䅦硥䅖䍄䉁䅁䅁兂䅁䅁䅍䅄䅁䅁䅯睢䄰䅁䅯硹䅉䅁䅯䅂䍁䅧䅯䉹䅉䅁䅅䅁䉁䅁䅁兂塄㍯㥁潃剤䅑杷允䅁䅁䅍䅁䑁䅁䅷䅁䭁䝁丸䅁䭁䉁䝧䅁䉁䅁䅁允䅁䅁䅯䅒䅙䅁杷允䅁䅁䅍䅁䑁䅁䅷䅁䭁䝁丸䅁䭁䉁䜴䅁䉁䅁䅁允䅁䅁䅯八䅙䅁杷允䅁䅁䅑䅁䑁䅁䅷䅁䭁䅁丰䅁䭁䉁䜸䅁䭁䍁䝁䅁䉁䅁䅁允䅁䅁䅯睏䅙䅁杷允䅁䅁䅕䅁䑁䅁䅷䅁䭁佁䱍䅁䭁佁䭫䅁䭁佁䭙䅁䭁佁䭣䅁䉁䅁䅁允䅁䅁䅯䅅䅑䅁杷允䅁䅁䅍䅁䑁䅁䅷䅁䭁䕁䱍䅁䭁䉁䝧䅁䉁䅁䅁允䅁䅁䅯䅒䅙䅁杷允䅁䅁䅑䅁䑁䅁䅷䅁䭁䙁䵍䅁䭁䉁䜸䅁䭁䍁䝁䅁䉁䅁䅁允䅁䅁䅯杔䅙䅁杷允䅁䅁䅕䅁䑁䅁䅷䅁䭁䭁偁䅁䭁䵁单䅁䭁䅁䅑潁䭁䵁卧䅁䉁䅁䅁允䅁䅁䅕䙦唫歗剸䕁䵁䅉䅅䅁䙁䅁䅁睁䵁䅁䅁权獄兄䅁权煄权䅁权浄权䅁权牄权䅁允䅁䅁䅅䅁䭁䉁䕁䅁䵁䅉䅅䅁䑁䅁䅁睁䵁䅁䅁权㙁睃䅁权奁杂䅁允䅁䅁䅅䅁䭁䡁䝷䅁䵁䅉䅅䅁䑁䅁䅁睁䵁䅁䅁权㙁睃䅁权捁杂䅁允䅁䅁䅅䅁䭁佁䝯䅁䵁䅉䅅䅁䕁䅁䅁睁䵁䅁䅁权㙁睃䅁权晁杂䅁权杁杂䅁允䅁䅁䅅䅁䭁䩁䝙䅁䵁䅉䅅䅁䙁䅁䅁睁䵁䅁䅁权杁杄䅁权䱄杅䅁权䕁䅁䅋权䩄杅䅁允䅁䅁䅅䅁䙁䵁䴳䵺䵺䙐䅸䍄䉁䅁䅁兂䅁䅁䅍䅄䅁䅁䅯兣䅳䅁䅯䄷䅯䅁䅯朵䅯䅁䅯眵䅯䅁䅅䅁䉁䅁䅁睂䅁䅁䅁䕯浦䅑杷允䅁䅁䅕䅁䑁䅁䅷䅁䭁䡁䱯䅁䭁䵁即䅁䭁䅁䅑潁䭁䵁卧䅁䉁䅁䅁允䅁䅁䅕歲桦桥敒歖䵁䅉䅅䅁䙁䅁䅁睁䵁䅁䅁权㙂睃䅁权獄权䅁权浄权䅁权湄权䅁允䅁䅁䅅䅁䭁䉁䕁䅁䵁䅉䅅䅁䑁䅁䅁睁䵁䅁䅁权牃睃䅁权偄杅䅁允䅁䅁䅅䅁䡁䙁噖噖䉖畣䅆䍄䉁䅁䅁睁䅁䅁䅍䅄䅁䅁䅯睱䅳䅁䅯䅈䅙䅁䅅䅁䉁䅁䅁权䝂睂䅁䍄䉁䅁䅁兂䅁䅁䅍䅄䅁䅁䅯睱䅳䅁䅯儶䅯䅁䅯朵䅯䅁䅯眵䅯䅁䅅䅁䉁䅁䅁权䉁杅䅁䍄䉁䅁䅁睁䅁䅁䅍䅄䅁䅁䅯䅃䅷䅁䅯硺䅉䅁䅅䅁䉁䅁䅁权允䅂䅁䍄䉁䅁䅁兂䅁䅁䅍䅄䅁䅁䅯䅃䅷䅁䅯剸䅉䅁䅯䅂䍁䅧䅯䉹䅉䅁䅅䅁䉁䅁䅁兂䩃坪慭㉸䘸䅑杷允䅁䅁䅕䅁䑁䅁䅷䅁䭁䅁䵣䅁䭁䵁单䅁䭁䅁䅑潁䭁䵁卫䅁䉁䅁䅁允䅁䅁䅕㑴电祔猳歄䵁䅉䅅䅁䙁䅁䅁睁䵁䅁䅁权䥁䅄䅁权䙄杅䅁权䕁䅁䅋权䩄杅䅁允䅁䅁䅅䅁䙁䍁䍲㈳䍔杹䅖䍄䉁䅁䅁兂䅁䅁䅍䅄䅁䅁䅯䅃䅷䅁䅯硹䅉䅁䅯䅂䍁䅧䅯剹䅉䅁䅅䅁䉁䅁䅁兂歃䑣䬰稱奎䅑杷允䅁䅁䅍䅁䑁䅁䅷䅁䭁䭁䵳䅁䭁䍁䝙䅁䉁䅁䅁允䅁䅁䅕㘱睎児塯歗䵁䅉䅅䅁䑁䅁䅁睁䵁䅁䅁权㉄睃䅁权奁杂䅁允䅁䅁䅅䅁䭁䉁䝫䅁䵁䅉䅅䅁䙁䅁䅁睁䵁䅁䅁权穃兄䅁权䙄杅䅁权䕁䅁䅋权䥄杅䅁允䅁䅁䅅䅁䙁䉁䅤䵴䑫剣䅆䍄䉁䅁䅁兂䅁䅁䅍䅄䅁䅁䅯睂䅷䅁䅯朶䅯䅁䅯朵䅯䅁䅯眶䅯䅁䅅䅁䉁䅁䅁睂䅁䅁䅁䍷浲䅑杷允䅁䅁䅕䅁䑁䅁䅷䅁䭁䉁乑䅁䭁䵁即䅁䭁䅁䅑潁䭁䵁卧䅁䉁䅁䅁允䅁䅁䅕呣䬰㘱材啗䵁䅉䅅䅁䙁䅁䅁睁䵁䅁䅁权湄睃䅁权䱄杅䅁权䕁䅁䅋权䩄杅䅁允䅁䅁䅅䅁䙁䩁婱婭婭嘲䅖䍄䉁䅁䅁兂䅁䅁䅍䅄䅁䅁䅯䅆䄰䅁䅯䄷䅯䅁䅯朵䅯䅁䅯眵䅯䅁䅅䅁䉁䅁䅁睂䅁䅁䅁䙙橦䅑杷允䅁䅁䅍䅁䑁䅁䅷䅁䭁䉁䰰䅁䭁䍁䝙䅁䉁䅁䅁允䅁䅁䅕瑃橥䑣愰歖䵁䅉䅅䅁䑁䅁䅁睁䵁䅁䅁权灄䅄䅁权偄杅䅁允䅁䅁䅅䅁䭁䉁䕁䅁䵁䅉䅅䅁䙁䅁䅁睁䵁䅁䅁权灄䅄䅁权䙄杅䅁权䕁䅁䅋权䥄杅䅁允䅁䅁䅅䅁䙁䵁硳剈略核䅎䍄䉁䅁䅁兂䅁䅁䅍䅄䅁䅁䅯儶䅷䅁䅯儶䅯䅁䅯朵䅯䅁䅯眵䅯䅁䅅䅁䉁䅁䅁权允䅂䅁䍄䉁䅁䅁䅂䅁䅁䅍䅄䅁䅁䅯䄶䅷䅁䅯睈䅙䅁䅯䅉䅙䅁䅅䅁䉁䅁䅁权䅂杅䅁䍄䉁䅁䅁兂䅁䅁䅍䅄䅁䅁䅯杁䅷䅁䅯剸䅉䅁䅯䅂䍁䅧䅯䉹䅉䅁䅅䅁䉁䅁䅁兂摂坈癮摢卑䅑杷允䅁䅁䅍䅁䑁䅁䅷䅁䭁偁䱫䅁䭁䵁匸䅁䉁䅁䅁允䅁䅁䅯䅅䅑䅁杷允䅁䅁䅍䅁䑁䅁䅷䅁䭁䭁乯䅁䭁䉁䜴䅁䉁䅁䅁允䅁䅁䅯䅁䅣䅁杷允䅁䅁䅕䅁䑁䅁䅷䅁䭁䡁䵷䅁䭁䵁即䅁䭁䅁䅑潁䭁䵁卫䅁䉁䅁䅁允䅁䅁䅕䭆䠵場ぱ䕘䵁䅉䅅䅁䕁䅁䅁睁䵁䅁䅁权㕁睃䅁权晁杂䅁权杁杂䅁允䅁䅁䅅䅁䭁䥁䝙䅁䵁䅉䅅䅁䕁䅁䅁睁䵁䅁䅁权剂䅄䅁权晁杂䅁权杁杂䅁允䅁䅁䅅䅁䭁䩁䡧䅁䵁䅉䅅䅁䑁䅁䅁睁䵁䅁䅁权剂䅄䅁权歁杂䅁允䅁䅁䅅䅁䭁䅁卍䅁䵁䅉䅅䅁䑁䅁䅁睁䵁䅁䅁权㉃睃䅁权慁杂䅁允䅁䅁䅅䅁䭁䙁䝫䅁䵁䅉䅅䅁䑁䅁䅁睁䵁䅁䅁权塃兄䅁权慁杂䅁允䅁䅁䅅䅁䭁䝁䝉䅁䵁䅉䅅䅁䙁䅁䅁睁䵁䅁䅁权剂䅄䅁权獄权䅁权浄权䅁权湄权䅁允䅁䅁䅅䅁䭁䉁䕁䅁䵁䅉䅅䅁䙁䅁䅁睁䵁䅁䅁权祄睃䅁权䙄杅䅁权䕁䅁䅋权䥄杅䅁允䅁䅁䅅䅁䙁䑁䈷䱖㑧創䅂䍄䉁䅁䅁睁䅁䅁䅍䅄䅁䅁䅯朸䅳䅁䅯䅇䅙䅁䅅䅁䉁䅁䅁权㡂杂䅁䍄䉁䅁䅁睁䅁䅁䅍䅄䅁䅁䅯朸䅳䅁䅯杊䅙䅁䅅䅁䉁䅁䅁兂硂児塲祯噂䅑杷允䅁䅁䅍䅁䑁䅁䅷䅁䭁䝁乕䅁䭁䵁匸䅁䉁䅁䅁允䅁䅁䅯䅅䅑䅁杷允䅁䅁䅕䅁䑁䅁䅷䅁䭁偁䱉䅁䭁佁䭫䅁䭁佁䭙䅁䭁佁䭣䅁䉁䅁䅁允䅁䅁䅯䅌䄸䅁杷允䅁䅁䅕䅁䑁䅁䅷䅁䭁偁䱉䅁䭁佁䭯䅁䭁佁䭙䅁䭁佁䭳䅁䉁䅁䅁允䅁䅁䅣䅁䅁䭁歁欵䵁䅉䅅䅁䑁䅁䅁睁䵁䅁䅁权呃兄䅁权敁杂䅁允䅁䅁䅅䅁䭁䑁䜸䅁䵁䅉䅅䅁䙁䅁䅁睁䵁䅁䅁权畄睄䅁权煄权䅁权浄权䅁权牄权䅁允䅁䅁䅅䅁䭁䉁䕁䅁䵁䅉䅅䅁䕁䅁䅁睁䵁䅁䅁权䩄睃䅁权晁杂䅁权杁杂䅁允䅁䅁䅅䅁䭁乁䝳䅁䵁䅉䅅䅁䙁䅁䅁睁䵁䅁䅁权呃兄䅁权煄权䅁权浄权䅁权牄权䅁允䅁䅁䅅䅁䭁䉁䕁䅁䵁䅉䅅䅁䕁䅁䅁睁䵁䅁䅁权⭁睄䅁权晁杂䅁权杁杂䅁允䅁䅁䅅䅁䭁䑁䝧䅁䵁䅉䅅䅁䑁䅁䅁睁䵁䅁䅁权㝁䅄䅁权捁杂䅁允䅁䅁䅅䅁䭁䑁䝉䅁䵁䅉䅅䅁䑁䅁䅁睁䵁䅁䅁权䉃䅅䅁权歁杂䅁允䅁䅁䅅䅁䭁䩁匴䅁䵁䅉䅅䅁䙁䅁䅁睁䵁䅁䅁权㡃䅄䅁权煄权䅁权浄权䅁权牄权䅁允䅁䅁䅅䅁䡁䅁䅁䅁杄畔䅚䍄䉁䅁䅁兂䅁䅁䅍䅄䅁䅁䅯䄰䄰䅁䅯儵䅯䅁䅯朵䅯䅁䅯眵䅯䅁䅅䅁䉁䅁䅁权允䅂䅁䍄䉁䅁䅁兂䅁䅁䅍䅄䅁䅁䅯儰䄰䅁䅯儵䅯䅁䅯朵䅯䅁䅯眵䅯䅁䅅䅁䉁䅁䅁权㍁睃䅁䍄䉁䅁䅁睁䅁䅁䅍䅄䅁䅁䅯桘䅁䅁䅯䅈䅙䅁䅅䅁䉁䅁䅁权䡂杂䅁䍄䉁䅁䅁兂䅁䅁䅍䅄䅁䅁䅯睩䅳䅁䅯䄶䅯䅁䅯朵䅯䅁䅯眵䅯䅁䅅䅁䉁䅁䅁权允䅂䅁䍄䉁䅁䅁睁䅁䅁䅍䅄䅁䅁䅯䅵䅷䅁䅯杇䅙䅁䅅䅁䉁䅁䅁权時杂䅁䍄䉁䅁䅁睁䅁䅁䅍䅄䅁䅁䅯杌䄴䅁䅯杇䅙䅁䅅䅁䉁䅁䅁权䅂杂䅁䍄䉁䅁䅁睁䅁䅁䅍䅄䅁䅁䅯兄䄰䅁䅯䅊䅙䅁䅅䅁䉁䅁䅁权癁杄䅁䍄䉁䅁䅁兂䅁䅁䅍䅄䅁䅁䅯䅵䅷䅁䅯䄶䅯䅁䅯朵䅯䅁䅯眵䅯䅁䅅䅁䉁䅁䅁权䝁睃䅁䍄䉁䅁䅁兂䅁䅁䅍䅄䅁䅁䅯䅵䅷䅁䅯儷䅯䅁䅯朵䅯䅁䅯眵䅯䅁䅅䅁䉁䅁䅁睂䅁䅁䅁䍯浘䅑杷允䅁䅁䅕䅁䑁䅁䅷䅁䭁䉁位䅁䭁佁䭧䅁䭁佁䭙䅁䭁佁䭣䅁䉁䅁䅁允䅁䅁䅯䅅䅑䅁杷允䅁䅁䅕䅁䑁䅁䅷䅁䭁乁䱳䅁䭁䵁单䅁䭁䅁䅑潁䭁䵁卧䅁䉁䅁䅁允䅁䅁䅕䔱ㅴ改佒歅䵁䅉䅅䅁䑁䅁䅁睁䵁䅁䅁权扄睃䅁权奁杂䅁允䅁䅁䅅䅁䭁䉁䝫䅁䵁䅉䅅䅁䑁䅁䅁睁䵁䅁䅁权扄睃䅁权敁杂䅁允䅁䅁䅅䅁䭁䕁䝫䅁䵁䅉䅅䅁䑁䅁䅁睁䵁䅁䅁权癁睃䅁权流杂䅁允䅁䅁䅅䅁䙁䍁捬㡪ㅌ䙵䅚䍄䉁䅁䅁睁䅁䅁䅍䅄䅁䅁䅯䅂䅳䅁䅯䅇䅙䅁䅅䅁䉁䅁䅁权療杂䅁䍄䉁䅁䅁兂䅁䅁䅍䅄䅁䅁䅯儳䅷䅁䅯儷䅯䅁䅯朵䅯䅁䅯眵䅯䅁䅅䅁䉁䅁䅁权允䅂䅁䍄䉁䅁䅁䅂䅁䅁䅍䅄䅁䅁䅯䄸䅯䅁䅯睈䅙䅁䅯䅉䅙䅁䅅䅁䉁䅁䅁权䵂杂䅁䍄䉁䅁䅁兂䅁䅁䅍䅄䅁䅁䅯兪䅳䅁䅯硹䅉䅁䅯䅂䍁䅧䅯䉹䅉䅁䅅䅁䉁䅁䅁兂歃䑣䬰㘱乎䅑杷允䅁䅁䅕䅁䑁䅁䅷䅁䭁偁䭷䅁䭁䵁即䅁䭁䅁䅑潁䭁䵁卧䅁䉁䅁䅁允䅁䅁䅕灭婭婭灬䕗䵁䅉䅅䅁䙁䅁䅁睁䵁䅁䅁权乃睃䅁权汄权䅁权浄权䅁权湄权䅁允䅁䅁䅅䅁䭁䉁䱷䅁䵁䅉䅅䅁䙁䅁䅁睁䵁䅁䅁权乃睃䅁权潄权䅁权浄权䅁权湄权䅁允䅁䅁䅅䅁䭁䅁䱙䅁䵁䅉䅅䅁䑁䅁䅁睁䵁䅁䅁权硂睃䅁权偄杅䅁允䅁䅁䅅䅁䡁䅁䅁䅁䅁畇䅖䍄䉁䅁䅁兂䅁䅁䅍䅄䅁䅁䅯兣䅳䅁䅯剸䅉䅁䅯䅂䍁䅧䅯䉹䅉䅁䅅䅁䉁䅁䅁兂㉄先㕴ㅰ啑䅑杷允䅁䅁䅑䅁䑁䅁䅷䅁䭁䡁䱅䅁䭁䉁䜸䅁䭁䍁䝁䅁䉁䅁䅁允䅁䅁䅯睩䅧䅁杷允䅁䅁䅕䅁䑁䅁䅷䅁䭁䡁兑䅁䭁䵁即䅁䭁䅁䅑潁䭁䵁卧䅁䉁䅁䅁允䅁䅁䅕㑈牘払⭩し䵁䅉䅅䅁䙁䅁䅁睁䵁䅁䅁权硂睃䅁权汄权䅁权浄权䅁权湄权䅁允䅁䅁䅅䅁䭁䅁䰸䅁䵁䅉䅅䅁䑁䅁䅁睁䵁䅁䅁权奁䅄䅁权流杂䅁允䅁䅁䅅䅁䙁䕁桪桥畓ㅚ䅴䍄䉁䅁䅁兂䅁䅁䅍䅄䅁䅁䅯儰䅳䅁䅯䄶䅯䅁䅯朵䅯䅁䅯眵䅯䅁䅅䅁䉁䅁䅁权䝁睃䅁䍄䉁䅁䅁睁䅁䅁䅍䅄䅁䅁䅯眸䅯䅁䅯杊䅙䅁䅅䅁䉁䅁䅁兂獄払敧慨䵴䅑杷允䅁䅁䅕䅁䑁䅁䅷䅁䭁䅁乙䅁䭁䵁即䅁䭁䅁䅑潁䭁䵁卫䅁䉁䅁䅁允䅁䅁䅕牕敧敨桶ざ䵁䅉䅅䅁䙁䅁䅁睁䵁䅁䅁权瑄杄䅁权䙄杅䅁权䕁䅁䅋权䥄杅䅁允䅁䅁䅅䅁䙁䥁䩙啎捩杧䄵䍄䉁䅁䅁睁䅁䅁䅍䅄䅁䅁䅯杮䅷䅁䅯杊䅙䅁䅅䅁䉁䅁䅁兂䅁䅁䅁偁坂䅑杷允䅁䅁䅕䅁䑁䅁䅷䅁䭁䕁䴰䅁䭁佁䭕䅁䭁佁䭙䅁䭁佁䭣䅁䉁䅁䅁允䅁䅁䅯睄䅳䅁杷允䅁䅁䅕䅁䑁䅁䅷䅁䭁䵁乳䅁䭁佁䭷䅁䭁佁䭙䅁䭁佁䭣䅁䉁䅁䅁允䅁䅁䅣䅁䅁䍁歂䔵䵁䅉䅅䅁䙁䅁䅁睁䵁䅁䅁权䝁兄䅁权汄权䅁权浄权䅁权湄权䅁允䅁䅁䅅䅁䭁䉁䕁䅁䵁䅉䅅䅁䙁䅁䅁睁䵁䅁䅁权䝂兄䅁权灄权䅁权浄权䅁权湄权䅁允䅁䅁䅅䅁䭁䭁佣䅁䵁䅉䅅䅁䙁䅁䅁睁䵁䅁䅁权䝁兄䅁权獄权䅁权浄权䅁权湄权䅁允䅁䅁䅅䅁䭁䉁䕁䅁䵁䅉䅅䅁䙁䅁䅁睁䵁䅁䅁权䝁兄䅁权瑄权䅁权浄权䅁权湄权䅁允䅁䅁䅅䅁䭁䉁䕁䅁䵁䅉䅅䅁䙁䅁䅁睁䵁䅁䅁权橂兄䅁权瑄权䅁权浄权䅁权湄权䅁允䅁䅁䅅䅁䭁䉁䕁䅁䵁䅉䅅䅁䕁䅁䅁睁䵁䅁䅁权ㅁ䅄䅁权晁杂䅁权杁杂䅁允䅁䅁䅅䅁䭁䙁䩉䅁䵁䅉䅅䅁䙁䅁䅁睁䵁䅁䅁权佃睃䅁权䱄杅䅁权䕁䅁䅋权䩄杅䅁允䅁䅁䅅䅁䙁䩁婱婭婭噭䅆䍄䉁䅁䅁兂䅁䅁䅍䅄䅁䅁䅯䄷䄰䅁䅯硹䅉䅁䅯䅂䍁䅧䅯剹䅉䅁䅅䅁䉁䅁䅁兂乄䵺䵺䵺呸䅑杷允䅁䅁䅍䅁䑁䅁䅷䅁䭁䥁佣䅁䭁䉁䝷䅁䉁䅁䅁允䅁䅁䅯䅡䅣䅁杷允䅁䅁䅕䅁䑁䅁䅷䅁䭁䙁义䅁䭁䵁即䅁䭁䅁䅑潁䭁䵁卫䅁䉁䅁䅁允䅁䅁䅕灭婭婭䩮啘䵁䅉䅅䅁䙁䅁䅁睁䵁䅁䅁权啁䅄䅁权䱄杅䅁权䕁䅁䅋权䥄杅䅁允䅁䅁䅅䅁䙁䭁睒児塲ㅣ䅴䍄䉁䅁䅁睁䅁䅁䅍䅄䅁䅁䅯䅕䅷䅁䅯䅈䅙䅁䅅䅁䉁䅁䅁权⽁杂䅁䍄䉁䅁䅁兂䅁䅁䅍䅄䅁䅁䅯䉋䅁䅁䅯儵䅯䅁䅯朵䅯䅁䅯眵䅯䅁䅅䅁䉁䅁䅁权允䅂䅁䍄䉁䅁䅁睁䅁䅁䅍䅄䅁䅁䅯兏䅳䅁䅯䅇䅙䅁䅅䅁䉁䅁䅁权㕁杂䅁䍄䉁䅁䅁䅂䅁䅁䅍䅄䅁䅁䅯杕䄰䅁䅯睈䅙䅁䅯䅉䅙䅁䅅䅁䉁䅁䅁权坃睂䅁䍄䉁䅁䅁兂䅁䅁䅍䅄䅁䅁䅯䉤䅁䅁䅯</t>
  </si>
  <si>
    <t>剸䅉䅁䅯䅂䍁䅧䅯剹䅉䅁䅅䅁䉁䅁䅁兂㑃吲噴㠶䵣䅑杷允䅁䅁䅍䅁䑁䅁䅷䅁䭁䙁义䅁䭁䍁䝑䅁䉁䅁䅁允䅁䅁䅯剃䅉䅁杷允䅁䅁䅕䅁䑁䅁䅷䅁䭁䙁义䅁䭁佁䭕䅁䭁佁䭙䅁䭁佁䭣䅁䉁䅁䅁允䅁䅁䅯李䅳䅁杷允䅁䅁䅕䅁䑁䅁䅷䅁䭁䉁伸䅁䭁佁䭷䅁䭁佁䭙䅁䭁佁䭣䅁䉁䅁䅁允䅁䅁䅣䅁䅁䝁䅁〴䵁䅉䅅䅁䑁䅁䅁睁䵁䅁䅁权权睄䅁权偄杅䅁允䅁䅁䅅䅁䭁䉁䕁䅁䵁䅉䅅䅁䙁䅁䅁睁䵁䅁䅁权瑄兄䅁权潄权䅁权浄权䅁权湄权䅁允䅁䅁䅅䅁䭁䅁䱙䅁䵁䅉䅅䅁䑁䅁䅁睁䵁䅁䅁权㙄䅄䅁权捁杂䅁允䅁䅁䅅䅁䭁䝁䝉䅁䵁䅉䅅䅁䙁䅁䅁睁䵁䅁䅁权敃睄䅁权瑄权䅁权浄权䅁权湄权䅁允䅁䅁䅅䅁䡁䅁䅁䅁杄⭎䅚䍄䉁䅁䅁兂䅁䅁䅍䅄䅁䅁䅯剧䅁䅁䅯剸䅉䅁䅯䅂䍁䅧䅯剹䅉䅁䅅䅁䉁䅁䅁兂煂潔㕕䥏䬴䅑杷允䅁䅁䅍䅁䑁䅁䅷䅁䭁䭁乯䅁䭁䍁䝑䅁䉁䅁䅁允䅁䅁䅯䉄䅉䅁杷允䅁䅁䅑䅁䑁䅁䅷䅁䭁䅁䱑䅁䭁䉁䜸䅁䭁䍁䝁䅁䉁䅁䅁允䅁䅁䅯䅷䅣䅁杷允䅁䅁䅕䅁䑁䅁䅷䅁䭁䭁乯䅁䭁佁䭕䅁䭁佁䭙䅁䭁佁䭣䅁䉁䅁䅁允䅁䅁䅯䅅䅑䅁杷允䅁䅁䅕䅁䑁䅁䅷䅁䭁䝁䵁䅁䭁佁䭕䅁䭁佁䭙䅁䭁佁䭣䅁䉁䅁䅁允䅁䅁䅯兄䅳䅁杷允䅁䅁䅕䅁䑁䅁䅷䅁䭁䭁乯䅁䭁佁䭯䅁䭁佁䭙䅁䭁佁䭳䅁䉁䅁䅁允䅁䅁䅯䅅䅑䅁杷允䅁䅁䅕䅁䑁䅁䅷䅁䭁䭁乯䅁䭁佁䬰䅁䭁佁䭙䅁䭁佁䭣䅁䉁䅁䅁允䅁䅁䅯䅅䅑䅁杷允䅁䅁䅕䅁䑁䅁䅷䅁䭁䝁乳䅁䭁䵁单䅁䭁䅁䅑潁䭁䵁卫䅁䉁䅁䅁允䅁䅁䅕牕卨㡲楄歅䵁䅉䅅䅁䕁䅁䅁睁䵁䅁䅁权䱄兄䅁权晁杂䅁权杁杂䅁允䅁䅁䅅䅁䭁䉁䤸䅁䵁䅉䅅䅁䙁䅁䅁睁䵁䅁䅁权獂兄䅁权䙄杅䅁权䕁䅁䅋权䩄杅䅁允䅁䅁䅅䅁䙁䑁歙ㅏ㕚硥䅆䍄䉁䅁䅁睁䅁䅁䅍䅄䅁䅁䅯杉䅷䅁䅯杇䅙䅁䅅䅁䉁䅁䅁权扁杂䅁䍄䉁䅁䅁睁䅁䅁䅍䅄䅁䅁䅯杉䅷䅁䅯䅈䅙䅁䅅䅁䉁䅁䅁权祁杂䅁䍄䉁䅁䅁睁䅁䅁䅍䅄䅁䅁䅯杵䅷䅁䅯䅇䅙䅁䅅䅁䉁䅁䅁权㡂杂䅁䍄䉁䅁䅁睁䅁䅁䅍䅄䅁䅁䅯睵䅷䅁䅯䅇䅙䅁䅅䅁䉁䅁䅁权䭂杂䅁䍄䉁䅁䅁兂䅁䅁䅍䅄䅁䅁䅯睬䄰䅁䅯剸䅉䅁䅯䅂䍁䅧䅯䉹䅉䅁䅅䅁䉁䅁䅁兂䡂塴乫㥃䭅䅑杷允䅁䅁䅑䅁䑁䅁䅷䅁䭁䍁䵉䅁䭁䉁䜸䅁䭁䍁䝁䅁䉁䅁䅁允䅁䅁䅯兵䅷䅁杷允䅁䅁䅍䅁䑁䅁䅷䅁䭁䍁䵉䅁䭁䍁䝑䅁䉁䅁䅁允䅁䅁䅯剄䅉䅁杷允䅁䅁䅕䅁䑁䅁䅷䅁䭁䉁䵉䅁䭁䵁即䅁䭁䅁䅑潁䭁䵁卧䅁䉁䅁䅁允䅁䅁䅕⽷潕䥘椫䕚䵁䅉䅅䅁䑁䅁䅁睁䵁䅁䅁权楁䅄䅁权流杂䅁允䅁䅁䅅䅁䙁偁潙䥘䌯噎䅎䍄䉁䅁䅁兂䅁䅁䅍䅄䅁䅁䅯杉䅷䅁䅯朶䅯䅁䅯朵䅯䅁䅯眶䅯䅁䅅䅁䉁䅁䅁睂䅁䅁䅁䑧浮䅑杷允䅁䅁䅕䅁䑁䅁䅷䅁䭁䍁䵉䅁䭁佁䬰䅁䭁佁䭙䅁䭁佁䭣䅁䉁䅁䅁允䅁䅁䅣䅁䅁䥁㕁欵䵁䅉䅅䅁䑁䅁䅁睁䵁䅁䅁权瑂睃䅁权偄杅䅁允䅁䅁䅅䅁䡁䅁䅁䅁杂畔䅖䍄䉁䅁䅁兂䅁䅁䅍䅄䅁䅁䅯兢䅳䅁䅯剸䅉䅁䅯䅂䍁䅧䅯剹䅉䅁䅅䅁䉁䅁䅁兂婄吰刹瑌楫䅑杷允䅁䅁䅕䅁䑁䅁䅷䅁䭁䝁䰰䅁䭁䵁即䅁䭁䅁䅑潁䭁䵁卧䅁䉁䅁䅁允䅁䅁䅕浚浚浚㉙歗䵁䅉䅅䅁䙁䅁䅁睁䵁䅁䅁权㙄䅄䅁权煄权䅁权浄权䅁权牄权䅁允䅁䅁䅅䅁䭁䉁䕁䅁䵁䅉䅅䅁䑁䅁䅁睁䵁䅁䅁权瑂睃䅁权捁杂䅁允䅁䅁䅅䅁䭁䱁䝁䅁䵁䅉䅅䅁䑁䅁䅁睁䵁䅁䅁权瑂睃䅁权敁杂䅁允䅁䅁䅅䅁䭁䥁䡙䅁䵁䅉䅅䅁䙁䅁䅁睁䵁䅁䅁权慂兄䅁权潄权䅁权浄权䅁权湄权䅁允䅁䅁䅅䅁䭁䅁䱙䅁䵁䅉䅅䅁䑁䅁䅁睁䵁䅁䅁权瑂睃䅁权流杂䅁允䅁䅁䅅䅁䙁䵁䴳䵺䵺䘯䅤䍄䉁䅁䅁兂䅁䅁䅍䅄䅁䅁䅯硦䅁䅁䅯朶䅯䅁䅯朵䅯䅁䅯眶䅯䅁䅅䅁䉁䅁䅁权允䅂䅁䍄䉁䅁䅁兂䅁䅁䅍䅄䅁䅁䅯兢䅳䅁䅯䄶䅯䅁䅯朵䅯䅁䅯眵䅯䅁䅅䅁䉁䅁䅁权允䅂䅁䍄䉁䅁䅁兂䅁䅁䅍䅄䅁䅁䅯克䄸䅁䅯儷䅯䅁䅯朵䅯䅁䅯眵䅯䅁䅅䅁䉁䅁䅁睂䅁䅁䅁䨴氯䅑杷允䅁䅁䅕䅁䑁䅁䅷䅁䭁䝁䰰䅁䭁佁䭫䅁䭁佁䭙䅁䭁佁䭣䅁䉁䅁䅁允䅁䅁䅯䅅䅑䅁杷允䅁䅁䅕䅁䑁䅁䅷䅁䭁䡁䵯䅁䭁䵁即䅁䭁䅁䅑潁䭁䵁卫䅁䉁䅁䅁允䅁䅁䅕捺䵺䵺䵺啖䵁䅉䅅䅁䙁䅁䅁睁䵁䅁䅁权瑂睃䅁权瑄权䅁权浄权䅁权湄权䅁允䅁䅁䅅䅁䭁䉁䕁䅁䵁䅉䅅䅁䑁䅁䅁睁䵁䅁䅁权㡄权䅁权慁杂䅁允䅁䅁䅅䅁䭁䡁䝳䅁䵁䅉䅅䅁䙁䅁䅁睁䵁䅁䅁权瑃兄䅁权獄权䅁权浄权䅁权湄权䅁允䅁䅁䅅䅁䡁䅁䅁䅁䅃伶䅖䍄䉁䅁䅁睁䅁䅁䅍䅄䅁䅁䅯杨䄰䅁䅯杈䅙䅁䅅䅁䉁䅁䅁权卂杂䅁䍄䉁䅁䅁䅂䅁䅁䅍䅄䅁䅁䅯睇䄰䅁䅯睈䅙䅁䅯䅉䅙䅁䅅䅁䉁䅁䅁权呁䅅䅁䍄䉁䅁䅁睁䅁䅁䅍䅄䅁䅁䅯睇䄰䅁䅯䅊䅙䅁䅅䅁䉁䅁䅁权允䅂䅁䍄䉁䅁䅁兂䅁䅁䅍䅄䅁䅁䅯䄯䅯䅁䅯儷䅯䅁䅯朵䅯䅁䅯眵䅯䅁䅅䅁䉁䅁䅁权允䅂䅁䍄䉁䅁䅁睁䅁䅁䅍䅄䅁䅁䅯全䅷䅁䅯䅊䅙䅁䅅䅁䉁䅁䅁权慃杄䅁䍄䉁䅁䅁䅂䅁䅁䅍䅄䅁䅁䅯兡䅷䅁䅯睈䅙䅁䅯䅉䅙䅁䅅䅁䉁䅁䅁权啃睂䅁䍄䉁䅁䅁睁䅁䅁䅍䅄䅁䅁䅯末䅷䅁䅯杈䅙䅁䅅䅁䉁䅁䅁权ぁ杂䅁䍄䉁䅁䅁睁䅁䅁䅍䅄䅁䅁䅯儴䄴䅁䅯杇䅙䅁䅅䅁䉁䅁䅁权乄杂䅁䍄䉁䅁䅁兂䅁䅁䅍䅄䅁䅁䅯睁䄰䅁䅯剸䅉䅁䅯䅂䍁䅧䅯剹䅉䅁䅅䅁䉁䅁䅁兂潃瘵啙剓浫䅑杷允䅁䅁䅕䅁䑁䅁䅷䅁䭁䉁乳䅁䭁佁䭯䅁䭁佁䭙䅁䭁佁䭳䅁䉁䅁䅁允䅁䅁䅣䅁䅁䕁䍂欵䵁䅉䅅䅁䙁䅁䅁睁䵁䅁䅁权䑄杄䅁权潄权䅁权浄权䅁权湄权䅁允䅁䅁䅅䅁䭁䉁䕁䅁䵁䅉䅅䅁䙁䅁䅁睁䵁䅁䅁权䥄杄䅁权煄权䅁权浄权䅁权牄权䅁允䅁䅁䅅䅁䭁䉁䕁䅁䵁䅉䅅䅁䙁䅁䅁睁䵁䅁䅁权扁兄䅁权獄权䅁权浄权䅁权湄权䅁允䅁䅁䅅䅁䡁䅁䅁䅁权畓䅒䍄䉁䅁䅁䅂䅁䅁䅍䅄䅁䅁䅯儹䅳䅁䅯睈䅙䅁䅯䅉䅙䅁䅅䅁䉁䅁䅁权兂睄䅁䍄䉁䅁䅁睁䅁䅁䅍䅄䅁䅁䅯杴䄰䅁䅯䅊䅙䅁䅅䅁䉁䅁䅁权偁杅䅁䍄䉁䅁䅁兂䅁䅁䅍䅄䅁䅁䅯杴䄰䅁䅯儵䅯䅁䅯朵䅯䅁䅯眵䅯䅁䅅䅁䉁䅁䅁权㉁睃䅁䍄䉁䅁䅁兂䅁䅁䅍䅄䅁䅁䅯杴䄰䅁䅯䄷䅯䅁䅯朵䅯䅁䅯眵䅯䅁䅅䅁䉁䅁䅁睂䅁䅁䅁䑉橦䅑杷允䅁䅁䅕䅁䑁䅁䅷䅁䭁䡁䵷䅁䭁䵁单䅁䭁䅁䅑潁䭁䵁卧䅁䉁䅁䅁允䅁䅁䅕头㑋㕇䤶䕅䵁䅉䅅䅁䙁䅁䅁睁䵁䅁䅁权㡂䅄䅁权䙄杅䅁权䕁䅁䅋权䩄杅䅁允䅁䅁䅅䅁䙁䍁桴䙏橹睦䅰䍄䉁䅁䅁兂䅁䅁䅍䅄䅁䅁䅯杺䅷䅁䅯剸䅉䅁䅯䅂䍁䅧䅯剹䅉䅁䅅䅁䉁䅁䅁兂奃焰ㅑ搲女䅑杷允䅁䅁䅕䅁䑁䅁䅷䅁䭁䵁䴸䅁䭁䵁单䅁䭁䅁䅑潁䭁䵁卫䅁䉁䅁䅁允䅁䅁䅕䱢奔䬯头啁䵁䅉䅅䅁䙁䅁䅁睁䵁䅁䅁权㡂䅄䅁权䱄杅䅁权䕁䅁䅋权䥄杅䅁允䅁䅁䅅䅁䙁佁㙆䭆䠵圶䅆䍄䉁䅁䅁睁䅁䅁䅍䅄䅁䅁䅯䅦䅷䅁䅯䅇䅙䅁䅅䅁䉁䅁䅁权䅂杂䅁䍄䉁䅁䅁睁䅁䅁䅍䅄䅁䅁䅯䅦䅷䅁䅯杇䅙䅁䅅䅁䉁䅁䅁权䅂杂䅁䍄䉁䅁䅁䅂䅁䅁䅍䅄䅁䅁䅯兂䅳䅁䅯睈䅙䅁䅯䅉䅙䅁䅅䅁䉁䅁䅁权佂杂䅁䍄䉁䅁䅁睁䅁䅁䅍䅄䅁䅁䅯䅦䅷䅁䅯䅈䅙䅁䅅䅁䉁䅁䅁权捁睂䅁䍄䉁䅁䅁睁䅁䅁䅍䅄䅁䅁䅯兤䅷䅁䅯䅊䅙䅁䅅䅁䉁䅁䅁权允䅂䅁䍄䉁䅁䅁兂䅁䅁䅍䅄䅁䅁䅯睨䄴䅁䅯儵䅯䅁䅯朵䅯䅁䅯眵䅯䅁䅅䅁䉁䅁䅁权㍁睃䅁䍄䉁䅁䅁睁䅁䅁䅍䅄䅁䅁䅯䅦䅷䅁䅯杈䅙䅁䅅䅁䉁䅁䅁权橄杂䅁䍄䉁䅁䅁睁䅁䅁䅍䅄䅁䅁䅯杗䄰䅁䅯杈䅙䅁䅅䅁䉁䅁䅁权晃杂䅁䍄䉁䅁䅁兂䅁䅁䅍䅄䅁䅁䅯督䄰䅁䅯剸䅉䅁䅯䅂䍁䅧䅯䉹䅉䅁䅅䅁䉁䅁䅁兂杂㍺关晸啉䅑杷允䅁䅁䅕䅁䑁䅁䅷䅁䭁䡁䵷䅁䭁佁䬰䅁䭁佁䭙䅁䭁佁䭣䅁䉁䅁䅁允䅁䅁䅣䅁䅁䵁䩃唵䵁䅉䅅䅁䑁䅁䅁睁䵁䅁䅁权あ兄䅁权偄杅䅁允䅁䅁䅅䅁䡁䅁䅁䅁权低䅒䍄䉁䅁䅁兂䅁䅁䅍䅄䅁䅁䅯䅤䄰䅁䅯剸䅉䅁䅯䅂䍁䅧䅯䉹䅉䅁䅅䅁䉁䅁䅁兂乄坪煁䭮到䅑杷允䅁䅁䅕䅁䑁䅁䅷䅁䭁䡁乑䅁䭁䵁即䅁䭁䅁䅑潁䭁䵁卫䅁䉁䅁䅁允䅁䅁䅕㡪ㅌ䙋⽺し䵁䅉䅅䅁䑁䅁䅁睁䵁䅁䅁权あ兄䅁权敁杂䅁允䅁䅁䅅䅁䭁䉁卉䅁䵁䅉䅅䅁䑁䅁䅁睁䵁䅁䅁权あ兄䅁权歁杂䅁允䅁䅁䅅䅁䭁䉁卍䅁䵁䅉䅅䅁䙁䅁䅁睁䵁䅁䅁权あ兄䅁权潄权䅁权浄权䅁权湄权䅁允䅁䅁䅅䅁䭁䙁䱅䅁䵁䅉䅅䅁䑁䅁䅁睁䵁䅁䅁权瑄兄䅁权奁杂䅁允䅁䅁䅅䅁䭁䍁䜰䅁䵁䅉䅅䅁䙁䅁䅁睁䵁䅁䅁权あ兄䅁权灄权䅁权浄权䅁权湄权䅁允䅁䅁䅅䅁䭁佁临䅁䵁䅉䅅䅁䑁䅁䅁睁䵁䅁䅁权獄兄䅁权敁杂䅁允䅁䅁䅅䅁䭁䥁䜸䅁䵁䅉䅅䅁䙁䅁䅁睁䵁䅁䅁权㙃䅄䅁权獄权䅁权浄权䅁权湄权䅁允䅁䅁䅅䅁䡁䅁䅁䅁杂佂䅚䍄䉁䅁䅁兂䅁䅁䅍䅄䅁䅁䅯杚䅷䅁䅯硹䅉䅁䅯䅂䍁䅧䅯䉹䅉䅁䅅䅁䉁䅁䅁兂䥂場啯汲婤䅑杷允䅁䅁䅕䅁䑁䅁䅷䅁䭁䵁佳䅁䭁佁䭫䅁䭁佁䭙䅁䭁佁䭣䅁䉁䅁䅁允䅁䅁䅯桺䅅䅁杷允䅁䅁䅍䅁䑁䅁䅷䅁䭁䕁丰䅁䭁䵁匸䅁䉁䅁䅁允䅁䅁䅯䅅䅑䅁杷允䅁䅁䅕䅁䑁䅁䅷䅁䭁䕁丰䅁䭁䵁即䅁䭁䅁䅑潁䭁䵁卫䅁䉁䅁䅁允䅁䅁䅕体㙆䭆堵歕䵁䅉䅅䅁䑁䅁䅁睁䵁䅁䅁权乂兄䅁权慁杂䅁允䅁䅁䅅䅁䭁䵁䜰䅁䵁䅉䅅䅁䙁䅁䅁睁䵁䅁䅁权祂睃䅁权䱄杅䅁权䕁䅁䅋权䩄杅䅁允䅁䅁䅅䅁䙁偁潙䥘䌯噎䅚䍄䉁䅁䅁睁䅁䅁䅍䅄䅁䅁䅯兔䄰䅁䅯䅈䅙䅁䅅䅁䉁䅁䅁权煁睂䅁䍄䉁䅁䅁睁䅁䅁䅍䅄䅁䅁䅯先䅳䅁䅯䅈䅙䅁䅅䅁䉁䅁䅁权㡁䅃䅁䍄䉁䅁䅁䅂䅁䅁䅍䅄䅁䅁䅯杶䅳䅁䅯睈䅙䅁䅯䅉䅙䅁䅅䅁䉁䅁䅁权㕁元䅁䍄䉁䅁䅁睁䅁䅁䅍䅄䅁䅁䅯䅭䅷䅁䅯硺䅉䅁䅅䅁䉁䅁䅁睂䅁䅁䅁䥯栳䅑杷允䅁䅁䅍䅁䑁䅁䅷䅁䭁䙁乯䅁䭁䵁匸䅁䉁䅁䅁允䅁䅁䅯䅅䅑䅁杷允䅁䅁䅕䅁䑁䅁䅷䅁䭁䙁䱙䅁䭁佁䭯䅁䭁佁䭙䅁䭁佁䭳䅁䉁䅁䅁允䅁䅁䅯䅅䅑䅁杷允䅁䅁䅍䅁䑁䅁䅷䅁䭁䕁丰䅁䭁䉁䜴䅁䉁䅁䅁允䅁䅁䅯儴䅙䅁杷允䅁䅁䅍䅁䑁䅁䅷䅁䭁䍁䵷䅁䭁䉁䝷䅁䉁䅁䅁允䅁䅁䅯杗䅙䅁杷允䅁䅁䅍䅁䑁䅁䅷䅁䭁䵁䴸䅁䭁䉁䜴䅁䉁䅁䅁允䅁䅁䅯䅎䅙䅁杷允䅁䅁䅍䅁䑁䅁䅷䅁䭁乁䵁䅁䭁䉁䜴䅁䉁䅁䅁允䅁䅁䅯共䅣䅁杷允䅁䅁䅕䅁䑁䅁䅷䅁䭁䍁䱕䅁䭁䵁单䅁䭁䅁䅑潁䭁䵁卧䅁䉁䅁䅁允䅁䅁䅕奍樹㡱䵡歅䵁䅉䅅䅁䙁䅁䅁睁䵁䅁䅁权湁睃䅁权䙄杅䅁权䕁䅁䅋权䥄杅䅁允䅁䅁䅅䅁䙁䥁潭橵摴杴䅂䍄䉁䅁䅁睁䅁䅁䅍䅄䅁䅁䅯硵䅁䅁䅯硺䅉䅁䅅䅁䉁䅁䅁睂䅁䅁䅁䅉歈䅑杷允䅁䅁䅕䅁䑁䅁䅷䅁䭁䍁䱕䅁䭁䵁即䅁䭁䅁䅑潁䭁䵁卧䅁䉁䅁䅁允䅁䅁䅕場啯歲剥䕘䵁䅉䅅䅁䙁䅁䅁睁䵁䅁䅁权流睃䅁权䱄杅䅁权䕁䅁䅋权䥄杅䅁允䅁䅁䅅䅁䙁䍁捬㡪ㅌ䘫䅒䍄䉁䅁䅁睁䅁䅁䅍䅄䅁䅁䅯䅦䄰䅁䅯䅊䅙䅁䅅䅁䉁䅁䅁权歂䅅䅁䍄䉁䅁䅁兂䅁䅁䅍䅄䅁䅁䅯睊䅳䅁䅯硹䅉䅁䅯䅂䍁䅧䅯䉹䅉䅁䅅䅁䉁䅁䅁兂灁䥘䌯堹塨䅑杷允䅁䅁䅕䅁䑁䅁䅷䅁䭁䍁䱕䅁䭁䵁即䅁䭁䅁䅑潁䭁䵁卫䅁䉁䅁䅁允䅁䅁䅕⽷潕䥘礫䕘䵁䅉䅅䅁䙁䅁䅁睁䵁䅁䅁权流睃䅁权䱄杅䅁权䕁䅁䅋权䩄杅䅁允䅁䅁䅅䅁䙁䥁牘払敧嘵䅖䍄䉁䅁䅁兂䅁䅁䅍䅄䅁䅁䅯睊䅳䅁䅯硹䅉䅁䅯䅂䍁䅧䅯剹䅉䅁䅅䅁䉁䅁䅁兂䙃ㄶ㑇杈塖䅑杷允䅁䅁䅍䅁䑁䅁䅷䅁䭁䍁䱕䅁䭁䉁䝧䅁䉁䅁䅁允䅁䅁䅯杓䅙䅁杷允䅁䅁䅍䅁䑁䅁䅷䅁䭁䍁䱣䅁䭁䉁䝧䅁䉁䅁䅁允䅁䅁䅯䅦䅙䅁杷允䅁䅁䅕䅁䑁䅁䅷䅁䭁䝁乳䅁䭁䵁即䅁䭁䅁䅑潁䭁䵁卧䅁䉁䅁䅁允䅁䅁䅕㡪ㅌ䙋⽷䕘䵁䅉䅅䅁䑁䅁䅁睁䵁䅁䅁权䩄睃䅁权歁杂䅁允䅁䅁䅅䅁䭁䉁䕁䅁䵁䅉䅅䅁䑁䅁䅁睁䵁䅁䅁权ㅃ睄䅁权敁杂䅁允䅁䅁䅅䅁䭁䡁䝍䅁䵁䅉䅅䅁䑁䅁䅁睁䵁䅁䅁权汁睃䅁权慁杂䅁允䅁䅁䅅䅁䭁䑁䝷䅁䵁䅉䅅䅁䑁䅁䅁睁䵁䅁䅁权流睃䅁权慁杂䅁允䅁䅁䅅䅁䭁䝁䝉䅁䵁䅉䅅䅁䑁䅁䅁睁䵁䅁䅁权汁睃䅁权捁杂䅁允䅁䅁䅅䅁䭁䥁䜸䅁䵁䅉䅅䅁䑁䅁䅁睁䵁䅁䅁权瑄杄䅁权慁杂䅁允䅁䅁䅅䅁䭁䱁䝙䅁䵁䅉䅅䅁䑁䅁䅁睁䵁䅁䅁权流睃䅁权捁杂䅁允䅁䅁䅅䅁䭁䝁䝉䅁䵁䅉䅅䅁䑁䅁䅁睁䵁䅁䅁权湁睃䅁权捁杂䅁允䅁䅁䅅䅁䭁䝁䝉䅁䵁䅉䅅䅁䕁䅁䅁睁䵁䅁䅁权汁睃䅁权晁杂䅁权杁杂䅁允䅁䅁䅅䅁䭁偁䝑䅁䵁䅉䅅䅁䕁䅁䅁睁䵁䅁䅁权流睃䅁权晁杂䅁权杁杂䅁允䅁䅁䅅䅁䭁䕁䝷䅁䵁䅉䅅䅁䕁䅁䅁睁䵁䅁䅁权橁杄䅁权晁杂䅁权杁杂䅁允䅁䅁䅅䅁䭁䱁䥫䅁䵁䅉䅅䅁䙁䅁䅁睁䵁䅁䅁权流睃䅁权汄权䅁权浄权䅁权湄权䅁允䅁䅁䅅䅁䭁䉁䕁䅁䵁䅉䅅䅁䙁䅁䅁睁䵁䅁䅁权湁睃䅁权潄权䅁权浄权䅁权湄权䅁允䅁䅁䅅䅁䭁䉁䕁䅁䵁䅉䅅䅁䙁䅁䅁睁䵁䅁䅁权汁睃䅁权獄权䅁权浄权䅁权湄权䅁允䅁䅁䅅䅁䡁䅁䅁䅁杄伫䅒䍄䉁䅁䅁兂䅁䅁䅍䅄䅁䅁䅯杊䅳䅁䅯䄷䅯䅁䅯朵䅯䅁䅯眵䅯䅁䅅䅁䉁䅁䅁权允䅂䅁䍄䉁䅁䅁兂䅁䅁䅍䅄䅁䅁䅯睊䅳䅁䅯䄷䅯䅁䅯朵䅯䅁䅯眵䅯䅁䅅䅁䉁䅁䅁权允䅂䅁䍄䉁䅁䅁睁䅁䅁䅍䅄䅁䅁䅯睡䄰䅁䅯硺䅉䅁䅅䅁䉁䅁䅁睂䅁䅁䅁䥯汐䅑杷允䅁䅁䅕䅁䑁䅁䅷䅁䭁䱁䵯䅁䭁佁䬰䅁䭁佁䭙䅁䭁佁䭣䅁䉁䅁䅁允䅁䅁䅣䅁䅁䝁䕁欵䵁䅉䅅䅁䙁䅁䅁睁䵁䅁䅁权㝃䅄䅁权瑄权䅁权浄权䅁权湄权䅁允䅁䅁䅅䅁䭁䉁䕁䅁䵁䅉䅅䅁䙁䅁䅁睁䵁䅁䅁权牂兄䅁权䙄杅䅁权䕁䅁䅋权䥄杅䅁允䅁䅁䅅䅁䙁䕁䵐砷⽌硃䅒䍄䉁䅁䅁兂䅁䅁䅍䅄䅁䅁䅯䅢䄰䅁䅯剸䅉䅁䅯䅂䍁䅧䅯䉹䅉䅁䅅䅁䉁䅁䅁兂穃祕䍐䐳呣䅑杷允䅁䅁䅍䅁䑁䅁䅷䅁䭁䉁䱁䅁䭁䉁䝷䅁䉁䅁䅁允䅁䅁䅯䅡䅣䅁杷允䅁䅁䅍䅁䑁䅁䅷䅁䭁佁乣䅁䭁䉁䜴䅁䉁䅁䅁允䅁䅁䅯䅬䅙䅁杷允䅁䅁䅕䅁䑁䅁䅷䅁䭁䝁乷䅁䭁䵁即䅁䭁䅁䅑潁䭁䵁卧䅁䉁䅁䅁允䅁䅁䅕場啯歲硣啗䵁䅉䅅䅁䑁䅁䅁睁䵁䅁䅁权畁杄䅁权敁杂䅁允䅁䅁䅅䅁䭁佁䝍䅁䵁䅉䅅䅁䙁䅁䅁睁䵁䅁䅁权獂兄䅁权䱄杅䅁权䕁䅁䅋权䩄杅䅁允䅁䅁䅅䅁䙁䡁啳歲桦氶䅚䍄䉁䅁䅁睁䅁䅁䅍䅄䅁䅁䅯睡䄰䅁䅯䅇䅙䅁䅅䅁䉁䅁䅁权䭂杂䅁䍄䉁䅁䅁睁䅁䅁䅍䅄䅁䅁䅯睡䄰䅁䅯杇䅙䅁䅅䅁䉁䅁䅁权㡁杂䅁䍄䉁䅁䅁睁䅁䅁䅍䅄䅁䅁䅯睡䄰䅁䅯䅈䅙䅁䅅䅁䉁䅁䅁权偃杂䅁䍄䉁䅁䅁睁䅁䅁䅍䅄䅁䅁䅯䅢䄰䅁䅯䅈䅙䅁䅅䅁䉁䅁䅁权楃杂䅁䍄䉁䅁䅁兂䅁䅁䅍䅄䅁䅁䅯䅢䄰䅁䅯儵䅯䅁䅯朵䅯䅁䅯眵䅯䅁䅅䅁䉁䅁䅁权允䅂䅁䍄䉁䅁䅁兂䅁䅁䅍䅄䅁䅁䅯睡䄰䅁䅯䄶䅯䅁䅯朵䅯䅁䅯眵䅯䅁䅅䅁䉁䅁䅁权允䅂䅁䍄䉁䅁䅁兂䅁䅁䅍䅄䅁䅁䅯睡䄰䅁䅯儷䅯䅁䅯朵䅯䅁䅯眵䅯䅁䅅䅁䉁䅁䅁权允䅂䅁䍄䉁䅁䅁兂䅁䅁䅍䅄䅁䅁䅯䅢䄰䅁䅯儷䅯䅁䅯朵䅯䅁䅯眵䅯䅁䅅䅁䉁䅁䅁权允䅂䅁䍄䉁䅁䅁睁䅁䅁䅍䅄䅁䅁䅯睔䄰䅁䅯硺䅉䅁䅅䅁䉁䅁䅁权允䅂䅁䍄䉁䅁䅁兂䅁䅁䅍䅄䅁䅁䅯朷䄸䅁䅯儶䅯䅁䅯朵䅯䅁䅯眵䅯䅁䅅䅁䉁䅁䅁权允䅂䅁䍄䉁䅁䅁睁䅁䅁䅍䅄䅁䅁䅯睔䄰䅁䅯䅇䅙䅁䅅䅁䉁䅁䅁权䅂杂䅁䍄䉁䅁䅁睁䅁䅁䅍䅄䅁䅁䅯睔䄰䅁䅯杇䅙䅁䅅䅁䉁䅁䅁权䅂杂䅁䍄䉁䅁䅁䅂䅁䅁䅍䅄䅁䅁䅯杔䅳䅁䅯睈䅙䅁䅯䅉䅙䅁䅅䅁䉁䅁䅁权䙄杂䅁䍄䉁䅁䅁睁䅁䅁䅍䅄䅁䅁䅯睔䄰䅁䅯杈䅙䅁䅅䅁䉁䅁䅁权呃杂䅁䍄䉁䅁䅁兂䅁䅁䅍䅄䅁䅁䅯䅓䅳䅁䅯硹䅉䅁䅯䅂䍁䅧䅯䉹䅉䅁䅅䅁䉁䅁䅁兂㥁瑃橥䱣朱䅑杷允䅁䅁䅍䅁䑁䅁䅷䅁䭁䡁䵕䅁䭁䵁匸䅁䉁䅁䅁允䅁䅁䅣䅁䅁䭁時䔵䵁䅉䅅䅁䙁䅁䅁睁䵁䅁䅁权偂兄䅁权瑄权䅁权浄权䅁权湄权䅁允䅁䅁䅅䅁䭁䉁䕁䅁䵁䅉䅅䅁䑁䅁䅁睁䵁䅁䅁权剄睃䅁权偄杅䅁允䅁䅁䅅䅁䡁䅁䅁䅁䅂敮䅖䍄䉁䅁䅁睁䅁䅁䅍䅄䅁䅁䅯睊䄸䅁䅯杊䅙䅁䅅䅁䉁䅁䅁兂㥁瑃橥乣報䅑杷允䅁䅁䅕䅁䑁䅁䅷䅁䭁乁䱅䅁䭁䵁单䅁䭁䅁䅑潁䭁䵁卫䅁䉁䅁䅁允䅁䅁䅕極乃摡慮䕅䵁䅉䅅䅁䑁䅁䅁睁䵁䅁䅁权剄睃䅁权奁杂䅁允䅁䅁䅅䅁䭁䉁䝫䅁䵁䅉䅅䅁䑁䅁䅁睁䵁䅁䅁权剄睃䅁权捁杂䅁允䅁䅁䅅䅁䭁䑁䝉䅁䵁䅉䅅䅁䕁䅁䅁睁䵁䅁䅁权剄睃䅁权晁杂䅁权杁杂䅁允䅁䅁䅅䅁䭁䉁卑䅁䵁䅉䅅䅁䙁䅁䅁睁䵁䅁䅁权剂兄䅁权煄权䅁权浄权䅁权牄权䅁允䅁䅁䅅䅁䭁䉁䕁䅁䵁䅉䅅䅁䑁䅁䅁睁䵁䅁䅁权剄睃䅁权歁杂䅁允䅁䅁䅅䅁䭁䉁卙䅁䵁䅉䅅䅁䕁䅁䅁睁䵁䅁䅁权奄䅄䅁权晁杂䅁权杁杂䅁允䅁䅁䅅䅁䭁䅁䩳䅁䵁䅉䅅䅁䙁䅁䅁睁䵁䅁䅁权奄䅄䅁权潄权䅁权浄权䅁权湄权䅁允䅁䅁䅅䅁䭁䅁䱙䅁䵁䅉䅅䅁䑁䅁䅁睁䵁䅁䅁权㡃䅄䅁权慁杂䅁允䅁䅁䅅䅁䭁䵁䝉䅁䵁䅉䅅䅁䙁䅁䅁睁䵁䅁䅁权剄睃䅁权煄权䅁权浄权䅁权牄权䅁允䅁䅁䅅䅁䡁䅁䅁䅁杂佒䅚䍄䉁䅁䅁兂䅁䅁䅍䅄䅁䅁䅯儰䅳䅁䅯儷䅯䅁䅯朵䅯䅁䅯眵䅯䅁䅅䅁䉁䅁䅁睂䅁䅁䅁䕙浔䅑杷允䅁䅁䅕䅁䑁䅁䅷䅁䭁䵁乳䅁䭁佁䭫䅁䭁佁䭙䅁䭁佁䭣䅁䉁䅁䅁允䅁䅁䅯剏䅉䅁杷允䅁䅁䅍䅁䑁䅁䅷䅁䭁䝁乍䅁䭁䵁匸䅁䉁䅁䅁允䅁䅁䅣䅁䅁䭁捂〴䵁䅉䅅䅁䙁䅁䅁睁䵁䅁䅁权㍁杄䅁权瑄权䅁权浄权䅁权湄权䅁允䅁䅁䅅䅁䡁䅁䅁䅁䅁畏䅚䍄䉁䅁䅁睁䅁䅁䅍䅄䅁䅁䅯睥䅷䅁䅯杊䅙䅁䅅䅁䉁䅁䅁兂塄㍯㥁灃卤䅑杷允䅁䅁䅕䅁䑁䅁䅷䅁䭁䝁䵑䅁䭁佁䭫䅁䭁佁䭙䅁䭁佁䭣䅁䉁䅁䅁允䅁䅁䅯䅅䅑䅁杷允䅁䅁䅕䅁䑁䅁䅷䅁䭁䝁乍䅁䭁䵁即䅁䭁䅁䅑潁䭁䵁卧䅁䉁䅁䅁允䅁䅁䅕浚浚浚浙䕕䵁䅉䅅䅁䑁䅁䅁睁䵁䅁䅁权橂兄䅁权捁杂䅁允䅁䅁䅅䅁䭁䍁䝳䅁䵁䅉䅅䅁䑁䅁䅁睁䵁䅁䅁权奄䅅䅁权敁杂䅁允䅁䅁䅅䅁䭁䥁䜸䅁䵁䅉䅅䅁䑁䅁䅁睁䵁䅁䅁权噄䅄䅁权偄杅䅁允䅁䅁䅅䅁䡁䅁䅁䅁杁畨䅒䍄䉁䅁䅁兂䅁䅁䅍䅄䅁䅁䅯兏䅳䅁䅯剸䅉䅁䅯䅂䍁䅧䅯剹䅉䅁䅅䅁䉁䅁䅁兂硂䌱潖獚歯䅑杷允䅁䅁䅍䅁䑁䅁䅷䅁䭁䭁䵉䅁䭁䉁䝯䅁䉁䅁䅁允䅁䅁䅯杁䅧䅁杷允䅁䅁䅕䅁䑁䅁䅷䅁䭁䩁䱍䅁䭁䵁单䅁䭁䅁䅑潁䭁䵁卫䅁䉁䅁䅁允䅁䅁䅕潫汎㕖䉢䕁䵁䅉䅅䅁䑁䅁䅁睁䵁䅁䅁权呃睃䅁权奁杂䅁允䅁䅁䅅䅁䭁䕁䝯䅁䵁䅉䅅䅁䑁䅁䅁睁䵁䅁䅁权呃睃䅁权慁杂䅁允䅁䅁䅅䅁䭁䙁䜴䅁䵁䅉䅅䅁䕁䅁䅁睁䵁䅁䅁权䩁兄䅁权晁杂䅁权杁杂䅁允䅁䅁䅅䅁䭁䍁乑䅁䵁䅉䅅䅁䙁䅁䅁睁䵁䅁䅁权呃睃䅁权潄权䅁权浄权䅁权湄权䅁允䅁䅁䅅䅁䭁䉁䕁䅁䵁䅉䅅䅁䙁䅁䅁睁䵁䅁䅁权い兄䅁权䙄杅䅁权䕁䅁䅋权䥄杅䅁允䅁䅁䅅䅁䙁䑁䝗湚歸䍬䅖䍄䉁䅁䅁兂䅁䅁䅍䅄䅁䅁䅯䅋䅳䅁䅯剸䅉䅁䅯䅂䍁䅧䅯䉹䅉䅁䅅䅁䉁䅁䅁兂千楕摸潢⭢睐杷允䅁䅁䅕䅁䑁䅁䅷䅁䭁䩁䱍䅁䭁佁䭫䅁䭁佁䭙䅁䭁佁䭣䅁䉁䅁䅁允䅁䅁䅯䅅䅑䅁杷允䅁䅁䅕䅁䑁䅁䅷䅁䭁䩁䱍䅁䭁佁䭷䅁䭁佁䭙䅁䭁佁䭣䅁䉁䅁䅁允䅁䅁䅯䅅䅑䅁杷允䅁䅁䅕䅁䑁䅁䅷䅁䭁䩁䱍䅁䭁佁䬰䅁䭁佁䭙䅁䭁佁䭣䅁䉁䅁䅁允䅁䅁䅯䅅䅑䅁杷允䅁䅁䅕䅁䑁䅁䅷䅁䭁䍁乍䅁䭁䵁即䅁䭁䅁䅑潁䭁䵁卧䅁䉁䅁䅁允䅁䅁䅕積積積呏䕗䵁䅉䅅䅁䑁䅁䅁睁䵁䅁䅁权䑄兄䅁权捁杂䅁允䅁䅁䅅䅁䭁䥁䝳䅁䵁䅉䅅䅁䙁䅁䅁睁䵁䅁䅁权䭁杄䅁权䙄杅䅁权䕁䅁䅋权䩄杅䅁允䅁䅁䅅䅁䙁䝁猸睃㕂睪䅖䍄䉁䅁䅁䅂䅁䅁䅍䅄䅁䅁䅯权䄴䅁䅯睈䅙䅁䅯䅉䅙䅁䅅䅁䉁䅁䅁权㑂睂䅁䍄䉁䅁䅁睁䅁䅁䅍䅄䅁䅁䅯权䄴䅁䅯杊䅙䅁䅅䅁䉁䅁䅁兂䅁䅁䅁䵁䩂䅑杷允䅁䅁䅕䅁䑁䅁䅷䅁䭁偁䭁䅁䭁佁䬰䅁䭁佁䭙䅁䭁佁䭣䅁䉁䅁䅁允䅁䅁䅣䅁䅁䍁潁欵䵁䅉䅅䅁䙁䅁䅁睁䵁䅁䅁权䭁杄䅁权汄权䅁权浄权䅁权湄权䅁允䅁䅁䅅䅁䭁䉁䕁䅁䵁䅉䅅䅁䙁䅁䅁睁䵁䅁䅁权䭁杄䅁权灄权䅁权浄权䅁权湄权䅁允䅁䅁䅅䅁䭁䉁䕁䅁䵁䅉䅅䅁䙁䅁䅁睁䵁䅁䅁权䭁杄䅁权煄权䅁权浄权䅁权牄权䅁允䅁䅁䅅䅁䭁䉁䕁䅁䵁䅉䅅䅁䙁䅁䅁睁䵁䅁䅁权䭁杄䅁权瑄权䅁权浄权䅁权湄权䅁允䅁䅁䅅䅁䭁䉁䕁䅁䵁䅉䅅䅁䑁䅁䅁睁䵁䅁䅁权㕃杄䅁权偄杅䅁允䅁䅁䅅䅁䡁䅁䅁䅁䅃⭙䅆䍄䉁䅁䅁兂䅁䅁䅍䅄䅁䅁䅯䅄䅳䅁䅯儶䅯䅁䅯朵䅯䅁䅯眵䅯䅁䅅䅁䉁䅁䅁权允䅂䅁䍄䉁䅁䅁兂䅁䅁䅍䅄䅁䅁䅯兵䄴䅁䅯硹䅉䅁䅯䅂䍁䅧䅯䉹䅉䅁䅅䅁䉁䅁䅁兂䑄匹捨祪告䅑杷允䅁䅁䅍䅁䑁䅁䅷䅁䭁䝁佷䅁䭁䍁䝑䅁䉁䅁䅁允䅁䅁䅯剖䅁䅁杷允䅁䅁䅕䅁䑁䅁䅷䅁䭁䱁佫䅁䭁䵁即䅁䭁䅁䅑潁䭁䵁卫䅁䉁䅁䅁允䅁䅁䅕浚浚浚浢さ䵁䅉䅅䅁䑁䅁䅁睁䵁䅁䅁权㕃杄䅁权敁杂䅁允䅁䅁䅅䅁䭁䝁䡯䅁䵁䅉䅅䅁䕁䅁䅁睁䵁䅁䅁权㕃杄䅁权晁杂䅁权杁杂䅁允䅁䅁䅅䅁䭁䍁䩁䅁䵁䅉䅅䅁䙁䅁䅁睁䵁䅁䅁权㕃杄䅁权汄权䅁权浄权䅁权湄权䅁允䅁䅁䅅䅁䭁䅁䰸䅁䵁䅉䅅䅁䙁䅁䅁睁䵁䅁䅁权㝁杄䅁权䱄杅䅁权䕁䅁䅋权䩄杅䅁允䅁䅁䅅䅁䙁䥁䌯匹捨ㅪ䅤䍄䉁䅁䅁睁䅁䅁䅍䅄䅁䅁䅯䅹䄴䅁䅯硺䅉䅁䅅䅁䉁䅁䅁权允䅂䅁䍄䉁䅁䅁兂䅁䅁䅍䅄䅁䅁䅯睉䄴䅁䅯剸䅉䅁䅯䅂䍁䅧䅯䉹䅉䅁䅅䅁䉁䅁䅁兂潂䵇㉐啈楉䅑杷允䅁䅁䅕䅁䑁䅁䅷䅁䭁䍁位䅁䭁䵁单䅁䭁䅁䅑潁䭁䵁卫䅁䉁䅁䅁允䅁䅁䅕䩬㡦䙇獐歈䵁䅉䅅䅁䙁䅁䅁睁䵁䅁䅁权橁杄䅁权䱄杅䅁权䕁䅁䅋权䩄杅䅁允䅁䅁䅅䅁䙁䵁䴳䵺䵺䙮䅴䍄䉁䅁䅁睁䅁䅁䅍䅄䅁䅁䅯睉䄴䅁䅯杇䅙䅁䅅䅁䉁䅁䅁权㥁杂䅁䍄䉁䅁䅁兂䅁䅁䅍䅄䅁䅁䅯䅯䅷䅁䅯硹䅉䅁䅯䅂䍁䅧䅯䉹䅉䅁䅅䅁䉁䅁䅁兂灁䥘䌯搹晨䅑杷允䅁䅁䅍䅁䑁䅁䅷䅁䭁䝁䵙䅁䭁䍁䝙䅁䉁䅁䅁允䅁䅁䅕䡰㥁瑃橥ぎ䵁䅉䅅䅁䙁䅁䅁睁䵁䅁䅁权橁杄䅁权潄权䅁权浄权䅁权湄权䅁允䅁䅁䅅䅁䭁偁䬴䅁䵁䅉䅅䅁䑁䅁䅁睁䵁䅁䅁权慃兄䅁权流杂䅁允䅁䅁䅅䅁䙁䭁睒児塲ㅁ䅤䍄䉁䅁䅁兂䅁䅁䅍䅄䅁䅁䅯睉䄴䅁䅯儶䅯䅁䅯朵䅯䅁䅯眵䅯䅁䅅䅁䉁䅁䅁权慁杅䅁䍄䉁䅁䅁睁䅁䅁䅍䅄䅁䅁䅯杫䄰䅁䅯杈䅙䅁䅅䅁䉁䅁䅁权捂杂䅁䍄䉁䅁䅁兂䅁䅁䅍䅄䅁䅁䅯睉䄴䅁䅯儷䅯䅁䅯朵䅯䅁䅯眵䅯䅁䅅䅁䉁䅁䅁睂䅁䅁䅁䑑浦䅑杷允䅁䅁䅕䅁䑁䅁䅷䅁䭁䥁丸䅁䭁佁䭯䅁䭁佁䭙䅁䭁佁䭳䅁䉁䅁䅁允䅁䅁䅯䅅䅑䅁杷允䅁䅁䅍䅁䑁䅁䅷䅁䭁䅁乧䅁䭁䍁䝙䅁䉁䅁䅁允䅁䅁䅕椹捨㡪ㅊざ䵁䅉䅅䅁䙁䅁䅁睁䵁䅁䅁权剃䅄䅁权䙄杅䅁权䕁䅁䅋权䥄杅䅁允䅁䅁䅅䅁䙁䭁杧瀱敯栳䅎䍄䉁䅁䅁兂䅁䅁䅍䅄䅁䅁䅯眷䄰䅁䅯硹䅉䅁䅯䅂䍁䅧䅯䉹䅉䅁䅅䅁䉁䅁䅁兂䙃ㄶ㑇歈扖䅑杷允䅁䅁䅕䅁䑁䅁䅷䅁䭁䥁佣䅁䭁佁䭯䅁䭁佁䭙䅁䭁佁䭳䅁䉁䅁䅁允䅁䅁䅣䅁䅁䝁流欵䵁䅉䅅䅁䙁䅁䅁睁䵁䅁䅁权癄兄䅁权䱄杅䅁权䕁䅁䅋权䩄杅䅁允䅁䅁䅅䅁䙁䵁䴳䵺䵺䙢䅬䍄䉁䅁䅁睁䅁䅁䅍䅄䅁䅁䅯眷䄰䅁䅯䅇䅙䅁䅅䅁䉁䅁䅁权㡂杂䅁䍄䉁䅁䅁睁䅁䅁䅍䅄䅁䅁䅯眷䄰䅁䅯杈䅙䅁䅅䅁䉁䅁䅁权ぁ杂䅁䍄䉁䅁䅁睁䅁䅁䅍䅄䅁䅁䅯睉䄰䅁䅯硺䅉䅁䅅䅁䉁䅁䅁权允䅂䅁䍄䉁䅁䅁睁䅁䅁䅍䅄䅁䅁䅯眷䄰䅁䅯䅊䅙䅁䅅䅁䉁䅁䅁权䥁睂䅁䍄䉁䅁䅁兂䅁䅁䅍䅄䅁䅁䅯眷䄰䅁䅯儶䅯䅁䅯朵䅯䅁䅯眵䅯䅁䅅䅁䉁䅁䅁权允䅂䅁䍄䉁䅁䅁兂䅁䅁䅍䅄䅁䅁䅯眷䄰䅁䅯朶䅯䅁䅯朵䅯䅁䅯眶䅯䅁䅅䅁䉁䅁䅁权允䅂䅁䍄䉁䅁䅁兂䅁䅁䅍䅄䅁䅁䅯眷䄰䅁䅯䄷䅯䅁䅯朵䅯䅁䅯眵䅯䅁䅅䅁䉁䅁䅁权允䅂䅁䍄䉁䅁䅁兂䅁䅁䅍䅄䅁䅁䅯眷䄰䅁䅯儷䅯䅁䅯朵䅯䅁䅯眵䅯䅁䅅䅁䉁䅁䅁权允䅂䅁䍄䉁䅁䅁睁䅁䅁䅍䅄䅁䅁䅯睈䄴䅁䅯䅇䅙䅁䅅䅁䉁䅁䅁权䅂杂䅁䍄䉁䅁䅁兂䅁䅁䅍䅄䅁䅁䅯末䅯䅁䅯剸䅉䅁䅯䅂䍁䅧䅯䉹䅉䅁䅅䅁䉁䅁䅁兂偄丯橂潦坧䅑杷允䅁䅁䅕䅁䑁䅁䅷䅁䭁偁䭯䅁䭁䵁即䅁䭁䅁䅑潁䭁䵁卧䅁䉁䅁䅁允䅁䅁䅕体㙆䭆渷こ䵁䅉䅅䅁䑁䅁䅁睁䵁䅁䅁权㉄睃䅁权敁杂䅁允䅁䅁䅅䅁䭁䙁䝷䅁䵁䅉䅅䅁䑁䅁䅁睁䵁䅁䅁权㙄权䅁权奁杂䅁允䅁䅁䅅䅁䭁䉁䝫䅁䵁䅉䅅䅁䑁䅁䅁睁䵁䅁䅁权㙄权䅁权捁杂䅁允䅁䅁䅅䅁䭁乁䝁䅁䵁䅉䅅䅁䑁䅁䅁睁䵁䅁䅁权㙄权䅁权敁杂䅁允䅁䅁䅅䅁䭁䙁䝅䅁䵁䅉䅅䅁䕁䅁䅁睁䵁䅁䅁权佃䅄䅁权晁杂䅁权杁杂䅁允䅁䅁䅅䅁䭁䕁䝷䅁䵁䅉䅅䅁䙁䅁䅁睁䵁䅁䅁权㙄权䅁权潄权䅁权浄权䅁权湄权䅁允䅁䅁䅅䅁䭁偁䬴䅁䵁䅉䅅䅁䙁䅁䅁睁䵁䅁䅁权ㅂ睃䅁权䱄杅䅁权䕁䅁䅋权䥄杅䅁允䅁䅁䅅䅁䙁䭁䠵場啯氯䅆䍄䉁䅁䅁睁䅁䅁䅍䅄䅁䅁䅯睉䅷䅁䅯䅈䅙䅁䅅䅁䉁䅁䅁权ㅂ睂䅁䍄䉁䅁䅁兂䅁䅁䅍䅄䅁䅁䅯䅩䅷䅁䅯剸䅉䅁䅯䅂䍁䅧䅯剹䅉䅁䅅䅁䉁䅁䅁兂硂䥈䍧䭡剑䅑杷允䅁䅁䅍䅁䑁䅁䅷䅁䭁䥁䵧䅁䭁䉁䝯䅁䉁䅁䅁允䅁䅁䅯睘䅙䅁杷允䅁䅁䅍䅁䑁䅁䅷䅁䭁䥁䵧䅁䭁䍁䝑䅁䉁䅁䅁允䅁䅁䅯䅅䅑䅁杷允䅁䅁䅕䅁䑁䅁䅷䅁䭁䥁䴸䅁䭁佁䭧䅁䭁佁䭙䅁䭁佁䭣䅁䉁䅁䅁允䅁䅁䅯䅅䅑䅁杷允䅁䅁䅍䅁䑁䅁䅷䅁䭁䵁䱳䅁䭁䉁䝧䅁䉁䅁䅁允䅁䅁䅯睢䅙䅁杷允䅁䅁䅕䅁䑁䅁䅷䅁䭁䅁丰䅁䭁䵁即䅁䭁䅁䅑潁䭁䵁卫䅁䉁䅁䅁允䅁䅁䅕瑃橥䑣愲じ䵁䅉䅅䅁䙁䅁䅁睁䵁䅁䅁权浂䅄䅁权䙄杅䅁权䕁䅁䅋权䥄杅䅁允䅁䅁䅅䅁䙁䭁乃橃含佐⼰䍄䉁䅁䅁兂䅁䅁䅍䅄䅁䅁䅯儵䅷䅁䅯剸䅉䅁䅯䅂䍁䅧䅯剹䅉䅁䅅䅁䉁䅁䅁兂噄歈畵摷摳䅑杷允䅁䅁䅕䅁䑁䅁䅷䅁䭁䥁䵧䅁䭁佁䭷䅁䭁佁䭙䅁䭁佁䭣䅁䉁䅁䅁允䅁䅁䅣䅁䅁䝁䉂欵䵁䅉䅅䅁䙁䅁䅁睁䵁䅁䅁权煂䅄䅁权潄权䅁权浄权䅁权湄权䅁允䅁䅁䅅䅁䭁䉁䕁䅁䵁䅉䅅䅁䙁䅁䅁睁䵁䅁䅁权ㅁ睃䅁权獄权䅁权浄权䅁权湄权䅁允䅁䅁䅅䅁䡁䅁䅁䅁杂余䅆䍄䉁䅁䅁睁䅁䅁䅍䅄䅁䅁䅯睘䅷䅁䅯杈䅙䅁䅅䅁䉁䅁䅁权捂杂䅁䍄䉁䅁䅁兂䅁䅁䅍䅄䅁䅁䅯硵䅁䅁䅯儷䅯䅁䅯朵䅯䅁䅯眵䅯䅁䅅䅁䉁䅁䅁权允䅂䅁䍄䉁䅁䅁䅂䅁䅁䅍䅄䅁䅁䅯睘䅷䅁䅯睈䅙䅁䅯䅉䅙䅁䅅䅁䉁䅁䅁权ㅄ兄䅁䍄䉁䅁䅁兂䅁䅁䅍䅄䅁䅁䅯睘䅷䅁䅯儵䅯䅁䅯朵䅯䅁䅯眵䅯䅁䅅䅁䉁䅁䅁权奁睃䅁䍄䉁䅁䅁兂䅁䅁䅍䅄䅁䅁䅯睘䅷䅁䅯䄶䅯䅁䅯朵䅯䅁䅯眵䅯䅁䅅䅁䉁䅁䅁权⭄权䅁䍄䉁䅁䅁睁䅁䅁䅍䅄䅁䅁䅯兘䅳䅁䅯䅊䅙䅁䅅䅁䉁䅁䅁权橂杂䅁䍄䉁䅁䅁兂䅁䅁䅍䅄䅁䅁䅯睘䅷䅁䅯儶䅯䅁䅯朵䅯䅁䅯眵䅯䅁䅅䅁䉁䅁䅁权啁䅅䅁䍄䉁䅁䅁兂䅁䅁䅍䅄䅁䅁䅯睘䅷䅁䅯儷䅯䅁䅯朵䅯䅁䅯眵䅯䅁䅅䅁䉁䅁䅁睂䅁䅁䅁䑁浲䅑杷允䅁䅁䅍䅁䑁䅁䅷䅁䭁䩁乣䅁䭁䵁匸䅁䉁䅁䅁允䅁䅁䅣䅁䅁䥁剃欴䵁䅉䅅䅁䑁䅁䅁睁䵁䅁䅁权塃兄䅁权奁杂䅁允䅁䅁䅅䅁䭁䡁䝷䅁䵁䅉䅅䅁䑁䅁䅁睁䵁䅁䅁权啁䅄䅁权奁杂䅁允䅁䅁䅅䅁䭁䑁䝫䅁䵁䅉䅅䅁䙁䅁䅁睁䵁䅁䅁权瑁䅄䅁权灄权䅁权浄权䅁权湄权䅁允䅁䅁䅅䅁䭁䉁䕁䅁䵁䅉䅅䅁䑁䅁䅁睁䵁䅁䅁权敃睄䅁权捁杂䅁允䅁䅁䅅䅁䭁䩁䜴䅁䵁䅉䅅䅁䑁䅁䅁睁䵁䅁䅁权塃兄䅁权歁杂䅁允䅁䅁䅅䅁䭁䭁䝕䅁䵁䅉䅅䅁䑁䅁䅁睁䵁䅁䅁权塃兄䅁权流杂䅁允䅁䅁䅅䅁䙁䵁䴳䵺䵺䕲䅸䍄䉁䅁䅁睁䅁䅁䅍䅄䅁䅁䅯典䄰䅁䅯杊䅙䅁䅅䅁䉁䅁䅁兂灁䥘䌯嘹啨䅑杷允䅁䅁䅕䅁䑁䅁䅷䅁䭁佁䱯䅁䭁佁䬰䅁䭁佁䭙䅁䭁佁䭣䅁䉁䅁䅁允䅁䅁䅯䅅䅑䅁杷允䅁䅁䅕䅁䑁䅁䅷䅁䭁䩁乣䅁䭁佁䭯䅁䭁佁䭙䅁䭁佁䭳䅁䉁䅁䅁允䅁䅁䅯䅅䅑䅁杷允䅁䅁䅕䅁䑁䅁䅷䅁䭁䩁乣䅁䭁佁䬰䅁䭁佁䭙䅁䭁佁䭣䅁䉁䅁䅁允䅁䅁䅯䅅䅑䅁杷允䅁䅁䅕䅁䑁䅁䅷䅁䭁䱁䴰䅁䭁䵁即䅁䭁䅁䅑潁䭁䵁卫䅁䉁䅁䅁允䅁䅁䅕児塲㍯摄啙䵁䅉䅅䅁䑁䅁䅁睁䵁䅁䅁权㥃䅄䅁权奁杂䅁允䅁䅁䅅䅁䭁䕁䝯䅁䵁䅉䅅䅁䑁䅁䅁睁䵁䅁䅁权㥃䅄䅁权慁杂䅁允䅁䅁䅅䅁䭁䙁䜴䅁䵁䅉䅅䅁䑁䅁䅁睁䵁䅁䅁权慃兄䅁权慁杂䅁允䅁䅁䅅䅁䭁䉁䝳䅁䵁䅉䅅䅁䕁䅁䅁睁䵁䅁䅁权㥃䅄䅁权晁杂䅁权杁杂䅁允䅁䅁䅅䅁䭁䑁免䅁䵁䅉䅅䅁䙁䅁䅁睁䵁䅁䅁权䵁睃䅁权潄权䅁权浄权䅁权湄权䅁允䅁䅁䅅䅁䭁䉁䕁䅁䵁䅉䅅䅁䑁䅁䅁睁䵁䅁䅁权佄䅄䅁权歁杂䅁允䅁䅁䅅䅁䭁偁乙䅁䵁䅉䅅䅁䑁䅁䅁睁䵁䅁䅁权偄䅄䅁权歁杂䅁允䅁䅁䅅䅁䭁䅁䡧䅁䵁䅉䅅䅁䙁䅁䅁睁䵁䅁䅁权㥃䅄䅁权灄权䅁权浄权䅁权湄权䅁允䅁䅁䅅䅁䭁䉁䕁䅁䵁䅉䅅䅁䙁䅁䅁睁䵁䅁䅁权㥃䅄䅁权瑄权䅁权浄权䅁权湄权䅁允䅁䅁䅅䅁䭁䉁䕁䅁䵁䅉䅅䅁䙁䅁䅁睁䵁䅁䅁权煄睃䅁权䱄杅䅁权䕁䅁䅋权䥄杅䅁允䅁䅁䅅䅁䙁䥁牘払敧噎䅨䍄䉁䅁䅁䅂䅁䅁䅍䅄䅁䅁䅯朶䅳䅁䅯睈䅙䅁䅯䅉䅙䅁䅅䅁䉁䅁䅁权塂䅄䅁䍄䉁䅁䅁睁䅁䅁䅍䅄䅁䅁䅯睕䅳䅁䅯杇䅙䅁䅅䅁䉁䅁䅁权㡁杂䅁䍄䉁䅁䅁兂䅁䅁䅍䅄䅁䅁䅯杫䅷䅁䅯剸䅉䅁䅯䅂䍁䅧䅯䉹䅉䅁䅅䅁䉁䅁䅁兂摁㥺㑲噃摍䅑杷允䅁䅁䅍䅁䑁䅁䅷䅁䭁䉁何䅁䭁䉁䝧䅁䉁䅁䅁允䅁䅁䅯杓䅙䅁杷允䅁䅁䅍䅁䑁䅁䅷䅁䭁佁䱯䅁䭁䍁䝙䅁䉁䅁䅁允䅁䅁䅕歲桦桥敔䕖䵁䅉䅅䅁䙁䅁䅁睁䵁䅁䅁权煄睃䅁权潄权䅁权浄权䅁权湄权䅁允䅁䅁䅅䅁䭁䉁䕁䅁䵁䅉䅅䅁䙁䅁䅁睁䵁䅁䅁权兄兄䅁权煄权䅁权浄权䅁权牄权䅁允䅁䅁䅅䅁䭁䉁䕁䅁䵁䅉䅅䅁䑁䅁䅁睁䵁䅁䅁权噁杄䅁权偄杅䅁允䅁䅁䅅䅁䭁䉁䕁䅁䵁䅉䅅䅁䙁䅁䅁睁䵁䅁䅁权㙄䅄䅁权䙄杅䅁权䕁䅁䅋权䩄杅䅁允䅁䅁䅅䅁䙁佁㠳扣乃儲䅚䍄䉁䅁䅁兂䅁䅁䅍䅄䅁䅁䅯末䅷䅁䅯硹䅉䅁䅯䅂䍁䅧䅯剹䅉䅁䅅䅁䉁䅁䅁兂塄㍯㥁畃塤䅑杷允䅁䅁䅍䅁䑁䅁䅷䅁䭁偁䵯䅁䭁䉁䝧䅁䉁䅁䅁允䅁䅁䅯䅦䅙䅁杷允䅁䅁䅍䅁䑁䅁䅷䅁䭁偁䵯䅁䭁䍁䝑䅁䉁䅁䅁允䅁䅁䅯杊䅣䅁杷允䅁䅁䅕䅁䑁䅁䅷䅁䭁偁䵯䅁䭁佁䭧䅁䭁佁䭙䅁䭁佁䭣䅁䉁䅁䅁允䅁䅁䅯䅅䅑䅁杷允䅁䅁䅕䅁䑁䅁䅷䅁䭁偁䵯䅁䭁佁䭫䅁䭁佁䭙䅁䭁佁䭣䅁䉁䅁䅁允䅁䅁䅯䅅䅑䅁杷允䅁䅁䅕䅁䑁䅁䅷䅁䭁偁䵯䅁䭁佁䭷䅁䭁佁䭙䅁䭁佁䭣䅁䉁䅁䅁允䅁䅁䅯䅅䅑䅁杷允䅁䅁䅕䅁䑁䅁䅷䅁䭁䡁䴸䅁䭁佁䭧䅁䭁佁䭙䅁䭁佁䭣䅁䉁䅁䅁允䅁䅁䅯术䅯䅁杷允䅁䅁䅕䅁䑁䅁䅷䅁䭁佁䱣䅁䭁䵁单䅁䭁䅁䅑潁䭁䵁卫䅁䉁䅁䅁允䅁䅁䅕㡳䡵䭄畴䕂䵁䅉䅅䅁䑁䅁䅁睁䵁䅁䅁权湄睃䅁权捁杂䅁允䅁䅁䅅䅁䭁䍁䝳䅁䵁䅉䅅䅁䑁䅁䅁睁䵁䅁䅁权湄睃䅁权敁杂䅁允䅁䅁䅅䅁䭁䍁䨴䅁䵁䅉䅅䅁䑁䅁䅁睁䵁䅁䅁权㙄睃䅁权奁杂䅁允䅁䅁䅅䅁䭁䉁䝫䅁䵁䅉䅅䅁䕁䅁䅁睁䵁䅁䅁权湄睃䅁权晁杂䅁权杁杂䅁允䅁䅁䅅䅁䭁乁䝳䅁䵁䅉䅅䅁䑁䅁䅁睁䵁䅁䅁权湄睃䅁权歁杂䅁允䅁䅁䅅䅁䭁䍁䝷䅁䵁䅉䅅䅁䙁䅁䅁睁䵁䅁䅁权湄睃䅁权汄权䅁权浄权䅁权湄权䅁允䅁䅁䅅䅁䭁䑁䱧䅁䵁䅉䅅䅁䙁䅁䅁睁䵁䅁䅁权湄睃䅁权灄权䅁权浄权䅁权湄权䅁允䅁䅁䅅䅁䭁䉁卷䅁䵁䅉䅅䅁䙁䅁䅁睁䵁䅁䅁权湄睃䅁权煄权䅁权浄权䅁权牄权䅁允䅁䅁䅅䅁䡁䅁䅁䅁䅃畔䅚䍄䉁䅁䅁兂䅁䅁䅍䅄䅁䅁䅯眵䅳䅁䅯䄷䅯䅁䅯朵䅯䅁䅯眵䅯䅁䅅䅁䉁䅁䅁睂䅁䅁䅁䥧楲䅑杷允䅁䅁䅍䅁䑁䅁䅷䅁䭁偁䱕䅁䭁䉁䝯䅁䉁䅁䅁允䅁䅁䅯兗䅙䅁杷允䅁䅁䅍䅁䑁䅁䅷䅁䭁䍁䰸䅁䭁䵁匸䅁䉁䅁䅁允䅁䅁䅯䅅䅑䅁杷允䅁䅁䅍䅁䑁䅁䅷䅁䭁䱁䴸䅁䭁䉁䝷䅁䉁䅁䅁允䅁䅁䅯杍䅣䅁杷允䅁䅁䅕䅁䑁䅁䅷䅁䭁䍁䰸䅁䭁䵁即䅁䭁䅁䅑潁䭁䵁卧䅁䉁䅁䅁允䅁䅁䅕椹捨㡪噊歗䵁䅉䅅䅁䙁䅁䅁睁䵁䅁䅁权獃䅄䅁权瑄权䅁权浄权䅁权湄权䅁允䅁䅁䅅䅁䡁䅁䅁䅁权⭄䅚䍄䉁䅁䅁兂䅁䅁䅍䅄䅁䅁䅯睌䅳䅁䅯硹䅉䅁䅯䅂䍁䅧䅯剹䅉䅁䅅䅁䉁䅁䅁兂卂䉵䘶㐶敆䅑杷允䅁䅁䅍䅁䑁䅁䅷䅁䭁䍁䰸䅁䭁䉁䝧䅁䉁䅁䅁允䅁䅁䅯兇䅙䅁杷允䅁䅁䅍䅁䑁䅁䅷䅁䭁䍁䰸䅁䭁䉁䝯䅁䉁䅁䅁允䅁䅁䅯杴䅙䅁杷允䅁䅁䅕䅁䑁䅁䅷䅁䭁䝁䵫䅁䭁佁䭕䅁䭁佁䭙䅁䭁佁䭣䅁䉁䅁䅁允䅁䅁䅯兰䅳䅁杷允䅁䅁䅕䅁䑁䅁䅷䅁䭁䑁乕䅁䭁佁䭕䅁䭁佁䭙䅁䭁佁䭣䅁䉁䅁䅁允䅁䅁䅯䅅䅑䅁杷允䅁䅁䅕䅁䑁䅁䅷䅁䭁䭁乁䅁䭁佁䭕䅁䭁佁䭙䅁䭁佁䭣䅁䉁䅁䅁允䅁䅁䅯䅅䅑䅁杷允䅁䅁䅕䅁䑁䅁䅷䅁䭁䝁䵯䅁䭁佁䭕䅁䭁佁䭙䅁䭁佁䭣䅁䉁䅁䅁允䅁䅁䅯䅅䅑䅁杷允䅁䅁䅍䅁䑁䅁䅷䅁䭁䍁䰸䅁䭁䍁䝑䅁䉁䅁䅁允䅁䅁䅯剈䅉䅁杷允䅁䅁䅕䅁䑁䅁䅷䅁䭁䍁䰸䅁䭁佁䭧䅁䭁佁䭙䅁䭁佁䭣䅁䉁䅁䅁允䅁䅁䅯䅅䅑䅁杷允䅁䅁䅕䅁䑁䅁䅷䅁䭁䍁䰸䅁䭁佁䭷䅁䭁佁䭙䅁䭁佁䭣䅁䉁䅁䅁允䅁䅁䅯䅅䅑䅁杷允䅁䅁䅍䅁䑁䅁䅷䅁䭁䕁乙䅁䭁䵁匸䅁䉁䅁䅁允䅁䅁䅯䅅䅑䅁杷允䅁䅁䅕䅁䑁䅁䅷䅁䭁䕁乙䅁䭁䵁单䅁䭁䅁䅑潁䭁䵁卫䅁䉁䅁䅁允䅁䅁䅕琫慚䡏獦啅䵁䅉䅅䅁䑁䅁䅁睁䵁䅁䅁权䝂兄䅁权捁杂䅁允䅁䅁䅅䅁䭁䵁䥫䅁䵁䅉䅅䅁䑁䅁䅁睁䵁䅁䅁权杁兄䅁权偄杅䅁允䅁䅁䅅䅁䡁䅁䅁䅁杄敮䅖䍄䉁䅁䅁睁䅁䅁䅍䅄䅁䅁䅯杒䄰䅁䅯䅊䅙䅁䅅䅁䉁䅁䅁权桃杄䅁䍄䉁䅁䅁睁䅁䅁䅍䅄䅁䅁䅯兴䄸䅁䅯硺䅉䅁䅅䅁䉁䅁䅁权允䅂䅁䍄䉁䅁䅁兂䅁䅁䅍䅄䅁䅁䅯杒䄰䅁䅯儵䅯䅁䅯朵䅯䅁䅯眵䅯䅁䅅䅁䉁䅁䅁权捁睃䅁䍄䉁䅁䅁睁䅁䅁䅍䅄䅁䅁䅯睩䅳䅁䅯䅇䅙䅁䅅䅁䉁䅁䅁权䩂睂䅁䍄䉁䅁䅁兂䅁䅁䅍䅄䅁䅁䅯杒䄰䅁䅯䄶䅯䅁䅯朵䅯䅁䅯眵䅯䅁䅅䅁䉁䅁䅁权㉁䅄䅁䍄䉁䅁䅁睁䅁䅁䅍䅄䅁䅁䅯睺䅷䅁䅯硺䅉䅁䅅䅁䉁䅁䅁权允䅂䅁䍄䉁䅁䅁睁䅁䅁䅍䅄䅁䅁䅯䄰䅷䅁䅯硺䅉䅁䅅䅁䉁䅁䅁权允䅂䅁䍄䉁䅁䅁兂䅁䅁䅍䅄䅁䅁䅯朹䅯䅁䅯䄶䅯䅁䅯朵䅯䅁䅯眵䅯䅁䅅䅁䉁䅁䅁权允䅂䅁䍄䉁䅁䅁兂䅁䅁䅍䅄䅁䅁䅯䅯䅷䅁䅯儶䅯䅁䅯朵䅯䅁䅯眵䅯䅁䅅䅁䉁䅁䅁权浂兄䅁䍄䉁䅁䅁兂䅁䅁䅍䅄䅁䅁䅯兘䅳䅁䅯硹䅉䅁䅯䅂䍁䅧䅯剹䅉䅁䅅䅁䉁䅁䅁兂㑃潈牘摕器䅑杷允䅁䅁䅍䅁䑁䅁䅷䅁䭁䱁䵯䅁䭁䉁䝯䅁䉁䅁䅁允䅁䅁䅯兗䅙䅁杷允䅁䅁䅍䅁䑁䅁䅷䅁䭁䙁䰰䅁䭁䉁䜴䅁䉁䅁䅁允䅁䅁䅯朵䅙䅁杷允䅁䅁䅕䅁䑁䅁䅷䅁䭁䥁乕䅁䭁䵁单䅁䭁䅁䅑潁䭁䵁卫䅁䉁䅁䅁允䅁䅁䅕空换㑵䤶歉䵁䅉䅅䅁䑁䅁䅁睁䵁䅁䅁权摂睃䅁权流杂䅁允䅁䅁䅅䅁䙁䅁塲㍯㥁氶䅤䍄䉁䅁䅁睁䅁䅁䅍䅄䅁䅁䅯朳䅳䅁䅯硺䅉䅁䅅䅁䉁䅁䅁睂䅁䅁䅁䙧決䅑杷允䅁䅁䅕䅁䑁䅁䅷䅁䭁䙁䱯䅁䭁䵁单䅁䭁䅁䅑潁䭁䵁卧䅁䉁䅁䅁允䅁䅁䅕儹獗獨倳䐯䴸䅉䅅䅁䙁䅁䅁睁䵁䅁䅁权敄睃䅁权䙄杅䅁权䕁䅁䅋权䥄杅䅁允䅁䅁䅅䅁䙁䉁䐴硡倯砶䅰䍄䉁䅁䅁兂䅁䅁䅍䅄䅁䅁䅯儳䅳䅁䅯硹䅉䅁䅯䅂䍁䅧䅯䉹䅉䅁䅅䅁䉁䅁䅁兂浂浚浚橚湚䅑杷允䅁䅁䅕䅁䑁䅁䅷䅁䭁䥁䵑䅁䭁䵁单䅁䭁䅁䅑潁䭁䵁卧䅁䉁䅁䅁允䅁䅁䅕䉊婶䝕⼰歇䵁䅉䅅䅁䙁䅁䅁睁䵁䅁䅁权敄睃䅁权䱄杅䅁权䕁䅁䅋权䥄杅䅁允䅁䅁䅅䅁䙁䥁牘払敧圳䅆䍄䉁䅁䅁睁䅁䅁䅍䅄䅁䅁䅯条䅳䅁䅯硺䅉䅁䅅䅁䉁䅁䅁权允䅂䅁䍄䉁䅁䅁睁䅁䅁䅍䅄䅁䅁䅯儳䅳䅁䅯䅈䅙䅁䅅䅁䉁䅁䅁权㝂杂䅁䍄䉁䅁䅁睁䅁䅁䅍䅄䅁䅁䅯睹䄴䅁䅯杈䅙䅁䅅䅁䉁䅁䅁权䍄睂䅁䍄䉁䅁䅁睁䅁䅁䅍䅄䅁䅁䅯朳䅳䅁䅯䅈䅙䅁䅅䅁䉁䅁䅁权䱄杂䅁䍄䉁䅁䅁睁䅁䅁䅍䅄䅁䅁䅯儳䅳䅁䅯杊䅙䅁䅅䅁䉁䅁䅁兂灁䥘䌯戹塨䅑杷允䅁䅁䅍䅁䑁䅁䅷䅁䭁乁䰴䅁䭁䍁䝙䅁䉁䅁䅁允䅁䅁䅕瑃橥䑣䬱啓䵁䅉䅅䅁䙁䅁䅁睁䵁䅁䅁权摄睃䅁权灄权䅁权浄权䅁权湄权䅁允䅁䅁䅅䅁䭁䉁䕁䅁䵁䅉䅅䅁䙁䅁䅁睁䵁䅁䅁权敄睃䅁权煄权䅁权浄权䅁权牄权䅁允䅁䅁䅅䅁䭁䉁䕁䅁䵁䅉䅅䅁䑁䅁䅁睁䵁䅁䅁权兄兄䅁权奁杂䅁允䅁䅁䅅䅁䭁䕁䝯䅁䵁䅉䅅䅁䑁䅁䅁睁䵁䅁䅁权兄兄䅁权慁杂䅁允䅁䅁䅅䅁䭁䙁䜴䅁䵁䅉䅅䅁䑁䅁䅁睁䵁䅁䅁权剄兄䅁权慁杂䅁允䅁䅁䅅䅁䭁䙁䝫䅁䵁䅉䅅䅁䙁䅁䅁睁䵁䅁䅁权㝂睃䅁权灄权䅁权浄权䅁权湄权䅁允䅁䅁䅅䅁䭁䱁卙䅁䵁䅉䅅䅁䑁䅁䅁睁䵁䅁䅁权兄兄䅁权捁杂䅁允䅁䅁䅅䅁䭁䕁䝣䅁䵁䅉䅅䅁䑁䅁䅁睁䵁䅁䅁权剄兄䅁权捁杂䅁允䅁䅁䅅䅁䭁䥁䝉䅁䵁䅉䅅䅁䑁䅁䅁睁䵁䅁䅁权兄兄䅁权敁杂䅁允䅁䅁䅅䅁䭁乁䠸䅁䵁䅉䅅䅁䑁䅁䅁睁䵁䅁䅁权权兄䅁权歁杂䅁允䅁䅁䅅䅁䭁䉁䕁䅁䵁䅉䅅䅁䕁䅁䅁睁䵁䅁䅁权兄兄䅁权晁杂䅁权杁杂䅁允䅁䅁䅅䅁䭁偁䝫䅁䵁䅉䅅䅁䑁䅁䅁睁䵁䅁䅁权兄兄䅁权歁杂䅁允䅁䅁䅅䅁䭁乁䩷䅁䵁䅉䅅䅁䑁䅁䅁睁䵁䅁䅁权兄兄䅁权流杂䅁允䅁䅁䅅䅁䙁䩁婱婭婭嘶䅤䍄䉁䅁䅁睁䅁䅁䅍䅄䅁䅁䅯儴䄴䅁䅯硺䅉䅁䅅䅁䉁䅁䅁睂噂噖噖执杺䅑杷允䅁䅁䅍䅁䑁䅁䅷䅁䭁偁䵕䅁䭁䉁䝧䅁䉁䅁䅁允䅁䅁䅯兏䅙䅁杷允䅁䅁䅍䅁䑁䅁䅷䅁䭁乁久䅁䭁䍁䝙䅁䉁䅁䅁允䅁䅁䅕敨剴䉵氵さ䵁䅉䅅䅁䙁䅁䅁睁䵁䅁䅁权兄兄䅁权灄权䅁权浄权䅁权湄权䅁允䅁䅁䅅䅁䭁䉁䕁䅁䵁䅉䅅䅁䙁䅁䅁睁䵁䅁䅁权兄兄䅁权瑄权䅁权浄权䅁权湄权䅁允䅁䅁䅅䅁䭁䉁䕁䅁䵁䅉䅅䅁䙁䅁䅁睁䵁䅁䅁权楄睃䅁权䙄杅䅁权䕁䅁䅋权䩄杅䅁允䅁䅁䅅䅁䙁䱁㥦㕏牲儵䅤䍄䉁䅁䅁睁䅁䅁䅍䅄䅁䅁䅯朴䅳䅁䅯䅈䅙䅁䅅䅁䉁䅁䅁权楂杂䅁䍄䉁䅁䅁睁䅁䅁䅍䅄䅁䅁䅯朴䅳䅁䅯杈䅙䅁䅅䅁䉁䅁䅁权ぁ杂䅁䍄䉁䅁䅁䅂䅁䅁䅍䅄䅁䅁䅯朴䅳䅁䅯睈䅙䅁䅯䅉䅙䅁䅅䅁䉁䅁䅁权䵂杂䅁䍄䉁䅁䅁兂䅁䅁䅍䅄䅁䅁䅯睯䄸䅁䅯硹䅉䅁䅯䅂䍁䅧䅯剹䅉䅁䅅䅁䉁䅁䅁兂桄桥畓㕒奆䅑杷允䅁䅁䅕䅁䑁䅁䅷䅁䭁䱁䵯䅁䭁佁䭫䅁䭁佁䭙䅁䭁佁䭣䅁䉁䅁䅁允䅁䅁䅯䅮䄸䅁杷允䅁䅁䅕䅁䑁䅁䅷䅁䭁䱁䵳䅁䭁佁䭫䅁䭁佁䭙䅁䭁佁䭣䅁䉁䅁䅁允䅁䅁䅯䅅䅑䅁杷允䅁䅁䅍䅁䑁䅁䅷䅁䭁䡁䵯䅁䭁䵁匸䅁䉁䅁䅁允䅁䅁䅯䅅䅑䅁杷允䅁䅁䅍䅁䑁䅁䅷䅁䭁佁倴䅁䭁䍁䝙䅁䉁䅁䅁允䅁䅁䅕䅁䅁䅁兂歖䵁䅉䅅䅁䑁䅁䅁睁䵁䅁䅁权㉃睃䅁权偄杅䅁允䅁䅁䅅䅁䡁䅁䅁䅁权⭪䅒䍄䉁䅁䅁睁䅁䅁䅍䅄䅁䅁䅯桦䅁䅁䅯杊䅙䅁䅅䅁䉁䅁䅁兂啁歲桦来剒䅑杷允䅁䅁䅕䅁䑁䅁䅷䅁䭁䡁䵯䅁䭁䵁单䅁䭁䅁䅑潁䭁䵁卫䅁䉁䅁䅁允䅁䅁䅕噰昷杶䱬啃䵁䅉䅅䅁䙁䅁䅁睁䵁䅁䅁权晁杄䅁权汄权䅁权浄权䅁权湄权䅁允䅁䅁䅅䅁䭁䑁䱙䅁䵁䅉䅅䅁䑁䅁䅁睁䵁䅁䅁权㙂䅄䅁权慁杂䅁允䅁䅁䅅䅁䭁䕁䝁䅁䵁䅉䅅䅁䑁䅁䅁睁䵁䅁䅁权㙂䅄䅁权敁杂䅁允䅁䅁䅅䅁䭁佁䝍䅁䵁䅉䅅䅁䕁䅁䅁睁䵁䅁䅁权敁杄䅁权晁杂䅁权杁杂䅁允䅁䅁䅅䅁䭁䩁䡙䅁䵁䅉䅅䅁䙁䅁䅁睁䵁䅁䅁权㉁睄䅁权瑄权䅁权浄权䅁权湄权䅁允䅁䅁䅅䅁䭁䉁䕁䅁䵁䅉䅅䅁䙁䅁䅁睁䵁䅁䅁权㙂䅄䅁权汄权䅁权浄权䅁权湄权䅁允䅁䅁䅅䅁䭁䉁䕁䅁䵁䅉䅅䅁䙁䅁䅁睁䵁䅁䅁权㙂䅄䅁权潄权䅁权浄权䅁权湄权䅁允䅁䅁䅅䅁䭁䉁䕁䅁䵁䅉䅅䅁䙁䅁䅁睁䵁䅁䅁权㙂䅄䅁权煄权䅁权浄权䅁权牄权䅁允䅁䅁䅅䅁䭁䉁䕁䅁䵁䅉䅅䅁䙁䅁䅁睁䵁䅁䅁权㙂䅄䅁权獄权䅁权浄权䅁权湄权䅁允䅁䅁䅅䅁䭁䉁䕁䅁䵁䅉䅅䅁䙁䅁䅁睁䵁䅁䅁权㙂䅄䅁权瑄权䅁权浄权䅁权湄权䅁允䅁䅁䅅䅁䭁䉁䕁䅁䵁䅉䅅䅁䙁䅁䅁睁䵁䅁䅁权晁杄䅁权䙄杅䅁权䕁䅁䅋权䩄杅䅁允䅁䅁䅅䅁䙁䩁䠳㍅戳䅘䅒䍄䉁䅁䅁睁䅁䅁䅍䅄䅁䅁䅯睈䄴䅁䅯杇䅙䅁䅅䅁䉁䅁䅁权䅂杂䅁䍄䉁䅁䅁睁䅁䅁䅍䅄䅁䅁䅯睈䄴䅁䅯䅊䅙䅁䅅䅁䉁䅁䅁权時睄䅁䍄䉁䅁䅁兂䅁䅁䅍䅄䅁䅁䅯睁䅷䅁䅯硹䅉䅁䅯䅂䍁䅧䅯䉹䅉䅁䅅䅁䉁䅁䅁兂歃䑣䬰㘱敎䅑杷允䅁䅁䅕䅁䑁䅁䅷䅁䭁䅁䵍䅁䭁䵁即䅁䭁䅁䅑潁䭁䵁卫䅁䉁䅁䅁允䅁䅁䅕積積積㝐歙䵁䅉䅅䅁䑁䅁䅁睁䵁䅁䅁权䑁䅄䅁权慁杂䅁允䅁䅁䅅䅁䭁䙁䜸䅁䵁䅉䅅䅁䑁䅁䅁睁䵁䅁䅁权䑁䅄䅁权敁杂䅁允䅁䅁䅅䅁䭁䩁䝑䅁䵁䅉䅅䅁䙁䅁䅁睁䵁䅁䅁权㕁睃䅁权煄权䅁权浄权䅁权牄权䅁允䅁䅁䅅䅁䡁䅁䅁䅁权救䅚䍄䉁䅁䅁睁䅁䅁䅍䅄䅁䅁䅯䄲䅳䅁䅯䅇䅙䅁䅅䅁䉁䅁䅁权䭂杂䅁䍄䉁䅁䅁兂䅁䅁䅍䅄䅁䅁䅯兎䄰䅁䅯朶䅯䅁䅯朵䅯䅁䅯眶䅯䅁䅅䅁䉁䅁䅁权允䅂䅁䍄䉁䅁䅁兂䅁䅁䅍䅄䅁䅁䅯䄰䅷䅁䅯儶䅯䅁䅯朵䅯䅁䅯眵䅯䅁䅅䅁䉁䅁䅁权允䅂䅁䍄䉁䅁䅁兂䅁䅁䅍䅄䅁䅁䅯睁䅷䅁䅯䄷䅯䅁䅯朵䅯䅁䅯眵䅯䅁䅅䅁䉁䅁䅁权允䅂䅁䍄䉁䅁䅁兂䅁䅁䅍䅄䅁䅁䅯党䄰䅁䅯硹䅉䅁䅯䅂䍁䅧䅯剹䅉䅁䅅䅁䉁䅁䅁兂㑃潈牘摕扨䅑杷允䅁䅁䅍䅁䑁䅁䅷䅁䭁佁䵧䅁䭁䍁䝙䅁䉁䅁䅁允䅁䅁䅕䡰㥁瑃䑥啗䵁䅉䅅䅁䑁䅁䅁睁䵁䅁䅁权奃䅄䅁权歁杂䅁允䅁䅁䅅䅁䭁䝁佫䅁䵁䅉䅅䅁䑁䅁䅁睁䵁䅁䅁权㑁䅄䅁权捁杂䅁允䅁䅁䅅䅁䭁䍁䡯䅁䵁䅉䅅䅁䕁䅁䅁睁䵁䅁䅁权求兄䅁权晁杂䅁权杁杂䅁允䅁䅁䅅䅁䭁䝁䡳䅁䵁䅉䅅䅁䙁䅁䅁睁䵁䅁䅁权求兄䅁权汄权䅁权浄权䅁权湄权䅁允䅁䅁䅅䅁䭁䉁䕁䅁䵁䅉䅅䅁䑁䅁䅁睁䵁䅁䅁权㡂杄䅁权捁杂䅁允䅁䅁䅅䅁䭁䑁䜸䅁䵁䅉䅅䅁䙁䅁䅁睁䵁䅁䅁权求兄䅁权潄权䅁权浄权䅁权湄权䅁允䅁䅁䅅䅁䭁䉁䕁䅁䵁䅉䅅䅁䙁䅁䅁睁䵁䅁䅁权求兄䅁权灄权䅁权浄权䅁权湄权䅁允䅁䅁䅅䅁䭁䉁䕁䅁䵁䅉䅅䅁䙁䅁䅁睁䵁䅁䅁权求兄䅁权瑄权䅁权浄权䅁权湄权䅁允䅁䅁䅅䅁䭁䉁䕁䅁䵁䅉䅅䅁䙁䅁䅁睁䵁䅁䅁权权睄䅁权獄权䅁权浄权䅁权湄权䅁允䅁䅁䅅䅁䡁䅁䅁䅁杄敨䅎䍄䉁䅁䅁兂䅁䅁䅍䅄䅁䅁䅯䅥䄰䅁䅯剸䅉䅁䅯䅂䍁䅧䅯䉹䅉䅁䅅䅁䉁䅁䅁兂呄匵㕑㑉卙䅑杷允䅁䅁䅕䅁䑁䅁䅷䅁䭁䡁乧䅁䭁䵁单䅁䭁䅁䅑潁䭁䵁卫䅁䉁䅁䅁允䅁䅁䅕瑶扤㍃坲商䵁䅉䅅䅁䙁䅁䅁睁䵁䅁䅁权ㅃ睃䅁权䙄杅䅁权䕁䅁䅋权䩄杅䅁允䅁䅁䅅䅁䙁䉁晫䡥㡉朹䄹䍄䉁䅁䅁睁䅁䅁䅍䅄䅁䅁䅯䅥䄰䅁䅯杈䅙䅁䅅䅁䉁䅁䅁权偃杂䅁䍄䉁䅁䅁睁䅁䅁䅍䅄䅁䅁䅯䅥䄰䅁䅯杊䅙䅁䅅䅁䉁䅁䅁兂䅁䅁䅁䭁塂䅑杷允䅁䅁䅕䅁䑁䅁䅷䅁䭁䭁乕䅁䭁䵁即䅁䭁䅁䅑潁䭁䵁卧䅁䉁䅁䅁允䅁䅁䅕牕敧敨桵啖䵁䅉䅅䅁䙁䅁䅁睁䵁䅁䅁权㍄䅄䅁权䱄杅䅁权䕁䅁䅋权䩄杅䅁允䅁䅁䅅䅁䙁䉁畓⭒㙆䙨䅬䍄䉁䅁䅁兂䅁䅁䅍䅄䅁䅁䅯䅥䄰䅁䅯朶䅯䅁䅯朵䅯䅁䅯眶䅯䅁䅅䅁䉁䅁䅁睂䅁䅁䅁䝯氳䅑杷允䅁䅁䅕䅁䑁䅁䅷䅁䭁䵁乁䅁䭁佁䭯䅁䭁佁䭙䅁䭁佁䭳䅁䉁䅁䅁允䅁䅁䅣䅁䅁䭁䥂欵䵁䅉䅅䅁䙁䅁䅁睁䵁䅁䅁权䡁兄䅁权䱄杅䅁权䕁䅁䅋权䩄杅䅁允䅁䅁䅅䅁䙁䑁積積積ㅍ䅴䍄䉁䅁䅁兂䅁䅁䅍䅄䅁䅁䅯䅥䄰䅁䅯儷䅯䅁䅯朵䅯䅁䅯眵䅯䅁䅅䅁䉁䅁䅁睂䅁䅁䅁䝯氳䅑杷允䅁䅁䅍䅁䑁䅁䅷䅁䭁䱁䱳䅁䭁䵁匸䅁䉁䅁䅁允䅁䅁䅯䅅䅑䅁杷允䅁䅁䅍䅁䑁䅁䅷䅁䭁䱁䰰䅁䭁䵁匸䅁䉁䅁䅁允䅁䅁䅯䅅䅑䅁杷允䅁䅁䅍䅁䑁䅁䅷䅁䭁䱁䰴䅁䭁䵁匸䅁䉁䅁䅁允䅁䅁䅣䅁䅁䕁䩂唴䵁䅉䅅䅁䙁䅁䅁睁䵁䅁䅁权㝃睃䅁权䙄杅䅁权䕁䅁䅋权䥄杅䅁允䅁䅁䅅䅁䙁䵁婯穮㥎硋䅰䍄䉁䅁䅁兂䅁䅁䅍䅄䅁䅁䅯杶䅳䅁䅯剸䅉䅁䅯䅂䍁䅧䅯䉹䅉䅁䅅䅁䉁䅁䅁兂潂㝗橹牒硙䅑杷允䅁䅁䅍䅁䑁䅁䅷䅁䭁䉁佯䅁䭁䍁䝑䅁䉁䅁䅁允䅁䅁䅯䉷䅁䅁杷允䅁䅁䅕䅁䑁䅁䅷䅁䭁䡁儴䅁䭁䵁即䅁䭁䅁䅑潁䭁䵁卫䅁䉁䅁䅁允䅁䅁䅕䥘䌯匹獧啗䵁䅉䅅䅁䙁䅁䅁睁䵁䅁䅁权㝃睃䅁权䙄杅䅁权䕁䅁䅋权䩄杅䅁允䅁䅁䅅䅁䙁䑁湶呡楳制䅬䍄䉁䅁䅁兂䅁䅁䅍䅄䅁䅁䅯杈䄴䅁䅯儶䅯䅁䅯朵䅯䅁䅯眵䅯䅁䅅䅁䉁䅁䅁权允䅂䅁䍄䉁䅁䅁兂䅁䅁䅍䅄䅁䅁䅯其䅳䅁䅯剸䅉䅁䅯䅂䍁䅧䅯剹䅉䅁䅅䅁䉁䅁䅁兂䑂䍦礴䕤䩧䅑杷允䅁䅁䅕䅁䑁䅁䅷䅁䭁䱁䰴䅁䭁䵁单䅁䭁䅁䅑潁䭁䵁卫䅁䉁䅁䅁允䅁䅁䅕湁洳獡䑐䕌䵁䅉䅅䅁䑁䅁䅁睁䵁䅁䅁权煂睃䅁权慁杂䅁允䅁䅁䅅䅁䭁䝁䝉䅁䵁䅉䅅䅁䙁䅁䅁睁䵁䅁䅁权㥃睃䅁权䱄杅䅁权䕁䅁䅋权䥄杅䅁允䅁䅁䅅䅁䙁䵁ㅐ䙋偹浵䅊䍄䉁䅁䅁兂䅁䅁䅍䅄䅁䅁䅯杶䅳䅁䅯硹䅉䅁䅯䅂䍁䅧䅯䉹䅉䅁䅅䅁䉁䅁䅁兂啁歲桦潥潒䅑杷允䅁䅁䅕䅁䑁䅁䅷䅁䭁䱁䰴䅁䭁䵁即䅁䭁䅁䅑潁䭁䵁卫䅁䉁䅁䅁允䅁䅁䅕呣䬰㘱潐す䵁䅉䅅䅁䑁䅁䅁睁䵁䅁䅁权乁兄䅁权敁杂䅁允䅁䅁䅅䅁䭁䵁䝳䅁䵁䅉䅅䅁䑁䅁䅁睁䵁䅁䅁权㥃睃䅁权慁杂䅁允䅁䅁䅅䅁䭁䱁䝁䅁䵁䅉䅅䅁䑁䅁䅁睁䵁䅁䅁权⭃睃䅁权慁杂䅁允䅁䅁䅅䅁䭁䵁䝉䅁䵁䅉䅅䅁䙁䅁䅁睁䵁䅁䅁权佂睃䅁权潄权䅁权浄权䅁权湄权䅁允䅁䅁䅅䅁䭁䉁䕁䅁䵁䅉䅅䅁䙁䅁䅁睁䵁䅁䅁权硂䅄䅁权䱄杅䅁权䕁䅁䅋权䩄杅䅁允䅁䅁䅅䅁䙁䵁ㅐ䙋偹汉䅖䍄䉁䅁䅁睁䅁䅁䅍䅄䅁䅁䅯睵䅳䅁䅯䅈䅙䅁䅅䅁䉁䅁䅁权䱃杂䅁䍄䉁䅁䅁睁䅁䅁䅍䅄䅁䅁䅯其䅳䅁䅯䅈䅙䅁䅅䅁䉁䅁䅁权睃杂䅁䍄䉁䅁䅁睁䅁䅁䅍䅄䅁䅁䅯睐䄰䅁䅯䅊䅙䅁䅅䅁䉁䅁䅁权ぁ杅䅁䍄䉁䅁䅁睁䅁䅁䅍䅄䅁䅁䅯杶䅳䅁䅯䅈䅙䅁䅅䅁䉁䅁䅁权瑄杂䅁䍄䉁䅁䅁兂䅁䅁䅍䅄䅁䅁䅯全䅷䅁䅯儷䅯䅁䅯朵䅯䅁䅯眵䅯䅁䅅䅁䉁䅁䅁睂䅁䅁䅁乙汮䅑杷允䅁䅁䅑䅁䑁䅁䅷䅁䭁䱁䱳䅁䭁䉁䜸䅁䭁䍁䝁䅁䉁䅁䅁允䅁䅁䅯杮䅧䅁杷允䅁䅁䅑䅁䑁䅁䅷䅁䭁䱁䰰䅁䭁䉁䜸䅁䭁䍁䝁䅁䉁䅁䅁允䅁䅁䅯兗䅣䅁杷允䅁䅁䅍䅁䑁䅁䅷䅁䭁䱁䱳䅁䭁䍁䝙䅁䉁䅁䅁允䅁䅁䅕瑃橥䑣愳啗䵁䅉䅅䅁䑁䅁䅁睁䵁䅁䅁权䥄兄䅁权慁杂䅁允䅁䅁䅅䅁䭁䑁䜰䅁䵁䅉䅅䅁䙁䅁䅁睁䵁䅁䅁权㝃睃䅁权汄权䅁权浄权䅁权湄权䅁允䅁䅁䅅䅁䭁䉁䱧䅁䵁䅉䅅䅁䙁䅁䅁睁䵁䅁䅁权㥃睃䅁权汄权䅁权浄权䅁权湄权䅁允䅁䅁䅅䅁䭁䉁䕁䅁䵁䅉䅅䅁䙁䅁䅁睁䵁䅁䅁权㝃睃䅁权潄权䅁权浄权䅁权湄权䅁允䅁䅁䅅䅁䭁䅁䱙䅁䵁䅉䅅䅁䙁䅁䅁睁䵁䅁䅁权㥃睃䅁权潄权䅁权浄权䅁权湄权䅁允䅁䅁䅅䅁䭁䉁䕁䅁䵁䅉䅅䅁䙁䅁䅁睁䵁䅁䅁权㝃睃䅁权煄权䅁权浄权䅁权牄权䅁允䅁䅁䅅䅁䡁䅁䅁䅁杂界䅚䍄䉁䅁䅁兂䅁䅁䅍䅄䅁䅁䅯其䅳䅁䅯䄷䅯䅁䅯朵䅯䅁䅯眵䅯䅁䅅䅁䉁䅁䅁权允䅂䅁䍄䉁䅁䅁兂䅁䅁䅍䅄䅁䅁䅯杶䅳䅁䅯䄷䅯䅁䅯朵䅯䅁䅯眵䅯䅁䅅䅁䉁䅁䅁睂䅁䅁䅁䕑浮䅑杷允䅁䅁䅕䅁䑁䅁䅷䅁䭁䱁䱳䅁䭁佁䬰䅁䭁佁䭙䅁䭁佁䭣䅁䉁䅁䅁允䅁䅁䅣䅁䅁䝁畁欵䵁䅉䅅䅁䙁䅁䅁睁䵁䅁䅁权灁䅅䅁权䱄杅䅁权䕁䅁䅋权䩄杅䅁允䅁䅁䅅䅁䙁偁潙䥘䌯噂䅤䍄䉁䅁䅁兂䅁䅁䅍䅄䅁䅁䅯其䅳䅁䅯儷䅯䅁䅯朵䅯䅁䅯眵䅯䅁䅅䅁䉁䅁䅁权允䅂䅁䍄䉁䅁䅁兂䅁䅁䅍䅄䅁䅁䅯杏䅷䅁䅯剸䅉䅁䅯䅂䍁䅧䅯䉹䅉䅁䅅䅁䉁䅁䅁兂偃唹睧挹橫䅑杷允䅁䅁䅕䅁䑁䅁䅷䅁䭁偁䵳䅁䭁佁䭫䅁䭁佁䭙䅁䭁佁䭣䅁䉁䅁䅁允䅁䅁䅯䅅䅑䅁杷允䅁䅁䅕䅁䑁䅁䅷䅁䭁䑁䵯䅁䭁䵁即䅁䭁䅁䅑潁䭁䵁卫䅁䉁䅁䅁允䅁䅁䅕硥畓⭒㙆歖䵁䅉䅅䅁䑁䅁䅁睁䵁䅁䅁权㙁䅄䅁权慁杂䅁允䅁䅁䅅䅁䭁䙁䜴䅁䵁䅉䅅䅁䙁䅁䅁睁䵁䅁䅁权浄睃䅁权獄权䅁权浄权䅁权湄权䅁允䅁䅁䅅䅁䡁䅁䅁䅁䅃畋䅖䍄䉁䅁䅁䅂䅁䅁䅍䅄䅁䅁䅯杇䄴䅁䅯睈䅙䅁䅯䅉䅙䅁䅅䅁䉁䅁䅁权流杅䅁䍄䉁䅁䅁兂䅁䅁䅍䅄䅁䅁䅯杏䅷䅁䅯儷䅯䅁䅯朵䅯䅁䅯眵䅯䅁䅅䅁䉁䅁䅁权允䅂䅁䍄䉁䅁䅁兂䅁䅁䅍䅄䅁䅁䅯兡䄰䅁䅯儵䅯䅁䅯朵䅯䅁䅯眵䅯䅁䅅䅁䉁䅁䅁权㥁杁䅁䍄䉁䅁䅁兂䅁䅁䅍䅄䅁䅁䅯充䄴䅁䅯剸䅉䅁䅯䅂䍁䅧䅯剹䅉䅁䅅䅁䉁䅁䅁兂婂敕畓祉噕䅑杷允䅁䅁䅍䅁䑁䅁䅷䅁䭁䩁丸䅁䭁䍁䝑䅁䉁䅁䅁允䅁䅁䅯剷䅉䅁杷允䅁䅁䅕䅁䑁䅁䅷䅁䭁䉁佅䅁䭁䵁即䅁䭁䅁䅑潁䭁䵁卫䅁䉁䅁䅁允䅁䅁䅕呣䬰㘱睏䕗䵁䅉䅅䅁䑁䅁䅁睁䵁䅁䅁权剁杄䅁权奁杂䅁允䅁䅁䅅䅁䭁䕁䝑䅁䵁䅉䅅䅁䕁䅁䅁睁䵁䅁䅁权剁杄䅁权晁杂䅁权杁杂䅁允䅁䅁䅅䅁䭁佁䜸䅁䵁䅉䅅䅁䙁䅁䅁睁䵁䅁䅁权剁杄䅁权汄权䅁权浄权䅁权湄权䅁允䅁䅁䅅䅁䭁䉁䱷䅁䵁䅉䅅䅁䙁䅁䅁睁䵁䅁䅁权偂睃䅁权瑄权䅁权浄权䅁权湄权䅁允䅁䅁䅅䅁䭁䉁䕁䅁䵁䅉䅅䅁䙁䅁䅁睁䵁䅁䅁权剁杄䅁权瑄权䅁权浄权䅁权湄权䅁允䅁䅁䅅䅁䡁䅁䅁䅁权⭑䅖䍄䉁䅁䅁兂䅁䅁䅍䅄䅁䅁䅯睉䅷䅁䅯儶䅯䅁䅯朵䅯䅁䅯眵䅯䅁䅅䅁䉁䅁䅁权允䅂䅁䍄䉁䅁䅁睁䅁䅁䅍䅄䅁䅁䅯䅄䅳䅁䅯硺䅉䅁䅅䅁䉁䅁䅁权允䅂䅁䍄䉁䅁䅁睁䅁䅁䅍䅄䅁䅁䅯䅙䅷䅁䅯硺䅉䅁䅅䅁䉁䅁䅁睂䅁䅁䅁偙歐䅑杷允䅁䅁䅕䅁䑁䅁䅷䅁䭁䅁䱷䅁䭁䵁单䅁䭁䅁䅑潁䭁䵁卫䅁䉁䅁䅁允䅁䅁䅕啭䝅婢䰱䕅䵁䅉䅅䅁䙁䅁䅁睁䵁䅁䅁权敃䅄䅁权獄权䅁权浄权䅁权湄权䅁允䅁䅁䅅䅁䡁䅁䅁䅁杄⭩䅖䍄䉁䅁䅁睁䅁䅁䅍䅄䅁䅁䅯䅄䅳䅁䅯䅇䅙䅁䅅䅁䉁䅁䅁权婁杂䅁䍄䉁䅁䅁䅂䅁䅁䅍䅄䅁䅁䅯䅄䅳䅁䅯睈䅙䅁䅯䅉䅙䅁䅅䅁䉁䅁䅁权楁杅䅁䍄䉁䅁䅁睁䅁䅁䅍䅄䅁䅁䅯䅄䅳䅁䅯杊䅙䅁䅅䅁䉁䅁䅁兂乄䵺䵺䵺啸䅑杷允䅁䅁䅕䅁䑁䅁䅷䅁䭁䵁䱉䅁䭁佁䭷䅁䭁佁䭙䅁䭁佁䭣䅁䉁䅁䅁允䅁䅁䅣䅁䅁佁獃唵䵁䅉䅅䅁䙁䅁䅁睁䵁䅁䅁权㕃兄䅁权瑄权䅁权浄权䅁权湄权䅁允䅁䅁䅅䅁䭁䉁䕁䅁䵁䅉䅅䅁䙁䅁䅁睁䵁䅁䅁权佃睃䅁权䱄杅䅁权䕁䅁䅋权䥄杅䅁允䅁䅁䅅䅁䙁䙁偹癷潕䙢䅎䍄䉁䅁䅁睁䅁䅁䅍䅄䅁䅁䅯入䅷䅁䅯䅊䅙䅁䅅䅁䉁䅁䅁权潄元䅁䍄䉁䅁䅁兂䅁䅁䅍䅄䅁䅁䅯睨䅳䅁䅯䄶䅯䅁䅯朵䅯䅁䅯眵䅯䅁䅅䅁䉁䅁䅁权允䅂䅁䍄䉁䅁䅁兂䅁䅁䅍䅄䅁䅁䅯兒䅳䅁䅯朶䅯䅁䅯朵䅯䅁䅯眶䅯䅁䅅䅁䉁䅁䅁权允䅂䅁䍄䉁䅁䅁睁䅁䅁䅍䅄䅁䅁䅯杪䅳䅁䅯䅈䅙䅁䅅䅁䉁䅁䅁权䡂杂䅁䍄䉁䅁䅁䅂䅁䅁䅍䅄䅁䅁䅯杪䅳䅁䅯睈䅙䅁䅯䅉䅙䅁䅅䅁䉁䅁䅁权㕄杂䅁䍄䉁䅁䅁睁䅁䅁䅍䅄䅁䅁䅯杪䅳䅁䅯䅊䅙䅁䅅䅁䉁䅁䅁权橁杅䅁䍄䉁䅁䅁睁䅁䅁䅍䅄䅁䅁䅯眹䅷䅁䅯杇䅙䅁䅅䅁䉁䅁䅁权扁杂䅁䍄䉁䅁䅁䅂䅁䅁䅍䅄䅁䅁䅯䅏䅷䅁䅯睈䅙䅁䅯䅉䅙䅁䅅䅁䉁䅁䅁权䵂睂䅁䍄䉁䅁䅁兂䅁䅁䅍䅄䅁䅁䅯杪䅳䅁䅯䄶䅯䅁䅯朵䅯䅁䅯眵䅯䅁䅅䅁䉁䅁䅁权䝁睃䅁䍄䉁䅁䅁兂䅁䅁䅍䅄䅁䅁䅯杪䅳䅁䅯朶䅯䅁䅯朵䅯䅁䅯眶䅯䅁䅅䅁䉁䅁䅁睂䅁䅁䅁䐴浲䅑杷允䅁䅁䅕䅁䑁䅁䅷䅁䭁乁䱧䅁䭁䵁单䅁䭁䅁䅑潁䭁䵁卫䅁䉁䅁䅁允䅁䅁䅕⬱ㅅ䥪摫䕅䵁䅉䅅䅁䙁䅁䅁睁䵁䅁䅁权㙄睃䅁权汄权䅁权浄权䅁权湄权䅁允䅁䅁䅅䅁䭁䉁䕁䅁䵁䅉䅅䅁䙁䅁䅁睁䵁䅁䅁权婄睃䅁权䙄杅䅁权䕁䅁䅋权䩄杅䅁允䅁䅁䅅䅁䙁䝁佹挸卥⽬⼴䍄䉁䅁䅁兂䅁䅁䅍䅄䅁䅁䅯䄲䅳䅁䅯硹䅉䅁䅯䅂䍁䅧䅯䉹䅉䅁䅅䅁䉁䅁䅁兂䭁㘱睎啐䭰䅑杷允䅁䅁䅕䅁䑁䅁䅷䅁䭁乁䱫䅁䭁䵁即䅁䭁䅁䅑潁䭁䵁卧䅁䉁䅁䅁允䅁䅁䅕㡪ㅌ䙋偷䕖䵁䅉䅅䅁䑁䅁䅁睁䵁䅁䅁权㉂兄䅁权慁杂䅁允䅁䅁䅅䅁䭁䵁䝉䅁䵁䅉䅅䅁䑁䅁䅁睁䵁䅁䅁权㍂兄䅁权慁杂䅁允䅁䅁䅅䅁䭁䝁䝷䅁䵁䅉䅅䅁䙁䅁䅁睁䵁䅁䅁权婄睃䅁权䱄杅䅁权䕁䅁䅋权䩄杅䅁允䅁䅁䅅䅁䙁䥁牘払敧噂䅴䍄䉁䅁䅁睁䅁䅁䅍䅄䅁䅁䅯䅖䅳䅁䅯䅊䅙䅁䅅䅁䉁䅁䅁权权睃䅁䍄䉁䅁䅁睁䅁䅁䅍䅄䅁䅁䅯䄲䅳䅁䅯䅈䅙䅁䅅䅁䉁䅁䅁权䡂杂䅁䍄䉁䅁䅁睁䅁䅁䅍䅄䅁䅁䅯儲䅳䅁䅯䅈䅙䅁䅅䅁䉁䅁䅁权牁杂䅁䍄䉁䅁䅁睁䅁䅁䅍䅄䅁䅁䅯䄲䅳䅁䅯䅊䅙䅁䅅䅁䉁䅁䅁权杄杄䅁䍄䉁䅁䅁兂䅁䅁䅍䅄䅁䅁䅯䄲䅳䅁䅯䄶䅯䅁䅯朵䅯䅁䅯眵䅯䅁䅅䅁䉁䅁䅁权允䅂䅁䍄䉁䅁䅁兂䅁䅁䅍䅄䅁䅁䅯儲䅳䅁䅯䄶䅯䅁䅯朵䅯䅁䅯眵䅯䅁䅅䅁䉁䅁䅁权允䅂䅁䍄䉁䅁䅁兂䅁䅁䅍䅄䅁䅁䅯䄲䅳䅁䅯朶䅯䅁䅯朵䅯䅁䅯眶䅯䅁䅅䅁䉁䅁䅁权允䅂䅁䍄䉁䅁䅁兂䅁䅁䅍䅄䅁䅁䅯䄲䅳䅁䅯䄷䅯䅁䅯朵䅯䅁䅯眵䅯䅁䅅䅁䉁䅁䅁权允䅂䅁䍄䉁䅁䅁睁䅁䅁䅍䅄䅁䅁䅯朹䅯䅁䅯杇䅙䅁䅅䅁䉁䅁䅁权䅂杂䅁䍄䉁䅁䅁睁䅁䅁䅍䅄䅁䅁䅯硣䅁䅁䅯硺䅉䅁䅅䅁䉁䅁䅁权允䅂䅁䍄䉁䅁䅁睁䅁䅁䅍䅄䅁䅁䅯儴䄴䅁䅯䅈䅙䅁䅅䅁䉁䅁䅁权㍄杂䅁䍄䉁䅁䅁兂䅁䅁䅍䅄䅁䅁䅯硣䅁䅁䅯硹䅉䅁䅯䅂䍁䅧䅯剹䅉䅁䅅䅁䉁䅁䅁兂捂㡪ㅌ䡋啸䅑杷允䅁䅁䅕䅁䑁䅁䅷䅁䭁䡁兑䅁䭁䵁即䅁䭁䅁䅑潁䭁䵁卫䅁䉁䅁䅁允䅁䅁䅕䉵䘶ㄶ奇䕗䵁䅉䅅䅁䑁䅁䅁睁䵁䅁䅁权あ䅅䅁权慁杂䅁允䅁䅁䅅䅁䭁䙁䡁䅁䵁䅉䅅䅁䑁䅁䅁睁䵁䅁䅁权穂䅅䅁权捁杂䅁允䅁䅁䅅䅁䭁䱁䜰䅁䵁䅉䅅䅁䑁䅁䅁睁䵁䅁䅁权あ䅅䅁权敁杂䅁允䅁䅁䅅䅁䭁佁䥙䅁䵁䅉䅅䅁䑁䅁䅁睁䵁䅁䅁权あ䅅䅁权流杂䅁允䅁䅁䅅䅁䙁䱁敧敨剴䘲䅚䍄䉁䅁䅁兂䅁䅁䅍䅄䅁䅁䅯硣䅁䅁䅯儶䅯䅁䅯朵䅯䅁䅯眵䅯䅁䅅䅁䉁䅁䅁权允䅂䅁䍄䉁䅁䅁兂䅁䅁䅍䅄䅁䅁䅯䉤䅁䅁䅯儶䅯䅁䅯朵䅯䅁䅯眵䅯䅁䅅䅁䉁䅁䅁权允䅂䅁䍄䉁䅁䅁兂䅁䅁䅍䅄䅁䅁䅯硣䅁䅁䅯䄷䅯䅁䅯朵䅯䅁䅯眵䅯䅁䅅䅁䉁䅁䅁权允䅂䅁䍄䉁䅁䅁睁䅁䅁䅍䅄䅁䅁䅯睐䄸䅁䅯硺䅉䅁䅅䅁䉁䅁䅁权允䅂䅁䍄䉁䅁䅁睁䅁䅁䅍䅄䅁䅁䅯睎䅷䅁䅯杇䅙䅁䅅䅁䉁䅁䅁权楂杂䅁䍄䉁䅁䅁兂䅁䅁䅍䅄䅁䅁䅯杈䄴䅁䅯䄷䅯䅁䅯朵䅯䅁䅯眵䅯䅁䅅䅁䉁䅁䅁权允䅂䅁䍄䉁䅁䅁兂䅁䅁䅍䅄䅁䅁䅯睐䄸䅁䅯剸䅉䅁䅯䅂䍁䅧䅯剹䅉䅁䅅䅁䉁䅁䅁兂煄慩⭴䭤偫䅑杷允䅁䅁䅍䅁䑁䅁䅷䅁䭁䉁䵑䅁䭁䍁䝑䅁䉁䅁䅁允䅁䅁䅯剅䅅䅁杷允䅁䅁䅍䅁䑁䅁䅷䅁䭁䑁倸䅁䭁䉁䝧䅁䉁䅁䅁允䅁䅁䅯兇䅙䅁杷允䅁䅁䅍䅁䑁䅁䅷䅁䭁䱁䵉䅁䭁䉁䜴䅁䉁䅁䅁允䅁䅁䅯䅆䅫䅁杷允䅁䅁䅍䅁䑁䅁䅷䅁䭁䑁倸䅁䭁䉁䝯䅁䉁䅁䅁允䅁䅁䅯䅷䅙䅁杷允䅁䅁䅍䅁䑁䅁䅷䅁䭁䑁倸䅁䭁䉁䝷䅁䉁䅁䅁允䅁䅁䅯䅌䅣䅁杷允䅁䅁䅕䅁䑁䅁䅷䅁䭁䑁䱉䅁䭁佁䭧䅁䭁佁䭙䅁䭁佁䭣䅁䉁䅁䅁允䅁䅁䅯䅅䅑䅁杷允䅁䅁䅕䅁䑁䅁䅷䅁䭁䑁䱉䅁䭁䵁即䅁䭁䅁䅑潁䭁䵁卫䅁䉁䅁䅁允䅁䅁䅕体㙆䭆䠶啕䵁䅉䅅䅁䑁䅁䅁睁䵁䅁䅁权⽁睄䅁权流杂䅁允䅁䅁䅅䅁䙁䡁啳歲桦汃䅨䍄䉁䅁䅁睁䅁䅁䅍䅄䅁䅁䅯桦䅁䅁䅯䅇䅙䅁䅅䅁䉁䅁䅁权㡂杂䅁䍄䉁䅁䅁兂䅁䅁䅍䅄䅁䅁䅯睐䄸䅁䅯儵䅯䅁䅯朵䅯䅁䅯眵䅯䅁䅅䅁䉁䅁䅁权捁睃䅁䍄䉁䅁䅁兂䅁䅁䅍䅄䅁䅁䅯睐䄸䅁䅯儶䅯䅁䅯朵䅯䅁䅯眵䅯䅁䅅䅁䉁䅁䅁权橄䅅䅁䍄䉁䅁䅁兂䅁䅁䅍䅄䅁䅁䅯睐䄸䅁䅯朶䅯䅁䅯朵䅯䅁䅯眶䅯䅁䅅䅁䉁䅁䅁睂䅁䅁䅁䕉浢䅑杷允䅁䅁䅕䅁䑁䅁䅷䅁䭁䑁倸䅁䭁佁䬰䅁䭁佁䭙䅁䭁佁䭣䅁䉁䅁䅁允䅁䅁䅣䅁䅁䅁佃唵䵁䅉䅅䅁䑁䅁䅁睁䵁䅁䅁权㑁杄䅁权偄杅䅁允䅁䅁䅅䅁䭁䉁䕁䅁䵁䅉䅅䅁䙁䅁䅁睁䵁䅁䅁权㑁杄䅁权䙄杅䅁权䕁䅁䅋权䥄杅䅁允䅁䅁䅅䅁䙁䅁⭶䱲爫卂䅒䍄䉁䅁䅁兂䅁䅁䅍䅄䅁䅁䅯䅏䄴䅁䅯硹䅉䅁䅯䅂䍁䅧䅯䉹䅉䅁䅅䅁䉁䅁䅁兂㑃潈牘噕楨䅑杷允䅁䅁䅍䅁䑁䅁䅷䅁䭁䑁佧䅁䭁䉁䝷䅁䉁䅁䅁允䅁䅁䅯䄷䅙䅁杷允䅁䅁䅕䅁䑁䅁䅷䅁䭁䡁乣䅁䭁䵁单䅁䭁䅁䅑潁䭁䵁卫䅁䉁䅁䅁允䅁䅁䅕潌煓ざ㙐樫䴸䅉䅅䅁䙁䅁䅁睁䵁䅁䅁权㑁杄䅁权潄权䅁权浄权䅁权湄权䅁允䅁䅁䅅䅁䭁䑁䱙䅁䵁䅉䅅䅁䑁䅁䅁睁䵁䅁䅁权兂䅄䅁权敁杂䅁允䅁䅁䅅䅁䭁䑁䜸䅁䵁䅉䅅䅁䙁䅁䅁睁䵁䅁䅁权㑁杄䅁权煄权䅁权浄权䅁权牄权䅁允䅁䅁䅅䅁䡁䅁䅁䅁杄佭䅖䍄䉁䅁䅁兂䅁䅁䅍䅄䅁䅁䅯䅔䅳䅁䅯剸䅉䅁䅯䅂䍁䅧䅯䉹䅉䅁䅅䅁䉁䅁䅁兂呂䴳䕗潴㝄睐杷允䅁䅁䅕䅁䑁䅁䅷䅁䭁佁䱅䅁䭁佁䭕䅁䭁佁䭙䅁䭁佁䭣䅁䉁䅁䅁允䅁䅁䅯兰䅳䅁杷允䅁䅁䅍䅁䑁䅁䅷䅁䭁䕁䱷䅁䭁䍁䝑䅁䉁䅁䅁允䅁䅁䅯兔䅳䅁杷允䅁䅁䅍䅁䑁䅁䅷䅁䭁䕁䱷䅁䭁䍁䝙䅁䉁䅁䅁允䅁䅁䅕䥘䌯匹㡩啔䵁䅉䅅䅁䙁䅁䅁睁䵁䅁䅁权䵂睃䅁权潄权䅁权浄权䅁权湄权䅁允䅁䅁䅅䅁䭁䉁䕁䅁䵁䅉䅅䅁䙁䅁䅁睁䵁䅁䅁权㥁睃䅁权䙄杅䅁权䕁䅁䅋权䩄杅䅁允䅁䅁䅅䅁䙁䝁塒佂村睸䅨䍄䉁䅁䅁兂䅁䅁䅍䅄䅁䅁䅯䅔䅳䅁䅯儶䅯䅁䅯朵䅯䅁䅯眵䅯䅁䅅䅁䉁䅁䅁权允䅂䅁䍄䉁䅁䅁睁䅁䅁䅍䅄䅁䅁䅯䅆䅷䅁䅯硺䅉䅁䅅䅁䉁䅁䅁睂䅁䅁䅁偯桢䅑杷允䅁䅁䅕䅁䑁䅁䅷䅁䭁䉁䵍䅁䭁䵁单䅁䭁䅁䅑潁䭁䵁卧䅁䉁䅁䅁允䅁䅁䅕捃〳瑭䝫歅䵁䅉䅅䅁䙁䅁䅁睁䵁䅁䅁权啁䅄䅁权䙄杅䅁权䕁䅁䅋权䥄杅䅁允䅁䅁䅅䅁䙁偁獊摆獨框䅂䍄䉁䅁䅁兂䅁䅁䅍䅄䅁䅁䅯睅䅷䅁䅯剸䅉䅁䅯䅂䍁䅧䅯剹䅉䅁䅅䅁䉁䅁䅁兂婄㕖㥳す卉䅑杷允䅁䅁䅕䅁䑁䅁䅷䅁䭁䍁乙䅁䭁䵁即䅁䭁䅁䅑潁䭁䵁卧䅁䉁䅁䅁允䅁䅁䅕体㙆䭆䠷䕖䵁䅉䅅䅁䙁䅁䅁睁䵁䅁䅁权啃䅄䅁权䱄杅䅁权䕁䅁䅋权䥄杅䅁允䅁䅁䅅䅁䙁䑁䬰㘱睎噦䅚䍄䉁䅁䅁睁䅁䅁䅍䅄䅁䅁䅯睅䅷䅁䅯䅈䅙䅁䅅䅁䉁䅁䅁权䱃杂䅁䍄䉁䅁䅁兂䅁䅁䅍䅄䅁䅁䅯睅䅷䅁䅯硹䅉䅁䅯䅂䍁䅧䅯剹䅉䅁䅅䅁䉁䅁䅁兂偃癷潕䩘吹䅑杷允䅁䅁䅕䅁䑁䅁䅷䅁䭁䉁䵑䅁䭁䵁即䅁䭁䅁䅑潁䭁䵁卫䅁䉁䅁䅁允䅁䅁䅕䥘䌯匹㡩啖䵁䅉䅅䅁䑁䅁䅁睁䵁䅁䅁权啁䅄䅁权捁杂䅁允䅁䅁䅅䅁䭁䥁䝳䅁䵁䅉䅅䅁䑁䅁䅁睁䵁䅁䅁权䝃兄䅁权偄杅䅁允䅁䅁䅅䅁䭁䉁䕁䅁䵁䅉䅅䅁䑁䅁䅁睁䵁䅁䅁权呁䅄䅁权敁杂䅁允䅁䅁䅅䅁䭁䑁䠰䅁䵁䅉䅅䅁䑁䅁䅁睁䵁䅁䅁权啁䅄䅁权敁杂䅁允䅁䅁䅅䅁䭁乁䝕䅁䵁䅉䅅䅁䙁䅁䅁睁䵁䅁䅁权䍃兄䅁权䱄杅䅁权䕁䅁䅋权䩄杅䅁允䅁䅁䅅䅁䙁䙁偹癷潕䙲䅒䍄䉁䅁䅁兂䅁䅁䅍䅄䅁䅁䅯䅂䅳䅁䅯朶䅯䅁䅯朵䅯䅁䅯眶䅯䅁䅅䅁䉁䅁䅁权允䅂䅁䍄䉁䅁䅁兂䅁䅁䅍䅄䅁䅁䅯睅䅷䅁䅯朶䅯䅁䅯朵䅯䅁䅯眶䅯䅁䅅䅁䉁䅁䅁睂䅁䅁䅁䬴汢䅑杷允䅁䅁䅕䅁䑁䅁䅷䅁䭁䉁䵑䅁䭁佁䭯䅁䭁佁䭙䅁䭁佁䭳䅁䉁䅁䅁允䅁䅁䅣䅁䅁佁硁欵䵁䅉䅅䅁䙁䅁䅁睁䵁䅁䅁权䩄睃䅁权䱄杅䅁权䕁䅁䅋权䥄杅䅁允䅁䅁䅅䅁䙁䵁ㅐ䙋偹汫䅒䍄䉁䅁䅁兂䅁䅁䅍䅄䅁䅁䅯睅䅷䅁䅯儷䅯䅁䅯朵䅯䅁䅯眵䅯䅁䅅䅁䉁䅁䅁睂䅁䅁䅁䬴汢䅑杷允䅁䅁䅕䅁䑁䅁䅷䅁䭁䉁䵑䅁䭁佁䬰䅁䭁佁䭙䅁䭁佁䭣䅁䉁䅁䅁允䅁䅁䅣䅁䅁䵁䑃唵䵁䅉䅅䅁䙁䅁䅁睁䵁䅁䅁权桁兄䅁权灄权䅁权浄权䅁权湄权䅁允䅁䅁䅅䅁䭁䥁卉䅁䵁䅉䅅䅁䑁䅁䅁睁䵁䅁䅁权䕄䅄䅁权敁杂䅁允䅁䅁䅅䅁䭁䕁䡣䅁䵁䅉䅅䅁䙁䅁䅁睁䵁䅁䅁权䕄䅄䅁权潄权䅁权浄权䅁权湄权䅁允䅁䅁䅅䅁䭁䉁䕁䅁䵁䅉䅅䅁䙁䅁䅁睁䵁䅁䅁权䑂睃䅁权煄权䅁权浄权䅁权牄权䅁允䅁䅁䅅䅁䡁䅁䅁䅁杁畐䅚䍄䉁䅁䅁兂䅁䅁䅍䅄䅁䅁䅯䅸䅷䅁䅯儷䅯䅁䅯朵䅯䅁䅯眵䅯䅁䅅䅁䉁䅁䅁权允䅂䅁䍄䉁䅁䅁睁䅁䅁䅍䅄䅁䅁䅯睹䄰䅁䅯硺䅉䅁䅅䅁䉁䅁䅁权允䅂䅁䍄䉁䅁䅁兂䅁䅁䅍䅄䅁䅁䅯䅄䄴䅁䅯剸䅉䅁䅯䅂䍁䅧䅯䉹䅉䅁䅅䅁䉁䅁䅁兂䝃䱣䥧啌牫䅑杷允䅁䅁䅕䅁䑁䅁䅷䅁䭁䅁估䅁䭁䵁单䅁䭁䅁䅑潁䭁䵁卧䅁䉁䅁䅁允䅁䅁䅕楗㙭㝇晇䕇䵁䅉䅅䅁䙁䅁䅁睁䵁䅁䅁权⭁睄䅁权煄权䅁权浄权䅁权牄权䅁允䅁䅁䅅䅁䭁䉁䕁䅁䵁䅉䅅䅁䙁䅁䅁睁䵁䅁䅁权䵁杄䅁权䙄杅䅁权䕁䅁䅋权䩄杅䅁允䅁䅁䅅䅁䙁䉁䥳洫汄䑈䅂䍄䉁䅁䅁兂䅁䅁䅍䅄䅁䅁䅯兄䄴䅁䅯硹䅉䅁䅯䅂䍁䅧䅯䉹䅉䅁䅅䅁䉁䅁䅁兂䥂場啯杲杤䅑杷允䅁䅁䅑䅁䑁䅁䅷䅁䭁䅁佷䅁䭁䉁䜸䅁䭁䍁䝁䅁䉁䅁䅁允䅁䅁䅯䅅䅣䅁杷允䅁䅁䅑䅁䑁䅁䅷䅁䭁䅁估䅁䭁䉁䜸䅁䭁䍁䝁䅁䉁䅁䅁允䅁䅁䅯䅭䅣䅁杷允䅁䅁䅕䅁䑁䅁䅷䅁䭁䙁乯䅁䭁佁䭷䅁䭁佁䭙䅁䭁佁䭣䅁䉁䅁䅁允䅁䅁䅣䅁䅁䭁祄唵䵁䅉䅅䅁䙁䅁䅁睁䵁䅁䅁权䵁杄䅁权汄权䅁权浄权䅁权湄权䅁允䅁䅁䅅䅁䭁䑁䱙䅁䵁䅉䅅䅁䙁䅁䅁睁䵁䅁䅁权ㅃ杄䅁权䙄杅䅁权䕁䅁䅋权䩄杅䅁允䅁䅁䅅䅁䙁䙁䕵浏牢硑䅂䍄䉁䅁䅁睁䅁䅁䅍䅄䅁䅁䅯睏䄴䅁䅯杈䅙䅁䅅䅁䉁䅁䅁权ぁ杂䅁䍄䉁䅁䅁兂䅁䅁䅍䅄䅁䅁䅯兄䄴䅁䅯䄶䅯䅁䅯朵䅯䅁䅯眵䅯䅁䅅䅁䉁䅁䅁权䝁睃䅁䍄䉁䅁䅁睁䅁䅁䅍䅄䅁䅁䅯杇䄴䅁䅯杊䅙䅁䅅䅁䉁䅁䅁兂偃癷潕佘堹䅑杷允䅁䅁䅕䅁䑁䅁䅷䅁䭁䉁何䅁䭁佁䬰䅁䭁佁䭙䅁䭁佁䭣䅁䉁䅁䅁允䅁䅁䅣䅁䅁䝁䙁欵䵁䅉䅅䅁䙁䅁䅁睁䵁䅁䅁权慁杄䅁权獄权䅁权浄权䅁权湄权䅁允䅁䅁䅅䅁䡁䅁䅁䅁䅄佪䅖䍄䉁䅁䅁睁䅁䅁䅍䅄䅁䅁䅯朵䅳䅁䅯䅇䅙䅁䅅䅁䉁䅁䅁权㕁杂䅁䍄䉁䅁䅁兂䅁䅁䅍䅄䅁䅁䅯䅃䄴䅁䅯剸䅉䅁䅯䅂䍁䅧䅯剹䅉䅁䅅䅁䉁䅁䅁兂橄畯穸眴䴴䅑杷允䅁䅁䅕䅁䑁䅁䅷䅁䭁䅁佧䅁䭁䵁即䅁䭁䅁䅑潁䭁䵁卧䅁䉁䅁䅁允䅁䅁䅕䭆䠵場は䕕䵁䅉䅅䅁䑁䅁䅁睁䵁䅁䅁权䥁杄䅁权敁杂䅁允䅁䅁䅅䅁䭁䍁䡫䅁䵁䅉䅅䅁䑁䅁䅁睁䵁䅁䅁权噄䅄䅁权奁杂䅁允䅁䅁䅅䅁䭁䕁䝑䅁䵁䅉䅅䅁䑁䅁䅁睁䵁䅁䅁权㡁兄䅁权偄杅䅁允䅁䅁䅅䅁䡁䅁䅁䅁䅃佱䅂䍄䉁䅁䅁兂䅁䅁䅍䅄䅁䅁䅯睳䄰䅁䅯硹䅉䅁䅯䅂䍁䅧䅯剹䅉䅁䅅䅁䉁䅁䅁兂穁積積⽍奎䅑杷允䅁䅁䅑䅁䑁䅁䅷䅁䭁䅁佧䅁䭁䉁䜸䅁䭁䍁䝁䅁䉁䅁䅁允䅁䅁䅯兤䅧䅁杷允䅁䅁䅍䅁䑁䅁䅷䅁䭁䅁佧䅁䭁䍁䝑䅁䉁䅁䅁允䅁䅁䅯䅅䅑䅁杷允䅁䅁䅕䅁䑁䅁䅷䅁䭁䑁䱑䅁䭁佁䬰䅁䭁佁䭙䅁䭁佁䭣䅁䉁䅁䅁允䅁䅁䅣䅁䅁䥁慁欵䵁䅉䅅䅁䙁䅁䅁睁䵁䅁䅁权䥁杄䅁权灄权䅁权浄权䅁权湄权䅁允䅁䅁䅅䅁䭁䉁䕁䅁䵁䅉䅅䅁䙁䅁䅁睁䵁䅁䅁权䥁杄䅁权煄权䅁权浄权䅁权牄权䅁允䅁䅁䅅䅁䭁䉁䕁䅁䵁䅉䅅䅁䙁䅁䅁睁䵁䅁䅁权㙃䅄䅁权潄权䅁权浄权䅁权湄权䅁允䅁䅁䅅䅁䭁䅁䱙䅁䵁䅉䅅䅁䙁䅁䅁睁䵁䅁䅁权㝃䅄䅁权潄权䅁权浄权䅁权湄权䅁允䅁䅁䅅䅁䭁䉁䕁䅁䵁䅉䅅䅁䑁䅁䅁睁䵁䅁䅁权㍁睄䅁权偄杅䅁允䅁䅁䅅䅁䭁䉁䕁䅁䵁䅉䅅䅁䑁䅁䅁睁䵁䅁䅁权䑄兄䅁权歁杂䅁允䅁䅁䅅䅁䭁䙁卅䅁䵁䅉䅅䅁䙁䅁䅁睁䵁䅁䅁权坁䅅䅁权䙄杅䅁权䕁䅁䅋权䥄杅䅁允䅁䅁䅅䅁䙁乁噪坐噡剐䅆䍄䉁䅁䅁兂䅁䅁䅍䅄䅁䅁䅯杌䄴䅁䅯儶䅯䅁䅯朵䅯䅁䅯眵䅯䅁䅅䅁䉁䅁䅁权㑁杅䅁䍄䉁䅁䅁兂䅁䅁䅍䅄䅁䅁䅯框䅁䅁䅯剸䅉䅁䅯䅂䍁䅧䅯剹䅉䅁䅅䅁䉁䅁䅁兂䅁䡑乕䙎填䅑杷允䅁䅁䅍䅁䑁䅁䅷䅁䭁䉁兙䅁䭁䉁䝷䅁䉁䅁䅁允䅁䅁䅯杗䅙䅁杷允䅁䅁䅕䅁䑁䅁䅷䅁䭁䩁䵯䅁䭁佁䭯䅁䭁佁䭙䅁䭁佁䭳䅁䉁䅁䅁允䅁䅁䅯䅅䅑䅁杷允䅁䅁䅑䅁䑁䅁䅷䅁䭁䉁兙䅁䭁䉁䜸䅁䭁䍁䝁䅁䉁䅁䅁允䅁䅁䅯硊䅉䅁杷允䅁䅁䅕䅁䑁䅁䅷䅁䭁䍁乍䅁䭁佁䭷䅁䭁佁䭙䅁䭁佁䭣䅁䉁䅁䅁允䅁䅁䅯䅅䅑䅁杷允䅁䅁䅍䅁䑁䅁䅷䅁䭁䉁兙䅁䭁䍁䝑䅁䉁䅁䅁允䅁䅁䅯刳䅁䅁杷允䅁䅁䅕䅁䑁䅁䅷䅁䭁䉁兙䅁䭁佁䭧䅁䭁佁䭙䅁䭁佁䭣䅁䉁䅁䅁允䅁䅁䅯杂䅳䅁杷允䅁䅁䅕䅁䑁䅁䅷䅁䭁䉁兙䅁䭁佁䭫䅁䭁佁䭙䅁䭁佁䭣䅁䉁䅁䅁允䅁䅁䅯硆䅁䅁杷允䅁䅁䅕䅁䑁䅁䅷䅁䭁䡁儴䅁䭁佁䭕䅁䭁佁䭙䅁䭁佁䭣䅁䉁䅁䅁允䅁䅁䅯䅅䅑䅁杷允䅁䅁䅕䅁䑁䅁䅷䅁䭁䉁兙䅁䭁佁䭷䅁䭁佁䭙䅁䭁佁䭣䅁䉁䅁䅁允䅁䅁䅣䅁䅁䅁⽁欵䵁䅉䅅䅁䑁䅁䅁睁䵁䅁䅁权坂睃䅁权奁杂䅁允䅁䅁䅅䅁䭁䡁䝷䅁䵁䅉䅅䅁䙁䅁䅁睁䵁䅁䅁权佃䅄䅁权潄权䅁权浄权䅁权湄权䅁允䅁䅁䅅䅁䭁䉁䕁䅁䵁䅉䅅䅁䙁䅁䅁睁䵁䅁䅁权慁兄䅁权䙄杅䅁权䕁䅁䅋权䩄杅䅁允䅁䅁䅅䅁䙁䉁桭扒硷睙䅨䍄䉁䅁䅁兂䅁䅁䅍䅄䅁䅁䅯框䅁䅁䅯儷䅯䅁䅯朵䅯䅁䅯眵䅯䅁䅅䅁䉁䅁䅁睂䅁䅁䅁䑁洯䅑杷允䅁䅁䅕䅁䑁䅁䅷䅁䭁䑁䵕䅁䭁䵁单䅁䭁䅁䅑潁䭁䵁卧䅁䉁䅁䅁允䅁䅁䅕留ㅓ挸㌱け䵁䅉䅅䅁䑁䅁䅁睁䵁䅁䅁权ㅁ䅄䅁权慁杂䅁允䅁䅁䅅䅁䭁䱁䝙䅁䵁䅉䅅䅁䑁䅁䅁睁䵁䅁䅁权ㅁ䅄䅁权敁杂䅁允䅁䅁䅅䅁䭁䙁䝁䅁䵁䅉䅅䅁䑁䅁䅁睁䵁䅁䅁权ㅁ䅄䅁权歁杂䅁允䅁䅁䅅䅁䭁䵁偷䅁䵁䅉䅅䅁䙁䅁䅁睁䵁䅁䅁权䩃睃䅁权䙄杅䅁权䕁䅁䅋权䥄杅䅁允䅁䅁䅅䅁䙁䡁穊歇獈橮䅨䍄䉁䅁䅁兂䅁䅁䅍䅄䅁䅁䅯兎䅷䅁䅯朶䅯䅁䅯朵䅯䅁䅯眶䅯䅁䅅䅁䉁䅁䅁睂䅁䅁䅁䑁洷䅑杷允䅁䅁䅍䅁䑁䅁䅷䅁䭁偁䭳䅁䭁䵁匸䅁䉁䅁䅁允䅁䅁䅣䅁䅁佁獃唵䵁䅉䅅䅁䙁䅁䅁睁䵁䅁䅁权ㅁ䅄䅁权獄权䅁权浄权䅁权湄权䅁允䅁䅁䅅䅁䡁䅁䅁䅁䅃敏䅚䍄䉁䅁䅁睁䅁䅁䅍䅄䅁䅁䅯睵䄰䅁䅯䅇䅙䅁䅅䅁䉁䅁䅁权㕁杂䅁䍄䉁䅁䅁兂䅁䅁䅍䅄䅁䅁䅯䅂䅳䅁䅯剸䅉䅁䅯䅂䍁䅧䅯䉹䅉䅁䅅䅁䉁䅁䅁兂䡄⽦氳䍧嘸䅑杷允䅁䅁䅕䅁䑁䅁䅷䅁䭁䱁乍䅁䭁佁䭧䅁䭁佁䭙䅁䭁佁䭣䅁䉁䅁䅁允䅁䅁䅯䅅䅑䅁杷允䅁䅁䅍䅁䑁䅁䅷䅁䭁䅁䱑䅁䭁䉁䝯䅁䉁䅁䅁允䅁䅁䅯朱䅙䅁杷允䅁䅁䅍䅁䑁䅁䅷䅁䭁䅁䱑䅁䭁䉁䜴䅁䉁䅁䅁允䅁䅁䅯睒䅣䅁杷允䅁䅁䅍䅁䑁䅁䅷䅁䭁䅁䱑䅁䭁䍁䝑䅁䉁䅁䅁允䅁䅁䅯剋䅉䅁杷允䅁䅁䅕䅁䑁䅁䅷䅁䭁䥁佣䅁䭁䵁即䅁䭁䅁䅑潁䭁䵁卫䅁䉁䅁䅁允䅁䅁䅕敨剴䉵ㄶ歖䵁䅉䅅䅁䙁䅁䅁睁䵁䅁䅁权䕁睃䅁权潄权䅁权浄权䅁权湄权䅁允䅁䅁䅅䅁䭁䉁䕁䅁䵁䅉䅅䅁䙁䅁䅁睁䵁䅁䅁权䕁睃䅁权瑄权䅁权浄权䅁权湄权䅁允䅁䅁䅅䅁䭁䉁䕁䅁䵁䅉䅅䅁䑁䅁䅁睁䵁䅁䅁权汄杄䅁权捁杂䅁允䅁䅁䅅䅁䭁䉁䡷䅁䵁䅉䅅䅁䙁䅁䅁睁䵁䅁䅁权偄䅄䅁权䙄杅䅁权䕁䅁䅋权䥄杅䅁允䅁䅁䅅䅁䙁乁呙獌砱睵䅂䍄䉁䅁䅁睁䅁䅁䅍䅄䅁䅁䅯睩䅳䅁䅯杇䅙䅁䅅䅁䉁䅁䅁权獂杂䅁䍄䉁䅁䅁睁䅁䅁䅍䅄䅁䅁䅯睩䅳䅁䅯䅈䅙䅁䅅䅁䉁䅁䅁权呁䅃䅁䍄䉁䅁䅁䅂䅁䅁䅍䅄䅁䅁䅯睩䅳䅁䅯睈䅙䅁䅯䅉䅙䅁䅅䅁䉁䅁䅁权煁杅䅁䍄䉁䅁䅁睁䅁䅁䅍䅄䅁䅁䅯睩䅳䅁䅯䅊䅙䅁䅅䅁䉁䅁䅁权噂䅄䅁䍄䉁䅁䅁睁䅁䅁䅍䅄䅁䅁䅯睩䅳䅁䅯杊䅙䅁䅅䅁䉁䅁䅁兂䙃ㄶ㑇浈呖䅑杷允䅁䅁䅕䅁䑁䅁䅷䅁䭁䥁䱳䅁䭁佁䭕䅁䭁佁䭙䅁䭁佁䭣䅁䉁䅁䅁允䅁䅁䅯䅅䅑䅁杷允䅁䅁䅕䅁䑁䅁䅷䅁䭁乁䵅䅁䭁佁䭫䅁䭁佁䭙䅁䭁佁䭣䅁䉁䅁䅁允䅁䅁䅯䅅䅑䅁杷允䅁䅁䅕䅁䑁䅁䅷䅁䭁䥁䱳䅁䭁佁䭯䅁䭁佁䭙䅁䭁佁䭳䅁䉁䅁䅁允䅁䅁䅯䅅䅑䅁杷允䅁䅁䅍䅁䑁䅁䅷䅁䭁䵁乍䅁䭁䉁䝧䅁䉁䅁䅁允䅁䅁䅯兏䅙䅁杷允䅁䅁䅕䅁䑁䅁䅷䅁䭁䥁䱳䅁䭁佁䬰䅁䭁佁䭙䅁䭁佁䭣䅁䉁䅁䅁允䅁䅁䅯䅅䅑䅁杷允䅁䅁䅕䅁䑁䅁䅷䅁䭁䙁乯䅁䭁䵁即䅁䭁䅁䅑潁䭁䵁卫䅁䉁䅁䅁允䅁䅁䅕歲桦桥敓䕕䵁䅉䅅䅁䑁䅁䅁睁䵁䅁䅁权慂兄䅁权奁杂䅁允䅁䅁䅅䅁䭁䕁䝁䅁䵁䅉䅅䅁䑁䅁䅁睁䵁䅁䅁权慂兄䅁权捁杂䅁允䅁䅁䅅䅁䭁䩁䜴䅁䵁䅉䅅䅁䕁䅁䅁睁䵁䅁䅁权慂兄䅁权晁杂䅁权杁杂䅁允䅁䅁䅅䅁䭁䍁即䅁䵁䅉䅅䅁䑁䅁䅁睁䵁䅁䅁权慂兄䅁权歁杂䅁允䅁䅁䅅䅁䭁䥁临䅁䵁䅉䅅䅁䕁䅁䅁睁䵁䅁䅁权慂睃䅁权晁杂䅁权杁杂䅁允䅁䅁䅅䅁䭁䕁䜴䅁䵁䅉䅅䅁䙁䅁䅁睁䵁䅁䅁权祃䅄䅁权灄权䅁权浄权䅁权湄权䅁允䅁䅁䅅䅁䭁䕁副䅁䵁䅉䅅䅁䙁䅁䅁睁䵁䅁䅁权慂兄䅁权灄权䅁权浄权䅁权湄权䅁允䅁䅁䅅䅁䭁䙁乳䅁䵁䅉䅅䅁䙁䅁䅁睁䵁䅁䅁权獂杄䅁权䙄杅䅁权䕁䅁䅋权䩄杅䅁允䅁䅁䅅䅁䙁䡁椷畴㌴䉚䅤䍄䉁䅁䅁睁䅁䅁䅍䅄䅁䅁䅯䄶䅳䅁䅯硺䅉䅁䅅䅁䉁䅁䅁权允䅂䅁䍄䉁䅁䅁兂䅁䅁䅍䅄䅁䅁䅯䄶䅳䅁䅯硹䅉䅁䅯䅂䍁䅧䅯䉹䅉䅁䅅䅁䉁䅁䅁兂䑄匹捨睪桰䅑杷允䅁䅁䅕䅁䑁䅁䅷䅁䭁佁䱧䅁䭁䵁即䅁䭁䅁䅑潁䭁䵁卫䅁䉁䅁䅁允䅁䅁䅕体㙆䭆渵啘䵁䅉䅅䅁䑁䅁䅁睁䵁䅁䅁权潄睃䅁权慁杂䅁允䅁䅁䅅䅁䭁䉁䝳䅁䵁䅉䅅䅁䑁䅁䅁睁䵁䅁䅁权潄睃䅁权捁杂䅁允䅁䅁䅅䅁䭁䙁䝯䅁䵁䅉䅅䅁䑁䅁䅁睁䵁䅁䅁权潄睃䅁权流杂䅁允䅁䅁䅅䅁䙁䝁浚浚浚汎䅸䍄䉁䅁䅁睁䅁䅁䅍䅄䅁䅁䅯睙䄸䅁䅯杈䅙䅁䅅䅁䉁䅁䅁权歄杂䅁䍄䉁䅁䅁兂䅁䅁䅍䅄䅁䅁䅯䉋䅁䅁䅯儷䅯䅁䅯朵䅯䅁䅯眵䅯䅁䅅䅁䉁䅁䅁权允䅂䅁䍄䉁䅁䅁兂䅁䅁䅍䅄䅁䅁䅯䄶䅳䅁䅯儷䅯䅁䅯朵䅯䅁䅯眵䅯䅁䅅䅁䉁䅁䅁睂䅁䅁䅁䭙氯䅑杷允䅁䅁䅕䅁䑁䅁䅷䅁䭁䍁偣䅁䭁䵁单䅁䭁䅁䅑潁䭁䵁卫䅁䉁䅁䅁允䅁䅁䅕煰ㄴ捄㕱啂䵁䅉䅅䅁䙁䅁䅁睁䵁䅁䅁权摁睃䅁权䙄杅䅁权䕁䅁䅋权䥄杅䅁允䅁䅁䅅䅁䙁偁硐牰佰偤⼰䍄䉁䅁䅁睁䅁䅁䅍䅄䅁䅁䅯先䅳䅁䅯䅇䅙䅁䅅䅁䉁䅁䅁权灁杂䅁䍄䉁䅁䅁兂䅁䅁䅍䅄䅁䅁䅯眫䅷䅁䅯朶䅯䅁䅯朵䅯䅁䅯眶䅯䅁䅅䅁䉁䅁䅁权允䅂䅁䍄䉁䅁䅁睁䅁䅁䅍䅄䅁䅁䅯先䅳䅁䅯杈䅙䅁䅅䅁䉁䅁䅁权噃杄䅁䍄䉁䅁䅁兂䅁䅁䅍䅄䅁䅁䅯元䄰䅁䅯硹䅉䅁䅯䅂䍁䅧䅯䉹䅉䅁䅅䅁䉁䅁䅁兂硂児塲⭯兂䅑杷允䅁䅁䅕䅁䑁䅁䅷䅁䭁䉁䰰䅁䭁佁䭧䅁䭁佁䭙䅁䭁佁䭣䅁䉁䅁䅁允䅁䅁䅯杂䅳䅁杷允䅁䅁䅍䅁䑁䅁䅷䅁䭁䅁免䅁䭁䉁䝯䅁䉁䅁䅁允䅁䅁䅯兗䅙䅁杷允䅁䅁䅍䅁䑁䅁䅷䅁䭁䑁乕䅁䭁䉁䝧䅁䉁䅁䅁允䅁䅁䅯杓䅙䅁杷允䅁䅁䅍䅁䑁䅁䅷䅁䭁䅁免䅁䭁䍁䝙䅁䉁䅁䅁允䅁䅁䅕場啯歲桤歔䵁䅉䅅䅁䙁䅁䅁睁䵁䅁䅁权䑁䅅䅁权汄权䅁权浄权䅁权湄权䅁允䅁䅁䅅䅁䭁䅁䰸䅁䵁䅉䅅䅁䙁䅁䅁睁䵁䅁䅁权䑁䅅䅁权潄权䅁权浄权䅁权湄权䅁允䅁䅁䅅䅁䭁偁䬴䅁䵁䅉䅅䅁䙁䅁䅁睁䵁䅁䅁权䑁䅅䅁权灄权䅁权浄权䅁权湄权䅁允䅁䅁䅅䅁䭁䅁兑䅁䵁䅉䅅䅁䙁䅁䅁睁䵁䅁䅁权䑁䅅䅁权煄权䅁权浄权䅁权牄权䅁允䅁䅁䅅䅁䡁䅁䅁䅁䅃畎䅚䍄䉁䅁䅁兂䅁䅁䅍䅄䅁䅁䅯硁䅁䅁䅯䄷䅯䅁䅯朵䅯䅁䅯眵䅯䅁䅅䅁䉁䅁䅁睂䅁䅁䅁䅁浄䅑杷允䅁䅁䅍䅁䑁䅁䅷䅁䭁䥁充䅁䭁䉁䝧䅁䉁䅁䅁允䅁䅁䅯杓䅙䅁杷允䅁䅁䅕䅁䑁䅁䅷䅁䭁䩁䱣䅁䭁䵁单䅁䭁䅁䅑潁䭁䵁卫䅁䉁䅁䅁允䅁䅁䅕䐴䱏坐瑮歃䵁䅉䅅䅁䑁䅁䅁睁䵁䅁䅁权穃兄䅁权捁杂䅁允䅁䅁䅅䅁䭁䕁䝣䅁䵁䅉䅅䅁䙁䅁䅁睁䵁䅁䅁权塃睃䅁权䱄杅䅁权䕁䅁䅋权䥄杅䅁允䅁䅁䅅䅁䙁䭁䠵場啯汢䅤䍄䉁䅁䅁兂䅁䅁䅍䅄䅁䅁䅯免䄴䅁䅯剸䅉䅁䅯䅂䍁䅧䅯剹䅉䅁䅅䅁䉁䅁䅁兂晃穹㜶瑓塧䅑杷允䅁䅁䅍䅁䑁䅁䅷䅁䭁䥁䵙䅁䭁䉁䝷䅁䉁䅁䅁允䅁䅁䅯䅌䅣䅁杷允䅁䅁䅍䅁䑁䅁䅷䅁䭁䩁䱣䅁䭁䉁䝷䅁䉁䅁䅁允䅁䅁䅯睩䅙䅁杷允䅁䅁䅕䅁䑁䅁䅷䅁䭁䡁䱳䅁䭁佁䬰䅁䭁佁䭙䅁䭁佁䭣䅁䉁䅁䅁允䅁䅁䅣䅁䅁䵁流唵䵁䅉䅅䅁䑁䅁䅁睁䵁䅁䅁权㍃兄䅁权捁杂䅁允䅁䅁䅅䅁䭁䝁䝉䅁䵁䅉䅅䅁䙁䅁䅁睁䵁䅁䅁权桄睃䅁权潄权䅁权浄权䅁权湄权䅁允䅁䅁䅅䅁䭁䅁䱙䅁䵁䅉䅅䅁䙁䅁䅁睁䵁䅁䅁权塃睃䅁权潄权䅁权浄权䅁权湄权䅁允䅁䅁䅅䅁䭁䉁䕁䅁䵁䅉䅅䅁䙁䅁䅁睁䵁䅁䅁权塃睃䅁权灄权䅁权浄权䅁权湄权䅁允䅁䅁䅅䅁䭁䉁䕁䅁䵁䅉䅅䅁䙁䅁䅁睁䵁䅁䅁权塃睃䅁权獄权䅁权浄权䅁权湄权䅁允䅁䅁䅅䅁䭁䉁䕁䅁䵁䅉䅅䅁䙁䅁䅁睁䵁䅁䅁权癃兄䅁权灄权䅁权浄权䅁权湄权䅁允䅁䅁䅅䅁䭁䉁䕁䅁䵁䅉䅅䅁䑁䅁䅁睁䵁䅁䅁权橂睄䅁权偄杅䅁允䅁䅁䅅䅁䭁䉁䕁䅁䵁䅉䅅䅁䙁䅁䅁睁䵁䅁䅁权䝂䅄䅁权䱄杅䅁权䕁䅁䅋权䩄杅䅁允䅁䅁䅅䅁䙁䑁䬰㘱睎嘷䄱䍄䉁䅁䅁睁䅁䅁䅍䅄䅁䅁䅯杒䄸䅁䅯杇䅙䅁䅅䅁䉁䅁䅁权婂杂䅁䍄䉁䅁䅁睁䅁䅁䅍䅄䅁䅁䅯睙䄸䅁䅯杇䅙䅁䅅䅁䉁䅁䅁权䱂杂䅁䍄䉁䅁䅁睁䅁䅁䅍䅄䅁䅁䅯睙䄸䅁䅯䅈䅙䅁䅅䅁䉁䅁䅁权歄杂䅁䍄䉁䅁䅁兂䅁䅁䅍䅄䅁䅁䅯兙䄰䅁䅯剸䅉䅁䅯䅂䍁䅧䅯剹䅉䅁䅅䅁䉁䅁䅁兂ㅁ兙摓牷免䅑杷允䅁䅁䅕䅁䑁䅁䅷䅁䭁䝁偍䅁䭁佁䭫䅁䭁佁䭙䅁䭁佁䭣䅁䉁䅁䅁允䅁䅁䅯䅪䄸䅁杷允䅁䅁䅕䅁䑁䅁䅷䅁䭁䝁偍䅁䭁佁䭷䅁䭁佁䭙䅁䭁佁䭣䅁䉁䅁䅁允䅁䅁䅣䅁䅁䭁䩂欵䵁䅉䅅䅁䑁䅁䅁睁䵁䅁䅁权乂䅄䅁权流杂䅁允䅁䅁䅅䅁䙁䡁㥅瑃橥䙍䅖䍄䉁䅁䅁䅂䅁䅁䅍䅄䅁䅁䅯眯䅯䅁䅯睈䅙䅁䅯䅉䅙䅁䅅䅁䉁䅁䅁权䙂杅䅁䍄䉁䅁䅁兂䅁䅁䅍䅄䅁䅁䅯兴䅳䅁䅯硹䅉䅁䅯䅂䍁䅧䅯剹䅉䅁䅅䅁䉁䅁䅁兂㑃潈牘奕坨䅑杷允䅁䅁䅍䅁䑁䅁䅷䅁䭁䱁䱕䅁䭁䉁䝧䅁䉁䅁䅁允䅁䅁䅯䅒䅙䅁杷允䅁䅁䅕䅁䑁䅁䅷䅁䭁䕁䰴䅁䭁䵁单䅁䭁䅁䅑潁䭁䵁卫䅁䉁䅁䅁允䅁䅁䅕㝍䘯娱湗䕇䵁䅉䅅䅁䑁䅁䅁睁䵁䅁䅁权ㅃ睃䅁权敁杂䅁允䅁䅁䅅䅁䭁佁䝅䅁䵁䅉䅅䅁䑁䅁䅁睁䵁䅁䅁权ㅃ睃䅁权流杂䅁允䅁䅁䅅䅁䙁䙁偹癷潕䙪䅤䍄䉁䅁䅁兂䅁䅁䅍䅄䅁䅁䅯兴䅳䅁䅯䄶䅯䅁䅯朵䅯䅁䅯眵䅯䅁䅅䅁䉁䅁䅁权䝁睃䅁䍄䉁䅁䅁兂䅁䅁䅍䅄䅁䅁䅯兴䅳䅁䅯儷䅯䅁䅯朵䅯䅁䅯眵䅯䅁䅅䅁䉁䅁䅁睂䅁䅁䅁䱉汶䅑杷允䅁䅁䅍䅁䑁䅁䅷䅁䭁䅁乫䅁䭁䉁䝧䅁䉁䅁䅁允䅁䅁䅯䅑䅙䅁杷允䅁䅁䅍䅁䑁䅁䅷䅁䭁䅁乫䅁䭁䉁䝯䅁䉁䅁䅁允䅁䅁䅯䅑䅙䅁杷允䅁䅁䅍䅁䑁䅁䅷䅁䭁䙁乙䅁䭁䉁䜴䅁䉁䅁䅁允䅁䅁䅯睹䅙䅁杷允䅁䅁䅍䅁䑁䅁䅷䅁䭁䅁乫䅁䭁䉁䜴䅁䉁䅁䅁允䅁䅁䅯睫䅙䅁杷允䅁䅁䅍䅁䑁䅁䅷䅁䭁䅁乫䅁䭁䍁䝑䅁䉁䅁䅁允䅁䅁䅯桌䅉䅁杷允䅁䅁䅕䅁䑁䅁䅷䅁䭁佁佅䅁䭁䵁即䅁䭁䅁䅑潁䭁䵁卫䅁䉁䅁䅁允䅁䅁䅕䘷㑇潈托歗䵁䅉䅅䅁䑁䅁䅁睁䵁䅁䅁权䡁睄䅁权偄杅䅁允䅁䅁䅅䅁䡁䅁䅁䅁杁敲䅆䍄䉁䅁䅁睁䅁䅁䅍䅄䅁䅁䅯儴䄴䅁䅯䅊䅙䅁䅅䅁䉁䅁䅁权允䅂䅁䍄䉁䅁䅁兂䅁䅁䅍䅄䅁䅁䅯免䅷䅁䅯䄶䅯䅁䅯朵䅯䅁䅯眵䅯䅁䅅䅁䉁䅁䅁权允䅂䅁䍄䉁䅁䅁兂䅁䅁䅍䅄䅁䅁䅯睂䄸䅁䅯剸䅉䅁䅯䅂䍁䅧䅯剹䅉䅁䅅䅁䉁䅁䅁兂呁湹⬳剔䭁䅑杷允䅁䅁䅕䅁䑁䅁䅷䅁䭁䅁偣䅁䭁佁䭧䅁䭁佁䭙䅁䭁佁䭣䅁䉁䅁䅁允䅁䅁䅯杂䅳䅁杷允䅁䅁䅍䅁䑁䅁䅷䅁䭁䱁义䅁䭁䉁䝷䅁䉁䅁䅁允䅁䅁䅯朲䅙䅁杷允䅁䅁䅕䅁䑁䅁䅷䅁䭁䡁䵍䅁䭁䵁单䅁䭁䅁䅑潁䭁䵁卧䅁䉁䅁䅁允䅁䅁䅕椷乌歌瑷歃䵁䅉䅅䅁䑁䅁䅁睁䵁䅁䅁权奃睄䅁权慁杂䅁允䅁䅁䅅䅁䭁䑁䝷䅁䵁䅉䅅䅁䑁䅁䅁睁䵁䅁䅁权桄杄䅁权流杂䅁允䅁䅁䅅䅁䙁䵁ㅐ䙋偹氰䅨䍄䉁䅁䅁兂䅁䅁䅍䅄䅁䅁䅯睂䄸䅁䅯朶䅯䅁䅯朵䅯䅁䅯眶䅯䅁䅅䅁䉁䅁䅁睂䅁䅁䅁䕑浌䅑杷允䅁䅁䅕䅁䑁䅁䅷䅁䭁䅁偣䅁䭁佁䭷䅁䭁佁䭙䅁䭁佁䭣䅁䉁䅁䅁允䅁䅁䅣䅁䅁䅁歂唵䵁䅉䅅䅁䙁䅁䅁睁䵁䅁䅁权奄䅅䅁权獄权䅁权浄权䅁权湄权䅁允䅁䅁䅅䅁䡁䅁䅁䅁杄畮䅖䍄䉁䅁䅁睁䅁䅁䅍䅄䅁䅁䅯䄹䅷䅁䅯硺䅉䅁䅅䅁䉁䅁䅁睂䅁䅁䅁偯欷䅑杷允䅁䅁䅍䅁䑁䅁䅷䅁䭁偁䵕䅁䭁䵁匸䅁䉁䅁䅁允䅁䅁䅯䅅䅑䅁杷允䅁䅁䅕䅁䑁䅁䅷䅁䭁偁䵕䅁䭁䵁单䅁䭁䅁䅑潁䭁䵁卫䅁䉁䅁䅁允䅁䅁䅕㑨䱡甲睖䕈䵁䅉䅅䅁䙁䅁䅁睁䵁䅁䅁权い䅄䅁权䱄杅䅁权䕁䅁䅋权䩄杅䅁允䅁䅁䅅䅁䙁佁㙆䭆䠵噧䅒䍄䉁䅁䅁兂䅁䅁䅍䅄䅁䅁䅯儹䅷䅁䅯硹䅉䅁䅯䅂䍁䅧䅯剹䅉䅁䅅䅁䉁䅁䅁兂䥂場啯浲捤䅑杷允䅁䅁䅍䅁䑁䅁䅷䅁䭁䑁佁䅁䭁䉁䝧䅁䉁䅁䅁允䅁䅁䅯兇䅙䅁杷允䅁䅁䅍䅁䑁䅁䅷䅁䭁偁䵑䅁䭁䉁䝧䅁䉁䅁䅁允䅁䅁䅯杓䅙䅁杷允䅁䅁䅍䅁䑁䅁䅷䅁䭁偁䵕䅁䭁䉁䜴䅁䉁䅁䅁允䅁䅁䅯杒䅙䅁杷允䅁䅁䅕䅁䑁䅁䅷䅁䭁䉁䱁䅁䭁䵁单䅁䭁䅁䅑潁䭁䵁卫䅁䉁䅁䅁允䅁䅁䅕䴸噴摪䄳䕄䵁䅉䅅䅁䙁䅁䅁睁䵁䅁䅁权い䅄䅁权獄权䅁权浄权䅁权湄权䅁允䅁䅁䅅䅁䭁䉁䕁䅁䵁䅉䅅䅁䙁䅁䅁睁䵁䅁䅁权ㅄ䅄䅁权獄权䅁权浄权䅁权湄权䅁允䅁䅁䅅䅁䭁䉁䕁䅁䵁䅉䅅䅁䑁䅁䅁睁䵁䅁䅁权硂䅄䅁权流杂䅁允䅁䅁䅅䅁䙁䩁婱婭婭噹䅎䍄䉁䅁䅁睁䅁䅁䅍䅄䅁䅁䅯䅬䅷䅁䅯䅈䅙䅁䅅䅁䉁䅁䅁权潂睂䅁䍄䉁䅁䅁睁䅁䅁䅍䅄䅁䅁䅯䄸䅯䅁䅯䅈䅙䅁䅅䅁䉁䅁䅁权楂杂䅁䍄䉁䅁䅁兂䅁䅁䅍䅄䅁䅁䅯公䅳䅁䅯硹䅉䅁䅯䅂䍁䅧䅯剹䅉䅁䅅䅁䉁䅁䅁兂㑃潈牘婕扨䅑杷允䅁䅁䅍䅁䑁䅁䅷䅁䭁䩁䱕䅁䭁䉁䝧䅁䉁䅁䅁允䅁䅁䅯兏䅙䅁杷允䅁䅁䅍䅁䑁䅁䅷䅁䭁䩁䱕䅁䭁䉁䜴䅁䉁䅁䅁允䅁䅁䅯朵䅙䅁杷允䅁䅁䅑䅁䑁䅁䅷䅁䭁䩁䱕䅁䭁䉁䜸䅁䭁䍁䝁䅁䉁䅁䅁允䅁䅁䅯兌䅫䅁杷允䅁䅁䅍䅁䑁䅁䅷䅁䭁䩁䱕䅁䭁䍁䝑䅁䉁䅁䅁允䅁䅁䅯睥䄸䅁杷允䅁䅁䅍䅁䑁䅁䅷䅁䭁䩁䱕䅁䭁䍁䝙䅁䉁䅁䅁允䅁䅁䅕硥畓⭒煇ざ䵁䅉䅅䅁䙁䅁䅁睁䵁䅁䅁权噃睃䅁权汄权䅁权浄权䅁权湄权䅁允䅁䅁䅅䅁䭁䑁䱙䅁䵁䅉䅅䅁䙁䅁䅁睁䵁䅁䅁权い兄䅁权潄权䅁权浄权䅁权湄权䅁允䅁䅁䅅䅁䭁䑁䱙䅁䵁䅉䅅䅁䑁䅁䅁睁䵁䅁䅁权橁䅄䅁权流杂䅁允䅁䅁䅅䅁䙁䅁䅁䅁䅁䙣䅸䍄䉁䅁䅁䅂䅁䅁䅍䅄䅁䅁䅯䅯䅷䅁䅯睈䅙䅁䅯䅉䅙䅁䅅䅁䉁䅁䅁权奄权䅁䍄䉁䅁䅁兂䅁䅁䅍䅄䅁䅁䅯公䅳䅁䅯儶䅯䅁䅯朵䅯䅁䅯眵䅯䅁䅅䅁䉁䅁䅁权穁杄䅁䍄䉁䅁䅁兂䅁䅁䅍䅄䅁䅁䅯兂䅳䅁䅯朶䅯䅁䅯朵䅯䅁䅯眶䅯䅁䅅䅁䉁䅁䅁睂䅁䅁䅁䕉浢䅑杷允䅁䅁䅕䅁䑁䅁䅷䅁䭁䩁䱕䅁䭁佁䭯䅁䭁佁䭙䅁䭁佁䭳䅁䉁䅁䅁允䅁䅁䅯䅅䅑䅁杷允䅁䅁䅕䅁䑁䅁䅷䅁䭁䱁䴴䅁䭁䵁单䅁䭁䅁䅑潁䭁䵁卧䅁䉁䅁䅁允䅁䅁䅕慓㥑噊㥔ぅ䵁䅉䅅䅁䙁䅁䅁睁䵁䅁䅁权䡂睃䅁权䱄杅䅁权䕁䅁䅋权䥄杅䅁允䅁䅁䅅䅁䙁䉁畓⭒㙆䘹䅚䍄䉁䅁䅁䅂䅁䅁䅍䅄䅁䅁䅯睒䅳䅁䅯睈䅙䅁䅯䅉䅙䅁䅅䅁䉁䅁䅁权㡄睄䅁䍄䉁䅁䅁睁䅁䅁䅍䅄䅁䅁䅯睒䅳䅁䅯䅊䅙䅁䅅䅁䉁䅁䅁权允䅂䅁䍄䉁䅁䅁睁䅁䅁䅍䅄䅁䅁䅯睒䅳䅁䅯杊䅙䅁䅅䅁䉁䅁䅁兂㑃潈牘捕奨䅑杷允䅁䅁䅕䅁䑁䅁䅷䅁䭁偁䱕䅁䭁佁䭫䅁䭁佁䭙䅁䭁佁䭣䅁䉁䅁䅁允䅁䅁䅯䅕䄴䅁杷允䅁䅁䅕䅁䑁䅁䅷䅁䭁䩁䵅䅁䭁佁䭯䅁䭁佁䭙䅁䭁佁䭳䅁䉁䅁䅁允䅁䅁䅣䅁䅁佁偂欵䵁䅉䅅䅁䙁䅁䅁睁䵁䅁䅁权䡂睃䅁权潄权䅁权浄权䅁权湄权䅁允䅁䅁䅅䅁䭁䉁䕁䅁䵁䅉䅅䅁䙁䅁䅁睁䵁䅁䅁权㉄权䅁权瑄权䅁权浄权䅁权湄权䅁允䅁䅁䅅䅁䭁䉁䕁䅁䵁䅉䅅䅁䙁䅁䅁睁䵁䅁䅁权䡂睃䅁权煄权䅁权浄权䅁权牄权䅁允䅁䅁䅅䅁䭁䉁䕁䅁䵁䅉䅅䅁䙁䅁䅁睁䵁䅁䅁权煂睃䅁权䱄杅䅁权䕁䅁䅋权䩄杅䅁允䅁䅁䅅䅁䙁䵁䴳䵺䵺䘳䅰䍄䉁䅁䅁䅂䅁䅁䅍䅄䅁䅁䅯条䅳䅁䅯睈䅙䅁䅯䅉䅙䅁䅅䅁䉁䅁䅁权䵂杂䅁䍄䉁䅁䅁兂䅁䅁䅍䅄䅁䅁䅯䅩䅳䅁䅯剸䅉䅁䅯䅂䍁䅧䅯䉹䅉䅁䅅䅁䉁䅁䅁兂㙂奚睩倯⽄睐杷允䅁䅁䅍䅁䑁䅁䅷䅁䭁䝁䱯䅁䭁䍁䝑䅁䉁䅁䅁允䅁䅁䅯兰䅙䅁杷允䅁䅁䅍䅁䑁䅁䅷䅁䭁䝁䱯䅁䭁䍁䝙䅁䉁䅁䅁允䅁䅁䅕䘷㑇潈牘䕖䵁䅉䅅䅁䑁䅁䅁睁䵁䅁䅁权允杄䅁权奁杂䅁允䅁䅁䅅䅁䭁䕁䡫䅁䵁䅉䅅䅁䙁䅁䅁睁䵁䅁䅁权煂睃䅁权汄权䅁权浄权䅁权湄权䅁允䅁䅁䅅䅁䭁䉁䕁䅁䵁䅉䅅䅁䙁䅁䅁睁䵁䅁䅁权㉃睃䅁权䙄杅䅁权䕁䅁䅋权䥄杅䅁允䅁䅁䅅䅁䙁䩁六攸楫䉫䅖䍄䉁䅁䅁兂䅁䅁䅍䅄䅁䅁䅯条䅳䅁䅯儷䅯䅁䅯朵䅯䅁䅯眵䅯䅁䅅䅁䉁䅁䅁权允䅂䅁䍄䉁䅁䅁睁䅁䅁䅍䅄䅁䅁䅯睬䅷䅁䅯硺䅉䅁䅅䅁䉁䅁䅁权允䅂䅁䍄䉁䅁䅁兂䅁䅁䅍䅄䅁䅁䅯杌䄴䅁䅯剸䅉䅁䅯䅂䍁䅧䅯剹䅉䅁䅅䅁䉁䅁䅁兂塃䡋⭲発䍁䅑杷允䅁䅁䅕䅁䑁䅁䅷䅁䭁䩁䵣䅁䭁䵁单䅁䭁䅁䅑潁䭁䵁卧䅁䉁䅁䅁允䅁䅁䅕塪婄礹䙓ぅ䵁䅉䅅䅁䙁䅁䅁睁䵁䅁䅁权塃䅄䅁权䙄杅䅁权䕁䅁䅋权䩄杅䅁允䅁䅁䅅䅁䙁䝁䵢吷䱤剚䅊䍄䉁䅁䅁兂䅁䅁䅍䅄䅁䅁䅯先䄰䅁䅯硹䅉䅁䅯䅂䍁䅧䅯剹䅉䅁䅅䅁䉁䅁䅁兂慃婭婭敭坬䅑杷允䅁䅁䅍䅁䑁䅁䅷䅁䭁䩁䵣䅁䭁䉁䜴䅁䉁䅁䅁允䅁䅁䅯八䅙䅁杷允䅁䅁䅕䅁䑁䅁䅷䅁䭁䩁䵣䅁䭁佁䭧䅁䭁佁䭙䅁䭁佁䭣䅁䉁䅁䅁允䅁䅁䅯䅅䅑䅁杷允䅁䅁䅕䅁䑁䅁䅷䅁䭁佁乙䅁䭁佁䭷䅁䭁佁䭙䅁䭁佁䭣䅁䉁䅁䅁允䅁䅁䅯䅅䅑䅁杷允䅁䅁䅕䅁䑁䅁䅷䅁䭁䥁䱁䅁䭁䵁单䅁䭁䅁䅑潁䭁䵁卫䅁䉁䅁䅁允䅁䅁䅕捋㙮灱浫啉䵁䅉䅅䅁䑁䅁䅁睁䵁䅁䅁权㍁杄䅁权奁杂䅁允䅁䅁䅅䅁䭁䕁䝑䅁䵁䅉䅅䅁䑁䅁䅁睁䵁䅁䅁权㍁杄䅁权敁杂䅁允䅁䅁䅅䅁䭁䕁䝧䅁䵁䅉䅅䅁䑁䅁䅁睁䵁䅁䅁权㝂睃䅁权慁杂䅁允䅁䅁䅅䅁䭁䙁䝫䅁䵁䅉䅅䅁䙁䅁䅁睁䵁䅁䅁权㍁杄䅁权潄权䅁权浄权䅁权湄权䅁允䅁䅁䅅䅁䭁偁䬴䅁䵁䅉䅅䅁䑁䅁䅁睁䵁䅁䅁权乄䅅䅁权捁杂䅁允䅁䅁䅅䅁䭁䕁䜰䅁䵁䅉䅅䅁䙁䅁䅁睁䵁䅁䅁权奂睃䅁权䱄杅䅁权䕁䅁䅋权䥄杅䅁允䅁䅁䅅䅁䙁佁剸䉵䘶ㅵ䅨䍄䉁䅁䅁睁䅁䅁䅍䅄䅁䅁䅯䄲䅷䅁䅯䅊䅙䅁䅅䅁䉁䅁䅁权婄䅄䅁䍄䉁䅁䅁睁䅁䅁䅍䅄䅁䅁䅯䅅䄴䅁䅯䅈䅙䅁䅅䅁䉁䅁䅁权時睂䅁䍄䉁䅁䅁兂䅁䅁䅍䅄䅁䅁䅯儷䄴䅁䅯朶䅯䅁䅯朵䅯䅁䅯眶䅯䅁䅅䅁䉁䅁䅁睂䅁䅁䅁䕧浌䅑杷允䅁䅁䅑䅁䑁䅁䅷䅁䭁䙁䱧䅁䭁䉁䜸䅁䭁䍁䝁䅁䉁䅁䅁允䅁䅁䅯儫䅙䅁杷允䅁䅁䅍䅁䑁䅁䅷䅁䭁䙁䱧䅁䭁䍁䝑䅁䉁䅁䅁允䅁䅁䅯眯䅷䅁杷允䅁䅁䅕䅁䑁䅁䅷䅁䭁乁乕䅁䭁佁䬰䅁䭁佁䭙䅁䭁佁䭣䅁䉁䅁䅁允䅁䅁䅯䅅䅑䅁杷允䅁䅁䅕䅁䑁䅁䅷䅁䭁䙁䱧䅁䭁佁䭷䅁䭁佁䭙䅁䭁佁䭣䅁䉁䅁䅁允䅁䅁䅯䅅䅑䅁杷允䅁䅁䅍䅁䑁䅁䅷䅁䭁䙁䱍䅁䭁䉁䝧䅁䉁䅁䅁允䅁䅁䅯杓䅙䅁杷允䅁䅁䅍䅁䑁䅁䅷䅁䭁䕁䱅䅁䭁䵁匸䅁䉁䅁䅁允䅁䅁䅣䅁䅁䥁䵃唵䵁䅉䅅䅁䑁䅁䅁睁䵁䅁䅁权啂睃䅁权奁杂䅁允䅁䅁䅅䅁䭁䕁䡫䅁䵁䅉䅅䅁䑁䅁䅁睁䵁䅁䅁权噂睃䅁权奁杂䅁允䅁䅁䅅䅁䭁䕁䝑䅁䵁䅉䅅䅁䙁䅁䅁睁䵁䅁䅁权瑃兄䅁权䙄杅䅁权䕁䅁䅋权䩄杅䅁允䅁䅁䅅䅁䙁佁剣睲乕䄵䄵䍄䉁䅁䅁兂䅁䅁䅍䅄䅁䅁䅯兑䅳䅁䅯硹䅉䅁䅯䅂䍁䅧䅯剹䅉䅁䅅䅁䉁䅁䅁兂啁歲桦癥晒䅑杷允䅁䅁䅍䅁䑁䅁䅷䅁䭁䕁䱅䅁䭁䉁䜴䅁䉁䅁䅁允䅁䅁䅯儰䅙䅁杷允䅁䅁䅍䅁䑁䅁䅷䅁䭁䩁䵅䅁䭁䉁䜴䅁䉁䅁䅁允䅁䅁䅯杄䅣䅁杷允䅁䅁䅑䅁䑁䅁䅷䅁䭁䕁䱅䅁䭁䉁䜸䅁䭁䍁䝁䅁䉁䅁䅁允䅁䅁䅯元䅣䅁杷允䅁䅁䅕䅁䑁䅁䅷䅁䭁䕁䱅䅁䭁佁䭧䅁䭁佁䭙䅁䭁佁䭣䅁䉁䅁䅁允䅁䅁䅯䅅䅑䅁杷允䅁䅁䅕䅁䑁䅁䅷䅁䭁䕁䱅䅁䭁佁䭷䅁䭁佁䭙䅁䭁佁䭣䅁䉁䅁䅁允䅁䅁䅯䅅䅑䅁杷允䅁䅁䅍䅁䑁䅁䅷䅁䭁䝁䵷䅁䭁䉁䝧䅁䉁䅁䅁允䅁䅁䅯䅒䅙䅁杷允䅁䅁䅍䅁䑁䅁䅷䅁䭁䝁䵷䅁䭁䉁䝯䅁䉁䅁䅁允䅁䅁䅯兺䅙䅁杷允䅁䅁䅍䅁䑁䅁䅷䅁䭁䝁䵷䅁䭁䉁䝷䅁䉁䅁䅁允䅁䅁䅯眹䅙䅁杷允䅁䅁䅑䅁䑁䅁䅷䅁䭁䝁䵷䅁䭁䉁䜸䅁䭁䍁䝁䅁䉁䅁䅁允䅁䅁䅯具䅫䅁杷允䅁䅁䅕䅁䑁䅁䅷䅁䭁䱁乍䅁䭁佁䬰䅁䭁佁䭙䅁䭁佁䭣䅁䉁䅁䅁允䅁䅁䅯䅅䅑䅁杷允䅁䅁䅕䅁䑁䅁䅷䅁䭁䕁䱕䅁䭁䵁即䅁䭁䅁䅑潁䭁䵁卫䅁䉁䅁䅁允䅁䅁䅕灭婭婭婭啕䵁䅉䅅䅁䑁䅁䅁睁䵁䅁䅁权獂䅄䅁权流杂䅁允䅁䅁䅅䅁䙁佁剸䉵䘶ㅏ䅚䍄䉁䅁䅁䅂䅁䅁䅍䅄䅁䅁䅯全䄰䅁䅯睈䅙䅁䅯䅉䅙䅁䅅䅁䉁䅁䅁权杁元䅁䍄䉁䅁䅁䅂䅁䅁䅍䅄䅁䅁䅯䅲䅷䅁䅯睈䅙䅁䅯䅉䅙䅁䅅䅁䉁䅁䅁权㑁杂䅁䍄䉁䅁䅁兂䅁䅁䅍䅄䅁䅁䅯全䅷䅁䅯䄶䅯䅁䅯朵䅯䅁䅯眵䅯䅁䅅䅁䉁䅁䅁权䝁睃䅁䍄䉁䅁䅁兂䅁䅁䅍䅄䅁䅁䅯䅅䅳䅁䅯朶䅯䅁䅯朵䅯䅁䅯眶䅯䅁䅅䅁䉁䅁䅁权允䅂䅁䍄䉁䅁䅁兂䅁䅁䅍䅄䅁䅁䅯䅢䅷䅁䅯儵䅯䅁䅯朵䅯䅁䅯眵䅯䅁䅅䅁䉁䅁䅁权捁睃䅁䍄䉁䅁䅁兂䅁䅁䅍䅄䅁䅁䅯䅉䄰䅁䅯儶䅯䅁䅯朵䅯䅁䅯眵䅯䅁䅅䅁䉁䅁䅁权允䅂䅁䍄䉁䅁䅁睁䅁䅁䅍䅄䅁䅁䅯兕䄰䅁䅯杈䅙䅁䅅䅁䉁䅁䅁权硁䅃䅁䍄䉁䅁䅁兂䅁䅁䅍䅄䅁䅁䅯䅓䅳䅁䅯䄷䅯䅁䅯朵䅯䅁䅯眵䅯䅁䅅䅁䉁䅁䅁睂䅁䅁䅁䭯汄䅑杷允䅁䅁䅕䅁䑁䅁䅷䅁䭁䝁䵷䅁䭁佁䭫䅁䭁佁䭙䅁䭁佁䭣䅁䉁䅁䅁允䅁䅁䅯杚䄰䅁杷允䅁䅁䅕䅁䑁䅁䅷䅁䭁䝁䵷䅁䭁佁䭯䅁䭁佁䭙䅁䭁佁䭳䅁䉁䅁䅁允䅁䅁䅣䅁䅁䅁䙂欵䵁䅉䅅䅁䙁䅁䅁睁䵁䅁䅁权獂䅄䅁权獄权䅁权浄权䅁权湄权䅁允䅁䅁䅅䅁䡁䅁䅁䅁䅁敉䅖䍄䉁䅁䅁睁䅁䅁䅍䅄䅁䅁䅯全䄰䅁䅯杇䅙䅁䅅䅁䉁䅁䅁权㥁杂䅁䍄䉁䅁䅁睁䅁䅁䅍䅄䅁䅁䅯全䄰䅁䅯杈䅙䅁䅅䅁䉁䅁䅁权煂睂䅁䍄䉁䅁䅁兂䅁䅁䅍䅄䅁䅁䅯全䄰䅁䅯䄶䅯䅁䅯朵䅯䅁䅯眵䅯䅁䅅䅁䉁䅁䅁权允䅂䅁䍄䉁䅁䅁兂䅁䅁䅍䅄䅁䅁䅯全䄰䅁䅯䄷䅯䅁䅯朵䅯䅁䅯眵䅯䅁䅅䅁䉁䅁䅁权允䅂䅁䍄䉁䅁䅁睁䅁䅁䅍䅄䅁䅁䅯眴䅳䅁䅯硺䅉䅁䅅䅁䉁䅁䅁权允䅂䅁䍄䉁䅁䅁兂䅁䅁䅍䅄䅁䅁䅯眴䅳䅁䅯硹䅉䅁䅯䅂䍁䅧䅯䉹䅉䅁䅅䅁䉁䅁䅁兂㑃潈牘剕佨䅑杷允䅁䅁䅕䅁䑁䅁䅷䅁䭁乁乕䅁䭁䵁即䅁䭁䅁䅑潁䭁䵁卫䅁䉁䅁䅁允䅁䅁䅕児塲㍯摁ざ䵁䅉䅅䅁䙁䅁䅁睁䵁䅁䅁权塄兄䅁权䱄杅䅁权䕁䅁䅋权䩄杅䅁允䅁䅁䅅䅁䙁䑁䬰㘱睎坴䅖䍄䉁䅁䅁睁䅁䅁䅍䅄䅁䅁䅯眴䅳䅁䅯䅈䅙䅁䅅䅁䉁䅁䅁权偃杂䅁䍄䉁䅁䅁兂䅁䅁䅍䅄䅁䅁䅯眴䅳䅁䅯儵䅯䅁䅯朵䅯䅁䅯眵䅯䅁䅅䅁䉁䅁䅁权允䅂䅁䍄䉁䅁䅁兂䅁䅁䅍䅄䅁䅁䅯眴䅳䅁䅯䄷䅯䅁䅯朵䅯䅁䅯眵䅯䅁䅅䅁䉁䅁䅁权允䅂䅁䍄䉁䅁䅁兂䅁䅁䅍䅄䅁䅁䅯眴䅳䅁䅯儷䅯䅁䅯朵䅯䅁䅯眵䅯䅁䅅䅁䉁䅁䅁权允䅂䅁䍄䉁䅁䅁兂䅁䅁䅍䅄䅁䅁䅯兲䄰䅁䅯硹䅉䅁䅯䅂䍁䅧䅯䉹䅉䅁䅅䅁䉁䅁䅁兂䙃ㄶ㑇案婖䅑杷允䅁䅁䅕䅁䑁䅁䅷䅁䭁䥁乙䅁䭁佁䭫䅁䭁佁䭙䅁䭁佁䭣䅁䉁䅁䅁允䅁䅁䅯硬䅉䅁杷允䅁䅁䅕䅁䑁䅁䅷䅁䭁䭁䱍䅁䭁䵁即䅁䭁䅁䅑潁䭁䵁卧䅁䉁䅁䅁允䅁䅁䅕呣䬰㘱睎啗䵁䅉䅅䅁䑁䅁䅁睁䵁䅁䅁权瑃兄䅁权奁杂䅁允䅁䅁䅅䅁䭁䡁䝷䅁䵁䅉䅅䅁䑁䅁䅁睁䵁䅁䅁权瑃兄䅁权捁杂䅁允䅁䅁䅅䅁䭁䍁䝳䅁䵁䅉䅅䅁䑁䅁䅁睁䵁䅁䅁权㍂兄䅁权流杂䅁允䅁䅁䅅䅁䙁䭁睒児塲穉䅖䍄䉁䅁䅁䅂䅁䅁䅍䅄䅁䅁䅯兲䄰䅁䅯睈䅙䅁䅯䅉䅙䅁䅅䅁䉁䅁䅁权㉁睂䅁䍄䉁䅁䅁兂䅁䅁䅍䅄䅁䅁䅯䅤䄸䅁䅯儵䅯䅁䅯朵䅯䅁䅯眵䅯䅁䅅䅁䉁䅁䅁权奁睃䅁䍄䉁䅁䅁兂䅁䅁䅍䅄䅁䅁䅯兲䄰䅁䅯䄶䅯䅁䅯朵䅯䅁䅯眵䅯䅁䅅䅁䉁䅁䅁权䝁睃䅁䍄䉁䅁䅁兂䅁䅁䅍䅄䅁䅁䅯兲䄰䅁䅯儶䅯䅁䅯朵䅯䅁䅯眵䅯䅁䅅䅁䉁䅁䅁权䡃睄䅁䍄䉁䅁䅁睁䅁䅁䅍䅄䅁䅁䅯杣䅳䅁䅯硺䅉䅁䅅䅁䉁䅁䅁权允䅂䅁䍄䉁䅁䅁兂䅁䅁䅍䅄䅁䅁䅯杣䅳䅁䅯硹䅉䅁䅯䅂䍁䅧䅯䉹䅉䅁䅅䅁䉁䅁䅁兂桄桥畓ㅒ坆䅑杷允䅁䅁䅍䅁䑁䅁䅷䅁䭁䡁䱉䅁䭁䉁䝷䅁䉁䅁䅁允䅁䅁䅯杗䅙䅁杷允䅁䅁䅑䅁䑁䅁䅷䅁䭁䡁䱉䅁䭁䉁䜸䅁䭁䍁䝁䅁䉁䅁䅁允䅁䅁䅯杏䅙䅁杷允䅁䅁䅍䅁䑁䅁䅷䅁䭁䅁䱕䅁䭁䉁䝧䅁䉁䅁䅁允䅁䅁䅯克䅙䅁杷允䅁䅁䅕䅁䑁䅁䅷䅁䭁䵁儰䅁䭁䵁即䅁䭁䅁䅑潁䭁䵁卫䅁䉁䅁䅁允䅁䅁䅕噋偹癷杖歙䵁䅉䅅䅁䙁䅁䅁睁䵁䅁䅁权湁睄䅁权䱄杅䅁权䕁䅁䅋权䩄杅䅁允䅁䅁䅅䅁䙁䙁偹癷潕䘷䅤䍄䉁䅁䅁兂䅁䅁䅍䅄䅁䅁䅯杣䅳䅁䅯䄷䅯䅁䅯朵䅯䅁䅯眵䅯䅁䅅䅁䉁䅁䅁权允䅂䅁䍄䉁䅁䅁睁䅁䅁䅍䅄䅁䅁䅯杨䅷䅁䅯硺䅉䅁䅅䅁䉁䅁䅁睂䅁䅁䅁佑椷䅑杷允䅁䅁䅕䅁䑁䅁䅷䅁䭁䥁䵙䅁䭁䵁单䅁䭁䅁䅑潁䭁䵁卫䅁䉁䅁䅁允䅁䅁䅕敆浨奍硬ぅ䵁䅉䅅䅁䕁䅁䅁睁䵁䅁䅁权䝃䅄䅁权晁杂䅁权杁杂䅁允䅁䅁䅅䅁䭁䡁䤸䅁䵁䅉䅅䅁䙁䅁䅁睁䵁䅁䅁权䕃䅄䅁权䙄杅䅁权䕁䅁䅋权䩄杅䅁允䅁䅁䅅䅁䙁䅁㡷橬ぁ硋䄵䍄䉁䅁䅁兂䅁䅁䅍䅄䅁䅁䅯睄䅷䅁䅯朶䅯䅁䅯朵䅯䅁䅯眶䅯䅁䅅䅁䉁䅁䅁睂䅁䅁䅁䕧洷䅑杷允䅁䅁䅍䅁䑁䅁䅷䅁䭁䥁䱧䅁䭁䍁䝑䅁䉁䅁䅁允䅁䅁䅯䅃䅣䅁杷允䅁䅁䅍䅁䑁䅁䅷䅁䭁䥁䵙䅁䭁䍁䝑䅁䉁䅁䅁允䅁䅁䅯䉍䅉䅁杷允䅁䅁䅍䅁䑁䅁䅷䅁䭁偁䱳䅁䭁䍁䝑䅁䉁䅁䅁允䅁䅁䅯䅍䅙䅁杷允䅁䅁䅕䅁䑁䅁䅷䅁䭁䱁乳䅁䭁䵁即䅁䭁䅁䅑潁䭁䵁卧䅁䉁䅁䅁允䅁䅁䅕場啯歲桤歖䵁䅉䅅䅁䙁䅁䅁睁䵁䅁䅁权硁䅄䅁权灄权䅁权浄权䅁权湄权䅁允䅁䅁䅅䅁䭁䉁䕁䅁䵁䅉䅅䅁䙁䅁䅁睁䵁䅁䅁权㝃兄䅁权䱄杅䅁权䕁䅁䅋权䩄杅䅁允䅁䅁䅅䅁䙁䉁䘫ㄶ㑇決䅒䍄䉁䅁䅁睁䅁䅁䅍䅄䅁䅁䅯睵䄰䅁䅯杇䅙䅁䅅䅁䉁䅁䅁权⭁杂䅁䍄䉁䅁䅁兂䅁䅁䅍䅄䅁䅁䅯兙䄰䅁䅯儷䅯䅁䅯朵䅯䅁䅯眵䅯䅁䅅䅁䉁䅁䅁权允䅂䅁䍄䉁䅁䅁睁䅁䅁䅍䅄䅁䅁䅯睵䄰䅁䅯杈䅙䅁䅅䅁䉁䅁䅁权煃杂䅁䍄䉁䅁䅁䅂䅁䅁䅍䅄䅁䅁䅯睵䄰䅁䅯睈䅙䅁䅯䅉䅙䅁䅅䅁䉁䅁䅁权㑁杂䅁䍄䉁䅁䅁兂䅁䅁䅍䅄䅁䅁䅯杮䅷䅁䅯剸䅉䅁䅯䅂䍁䅧䅯剹䅉䅁䅅䅁䉁䅁䅁兂祁摩晹㝵佳䅑杷允䅁䅁䅕䅁䑁䅁䅷䅁䭁䱁乳䅁䭁佁䭕䅁䭁佁䭙䅁䭁佁䭣䅁䉁䅁䅁允䅁䅁䅯李䅳䅁杷允䅁䅁䅕䅁䑁䅁䅷䅁䭁䱁乳䅁䭁佁䭫䅁䭁佁䭙䅁䭁佁䭣䅁䉁䅁䅁允䅁䅁䅯前䅉䅁杷允䅁䅁䅑䅁䑁䅁䅷䅁䭁乁䱑䅁䭁䉁䜸䅁䭁䍁䝁䅁䉁䅁䅁允䅁䅁䅯杔䅙䅁杷允䅁䅁䅕䅁䑁䅁䅷䅁䭁䱁乳䅁䭁佁䬰䅁䭁佁䭙䅁䭁佁䭣䅁䉁䅁䅁允䅁䅁䅣䅁䅁䍁䱂䔵䵁䅉䅅䅁䑁䅁䅁睁䵁䅁䅁权㉂兄䅁权奁杂䅁允䅁䅁䅅䅁䭁䑁䝫䅁䵁䅉䅅䅁䑁䅁䅁睁䵁䅁䅁权䭂睃䅁权敁杂䅁允䅁䅁䅅䅁䭁䍁䥍䅁䵁䅉䅅䅁䑁䅁䅁睁䵁䅁䅁权楁杄䅁权歁杂䅁允䅁䅁䅅䅁䭁䉁䕁䅁䵁䅉䅅䅁䙁䅁䅁睁䵁䅁䅁权䭂睃䅁权汄权䅁权浄权䅁权湄权䅁允䅁䅁䅅䅁䭁䉁䕁䅁䵁䅉䅅䅁䙁䅁䅁睁䵁䅁䅁权䭂睃䅁权灄权䅁权浄权䅁权湄权䅁允䅁䅁䅅䅁䭁䉁䕁䅁䵁䅉䅅䅁䙁䅁䅁睁䵁䅁䅁权䭂睃䅁权煄权䅁权浄权䅁权牄权䅁允䅁䅁䅅䅁䭁䉁䕁䅁䵁䅉䅅䅁䑁䅁䅁睁䵁䅁䅁权ㅂ睃䅁权奁杂䅁允䅁䅁䅅䅁䭁䕁䡫䅁䵁䅉䅅䅁䙁䅁䅁睁䵁䅁䅁权䭄䅄䅁权灄权䅁权浄权䅁权湄权䅁允䅁䅁䅅䅁䭁䉁䕁䅁䵁䅉䅅䅁䙁䅁䅁睁䵁䅁䅁权桄睃䅁权獄权䅁权浄权䅁权湄权䅁允䅁䅁䅅䅁䡁䅁䅁䅁䅃⭵䅖䍄䉁䅁䅁睁䅁䅁䅍䅄䅁䅁䅯兤䅳䅁䅯杈䅙䅁䅅䅁䉁䅁䅁权牁䅃䅁䍄䉁䅁䅁兂䅁䅁䅍䅄䅁䅁䅯兤䅷䅁䅯䄶䅯䅁䅯朵䅯䅁䅯眵䅯䅁䅅䅁䉁䅁䅁权䝁睃䅁䍄䉁䅁䅁䅂䅁䅁䅍䅄䅁䅁䅯兤䅳䅁䅯睈䅙䅁䅯䅉䅙䅁䅅䅁䉁䅁䅁权䕁䅃䅁䍄䉁䅁䅁睁䅁䅁䅍䅄䅁䅁䅯兤䅳䅁䅯杊䅙䅁䅅䅁䉁䅁䅁兂浂浚浚浚党䅑杷允䅁䅁䅕䅁䑁䅁䅷䅁䭁䵁乍䅁䭁䵁即䅁䭁䅁䅑潁䭁䵁卧䅁䉁䅁䅁允䅁䅁䅕児塲㍯㥃啗䵁䅉䅅䅁䙁䅁䅁睁䵁䅁䅁权ㅂ睃䅁权汄权䅁权浄权䅁权湄权䅁允䅁䅁䅅䅁䭁䭁內䅁䵁䅉䅅䅁䙁䅁䅁睁䵁䅁䅁权ㅂ睃䅁权瑄权䅁权浄权䅁权湄权䅁允䅁䅁䅅䅁䡁䅁䅁䅁杂敒䅚䍄䉁䅁䅁兂䅁䅁䅍䅄䅁䅁䅯睹䄰䅁䅯朶䅯䅁䅯朵䅯䅁䅯眶䅯䅁䅅䅁䉁䅁䅁睂䅁䅁䅁䑁浌䅑杷允䅁䅁䅕䅁䑁䅁䅷䅁䭁佁丰䅁䭁佁䭷䅁䭁佁䭙䅁䭁佁䭣䅁䉁䅁䅁允䅁䅁䅣䅁䅁䍁䝂欵䵁䅉䅅䅁䙁䅁䅁睁䵁䅁䅁权灁䅅䅁权䱄杅䅁权䕁䅁䅋权䥄杅䅁允䅁䅁䅅䅁䙁䉁䘫ㄶ㑇氳䅚䍄䉁䅁䅁䅂䅁䅁䅍䅄䅁䅁䅯剋䅁䅁䅯睈䅙䅁䅯䅉䅙䅁䅅䅁䉁䅁䅁权佂杂䅁䍄䉁䅁䅁兂䅁䅁䅍䅄䅁䅁䅯剋䅁䅁䅯䄷䅯䅁䅯朵䅯䅁䅯眵䅯䅁䅅䅁䉁䅁䅁睂䅁䅁䅁䵑歘䅑杷允䅁䅁䅕䅁䑁䅁䅷䅁䭁佁佅䅁䭁䵁单䅁䭁䅁䅑潁䭁䵁卧䅁䉁䅁䅁允䅁䅁䅕甯⽉歫欫啇䵁䅉䅅䅁䕁䅁䅁睁䵁䅁䅁权桄杄䅁权晁杂䅁权杁杂䅁允䅁䅁䅅䅁䭁䵁䩅䅁䵁䅉䅅䅁䙁䅁䅁睁䵁䅁䅁权桄杄䅁权汄权䅁权浄权䅁权湄权䅁允䅁䅁䅅䅁䭁䑁䱣䅁䵁䅉䅅䅁䙁䅁䅁睁䵁䅁䅁权桄杄䅁权潄权䅁权浄权䅁权湄权䅁允䅁䅁䅅䅁䭁䅁䱙䅁䵁䅉䅅䅁䙁䅁䅁睁䵁䅁䅁权桄杄䅁权灄权䅁权浄权䅁权湄权䅁允䅁䅁䅅䅁䭁䩁偯䅁䵁䅉䅅䅁䙁䅁䅁睁䵁䅁䅁权㝃䅄䅁权汄权䅁权浄权䅁权湄权䅁允䅁䅁䅅䅁䭁䉁䕁䅁䵁䅉䅅䅁䑁䅁䅁睁䵁䅁䅁权慁兄䅁权偄杅䅁允䅁䅁䅅䅁䡁䅁䅁䅁䅄估䅎䍄䉁䅁䅁睁䅁䅁䅍䅄䅁䅁䅯䅅䄴䅁䅯硺䅉䅁䅅䅁䉁䅁䅁权允䅂䅁䍄䉁䅁䅁睁䅁䅁䅍䅄䅁䅁䅯睓䄰䅁䅯杇䅙䅁䅅䅁䉁䅁䅁权㡁䅃䅁䍄䉁䅁䅁睁䅁䅁䅍䅄䅁䅁䅯䅅䄴䅁䅯杊䅙䅁䅅䅁䉁䅁䅁兂卂䉵䘶砶偆䅑杷允䅁䅁䅕䅁䑁䅁䅷䅁䭁䉁佁䅁䭁佁䭕䅁䭁佁䭙䅁䭁佁䭣䅁䉁䅁䅁允䅁䅁䅯䅅䅑䅁杷允䅁䅁䅕䅁䑁䅁䅷䅁䭁䉁佁䅁䭁佁䭷䅁䭁佁䭙䅁䭁佁䭣䅁䉁䅁䅁允䅁䅁䅯䅅䅑䅁杷允䅁䅁䅍䅁䑁䅁䅷䅁䭁䍁䴰䅁䭁䉁䜴䅁䉁䅁䅁允䅁䅁䅯睁䅧䅁杷允䅁䅁䅕䅁䑁䅁䅷䅁䭁䉁佁䅁䭁佁䬰䅁䭁佁䭙䅁䭁佁䭣䅁䉁䅁䅁允䅁䅁䅯䅅䅑䅁杷允䅁䅁䅕䅁䑁䅁䅷䅁䭁偁乫䅁䭁䵁即䅁䭁䅁䅑潁䭁䵁卫䅁䉁䅁䅁允䅁䅁䅕䡰㥁瑃橦歕䵁䅉䅅䅁䑁䅁䅁睁䵁䅁䅁权䅃睃䅁权慁杂䅁允䅁䅁䅅䅁䭁乁䝙䅁䵁䅉䅅䅁䑁䅁䅁睁䵁䅁䅁权㕄兄䅁权慁杂䅁允䅁䅁䅅䅁䭁䑁䜰䅁䵁䅉䅅䅁䑁䅁䅁睁䵁䅁䅁权㕄兄䅁权捁杂䅁允䅁䅁䅅䅁䭁佁䝷䅁䵁䅉䅅䅁䑁䅁䅁睁䵁䅁䅁权㕄兄䅁权流杂䅁允䅁䅁䅅䅁䙁䵁䴳䵺䵺䙢䄱䍄䉁䅁䅁睁䅁䅁䅍䅄䅁䅁䅯䉋䅁䅁䅯杇䅙䅁䅅䅁䉁䅁䅁权䅂杂䅁䍄䉁䅁䅁䅂䅁䅁䅍䅄䅁䅁䅯杇䅷䅁䅯睈䅙䅁䅯䅉䅙䅁䅅䅁䉁䅁䅁权㑁杂䅁䍄䉁䅁䅁䅂䅁䅁䅍䅄䅁䅁䅯睎䄸䅁䅯睈䅙䅁䅯䅉䅙䅁䅅䅁䉁䅁䅁权⭃睂䅁䍄䉁䅁䅁兂䅁䅁䅍䅄䅁䅁䅯儫䄰䅁䅯儶䅯䅁䅯朵䅯䅁䅯眵䅯䅁䅅䅁䉁䅁䅁权䍂杄䅁䍄䉁䅁䅁䅂䅁䅁䅍䅄䅁䅁䅯末䅳䅁䅯睈䅙䅁䅯䅉䅙䅁䅅䅁䉁䅁䅁权摂权䅁䍄䉁䅁䅁䅂䅁䅁䅍䅄䅁䅁䅯眫䅳䅁䅯睈䅙䅁䅯䅉䅙䅁䅅䅁䉁䅁䅁权塂杂䅁䍄䉁䅁䅁兂䅁䅁䅍䅄䅁䅁䅯儫䄰䅁䅯朶䅯䅁䅯朵䅯䅁䅯眶䅯䅁䅅䅁䉁䅁䅁睂䅁䅁䅁䍁浺䅑杷允䅁䅁䅕䅁䑁䅁䅷䅁䭁偁乫䅁䭁佁䭷䅁䭁佁䭙䅁䭁佁䭣䅁䉁䅁䅁允䅁䅁䅣䅁䅁䭁橁唵䵁䅉䅅䅁䙁䅁䅁睁䵁䅁䅁权㕄兄䅁权瑄权䅁权浄权䅁权湄权䅁允䅁䅁䅅䅁䡁䅁䅁䅁杁佮䅖䍄䉁䅁䅁睁䅁䅁䅍䅄䅁䅁䅯材䄸䅁䅯硺䅉䅁䅅䅁䉁䅁䅁权允䅂䅁䍄䉁䅁䅁兂䅁䅁䅍䅄䅁䅁䅯睓䄰䅁䅯硹䅉䅁䅯䅂䍁䅧䅯剹䅉䅁䅅䅁䉁䅁䅁兂硂児塲㕯卂䅑杷允䅁䅁䅕䅁䑁䅁䅷䅁䭁䑁倴䅁䭁䵁单䅁䭁䅁䅑潁䭁䵁卧䅁䉁䅁䅁允䅁䅁䅕ㅔ婉偫⽏歓䵁䅉䅅䅁䙁䅁䅁睁䵁䅁䅁权⭁睄䅁权䱄杅䅁权䕁䅁䅋权䩄杅䅁允䅁䅁䅅䅁䙁䡁㥅瑃橥䙑䅸䍄䉁䅁䅁睁䅁䅁䅍䅄䅁䅁䅯兕䄰䅁䅯杇䅙䅁䅅䅁䉁䅁䅁权時杂䅁䍄䉁䅁䅁睁䅁䅁䅍䅄䅁䅁䅯材䄸䅁䅯杇䅙䅁䅅䅁䉁䅁䅁权⭁杂䅁䍄䉁䅁䅁兂䅁䅁䅍䅄䅁䅁䅯材䄸䅁䅯儵䅯䅁䅯朵䅯䅁䅯眵䅯䅁䅅䅁䉁䅁䅁权允䅂䅁䍄䉁䅁䅁兂䅁䅁䅍䅄䅁䅁䅯材䄸䅁䅯䄶䅯䅁䅯朵䅯䅁䅯眵䅯䅁䅅䅁䉁䅁䅁权允䅂䅁䍄䉁䅁䅁睁䅁䅁䅍䅄䅁䅁䅯䅤䄸䅁䅯杇䅙䅁䅅䅁䉁䅁䅁权獂杂䅁䍄䉁䅁䅁兂䅁䅁䅍䅄䅁䅁䅯材䄸䅁䅯儶䅯䅁䅯朵䅯䅁䅯眵䅯䅁䅅䅁䉁䅁䅁权允䅂䅁䍄䉁䅁䅁睁䅁䅁䅍䅄䅁䅁䅯䅌䄴䅁䅯䅇䅙䅁䅅䅁䉁䅁䅁权㡂杂䅁䍄䉁䅁䅁兂䅁䅁䅍䅄䅁䅁䅯共䅳䅁䅯䄷䅯䅁䅯朵䅯䅁䅯眵䅯䅁䅅䅁䉁䅁䅁睂䅁䅁䅁䝑歮䅑杷允䅁䅁䅕䅁䑁䅁䅷䅁䭁䑁倴䅁䭁佁䭷䅁䭁佁䭙䅁䭁佁䭣䅁䉁䅁䅁允䅁䅁䅯䅅䅑䅁杷允䅁䅁䅕䅁䑁䅁䅷䅁䭁䑁乷䅁䭁佁䭧䅁䭁佁䭙䅁䭁佁䭣䅁䉁䅁䅁允䅁䅁䅯杂䅳䅁杷允䅁䅁䅕䅁䑁䅁䅷䅁䭁䕁乳䅁䭁䵁单䅁䭁䅁䅑潁䭁䵁卫䅁䉁䅁䅁允䅁䅁䅕煰瑃慔塄吸䴸䅉䅅䅁䙁䅁䅁睁䵁䅁䅁权䕃䅄䅁权䱄杅䅁权䕁䅁䅋权䥄杅䅁允䅁䅁䅅䅁䙁䡁㥅瑃橥䙣䅖䍄䉁䅁䅁兂䅁䅁䅍䅄䅁䅁䅯睓䄰䅁䅯硹䅉䅁䅯䅂䍁䅧䅯䉹䅉䅁䅅䅁䉁䅁䅁兂乄䵺䵺䑺卸䅑杷允䅁䅁䅍䅁䑁䅁䅷䅁䭁䕁乳䅁䭁䉁䜴䅁䉁䅁䅁允䅁䅁䅯児䅧䅁杷允䅁䅁䅑䅁䑁䅁䅷䅁䭁䕁乳䅁䭁䉁䜸䅁䭁䍁䝁䅁䉁䅁䅁允䅁䅁䅯朰䅣䅁杷允䅁䅁䅕䅁䑁䅁䅷䅁䭁䵁䵙䅁䭁䵁单䅁䭁䅁䅑潁䭁䵁卧䅁䉁䅁䅁允䅁䅁䅕䩃䱄ㅈ歬歆䵁䅉䅅䅁䑁䅁䅁睁䵁䅁䅁权䱂兄䅁权流杂䅁允䅁䅁䅅䅁䙁䵁䴳䵺䵺䕪䄹䍄䉁䅁䅁䅂䅁䅁䅍䅄䅁䅁䅯䅶䅷䅁䅯睈䅙䅁䅯䅉䅙䅁䅅䅁䉁䅁䅁权䕃睂䅁䍄䉁䅁䅁睁䅁䅁䅍䅄䅁䅁䅯䅉䄰䅁䅯䅊䅙䅁䅅䅁䉁䅁䅁权湃兄䅁䍄䉁䅁䅁兂䅁䅁䅍䅄䅁䅁䅯䅭䅷䅁䅯䄶䅯䅁䅯朵䅯䅁䅯眵䅯䅁䅅䅁䉁䅁䅁权允䅂䅁䍄䉁䅁䅁睁䅁䅁䅍䅄䅁䅁䅯䅭䅷䅁䅯杇䅙䅁䅅䅁䉁䅁䅁权䱂杂䅁䍄䉁䅁䅁睁䅁䅁䅍䅄䅁䅁䅯杧䅳䅁䅯杇䅙䅁䅅䅁䉁䅁䅁权敂杂䅁䍄䉁䅁䅁睁䅁䅁䅍䅄䅁</t>
  </si>
  <si>
    <t>䅁䅯䅭䅷䅁䅯杈䅙䅁䅅䅁䉁䅁䅁权剄杂䅁䍄䉁䅁䅁兂䅁䅁䅍䅄䅁䅁䅯䅭䅷䅁䅯儵䅯䅁䅯朵䅯䅁䅯眵䅯䅁䅅䅁䉁䅁䅁权允䅂䅁䍄䉁䅁䅁兂䅁䅁䅍䅄䅁䅁䅯䅭䅷䅁䅯䄷䅯䅁䅯朵䅯䅁䅯眵䅯䅁䅅䅁䉁䅁䅁权允䅂䅁䍄䉁䅁䅁兂䅁䅁䅍䅄䅁䅁䅯末䅳䅁䅯硹䅉䅁䅯䅂䍁䅧䅯剹䅉䅁䅅䅁䉁䅁䅁兂䭁㘱睎婐塰䅑杷允䅁䅁䅍䅁䑁䅁䅷䅁䭁偁䱳䅁䭁䵁匸䅁䉁䅁䅁允䅁䅁䅣䅁䅁䍁㥃䔴䵁䅉䅅䅁䑁䅁䅁睁䵁䅁䅁权慁䅄䅁权歁杂䅁允䅁䅁䅅䅁䭁䩁偙䅁䵁䅉䅅䅁䙁䅁䅁睁䵁䅁䅁权䝂䅄䅁权䙄杅䅁权䕁䅁䅋权䩄杅䅁允䅁䅁䅅䅁䙁䝁㈫㡲奲杯䅖䍄䉁䅁䅁兂䅁䅁䅍䅄䅁䅁䅯杚䅷䅁䅯朶䅯䅁䅯朵䅯䅁䅯眶䅯䅁䅅䅁䉁䅁䅁权允䅂䅁䍄䉁䅁䅁睁䅁䅁䅍䅄䅁䅁䅯杷䅳䅁䅯杈䅙䅁䅅䅁䉁䅁䅁权噂元䅁䍄䉁䅁䅁兂䅁䅁䅍䅄䅁䅁䅯末䅳䅁䅯剸䅉䅁䅯䅂䍁䅧䅯䉹䅉䅁䅅䅁䉁䅁䅁兂⽄偫䅒㑶䙙䅑杷允䅁䅁䅍䅁䑁䅁䅷䅁䭁䭁䵳䅁䭁䉁䝧䅁䉁䅁䅁允䅁䅁䅯䅒䅙䅁杷允䅁䅁䅕䅁䑁䅁䅷䅁䭁偁䱯䅁䭁䵁单䅁䭁䅁䅑潁䭁䵁卫䅁䉁䅁䅁允䅁䅁䅕牐㡗甸㘳歁䵁䅉䅅䅁䙁䅁䅁睁䵁䅁䅁权㝄睃䅁权䙄杅䅁权䕁䅁䅋权䩄杅䅁允䅁䅁䅅䅁䙁䩁兎橤偶椵䅒䍄䉁䅁䅁兂䅁䅁䅍䅄䅁䅁䅯眫䅳䅁䅯硹䅉䅁䅯䅂䍁䅧䅯䉹䅉䅁䅅䅁䉁䅁䅁兂㑃潈牘塕慨䅑杷允䅁䅁䅍䅁䑁䅁䅷䅁䭁偁䱯䅁䭁䉁䝯䅁䉁䅁䅁允䅁䅁䅯杴䅙䅁杷允䅁䅁䅍䅁䑁䅁䅷䅁䭁偁䱯䅁䭁䍁䝑䅁䉁䅁䅁允䅁䅁䅯桗䅁䅁杷允䅁䅁䅕䅁䑁䅁䅷䅁䭁偁䱯䅁䭁佁䭧䅁䭁佁䭙䅁䭁佁䭣䅁䉁䅁䅁允䅁䅁䅯䅅䅑䅁杷允䅁䅁䅕䅁䑁䅁䅷䅁䭁偁䱳䅁䭁佁䭧䅁䭁佁䭙䅁䭁佁䭣䅁䉁䅁䅁允䅁䅁䅯䅅䅑䅁杷允䅁䅁䅕䅁䑁䅁䅷䅁䭁偁䱯䅁䭁佁䭯䅁䭁佁䭙䅁䭁佁䭳䅁䉁䅁䅁允䅁䅁䅯䅅䅑䅁杷允䅁䅁䅕䅁䑁䅁䅷䅁䭁䝁乣䅁䭁䵁单䅁䭁䅁䅑潁䭁䵁卫䅁䉁䅁䅁允䅁䅁䅕祅䑉䈴啭ぅ䵁䅉䅅䅁䙁䅁䅁睁䵁䅁䅁权㝄睃䅁权瑄权䅁权浄权䅁权湄权䅁允䅁䅁䅅䅁䭁䉁䕁䅁䵁䅉䅅䅁䑁䅁䅁睁䵁䅁䅁权㍄䅄䅁权奁杂䅁允䅁䅁䅅䅁䭁䉁䝫䅁䵁䅉䅅䅁䑁䅁䅁睁䵁䅁䅁权湁睄䅁权歁杂䅁允䅁䅁䅅䅁䭁䅁䡧䅁䵁䅉䅅䅁䑁䅁䅁睁䵁䅁䅁权㍄䅄䅁权捁杂䅁允䅁䅁䅅䅁䭁䑁䝉䅁䵁䅉䅅䅁䑁䅁䅁睁䵁䅁䅁权㍄䅄䅁权歁杂䅁允䅁䅁䅅䅁䭁䉁䕁䅁䵁䅉䅅䅁䑁䅁䅁睁䵁䅁䅁权㍃兄䅁权慁杂䅁允䅁䅁䅅䅁䭁䝁䝉䅁䵁䅉䅅䅁䙁䅁䅁睁䵁䅁䅁权㍄䅄䅁权潄权䅁权浄权䅁权湄权䅁允䅁䅁䅅䅁䭁䅁䱙䅁䵁䅉䅅䅁䑁䅁䅁睁䵁䅁䅁权䥁兄䅁权偄杅䅁允䅁䅁䅅䅁䭁䉁䕁䅁䵁䅉䅅䅁䙁䅁䅁睁䵁䅁䅁权䥁兄䅁权䙄杅䅁权䕁䅁䅋权䥄杅䅁允䅁䅁䅅䅁䙁䑁獆〰婃䅏䅂䍄䉁䅁䅁睁䅁䅁䅍䅄䅁䅁䅯䅎䅳䅁䅯䅈䅙䅁䅅䅁䉁䅁䅁权牁杂䅁䍄䉁䅁䅁兂䅁䅁䅍䅄䅁䅁䅯兎䅳䅁䅯儵䅯䅁䅯朵䅯䅁䅯眵䅯䅁䅅䅁䉁䅁䅁权㉁睃䅁䍄䉁䅁䅁兂䅁䅁䅍䅄䅁䅁䅯䅃䄰䅁䅯硹䅉䅁䅯䅂䍁䅧䅯䉹䅉䅁䅅䅁䉁䅁䅁兂硂児塲祯噂䅑杷允䅁䅁䅕䅁䑁䅁䅷䅁䭁䅁乧䅁䭁䵁即䅁䭁䅁䅑潁䭁䵁卫䅁䉁䅁䅁允䅁䅁䅕䭆䠵場䕱ざ䵁䅉䅅䅁䑁䅁䅁睁䵁䅁䅁权佂睃䅁权慁杂䅁允䅁䅁䅅䅁䭁䙁䜴䅁䵁䅉䅅䅁䑁䅁䅁睁䵁䅁䅁权㙃䅄䅁权捁杂䅁允䅁䅁䅅䅁䭁䥁䝉䅁䵁䅉䅅䅁䙁䅁䅁睁䵁䅁䅁权䥁兄䅁权灄权䅁权浄权䅁权湄权䅁允䅁䅁䅅䅁䭁䱁倸䅁䵁䅉䅅䅁䙁䅁䅁睁䵁䅁䅁权䥁兄䅁权瑄权䅁权浄权䅁权湄权䅁允䅁䅁䅅䅁䡁䅁䅁䅁杄体䅊䍄䉁䅁䅁睁䅁䅁䅍䅄䅁䅁䅯睹䅷䅁䅯䅊䅙䅁䅅䅁䉁䅁䅁权䥁睂䅁䍄䉁䅁䅁兂䅁䅁䅍䅄䅁䅁䅯允䄴䅁䅯剸䅉䅁䅯䅂䍁䅧䅯剹䅉䅁䅅䅁䉁䅁䅁兂䩁䐴睍剕匰䅑杷允䅁䅁䅕䅁䑁䅁䅷䅁䭁䅁佅䅁䭁䵁即䅁䭁䅁䅑潁䭁䵁卫䅁䉁䅁䅁允䅁䅁䅕⽷潕䥘椸歘䵁䅉䅅䅁䑁䅁䅁睁䵁䅁䅁权䉁杄䅁权慁杂䅁允䅁䅁䅅䅁䭁䕁䝁䅁䵁䅉䅅䅁䙁䅁䅁睁䵁䅁䅁权偃䅄䅁权䙄杅䅁权䕁䅁䅋权䩄杅䅁允䅁䅁䅅䅁䙁䍁愸䱊硯䉅䅂䍄䉁䅁䅁睁䅁䅁䅍䅄䅁䅁䅯允䄴䅁䅯䅈䅙䅁䅅䅁䉁䅁䅁权捁睂䅁䍄䉁䅁䅁兂䅁䅁䅍䅄䅁䅁䅯允䄴䅁䅯儶䅯䅁䅯朵䅯䅁䅯眵䅯䅁䅅䅁䉁䅁䅁权䍁杄䅁䍄䉁䅁䅁睁䅁䅁䅍䅄䅁䅁䅯䄹䅯䅁䅯硺䅉䅁䅅䅁䉁䅁䅁权允䅂䅁䍄䉁䅁䅁兂䅁䅁䅍䅄䅁䅁䅯䄸䅯䅁䅯剸䅉䅁䅯䅂䍁䅧䅯剹䅉䅁䅅䅁䉁䅁䅁兂㍂济䙙䌵䕉䅑杷允䅁䅁䅕䅁䑁䅁䅷䅁䭁䥁丸䅁䭁䵁单䅁䭁䅁䅑潁䭁䵁卧䅁䉁䅁䅁允䅁䅁䅕汕䑷䠷ご啉䵁䅉䅅䅁䙁䅁䅁睁䵁䅁䅁权元兄䅁权䙄杅䅁权䕁䅁䅋权䥄杅䅁允䅁䅁䅅䅁䙁䩁浩䥇㉲䐰䅸䍄䉁䅁䅁䅂䅁䅁䅍䅄䅁䅁䅯䄹䅯䅁䅯睈䅙䅁䅯䅉䅙䅁䅅䅁䉁䅁䅁权硂睂䅁䍄䉁䅁䅁睁䅁䅁䅍䅄䅁䅁䅯䄹䅯䅁䅯䅊䅙䅁䅅䅁䉁䅁䅁权ㅄ权䅁䍄䉁䅁䅁睁䅁䅁䅍䅄䅁䅁䅯睧䄰䅁䅯杇䅙䅁䅅䅁䉁䅁䅁权䅂杂䅁䍄䉁䅁䅁兂䅁䅁䅍䅄䅁䅁䅯杮䄸䅁䅯剸䅉䅁䅯䅂䍁䅧䅯䉹䅉䅁䅅䅁䉁䅁䅁兂噁湌場睊婕䅑杷允䅁䅁䅕䅁䑁䅁䅷䅁䭁偁䭑䅁䭁佁䭕䅁䭁佁䭙䅁䭁佁䭣䅁䉁䅁䅁允䅁䅁䅯䅅䅑䅁杷允䅁䅁䅕䅁䑁䅁䅷䅁䭁偁䭑䅁䭁佁䭧䅁䭁佁䭙䅁䭁佁䭣䅁䉁䅁䅁允䅁䅁䅯䅅䅑䅁杷允䅁䅁䅕䅁䑁䅁䅷䅁䭁䕁偅䅁䭁佁䬰䅁䭁佁䭙䅁䭁佁䭣䅁䉁䅁䅁允䅁䅁䅯䅅䅑䅁杷允䅁䅁䅕䅁䑁䅁䅷䅁䭁䉁䵉䅁䭁䵁单䅁䭁䅁䅑潁䭁䵁卧䅁䉁䅁䅁允䅁䅁䅕灎穷材発啅䵁䅉䅅䅁䙁䅁䅁睁䵁䅁䅁权十䅄䅁权䙄杅䅁权䕁䅁䅋权䩄杅䅁允䅁䅁䅅䅁䙁䝁䝂瑇䩳兗䅸䍄䉁䅁䅁睁䅁䅁䅍䅄䅁䅁䅯杅䅷䅁䅯杇䅙䅁䅅䅁䉁䅁䅁权䅄杂䅁䍄䉁䅁䅁兂䅁䅁䅍䅄䅁䅁䅯睳䄰䅁䅯䄷䅯䅁䅯朵䅯䅁䅯眵䅯䅁䅅䅁䉁䅁䅁权允䅂䅁䍄䉁䅁䅁兂䅁䅁䅍䅄䅁䅁䅯杅䅷䅁䅯儵䅯䅁䅯朵䅯䅁䅯眵䅯䅁䅅䅁䉁䅁䅁权捁睃䅁䍄䉁䅁䅁兂䅁䅁䅍䅄䅁䅁䅯杅䅷䅁䅯儶䅯䅁䅯朵䅯䅁䅯眵䅯䅁䅅䅁䉁䅁䅁权硂兄䅁䍄䉁䅁䅁睁䅁䅁䅍䅄䅁䅁䅯兇䅳䅁䅯䅇䅙䅁䅅䅁䉁䅁䅁权㡂杂䅁䍄䉁䅁䅁兂䅁䅁䅍䅄䅁䅁䅯杍䅳䅁䅯儷䅯䅁䅯朵䅯䅁䅯眵䅯䅁䅅䅁䉁䅁䅁权允䅂䅁䍄䉁䅁䅁兂䅁䅁䅍䅄䅁䅁䅯杅䅷䅁䅯䄷䅯䅁䅯朵䅯䅁䅯眵䅯䅁䅅䅁䉁䅁䅁睂䅁䅁䅁䍁浐䅑杷允䅁䅁䅕䅁䑁䅁䅷䅁䭁䉁䵉䅁䭁佁䬰䅁䭁佁䭙䅁䭁佁䭣䅁䉁䅁䅁允䅁䅁䅣䅁䅁䭁佂欵䵁䅉䅅䅁䑁䅁䅁睁䵁䅁䅁权㕁睃䅁权偄杅䅁允䅁䅁䅅䅁䡁䅁䅁䅁䅃佱䅎䍄䉁䅁䅁兂䅁䅁䅍䅄䅁䅁䅯兏䅳䅁䅯剸䅉䅁䅯䅂䍁䅧䅯䉹䅉䅁䅅䅁䉁䅁䅁兂佂畲䝕奲畳䅑杷允䅁䅁䅕䅁䑁䅁䅷䅁䭁䱁偕䅁䭁䵁即䅁䭁䅁䅑潁䭁䵁卧䅁䉁䅁䅁允䅁䅁䅕䡰㥁瑃䱣啙䵁䅉䅅䅁䙁䅁䅁睁䵁䅁䅁权㕁睃䅁权䱄杅䅁权䕁䅁䅋权䥄杅䅁允䅁䅁䅅䅁䙁䱁敧敨剴䝫䅰䍄䉁䅁䅁兂䅁䅁䅍䅄䅁䅁䅯兏䅳䅁䅯儶䅯䅁䅯朵䅯䅁䅯眵䅯䅁䅅䅁䉁䅁䅁权偄杄䅁䍄䉁䅁䅁兂䅁䅁䅍䅄䅁䅁䅯兏䅳䅁䅯䄷䅯䅁䅯朵䅯䅁䅯眵䅯䅁䅅䅁䉁䅁䅁睂䅁䅁䅁䑧洳䅑杷允䅁䅁䅍䅁䑁䅁䅷䅁䭁䑁丸䅁䭁䉁䝧䅁䉁䅁䅁允䅁䅁䅯䅅䅑䅁杷允䅁䅁䅍䅁䑁䅁䅷䅁䭁䑁丸䅁䭁䉁䝯䅁䉁䅁䅁允䅁䅁䅯䅅䅑䅁杷允䅁䅁䅍䅁䑁䅁䅷䅁䭁䑁丸䅁䭁䉁䝷䅁䉁䅁䅁允䅁䅁䅯䅅䅑䅁杷允䅁䅁䅍䅁䑁䅁䅷䅁䭁䑁丸䅁䭁䍁䝙䅁䉁䅁䅁允䅁䅁䅕㘱睎児塰䕖䵁䅉䅅䅁䙁䅁䅁睁䵁䅁䅁权杁兄䅁权䙄杅䅁权䕁䅁䅋权䩄杅䅁允䅁䅁䅅䅁䙁䉁乢搲䙏䉐䄵䍄䉁䅁䅁兂䅁䅁䅍䅄䅁䅁䅯睐䄰䅁䅯儶䅯䅁䅯朵䅯䅁䅯眵䅯䅁䅅䅁䉁䅁䅁权ㅁ杅䅁䍄䉁䅁䅁睁䅁䅁䅍䅄䅁䅁䅯兂䅳䅁䅯杇䅙䅁䅅䅁䉁䅁䅁权時杂䅁䍄䉁䅁䅁睁䅁䅁䅍䅄䅁䅁䅯兂䅳䅁䅯䅈䅙䅁䅅䅁䉁䅁䅁权橁䅃䅁䍄䉁䅁䅁睁䅁䅁䅍䅄䅁䅁䅯兂䅳䅁䅯杈䅙䅁䅅䅁䉁䅁䅁权橁䅃䅁䍄䉁䅁䅁兂䅁䅁䅍䅄䅁䅁䅯兂䅳䅁䅯儷䅯䅁䅯朵䅯䅁䅯眵䅯䅁䅅䅁䉁䅁䅁睂䅁䅁䅁䕉浢䅑杷允䅁䅁䅍䅁䑁䅁䅷䅁䭁偁乑䅁䭁䉁䝯䅁䉁䅁䅁允䅁䅁䅯睋䅙䅁杷允䅁䅁䅍䅁䑁䅁䅷䅁䭁偁乑䅁䭁䍁䝑䅁䉁䅁䅁允䅁䅁䅯䅅䅑䅁杷允䅁䅁䅍䅁䑁䅁䅷䅁䭁䉁䱁䅁䭁䉁䝯䅁䉁䅁䅁允䅁䅁䅯児䅙䅁杷允䅁䅁䅕䅁䑁䅁䅷䅁䭁䥁䱉䅁䭁䵁即䅁䭁䅁䅑潁䭁䵁卧䅁䉁䅁䅁允䅁䅁䅕䭆䠵場䕱じ䵁䅉䅅䅁䙁䅁䅁睁䵁䅁䅁权䍃睃䅁权䱄杅䅁权䕁䅁䅋权䩄杅䅁允䅁䅁䅅䅁䙁䩁婱婭婭噥䅴䍄䉁䅁䅁睁䅁䅁䅍䅄䅁䅁䅯杧䅳䅁䅯杊䅙䅁䅅䅁䉁䅁䅁兂塄㍯㥁桃慤䅑杷允䅁䅁䅕䅁䑁䅁䅷䅁䭁䥁䱉䅁䭁佁䭕䅁䭁佁䭙䅁䭁佁䭣䅁䉁䅁䅁允䅁䅁䅯䅅䅑䅁杷允䅁䅁䅕䅁䑁䅁䅷䅁䭁䥁䱉䅁䭁佁䭫䅁䭁佁䭙䅁䭁佁䭣䅁䉁䅁䅁允䅁䅁䅯䅅䅑䅁杷允䅁䅁䅕䅁䑁䅁䅷䅁䭁䥁䱉䅁䭁佁䭷䅁䭁佁䭙䅁䭁佁䭣䅁䉁䅁䅁允䅁䅁䅯䅅䅑䅁杷允䅁䅁䅍䅁䑁䅁䅷䅁䭁䝁䵣䅁䭁䵁匸䅁䉁䅁䅁允䅁䅁䅯䅅䅑䅁杷允䅁䅁䅕䅁䑁䅁䅷䅁䭁䝁䵣䅁䭁䵁单䅁䭁䅁䅑潁䭁䵁卧䅁䉁䅁䅁允䅁䅁䅕㉗硬䅆愱ぇ䵁䅉䅅䅁䑁䅁䅁睁䵁䅁䅁权湂䅄䅁权奁杂䅁允䅁䅁䅅䅁䭁䕁䝑䅁䵁䅉䅅䅁䑁䅁䅁睁䵁䅁䅁权湂䅄䅁权流杂䅁允䅁䅁䅅䅁䙁䉁畓⭒㙆䙨䅬䍄䉁䅁䅁兂䅁䅁䅍䅄䅁䅁䅯睚䅷䅁䅯䄷䅯䅁䅯朵䅯䅁䅯眵䅯䅁䅅䅁䉁䅁䅁睂䅁䅁䅁䅷浮䅑杷允䅁䅁䅍䅁䑁䅁䅷䅁䭁䑁䵅䅁䭁䵁匸䅁䉁䅁䅁允䅁䅁䅯䅅䅑䅁杷允䅁䅁䅕䅁䑁䅁䅷䅁䭁䑁䵅䅁䭁䵁单䅁䭁䅁䅑潁䭁䵁卧䅁䉁䅁䅁允䅁䅁䅕㕯䵯浇削歃䵁䅉䅅䅁䑁䅁䅁睁䵁䅁䅁权䙄兄䅁权敁杂䅁允䅁䅁䅅䅁䭁䩁䝉䅁䵁䅉䅅䅁䙁䅁䅁睁䵁䅁䅁权獄䅄䅁权汄权䅁权浄权䅁权湄权䅁允䅁䅁䅅䅁䭁䉁䕁䅁䵁䅉䅅䅁䙁䅁䅁睁䵁䅁䅁权䅄兄䅁权䱄杅䅁权䕁䅁䅋权䩄杅䅁允䅁䅁䅅䅁䙁䝁浚浚浚浨䅂䍄䉁䅁䅁兂䅁䅁䅍䅄䅁䅁䅯杍䅷䅁䅯剸䅉䅁䅯䅂䍁䅧䅯剹䅉䅁䅅䅁䉁䅁䅁兂浄买ぺ敁偙䅑杷允䅁䅁䅕䅁䑁䅁䅷䅁䭁䑁䵉䅁䭁䵁即䅁䭁䅁䅑潁䭁䵁卧䅁䉁䅁䅁允䅁䅁䅕歲桦桥佔歖䵁䅉䅅䅁䙁䅁䅁睁䵁䅁䅁权祁䅄䅁权䱄杅䅁权䕁䅁䅋权䩄杅䅁允䅁䅁䅅䅁䙁䉁䘫ㄶ㑇氯䅬䍄䉁䅁䅁睁䅁䅁䅍䅄䅁䅁䅯免䅷䅁䅯䅇䅙䅁䅅䅁䉁䅁䅁权䭂杂䅁䍄䉁䅁䅁睁䅁䅁䅍䅄䅁䅁䅯免䅷䅁䅯䅈䅙䅁䅅䅁䉁䅁䅁权㍂杂䅁䍄䉁䅁䅁睁䅁䅁䅍䅄䅁䅁䅯杍䅷䅁䅯䅈䅙䅁䅅䅁䉁䅁䅁权㝂杂䅁䍄䉁䅁䅁兂䅁䅁䅍䅄䅁䅁䅯免䅷䅁䅯儵䅯䅁䅯朵䅯䅁䅯眵䅯䅁䅅䅁䉁䅁䅁权允䅂䅁䍄䉁䅁䅁兂䅁䅁䅍䅄䅁䅁䅯杍䅷䅁䅯儵䅯䅁䅯朵䅯䅁䅯眵䅯䅁䅅䅁䉁䅁䅁权㉁睃䅁䍄䉁䅁䅁兂䅁䅁䅍䅄䅁䅁䅯免䅷䅁䅯朶䅯䅁䅯朵䅯䅁䅯眶䅯䅁䅅䅁䉁䅁䅁权允䅂䅁䍄䉁䅁䅁兂䅁䅁䅍䅄䅁䅁䅯杍䅷䅁䅯朶䅯䅁䅯朵䅯䅁䅯眶䅯䅁䅅䅁䉁䅁䅁权允䅂䅁䍄䉁䅁䅁睁䅁䅁䅍䅄䅁䅁䅯䅓䄰䅁䅯硺䅉䅁䅅䅁䉁䅁䅁权允䅂䅁䍄䉁䅁䅁睁䅁䅁䅍䅄䅁䅁䅯睥䅷䅁䅯杇䅙䅁䅅䅁䉁䅁䅁权婂杂䅁䍄䉁䅁䅁兂䅁䅁䅍䅄䅁䅁䅯䅓䄰䅁䅯剸䅉䅁䅯䅂䍁䅧䅯剹䅉䅁䅅䅁䉁䅁䅁兂乂汖ㅬ㍕噷䅑杷允䅁䅁䅍䅁䑁䅁䅷䅁䭁䕁乧䅁䭁䉁䝧䅁䉁䅁䅁允䅁䅁䅯䅑䅙䅁杷允䅁䅁䅍䅁䑁䅁䅷䅁䭁䕁乧䅁䭁䉁䝯䅁䉁䅁䅁允䅁䅁䅯䅑䅙䅁杷允䅁䅁䅍䅁䑁䅁䅷䅁䭁䕁乧䅁䭁䉁䝷䅁䉁䅁䅁允䅁䅁䅯杮䅙䅁杷允䅁䅁䅕䅁䑁䅁䅷䅁䭁䕁䱧䅁䭁佁䬰䅁䭁佁䭙䅁䭁佁䭣䅁䉁䅁䅁允䅁䅁䅣䅁䅁䭁权唵䵁䅉䅅䅁䙁䅁䅁睁䵁䅁䅁权ぁ睃䅁权䱄杅䅁权䕁䅁䅋权䩄杅䅁允䅁䅁䅅䅁䙁䵁䴳䵺䵺䙔䅒䍄䉁䅁䅁䅂䅁䅁䅍䅄䅁䅁䅯䅓䄰䅁䅯睈䅙䅁䅯䅉䅙䅁䅅䅁䉁䅁䅁权歃睂䅁䍄䉁䅁䅁睁䅁䅁䅍䅄䅁䅁䅯䅓䄰䅁䅯䅊䅙䅁䅅䅁䉁䅁䅁权允䅂䅁䍄䉁䅁䅁睁䅁䅁䅍䅄䅁䅁䅯䅫䄰䅁䅯䅇䅙䅁䅅䅁䉁䅁䅁权㕁杂䅁䍄䉁䅁䅁兂䅁䅁䅍䅄䅁䅁䅯䅓䄰䅁䅯儷䅯䅁䅯朵䅯䅁䅯眵䅯䅁䅅䅁䉁䅁䅁权允䅂䅁䍄䉁䅁䅁兂䅁䅁䅍䅄䅁䅁䅯睨䅳䅁䅯硹䅉䅁䅯䅂䍁䅧䅯剹䅉䅁䅅䅁䉁䅁䅁兂硂児塲㙯啂䅑杷允䅁䅁䅕䅁䑁䅁䅷䅁䭁䍁乍䅁䭁䵁单䅁䭁䅁䅑潁䭁䵁卧䅁䉁䅁䅁允䅁䅁䅕敡卍䵎摉あ䵁䅉䅅䅁䙁䅁䅁睁䵁䅁䅁权橁兄䅁权䙄杅䅁权䕁䅁䅋权䩄杅䅁允䅁䅁䅅䅁䙁䅁晙义儷朰䅎䍄䉁䅁䅁兂䅁䅁䅍䅄䅁䅁䅯睉䄰䅁䅯硹䅉䅁䅯䅂䍁䅧䅯剹䅉䅁䅅䅁䉁䅁䅁兂穁積積硍噎䅑杷允䅁䅁䅍䅁䑁䅁䅷䅁䭁䍁乍䅁䭁䉁䝧䅁䉁䅁䅁允䅁䅁䅯兌䅙䅁杷允䅁䅁䅍䅁䑁䅁䅷䅁䭁䍁乍䅁䭁䉁䜴䅁䉁䅁䅁允䅁䅁䅯睲䅙䅁杷允䅁䅁䅕䅁䑁䅁䅷䅁䭁䭁䵷䅁䭁䵁单䅁䭁䅁䅑潁䭁䵁卧䅁䉁䅁䅁允䅁䅁䅕搵䭔汷䐫樯䴸䅉䅅䅁䕁䅁䅁睁䵁䅁䅁权橁兄䅁权晁杂䅁权杁杂䅁允䅁䅁䅅䅁䭁䩁䝷䅁䵁䅉䅅䅁䙁䅁䅁睁䵁䅁䅁权潁睃䅁权瑄权䅁权浄权䅁权湄权䅁允䅁䅁䅅䅁䭁䉁䕁䅁䵁䅉䅅䅁䑁䅁䅁睁䵁䅁䅁权橁兄䅁权歁杂䅁允䅁䅁䅅䅁䭁䑁䡯䅁䵁䅉䅅䅁䙁䅁䅁睁䵁䅁䅁权橁兄䅁权灄权䅁权浄权䅁权湄权䅁允䅁䅁䅅䅁䭁䉁䕁䅁䵁䅉䅅䅁䙁䅁䅁睁䵁䅁䅁权橁兄䅁权煄权䅁权浄权䅁权牄权䅁允䅁䅁䅅䅁䭁䉁䕁䅁䵁䅉䅅䅁䑁䅁䅁睁䵁䅁䅁权灂兄䅁权慁杂䅁允䅁䅁䅅䅁䭁䍁䜰䅁䵁䅉䅅䅁䑁䅁䅁睁䵁䅁䅁权灂兄䅁权敁杂䅁允䅁䅁䅅䅁䭁䙁䜰䅁䵁䅉䅅䅁䙁䅁䅁睁䵁䅁䅁权灂兄䅁权煄权䅁权浄权䅁权牄权䅁允䅁䅁䅅䅁䡁䅁䅁䅁杄佑䅚䍄䉁䅁䅁兂䅁䅁䅍䅄䅁䅁䅯兡䄰䅁䅯儷䅯䅁䅯朵䅯䅁䅯眵䅯䅁䅅䅁䉁䅁䅁睂䅁䅁䅁佑汮䅑杷允䅁䅁䅍䅁䑁䅁䅷䅁䭁䵁乣䅁䭁䍁䝑䅁䉁䅁䅁允䅁䅁䅯剘䅉䅁杷允䅁䅁䅕䅁䑁䅁䅷䅁䭁䭁丸䅁䭁䵁即䅁䭁䅁䅑潁䭁䵁卧䅁䉁䅁䅁允䅁䉁䅑䅚䅁䅁䅁䅁䵁䅉䅅䅁䙁䅁䅁睁䵁䅁䅁权湁睄䅁权䱄杅䅁权䕁䅁䅋权䥄杅䅁允䅁䅁䅅䅁䙁䑁積積積ㅳ䅰䍄䉁䅁䅁睁䅁䅁䅍䅄䅁䅁䅯睲䄰䅁䅯杈䅙䅁䅅䅁䉁䅁䅁权乄睂䅁䍄䉁䅁䅁睁䅁䅁䅍䅄䅁䅁䅯睨䅳䅁䅯杊䅙䅁䅅䅁䉁䅁䅁兂䑄匹捨㙪塊䅑杷允䅁䅁䅍䅁䑁䅁䅷䅁䭁䕁䵙䅁䭁䍁䝑䅁䉁䅁䅁允䅁䅁䅯䅅䅑䅁杷允䅁䅁䅑䅁䑁䅁䅷䅁䭁䭁丸䅁䭁䉁䜸䅁䭁䍁䝁䅁䉁䅁䅁允䅁䅁䅯䅅䅑䅁杷允䅁䅁䅕䅁䑁䅁䅷䅁䭁䭁䵁䅁䭁䵁即䅁䭁䅁䅑潁䭁䵁卫䅁䉁䅁䅁允䅁䅁䅕㡪ㅌ䙋智䕗䵁䅉䅅䅁䙁䅁䅁睁䵁䅁䅁权癃兄䅁权汄权䅁权浄权䅁权湄权䅁允䅁䅁䅅䅁䭁䉁䕁䅁䵁䅉䅅䅁䑁䅁䅁睁䵁䅁䅁权畁杄䅁权奁杂䅁允䅁䅁䅅䅁䭁䕁䝁䅁䵁䅉䅅䅁䑁䅁䅁睁䵁䅁䅁权畁杄䅁权捁杂䅁允䅁䅁䅅䅁䭁䉁䡷䅁䵁䅉䅅䅁䙁䅁䅁睁䵁䅁䅁权⽂䅄䅁权汄权䅁权浄权䅁权湄权䅁允䅁䅁䅅䅁䭁䉁䱷䅁䵁䅉䅅䅁䙁䅁䅁睁䵁䅁䅁权畁杄䅁权獄权䅁权浄权䅁权湄权䅁允䅁䅁䅅䅁䡁䅁䅁䅁䅁畸䅒䍄䉁䅁䅁兂䅁䅁䅍䅄䅁䅁䅯元䅳䅁䅯剸䅉䅁䅯䅂䍁䅧䅯䉹䅉䅁䅅䅁䉁䅁䅁兂䙂潱湔周欴䅑杷允䅁䅁䅕䅁䑁䅁䅷䅁䭁䱁偕䅁䭁佁䭷䅁䭁佁䭙䅁䭁佁䭣䅁䉁䅁䅁允䅁䅁䅯䅅䅑䅁杷允䅁䅁䅕䅁䑁䅁䅷䅁䭁䕁䱕䅁䭁䵁即䅁䭁䅁䅑潁䭁䵁卧䅁䉁䅁䅁允䅁䅁䅕䡰㥁瑃䑥歕䵁䅉䅅䅁䙁䅁䅁睁䵁䅁䅁权獄兄䅁权䱄杅䅁权䕁䅁䅋权䥄杅䅁允䅁䅁䅅䅁䙁䩁婱婭婭噩䅎䍄䉁䅁䅁兂䅁䅁䅍䅄䅁䅁䅯杺䅷䅁䅯硹䅉䅁䅯䅂䍁䅧䅯剹䅉䅁䅅䅁䉁䅁䅁䅆慂䅁䅁䅁䅁䅁杷允䅁䅁䅕䅁䑁䅁䅷䅁䭁䵁䴸䅁䭁䵁即䅁䭁䅁䅑潁䭁䵁卫䅁䉁䅁䅁允䅁䅁䅕体㙆䭆䠷啗䵁䅉䅅䅁䙁䅁䅁睁䵁䅁䅁权兄䅄䅁权䱄杅䅁权䕁䅁䅋权䩄杅䅁允䅁䅁䅅䅁䙁䑁䬰㘱睎噮䅚䍄䉁䅁䅁兂䅁䅁䅍䅄䅁䅁䅯兒䅳䅁䅯儶䅯䅁䅯朵䅯䅁䅯眵䅯䅁䅅䅁䉁䅁䅁权允䅂䅁䍄䉁䅁䅁睁䅁䅁䅍䅄䅁䅁䅯䅭䄸䅁䅯杊䅙䅁䅅䅁䉁䅁䅁兂䑄匹捨⭪婊䅑杷允䅁䅁䅕䅁䑁䅁䅷䅁䭁䍁䵳䅁䭁䵁即䅁䭁䅁䅑潁䭁䵁卫䅁䉁䅁䅁允䅁䅁䅕硥畓⭒煅啗䵁䅉䅅䅁䑁䅁䅁睁䵁䅁䅁权牁䅄䅁权奁杂䅁允䅁䅁䅅䅁䭁䡁䝷䅁䵁䅉䅅䅁䑁䅁䅁睁䵁䅁䅁权牁䅄䅁权捁杂䅁允䅁䅁䅅䅁䭁䕁䝅䅁䵁䅉䅅䅁䑁䅁䅁睁䵁䅁䅁权牁䅄䅁权敁杂䅁允䅁䅁䅅䅁䭁䙁䝙䅁䵁䅉䅅䅁䑁䅁䅁睁䵁䅁䅁权牁䅄䅁权歁杂䅁允䅁䅁䅅䅁䭁䉁䕁䅁䵁䅉䅅䅁䑁䅁䅁睁䵁䅁䅁权楃睃䅁权捁杂䅁允䅁䅁䅅䅁䭁䕁䡙䅁䵁䅉䅅䅁䙁䅁䅁睁䵁䅁䅁权呁杄䅁权䙄杅䅁权䕁䅁䅋权䥄杅䅁允䅁䅁䅅䅁䙁偁獳版婓卪䅸䍄䉁䅁䅁兂䅁䅁䅍䅄䅁䅁䅯睅䄴䅁䅯硹䅉䅁䅯䅂䍁䅧䅯剹䅉䅁䅅䅁䉁䅁䅁兂㉄䙋偹桷捖䅑杷允䅁䅁䅍䅁䑁䅁䅷䅁䭁䉁位䅁䭁䉁䝯䅁䉁䅁䅁允䅁䅁䅯睓䅙䅁杷允䅁䅁䅕䅁䑁䅁䅷䅁䭁䑁䱉䅁䭁佁䭯䅁䭁佁䭙䅁䭁佁䭳䅁䉁䅁䅁允䅁䅁䅯䅅䅑䅁杷允䅁䅁䅕䅁䑁䅁䅷䅁䭁䱁䵯䅁䭁䵁单䅁䭁䅁䅑潁䭁䵁卫䅁䉁䅁䅁允䅁䅁䅕乌橋慇噥啃䵁䅉䅅䅁䙁䅁䅁睁䵁䅁䅁权㝃䅄䅁权䙄杅䅁权䕁䅁䅋权䩄杅䅁允䅁䅁䅅䅁䙁䩁㥬獁伸䅃䅒䍄䉁䅁䅁兂䅁䅁䅍䅄䅁䅁䅯睅䄴䅁䅯朶䅯䅁䅯朵䅯䅁䅯眶䅯䅁䅅䅁䉁䅁䅁权允䅂䅁䍄䉁䅁䅁睁䅁䅁䅍䅄䅁䅁䅯杤䄴䅁䅯䅊䅙䅁䅅䅁䉁䅁䅁权塄杄䅁䍄䉁䅁䅁兂䅁䅁䅍䅄䅁䅁䅯儵䅷䅁䅯硹䅉䅁䅯䅂䍁䅧䅯䉹䅉䅁䅅䅁䉁䅁䅁兂灁䥘䌯愹杂䅑杷允䅁䅁䅍䅁䑁䅁䅷䅁䭁䵁乳䅁䭁䉁䝷䅁䉁䅁䅁允䅁䅁䅯杯䅙䅁杷允䅁䅁䅍䅁䑁䅁䅷䅁䭁佁䱙䅁䭁䍁䝑䅁䉁䅁䅁允䅁䅁䅯朵䄴䅁杷允䅁䅁䅍䅁䑁䅁䅷䅁䭁乁䱙䅁䭁䉁䜴䅁䉁䅁䅁允䅁䅁䅯硫䅉䅁杷允䅁䅁䅕䅁䑁䅁䅷䅁䭁䑁䰰䅁䭁䵁单䅁䭁䅁䅑潁䭁䵁卧䅁䉁䅁䅁允䅁䅁䅕䑒併嘶ㅺい䵁䅉䅅䅁䙁䅁䅁睁䵁䅁䅁权权睄䅁权灄权䅁权浄权䅁权湄权䅁允䅁䅁䅅䅁䭁䡁匰䅁䵁䅉䅅䅁䑁䅁䅁睁䵁䅁䅁权䱄兄䅁权敁杂䅁允䅁䅁䅅䅁䭁䭁䝉䅁䵁䅉䅅䅁䙁䅁䅁睁䵁䅁䅁权呃䅄䅁权獄权䅁权浄权䅁权湄权䅁允䅁䅁䅅䅁䡁䅁䅁䅁䅃位䅖䍄䉁䅁䅁睁䅁䅁䅍䅄䅁䅁䅯睹䄰䅁䅯䅊䅙䅁䅅䅁䉁䅁䅁权療充䅁䍄䉁䅁䅁兂䅁䅁䅍䅄䅁䅁䅯睹䄰䅁䅯儵䅯䅁䅯朵䅯䅁䅯眵䅯䅁䅅䅁䉁䅁䅁权奁睃䅁䍄䉁䅁䅁兂䅁䅁䅍䅄䅁䅁䅯杇䅷䅁䅯儷䅯䅁䅯朵䅯䅁䅯眵䅯䅁䅅䅁䉁䅁䅁睂䅁䅁䅁䑁浲䅑杷允䅁䅁䅕䅁䑁䅁䅷䅁䭁䵁乳䅁䭁佁䭧䅁䭁佁䭙䅁䭁佁䭣䅁䉁䅁䅁允䅁䅁䅯杂䅳䅁杷允䅁䅁䅕䅁䑁䅁䅷䅁䭁偁䭙䅁䭁䵁单䅁䭁䅁䅑潁䭁䵁卫䅁䉁䅁䅁允䅁䅁䅕剫㥹䰲啊ぉ䵁䅉䅅䅁䙁䅁䅁睁䵁䅁䅁权㉄权䅁权䱄杅䅁权䕁䅁䅋权䥄杅䅁允䅁䅁䅅䅁䙁䝁浚浚浚汎䅨䍄䉁䅁䅁兂䅁䅁䅍䅄䅁䅁䅯朹䅯䅁䅯硹䅉䅁䅯䅂䍁䅧䅯剹䅉䅁䅅䅁䉁䅁䅁兂偃癷潕䱘堹䅑杷允䅁䅁䅕䅁䑁䅁䅷䅁䭁乁乕䅁䭁佁䭧䅁䭁佁䭙䅁䭁佁䭣䅁䉁䅁䅁允䅁䅁䅯䅅䅑䅁杷允䅁䅁䅕䅁䑁䅁䅷䅁䭁乁乣䅁䭁佁䭧䅁䭁佁䭙䅁䭁佁䭣䅁䉁䅁䅁允䅁䅁䅯杂䅳䅁杷允䅁䅁䅍䅁䑁䅁䅷䅁䭁偁䭙䅁䭁䉁䝷䅁䉁䅁䅁允䅁䅁䅯杮䅙䅁杷允䅁䅁䅍䅁䑁䅁䅷䅁䭁偁䭙䅁䭁䉁䜴䅁䉁䅁䅁允䅁䅁䅯剔䅁䅁杷允䅁䅁䅑䅁䑁䅁䅷䅁䭁偁䭙䅁䭁䉁䜸䅁䭁䍁䝁䅁䉁䅁䅁允䅁䅁䅯眹䅯䅁杷允䅁䅁䅕䅁䑁䅁䅷䅁䭁偁䭙䅁䭁佁䭷䅁䭁佁䭙䅁䭁佁䭣䅁䉁䅁䅁允䅁䅁䅯䅅䅑䅁杷允䅁䅁䅕䅁䑁䅁䅷䅁䭁䅁乣䅁䭁䵁即䅁䭁䅁䅑潁䭁䵁卧䅁䉁䅁䅁允䅁䅁䅕㡪ㅌ䙋智䕘䵁䅉䅅䅁䙁䅁䅁睁䵁䅁䅁权ㅄ睃䅁权䙄杅䅁权䕁䅁䅋权䥄杅䅁允䅁䅁䅅䅁䙁乁䵫䤸祳杉䄵䍄䉁䅁䅁睁䅁䅁䅍䅄䅁䅁䅯儹䅳䅁䅯䅇䅙䅁䅅䅁䉁䅁䅁权㡂杂䅁䍄䉁䅁䅁睁䅁䅁䅍䅄䅁䅁䅯儹䅳䅁䅯䅈䅙䅁䅅䅁䉁䅁䅁权婂杂䅁䍄䉁䅁䅁睁䅁䅁䅍䅄䅁䅁䅯儹䅳䅁䅯杈䅙䅁䅅䅁䉁䅁䅁权乁睂䅁䍄䉁䅁䅁睁䅁䅁䅍䅄䅁䅁䅯儹䅳䅁䅯䅊䅙䅁䅅䅁䉁䅁䅁权䥁睂䅁䍄䉁䅁䅁兂䅁䅁䅍䅄䅁䅁䅯儹䅳䅁䅯儷䅯䅁䅯朵䅯䅁䅯眵䅯䅁䅅䅁䉁䅁䅁睂䅁䅁䅁䍯浲䅑杷允䅁䅁䅍䅁䑁䅁䅷䅁䭁䩁乯䅁䭁䵁匸䅁䉁䅁䅁允䅁䅁䅯䅅䅑䅁杷允䅁䅁䅕䅁䑁䅁䅷䅁䭁䩁乯䅁䭁䵁单䅁䭁䅁䅑潁䭁䵁卫䅁䉁䅁䅁允䅁䅁䅕䵲欲番䙂歆䵁䅉䅅䅁䑁䅁䅁睁䵁䅁䅁权慃兄䅁权奁杂䅁允䅁䅁䅅䅁䭁䉁䝫䅁䵁䅉䅅䅁䑁䅁䅁睁䵁䅁䅁权偁䅄䅁权奁杂䅁允䅁䅁䅅䅁䭁䕁䝑䅁䵁䅉䅅䅁䑁䅁䅁睁䵁䅁䅁权慃兄䅁权敁杂䅁允䅁䅁䅅䅁䭁䕁䜸䅁䵁䅉䅅䅁䙁䅁䅁睁䵁䅁䅁权慃兄䅁权潄权䅁权浄权䅁权湄权䅁允䅁䅁䅅䅁䭁䉁䕁䅁䵁䅉䅅䅁䙁䅁䅁睁䵁䅁䅁权⽂䅄䅁权䱄杅䅁权䕁䅁䅋权䥄杅䅁允䅁䅁䅅䅁䙁䅁䅁䅁䅁䕯䄹䍄䉁䅁䅁兂䅁䅁䅍䅄䅁䅁䅯杭䄰䅁䅯儷䅯䅁䅯朵䅯䅁䅯眵䅯䅁䅅䅁䉁䅁䅁权允䅂䅁䍄䉁䅁䅁兂䅁䅁䅍䅄䅁䅁䅯兄䄰䅁䅯剸䅉䅁䅯䅂䍁䅧䅯䉹䅉䅁䅅䅁䉁䅁䅁兂捄㑅噭ど奯䅑杷允䅁䅁䅕䅁䑁䅁䅷䅁䭁䕁䱧䅁䭁䵁单䅁䭁䅁䅑潁䭁䵁卧䅁䉁䅁䅁允䅁䅁䅕套睚晴異䕁䵁䅉䅅䅁䙁䅁䅁睁䵁䅁䅁权䥂睃䅁权䙄杅䅁权䕁䅁䅋权䩄杅䅁允䅁䅁䅅䅁䙁偁塊兒捚晉⽷䍄䉁䅁䅁睁䅁䅁䅍䅄䅁䅁䅯䅓䅳䅁䅯杇䅙䅁䅅䅁䉁䅁䅁权⭁杂䅁䍄䉁䅁䅁睁䅁䅁䅍䅄䅁䅁䅯䅓䅳䅁䅯杈䅙䅁䅅䅁䉁䅁䅁权䝂杂䅁䍄䉁䅁䅁兂䅁䅁䅍䅄䅁䅁䅯睪䄰䅁䅯剸䅉䅁䅯䅂䍁䅧䅯剹䅉䅁䅅䅁䉁䅁䅁兂硁ぇ楔昸杣䅑杷允䅁䅁䅕䅁䑁䅁䅷䅁䭁䩁乁䅁䭁䵁单䅁䭁䅁䅑潁䭁䵁卫䅁䉁䅁䅁允䅁䅁䅕扏䍘䝁儲䕒䵁䅉䅅䅁䙁䅁䅁睁䵁䅁䅁权䙃杄䅁权獄权䅁权浄权䅁权湄权䅁允䅁䅁䅅䅁䡁䅁䅁䅁䅃佐䅚䍄䉁䅁䅁兂䅁䅁䅍䅄䅁䅁䅯䅓䅳䅁䅯朶䅯䅁䅯朵䅯䅁䅯眶䅯䅁䅅䅁䉁䅁䅁睂䅁䅁䅁䌴浲䅑杷允䅁䅁䅑䅁䑁䅁䅷䅁䭁䩁䵑䅁䭁䉁䜸䅁䭁䍁䝁䅁䉁䅁䅁允䅁䅁䅯兵䅧䅁杷允䅁䅁䅍䅁䑁䅁䅷䅁䭁䩁䵑䅁䭁䍁䝙䅁䉁䅁䅁允䅁䅁䅕体㙆䭆堵さ䵁䅉䅅䅁䙁䅁䅁睁䵁䅁䅁权啃䅄䅁权灄权䅁权浄权䅁权湄权䅁允䅁䅁䅅䅁䭁䩁䵕䅁䵁䅉䅅䅁䙁䅁䅁睁䵁䅁䅁权啃䅄䅁权煄权䅁权浄权䅁权牄权䅁允䅁䅁䅅䅁䡁䅁䅁䅁杁畎䅚䍄䉁䅁䅁兂䅁䅁䅍䅄䅁䅁䅯䅬䅷䅁䅯䄷䅯䅁䅯朵䅯䅁䅯眵䅯䅁䅅䅁䉁䅁䅁睂䅁䅁䅁䵉汪䅑杷允䅁䅁䅕䅁䑁䅁䅷䅁䭁䩁䵑䅁䭁佁䬰䅁䭁佁䭙䅁䭁佁䭣䅁䉁䅁䅁允䅁䅁䅣䅁䅁䵁汁欵䵁䅉䅅䅁䙁䅁䅁睁䵁䅁䅁权䑂睃䅁权灄权䅁权浄权䅁权湄权䅁允䅁䅁䅅䅁䭁䍁剣䅁䵁䅉䅅䅁䑁䅁䅁睁䵁䅁䅁权慄䅄䅁权敁杂䅁允䅁䅁䅅䅁䭁䑁䝑䅁䵁䅉䅅䅁䑁䅁䅁睁䵁䅁䅁权慄䅄䅁权流杂䅁允䅁䅁䅅䅁䙁乁橥䑣䬰ㄹ䅨䍄䉁䅁䅁睁䅁䅁䅍䅄䅁䅁䅯睉䅷䅁䅯杈䅙䅁䅅䅁䉁䅁䅁权灃睂䅁䍄䉁䅁䅁兂䅁䅁䅍䅄䅁䅁䅯杚䅷䅁䅯硹䅉䅁䅯䅂䍁䅧䅯剹䅉䅁䅅䅁䉁䅁䅁兂㝂䭆䠵头奰䅑杷允䅁䅁䅍䅁䑁䅁䅷䅁䭁䝁䵙䅁䭁䉁䝧䅁䉁䅁䅁允䅁䅁䅯睢䅙䅁杷允䅁䅁䅍䅁䑁䅁䅷䅁䭁䝁䵙䅁䭁䉁䝯䅁䉁䅁䅁允䅁䅁䅯朱䅙䅁杷允䅁䅁䅍䅁䑁䅁䅷䅁䭁䭁䱍䅁䭁䵁匸䅁䉁䅁䅁允䅁䅁䅯䅅䅑䅁杷允䅁䅁䅑䅁䑁䅁䅷䅁䭁䝁䵙䅁䭁䉁䜸䅁䭁䍁䝁䅁䉁䅁䅁允䅁䅁䅯杲䅫䅁杷允䅁䅁䅍䅁䑁䅁䅷䅁䭁䡁䱳䅁䭁䉁䝧䅁䉁䅁䅁允䅁䅁䅯䅦䅙䅁杷允䅁䅁䅕䅁䑁䅁䅷䅁䭁䭁䱫䅁䭁佁䭕䅁䭁佁䭙䅁䭁佁䭣䅁䉁䅁䅁允䅁䅁䅯睎䅳䅁杷允䅁䅁䅕䅁䑁䅁䅷䅁䭁䝁䵙䅁䭁佁䭕䅁䭁佁䭙䅁䭁佁䭣䅁䉁䅁䅁允䅁䅁䅯䅅䅑䅁杷允䅁䅁䅍䅁䑁䅁䅷䅁䭁乁偳䅁䭁䉁䜴䅁䉁䅁䅁允䅁䅁䅯睎䅙䅁杷允䅁䅁䅕䅁䑁䅁䅷䅁䭁䝁䵙䅁䭁佁䭫䅁䭁佁䭙䅁䭁佁䭣䅁䉁䅁䅁允䅁䅁䅯䅅䅑䅁杷允䅁䅁䅍䅁䑁䅁䅷䅁䭁偁䵳䅁䭁䉁䝧䅁䉁䅁䅁允䅁䅁䅯杓䅙䅁杷允䅁䅁䅕䅁䑁䅁䅷䅁䭁偁䵳䅁䭁佁䬰䅁䭁佁䭙䅁䭁佁䭣䅁䉁䅁䅁允䅁䅁䅯䅅䅑䅁杷允䅁䅁䅕䅁䑁䅁䅷䅁䭁䑁佁䅁䭁䵁单䅁䭁䅁䅑潁䭁䵁卧䅁䉁䅁䅁允䅁䅁䅕牺灩爳⽖䕁䵁䅉䅅䅁䙁䅁䅁睁䵁䅁䅁权睁杄䅁权䱄杅䅁权䕁䅁䅋权䥄杅䅁允䅁䅁䅅䅁䙁䑁䬰㘱睎噶䅆䍄䉁䅁䅁睁䅁䅁䅍䅄䅁䅁䅯䅍䄴䅁䅯杇䅙䅁䅅䅁䉁䅁䅁权扁杂䅁䍄䉁䅁䅁睁䅁䅁䅍䅄䅁䅁䅯䅍䄴䅁䅯䅈䅙䅁䅅䅁䉁䅁䅁权楃杂䅁䍄䉁䅁䅁䅂䅁䅁䅍䅄䅁䅁䅯䅍䄴䅁䅯睈䅙䅁䅯䅉䅙䅁䅅䅁䉁䅁䅁权䝁䅃䅁䍄䉁䅁䅁兂䅁䅁䅍䅄䅁䅁䅯儫䅳䅁䅯硹䅉䅁䅯䅂䍁䅧䅯剹䅉䅁䅅䅁䉁䅁䅁兂䑄匹捨㙪塊䅑杷允䅁䅁䅕䅁䑁䅁䅷䅁䭁䑁佁䅁䭁佁䭫䅁䭁佁䭙䅁䭁佁䭣䅁䉁䅁䅁允䅁䅁䅯䅅䅑䅁杷允䅁䅁䅕䅁䑁䅁䅷䅁䭁䑁佁䅁䭁佁䭯䅁䭁佁䭙䅁䭁佁䭳䅁䉁䅁䅁允䅁䅁䅯䅅䅑䅁杷允䅁䅁䅕䅁䑁䅁䅷䅁䭁䡁余䅁䭁佁䭷䅁䭁佁䭙䅁䭁佁䭣䅁䉁䅁䅁允䅁䅁䅯䅅䅑䅁杷允䅁䅁䅍䅁䑁䅁䅷䅁䭁䩁䵉䅁䭁䉁䜴䅁䉁䅁䅁允䅁䅁䅯杣䅙䅁杷允䅁䅁䅍䅁䑁䅁䅷䅁䭁佁䵧䅁䭁䉁䝷䅁䉁䅁䅁允䅁䅁䅯杋䅙䅁杷允䅁䅁䅍䅁䑁䅁䅷䅁䭁佁䵧䅁䭁䉁䜴䅁䉁䅁䅁允䅁䅁䅯儰䅙䅁杷允䅁䅁䅍䅁䑁䅁䅷䅁䭁佁䵧䅁䭁䍁䝑䅁䉁䅁䅁允䅁䅁䅯剑䅉䅁杷允䅁䅁䅕䅁䑁䅁䅷䅁䭁乁䱣䅁䭁䵁即䅁䭁䅁䅑潁䭁䵁卧䅁䉁䅁䅁允䅁䅁䅕㑈牘払⭪歗䵁䅉䅅䅁䙁䅁䅁睁䵁䅁䅁权潄䅄䅁权灄权䅁权浄权䅁权湄权䅁允䅁䅁䅅䅁䭁䕁卉䅁䵁䅉䅅䅁䙁䅁䅁睁䵁䅁䅁权潄䅄䅁权獄权䅁权浄权䅁权湄权䅁允䅁䅁䅅䅁䡁䅁䅁䅁杁攵䅆䍄䉁䅁䅁兂䅁䅁䅍䅄䅁䅁䅯䄶䅷䅁䅯儷䅯䅁䅯朵䅯䅁䅯眵䅯䅁䅅䅁䉁䅁䅁睂䅁䅁䅁佉桘䅑杷允䅁䅁䅕䅁䑁䅁䅷䅁䭁䭁䱍䅁䭁䵁即䅁䭁䅁䅑潁䭁䵁卫䅁䉁䅁䅁允䅁䅁䅕呣䬰㘱児歗䵁䅉䅅䅁䑁䅁䅁睁䵁䅁䅁权橃睃䅁权捁杂䅁允䅁䅁䅅䅁䭁䝁䝉䅁䵁䅉䅅䅁䕁䅁䅁睁䵁䅁䅁权橃睃䅁权晁杂䅁权杁杂䅁允䅁䅁䅅䅁䭁䕁䝷䅁䵁䅉䅅䅁䙁䅁䅁睁䵁䅁䅁权橃睃䅁权灄权䅁权浄权䅁权湄权䅁允䅁䅁䅅䅁䭁䉁䕁䅁䵁䅉䅅䅁䑁䅁䅁睁䵁䅁䅁权慁䅄䅁权奁杂䅁允䅁䅁䅅䅁䭁䑁䝫䅁䵁䅉䅅䅁䑁䅁䅁睁䵁䅁䅁权獃䅄䅁权偄杅䅁允䅁䅁䅅䅁䭁䉁䕁䅁䵁䅉䅅䅁䙁䅁䅁睁䵁䅁䅁权獃䅄䅁权䙄杅䅁权䕁䅁䅋权䩄杅䅁允䅁䅁䅅䅁䙁䭁㕅䭌啐兤䅤䍄䉁䅁䅁睁䅁䅁䅍䅄䅁䅁䅯眲䄸䅁䅯䅇䅙䅁䅅䅁䉁䅁䅁权䭂杂䅁䍄䉁䅁䅁睁䅁䅁䅍䅄䅁䅁䅯䅲䅷䅁䅯䅊䅙䅁䅅䅁䉁䅁䅁权䑂杅䅁䍄䉁䅁䅁睁䅁䅁䅍䅄䅁䅁䅯䅲䅷䅁䅯杊䅙䅁䅅䅁䉁䅁䅁兂歃䑣䬰砱奎䅑杷允䅁䅁䅕䅁䑁䅁䅷䅁䭁䭁䵷䅁䭁佁䭧䅁䭁佁䭙䅁䭁佁䭣䅁䉁䅁䅁允䅁䅁䅯杂䅳䅁杷允䅁䅁䅕䅁䑁䅁䅷䅁䭁䭁䵷䅁䭁佁䭫䅁䭁佁䭙䅁䭁佁䭣䅁䉁䅁䅁允䅁䅁䅯兲䅷䅁杷允䅁䅁䅕䅁䑁䅁䅷䅁䭁䭁䵉䅁䭁佁䭯䅁䭁佁䭙䅁䭁佁䭳䅁䉁䅁䅁允䅁䅁䅣䅁䅁䭁㡁欵䵁䅉䅅䅁䙁䅁䅁睁䵁䅁䅁权獃䅄䅁权獄权䅁权浄权䅁权湄权䅁允䅁䅁䅅䅁䡁䅁䅁䅁权⭄䅚䍄䉁䅁䅁睁䅁䅁䅍䅄䅁䅁䅯杇䅷䅁䅯硺䅉䅁䅅䅁䉁䅁䅁权允䅂䅁䍄䉁䅁䅁兂䅁䅁䅍䅄䅁䅁䅯杇䅷䅁䅯硹䅉䅁䅯䅂䍁䅧䅯䉹䅉䅁䅅䅁䉁䅁䅁兂䅁䅁䅁䡁剂䅑杷允䅁䅁䅕䅁䑁䅁䅷䅁䭁䅁儰䅁䭁䵁单䅁䭁䅁䅑潁䭁䵁卧䅁䉁䅁䅁允䅁䅁䅕偈剉な乮啁䵁䅉䅅䅁䙁䅁䅁睁䵁䅁䅁权慁䅄䅁权䱄杅䅁权䕁䅁䅋权䩄杅䅁允䅁䅁䅅䅁䙁䥁䌯匹捨ㅪ䅆䍄䉁䅁䅁睁䅁䅁䅍䅄䅁䅁䅯杇䅷䅁䅯杇䅙䅁䅅䅁䉁䅁䅁权⭁杂䅁䍄䉁䅁䅁兂䅁䅁䅍䅄䅁䅁䅯睸䄰䅁䅯儵䅯䅁䅯朵䅯䅁䅯眵䅯䅁䅅䅁䉁䅁䅁权捁睃䅁䍄䉁䅁䅁兂䅁䅁䅍䅄䅁䅁䅯朵䅳䅁䅯䄶䅯䅁䅯朵䅯䅁䅯眵䅯䅁䅅䅁䉁䅁䅁权䝁睃䅁䍄䉁䅁䅁兂䅁䅁䅍䅄䅁䅁䅯䈲䅁䅁䅯䄶䅯䅁䅯朵䅯䅁䅯眵䅯䅁䅅䅁䉁䅁䅁权⭄权䅁䍄䉁䅁䅁兂䅁䅁䅍䅄䅁䅁䅯杇䅷䅁䅯儵䅯䅁䅯朵䅯䅁䅯眵䅯䅁䅅䅁䉁䅁䅁权偁睃䅁䍄䉁䅁䅁兂䅁䅁䅍䅄䅁䅁䅯眲䄸䅁䅯剸䅉䅁䅯䅂䍁䅧䅯䉹䅉䅁䅅䅁䉁䅁䅁兂㝂啡㈫圳卅䅑杷允䅁䅁䅕䅁䑁䅁䅷䅁䭁乁偳䅁䭁䵁单䅁䭁䅁䅑潁䭁䵁卫䅁䉁䅁䅁允䅁䅁䅕㕢䝩㙕捤歃䵁䅉䅅䅁䑁䅁䅁睁䵁䅁䅁权獁兄䅁权慁杂䅁允䅁䅁䅅䅁䭁䉁䝳䅁䵁䅉䅅䅁䙁䅁䅁睁䵁䅁䅁权穃兄䅁权汄权䅁权浄权䅁权湄权䅁允䅁䅁䅅䅁䭁䉁䕁䅁䵁䅉䅅䅁䙁䅁䅁睁䵁䅁䅁权扄睄䅁权䱄杅䅁权䕁䅁䅋权䥄杅䅁允䅁䅁䅅䅁䙁佁剸䉵䘶㈫䅆䍄䉁䅁䅁睁䅁䅁䅍䅄䅁䅁䅯眲䄸䅁䅯杇䅙䅁䅅䅁䉁䅁䅁权敂杂䅁䍄䉁䅁䅁睁䅁䅁䅍䅄䅁䅁䅯眲䄸䅁䅯䅊䅙䅁䅅䅁䉁䅁䅁权䕂杅䅁䍄䉁䅁䅁睁䅁䅁䅍䅄䅁䅁䅯睯䄸䅁䅯杊䅙䅁䅅䅁䉁䅁䅁兂歃䑣䬰〱䕎䅑杷允䅁䅁䅕䅁䑁䅁䅷䅁䭁乁偳䅁䭁佁䭧䅁䭁佁䭙䅁䭁佁䭣䅁䉁䅁䅁允䅁䅁䅯䅅䅑䅁杷允䅁䅁䅕䅁䑁䅁䅷䅁䭁乁偳䅁䭁佁䭫䅁䭁佁䭙䅁䭁佁䭣䅁䉁䅁䅁允䅁䅁䅯䅅䅑䅁杷允䅁䅁䅕䅁䑁䅁䅷䅁䭁䡁乙䅁䭁䵁单䅁䭁䅁䅑潁䭁䵁卧䅁䉁䅁䅁允䅁䅁䅕ㅹ㐳偹敩啃䵁䅉䅅䅁䙁䅁䅁睁䵁䅁䅁权㍂兄䅁权䙄杅䅁权䕁䅁䅋权䥄杅䅁允䅁䅁䅅䅁䙁䭁䡰䍱慢⽯⽳䍄䉁䅁䅁兂䅁䅁䅍䅄䅁䅁䅯杤䄰䅁䅯硹䅉䅁䅯䅂䍁䅧䅯䉹䅉䅁䅅䅁䉁䅁䅁兂䥂場啯牲呤䅑杷允䅁䅁䅕䅁䑁䅁䅷䅁䭁䡁乙䅁䭁䵁即䅁䭁䅁䅑潁䭁䵁卫䅁䉁䅁䅁允䅁䅁䅕㡪ㅌ䙋晸啕䵁䅉䅅䅁䙁䅁䅁睁䵁䅁䅁权㍂兄䅁权䱄杅䅁权䕁䅁䅋权䩄杅䅁允䅁䅁䅅䅁䙁䅁塲㍯㥁浹䅒䍄䉁䅁䅁睁䅁䅁䅍䅄䅁䅁䅯睤䄰䅁䅯杈䅙䅁䅅䅁䉁䅁䅁权䩃元䅁䍄䉁䅁䅁兂䅁䅁䅍䅄䅁䅁䅯杤䄰䅁䅯儵䅯䅁䅯朵䅯䅁䅯眵䅯䅁䅅䅁䉁䅁䅁权允䅂䅁䍄䉁䅁䅁兂䅁䅁䅍䅄䅁䅁䅯睤䄰䅁䅯䄶䅯䅁䅯朵䅯䅁䅯眵䅯䅁䅅䅁䉁䅁䅁权允䅂䅁䍄䉁䅁䅁兂䅁䅁䅍䅄䅁䅁䅯杤䄰䅁䅯朶䅯䅁䅯朵䅯䅁䅯眶䅯䅁䅅䅁䉁䅁䅁权允䅂䅁䍄䉁䅁䅁兂䅁䅁䅍䅄䅁䅁䅯睤䄰䅁䅯朶䅯䅁䅯朵䅯䅁䅯眶䅯䅁䅅䅁䉁䅁䅁权允䅂䅁䍄䉁䅁䅁兂䅁䅁䅍䅄䅁䅁䅯杤䄰䅁䅯儷䅯䅁䅯朵䅯䅁䅯眵䅯䅁䅅䅁䉁䅁䅁权允䅂䅁䍄䉁䅁䅁兂䅁䅁䅍䅄䅁䅁䅯睤䄰䅁䅯儷䅯䅁䅯朵䅯䅁䅯眵䅯䅁䅅䅁䉁䅁䅁权允䅂䅁䍄䉁䅁䅁睁䅁䅁䅍䅄䅁䅁䅯睪䅷䅁䅯杇䅙䅁䅅䅁䉁䅁䅁权婂杂䅁䍄䉁䅁䅁兂䅁䅁䅍䅄䅁䅁䅯䅋䅳䅁䅯硹䅉䅁䅯䅂䍁䅧䅯剹䅉䅁䅅䅁䉁䅁䅁兂歃䑣䬰稱慎䅑杷允䅁䅁䅍䅁䑁䅁䅷䅁䭁䥁䴸䅁䭁䉁䝷䅁䉁䅁䅁允䅁䅁䅯朶䅙䅁杷允䅁䅁䅕䅁䑁䅁䅷䅁䭁䑁䵣䅁䭁佁䬰䅁䭁佁䭙䅁䭁佁䭣䅁䉁䅁䅁允䅁䅁䅯䅅䅑䅁杷允䅁䅁䅍䅁䑁䅁䅷䅁䭁䙁䱙䅁䭁䉁䜴䅁䉁䅁䅁允䅁䅁䅯䅎䅙䅁杷允䅁䅁䅍䅁䑁䅁䅷䅁䭁䥁䴸䅁䭁䉁䜴䅁䉁䅁䅁允䅁䅁䅯䅖䅙䅁杷允䅁䅁䅑䅁䑁䅁䅷䅁䭁䥁䴸䅁䭁䉁䜸䅁䭁䍁䝁䅁䉁䅁䅁允䅁䅁䅯杬䅙䅁杷允䅁䅁䅍䅁䑁䅁䅷䅁䭁䥁䴸䅁䭁䍁䝙䅁䉁䅁䅁允䅁䅁䅕牕敧敨剳啔䵁䅉䅅䅁䙁䅁䅁睁䵁䅁䅁权偃䅄䅁权灄权䅁权浄权䅁权湄权䅁允䅁䅁䅅䅁䭁䉁䕁䅁䵁䅉䅅䅁䙁䅁䅁睁䵁䅁䅁权偃䅄䅁权煄权䅁权浄权䅁权牄权䅁允䅁䅁䅅䅁䭁䉁䕁䅁䵁䅉䅅䅁䙁䅁䅁睁䵁䅁䅁权偃䅄䅁权瑄权䅁权浄权䅁权湄权䅁允䅁䅁䅅䅁䭁䉁䕁䅁䵁䅉䅅䅁䙁䅁䅁睁䵁䅁䅁权汄䅄䅁权䱄杅䅁权䕁䅁䅋权䩄杅䅁允䅁䅁䅅䅁䙁䙁㑋潈牘噉䅰䍄䉁䅁䅁睁䅁䅁䅍䅄䅁䅁䅯儵䅷䅁䅯䅇䅙䅁䅅䅁䉁䅁䅁权䕂杂䅁䍄䉁䅁䅁睁䅁䅁䅍䅄䅁䅁䅯儵䅷䅁䅯䅈䅙䅁䅅䅁䉁䅁䅁权㍄杂䅁䍄䉁䅁䅁䅂䅁䅁䅍䅄䅁䅁䅯儵䅷䅁䅯睈䅙䅁䅯䅉䅙䅁䅅䅁䉁䅁䅁权剂睂䅁䍄䉁䅁䅁兂䅁䅁䅍䅄䅁䅁䅯儵䅷䅁䅯䄶䅯䅁䅯朵䅯䅁䅯眵䅯䅁䅅䅁䉁䅁䅁权⭄权䅁䍄䉁䅁䅁兂䅁䅁䅍䅄䅁䅁䅯儵䅷䅁䅯朶䅯䅁䅯朵䅯䅁䅯眶䅯䅁䅅䅁䉁䅁䅁睂䅁䅁䅁䍑浐䅑杷允䅁䅁䅕䅁䑁䅁䅷䅁䭁䙁久䅁䭁䵁单䅁䭁䅁䅑潁䭁䵁卧䅁䉁䅁䅁允䅁䅁䅕慴㥍甲穤启䴸䅉䅅䅁䙁䅁䅁睁䵁䅁䅁权瑄兄䅁权䙄杅䅁权䕁䅁䅋权䥄杅䅁允䅁䅁䅅䅁䙁䝁䡫煁汖杘䅖䍄䉁䅁䅁睁䅁䅁䅍䅄䅁䅁䅯元䄸䅁䅯䅇䅙䅁䅅䅁䉁䅁䅁权瑁杂䅁䍄䉁䅁䅁睁䅁䅁䅍䅄䅁䅁䅯兕䄰䅁䅯䅊䅙䅁䅅䅁䉁䅁䅁权允䅂䅁䍄䉁䅁䅁兂䅁䅁䅍䅄䅁䅁䅯入䅷䅁䅯䄷䅯䅁䅯朵䅯䅁䅯眵䅯䅁䅅䅁䉁䅁䅁睂䅁䅁䅁䄴浦䅑杷允䅁䅁䅍䅁䑁䅁䅷䅁䭁䙁久䅁䭁䍁䝙䅁䉁䅁䅁允䅁䅁䅕児塲㍯㥂さ䵁䅉䅅䅁䙁䅁䅁睁䵁䅁䅁权剂兄䅁权潄权䅁权浄权䅁权湄权䅁允䅁䅁䅅䅁䭁䉁䕁䅁䵁䅉䅅䅁䙁䅁䅁睁䵁䅁䅁权剂兄䅁权獄权䅁权浄权䅁权湄权䅁允䅁䅁䅅䅁䭁䉁䕁䅁䵁䅉䅅䅁䑁䅁䅁睁䵁䅁䅁权千䅄䅁权慁杂䅁允䅁䅁䅅䅁䭁䑁䜰䅁䵁䅉䅅䅁䕁䅁䅁睁䵁䅁䅁权千䅄䅁权晁杂䅁权杁杂䅁允䅁䅁䅅䅁䭁䡁䝯䅁䵁䅉䅅䅁䑁䅁䅁睁䵁䅁䅁权千䅄䅁权歁杂䅁允䅁䅁䅅䅁䭁䉁䕁䅁䵁䅉䅅䅁䑁䅁䅁睁䵁䅁䅁权千䅄䅁权流杂䅁允䅁䅁䅅䅁䙁䑁積積積ㅁ䄱䍄䉁䅁䅁兂䅁䅁䅍䅄䅁䅁䅯杫䅷䅁䅯朶䅯䅁䅯朵䅯䅁䅯眶䅯䅁䅅䅁䉁䅁䅁睂䅁䅁䅁䍷浺䅑杷允䅁䅁䅕䅁䑁䅁䅷䅁䭁䩁䵉䅁䭁佁䭷䅁䭁佁䭙䅁䭁佁䭣䅁䉁䅁䅁允䅁䅁䅣䅁䅁䵁獁欵䵁䅉䅅䅁䙁䅁䅁睁䵁䅁䅁权㝁杄䅁权䙄杅䅁权䕁䅁䅋权䥄杅䅁允䅁䅁䅅䅁䙁䑁塃㍙卒睍䅚䍄䉁䅁䅁兂䅁䅁䅍䅄䅁䅁䅯䄱䅳䅁䅯朶䅯䅁䅯朵䅯䅁䅯眶䅯䅁䅅䅁䉁䅁䅁睂䅁䅁䅁䑷洷䅑杷允䅁䅁䅑䅁䑁䅁䅷䅁䭁䑁佳䅁䭁䉁䜸䅁䭁䍁䝁䅁䉁䅁䅁允䅁䅁䅯朹䅣䅁杷允䅁䅁䅍䅁䑁䅁䅷䅁䭁䑁佳䅁䭁䍁䝑䅁䉁䅁䅁允䅁䅁䅯䅃䅣䅁杷允䅁䅁䅍䅁䑁䅁䅷䅁䭁乁乣䅁䭁䍁䝙䅁䉁䅁䅁允䅁䅁䅕㘱睎児㍯歗䵁䅉䅅䅁䑁䅁䅁睁䵁䅁䅁权㝁杄䅁权流杂䅁允䅁䅁䅅䅁䙁䵁䴳䵺䵺䙲䅂䍄䉁䅁䅁兂䅁䅁䅍䅄䅁䅁䅯睏䄴䅁䅯儵䅯䅁䅯朵䅯䅁䅯眵䅯䅁䅅䅁䉁䅁䅁权允䅂䅁䍄䉁䅁䅁睁䅁䅁䅍䅄䅁䅁䅯入䅷䅁䅯杊䅙䅁䅅䅁䉁䅁䅁兂歃䑣䬰⬱塎䅑杷允䅁䅁䅍䅁䑁䅁䅷䅁䭁䵁䵳䅁䭁䉁䝧䅁䉁䅁䅁允䅁䅁䅯䅦䅙䅁杷允䅁䅁䅍䅁䑁䅁䅷䅁䭁佁丰䅁䭁䵁匸䅁䉁䅁䅁允䅁䅁䅯䅅䅑䅁杷允䅁䅁䅕䅁䑁䅁䅷䅁䭁佁丰䅁䭁䵁单䅁䭁䅁䅑潁䭁䵁卫䅁䉁䅁䅁允䅁䅁䅕眶偦煍䝰啂䵁䅉䅅䅁䙁䅁䅁睁䵁䅁䅁权瑄兄䅁权䱄杅䅁权䕁䅁䅋权䥄杅䅁允䅁䅁䅅䅁䙁䵁ㅐ䙋偹汅䅒䍄䉁䅁䅁睁䅁䅁䅍䅄䅁䅁䅯儷䄰䅁䅯䅊䅙䅁䅅䅁䉁䅁䅁权橂䅃䅁䍄䉁䅁䅁兂䅁䅁䅍䅄䅁䅁䅯儷䄰䅁䅯儵䅯䅁䅯朵䅯䅁䅯眵䅯䅁䅅䅁䉁䅁䅁权⭁睃䅁䍄䉁䅁䅁兂䅁䅁䅍䅄䅁䅁䅯儷䄰䅁䅯儶䅯䅁䅯朵䅯䅁䅯眵䅯䅁䅅䅁䉁䅁䅁权㙁充䅁䍄䉁䅁䅁兂䅁䅁䅍䅄䅁䅁䅯䅑䅷䅁䅯䄷䅯䅁䅯朵䅯䅁䅯眵䅯䅁䅅䅁䉁䅁䅁权允䅂䅁䍄䉁䅁䅁睁䅁䅁䅍䅄䅁䅁䅯睨䄴䅁䅯䅊䅙䅁䅅䅁䉁䅁䅁权䡂杅䅁䍄䉁䅁䅁兂䅁䅁䅍䅄䅁䅁䅯眯䅯䅁䅯硹䅉䅁䅯䅂䍁䅧䅯剹䅉䅁䅅䅁䉁䅁䅁兂乄䵺䵺䥺摸䅑杷允䅁䅁䅍䅁䑁䅁䅷䅁䭁偁䬸䅁䭁䉁䝯䅁䉁䅁䅁允䅁䅁䅯䅷䅙䅁杷允䅁䅁䅍䅁䑁䅁䅷䅁䭁偁䬸䅁䭁䍁䝑䅁䉁䅁䅁允䅁䅁䅯桒䅉䅁杷允䅁䅁䅕䅁䑁䅁䅷䅁䭁偁䬸䅁䭁佁䬰䅁䭁佁䭙䅁䭁佁䭣䅁䉁䅁䅁允䅁䅁䅯䅅䅑䅁杷允䅁䅁䅕䅁䑁䅁䅷䅁䭁䩁䵅䅁䭁䵁单䅁䭁䅁䅑潁䭁䵁卫䅁䉁䅁䅁允䅁䅁䅕㕱㤯兄㥬歅䵁䅉䅅䅁䙁䅁䅁睁䵁䅁䅁权剃䅄䅁权䱄杅䅁权䕁䅁䅋权䥄杅䅁允䅁䅁䅅䅁䙁䥁牘払敧嘱䅤䍄䉁䅁䅁兂䅁䅁䅍䅄䅁䅁䅯八䅷䅁䅯硹䅉䅁䅯䅂䍁䅧䅯剹䅉䅁䅅䅁䉁䅁䅁兂㥁瑃橥䍣圱䅑杷允䅁䅁䅍䅁䑁䅁䅷䅁䭁䩁临䅁䭁䉁䝷䅁䉁䅁䅁允䅁䅁䅯杍䅙䅁杷允䅁䅁䅑䅁䑁䅁䅷䅁䭁䩁䵅䅁䭁䉁䜸䅁䭁䍁䝁䅁䉁䅁䅁允䅁䅁䅯睴䄸䅁杷允䅁䅁䅕䅁䑁䅁䅷䅁䭁佁䱕䅁䭁䵁即䅁䭁䅁䅑潁䭁䵁卫䅁䉁䅁䅁允䅁䅁䅕捺䵺䵺䵷さ䵁䅉䅅䅁䙁䅁䅁睁䵁䅁䅁权塄兄䅁权瑄权䅁权浄权䅁权湄权䅁允䅁䅁䅅䅁䡁䅁䅁䅁䅃畯䅖䍄䉁䅁䅁兂䅁䅁䅍䅄䅁䅁䅯充䅳䅁䅯儷䅯䅁䅯朵䅯䅁䅯眵䅯䅁䅅䅁䉁䅁䅁睂䅁䅁䅁䩯汪䅑杷允䅁䅁䅕䅁䑁䅁䅷䅁䭁䩁䵅䅁䭁佁䬰䅁䭁佁䭙䅁䭁佁䭣䅁䉁䅁䅁允䅁䅁䅣䅁䅁佁偂欵䵁䅉䅅䅁䙁䅁䅁睁䵁䅁䅁权䡃杄䅁权䙄杅䅁权䕁䅁䅋权䥄杅䅁允䅁䅁䅅䅁䙁䕁䱊䝴摤睺䅴䍄䉁䅁䅁睁䅁䅁䅍䅄䅁䅁䅯睨䄴䅁䅯杇䅙䅁䅅䅁䉁䅁䅁权㥁杂䅁䍄䉁䅁䅁睁䅁䅁䅍䅄䅁䅁䅯児䅳䅁䅯杈䅙䅁䅅䅁䉁䅁䅁权穂杂䅁䍄䉁䅁䅁睁䅁䅁䅍䅄䅁䅁䅯睨䄴䅁䅯杊䅙䅁䅅䅁䉁䅁䅁兂晁敨剴䱵夵䅑杷允䅁䅁䅍䅁䑁䅁䅷䅁䭁䍁乙䅁䭁䍁䝙䅁䉁䅁䅁允䅁䅁䅕体㙆䭆堶啖䵁䅉䅅䅁䙁䅁䅁睁䵁䅁䅁权䡃杄䅁权灄权䅁权浄权䅁权湄权䅁允䅁䅁䅅䅁䭁䕁䱙䅁䵁䅉䅅䅁䑁䅁䅁睁䵁䅁䅁权㍃兄䅁权偄杅䅁允䅁䅁䅅䅁䭁䉁䕁䅁䵁䅉䅅䅁䙁䅁䅁睁䵁䅁䅁权㍃兄䅁权䙄杅䅁权䕁䅁䅋权䩄杅䅁允䅁䅁䅅䅁䙁䕁䵴敲㡯䄳䅴䍄䉁䅁䅁兂䅁䅁䅍䅄䅁䅁䅯光䄰䅁䅯儵䅯䅁䅯朵䅯䅁䅯眵䅯䅁䅅䅁䉁䅁䅁权捁睃䅁䍄䉁䅁䅁睁䅁䅁䅍䅄䅁䅁䅯睴䄰䅁䅯䅇䅙䅁䅅䅁䉁䅁䅁权㡂杂䅁䍄䉁䅁䅁兂䅁䅁䅍䅄䅁䅁䅯睴䄰䅁䅯儶䅯䅁䅯朵䅯䅁䅯眵䅯䅁䅅䅁䉁䅁䅁权浃兄䅁䍄䉁䅁䅁兂䅁䅁䅍䅄䅁䅁䅯睴䄰䅁䅯儷䅯䅁䅯朵䅯䅁䅯眵䅯䅁䅅䅁䉁䅁䅁睂䅁䅁䅁䍙浺䅑杷允䅁䅁䅑䅁䑁䅁䅷䅁䭁䱁乍䅁䭁䉁䜸䅁䭁䍁䝁䅁䉁䅁䅁允䅁䅁䅯关䅣䅁杷允䅁䅁䅍䅁䑁䅁䅷䅁䭁䱁乍䅁䭁䍁䝙䅁䉁䅁䅁允䅁䅁䅕硥畓⭒慅啗䵁䅉䅅䅁䑁䅁䅁睁䵁䅁䅁权敁杄䅁权流杂䅁允䅁䅁䅅䅁䙁䵁䴳䵺䵺䘳䅤䍄䉁䅁䅁睁䅁䅁䅍䅄䅁䅁䅯睰䅳䅁䅯䅊䅙䅁䅅䅁䉁䅁䅁权偁兄䅁䍄䉁䅁䅁睁䅁䅁䅍䅄䅁䅁䅯共䅳䅁䅯䅊䅙䅁䅅䅁䉁䅁䅁权允兄䅁䍄䉁䅁䅁兂䅁䅁䅍䅄䅁䅁䅯全䅷䅁䅯硹䅉䅁䅯䅂䍁䅧䅯䉹䅉䅁䅅䅁䉁䅁䅁兂慃婭婭扭卬䅑杷允䅁䅁䅍䅁䑁䅁䅷䅁䭁䥁䵕䅁䭁䉁䝯䅁䉁䅁䅁允䅁䅁䅯䅷䅙䅁杷允䅁䅁䅍䅁䑁䅁䅷䅁䭁䥁䵕䅁䭁䉁䝷䅁䉁䅁䅁允䅁䅁䅯䅌䅣䅁杷允䅁䅁䅍䅁䑁䅁䅷䅁䭁䥁䵕䅁䭁䉁䜴䅁䉁䅁䅁允䅁䅁䅯督䅙䅁杷允䅁䅁䅕䅁䑁䅁䅷䅁䭁䥁䵕䅁䭁佁䭫䅁䭁佁䭙䅁䭁佁䭣䅁䉁䅁䅁允䅁䅁䅯剓䅉䅁杷允䅁䅁䅕䅁䑁䅁䅷䅁䭁䥁䵕䅁䭁佁䭷䅁䭁佁䭙䅁䭁佁䭣䅁䉁䅁䅁允䅁䅁䅣䅁䅁䅁ㅂ唵䵁䅉䅅䅁䙁䅁䅁睁䵁䅁䅁权奄䅅䅁权䙄杅䅁权䕁䅁䅋权䩄杅䅁允䅁䅁䅅䅁䙁䉁ㅌ晌㡈硁䅬䍄䉁䅁䅁兂䅁䅁䅍䅄䅁䅁䅯䅦䄰䅁䅯䄶䅯䅁䅯朵䅯䅁䅯眵䅯䅁䅅䅁䉁䅁䅁权䝁睃䅁䍄䉁䅁䅁䅂䅁䅁䅍䅄䅁䅁䅯䈲䅁䅁䅯睈䅙䅁䅯䅉䅙䅁䅅䅁䉁䅁䅁权い杂䅁䍄䉁䅁䅁兂䅁䅁䅍䅄䅁䅁䅯䈲䅁䅁䅯儶䅯䅁䅯朵䅯䅁䅯眵䅯䅁䅅䅁䉁䅁䅁权䭂杅䅁䍄䉁䅁䅁兂䅁䅁䅍䅄䅁䅁䅯兤䅷䅁䅯剸䅉䅁䅯䅂䍁䅧䅯䉹䅉䅁䅅䅁䉁䅁䅁兂㥁東挵䭐匰䅑杷允䅁䅁䅕䅁䑁䅁䅷䅁䭁䡁䵕䅁䭁䵁单䅁䭁䅁䅑潁䭁䵁卫䅁䉁䅁䅁允䅁䅁䅕穐穃湡礶商䵁䅉䅅䅁䙁䅁䅁睁䵁䅁䅁权䅂䅄䅁权煄权䅁权浄权䅁权牄权䅁允䅁䅁䅅䅁䭁䉁䕁䅁䵁䅉䅅䅁䑁䅁䅁睁䵁䅁䅁权ㅂ䅄䅁权奁杂䅁允䅁䅁䅅䅁䭁䍁䝫䅁䵁䅉䅅䅁䙁䅁䅁睁䵁䅁䅁权ㅂ䅄䅁权汄权䅁权浄权䅁权湄权䅁允䅁䅁䅅䅁䭁䅁䰸䅁䵁䅉䅅䅁䙁䅁䅁睁䵁䅁䅁权ㅂ䅄䅁权灄权䅁权浄权䅁权湄权䅁允䅁䅁䅅䅁䭁䕁卷䅁䵁䅉䅅䅁䙁䅁䅁睁䵁䅁䅁权ㅂ䅄䅁权獄权䅁权浄权䅁权湄权䅁允䅁䅁䅅䅁䡁䅁䅁䅁杂畣䅖䍄䉁䅁䅁兂䅁䅁䅍䅄䅁䅁䅯杷䅳䅁䅯剸䅉䅁䅯䅂䍁䅧䅯剹䅉䅁䅅䅁䉁䅁䅁兂㍁㡉坳䰫呑䅑杷允䅁䅁䅍䅁䑁䅁䅷䅁䭁䵁䱉䅁䭁䉁䝷䅁䉁䅁䅁允䅁䅁䅯兔䅙䅁杷允䅁䅁䅍䅁䑁䅁䅷䅁䭁䵁䴴䅁䭁䉁䝧䅁䉁䅁䅁允䅁䅁䅯杓䅙䅁杷允䅁䅁䅍䅁䑁䅁䅷䅁䭁䵁䴸䅁䭁䉁䝧䅁䉁䅁䅁允䅁䅁䅯䅦䅙䅁杷允䅁䅁䅍䅁䑁䅁䅷䅁䭁乁䵁䅁䭁䉁䝧䅁䉁䅁䅁允䅁䅁䅯䅒䅙䅁杷允䅁䅁䅕䅁䑁䅁䅷䅁䭁䵁䱉䅁䭁佁䭯䅁䭁佁䭙䅁䭁佁䭳䅁䉁䅁䅁允䅁䅁䅣䅁䅁䅁佂欵䵁䅉䅅䅁䕁䅁䅁睁䵁䅁䅁权牃䅄䅁权晁杂䅁权杁杂䅁允䅁䅁䅅䅁䭁䕁䡷䅁䵁䅉䅅䅁䙁䅁䅁睁䵁䅁䅁权牃䅄䅁权潄权䅁权浄权䅁权湄权䅁允䅁䅁䅅䅁䭁䑁䱙䅁䵁䅉䅅䅁䙁䅁䅁睁䵁䅁䅁权湁睄䅁权䙄杅䅁权䕁䅁䅋权䥄杅䅁允䅁䅁䅅䅁䙁偁搱栫瑃睐䅨䍄䉁䅁䅁睁䅁䅁䅍䅄䅁䅁䅯睊䄸䅁䅯䅇䅙䅁䅅䅁䉁䅁䅁权㡂杂䅁䍄䉁䅁䅁兂䅁䅁䅍䅄䅁䅁䅯䅭䄸䅁䅯剸䅉䅁䅯䅂䍁䅧䅯䉹䅉䅁䅅䅁䉁䅁䅁兂䍃昲乤㡫䩉䅑杷允䅁䅁䅍䅁䑁䅁䅷䅁䭁䍁偣䅁䭁䉁䝷䅁䉁䅁䅁允䅁䅁䅯杙䅙䅁杷允䅁䅁䅑䅁䑁䅁䅷䅁䭁䍁偣䅁䭁䉁䜸䅁䭁䍁䝁䅁䉁䅁䅁允䅁䅁䅯䅔䅙䅁杷允䅁䅁䅍䅁䑁䅁䅷䅁䭁䕁䵙䅁䭁䉁䝯䅁䉁䅁䅁允䅁䅁䅯䅑䅙䅁杷允䅁䅁䅕䅁䑁䅁䅷䅁䭁䍁偣䅁䭁佁䭕䅁䭁佁䭙䅁䭁佁䭣䅁䉁䅁䅁允䅁䅁䅯䅅䅑䅁杷允䅁䅁䅕䅁䑁䅁䅷䅁䭁䍁偣䅁䭁佁䭧䅁䭁佁䭙䅁䭁佁䭣䅁䉁䅁䅁允䅁䅁䅯䅅䅑䅁杷允䅁䅁䅕䅁䑁䅁䅷䅁䭁䡁乳䅁䭁佁䭫䅁䭁佁䭙䅁䭁佁䭣䅁䉁䅁䅁允䅁䅁䅯䅅䅑䅁杷允䅁䅁䅕䅁䑁䅁䅷䅁䭁䍁偣䅁䭁佁䬰䅁䭁佁䭙䅁䭁佁䭣䅁䉁䅁䅁允䅁䅁䅯䅅䅑䅁杷允䅁䅁䅍䅁䑁䅁䅷䅁䭁䙁䵁䅁䭁䉁䝯䅁䉁䅁䅁允䅁䅁䅯睘䅙䅁杷允䅁䅁䅕䅁䑁䅁䅷䅁䭁䉁丰䅁䭁䵁单䅁䭁䅁䅑潁䭁䵁卫䅁䉁䅁䅁允䅁䅁䅕楘扌癘䥡啉䵁䅉䅅䅁䑁䅁䅁睁䵁䅁䅁权灂䅄䅁权捁杂䅁允䅁䅁䅅䅁䭁䵁䜸䅁䵁䅉䅅䅁䑁䅁䅁睁䵁䅁䅁权摁兄䅁权慁杂䅁允䅁䅁䅅䅁䭁䑁䝷䅁䵁䅉䅅䅁䑁䅁䅁睁䵁䅁䅁权摁兄䅁权捁杂䅁允䅁䅁䅅䅁䭁䥁䜸䅁䵁䅉䅅䅁䑁䅁䅁睁䵁䅁䅁权㝂兄䅁权敁杂䅁允䅁䅁䅅䅁䭁䑁䝑䅁䵁䅉䅅䅁䕁䅁䅁睁䵁䅁䅁权摁兄䅁权晁杂䅁权杁杂䅁允䅁䅁䅅䅁䭁偁䝑䅁䵁䅉䅅䅁䑁䅁䅁睁䵁䅁䅁权摁兄䅁权流杂䅁允䅁䅁䅅䅁䙁䙁偹癷潕䙺䅴䍄䉁䅁䅁兂䅁䅁䅍䅄䅁䅁䅯䅦䄰䅁䅯剸䅉䅁䅯䅂䍁䅧䅯剹䅉䅁䅅䅁䉁䅁䅁兂捂⬶䝘ㅑ桳䅑杷允䅁䅁䅕䅁䑁䅁䅷䅁䭁䉁丰䅁䭁佁䭯䅁䭁佁䭙䅁䭁佁䭳䅁䉁䅁䅁允䅁䅁䅯䅅䅑䅁杷允䅁䅁䅍䅁䑁䅁䅷䅁䭁䵁䱫䅁䭁䵁匸䅁䉁䅁䅁允䅁䅁䅣䅁䅁䝁䝂唵䵁䅉䅅䅁䙁䅁䅁睁䵁䅁䅁权䩄睃䅁权䙄杅䅁权䕁䅁䅋权䥄杅䅁允䅁䅁䅅䅁䙁䥁ㅄ昵浌兕䅒䍄䉁䅁䅁兂䅁䅁䅍䅄䅁䅁䅯兹䅳䅁䅯硹䅉䅁䅯䅂䍁䅧䅯剹䅉䅁䅅䅁䉁䅁䅁兂桄桥畓睒塆䅑杷允䅁䅁䅍䅁䑁䅁䅷䅁䭁䵁䱫䅁䭁䉁䜴䅁䉁䅁䅁允䅁䅁䅯杭䅙䅁杷允䅁䅁䅕䅁䑁䅁䅷䅁䭁䍁佉䅁䭁䵁即䅁䭁䅁䅑潁䭁䵁卧䅁䉁䅁䅁允䅁䅁䅕積積積䑐さ䵁䅉䅅䅁䙁䅁䅁睁䵁䅁䅁权䩄睃䅁权潄权䅁权浄权䅁权湄权䅁允䅁䅁䅅䅁䭁䉁䕁䅁䵁䅉䅅䅁䙁䅁䅁睁䵁䅁䅁权䩄睃䅁权灄权䅁权浄权䅁权湄权䅁允䅁䅁䅅䅁䭁䉁䕁䅁䵁䅉䅅䅁䑁䅁䅁睁䵁䅁䅁权㍁䅄䅁权流杂䅁允䅁䅁䅅䅁䙁䵁䴳䵺䵺䙄䅸䍄䉁䅁䅁兂䅁䅁䅍䅄䅁䅁䅯杈䄴䅁䅯剸䅉䅁䅯䅂䍁䅧䅯䉹䅉䅁䅅䅁䉁䅁䅁兂权偉癗䙹昸䅑杷允䅁䅁䅕䅁䑁䅁䅷䅁䭁䉁伴䅁䭁䵁单䅁䭁䅁䅑潁䭁䵁卫䅁䉁䅁䅁允䅁䅁䅕䰫娵昫噤䕉䵁䅉䅅䅁䑁䅁䅁睁䵁䅁䅁权敁杄䅁权捁杂䅁允䅁䅁䅅䅁䭁佁䝷䅁䵁䅉䅅䅁䑁䅁䅁睁䵁䅁䅁权敁杄䅁权敁杂䅁允䅁䅁䅅䅁䭁䩁䡍䅁䵁䅉䅅䅁䙁䅁䅁睁䵁䅁䅁权敁杄䅁权潄权䅁权浄权䅁权湄权䅁允䅁䅁䅅䅁䭁䉁䕁䅁䵁䅉䅅䅁䑁䅁䅁睁䵁䅁䅁权㝂䅄䅁权偄杅䅁允䅁䅁䅅䅁䡁䅁䅁䅁䅂佄䅆䍄䉁䅁䅁睁䅁䅁䅍䅄䅁䅁䅯朷䄸䅁䅯䅊䅙䅁䅅䅁䉁䅁䅁权穂杅䅁䍄䉁䅁䅁兂䅁䅁䅍䅄䅁䅁䅯杖䅳䅁䅯剸䅉䅁䅯䅂䍁䅧䅯䉹䅉䅁䅅䅁䉁䅁䅁兂㉂䕡積䉅㥲睐杷允䅁䅁䅕䅁䑁䅁䅷䅁䭁偁䭅䅁䭁䵁即䅁䭁䅁䅑潁䭁䵁卫䅁䉁䅁䅁允䅁䅁䅕灭婭婭婭さ䵁䅉䅅䅁䙁䅁䅁睁䵁䅁䅁权㝂䅄䅁权䙄杅䅁权䕁䅁䅋权䩄杅䅁允䅁䅁䅅䅁䙁佁ㅤ湲㡘兩䄱䍄䉁䅁䅁兂䅁䅁䅍䅄䅁䅁䅯杖䅳䅁䅯硹䅉䅁䅯䅂䍁䅧䅯剹䅉䅁䅅䅁䉁䅁䅁兂獄払敧晨慴䅑杷允䅁䅁䅕䅁䑁䅁䅷䅁䭁䙁䱙䅁䭁佁䭫䅁䭁佁䭙䅁䭁佁䭣䅁䉁䅁䅁允䅁䅁䅯䅅䅑䅁杷允䅁䅁䅕䅁䑁䅁䅷䅁䭁䱁䴸䅁䭁䵁即䅁䭁䅁䅑潁䭁䵁卫䅁䉁䅁䅁允䅁䅁䅕灭婭婭㕬歕䵁䅉䅅䅁䙁䅁䅁睁䵁䅁䅁权桂兄䅁权煄权䅁权浄权䅁权牄权䅁允䅁䅁䅅䅁䭁䉁䕁䅁䵁䅉䅅䅁䙁䅁䅁睁䵁䅁䅁权㍁䅄䅁权䙄杅䅁权䕁䅁䅋权䥄杅䅁允䅁䅁䅅䅁䙁䵁㍮䍖瑆睯䄵䍄䉁䅁䅁睁䅁䅁䅍䅄䅁䅁䅯睎䅷䅁䅯䅇䅙䅁䅅䅁䉁䅁䅁权㡂杂䅁䍄䉁䅁䅁兂䅁䅁䅍䅄䅁䅁䅯睦䅷䅁䅯朶䅯䅁䅯朵䅯䅁䅯眶䅯䅁䅅䅁䉁䅁䅁睂䅁䅁䅁䕉洳䅑杷允䅁䅁䅕䅁䑁䅁䅷䅁䭁䑁䵣䅁䭁佁䭧䅁䭁佁䭙䅁䭁佁䭣䅁䉁䅁䅁允䅁䅁䅯䅅䅑䅁杷允䅁䅁䅕䅁䑁䅁䅷䅁䭁䑁䰰䅁䭁佁䭕䅁䭁佁䭙䅁䭁佁䭣䅁䉁䅁䅁允䅁䅁䅯李䅳䅁杷允䅁䅁䅕䅁䑁䅁䅷䅁䭁䑁䵣䅁䭁佁䭯䅁䭁佁䭙䅁䭁佁䭳䅁䉁䅁䅁允䅁䅁䅯䅅䅑䅁杷允䅁䅁䅍䅁䑁䅁䅷䅁䭁䵁儰䅁䭁䉁䝧䅁䉁䅁䅁允䅁䅁䅯杓䅙䅁杷允䅁䅁䅍䅁䑁䅁䅷䅁䭁䑁乕䅁䭁䉁䝷䅁䉁䅁䅁允䅁䅁䅯村䅣䅁杷允䅁䅁䅑䅁䑁䅁䅷䅁䭁䵁儰䅁䭁䉁䜸䅁䭁䍁䝁䅁䉁䅁䅁允䅁䅁䅯杄䅫䅁杷允䅁䅁䅍䅁䑁䅁䅷䅁䭁䵁儰䅁䭁䍁䝑䅁䉁䅁䅁允䅁䅁䅯硔䅉䅁杷允䅁䅁䅍䅁䑁䅁䅷䅁䭁䵁儰䅁䭁䍁䝙䅁䉁䅁䅁允䅁䅁䅕児塲㍯乄䕖䵁䅉䅅䅁䙁䅁䅁睁䵁䅁䅁权乄䅅䅁权潄权䅁权浄权䅁权湄权䅁允䅁䅁䅅䅁䭁䉁䕁䅁䵁䅉䅅䅁䙁䅁䅁睁䵁䅁䅁权乄䅅䅁权煄权䅁权浄权䅁权牄权䅁允䅁䅁䅅䅁䭁䉁䕁䅁䵁䅉䅅䅁䑁䅁䅁睁䵁䅁䅁权杁杄䅁权敁杂䅁允䅁䅁䅅䅁䭁䩁䡳䅁䵁䅉䅅䅁䑁䅁䅁睁䵁䅁䅁权杁杄䅁权歁杂䅁允䅁䅁䅅䅁䭁䙁十䅁䵁䅉䅅䅁䙁䅁䅁睁䵁䅁䅁权⽂䅅䅁权䙄杅䅁权䕁䅁䅋权䥄杅䅁允䅁䅁䅅䅁䙁䥁䑙䡅灔⽁⽷䍄䉁䅁䅁兂䅁䅁䅍䅄䅁䅁䅯儸䅯䅁䅯䄷䅯䅁䅯朵䅯䅁䅯眵䅯䅁䅅䅁䉁䅁䅁权允䅂䅁䍄䉁䅁䅁兂䅁䅁䅍䅄䅁䅁䅯䅉䄴䅁䅯儷䅯䅁䅯朵䅯䅁䅯眵䅯䅁䅅䅁䉁䅁䅁睂䅁䅁䅁䅑洷䅑杷允䅁䅁䅍䅁䑁䅁䅷䅁䭁䝁久䅁䭁䵁匸䅁䉁䅁䅁允䅁䅁䅯䅅䅑䅁杷允䅁䅁䅍䅁䑁䅁䅷䅁䭁䝁久䅁䭁䉁䝧䅁䉁䅁䅁允䅁䅁䅯䅦䅙䅁杷允䅁䅁䅕䅁䑁䅁䅷䅁䭁䝁久䅁䭁佁䭧䅁䭁佁䭙䅁䭁佁䭣䅁䉁䅁䅁允䅁䅁䅯䅅䅑䅁杷允䅁䅁䅕䅁䑁䅁䅷䅁䭁䵁乍䅁䭁佁䭕䅁䭁佁䭙䅁䭁佁䭣䅁䉁䅁䅁允䅁䅁䅯䅅䅑䅁杷允䅁䅁䅕䅁䑁䅁䅷䅁䭁䵁乍䅁䭁佁䬰䅁䭁佁䭙䅁䭁佁䭣䅁䉁䅁䅁允䅁䅁䅯䅅䅑䅁杷允䅁䅁䅍䅁䑁䅁䅷䅁䭁䡁䵫䅁䭁䵁匸䅁䉁䅁䅁允䅁䅁䅣䅁䅁䅁噁欴䵁䅉䅅䅁䑁䅁䅁睁䵁䅁䅁权㕂䅄䅁权奁杂䅁允䅁䅁䅅䅁䭁䑁䜰䅁䵁䅉䅅䅁䕁䅁䅁睁䵁䅁䅁权㕂䅄䅁权晁杂䅁权杁杂䅁允䅁䅁䅅䅁䭁䥁券䅁䵁䅉䅅䅁䙁䅁䅁睁䵁䅁䅁权㕂䅄䅁权潄权䅁权浄权䅁权湄权䅁允䅁䅁䅅䅁䭁䑁䱙䅁䵁䅉䅅䅁䙁䅁䅁睁䵁䅁䅁权啄睃䅁权䙄杅䅁权䕁䅁䅋权䥄杅䅁允䅁䅁䅅䅁䙁佁㙪健慙票䅂䍄䉁䅁䅁兂䅁䅁䅍䅄䅁䅁䅯䄱䅳䅁䅯儶䅯䅁䅯朵䅯䅁䅯眵䅯䅁䅅䅁䉁䅁䅁权呂杅䅁䍄䉁䅁䅁兂䅁䅁䅍䅄䅁䅁䅯儵䅳䅁䅯剸䅉䅁䅯䅂䍁䅧䅯剹䅉䅁䅅䅁䉁䅁䅁兂ㅂ䩒㑒䕱佳䅑杷允䅁䅁䅍䅁䑁䅁䅷䅁䭁佁䱕䅁䭁䉁䝧䅁䉁䅁䅁允䅁䅁䅯杓䅙䅁杷允䅁䅁䅕䅁䑁䅁䅷䅁䭁䕁䵁䅁䭁䵁即䅁䭁䅁䅑潁䭁䵁卧䅁䉁䅁䅁允䅁䅁䅕⽷潕䥘椯ご䵁䅉䅅䅁䑁䅁䅁睁䵁䅁䅁权䥄兄䅁权捁杂䅁允䅁䅁䅅䅁䭁佁䝷䅁䵁䅉䅅䅁䕁䅁䅁睁䵁䅁䅁权汄睃䅁权晁杂䅁权杁杂䅁允䅁䅁䅅䅁䭁䑁免䅁䵁䅉䅅䅁䑁䅁䅁睁䵁䅁䅁权汄睃䅁权歁杂䅁允䅁䅁䅅䅁䭁䙁卑䅁䵁䅉䅅䅁䑁䅁䅁睁䵁䅁䅁权汄睃䅁权流杂䅁允䅁䅁䅅䅁䙁䥁䌯匹捨ㅺ䅤䍄䉁䅁䅁兂䅁䅁䅍䅄䅁䅁䅯儵䅳䅁䅯儶䅯䅁䅯朵䅯䅁䅯眵䅯䅁䅅䅁䉁䅁䅁权塄睄䅁䍄䉁䅁䅁兂䅁䅁䅍䅄䅁䅁䅯儵䅳䅁䅯䄷䅯䅁䅯朵䅯䅁䅯眵䅯䅁䅅䅁䉁䅁䅁睂䅁䅁䅁乑汲䅑杷允䅁䅁䅍䅁䑁䅁䅷䅁䭁䥁丸䅁䭁䵁匸䅁䉁䅁䅁允䅁䅁䅣䅁䅁䵁癄䔵䵁䅉䅅䅁䑁䅁䅁睁䵁䅁䅁权元兄䅁权偄杅䅁允䅁䅁䅅䅁䡁䅁䅁䅁䅁敪䅒䍄䉁䅁䅁兂䅁䅁䅍䅄䅁䅁䅯睪䄰䅁䅯硹䅉䅁䅯䅂䍁䅧䅯剹䅉䅁䅅䅁䉁䅁䅁兂偃癷潕䅘圹䅑杷允䅁䅁䅍䅁䑁䅁䅷䅁䭁䥁丸䅁䭁䉁䝯䅁䉁䅁䅁允䅁䅁䅯睥䅙䅁杷允䅁䅁䅍䅁䑁䅁䅷䅁䭁䩁乁䅁䭁䉁䝯䅁䉁䅁䅁允䅁䅁䅯睥䅙䅁杷允䅁䅁䅍䅁䑁䅁䅷䅁䭁䍁乁䅁䭁䉁䝯䅁䉁䅁䅁允䅁䅁䅯杴䅙䅁杷允䅁䅁䅑䅁䑁䅁䅷䅁䭁䥁丸䅁䭁䉁䜸䅁䭁䍁䝁䅁䉁䅁䅁允䅁䅁䅯睥䅧䅁杷允䅁䅁䅑䅁䑁䅁䅷䅁䭁䩁乁䅁䭁䉁䜸䅁䭁䍁䝁䅁䉁䅁䅁允䅁䅁䅯兌䅫䅁杷允䅁䅁䅕䅁䑁䅁䅷䅁䭁䥁丸䅁䭁佁䭕䅁䭁佁䭙䅁䭁佁䭣䅁䉁䅁䅁允䅁䅁䅯䅅䅑䅁杷允䅁䅁䅕䅁䑁䅁䅷䅁䭁䩁乁䅁䭁佁䭕䅁䭁佁䭙䅁䭁佁䭣䅁䉁䅁䅁允䅁䅁䅯䅅䅑䅁杷允䅁䅁䅍䅁䑁䅁䅷䅁䭁佁乣䅁䭁䍁䝑䅁䉁䅁䅁允䅁䅁䅯䅅䅑䅁杷允䅁䅁䅕䅁䑁䅁䅷䅁䭁䥁丸䅁䭁佁䭧䅁䭁佁䭙䅁䭁佁䭣䅁䉁䅁䅁允䅁䅁䅯䅅䅑䅁杷允䅁䅁䅕䅁䑁䅁䅷䅁䭁䩁乁䅁䭁佁䭧䅁䭁佁䭙䅁䭁佁䭣䅁䉁䅁䅁允䅁䅁䅯䅅䅑䅁杷允䅁䅁䅕䅁䑁䅁䅷䅁䭁䝁䵫䅁䭁䵁即䅁䭁䅁䅑潁䭁䵁卫䅁䉁䅁䅁允䅁䅁䅕椹捨㡪ㅉ䕖䵁䅉䅅䅁䑁䅁䅁睁䵁䅁䅁权灂䅄䅁权慁杂䅁允䅁䅁䅅䅁䭁䵁䝍䅁䵁䅉䅅䅁䑁䅁䅁睁䵁䅁䅁权煂䅄䅁权慁杂䅁允䅁䅁䅅䅁䭁䱁䝙䅁䵁䅉䅅䅁䙁䅁䅁睁䵁䅁䅁权祃䅄䅁权䙄杅䅁权䕁䅁䅋权䩄杅䅁允䅁䅁䅅䅁䙁偁歡电汌全䅤䍄䉁䅁䅁睁䅁䅁䅍䅄䅁䅁䅯兡䅷䅁䅯杈䅙䅁䅅䅁䉁䅁䅁权歂睂䅁䍄䉁䅁䅁睁䅁䅁䅍䅄䅁䅁䅯条䅷䅁䅯杈䅙䅁䅅䅁䉁䅁䅁权⽄杂䅁䍄䉁䅁䅁䅂䅁䅁䅍䅄䅁䅁䅯条䅷䅁䅯睈䅙䅁䅯䅉䅙䅁䅅䅁䉁䅁䅁权㑂睂䅁䍄䉁䅁䅁睁䅁䅁䅍䅄䅁䅁䅯兡䅷䅁䅯杊䅙䅁䅅䅁䉁䅁䅁兂歃䑣䬰礱奎䅑杷允䅁䅁䅕䅁䑁䅁䅷䅁䭁䝁䵯䅁䭁佁䭯䅁䭁佁䭙䅁䭁佁䭳䅁䉁䅁䅁允䅁䅁䅯䅅䅑䅁杷允䅁䅁䅑䅁䑁䅁䅷䅁䭁䡁儴䅁䭁䉁䜸䅁䭁䍁䝁䅁䉁䅁䅁允䅁䅁䅯杬䅙䅁杷允䅁䅁䅕䅁䑁䅁䅷䅁䭁䡁儴䅁䭁佁䭫䅁䭁佁䭙䅁䭁佁䭣䅁䉁䅁䅁允䅁䅁䅯䅅䅑䅁杷允䅁䅁䅕䅁䑁䅁䅷䅁䭁䡁儴䅁䭁佁䭯䅁䭁佁䭙䅁䭁佁䭳䅁䉁䅁䅁允䅁䅁䅯䅅䅑䅁杷允䅁䅁䅕䅁䑁䅁䅷䅁䭁乁乕䅁䭁䵁单䅁䭁䅁䅑潁䭁䵁卧䅁䉁䅁䅁允䅁䅁䅕噐圵噶歃啂䵁䅉䅅䅁䙁䅁䅁睁䵁䅁䅁权噄兄䅁权䙄杅䅁权䕁䅁䅋权䩄杅䅁允䅁䅁䅅䅁䙁䡁扎䩨浐光䅰䍄䉁䅁䅁兂䅁䅁䅍䅄䅁䅁䅯眱䄰䅁䅯剸䅉䅁䅯䅂䍁䅧䅯剹䅉䅁䅅䅁䉁䅁䅁兂㝂獨䅵剫硷䅑杷允䅁䅁䅕䅁䑁䅁䅷䅁䭁乁乕䅁䭁䵁即䅁䭁䅁䅑潁䭁䵁卧䅁䉁䅁䅁允䅁䅁䅕䭆䠵場歯さ䵁䅉䅅䅁䙁䅁䅁睁䵁䅁䅁权偄䅄䅁权瑄权䅁权浄权䅁权湄权䅁允䅁䅁䅅䅁䭁䉁䕁䅁䵁䅉䅅䅁䑁䅁䅁睁䵁䅁䅁权噄兄䅁权慁杂䅁允䅁䅁䅅䅁䭁䵁䝍䅁䵁䅉䅅䅁䑁䅁䅁睁䵁䅁䅁权塄兄䅁权慁杂䅁允䅁䅁䅅䅁䭁䡁䝳䅁䵁䅉䅅䅁䑁䅁䅁睁䵁䅁䅁权噄兄䅁权捁杂䅁允䅁䅁䅅䅁䭁䡁䡕䅁䵁䅉䅅䅁䑁䅁䅁睁䵁䅁䅁权塄兄䅁权捁杂䅁允䅁䅁䅅䅁䭁䡁䝳䅁䵁䅉䅅䅁䑁䅁䅁睁䵁䅁䅁权噄兄䅁权歁杂䅁允䅁䅁䅅䅁䭁乁乙䅁䵁䅉䅅䅁䑁䅁䅁睁䵁䅁䅁权塄兄䅁权歁杂䅁允䅁䅁䅅䅁䭁乁乧䅁䵁䅉䅅䅁䙁䅁䅁睁䵁䅁䅁权噄兄䅁权灄权䅁权浄权䅁权湄权䅁允䅁䅁䅅䅁䭁䉁䕁䅁䵁䅉䅅䅁䙁䅁䅁睁䵁䅁䅁权噄兄䅁权煄权䅁权浄权䅁权牄权䅁允䅁䅁䅅䅁䭁䉁䕁䅁䵁䅉䅅䅁䕁䅁䅁睁䵁䅁䅁权㡄权䅁权晁杂䅁权杁杂䅁允䅁䅁䅅䅁䭁䥁䝙䅁䵁䅉䅅䅁䑁䅁䅁睁䵁䅁䅁权㝄权䅁权歁杂䅁允䅁䅁䅅䅁䭁䉁䕁䅁䵁䅉䅅䅁䙁䅁䅁睁䵁䅁䅁权㝄权䅁权汄权䅁权浄权䅁权湄权䅁允䅁䅁䅅䅁䭁䑁䱧䅁䵁䅉䅅䅁䙁䅁䅁睁䵁䅁䅁权㝄权䅁权灄权䅁权浄权䅁权湄权䅁允䅁䅁䅅䅁䭁䑁兙䅁䵁䅉䅅䅁䙁䅁䅁睁䵁䅁䅁权㡄权䅁权灄权䅁权浄权䅁权湄权䅁允䅁䅁䅅䅁䭁䉁䕁䅁䵁䅉䅅䅁䙁䅁䅁睁䵁䅁䅁权㝄权䅁权瑄权䅁权浄权䅁权湄权䅁允䅁䅁䅅䅁䡁䅁䅁䅁䅁敏䅚䍄䉁䅁䅁兂䅁䅁䅍䅄䅁䅁䅯睄䅷䅁䅯剸䅉䅁䅯䅂䍁䅧䅯剹䅉䅁䅅䅁䉁䅁䅁兂湃歺䵘奡坣䅑杷允䅁䅁䅍䅁䑁䅁䅷䅁䭁䅁䴸䅁䭁䉁䝷䅁䉁䅁䅁允䅁䅁䅯杌䅣䅁杷允䅁䅁䅍䅁䑁䅁䅷䅁䭁䅁䴸䅁䭁䍁䝙䅁䉁䅁䅁允䅁䅁䅕噋偹癷潖䕗䵁䅉䅅䅁䑁䅁䅁睁䵁䅁䅁权䝂睄䅁权奁杂䅁允䅁䅁䅅䅁䭁䡁䝷䅁䵁䅉䅅䅁䙁䅁䅁睁䵁䅁䅁权杁兄䅁权煄权䅁权浄权䅁权牄权䅁允䅁䅁䅅䅁䭁䉁䕁䅁䵁䅉䅅䅁䙁䅁䅁睁䵁䅁䅁权䝂睄䅁权汄权䅁权浄权䅁权湄权䅁允䅁䅁䅅䅁䭁䉁䕁䅁䵁䅉䅅䅁䑁䅁䅁睁䵁䅁䅁权䩃睃䅁权敁杂䅁允䅁䅁䅅䅁䭁䝁䝙䅁䵁䅉䅅䅁䙁䅁䅁睁䵁䅁䅁权㍁睄䅁权䱄杅䅁权䕁䅁䅋权䥄杅䅁允䅁䅁䅅䅁䙁䍁捬㡪ㅌ䙭䅴䍄䉁䅁䅁兂䅁䅁䅍䅄䅁䅁䅯睺䅷䅁䅯硹䅉䅁䅯䅂䍁䅧䅯䉹䅉䅁䅅䅁䉁䅁䅁兂㝂䭆䠵吴婰䅑杷允䅁䅁䅍䅁䑁䅁䅷䅁䭁䑁偣䅁䭁䉁䝧䅁䉁䅁䅁允䅁䅁䅯兇䅙䅁杷允䅁䅁䅍䅁䑁䅁䅷䅁䭁䑁偣䅁䭁䉁䝯䅁䉁䅁䅁允䅁䅁䅯䅷䅙䅁杷允䅁䅁䅍䅁䑁䅁䅷䅁䭁䑁偣䅁䭁䍁䝑䅁䉁䅁䅁允䅁䅁䅯剗䅉䅁杷允䅁䅁䅍䅁䑁䅁䅷䅁䭁䑁偣䅁䭁䍁䝙䅁䉁䅁䅁允䅁䅁䅕積積積呏啔䵁䅉䅅䅁䑁䅁䅁睁䵁䅁䅁权㝃䅄䅁权捁杂䅁允䅁䅁䅅䅁䭁䕁䜰䅁䵁䅉䅅䅁䙁䅁䅁睁䵁䅁䅁权㍁睄䅁权汄权䅁权浄权䅁权湄权䅁允䅁䅁䅅䅁䭁䅁䰸䅁䵁䅉䅅䅁䙁䅁䅁睁䵁䅁䅁权㍁睄䅁权獄权䅁权浄权䅁权湄权䅁允䅁䅁䅅䅁䡁䅁䅁䅁䅁畇䅚䍄䉁䅁䅁兂䅁䅁䅍䅄䅁䅁䅯䅢䄴䅁䅯硹䅉䅁䅯䅂䍁䅧䅯䉹䅉䅁䅅䅁䉁䅁䅁兂偃癷潕䉘吹䅑杷允䅁䅁䅕䅁䑁䅁䅷䅁䭁䝁乣䅁䭁䵁单䅁䭁䅁䅑潁䭁䵁卧䅁䉁䅁䅁允䅁䅁䅕稵煭ㅖ稶商䵁䅉䅅䅁䑁䅁䅁睁䵁䅁䅁权湂兄䅁权慁杂䅁允䅁䅁䅅䅁䭁䙁䝫䅁䵁䅉䅅䅁䑁䅁䅁睁䵁䅁䅁权湂兄䅁权捁杂䅁允䅁䅁䅅䅁䭁䕁䝅䅁䵁䅉䅅䅁䑁䅁䅁睁䵁䅁䅁权湂兄䅁权流杂䅁允䅁䅁䅅䅁䙁䅁䅁䅁䅁䙉䅚䍄䉁䅁䅁兂䅁䅁䅍䅄䅁䅁䅯睵䅷䅁䅯硹䅉䅁䅯䅂䍁䅧䅯䉹䅉䅁䅅䅁䉁䅁䅁兂桄桥畓げ卆䅑杷允䅁䅁䅕䅁䑁䅁䅷䅁䭁䱁䵯䅁䭁䵁即䅁䭁䅁䅑潁䭁䵁卫䅁䉁䅁䅁允䅁䅁䅕捺䵺䵺捹䕘䵁䅉䅅䅁䙁䅁䅁睁䵁䅁䅁权㝃䅄䅁权䱄杅䅁权䕁䅁䅋权䩄杅䅁允䅁䅁䅅䅁䙁佁㙆䭆䠵噍䅎䍄䉁䅁䅁䅂䅁䅁䅍䅄䅁䅁䅯杵䅷䅁䅯睈䅙䅁䅯䅉䅙䅁䅅䅁䉁䅁䅁权㙃杂䅁䍄䉁䅁䅁睁䅁䅁䅍䅄䅁䅁䅯杵䅷䅁䅯䅊䅙䅁䅅䅁䉁䅁䅁权䥁睂䅁䍄䉁䅁䅁睁䅁䅁䅍䅄䅁䅁䅯睵䅷䅁䅯䅊䅙䅁䅅䅁䉁䅁䅁权婃睄䅁䍄䉁䅁䅁兂䅁䅁䅍䅄䅁䅁䅯杵䅷䅁䅯朶䅯䅁䅯朵䅯䅁䅯眶䅯䅁䅅䅁䉁䅁䅁睂䅁䅁䅁䍁浺䅑杷允䅁䅁䅕䅁䑁䅁䅷䅁䭁䩁丸䅁䭁佁䭫䅁䭁佁䭙䅁䭁佁䭣䅁䉁䅁䅁允䅁䅁䅯朱䄸䅁杷允䅁䅁䅍䅁䑁䅁䅷䅁䭁佁佉䅁䭁䉁䜴䅁䉁䅁䅁允䅁䅁䅯睎䅙䅁杷允䅁䅁䅕䅁䑁䅁䅷䅁䭁䡁余䅁䭁䵁单䅁䭁䅁䅑潁䭁䵁卫䅁䉁䅁䅁允䅁䅁䅕硸乸捷剆䕓䵁䅉䅅䅁䕁䅁䅁睁䵁䅁䅁权楄杄䅁权晁杂䅁权杁杂䅁允䅁䅁䅅䅁䭁䵁䩁䅁䵁䅉䅅䅁䙁䅁䅁睁䵁䅁䅁权楄杄䅁权灄权䅁权浄权䅁权湄权䅁允䅁䅁䅅䅁䭁䉁䕁䅁䵁䅉䅅䅁䙁䅁䅁睁䵁䅁䅁权楄杄䅁权瑄权䅁权浄权䅁权湄权䅁允䅁䅁䅅䅁䭁䉁䕁䅁䵁䅉䅅䅁䑁䅁䅁睁䵁䅁䅁权奃睄䅁权奁杂䅁允䅁䅁䅅䅁䭁䕁䝯䅁䵁䅉䅅䅁䙁䅁䅁睁䵁䅁䅁权奃睄䅁权潄权䅁权浄权䅁权湄权䅁允䅁䅁䅅䅁䭁䅁䱙䅁䵁䅉䅅䅁䙁䅁䅁睁䵁䅁䅁权ぁ睃䅁权䱄杅䅁权䕁䅁䅋权䥄杅䅁允䅁䅁䅅䅁䙁䑁積積積さ䄵䍄䉁䅁䅁睁䅁䅁䅍䅄䅁䅁䅯䅎䅳䅁䅯杈䅙䅁䅅䅁䉁䅁䅁权慃杂䅁䍄䉁䅁䅁兂䅁䅁䅍䅄䅁䅁䅯睸䄰䅁䅯硹䅉䅁䅯䅂䍁䅧䅯䉹䅉䅁䅅䅁䉁䅁䅁兂㥁瑃橥䝣吱䅑杷允䅁䅁䅍䅁䑁䅁䅷䅁䭁䵁乣䅁䭁䉁䝧䅁䉁䅁䅁允䅁䅁䅯䅦䅙䅁杷允䅁䅁䅍䅁䑁䅁䅷䅁䭁䵁乣䅁䭁䉁䝯䅁䉁䅁䅁允䅁䅁䅯兗䅙䅁杷允䅁䅁䅕䅁䑁䅁䅷䅁䭁䭁偁䅁䭁佁䭯䅁䭁佁䭙䅁䭁佁䭳䅁䉁䅁䅁允䅁䅁䅯䅅䅑䅁杷允䅁䅁䅕䅁䑁䅁䅷䅁䭁䅁儰䅁䭁佁䭯䅁䭁佁䭙䅁䭁佁䭳䅁䉁䅁䅁允䅁䅁䅯䅅䅑䅁杷允䅁䅁䅍䅁䑁䅁䅷䅁䭁䵁乣䅁䭁䍁䝙䅁䉁䅁䅁允䅁䅁䅕䡰㥁瑃呦䕗䵁䅉䅅䅁䙁䅁䅁睁䵁䅁䅁权䡄兄䅁权灄权䅁权浄权䅁权湄权䅁允䅁䅁䅅䅁䭁䉁八䅁䵁䅉䅅䅁䙁䅁䅁睁䵁䅁䅁权䡄兄䅁权煄权䅁权浄权䅁权牄权䅁允䅁䅁䅅䅁䡁䅁䅁䅁权佐䅚䍄䉁䅁䅁兂䅁䅁䅍䅄䅁䅁䅯睸䄰䅁䅯䄷䅯䅁䅯朵䅯䅁䅯眵䅯䅁䅅䅁䉁䅁䅁睂䅁䅁䅁䱧汶䅑杷允䅁䅁䅕䅁䑁䅁䅷䅁䭁䅁乍䅁䭁佁䭫䅁䭁佁䭙䅁䭁佁䭣䅁䉁䅁䅁允䅁䅁䅯䅅䅑䅁杷允䅁䅁䅕䅁䑁䅁䅷䅁䭁乁临䅁䭁佁䭫䅁䭁佁䭙䅁䭁佁䭣䅁䉁䅁䅁允䅁䅁䅯䅅䅑䅁杷允䅁䅁䅕䅁䑁䅁䅷䅁䭁䅁乍䅁䭁佁䭯䅁䭁佁䭙䅁䭁佁䭳䅁䉁䅁䅁允䅁䅁䅯䅅䅑䅁杷允䅁䅁䅕䅁䑁䅁䅷䅁䭁䅁乍䅁䭁佁䬰䅁䭁佁䭙䅁䭁佁䭣䅁䉁䅁䅁允䅁䅁䅯䅅䅑䅁杷允䅁䅁䅍䅁䑁䅁䅷䅁䭁䙁䵯䅁䭁䵁匸䅁䉁䅁䅁允䅁䅁䅣䅁䅁䕁湄䔵䵁䅉䅅䅁䙁䅁䅁睁䵁䅁䅁权慂䅄䅁权䙄杅䅁权䕁䅁䅋权䥄杅䅁允䅁䅁䅅䅁䙁䥁剴瑊慨剃䅸䍄䉁䅁䅁䅂䅁䅁䅍䅄䅁䅁䅯杗䅷䅁䅯睈䅙䅁䅯䅉䅙䅁䅅䅁䉁䅁䅁权杁元䅁䍄䉁䅁䅁睁䅁䅁䅍䅄䅁䅁䅯睙䄴䅁䅯䅈䅙䅁䅅䅁䉁䅁䅁权䱄杂䅁䍄䉁䅁䅁睁䅁䅁䅍䅄䅁䅁䅯䅨䅷䅁䅯硺䅉䅁䅅䅁䉁䅁䅁权允䅂䅁䍄䉁䅁䅁睁䅁䅁䅍䅄䅁䅁䅯睥䅷䅁䅯䅊䅙䅁䅅䅁䉁䅁䅁权允䅂䅁䍄䉁䅁䅁睁䅁䅁䅍䅄䅁䅁䅯睥䄰䅁䅯硺䅉䅁䅅䅁䉁䅁䅁睂䅁䅁䅁䭧歘䅑杷允䅁䅁䅍䅁䑁䅁䅷䅁䭁䝁位䅁䭁䉁䜴䅁䉁䅁䅁允䅁䅁䅯睹䅙䅁杷允䅁䅁䅑䅁䑁䅁䅷䅁䭁䝁位䅁䭁䉁䜸䅁䭁䍁䝁䅁䉁䅁䅁允䅁䅁䅯睏䅙䅁杷允䅁䅁䅕䅁䑁䅁䅷䅁䭁䩁临䅁䭁䵁单䅁䭁䅁䅑潁䭁䵁卫䅁䉁䅁䅁允䅁䅁䅕㙷潇瀶ㅋぅ䵁䅉䅅䅁䙁䅁䅁睁䵁䅁䅁权㉄睃䅁权䙄杅䅁权䕁䅁䅋权䥄杅䅁允䅁䅁䅅䅁䙁䅁獌桊橮硄䅖䍄䉁䅁䅁兂䅁䅁䅍䅄䅁䅁䅯朹䅳䅁䅯剸䅉䅁䅯䅂䍁䅧䅯剹䅉䅁䅅䅁䉁䅁䅁兂䑁汔⬳䅑噁䅑杷允䅁䅁䅑䅁䑁䅁䅷䅁䭁偁䱙䅁䭁䉁䜸䅁䭁䍁䝁䅁䉁䅁䅁允䅁䅁䅯儹䄰䅁杷允䅁䅁䅕䅁䑁䅁䅷䅁䭁䑁䱉䅁䭁䵁单䅁䭁䅁䅑潁䭁䵁卧䅁䉁䅁䅁允䅁䅁䅕硘礯攳瑙䕂䵁䅉䅅䅁䙁䅁䅁睁䵁䅁䅁权祁睃䅁权䙄杅䅁权䕁䅁䅋权䩄杅䅁允䅁䅁䅅䅁䙁佁堲灶䘵杕䅊䍄䉁䅁䅁睁䅁䅁䅍䅄䅁䅁䅯杍䅳䅁䅯䅈䅙䅁䅅䅁䉁䅁䅁权楂杂䅁䍄䉁䅁䅁睁䅁䅁䅍䅄䅁䅁䅯杍䅳䅁䅯䅊䅙䅁䅅䅁䉁䅁䅁权䥁睂䅁䍄䉁䅁䅁兂䅁䅁䅍䅄䅁䅁䅯児䅳䅁䅯硹䅉䅁䅯䅂䍁䅧䅯䉹䅉䅁䅅䅁䉁䅁䅁兂塄㍯㥁桃湤䅑杷允䅁䅁䅍䅁䑁䅁䅷䅁䭁䑁䰰䅁䭁䉁䝧䅁䉁䅁䅁允䅁䅁䅯兇䅙䅁杷允䅁䅁䅍䅁䑁䅁䅷䅁䭁䡁䵍䅁䭁䉁䝯䅁䉁䅁䅁允䅁䅁䅯睓䅙䅁杷允䅁䅁䅍䅁䑁䅁䅷䅁䭁䑁䰰䅁䭁䍁䝙䅁䉁䅁䅁允䅁䅁䅕䥘䌯匹㡨啕䵁䅉䅅䅁䑁䅁䅁睁䵁䅁䅁权㥄睃䅁权奁杂䅁允䅁䅁䅅䅁䭁䍁䜰䅁䵁䅉䅅䅁䙁䅁䅁睁䵁䅁䅁权㥁睃䅁权獄权䅁权浄权䅁权湄权䅁允䅁䅁䅅䅁䡁䅁䅁䅁䅄⭔䅚䍄䉁䅁䅁兂䅁䅁䅍䅄䅁䅁䅯儵䄴䅁䅯硹䅉䅁䅯䅂䍁䅧䅯䉹䅉䅁䅅䅁䉁䅁䅁兂慃婭婭呭楆䅑杷允䅁䅁䅕䅁䑁䅁䅷䅁䭁佁乑䅁䭁䵁即䅁䭁䅁䅑潁䭁䵁卧䅁䉁䅁䅁允䅁䅁䅕場啯歲剣し䵁䅉䅅䅁䑁䅁䅁睁䵁䅁䅁权汄杄䅁权敁杂䅁允䅁䅁䅅䅁䭁佁䝍䅁䵁䅉䅅䅁䕁䅁䅁睁䵁䅁䅁权汄杄䅁权晁杂䅁权杁杂䅁允䅁䅁䅅䅁䭁䝁䜰䅁䵁䅉䅅䅁䑁䅁䅁睁䵁䅁䅁权汄杄䅁权流杂䅁允䅁䅁䅅䅁䙁䥁牘払敧噖䅒䍄䉁䅁䅁兂䅁䅁䅍䅄䅁䅁䅯儵䄴䅁䅯䄶䅯䅁䅯朵䅯䅁䅯眵䅯䅁䅅䅁䉁䅁䅁权允䅂䅁䍄䉁䅁䅁兂䅁䅁䅍䅄䅁䅁䅯兩䅳䅁䅯剸䅉䅁䅯䅂䍁䅧䅯剹䅉䅁䅅䅁䉁䅁䅁兂偁灌㝊⽋ㄸ䅑杷允䅁䅁䅕䅁䑁䅁䅷䅁䭁佁何䅁䭁佁䭯䅁䭁佁䭙䅁䭁佁䭳䅁䉁䅁䅁允䅁䅁䅯䅅䅑䅁杷允䅁䅁䅕䅁䑁䅁䅷䅁䭁䩁临䅁䭁䵁单䅁䭁䅁䅑潁䭁䵁卧䅁䉁䅁䅁允䅁䅁䅕潕啗塯橳啅䵁䅉䅅䅁䙁䅁䅁睁䵁䅁䅁权敃兄䅁权䱄杅䅁权䕁䅁䅋权䩄杅䅁允䅁䅁䅅䅁䙁䝁浚浚浚汚䅸䍄䉁䅁䅁睁䅁䅁䅍䅄䅁䅁䅯杮䄰䅁䅯杇䅙䅁䅅䅁䉁䅁䅁权扁杂䅁䍄䉁䅁䅁䅂䅁䅁䅍䅄䅁䅁䅯杮䄰䅁䅯睈䅙䅁䅯䅉䅙䅁䅅䅁䉁䅁䅁权䍃䅃䅁䍄䉁䅁䅁睁䅁䅁䅍䅄䅁䅁䅯杮䄰䅁䅯䅊䅙䅁䅅䅁䉁䅁䅁权允䅂䅁䍄䉁䅁䅁兂䅁䅁䅍䅄䅁䅁䅯䅅䅳䅁䅯䄶䅯䅁䅯朵䅯䅁䅯眵䅯䅁䅅䅁䉁䅁䅁权允䅂䅁䍄䉁䅁䅁兂䅁䅁䅍䅄䅁䅁䅯儯䅳䅁䅯剸䅉䅁䅯䅂䍁䅧䅯剹䅉䅁䅅䅁䉁䅁䅁兂䵂䍩乶噑⭄睐杷允䅁䅁䅕䅁䑁䅁䅷䅁䭁䩁临䅁䭁佁䭧䅁䭁佁䭙䅁䭁佁䭣䅁䉁䅁䅁允䅁䅁䅯李䅳䅁杷允䅁䅁䅕䅁䑁䅁䅷䅁䭁䩁临䅁䭁佁䭫䅁䭁佁䭙䅁䭁佁䭣䅁䉁䅁䅁允䅁䅁䅯剙䅉䅁杷允䅁䅁䅕䅁䑁䅁䅷䅁䭁䩁临䅁䭁佁䭯䅁䭁佁䭙䅁䭁佁䭳䅁䉁䅁䅁允䅁䅁䅯䅅䅑䅁杷允䅁䅁䅕䅁䑁䅁䅷䅁䭁䩁临䅁䭁佁䭷䅁䭁佁䭙䅁䭁佁䭣䅁䉁䅁䅁允䅁䅁䅣䅁䅁䵁䱄䔵䵁䅉䅅䅁䙁䅁䅁睁䵁䅁䅁权⽂䅅䅁权䱄杅䅁权䕁䅁䅋权䩄杅䅁允䅁䅁䅅䅁䙁佁㙆䭆䠵噙䅨䍄䉁䅁䅁兂䅁䅁䅍䅄䅁䅁䅯杮䄰䅁䅯儷䅯䅁䅯朵䅯䅁䅯眵䅯䅁䅅䅁䉁䅁䅁睂䅁䅁䅁䵷歶䅑杷允䅁䅁䅍䅁䑁䅁䅷䅁䭁䵁䵳䅁䭁䉁䜴䅁䉁䅁䅁允䅁䅁䅯䅎䅙䅁杷允䅁䅁䅕䅁䑁䅁䅷䅁䭁䙁䵁䅁䭁䵁单䅁䭁䅁䅑潁䭁䵁卧䅁䉁䅁䅁允䅁䅁䅕⭴朴唵䥘樷䴸䅉䅅䅁䙁䅁䅁睁䵁䅁䅁权䕃䅄䅁权䱄杅䅁权䕁䅁䅋权䩄杅䅁允䅁䅁䅅䅁䙁䉁畓⭒㙆䙰䅨䍄䉁䅁䅁兂䅁䅁䅍䅄䅁䅁䅯䅹䄰䅁䅯朶䅯䅁䅯朵䅯䅁䅯眶䅯䅁䅅䅁䉁䅁䅁睂䅁䅁䅁䕑浢䅑杷允䅁䅁䅕䅁䑁䅁䅷䅁䭁䥁䵑䅁䭁佁䭯䅁䭁佁䭙䅁䭁佁䭳䅁䉁䅁䅁允䅁䅁䅯䅅䅑䅁杷允䅁䅁䅕䅁䑁䅁䅷䅁䭁䥁䵑䅁䭁佁䭷䅁䭁佁䭙䅁䭁佁䭣䅁䉁䅁䅁允䅁䅁䅯䅅䅑䅁杷允䅁䅁䅍䅁䑁䅁䅷䅁䭁䱁䴴䅁䭁䵁匸䅁䉁䅁䅁允䅁䅁䅣䅁䅁䝁橃〴䵁䅉䅅䅁䙁䅁䅁睁䵁䅁䅁权⭃䅄䅁权䙄杅䅁权䕁䅁䅋权䩄杅䅁允䅁䅁䅅䅁䙁䑁摷兤灖䉔䅆䍄䉁䅁䅁兂䅁䅁䅍䅄䅁䅁䅯睶䅷䅁䅯剸䅉䅁䅯䅂䍁䅧䅯剹䅉䅁䅅䅁䉁䅁䅁兂奁瀯則牸偷䅑杷允䅁䅁䅕䅁䑁䅁䅷䅁䭁䱁䴴䅁䭁䵁即䅁䭁䅁䅑潁䭁䵁卧䅁䉁䅁䅁允䅁䅁䅕䭆䠵場䵰䕙䵁䅉䅅䅁䙁䅁䅁睁䵁䅁䅁权⽃䅄䅁权䱄杅䅁权䕁䅁䅋权䥄杅䅁允䅁䅁䅅䅁䙁䍁捬㡪ㅌ䙏䅂䍄䉁䅁䅁睁䅁䅁䅍䅄䅁䅁䅯杶䅷䅁䅯䅇䅙䅁䅅䅁䉁䅁䅁权䩂睂䅁䍄䉁䅁䅁睁䅁䅁䅍䅄䅁䅁䅯睶䅷䅁䅯䅇䅙䅁䅅䅁䉁䅁䅁权灁杂䅁䍄䉁䅁䅁睁䅁䅁䅍䅄䅁䅁䅯杶䅷䅁䅯杈䅙䅁䅅䅁䉁䅁䅁权䩄䅃䅁䍄䉁䅁䅁睁䅁䅁䅍䅄䅁䅁䅯睶䅷䅁䅯杈䅙䅁䅅䅁䉁䅁䅁权乄睂䅁䍄䉁䅁䅁兂䅁䅁䅍䅄䅁䅁䅯元䄸䅁䅯䄷䅯䅁䅯朵䅯䅁䅯眵䅯䅁䅅䅁䉁䅁䅁睂䅁䅁䅁䙑氳䅑杷允䅁䅁䅍䅁䑁䅁䅷䅁䭁䱁䴸䅁䭁䍁䝙䅁䉁䅁䅁允䅁䅁䅕捺䵺䵺䵺啖䵁䅉䅅䅁䙁䅁䅁睁䵁䅁䅁权⽃䅄䅁权潄权䅁权浄权䅁权湄权䅁允䅁䅁䅅䅁䭁䅁䱙䅁䵁䅉䅅䅁䙁䅁䅁睁䵁䅁䅁权⽃䅄䅁权獄权䅁权浄权䅁权湄权䅁允䅁䅁䅅䅁䡁䅁䅁䅁杄敩䅖䍄䉁䅁䅁兂䅁䅁䅍䅄䅁䅁䅯䅌䄴䅁䅯硹䅉䅁䅯䅂䍁䅧䅯䉹䅉䅁䅅䅁䉁䅁䅁兂慃婭婭坭扬䅑杷允䅁䅁䅕䅁䑁䅁䅷䅁䭁䍁佷䅁䭁䵁即䅁䭁䅁䅑潁䭁䵁卫䅁䉁䅁䅁允䅁䅁䅕灭婭婭灮啗䵁䅉䅅䅁䙁䅁䅁睁䵁䅁䅁权灁睄䅁权䱄杅䅁权䕁䅁䅋权䥄杅䅁允䅁䅁䅅䅁䙁䍁捬㡪ㅌ䙃䅸䍄䉁䅁䅁睁䅁䅁䅍䅄䅁䅁䅯䅌䄴䅁䅯䅈䅙䅁䅅䅁䉁䅁䅁权婂杂䅁䍄䉁䅁䅁兂䅁䅁䅍䅄䅁䅁䅯䅌䄴䅁䅯䄷䅯䅁䅯朵䅯䅁䅯眵䅯䅁䅅䅁䉁䅁䅁睂䅁䅁䅁䉙洷䅑杷允䅁䅁䅕䅁䑁䅁䅷䅁䭁䍁佷䅁䭁佁䬰䅁䭁佁䭙䅁䭁佁䭣䅁䉁䅁䅁允䅁䅁䅣䅁䅁䝁敁欵䵁䅉䅅䅁䕁䅁䅁睁䵁䅁䅁权䑄杄䅁权晁杂䅁权杁杂䅁允䅁䅁䅅䅁䭁偁䝑䅁䵁䅉䅅䅁䑁䅁䅁睁䵁䅁䅁权噁杄䅁权歁杂䅁允䅁䅁䅅䅁䭁䕁內䅁䵁䅉䅅䅁䙁䅁䅁睁䵁䅁䅁权噁杄䅁权汄权䅁权浄权䅁权湄权䅁允䅁䅁䅅䅁䭁䅁䰸䅁䵁䅉䅅䅁䑁䅁䅁睁䵁䅁䅁权䉂睄䅁权偄杅䅁允䅁䅁䅅䅁䡁䅁䅁䅁䅁佌䅒䍄䉁䅁䅁兂䅁䅁䅍䅄䅁䅁䅯眱䅳䅁䅯朶䅯䅁䅯朵䅯䅁䅯眶䅯䅁䅅䅁䉁䅁䅁权允䅂䅁䍄䉁䅁䅁睁䅁䅁䅍䅄䅁䅁䅯睕䅳䅁䅯䅈䅙䅁䅅䅁䉁䅁䅁权䱄杂䅁䍄䉁䅁䅁睁䅁䅁䅍䅄䅁䅁䅯兑䄸䅁䅯䅈䅙䅁䅅䅁䉁䅁䅁权煄杂䅁䍄䉁䅁䅁兂䅁䅁䅍䅄䅁䅁䅯睥䅷䅁䅯硹䅉䅁䅯䅂䍁䅧䅯剹䅉䅁䅅䅁䉁䅁䅁兂㉄䙋偹癷坖䅑杷允䅁䅁䅍䅁䑁䅁䅷䅁䭁䡁䵳䅁䭁䉁䝧䅁䉁䅁䅁允䅁䅁䅯䅦䅙䅁杷允䅁䅁䅑䅁䑁䅁䅷䅁䭁䑁偙䅁䭁䉁䜸䅁䭁䍁䝁䅁䉁䅁䅁允䅁䅁䅯䈯䅁䅁杷允䅁䅁䅍䅁䑁䅁䅷䅁䭁䡁䵳䅁䭁䉁䜴䅁䉁䅁䅁允䅁䅁䅯䅖䅙䅁杷允䅁䅁䅑䅁䑁䅁䅷䅁䭁䡁䵳䅁䭁䉁䜸䅁䭁䍁䝁䅁䉁䅁䅁允䅁䅁䅯杬䅙䅁杷允䅁䅁䅕䅁䑁䅁䅷䅁䭁䡁䵳䅁䭁佁䭧䅁䭁佁䭙䅁䭁佁䭣䅁䉁䅁䅁允䅁䅁䅯䅅䅑䅁杷允䅁䅁䅍䅁䑁䅁䅷䅁䭁佁乙䅁䭁䉁䝧䅁䉁䅁䅁允䅁䅁䅯䅦䅙䅁杷允䅁䅁䅍䅁䑁䅁䅷䅁䭁佁乙䅁䭁䉁䝷䅁䉁䅁䅁允䅁䅁䅯杙䅙䅁杷允䅁䅁䅍䅁䑁䅁䅷䅁䭁佁乙䅁䭁䉁䜴䅁䉁䅁䅁允䅁䅁䅯䅎䅙䅁杷允䅁䅁䅕䅁䑁䅁䅷䅁䭁䩁䵯䅁䭁佁䭫䅁䭁佁䭙䅁䭁佁䭣䅁䉁䅁䅁允䅁䅁䅯䅅䅑䅁杷允䅁䅁䅕䅁䑁䅁䅷䅁䭁佁乙䅁䭁佁䭕䅁䭁佁䭙䅁䭁佁䭣䅁䉁䅁䅁允䅁䅁䅯䅅䅑䅁杷允䅁䅁䅕䅁䑁䅁䅷䅁䭁䍁乷䅁䭁䵁单䅁䭁䅁䅑潁䭁䵁卫䅁䉁䅁䅁允䅁䅁䅕䍴⭇䉕㕓歃䵁䅉䅅䅁䙁䅁䅁睁䵁䅁䅁权獁兄䅁权灄权䅁权浄权䅁权湄权䅁允䅁䅁䅅䅁䭁䝁卑䅁䵁䅉䅅䅁䑁䅁䅁睁䵁䅁䅁权䡁兄䅁权偄杅䅁允䅁䅁䅅䅁䡁䅁䅁䅁䅃敏䅎䍄䉁䅁䅁兂䅁䅁䅍䅄䅁䅁䅯睂䄰䅁䅯剸䅉䅁䅯䅂䍁䅧䅯䉹䅉䅁䅅䅁䉁䅁䅁兂⽃啊倴栫契䅑杷允䅁䅁䅍䅁䑁䅁䅷䅁䭁䅁乣䅁䭁䉁䝧䅁䉁䅁䅁允䅁䅁䅯克䅙䅁杷允䅁䅁䅍䅁䑁䅁䅷䅁䭁䅁乣䅁䭁䉁䝯䅁䉁䅁䅁允䅁䅁䅯睘䅙䅁杷允䅁䅁䅍䅁䑁䅁䅷䅁䭁䅁乣䅁䭁䍁䝙䅁䉁䅁䅁允䅁䅁䅕㡪ㅌ䙋偸䕗䵁䅉䅅䅁䙁䅁䅁睁䵁䅁䅁权䡁兄䅁权汄权䅁权浄权䅁权湄权䅁允䅁䅁䅅䅁䭁偁䭫䅁䵁䅉䅅䅁䑁䅁䅁睁䵁䅁䅁权㉃睃䅁权歁杂䅁允䅁䅁䅅䅁䭁䉁䕁䅁䵁䅉䅅䅁䙁䅁䅁睁䵁䅁䅁权塂睃䅁权䱄杅䅁权䕁䅁䅋权䥄杅䅁允䅁䅁䅅䅁䙁䩁婱婭婭嘲䅎䍄䉁䅁䅁睁䅁䅁䅍䅄䅁䅁䅯睖䅳䅁䅯杇䅙䅁䅅䅁䉁䅁䅁权㥁杂䅁䍄䉁䅁䅁睁䅁䅁䅍䅄䅁䅁䅯睖䅳䅁䅯䅈䅙䅁䅅䅁䉁䅁䅁权獄杂䅁䍄䉁䅁䅁睁䅁䅁䅍䅄䅁䅁䅯睖䅳䅁䅯䅊䅙䅁䅅䅁䉁䅁䅁权㍄䅅䅁䍄䉁䅁䅁兂䅁䅁䅍䅄䅁䅁䅯睖䅳䅁䅯䄷䅯䅁䅯朵䅯䅁䅯眵䅯䅁䅅䅁䉁䅁䅁权允䅂䅁䍄䉁䅁䅁兂䅁䅁䅍䅄䅁䅁䅯睖䅳䅁䅯儷䅯䅁䅯朵䅯䅁䅯眵䅯䅁䅅䅁䉁䅁䅁权允䅂䅁䍄䉁䅁䅁兂䅁䅁䅍䅄䅁䅁䅯兵䄰䅁䅯剸䅉䅁䅯䅂䍁䅧䅯䉹䅉䅁䅅䅁䉁䅁䅁兂噁䰶㔳㥘愰䅑杷允䅁䅁䅕䅁䑁䅁䅷䅁䭁䥁䱣䅁䭁佁䭕䅁䭁佁䭙䅁䭁佁䭣䅁䉁䅁䅁允䅁䅁䅯䅅䅑䅁杷允䅁䅁䅕䅁䑁䅁䅷䅁䭁䱁乫䅁䭁佁䭯䅁䭁佁䭙䅁䭁佁䭳䅁䉁䅁䅁允䅁䅁䅯䅅䅑䅁杷允䅁䅁䅕䅁䑁䅁䅷䅁䭁䭁䱣䅁䭁䵁即䅁䭁䅁䅑潁䭁䵁卫䅁䉁䅁䅁允䅁䅁䅕㡪ㅌ䙋晸啗䵁䅉䅅䅁䙁䅁䅁睁䵁䅁䅁权灃睃䅁权䱄杅䅁权䕁䅁䅋权䩄杅䅁允䅁䅁䅅䅁啁䙁䄰䅁䅁䅁䅁䍄䉁䅁䅁睁䅁䅁䅍䅄䅁䅁䅯睨䅳䅁䅯硺䅉䅁䅅䅁䉁䅁䅁权允䅂䅁䍄䉁䅁䅁兂䅁䅁䅍䅄䅁䅁䅯兇䅳䅁䅯硹䅉䅁䅯䅂䍁䅧䅯䉹䅉䅁䅅䅁䉁䅁䅁䅆噂䅁䅁䅁䅁䅁杷允䅁䅁䅍䅁䑁䅁䅷䅁䭁䥁䱣䅁䭁䍁䝑䅁䉁䅁䅁允䅁䅁䅯剚䅉䅁杷允䅁䅁䅕䅁䑁䅁䅷䅁䭁䥁䱣䅁䭁佁䬰䅁䭁佁䭙䅁䭁佁䭣䅁䉁䅁䅁允䅁䅁䅯䅅䅑䅁杷允䅁䅁䅍䅁䑁䅁䅷䅁䭁䉁䱁䅁䭁䉁䝧䅁䉁䅁䅁允䅁䅁䅯児䅙䅁杷允䅁䅁䅕䅁䑁䅁䅷䅁䭁䍁䵷䅁䭁佁䭷䅁䭁佁䭙䅁䭁佁䭣䅁䉁䅁䅁允䅁䅁䅣䅁䅁䭁婁欵䵁䅉䅅䅁䑁䅁䅁睁䵁䅁䅁权允睃䅁权歁杂䅁允䅁䅁䅅䅁䭁䙁䭷䅁䵁䅉䅅䅁䙁䅁䅁睁䵁䅁䅁权允睃䅁权獄权䅁权浄权䅁权湄权䅁允䅁䅁䅅䅁䭁䉁䕁䅁䵁䅉䅅䅁䙁䅁䅁睁䵁䅁䅁权允睃䅁权瑄权䅁权浄权䅁权湄权䅁允䅁䅁䅅䅁䭁䉁䕁䅁䵁䅉䅅䅁䙁䅁䅁睁䵁䅁䅁权晃兄䅁权瑄权䅁权浄权䅁权湄权䅁允䅁䅁䅅䅁䡁䅁䅁䅁䅄敒䅚䍄䉁䅁䅁兂䅁䅁䅍䅄䅁䅁䅯兙䄸䅁䅯儷䅯䅁䅯朵䅯䅁䅯眵䅯䅁䅅䅁䉁䅁䅁权允䅂䅁䍄䉁䅁䅁䅂䅁䅁䅍䅄䅁䅁䅯兰䄰䅁䅯睈䅙䅁䅯䅉䅙䅁䅅䅁䉁䅁䅁权呁䅅䅁䍄䉁䅁䅁睁䅁䅁䅍䅄䅁䅁䅯兰䄰䅁䅯䅊䅙䅁䅅䅁䉁䅁䅁权浂杅䅁䍄䉁䅁䅁睁䅁䅁䅍䅄䅁䅁䅯兰䄰䅁䅯杊䅙䅁䅅䅁䉁䅁䅁䅆摂䅁䅁䅁䅁䅁杷允䅁䅁䅕䅁䑁䅁䅷䅁䭁䭁乕䅁䭁佁䭧䅁䭁佁䭙䅁䭁佁䭣䅁䉁䅁䅁允䅁䅁䅯䅅䅑䅁杷允䅁䅁䅍䅁䑁䅁䅷䅁䭁佁估䅁䭁䉁䝧䅁䉁䅁䅁允䅁䅁䅯兇䅙䅁杷允䅁䅁䅕䅁䑁䅁䅷䅁䭁佁估䅁䭁佁䭧䅁䭁佁䭙䅁䭁佁䭣䅁䉁䅁䅁允䅁䅁䅯杂䅳䅁杷允䅁䅁䅕䅁䑁䅁䅷䅁䭁佁估䅁䭁佁䭷䅁䭁佁䭙䅁䭁佁䭣䅁䉁䅁䅁允䅁䅁䅣䅁䅁䕁癁欵䵁䅉䅅䅁䙁䅁䅁睁䵁䅁䅁权兄䅄䅁权䙄杅䅁权䕁䅁䅋权䥄杅䅁允䅁䅁䅅䅁䙁䅁䘷䉁却癆⼸䍄䉁䅁䅁䅂䅁䅁䅍䅄䅁䅁䅯杺䅷䅁䅯睈䅙䅁䅯䅉䅙䅁䅅䅁䉁䅁䅁权㉃权䅁䍄䉁䅁䅁䅂䅁䅁䅍䅄䅁䅁䅯睺䅷䅁䅯睈䅙䅁䅯䅉䅙䅁䅅䅁䉁䅁䅁权䵂杂䅁䍄䉁䅁䅁䅂䅁䅁䅍䅄䅁䅁䅯䄰䅷䅁䅯睈䅙䅁䅯䅉䅙䅁䅅䅁䉁䅁䅁权噂杅䅁䍄䉁䅁䅁睁䅁䅁䅍䅄䅁䅁䅯睺䅷䅁䅯杊䅙䅁䅅䅁䉁䅁䅁兂卂䉵䘶㠶剆䅑杷允䅁䅁䅕䅁䑁䅁䅷䅁䭁䵁䴴䅁䭁佁䭧䅁䭁佁䭙䅁䭁佁䭣䅁䉁䅁䅁允䅁䅁䅯䅅䅑䅁杷允䅁䅁䅕䅁䑁䅁䅷䅁䭁䵁䴸䅁䭁佁䭧䅁䭁佁䭙䅁䭁佁䭣䅁䉁䅁䅁允䅁䅁䅯䅅䅑䅁杷允䅁䅁䅕䅁䑁䅁䅷䅁䭁乁䵁䅁䭁佁䭧䅁䭁佁䭙䅁䭁佁䭣䅁䉁䅁䅁允䅁䅁䅯䅅䅑䅁杷允䅁䅁䅕䅁䑁䅁䅷䅁䭁䵁䴴䅁䭁佁䭷䅁䭁佁䭙䅁䭁佁䭣䅁䉁䅁䅁允䅁䅁䅯䅅䅑䅁杷允䅁䅁䅍䅁䑁䅁䅷䅁䭁䙁䵍䅁䭁䉁䝯䅁䉁䅁䅁允䅁䅁䅯睘䅙䅁杷允䅁䅁䅕䅁䑁䅁䅷䅁䭁乁䵁䅁䭁佁䭷䅁䭁佁䭙䅁䭁佁䭣䅁䉁䅁䅁允䅁䅁䅯䅅䅑䅁杷允䅁䅁䅍䅁䑁䅁䅷䅁䭁䝁䵁䅁䭁䉁䜴䅁䉁䅁䅁允䅁䅁䅯兺䅣䅁杷允䅁䅁䅍䅁䑁䅁䅷䅁䭁䝁䵁䅁䭁䍁䝙䅁䉁䅁䅁允䅁䅁䅕噋偹癷奕さ䵁䅉䅅䅁䑁䅁䅁睁䵁䅁䅁权䑂睃䅁权捁杂䅁允䅁䅁䅅䅁䭁䍁䝯䅁䵁䅉䅅䅁䑁䅁䅁睁䵁䅁䅁权䑂睃䅁权敁杂䅁允䅁䅁䅅䅁䭁乁䝅䅁䵁䅉䅅䅁䕁䅁䅁睁䵁䅁䅁权䑂睃䅁权晁杂䅁权杁杂䅁允䅁䅁䅅䅁䭁䩁䭣䅁䵁䅉䅅䅁䙁䅁䅁睁䵁䅁䅁权䑂睃䅁权獄权䅁权浄权䅁权湄权䅁允䅁䅁䅅䅁䡁䅁䅁䅁杂佈䅖䍄䉁䅁䅁兂䅁䅁䅍䅄䅁䅁䅯䅕䅷䅁䅯剸䅉䅁䅯䅂䍁䅧䅯剹䅉䅁䅅䅁䉁䅁䅁兂療㍘摂琱獔睐杷允䅁䅁䅍䅁䑁䅁䅷䅁䭁䙁䵁䅁䭁䍁䝑䅁䉁䅁䅁允䅁䅁䅯䅅䅑䅁杷允䅁䅁䅑䅁䑁䅁䅷䅁䭁䥁乙䅁䭁䉁䜸䅁䭁䍁䝁䅁䉁䅁䅁允䅁䅁䅯䅇䅣䅁杷允䅁䅁䅕䅁䑁䅁䅷䅁䭁䙁䵁䅁䭁佁䭧䅁䭁佁䭙䅁䭁佁䭣䅁䉁䅁䅁允䅁䅁䅯䅅䅑䅁杷允䅁䅁䅕䅁䑁䅁䅷䅁䭁䙁䵁䅁䭁佁䬰䅁䭁佁䭙䅁䭁佁䭣䅁䉁䅁䅁允䅁䅁䅯䅅䅑䅁杷允䅁䅁䅕䅁䑁䅁䅷䅁䭁䵁䵯䅁䭁䵁单䅁䭁䅁䅑潁䭁䵁卫䅁䉁䅁䅁允䅁䅁䅕愯㍗佃做啅䵁䅉䅅䅁䙁䅁䅁睁䵁䅁䅁权䭄䅄䅁权䱄杅䅁权䕁䅁䅋权䥄杅䅁允䅁䅁䅅䅁䙁佁剸䉵䘶ㅹ䅬䍄䉁䅁䅁兂䅁䅁䅍䅄䅁䅁䅯杹䅷䅁䅯硹䅉䅁䅯䅂䍁䅧䅯剹䅉䅁䅅䅁䉁䅁䅁兂㝂䭆䠵吴奰䅑杷允䅁䅁䅍䅁䑁䅁䅷䅁䭁䵁䵯䅁䭁䉁䝧䅁䉁䅁䅁允䅁䅁䅯兇䅙䅁杷允䅁䅁䅍䅁䑁䅁䅷䅁䭁䵁䵯䅁䭁䉁䝯䅁䉁䅁䅁允䅁䅁䅯杴䅙䅁杷允䅁䅁䅍䅁䑁䅁䅷䅁䭁䵁䵯䅁䭁䉁䝷䅁䉁䅁䅁允䅁䅁䅯䄰䅙䅁杷允䅁䅁䅕䅁䑁䅁䅷䅁䭁佁䵷䅁䭁䵁单䅁䭁䅁䅑潁䭁䵁卫䅁䉁䅁䅁允䅁䅁䅕㕡偁㐷呏歉䵁䅉䅅䅁䙁䅁䅁睁䵁䅁䅁权䭄䅄䅁权煄权䅁权浄权䅁权牄权䅁允䅁䅁䅅䅁䭁䉁䕁䅁䵁䅉䅅䅁䑁䅁䅁睁䵁䅁䅁权呂睃䅁权偄杅䅁允䅁䅁䅅䅁䡁䅁䅁䅁杁敕䅆䍄䉁䅁䅁睁䅁䅁䅍䅄䅁䅁䅯兖䅳䅁䅯硺䅉䅁䅅䅁䉁䅁䅁权允䅂䅁䍄䉁䅁䅁䅂䅁䅁䅍䅄䅁䅁䅯兦䅷䅁䅯睈䅙䅁䅯䅉䅙䅁䅅䅁䉁䅁䅁权㑁杂䅁䍄䉁䅁䅁兂䅁䅁䅍䅄䅁䅁䅯䅖䅳䅁䅯剸䅉䅁䅯䅂䍁䅧䅯䉹䅉䅁䅅䅁䉁䅁䅁兂療獷㝈䤱噯䅑杷允䅁䅁䅕䅁䑁䅁䅷䅁䭁䙁䱕䅁䭁䵁单䅁䭁䅁䅑潁䭁䵁卧䅁䉁䅁䅁允䅁䅁䅕㉉兲癑㝫啈䵁䅉䅅䅁䙁䅁䅁睁䵁䅁䅁权噂睃䅁权䙄杅䅁权䕁䅁䅋权䩄杅䅁允䅁䅁䅅䅁䙁䑁䉭す⼰桬䄹䍄䉁䅁䅁兂䅁䅁䅍䅄䅁䅁䅯睕䅳䅁䅯硹䅉䅁䅯䅂䍁䅧䅯䉹䅉䅁䅅䅁䉁䅁䅁兂畃⭒㙆但愵䅑杷允䅁䅁䅕䅁䑁䅁䅷䅁䭁䙁䱑䅁䭁䵁即䅁䭁䅁䅑潁䭁䵁卧䅁䉁䅁䅁允䅁䅁䅕椹捨㡪汌じ䵁䅉䅅䅁䙁䅁䅁睁䵁䅁䅁权噂睃䅁权䱄杅䅁权䕁䅁䅋权䥄杅䅁允䅁䅁䅅䅁䙁䑁䬰㘱睎圹䅂䍄䉁䅁䅁睁䅁䅁䅍䅄䅁䅁䅯䅖䅳䅁䅯杇䅙䅁䅅䅁䉁䅁䅁权獂杂䅁䍄䉁䅁䅁睁䅁䅁䅍䅄䅁䅁䅯䅖䅳䅁䅯䅈䅙䅁䅅䅁䉁䅁䅁权呁䅃䅁䍄䉁䅁䅁䅂䅁䅁䅍䅄䅁䅁䅯睕䅳䅁䅯睈䅙䅁䅯䅉䅙䅁䅅䅁䉁䅁䅁权㝁杂䅁䍄䉁䅁䅁䅂䅁䅁䅍䅄䅁䅁䅯䅖䅳䅁䅯睈䅙䅁䅯䅉䅙䅁䅅䅁䉁䅁䅁权煄䅄䅁䍄䉁䅁䅁䅂䅁䅁䅍䅄䅁䅁䅯兖䅳䅁䅯睈䅙䅁䅯䅉䅙䅁䅅䅁䉁䅁䅁权牄䅄䅁䍄䉁䅁䅁睁䅁䅁䅍䅄䅁䅁䅯睕䅳䅁䅯䅊䅙䅁䅅䅁䉁䅁䅁权晃睃䅁䍄䉁䅁䅁睁䅁䅁䅍䅄䅁䅁䅯兖䅳䅁䅯䅊䅙䅁䅅䅁䉁䅁䅁权穁睂䅁䍄䉁䅁䅁睁䅁䅁䅍䅄䅁䅁䅯䅢䄴䅁䅯䅈䅙䅁䅅䅁䉁䅁䅁权睃杂䅁䍄䉁䅁䅁睁䅁䅁䅍䅄䅁䅁䅯睕䅳䅁䅯杊䅙䅁䅅䅁䉁䅁䅁兂晁敨剴䅵愵䅑杷允䅁䅁䅍䅁䑁䅁䅷䅁䭁䙁䱑䅁䭁䍁䝙䅁䉁䅁䅁允䅁䅁䅕㘱睎児湲さ䵁䅉䅅䅁䑁䅁䅁睁䵁䅁䅁权噂睃䅁权流杂䅁允䅁䅁䅅䅁䙁䩁婱婭婭噋䅆䍄䉁䅁䅁兂䅁䅁䅍䅄䅁䅁䅯䅖䅳䅁䅯䄶䅯䅁䅯朵䅯䅁䅯眵䅯䅁䅅䅁䉁䅁䅁权㉁睃䅁䍄䉁䅁䅁兂䅁䅁䅍䅄䅁䅁䅯兖䅳䅁䅯䄶䅯䅁䅯朵䅯䅁䅯眵䅯䅁䅅䅁䉁䅁䅁权允䅂䅁䍄䉁䅁䅁䅂䅁䅁䅍䅄䅁䅁䅯䅧䅳䅁䅯睈䅙䅁䅯䅉䅙䅁䅅䅁䉁䅁䅁权䅄睂䅁䍄䉁䅁䅁兂䅁䅁䅍䅄䅁䅁䅯睕䅳䅁䅯朶䅯䅁䅯朵䅯䅁䅯眶䅯䅁䅅䅁䉁䅁䅁权允䅂䅁䍄䉁䅁䅁兂䅁䅁䅍䅄䅁䅁䅯䅖䅳䅁䅯朶䅯䅁䅯朵䅯䅁䅯眶䅯䅁䅅䅁䉁䅁䅁权允䅂䅁䍄䉁䅁䅁兂䅁䅁䅍䅄䅁䅁䅯兖䅳䅁䅯朶䅯䅁䅯朵䅯䅁䅯眶䅯䅁䅅䅁䉁䅁䅁权允䅂䅁䍄䉁䅁䅁兂䅁䅁䅍䅄䅁䅁䅯睕䅳䅁䅯䄷䅯䅁䅯朵䅯䅁䅯眵䅯䅁䅅䅁䉁䅁䅁权允䅂䅁䍄䉁䅁䅁兂䅁䅁䅍䅄䅁䅁䅯兖䅳䅁䅯䄷䅯䅁䅯朵䅯䅁䅯眵䅯䅁䅅䅁䉁䅁䅁权允䅂䅁䍄䉁䅁䅁兂䅁䅁䅍䅄䅁䅁䅯睕䅳䅁䅯儷䅯䅁䅯朵䅯䅁䅯眵䅯䅁䅅䅁䉁䅁䅁权允䅂䅁䍄䉁䅁䅁兂䅁䅁䅍䅄䅁䅁䅯兖䅳䅁䅯儷䅯䅁䅯朵䅯䅁䅯眵䅯䅁䅅䅁䉁䅁䅁权允䅂䅁䍄䉁䅁䅁兂䅁䅁䅍䅄䅁䅁䅯兎䄰䅁䅯硹䅉䅁䅯䅂䍁䅧䅯䉹䅉䅁䅅䅁䉁䅁䅁兂穁積積㍍杴䅑杷允䅁䅁䅕䅁䑁䅁䅷䅁䭁䑁乕䅁䭁䵁即䅁䭁䅁䅑潁䭁䵁卫䅁䉁䅁䅁允䅁䅁䅕瑃橥䑣䬲し䵁䅉䅅䅁䑁䅁䅁睁䵁䅁䅁权ㅁ兄䅁权敁杂䅁允䅁䅁䅅䅁䭁䕁䡉䅁䵁䅉䅅䅁䙁䅁䅁睁䵁䅁䅁权ㅁ兄䅁权潄权䅁权浄权䅁权湄权䅁允䅁䅁䅅䅁䭁䉁䕁䅁䵁䅉䅅䅁䙁䅁䅁睁䵁䅁䅁权ㅁ兄䅁权獄权䅁权浄权䅁权湄权䅁允䅁䅁䅅䅁䭁䉁䕁䅁䵁䅉䅅䅁䙁䅁䅁睁䵁䅁䅁权ㅁ兄䅁权瑄权䅁权浄权䅁权湄权䅁允䅁䅁䅅䅁䭁䉁䕁䅁䵁䅉䅅䅁䙁䅁䅁睁䵁䅁䅁权乁䅅䅁权䙄杅䅁权䕁䅁䅋权䩄杅䅁允䅁䅁䅅䅁䙁䍁末䕬䅵䅐䅊䍄䉁䅁䅁兂䅁䅁䅍䅄䅁䅁䅯剄䅁䅁䅯硹䅉䅁䅯䅂䍁䅧䅯䉹䅉䅁䅅䅁䉁䅁䅁兂畃⭒㙆䑆堵䅑杷允䅁䅁䅕䅁䑁䅁䅷䅁䭁䅁儰䅁䭁䵁即䅁䭁䅁䅑潁䭁䵁卫䅁䉁䅁䅁允䅁䅁䅕㡪ㅌ䙋偺ざ䵁䅉䅅䅁䙁䅁䅁睁䵁䅁䅁权乁䅅䅁权汄权䅁权浄权䅁权湄权䅁允䅁䅁䅅䅁䭁䉁䕁䅁䵁䅉䅅䅁䙁䅁䅁睁䵁䅁䅁权乁䅅䅁权潄权䅁权浄权䅁权湄权䅁允䅁䅁䅅䅁䭁䉁䕁䅁䵁䅉䅅䅁䙁䅁䅁睁䵁䅁䅁权乁䅅䅁权灄权䅁权浄权䅁权湄权䅁允䅁䅁䅅䅁䭁䉁䕁䅁䵁䅉䅅䅁䙁䅁䅁睁䵁䅁䅁权乁䅅䅁权獄权䅁权浄权䅁权湄权䅁允䅁䅁䅅䅁䭁䉁䕁䅁䵁䅉䅅䅁䑁䅁䅁睁䵁䅁䅁权䑃兄䅁权偄杅䅁允䅁䅁䅅䅁䭁䉁䕁䅁䵁䅉䅅䅁䙁䅁䅁睁䵁䅁䅁权䑃兄䅁权䱄杅䅁权䕁䅁䅋权䥄杅䅁允䅁䅁䅅䅁䙁䉁畓⭒㙆䙊䅎䍄䉁䅁䅁睁䅁䅁䅍䅄䅁䅁䅯䄷䅷䅁䅯硺䅉䅁䅅䅁䉁䅁䅁权允䅂䅁䍄䉁䅁䅁睁䅁䅁䅍䅄䅁䅁䅯睧䄰䅁䅯䅇䅙䅁䅅䅁䉁䅁䅁权䅂杂䅁䍄䉁䅁䅁兂䅁䅁䅍䅄䅁䅁䅯睧䄰䅁䅯儶䅯䅁䅯朵䅯䅁䅯眵䅯䅁䅅䅁䉁䅁䅁权煂杅䅁䍄䉁䅁䅁兂䅁䅁䅍䅄䅁䅁䅯睧䄰䅁䅯儷䅯䅁䅯朵䅯䅁䅯眵䅯䅁䅅䅁䉁䅁䅁睂䅁䅁䅁偧欯䅑杷允䅁䅁䅕䅁䑁䅁䅷䅁䭁䅁佳䅁䭁䵁即䅁䭁䅁䅑潁䭁䵁卧䅁䉁䅁䅁允䅁䅁䅕敨剴䉵䘷啗䵁䅉䅅䅁䙁䅁䅁睁䵁䅁䅁权䱁杄䅁权䱄杅䅁权䕁䅁䅋权䩄杅䅁允䅁䅁䅅䅁䙁䅁䅁䅁䅁䜲䅊䍄䉁䅁䅁睁䅁䅁䅍䅄䅁䅁䅯睃䄴䅁䅯䅈䅙䅁䅅䅁䉁䅁䅁权乂杂䅁䍄䉁䅁䅁睁䅁䅁䅍䅄䅁䅁䅯睃䄴䅁䅯杈䅙䅁䅅䅁䉁䅁䅁权桂杂䅁䍄䉁䅁䅁䅂䅁䅁䅍䅄䅁䅁䅯睃䄴䅁䅯睈䅙䅁䅯䅉䅙䅁䅅䅁䉁䅁䅁权時杄䅁䍄䉁䅁䅁兂䅁䅁䅍䅄䅁䅁䅯兴䄸䅁䅯䄶䅯䅁䅯朵䅯䅁䅯眵䅯䅁䅅䅁䉁䅁䅁权允䅂䅁䍄䉁䅁䅁睁䅁䅁䅍䅄䅁䅁䅯睃䄴䅁䅯䅊䅙䅁䅅䅁䉁䅁䅁权牂杅䅁䍄䉁䅁䅁兂䅁䅁䅍䅄䅁䅁䅯兇䅳䅁䅯朶䅯䅁䅯朵䅯䅁䅯眶䅯䅁䅅䅁䉁䅁䅁睂䅁䅁䅁䍑浐䅑杷允䅁䅁䅕䅁䑁䅁䅷䅁䭁䅁佳䅁䭁佁䭷䅁䭁佁䭙䅁䭁佁䭣䅁䉁䅁䅁允䅁䅁䅯䅅䅑䅁杷允䅁䅁䅕䅁䑁䅁䅷䅁䭁䕁乣䅁䭁䵁单䅁䭁䅁䅑潁䭁䵁卧䅁䉁䅁䅁允䅁䅁䅕㜶桹晳㑊歁䵁䅉䅅䅁䑁䅁䅁睁䵁䅁䅁权䡂兄䅁权奁杂䅁允䅁䅁䅅䅁䭁䕁䝁䅁䵁䅉䅅䅁䑁䅁䅁睁䵁䅁䅁权䡂兄䅁权捁杂䅁允䅁䅁䅅䅁䭁䉁䡷䅁䵁䅉䅅䅁䕁䅁䅁睁䵁䅁䅁权䡂兄䅁权晁杂䅁权杁杂䅁允䅁䅁䅅䅁䭁䝁䜰䅁䵁䅉䅅䅁䙁䅁䅁睁䵁䅁䅁权䡂兄䅁权汄权䅁权浄权䅁权湄权䅁允䅁䅁䅅䅁䭁䑁䱙䅁䵁䅉䅅䅁䙁䅁䅁睁䵁䅁䅁权䡂兄䅁权獄权䅁权浄权䅁权湄权䅁允䅁䅁䅅䅁䡁䅁䅁䅁䅄佦䅎䍄䉁䅁䅁兂䅁䅁䅍䅄䅁䅁䅯睒䄰䅁䅯儷䅯䅁䅯朵䅯䅁䅯眵䅯䅁䅅䅁䉁䅁䅁睂䅁䅁䅁䡷橺䅑杷允䅁䅁䅍䅁䑁䅁䅷䅁䭁䥁䱧䅁䭁䵁匸䅁䉁䅁䅁允䅁䅁䅣䅁䅁䥁求䔵䵁䅉䅅䅁䙁䅁䅁睁䵁䅁䅁权䥃睃䅁权䙄杅䅁权䕁䅁䅋权䩄杅䅁允䅁䅁䅅䅁䙁䡁甸㉬㑊兩䅂䍄䉁䅁䅁兂䅁䅁䅍䅄䅁䅁䅯䅩䅳䅁䅯硹䅉䅁䅯䅂䍁䅧䅯䉹䅉䅁䅅䅁䉁䅁䅁兂㉄䙋偹畷婖䅑杷允䅁䅁䅍䅁䑁䅁䅷䅁䭁䥁䱧䅁䭁䉁䝧䅁䉁䅁䅁允䅁䅁䅯䅦䅙䅁杷允䅁䅁䅍䅁䑁䅁䅷䅁䭁䥁䱧䅁䭁䉁䝯䅁䉁䅁䅁允䅁䅁䅯杙䅙䅁杷允䅁䅁䅕䅁䑁䅁䅷䅁䭁䥁义䅁䭁䵁即䅁䭁䅁䅑潁䭁䵁卧䅁䉁䅁䅁允䅁䅁䅕捺䵺䵺捹啖䵁䅉䅅䅁䕁䅁䅁睁䵁䅁䅁权䥃睃䅁权晁杂䅁权杁杂䅁允䅁䅁䅅䅁䭁䕁䝷䅁䵁䅉䅅䅁䙁䅁䅁睁䵁䅁䅁权䥃睃䅁权潄权䅁权浄权䅁权湄权䅁允䅁䅁䅅䅁䭁䉁䕁䅁䵁䅉䅅䅁䙁䅁䅁睁䵁䅁䅁权䥃睃䅁权灄权䅁权浄权䅁权湄权䅁允䅁䅁䅅䅁䭁䉁䕁䅁䵁䅉䅅䅁䙁䅁䅁睁䵁䅁䅁权䥃睃䅁权瑄权䅁权浄权䅁权湄权䅁允䅁䅁䅅䅁䭁䉁䕁䅁䵁䅉䅅䅁䙁䅁䅁睁䵁䅁䅁权噄䅄䅁权䙄杅䅁权䕁䅁䅋权䥄杅䅁允䅁䅁䅅䅁䙁䉁䙺甯婙䍢䄹䍄䉁䅁䅁兂䅁䅁䅍䅄䅁䅁䅯䅑䅳䅁䅯硹䅉䅁䅯䅂䍁䅧䅯䉹䅉䅁䅅䅁䉁䅁䅁兂桄桥畓㕒噆䅑杷允䅁䅁䅕䅁䑁䅁䅷䅁䭁乁䵕䅁䭁䵁即䅁䭁䅁䅑潁䭁䵁卧䅁䉁䅁䅁允䅁䅁䅕䭆䠵場ば䕙䵁䅉䅅䅁䑁䅁䅁睁䵁䅁䅁权噄䅄䅁权捁杂䅁允䅁䅁䅅䅁䭁䵁䜸䅁䵁䅉䅅䅁䑁䅁䅁睁䵁䅁䅁权噄䅄䅁权敁杂䅁允䅁䅁䅅䅁䭁䉁䡑䅁䵁䅉䅅䅁䕁䅁䅁睁䵁䅁䅁权噄䅄䅁权晁杂䅁权杁杂䅁允䅁䅁䅅䅁䭁䉁䡁䅁䵁䅉䅅䅁䙁䅁䅁睁䵁䅁䅁权噄䅄䅁权汄权䅁权浄权䅁权湄权䅁允䅁䅁䅅䅁䭁䉁䕁䅁䵁䅉䅅䅁䙁䅁䅁睁䵁䅁䅁权噄䅄䅁权潄权䅁权浄权䅁权湄权䅁允䅁䅁䅅䅁䭁䉁䕁䅁䵁䅉䅅䅁䙁䅁䅁睁䵁䅁䅁权噄䅄䅁权獄权䅁权浄权䅁权湄权䅁允䅁䅁䅅䅁䭁䉁䕁䅁䵁䅉䅅䅁䙁䅁䅁睁䵁䅁䅁权瑁䅄䅁权䙄杅䅁权䕁䅁䅋权䥄杅䅁允䅁䅁䅅䅁䙁佁㌳晃椫晲⼰䍄䉁䅁䅁兂䅁䅁䅍䅄䅁䅁䅯兌䅷䅁䅯硹䅉䅁䅯䅂䍁䅧䅯剹䅉䅁䅅䅁䉁䅁䅁兂㑃潈牘捕慨䅑杷允䅁䅁䅍䅁䑁䅁䅷䅁䭁䍁䴰䅁䭁䉁䝷䅁䉁䅁䅁允䅁䅁䅯睁䅣䅁杷允䅁䅁䅑䅁䑁䅁䅷䅁䭁䵁䵳䅁䭁䉁䜸䅁䭁䍁䝁䅁䉁䅁䅁允䅁䅁䅯䅔䅙䅁杷允䅁䅁䅍䅁䑁䅁䅷䅁䭁䍁䴰䅁䭁䍁䝙䅁䉁䅁䅁允䅁䅁䅕噋偹癷䥘啔䵁䅉䅅䅁䑁䅁䅁睁䵁䅁䅁权塄睃䅁权偄杅䅁允䅁䅁䅅䅁䡁䅁䅁䅁䅁效䅒䍄䉁䅁䅁睁䅁䅁䅍䅄䅁䅁䅯杖䄰䅁䅯䅈䅙䅁䅅䅁䉁䅁䅁权䱄杂䅁䍄䉁䅁䅁兂䅁䅁䅍䅄䅁䅁䅯眱䅳䅁䅯剸䅉䅁䅯䅂䍁䅧䅯剹䅉䅁䅅䅁䉁䅁䅁兂歂䍮晗䡬杯䅑杷允䅁䅁䅍䅁䑁䅁䅷䅁䭁乁䱣䅁䭁䍁䝙䅁䉁䅁䅁允䅁䅁䅕硥畓⭒煈さ䵁䅉䅅䅁䙁䅁䅁睁䵁䅁䅁权塄睃䅁权潄权䅁权浄权䅁权湄权䅁允䅁䅁䅅䅁䭁䉁䕁䅁䵁䅉䅅䅁䙁䅁䅁睁䵁䅁䅁权塄睃䅁权灄权䅁权浄权䅁权湄权䅁允䅁䅁䅅䅁䭁䉁䕁䅁䵁䅉䅅䅁䙁䅁䅁睁䵁䅁䅁权塄睃䅁权獄权䅁权浄权䅁权湄权䅁允䅁䅁䅅䅁䭁䉁䕁䅁䵁䅉䅅䅁䙁䅁䅁睁䵁䅁䅁权塄睃䅁权瑄权䅁权浄权䅁权湄权䅁允䅁䅁䅅䅁䭁䉁䕁䅁䵁䅉䅅䅁䑁䅁䅁睁䵁䅁䅁权捃䅄䅁权偄杅䅁允䅁䅁䅅䅁䭁䉁䕁䅁䵁䅉䅅䅁䙁䅁䅁睁䵁䅁䅁权捃䅄䅁权䙄杅䅁权䕁䅁䅋权䥄杅䅁允䅁䅁䅅䅁䙁䥁睖湣潂呂䅤䍄䉁䅁䅁兂䅁䅁䅍䅄䅁䅁䅯䅮䅷䅁䅯剸䅉䅁䅯䅂䍁䅧䅯剹䅉䅁䅅䅁䉁䅁䅁兂⽁危癊湌督䅑杷允䅁䅁䅕䅁䑁䅁䅷䅁䭁䩁䵷䅁䭁䵁即䅁䭁䅁䅑潁䭁䵁卫䅁䉁䅁䅁允䅁䅁䅕㑈牘払佧歙䵁䅉䅅䅁䑁䅁䅁睁䵁䅁䅁权捃䅄䅁权奁杂䅁允䅁䅁䅅䅁䭁䕁䝑䅁䵁䅉䅅䅁䑁䅁䅁睁䵁䅁䅁权捃䅄䅁权慁杂䅁允䅁䅁䅅䅁䭁䕁䝳䅁䵁䅉䅅䅁䑁䅁䅁睁䵁䅁䅁权捃䅄䅁权敁杂䅁允䅁䅁䅅䅁䭁乁䝅䅁䵁䅉䅅䅁䙁䅁䅁睁䵁䅁䅁权坂兄䅁权䙄杅䅁权䕁䅁䅋权䥄杅䅁允䅁䅁䅅䅁䙁乁䝆潎噂睘䄵䍄䉁䅁䅁䅂䅁䅁䅍䅄䅁䅁䅯䅮䅷䅁䅯睈䅙䅁䅯䅉䅙䅁䅅䅁䉁䅁䅁权瑂杅䅁䍄䉁䅁䅁睁䅁䅁䅍䅄䅁䅁䅯䅮䅷䅁䅯杊䅙䅁䅅䅁䉁䅁䅁兂偃癷潕䅘堹䅑杷允䅁䅁䅕䅁䑁䅁䅷䅁䭁䩁䵷䅁䭁佁䭯䅁䭁佁䭙䅁䭁佁䭳䅁䉁䅁䅁允䅁䅁䅣䅁䅁䅁睁欵䵁䅉䅅䅁䙁䅁䅁睁䵁䅁䅁权捃䅄䅁权瑄权䅁权浄权䅁权湄权䅁允䅁䅁䅅䅁䡁䅁䅁䅁䅄佌䅚䍄䉁䅁䅁睁䅁䅁䅍䅄䅁䅁䅯杘䅷䅁䅯硺䅉䅁䅅䅁䉁䅁䅁睂䅁䅁䅁䕧歐䅑杷允䅁䅁䅍䅁䑁䅁䅷䅁䭁䉁䱑䅁䭁䉁䝷䅁䉁䅁䅁允䅁䅁䅯杗䅙䅁杷允䅁䅁䅕䅁䑁䅁䅷䅁䭁䙁䴴䅁䭁䵁单䅁䭁䅁䅑潁䭁䵁卧䅁䉁䅁䅁允䅁䅁䅕㙬べㅚ㉗吸䴸䅉䅅䅁䙁䅁䅁睁䵁䅁䅁权敂䅄䅁权䙄杅䅁权䕁䅁䅋权䩄杅䅁允䅁䅁䅅䅁䙁佁䝸噈㝺⽓⽷䍄䉁䅁䅁兂䅁䅁䅍䅄䅁䅁䅯杘䅷䅁䅯硹䅉䅁䅯䅂䍁䅧䅯䉹䅉䅁䅅䅁䉁䅁䅁兂䑄匹捨祪兊䅑杷允䅁䅁䅍䅁䑁䅁䅷䅁䭁䙁䴴䅁䭁䉁䝯䅁䉁䅁䅁允䅁䅁䅯睋䅙䅁杷允䅁䅁䅍䅁䑁䅁䅷䅁䭁䙁䴴䅁䭁䍁䝑䅁䉁䅁䅁允䅁䅁䅯䅌䅙䅁杷允䅁䅁䅍䅁䑁䅁䅷䅁䭁䙁䴴䅁䭁䍁䝙䅁䉁䅁䅁允䅁䅁䅕呣䬰㘱睎啔䵁䅉䅅䅁䙁䅁䅁睁䵁䅁䅁权敂䅄䅁权汄权䅁权浄权䅁权湄权䅁允䅁䅁䅅䅁䭁䑁䱧䅁䵁䅉䅅䅁䑁䅁䅁睁䵁䅁䅁权歄兄䅁权敁杂䅁允䅁䅁䅅䅁䭁䵁䝷䅁䵁䅉䅅䅁䙁䅁䅁睁䵁䅁䅁权敂䅄䅁权瑄权䅁权浄权䅁权湄权䅁允䅁䅁䅅䅁䡁䅁䅁䅁䅁敉䅚䍄䉁䅁䅁兂䅁䅁䅍䅄䅁䅁䅯眱䅷䅁䅯硹䅉䅁䅯䅂䍁䅧䅯䉹䅉䅁䅅䅁䉁䅁䅁兂歃䑣䬰㌱坎䅑杷允䅁䅁䅍䅁䑁䅁䅷䅁䭁乁䵣䅁䭁䉁䝧䅁䉁䅁䅁允䅁䅁䅯克䅙䅁杷允䅁䅁䅍䅁䑁䅁䅷䅁䭁䱁何䅁䭁䵁匸䅁䉁䅁䅁允䅁䅁䅯䅅䅑䅁杷允䅁䅁䅕䅁䑁䅁䅷䅁䭁乁䵣䅁䭁佁䭷䅁䭁佁䭙䅁䭁佁䭣䅁䉁䅁䅁允䅁䅁䅣䅁䅁佁㙁欵䵁䅉䅅䅁䙁䅁䅁睁䵁䅁䅁权⽁睃䅁权䱄杅䅁权䕁䅁䅋权䩄杅䅁允䅁䅁䅅䅁䙁乁橥䑣䬰ㅚ䅴䍄䉁䅁䅁睁䅁䅁䅍䅄䅁䅁䅯睐䅳䅁䅯䅈䅙䅁䅅䅁䉁䅁䅁权㝂杂䅁䍄䉁䅁䅁睁䅁䅁䅍䅄䅁䅁䅯睐䅳䅁䅯䅊䅙䅁䅅䅁䉁䅁䅁权畂杅䅁䍄䉁䅁䅁睁䅁䅁䅍䅄䅁䅁䅯睐䅳䅁䅯杊䅙䅁䅅䅁䉁䅁䅁兂浂浚浚浚坚䅑杷允䅁䅁䅕䅁䑁䅁䅷䅁䭁䡁䴸䅁䭁佁䭫䅁䭁佁䭙䅁䭁佁䭣䅁䉁䅁䅁允䅁䅁䅯硲䅉䅁杷允䅁䅁䅕䅁䑁䅁䅷䅁䭁䑁䰸䅁䭁佁䭫䅁䭁佁䭙䅁䭁佁䭣䅁䉁䅁䅁允䅁䅁䅯䅅䅑䅁杷允䅁䅁䅕䅁䑁䅁䅷䅁䭁䑁䰸䅁䭁佁䭷䅁䭁佁䭙䅁䭁佁䭣䅁䉁䅁䅁允䅁䅁䅯䅅䅑䅁杷允䅁䅁䅍䅁䑁䅁䅷䅁䭁䝁䵉䅁䭁䵁匸䅁䉁䅁䅁允䅁䅁䅯䅅䅑䅁杷允䅁䅁䅕䅁䑁䅁䅷䅁䭁䝁䵉䅁䭁䵁单䅁䭁䅁䅑潁䭁䵁卫䅁䉁䅁䅁允䅁䅁䅕䈱潐㙭䍖う䵁䅉䅅䅁䙁䅁䅁睁䵁䅁䅁权楂䅄䅁权䱄杅䅁权䕁䅁䅋权䩄杅䅁允䅁䅁䅅䅁䙁䵁ㅐ䙋偹汣䅰䍄䉁䅁䅁睁䅁䅁䅍䅄䅁䅁䅯杙䅷䅁䅯杈䅙䅁䅅䅁䉁䅁䅁权歁睂䅁䍄䉁䅁䅁兂䅁䅁䅍䅄䅁䅁䅯典䄰䅁䅯硹䅉䅁䅯䅂䍁䅧䅯剹䅉䅁䅅䅁䉁䅁䅁兂灁䥘䌯堹敨䅑杷允䅁䅁䅍䅁䑁䅁䅷䅁䭁䝁䵉䅁䭁䍁䝑䅁䉁䅁䅁允䅁䅁䅯䅅䅑䅁杷允䅁䅁䅕䅁䑁䅁䅷䅁䭁䝁䵉䅁䭁佁䭧䅁䭁佁䭙䅁䭁佁䭣䅁䉁䅁䅁允䅁䅁䅯杂䅳䅁杷允䅁䅁䅕䅁䑁䅁䅷䅁䭁䝁䵉䅁䭁佁䭫䅁䭁佁䭙䅁䭁佁䭣䅁䉁䅁䅁允䅁䅁䅯䉣䅉䅁杷允䅁䅁䅍䅁䑁䅁䅷䅁䭁䥁何䅁䭁䍁䝑䅁䉁䅁䅁允䅁䅁䅯䅅䅑䅁杷允䅁䅁䅕䅁䑁䅁䅷䅁䭁䝁䵉䅁䭁佁䭯䅁䭁佁䭙䅁䭁佁䭳䅁䉁䅁䅁允䅁䅁䅣䅁䅁䝁ㅁ欵䵁䅉䅅䅁䙁䅁䅁睁䵁䅁䅁权楂䅄䅁权獄权䅁权浄权䅁权湄权䅁允䅁䅁䅅䅁䡁䅁䅁䅁䅂低䅚䍄䉁䅁䅁睁䅁䅁䅍䅄䅁䅁䅯元䄸䅁䅯硺䅉䅁䅅䅁䉁䅁䅁权允䅂䅁䍄䉁䅁䅁兂䅁䅁䅍䅄䅁䅁䅯元䄸䅁䅯剸䅉䅁䅯䅂䍁䅧䅯剹䅉䅁䅅䅁䉁䅁䅁兂䕂䅊汮䡁偳䅑杷允䅁䅁䅍䅁䑁䅁䅷䅁䭁䅁偫䅁䭁䉁䝯䅁䉁䅁䅁允䅁䅁䅯兌䅙䅁杷允䅁䅁䅍䅁䑁䅁䅷䅁䭁䅁偫䅁䭁䍁䝙䅁䉁䅁䅁允䅁䅁䅕灭婭婭婮さ䵁䅉䅅䅁䙁䅁䅁睁䵁䅁䅁权啁睃䅁权䙄杅䅁权䕁䅁䅋权䩄杅䅁允䅁䅁䅅䅁䙁䵁佘獪⭌党䅤䍄䉁䅁䅁兂䅁䅁䅍䅄䅁䅁䅯元䄸䅁䅯朶䅯䅁䅯朵䅯䅁䅯眶䅯䅁䅅䅁䉁䅁䅁睂䅁䅁䅁䍙浪䅑杷允䅁䅁䅕䅁䑁䅁䅷䅁䭁佁倴䅁䭁䵁单䅁䭁䅁䅑潁䭁䵁卧䅁䉁䅁䅁允䅁䅁䅕牴扣㕌捰䕆䵁䅉䅅䅁䙁䅁䅁睁䵁䅁䅁权畄睄䅁权䱄杅䅁权䕁䅁䅋权䥄杅䅁允䅁䅁䅅䅁䙁䙁㑋潈牘噳䅬䍄䉁䅁䅁兂䅁䅁䅍䅄䅁䅁䅯杴䅳䅁䅯䄶䅯䅁䅯朵䅯䅁䅯眵䅯䅁䅅䅁䉁䅁䅁权允䅂䅁䍄䉁䅁䅁兂䅁䅁䅍䅄䅁䅁䅯朷䄸䅁䅯儷䅯䅁䅯朵䅯䅁䅯眵䅯䅁䅅䅁䉁䅁䅁权允䅂䅁䍄䉁䅁䅁兂䅁䅁䅍䅄䅁䅁䅯杸䅷䅁䅯硹䅉䅁䅯䅂䍁䅧䅯䉹䅉䅁䅅䅁䉁䅁䅁兂捂㡪ㅌ䵋噸䅑杷允䅁䅁䅍䅁䑁䅁䅷䅁䭁䵁䵙䅁䭁䉁䝧䅁䉁䅁䅁允䅁䅁䅯克䅙䅁杷允䅁䅁䅍䅁䑁䅁䅷䅁䭁䵁䵙䅁䭁䉁䝷䅁䉁䅁䅁允䅁䅁䅯克䅣䅁杷允䅁䅁䅕䅁䑁䅁䅷䅁䭁偁䱫䅁䭁佁䭯䅁䭁佁䭙䅁䭁佁䭳䅁䉁䅁䅁允䅁䅁䅯䅅䅑䅁杷允䅁䅁䅑䅁䑁䅁䅷䅁䭁䵁䵙䅁䭁䉁䜸䅁䭁䍁䝁䅁䉁䅁䅁允䅁䅁䅯杔䅙䅁杷允䅁䅁䅍䅁䑁䅁䅷䅁䭁䵁䵙䅁䭁䍁䝑䅁䉁䅁䅁允䅁䅁䅯䅅䅑䅁杷允䅁䅁䅍䅁䑁䅁䅷䅁䭁乁䵧䅁䭁䉁䜴䅁䉁䅁䅁允䅁䅁䅯儷䅙䅁杷允䅁䅁䅕䅁䑁䅁䅷䅁䭁䵁䵙䅁䭁佁䭕䅁䭁佁䭙䅁䭁佁䭣䅁䉁䅁䅁允䅁䅁䅯睎䅳䅁杷允䅁䅁䅕䅁䑁䅁䅷䅁䭁䵁䵙䅁䭁佁䭫䅁䭁佁䭙䅁䭁佁䭣䅁䉁䅁䅁允䅁䅁䅯䉤䅉䅁杷允䅁䅁䅕䅁䑁䅁䅷䅁䭁䵁䵙䅁䭁佁䬰䅁䭁佁䭙䅁䭁佁䭣䅁䉁䅁䅁允䅁䅁䅣䅁䅁佁㥁欵䵁䅉䅅䅁䙁䅁䅁睁䵁䅁䅁权䅂睃䅁权䱄杅䅁权䕁䅁䅋权䩄杅䅁允䅁䅁䅅䅁䙁䉁畓⭒㙆䙆䅎䍄䉁䅁䅁睁䅁䅁䅍䅄䅁䅁䅯䅑䅳䅁䅯䅇䅙䅁䅅䅁䉁䅁䅁权㥁杂䅁䍄䉁䅁䅁睁䅁䅁䅍䅄䅁䅁䅯䅑䅳䅁䅯䅈䅙䅁䅅䅁䉁䅁䅁权獄杂䅁䍄䉁䅁䅁睁䅁䅁䅍䅄䅁䅁䅯䅑䅳䅁䅯䅊䅙䅁䅅䅁䉁䅁䅁权允䅂䅁䍄䉁䅁䅁兂䅁䅁䅍䅄䅁䅁䅯䅑䅳䅁䅯儶䅯䅁䅯朵䅯䅁䅯眵䅯䅁䅅䅁䉁䅁䅁权ㅂ杅䅁䍄䉁䅁䅁兂䅁䅁䅍䅄䅁䅁䅯䅑䅳䅁䅯朶䅯䅁䅯朵䅯䅁䅯眶䅯䅁䅅䅁䉁䅁䅁睂䅁䅁䅁䐴浌䅑杷允䅁䅁䅕䅁䑁䅁䅷䅁䭁䭁䱣䅁䭁䵁即䅁䭁䅁䅑潁䭁䵁卧䅁䉁䅁䅁允䅁䅁䅕捺䵺䵺獹䕖䵁䅉䅅䅁䙁䅁䅁睁䵁䅁䅁权䅂睃䅁权獄权䅁权浄权䅁权湄权䅁允䅁䅁䅅䅁䡁䅁䅁䅁权敁䅚䍄䉁䅁䅁兂䅁䅁䅍䅄䅁䅁䅯免䄴䅁䅯儷䅯䅁䅯朵䅯䅁䅯眵䅯䅁䅅䅁䉁䅁䅁权允䅂䅁䍄䉁䅁䅁兂䅁䅁䅍䅄䅁䅁䅯䅑䅳䅁䅯儷䅯䅁䅯朵䅯䅁䅯眵䅯䅁䅅䅁䉁䅁䅁睂䅁䅁䅁䅯浈䅑杷允䅁䅁䅕䅁䑁䅁䅷䅁䭁䥁䱷䅁䭁䵁单䅁䭁䅁䅑潁䭁䵁卧䅁䉁䅁䅁允䅁䅁䅕㤯晎獅橅啂䵁䅉䅅䅁䙁䅁䅁睁䵁䅁䅁权䵃睃䅁权䱄杅䅁权䕁䅁䅋权䥄杅䅁允䅁䅁䅅䅁䙁偁潙䥘䌯坮䅊䍄䉁䅁䅁兂䅁䅁䅍䅄䅁䅁䅯䅪䅳䅁䅯硹䅉䅁䅯䅂䍁䅧䅯剹䅉䅁䅅䅁䉁䅁䅁兂塄㍯㥁牃捤䅑杷允䅁䅁䅍䅁䑁䅁䅷䅁䭁䥁䱷䅁䭁䉁䝯䅁䉁䅁䅁允䅁䅁䅯材䅙䅁杷允䅁䅁䅍䅁䑁䅁䅷䅁䭁䥁䱷䅁䭁䉁䜴䅁䉁䅁䅁允䅁䅁䅯杒䅙䅁杷允䅁䅁䅍䅁䑁䅁䅷䅁䭁䥁䱷䅁䭁䍁䝙䅁䉁䅁䅁允䅁䅁䅕㡪ㅌ䙋癸䕑䵁䅉䅅䅁䙁䅁䅁睁䵁䅁䅁权䵃睃䅁权煄权䅁权浄权䅁权牄权䅁允䅁䅁䅅䅁䭁䉁䕁䅁䵁䅉䅅䅁䑁䅁䅁睁䵁䅁䅁权䵃杄䅁权偄杅䅁允䅁䅁䅅䅁䡁䅁䅁䅁䅁佤䅆䍄䉁䅁䅁䅂䅁䅁䅍䅄䅁䅁䅯杉䄴䅁䅯睈䅙䅁䅯䅉䅙䅁䅅䅁䉁䅁䅁权ㅂ䅃䅁䍄䉁䅁䅁兂䅁䅁䅍䅄䅁䅁䅯䅪䄴䅁䅯剸䅉䅁䅯䅂䍁䅧䅯剹䅉䅁䅅䅁䉁䅁䅁兂硃⽊琷㡆䱧䅑杷允䅁䅁䅕䅁䑁䅁䅷䅁䭁䥁佷䅁䭁䵁即䅁䭁䅁䅑潁䭁䵁卫䅁䉁䅁䅁允䅁䅁䅕瑃橥䑣䬱䕖䵁䅉䅅䅁䑁䅁䅁睁䵁䅁䅁权䵃杄䅁权敁杂䅁允䅁䅁䅅䅁䭁䕁䝕䅁䵁䅉䅅䅁䑁䅁䅁睁䵁䅁䅁权獂杄䅁权流杂䅁允䅁䅁䅅䅁䙁䭁睒児塲ㅅ䅚䍄䉁䅁䅁睁䅁䅁䅍䅄䅁䅁䅯䅪䄴䅁䅯杊䅙䅁䅅䅁䉁䅁䅁䅆畁䅁䅁䅁䅁䅁杷允䅁䅁䅕䅁䑁䅁䅷䅁䭁䥁佷䅁䭁佁䭕䅁䭁佁䭙䅁䭁佁䭣䅁䉁䅁䅁允䅁䅁䅯睎䅳䅁杷允䅁䅁䅕䅁䑁䅁䅷䅁䭁䥁佷䅁䭁佁䭫䅁䭁佁䭙䅁䭁佁䭣䅁䉁䅁䅁允䅁䅁䅯硤䅉䅁杷允䅁䅁䅕䅁䑁䅁䅷䅁䭁䥁佷䅁䭁佁䬰䅁䭁佁䭙䅁䭁佁䭣䅁䉁䅁䅁允䅁䅁䅣䅁䅁䕁㑃唵䵁䅉䅅䅁䙁䅁䅁睁䵁䅁䅁权潁睃䅁权䱄杅䅁权䕁䅁䅋权䥄杅䅁允䅁䅁䅅䅁䙁䡁啳歲桦氶䅨䍄䉁䅁䅁睁䅁䅁䅍䅄䅁䅁䅯䅋䅳䅁䅯杇䅙䅁䅅䅁䉁䅁䅁权楂杂䅁䍄䉁䅁䅁睁䅁䅁䅍䅄䅁䅁䅯杭䅷䅁䅯硺䅉䅁䅅䅁䉁䅁䅁权允䅂䅁䍄䉁䅁䅁睁䅁䅁䅍䅄䅁䅁䅯䅋䅳䅁䅯䅊䅙䅁䅅䅁䉁䅁䅁权䥁睂䅁䍄䉁䅁䅁兂䅁䅁䅍䅄䅁䅁䅯䅋䅳䅁䅯䄶䅯䅁䅯朵䅯䅁䅯眵䅯䅁䅅䅁䉁䅁䅁权允䅂䅁䍄䉁䅁䅁兂䅁䅁䅍䅄䅁䅁䅯䅯䄰䅁䅯朶䅯䅁䅯朵䅯䅁䅯眶䅯䅁䅅䅁䉁䅁䅁权允䅂䅁䍄䉁䅁䅁兂䅁䅁䅍䅄䅁䅁䅯杇䄰䅁䅯儵䅯䅁䅯朵䅯䅁䅯眵䅯䅁䅅䅁䉁䅁䅁权允䅂䅁䍄䉁䅁䅁睁䅁䅁䅍䅄䅁䅁䅯兴䄴䅁䅯杈䅙䅁䅅䅁䉁䅁䅁权䵄杂䅁䍄䉁䅁䅁兂䅁䅁䅍䅄䅁䅁䅯李䄸䅁䅯硹䅉䅁䅯䅂䍁䅧䅯剹䅉䅁䅅䅁䉁䅁䅁兂䥂場啯歲剤䅑杷允䅁䅁䅍䅁䑁䅁䅷䅁䭁䱁何䅁䭁䍁䝑䅁䉁䅁䅁允䅁䅁䅯桥䅉䅁杷允䅁䅁䅕䅁䑁䅁䅷䅁䭁䩁倴䅁䭁䵁即䅁䭁䅁䅑潁䭁䵁卧䅁䉁䅁䅁允䅁䅁䅕㡪ㅌ䙋癹啖䵁䅉䅅䅁䙁䅁䅁睁䵁䅁䅁权ㅃ杄䅁权瑄权䅁权浄权䅁权湄权䅁允䅁䅁䅅䅁䭁䉁䕁䅁䵁䅉䅅䅁䑁䅁䅁睁䵁䅁䅁权橃睄䅁权偄杅䅁允䅁䅁䅅䅁䡁䅁䅁䅁杁畱䅖䍄䉁䅁䅁兂䅁䅁䅍䅄䅁䅁䅯睯䄸䅁䅯剸䅉䅁䅯䅂䍁䅧䅯䉹䅉䅁䅅䅁䉁䅁䅁兂䵃慚眴佌匴䅑杷允䅁䅁䅕䅁䑁䅁䅷䅁䭁䭁偍䅁䭁䵁即䅁䭁䅁䅑潁䭁䵁卧䅁䉁䅁䅁允䅁䅁䅕呣䬰㘱兏䕔䵁䅉䅅䅁䑁䅁䅁睁䵁䅁䅁权橃睄䅁权奁杂䅁允䅁䅁䅅䅁䭁䑁䝫䅁䵁䅉䅅䅁䑁䅁䅁睁䵁䅁䅁权橃睄䅁权捁杂䅁允䅁䅁䅅䅁䭁䱁䜰䅁䵁䅉䅅䅁䕁䅁䅁睁䵁䅁䅁权橃睄䅁权晁杂䅁权杁杂䅁允䅁䅁䅅䅁䭁䑁䝧䅁䵁䅉䅅䅁䙁䅁䅁睁䵁䅁䅁权橃睄䅁权瑄权䅁权浄权䅁权湄权䅁允䅁䅁䅅䅁䭁䉁䕁䅁䵁䅉䅅䅁䙁䅁䅁睁䵁䅁䅁权㥂䅄䅁权䱄杅䅁权䕁䅁䅋权䩄杅䅁允䅁䅁䅅䅁䙁䡁㥅瑃橥䙷䅬䍄䉁䅁䅁睁䅁䅁䅍䅄䅁䅁䅯兦䅷䅁䅯䅊䅙䅁䅅䅁䉁䅁䅁权㝂杅䅁䍄䉁䅁䅁兂䅁䅁䅍䅄䅁䅁䅯兦䅷䅁䅯䄶䅯䅁䅯朵䅯䅁䅯眵䅯䅁䅅䅁䉁䅁䅁权允䅂䅁䍄䉁䅁䅁兂䅁䅁䅍䅄䅁䅁䅯兦䅷䅁䅯朶䅯䅁䅯朵䅯䅁䅯眶䅯䅁䅅䅁䉁䅁䅁权允䅂䅁䍄䉁䅁䅁兂䅁䅁䅍䅄䅁䅁䅯兦䅷䅁䅯䄷䅯䅁䅯朵䅯䅁䅯眵䅯䅁䅅䅁䉁䅁䅁权允䅂䅁䍄䉁䅁䅁兂䅁䅁䅍䅄䅁䅁䅯兦䅷䅁䅯儷䅯䅁䅯朵䅯䅁䅯眵䅯䅁䅅䅁䉁䅁䅁权允䅂䅁䍄䉁䅁䅁睁䅁䅁䅍䅄䅁䅁䅯䅆䅳䅁䅯硺䅉䅁䅅䅁䉁䅁䅁权允䅂䅁䍄䉁䅁䅁兂䅁䅁䅍䅄䅁䅁䅯䅆䅳䅁䅯硹䅉䅁䅯䅂䍁䅧䅯剹䅉䅁䅅䅁䉁䅁䅁兂硂児塲㕯婂䅑杷允䅁䅁䅍䅁䑁䅁䅷䅁䭁䉁䱑䅁䭁䉁䝯䅁䉁䅁䅁允䅁䅁䅯睇䅙䅁杷允䅁䅁䅕䅁䑁䅁䅷䅁䭁䅁䱧䅁䭁佁䭕䅁䭁佁䭙䅁䭁佁䭣䅁䉁䅁䅁允䅁䅁䅯䅅䅑䅁杷允䅁䅁䅑䅁䑁䅁䅷䅁䭁䉁䱑䅁䭁䉁䜸䅁䭁䍁䝁䅁䉁䅁䅁允䅁䅁䅯儹䅫䅁杷允䅁䅁䅍䅁䑁䅁䅷䅁䭁䉁䱑䅁䭁䍁䝑䅁䉁䅁䅁允䅁䅁䅯兆䅳䅁杷允䅁䅁䅕䅁䑁䅁䅷䅁䭁䉁䱑䅁䭁佁䭕䅁䭁佁䭙䅁䭁佁䭣䅁䉁䅁䅁允䅁䅁䅯李䅳䅁杷允䅁䅁䅕䅁䑁䅁䅷䅁䭁䉁䱑䅁䭁佁䭫䅁䭁佁䭙䅁䭁佁䭣䅁䉁䅁䅁允䅁䅁䅯硱䅁䅁杷允䅁䅁䅕䅁䑁䅁䅷䅁䭁䉁䱑䅁䭁佁䬰䅁䭁佁䭙䅁䭁佁䭣䅁䉁䅁䅁允䅁䅁䅣䅁䅁䝁橃唴䵁䅉䅅䅁䙁䅁䅁睁䵁䅁䅁权权睄䅁权䙄杅䅁权䕁䅁䅋权䩄杅䅁允䅁䅁䅅䅁䙁䥁獖瀳敤䅈䅒䍄䉁䅁䅁睁䅁䅁䅍䅄䅁䅁䅯睗䅳䅁䅯杊䅙䅁䅅䅁䉁䅁䅁兂㉄䙋偹牷啖䅑杷允䅁䅁䅍䅁䑁䅁䅷䅁䭁䭁偁䅁䭁䉁䝯䅁䉁䅁䅁允䅁䅁䅯䅙䅙䅁杷允䅁䅁䅍䅁䑁䅁䅷䅁䭁䭁偁䅁䭁䉁䝷䅁䉁䅁䅁允䅁䅁䅯杌䅣䅁杷允䅁䅁䅍䅁䑁䅁䅷䅁䭁䭁偁䅁䭁䉁䜴䅁䉁䅁䅁允䅁䅁䅯八䅙䅁杷允䅁䅁䅕䅁䑁䅁䅷䅁䭁䅁䱁䅁䭁佁䭧䅁䭁佁䭙䅁䭁佁䭣䅁䉁䅁䅁允䅁䅁䅯杂䅳䅁杷允䅁䅁䅕䅁䑁䅁䅷䅁䭁䭁偁䅁䭁佁䭕䅁䭁佁䭙䅁䭁佁䭣䅁䉁䅁䅁允䅁䅁䅯李䅳䅁杷允䅁䅁䅕䅁䑁䅁䅷䅁䭁䭁偁䅁䭁佁䬰䅁䭁佁䭙䅁䭁佁䭣䅁䉁䅁䅁允䅁䅁䅣䅁䅁佁䙃〴䵁䅉䅅䅁䙁䅁䅁睁䵁䅁䅁权敄兄䅁权䙄杅䅁权䕁䅁䅋权䥄杅䅁允䅁䅁䅅䅁䙁䙁杹䅗㤲睗䅎䍄䉁䅁䅁兂䅁䅁䅍䅄䅁䅁䅯朳䄰䅁䅯硹䅉䅁䅯䅂䍁䅧䅯䉹䅉䅁䅅䅁䉁䅁䅁兂㝂䭆䠵刴慰䅑杷允䅁䅁䅍䅁䑁䅁䅷䅁䭁乁临䅁䭁䉁䝷䅁䉁䅁䅁允䅁䅁䅯杗䅙䅁杷允䅁䅁䅍䅁䑁䅁䅷䅁䭁乁临䅁䭁䉁䜴䅁䉁䅁䅁允䅁䅁䅯䅘䅙䅁杷允䅁䅁䅑䅁䑁䅁䅷</t>
  </si>
  <si>
    <t>䅁䭁乁临䅁䭁䉁䜸䅁䭁䍁䝁䅁䉁䅁䅁允䅁䅁䅯東䅧䅁杷允䅁䅁䅕䅁䑁䅁䅷䅁䭁乁临䅁䭁佁䭕䅁䭁佁䭙䅁䭁佁䭣䅁䉁䅁䅁允䅁䅁䅯䅅䅑䅁杷允䅁䅁䅕䅁䑁䅁䅷䅁䭁乁临䅁䭁佁䭧䅁䭁佁䭙䅁䭁佁䭣䅁䉁䅁䅁允䅁䅁䅯䅅䅑䅁杷允䅁䅁䅕䅁䑁䅁䅷䅁䭁乁临䅁䭁佁䭯䅁䭁佁䭙䅁䭁佁䭳䅁䉁䅁䅁允䅁䅁䅯䅅䅑䅁杷允䅁䅁䅕䅁䑁䅁䅷䅁䭁乁临䅁䭁佁䭷䅁䭁佁䭙䅁䭁佁䭣䅁䉁䅁䅁允䅁䅁䅯䅅䅑䅁杷允䅁䅁䅕䅁䑁䅁䅷䅁䭁乁临䅁䭁佁䬰䅁䭁佁䭙䅁䭁佁䭣䅁䉁䅁䅁允䅁䅁䅯䅅䅑䅁杷允䅁䅁䅍䅁䑁䅁䅷䅁䭁䡁乳䅁䭁䉁䝧䅁䉁䅁䅁允䅁䅁䅯䅦䅙䅁杷允䅁䅁䅑䅁䑁䅁䅷䅁䭁䡁乳䅁䭁䉁䜸䅁䭁䍁䝁䅁䉁䅁䅁允䅁䅁䅯䅔䅙䅁杷允䅁䅁䅍䅁䑁䅁䅷䅁䭁䡁乳䅁䭁䍁䝑䅁䉁䅁䅁允䅁䅁䅯䅃䅣䅁杷允䅁䅁䅍䅁䑁䅁䅷䅁䭁䡁乳䅁䭁䍁䝙䅁䉁䅁䅁允䅁䅁䅕硥畓⭒慈こ䵁䅉䅅䅁䙁䅁䅁睁䵁䅁䅁权㝂兄䅁权獄权䅁权浄权䅁权湄权䅁允䅁䅁䅅䅁䭁䉁䕁䅁䵁䅉䅅䅁䑁䅁䅁睁䵁䅁䅁权䝂䅄䅁权偄杅䅁允䅁䅁䅅䅁䭁䉁䕁䅁䵁䅉䅅䅁䙁䅁䅁睁䵁䅁䅁权䝂䅄䅁权䙄杅䅁权䕁䅁䅋权䥄杅䅁允䅁䅁䅅䅁䙁䍁晪坑批䅎䅤䍄䉁䅁䅁兂䅁䅁䅍䅄䅁䅁䅯杔䅳䅁䅯儶䅯䅁䅯朵䅯䅁䅯眵䅯䅁䅅䅁䉁䅁䅁权允䅂䅁䍄䉁䅁䅁䅂䅁䅁䅍䅄䅁䅁䅯杒䅷䅁䅯睈䅙䅁䅯䅉䅙䅁䅅䅁䉁䅁䅁权⽂杅䅁䍄䉁䅁䅁睁䅁䅁䅍䅄䅁䅁䅯杒䅷䅁䅯杊䅙䅁䅅䅁䉁䅁䅁兂䅁䅁䅁䭁啂䅑杷允䅁䅁䅍䅁䑁䅁䅷䅁䭁䩁䴴䅁䭁䉁䝧䅁䉁䅁䅁允䅁䅁䅯䅦䅙䅁杷允䅁䅁䅍䅁䑁䅁䅷䅁䭁䩁䴴䅁䭁䉁䝷䅁䉁䅁䅁允䅁䅁䅯兑䅙䅁杷允䅁䅁䅍䅁䑁䅁䅷䅁䭁䩁䴴䅁䭁䉁䜴䅁䉁䅁䅁允䅁䅁䅯杫䅙䅁杷允䅁䅁䅕䅁䑁䅁䅷䅁䭁䩁䴴䅁䭁佁䭯䅁䭁佁䭙䅁䭁佁䭳䅁䉁䅁䅁允䅁䅁䅣䅁䅁佁䱃唵䵁䅉䅅䅁䙁䅁䅁睁䵁䅁䅁权敃䅄䅁权瑄权䅁权浄权䅁权湄权䅁允䅁䅁䅅䅁䡁䅁䅁䅁杄⭩䅖䍄䉁䅁䅁睁䅁䅁䅍䅄䅁䅁䅯儫䅳䅁䅯杇䅙䅁䅅䅁䉁䅁䅁权牁杂䅁䍄䉁䅁䅁兂䅁䅁䅍䅄䅁䅁䅯杭䅷䅁䅯儵䅯䅁䅯朵䅯䅁䅯眵䅯䅁䅅䅁䉁䅁䅁权允䅂䅁䍄䉁䅁䅁兂䅁䅁䅍䅄䅁䅁䅯杤䄴䅁䅯儵䅯䅁䅯朵䅯䅁䅯眵䅯䅁䅅䅁䉁䅁䅁权允䅂䅁䍄䉁䅁䅁睁䅁䅁䅍䅄䅁䅁䅯睫䅷䅁䅯硺䅉䅁䅅䅁䉁䅁䅁睂噂噖噖捑朷䅑杷允䅁䅁䅕䅁䑁䅁䅷䅁䭁䩁䵍䅁䭁䵁单䅁䭁䅁䅑潁䭁䵁卧䅁䉁䅁䅁允䅁䅁䅕⬰浏䄯⽶啃䵁䅉䅅䅁䙁䅁䅁睁䵁䅁䅁权呃䅄䅁权䙄杅䅁权䕁䅁䅋权䩄杅䅁允䅁䅁䅅䅁䙁䩁噪牑䉮杸䅤䍄䉁䅁䅁兂䅁䅁䅍䅄䅁䅁䅯睫䅷䅁䅯硹䅉䅁䅯䅂䍁䅧䅯䉹䅉䅁䅅䅁䉁䅁䅁兂塄㍯㥁癃根䅑杷允䅁䅁䅍䅁䑁䅁䅷䅁䭁䩁䵍䅁䭁䉁䝯䅁䉁䅁䅁允䅁䅁䅯兗䅙䅁杷允䅁䅁䅕䅁䑁䅁䅷䅁䭁䍁內䅁䭁䵁即䅁䭁䅁䅑潁䭁䵁卧䅁䉁䅁䅁允䅁䅁䅕瑃橥䑣愳啗䵁䅉䅅䅁䑁䅁䅁睁䵁䅁䅁权呃䅄䅁权捁杂䅁允䅁䅁䅅䅁䭁䕁䝅䅁䵁䅉䅅䅁䑁䅁䅁睁䵁䅁䅁权呃䅄䅁权敁杂䅁允䅁䅁䅅䅁䭁䙁䝙䅁䵁䅉䅅䅁䑁䅁䅁睁䵁䅁䅁权呃䅄䅁权歁杂䅁允䅁䅁䅅䅁䭁䉁䕁䅁䵁䅉䅅䅁䙁䅁䅁睁䵁䅁䅁权呃䅄䅁权煄权䅁权浄权䅁权牄权䅁允䅁䅁䅅䅁䡁䅁䅁䅁杂佌䅚䍄䉁䅁䅁睁䅁䅁䅍䅄䅁䅁䅯睉䅷䅁䅯硺䅉䅁䅅䅁䉁䅁䅁睂䅁䅁䅁䕧橄䅑杷允䅁䅁䅕䅁䑁䅁䅷䅁䭁䍁䵍䅁䭁䵁单䅁䭁䅁䅑潁䭁䵁卧䅁䉁䅁䅁允䅁䅁䅕楓䕌慤䌳䕋䵁䅉䅅䅁䙁䅁䅁睁䵁䅁䅁权橁䅄䅁权䱄杅䅁权䕁䅁䅋权䩄杅䅁允䅁䅁䅅䅁䙁䅁塲㍯㥁汩䅤䍄䉁䅁䅁睁䅁䅁䅍䅄䅁䅁䅯睉䅷䅁䅯䅇䅙䅁䅅䅁䉁䅁䅁权䕂杂䅁䍄䉁䅁䅁兂䅁䅁䅍䅄䅁䅁䅯睉䅷䅁䅯儵䅯䅁䅯朵䅯䅁䅯眵䅯䅁䅅䅁䉁䅁䅁权允䅂䅁䍄䉁䅁䅁兂䅁䅁䅍䅄䅁䅁䅯睰䅳䅁䅯儶䅯䅁䅯朵䅯䅁䅯眵䅯䅁䅅䅁䉁䅁䅁权湁䅄䅁䍄䉁䅁䅁兂䅁䅁䅍䅄䅁䅁䅯共䅳䅁䅯儶䅯䅁䅯朵䅯䅁䅯眵䅯䅁䅅䅁䉁䅁䅁权灁䅄䅁䍄䉁䅁䅁兂䅁䅁䅍䅄䅁䅁䅯睉䅷䅁䅯儷䅯䅁䅯朵䅯䅁䅯眵䅯䅁䅅䅁䉁䅁䅁权允䅂䅁䍄䉁䅁䅁兂䅁䅁䅍䅄䅁䅁䅯䅹䄴䅁䅯剸䅉䅁䅯䅂䍁䅧䅯䉹䅉䅁䅅䅁䉁䅁䅁兂汄あ堰䵗义䅑杷允䅁䅁䅕䅁䑁䅁䅷䅁䭁䵁佧䅁䭁䵁即䅁䭁䅁䅑潁䭁䵁卫䅁䉁䅁䅁允䅁䅁䅕⽷潕䥘椫啗䵁䅉䅅䅁䑁䅁䅁睁䵁䅁䅁权䥄杄䅁权敁杂䅁允䅁䅁䅅䅁䭁䙁䝉䅁䵁䅉䅅䅁䕁䅁䅁睁䵁䅁䅁权䥄杄䅁权晁杂䅁权杁杂䅁允䅁䅁䅅䅁䭁佁具䅁䵁䅉䅅䅁䙁䅁䅁睁䵁䅁䅁权䥄杄䅁权潄权䅁权浄权䅁权湄权䅁允䅁䅁䅅䅁䭁䉁䕁䅁䵁䅉䅅䅁䙁䅁䅁睁䵁䅁䅁权䥄杄䅁权獄权䅁权浄权䅁权湄权䅁允䅁䅁䅅䅁䭁䉁䕁䅁䵁䅉䅅䅁䙁䅁䅁睁䵁䅁䅁权慁兄䅁权䙄杅䅁权䕁䅁䅋权䥄杅䅁允䅁䅁䅅䅁䙁䝁噉䍪漲杭䅎䍄䉁䅁䅁睁䅁䅁䅍䅄䅁䅁䅯杇䄰䅁䅯杇䅙䅁䅅䅁䉁䅁䅁权時杂䅁䍄䉁䅁䅁睁䅁䅁䅍䅄䅁䅁䅯杇䄰䅁䅯䅈䅙䅁䅅䅁䉁䅁䅁权あ䅃䅁䍄䉁䅁䅁睁䅁䅁䅍䅄䅁䅁䅯杇䄰䅁䅯杈䅙䅁䅅䅁䉁䅁䅁权あ䅃䅁䍄䉁䅁䅁睁䅁䅁䅍䅄䅁䅁䅯杇䄰䅁䅯杊䅙䅁䅅䅁䉁䅁䅁兂塄㍯㥁煃噤䅑杷允䅁䅁䅕䅁䑁䅁䅷䅁䭁䉁乯䅁䭁佁䭧䅁䭁佁䭙䅁䭁佁䭣䅁䉁䅁䅁允䅁䅁䅯䅅䅑䅁杷允䅁䅁䅍䅁䑁䅁䅷䅁䭁佁乑䅁䭁䉁䝷䅁䉁䅁䅁允䅁䅁䅯䅳䅙䅁杷允䅁䅁䅕䅁䑁䅁䅷䅁䭁䉁乯䅁䭁佁䭷䅁䭁佁䭙䅁䭁佁䭣䅁䉁䅁䅁允䅁䅁䅯䅅䅑䅁杷允䅁䅁䅕䅁䑁䅁䅷䅁䭁䍁乁䅁䭁䵁单䅁䭁䅁䅑潁䭁䵁卧䅁䉁䅁䅁允䅁䅁䅕桏扔偑牤䕉䵁䅉䅅䅁䙁䅁䅁睁䵁䅁䅁权杁兄䅁权䱄杅䅁权䕁䅁䅋权䥄杅䅁允䅁䅁䅅䅁䙁䙁㑋潈牘噣䄵䍄䉁䅁䅁睁䅁䅁䅍䅄䅁䅁䅯䅉䄰䅁䅯䅇䅙䅁䅅䅁䉁䅁䅁权婁杂䅁䍄䉁䅁䅁䅂䅁䅁䅍䅄䅁䅁䅯䅉䄰䅁䅯睈䅙䅁䅯䅉䅙䅁䅅䅁䉁䅁䅁权卂元䅁䍄䉁䅁䅁兂䅁䅁䅍䅄䅁䅁䅯䅉䄰䅁䅯䄷䅯䅁䅯朵䅯䅁䅯眵䅯䅁䅅䅁䉁䅁䅁权允䅂䅁䍄䉁䅁䅁兂䅁䅁䅍䅄䅁䅁䅯免䄴䅁䅯硹䅉䅁䅯䅂䍁䅧䅯剹䅉䅁䅅䅁䉁䅁䅁兂乄䵺䵺偺奸䅑杷允䅁䅁䅕䅁䑁䅁䅷䅁䭁䍁久䅁䭁䵁单䅁䭁䅁䅑潁䭁䵁卧䅁䉁䅁䅁允䅁䅁䅕ㄫ䡋穉汙歆䵁䅉䅅䅁䙁䅁䅁睁䵁䅁䅁权桁兄䅁权䙄杅䅁权䕁䅁䅋权䩄杅䅁允䅁䅁䅅䅁䙁䑁潣奄潪硍䅤䍄䉁䅁䅁兂䅁䅁䅍䅄䅁䅁䅯光䄰䅁䅯硹䅉䅁䅯䅂䍁䅧䅯剹䅉䅁䅅䅁䉁䅁䅁兂啁歲桦楥扒䅑杷允䅁䅁䅍䅁䑁䅁䅷䅁䭁䍁久䅁䭁䉁䝧䅁䉁䅁䅁允䅁䅁䅯䅑䅙䅁杷允䅁䅁䅍䅁䑁䅁䅷䅁䭁䍁久䅁䭁䉁䝯䅁䉁䅁䅁允䅁䅁䅯䅑䅙䅁杷允䅁䅁䅍䅁䑁䅁䅷䅁䭁䍁久䅁䭁䍁䝙䅁䉁䅁䅁允䅁䅁䅕呣䬰㘱䅏ざ䵁䅉䅅䅁䙁䅁䅁睁䵁䅁䅁权捂睃䅁权䱄杅䅁权䕁䅁䅋权䥄杅䅁允䅁䅁䅅䅁䙁佁㙆䭆䠵噅䅂䍄䉁䅁䅁兂䅁䅁䅍䅄䅁䅁䅯光䄰䅁䅯朶䅯䅁䅯朵䅯䅁䅯眶䅯䅁䅅䅁䉁䅁䅁睂䅁䅁䅁䌴浐䅑杷允䅁䅁䅕䅁䑁䅁䅷䅁䭁䥁䱫䅁䭁䵁即䅁䭁䅁䅑潁䭁䵁卧䅁䉁䅁䅁允䅁䅁䅕敨剴䉵氶䕗䵁䅉䅅䅁䑁䅁䅁睁䵁䅁䅁权䩃睃䅁权慁杂䅁允䅁䅁䅅䅁䭁䉁䝳䅁䵁䅉䅅䅁䑁䅁䅁睁䵁䅁䅁权䩃睃䅁权捁杂䅁允䅁䅁䅅䅁䭁䡁䝑䅁䵁䅉䅅䅁䕁䅁䅁睁䵁䅁䅁权䩃睃䅁权晁杂䅁权杁杂䅁允䅁䅁䅅䅁䭁䅁䭅䅁䵁䅉䅅䅁䙁䅁䅁睁䵁䅁䅁权䩃睃䅁权汄权䅁权浄权䅁权湄权䅁允䅁䅁䅅䅁䭁䉁䕁䅁䵁䅉䅅䅁䑁䅁䅁睁䵁䅁䅁权穂兄䅁权偄杅䅁允䅁䅁䅅䅁䡁䅁䅁䅁䅁敳䅊䍄䉁䅁䅁睁䅁䅁䅍䅄䅁䅁䅯督䄰䅁䅯䅇䅙䅁䅅䅁䉁䅁䅁权灁杂䅁䍄䉁䅁䅁睁䅁䅁䅍䅄䅁䅁䅯兣䅷䅁䅯䅈䅙䅁䅅䅁䉁䅁䅁权獄杂䅁䍄䉁䅁䅁睁䅁䅁䅍䅄䅁䅁䅯杤䄴䅁䅯杇䅙䅁䅅䅁䉁䅁䅁权㝂杂䅁䍄䉁䅁䅁睁䅁䅁䅍䅄䅁䅁䅯督䄰䅁䅯䅈䅙䅁䅅䅁䉁䅁䅁权あ䅃䅁䍄䉁䅁䅁䅂䅁䅁䅍䅄䅁䅁䅯督䄰䅁䅯睈䅙䅁䅯䅉䅙䅁䅅䅁䉁䅁䅁权佂杂䅁䍄䉁䅁䅁睁䅁䅁䅍䅄䅁䅁䅯督䄰䅁䅯杊䅙䅁䅅䅁䉁䅁䅁兂獄払敧周慴䅑杷允䅁䅁䅍䅁䑁䅁䅷䅁䭁䝁䵑䅁䭁䍁䝑䅁䉁䅁䅁允䅁䅁䅯䅅䅑䅁杷允䅁䅁䅕䅁䑁䅁䅷䅁䭁䡁乍䅁䭁佁䭕䅁䭁佁䭙䅁䭁佁䭣䅁䉁䅁䅁允䅁䅁䅯李䅳䅁杷允䅁䅁䅕䅁䑁䅁䅷䅁䭁䡁乍䅁䭁佁䭫䅁䭁佁䭙䅁䭁佁䭣䅁䉁䅁䅁允䅁䅁䅯硧䅉䅁杷允䅁䅁䅕䅁䑁䅁䅷䅁䭁佁䱅䅁䭁䵁即䅁䭁䅁䅑潁䭁䵁卫䅁䉁䅁䅁允䅁䅁䅕灭婭婭㕬歘䵁䅉䅅䅁䙁䅁䅁睁䵁䅁䅁权獄兄䅁权䙄杅䅁权䕁䅁䅋权䥄杅䅁允䅁䅁䅅䅁䙁䵁癁兑湒儯䅨䍄䉁䅁䅁睁䅁䅁䅍䅄䅁䅁䅯䄷䄰䅁䅯杊䅙䅁䅅䅁䉁䅁䅁兂晁敨剴䍵娵䅑杷允䅁䅁䅕䅁䑁䅁䅷䅁䭁佁乷䅁䭁佁䭕䅁䭁佁䭙䅁䭁佁䭣䅁䉁䅁䅁允䅁䅁䅯䅅䅑䅁杷允䅁䅁䅑䅁䑁䅁䅷䅁䭁䥁何䅁䭁䉁䜸䅁䭁䍁䝁䅁䉁䅁䅁允䅁䅁䅯桨䅉䅁杷允䅁䅁䅍䅁䑁䅁䅷䅁䭁䥁何䅁䭁䍁䝙䅁䉁䅁䅁允䅁䅁䅕㡪ㅌ䙋癷䕖䵁䅉䅅䅁䑁䅁䅁睁䵁䅁䅁权敃睃䅁权奁杂䅁允䅁䅁䅅䅁䭁䉁䝫䅁䵁䅉䅅䅁䙁䅁䅁睁䵁䅁䅁权䙃杄䅁权灄权䅁权浄权䅁权湄权䅁允䅁䅁䅅䅁䭁䉁偅䅁䵁䅉䅅䅁䙁䅁䅁睁䵁䅁䅁权䙃杄䅁权瑄权䅁权浄权䅁权湄权䅁允䅁䅁䅅䅁䡁䅁䅁䅁䅃佐䅚䍄䉁䅁䅁睁䅁䅁䅍䅄䅁䅁䅯䅹䄰䅁䅯硺䅉䅁䅅䅁䉁䅁䅁权允䅂䅁䍄䉁䅁䅁䅂䅁䅁䅍䅄䅁䅁䅯睦䅷䅁䅯睈䅙䅁䅯䅉䅙䅁䅅䅁䉁䅁䅁权瑃杅䅁䍄䉁䅁䅁兂䅁䅁䅍䅄䅁䅁䅯䅹䄰䅁䅯剸䅉䅁䅯䅂䍁䅧䅯剹䅉䅁䅅䅁䉁䅁䅁兂楁捵塇㉊呁䅑杷允䅁䅁䅕䅁䑁䅁䅷䅁䭁䵁乧䅁䭁䵁即䅁䭁䅁䅑潁䭁䵁卧䅁䉁䅁䅁允䅁䅁䅕敨剴䉵ㄵ啖䵁䅉䅅䅁䑁䅁䅁睁䵁䅁䅁权䥄兄䅁权流杂䅁允䅁䅁䅅䅁䙁䅁塲㍯㥁汹䅆䍄䉁䅁䅁兂䅁䅁䅍䅄䅁䅁䅯䅹䄰䅁䅯儶䅯䅁䅯朵䅯䅁䅯眵䅯䅁䅅䅁䉁䅁䅁权塂杄䅁䍄䉁䅁䅁兂䅁䅁䅍䅄䅁䅁䅯䅹䄰䅁䅯䄷䅯䅁䅯朵䅯䅁䅯眵䅯䅁䅅䅁䉁䅁䅁睂䅁䅁䅁偑汘䅑杷允䅁䅁䅍䅁䑁䅁䅷䅁䭁偁䭅䅁䭁䉁䝯䅁䉁䅁䅁允䅁䅁䅯杘䅙䅁杷允䅁䅁䅍䅁䑁䅁䅷䅁䭁偁䭅䅁䭁䉁䜴䅁䉁䅁䅁允䅁䅁䅯眳䅣䅁杷允䅁䅁䅍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䭁䉁䕁䅁䵁䅉䅅䅁䙁䅁䅁睁䵁䅁䅁权睄权䅁权獄权䅁权浄权䅁权湄权䅁允䅁䅁䅅䅁䡁䅁䅁䅁䅄但䅖䍄䉁䅁䅁睁䅁䅁䅍䅄䅁䅁䅯䅐䄰䅁䅯䅈䅙䅁䅅䅁䉁䅁䅁权⽁杂䅁䍄䉁䅁䅁睁䅁䅁䅍䅄䅁䅁䅯䅐䄰䅁䅯杈䅙䅁䅅䅁䉁䅁䅁权⽁杂䅁䍄䉁䅁䅁兂䅁䅁䅍䅄䅁䅁䅯䅐䄰䅁䅯儶䅯䅁䅯朵䅯䅁䅯眵䅯䅁䅅䅁䉁䅁䅁权䥃杅䅁䍄䉁䅁䅁兂䅁䅁䅍䅄䅁䅁䅯䅐䄰䅁䅯儷䅯䅁䅯朵䅯䅁䅯眵䅯䅁䅅䅁䉁䅁䅁睂䅁䅁䅁䩷汲䅑杷允䅁䅁䅕䅁䑁䅁䅷䅁䭁䡁偑䅁䭁䵁单䅁䭁䅁䅑潁䭁䵁卧䅁䉁䅁䅁允䅁䅁䅕㠵ㅓ獣㔱啃䵁䅉䅅䅁䙁䅁䅁睁䵁䅁䅁权あ睄䅁权䙄杅䅁权䕁䅁䅋权䩄杅䅁允䅁䅁䅅䅁䙁䍁㕥獳䑷桑䅆䍄䉁䅁䅁兂䅁䅁䅍䅄䅁䅁䅯䅤䄸䅁䅯硹䅉䅁䅯䅂䍁䅧䅯剹䅉䅁䅅䅁䉁䅁䅁兂畃⭒㙆䱆儵䅑杷允䅁䅁䅑䅁䑁䅁䅷䅁䭁䡁偑䅁䭁䉁䜸䅁䭁䍁䝁䅁䉁䅁䅁允䅁䅁䅯剩䅉䅁杷允䅁䅁䅕䅁䑁䅁䅷䅁䭁䡁偑䅁䭁佁䭧䅁䭁佁䭙䅁䭁佁䭣䅁䉁䅁䅁允䅁䅁䅯杂䅳䅁杷允䅁䅁䅕䅁䑁䅁䅷䅁䭁䡁偑䅁䭁佁䭷䅁䭁佁䭙䅁䭁佁䭣䅁䉁䅁䅁允䅁䅁䅣䅁䅁䭁䍁欵䵁䅉䅅䅁䙁䅁䅁睁䵁䅁䅁权あ睄䅁权瑄权䅁权浄权䅁权湄权䅁允䅁䅁䅅䅁䡁䅁䅁䅁权畁䅚䍄䉁䅁䅁睁䅁䅁䅍䅄䅁䅁䅯杯䅷䅁䅯硺䅉䅁䅅䅁䉁䅁䅁权允䅂䅁䍄䉁䅁䅁兂䅁䅁䅍䅄䅁䅁䅯杯䅷䅁䅯剸䅉䅁䅯䅂䍁䅧䅯剹䅉䅁䅅䅁䉁䅁䅁兂桂䘱牆䠵儸䅑杷允䅁䅁䅍䅁䑁䅁䅷䅁䭁䭁䵉䅁䭁䍁䝑䅁䉁䅁䅁允䅁䅁䅯杅䄴䅁杷允䅁䅁䅕䅁䑁䅁䅷䅁䭁䭁䵉䅁䭁佁䭕䅁䭁佁䭙䅁䭁佁䭣䅁䉁䅁䅁允䅁䅁䅯睎䅳䅁杷允䅁䅁䅕䅁䑁䅁䅷䅁䭁䭁䵉䅁䭁佁䭧䅁䭁佁䭙䅁䭁佁䭣䅁䉁䅁䅁允䅁䅁䅯䅙䄸䅁杷允䅁䅁䅕䅁䑁䅁䅷䅁䭁䭁䵉䅁䭁佁䬰䅁䭁佁䭙䅁䭁佁䭣䅁䉁䅁䅁允䅁䅁䅣䅁䅁䕁䱁欵䵁䅉䅅䅁䙁䅁䅁睁䵁䅁䅁权千兄䅁权䙄杅䅁权䕁䅁䅋权䩄杅䅁允䅁䅁䅅䅁䙁偁呩朰⭓硑䅆䍄䉁䅁䅁兂䅁䅁䅍䅄䅁䅁䅯杫䄰䅁䅯硹䅉䅁䅯䅂䍁䅧䅯䉹䅉䅁䅅䅁䉁䅁䅁兂慃婭婭呭婬䅑杷允䅁䅁䅕䅁䑁䅁䅷䅁䭁䉁偷䅁䭁佁䭧䅁䭁佁䭙䅁䭁佁䭣䅁䉁䅁䅁允䅁䅁䅯䅅䅑䅁杷允䅁䅁䅍䅁䑁䅁䅷䅁䭁䩁义䅁䭁䉁䝯䅁䉁䅁䅁允䅁䅁䅯睇䅙䅁杷允䅁䅁䅍䅁䑁䅁䅷䅁䭁䩁义䅁䭁䉁䝷䅁䉁䅁䅁允䅁䅁䅯杗䅙䅁杷允䅁䅁䅕䅁䑁䅁䅷䅁䭁䙁䵍䅁䭁佁䭫䅁䭁佁䭙䅁䭁佁䭣䅁䉁䅁䅁允䅁䅁䅯䅅䅑䅁杷允䅁䅁䅕䅁䑁䅁䅷䅁䭁䩁义䅁䭁佁䭫䅁䭁佁䭙䅁䭁佁䭣䅁䉁䅁䅁允䅁䅁䅯䉪䅉䅁杷允䅁䅁䅕䅁䑁䅁䅷䅁䭁䩁义䅁䭁佁䭯䅁䭁佁䭙䅁䭁佁䭳䅁䉁䅁䅁允䅁䅁䅣䅁䅁䵁灁欵䵁䅉䅅䅁䙁䅁䅁睁䵁䅁䅁权千兄䅁权獄权䅁权浄权䅁权湄权䅁允䅁䅁䅅䅁䡁䅁䅁䅁䅄敋䅚䍄䉁䅁䅁睁䅁䅁䅍䅄䅁䅁䅯眵䄰䅁䅯䅇䅙䅁䅅䅁䉁䅁䅁权灁杂䅁䍄䉁䅁䅁睁䅁䅁䅍䅄䅁䅁䅯眵䄰䅁䅯䅈䅙䅁䅅䅁䉁䅁䅁权啃杂䅁䍄䉁䅁䅁兂䅁䅁䅍䅄䅁䅁䅯眵䄰䅁䅯儵䅯䅁䅯朵䅯䅁䅯眵䅯䅁䅅䅁䉁䅁䅁权允䅂䅁䍄䉁䅁䅁兂䅁䅁䅍䅄䅁䅁䅯眵䄰䅁䅯朶䅯䅁䅯朵䅯䅁䅯眶䅯䅁䅅䅁䉁䅁䅁权允䅂䅁䍄䉁䅁䅁兂䅁䅁䅍䅄䅁䅁䅯䄷䅷䅁䅯硹䅉䅁䅯䅂䍁䅧䅯䉹䅉䅁䅅䅁䉁䅁䅁兂歃䑣䬰眱华䅑杷允䅁䅁䅍䅁䑁䅁䅷䅁䭁佁䵷䅁䭁䉁䝯䅁䉁䅁䅁允䅁䅁䅯䅐䅙䅁杷允䅁䅁䅕䅁䑁䅁䅷䅁䭁佁䵷䅁䭁佁䭯䅁䭁佁䭙䅁䭁佁䭳䅁䉁䅁䅁允䅁䅁䅯䅅䅑䅁杷允䅁䅁䅕䅁䑁䅁䅷䅁䭁䉁偷䅁䭁䵁即䅁䭁䅁䅑潁䭁䵁卫䅁䉁䅁䅁允䅁䅁䅕㘱睎児㍯さ䵁䅉䅅䅁䙁䅁䅁睁䵁䅁䅁权獄䅄䅁权獄权䅁权浄权䅁权湄权䅁允䅁䅁䅅䅁䭁䉁䕁䅁䵁䅉䅅䅁䙁䅁䅁睁䵁䅁䅁权歄兄䅁权䙄杅䅁权䕁䅁䅋权䥄杅䅁允䅁䅁䅅䅁䙁䭁ㅲ䉙牏杘䅰䍄䉁䅁䅁兂䅁䅁䅍䅄䅁䅁䅯䄵䄰䅁䅯硹䅉䅁䅯䅂䍁䅧䅯剹䅉䅁䅅䅁䉁䅁䅁兂獄払敧婨橎䅑杷允䅁䅁䅍䅁䑁䅁䅷䅁䭁佁乑䅁䭁䍁䝙䅁䉁䅁䅁允䅁䅁䅕牕敧敨桴啖䵁䅉䅅䅁䙁䅁䅁睁䵁䅁䅁权歄兄䅁权汄权䅁权浄权䅁权湄权䅁允䅁䅁䅅䅁䭁䉁䕁䅁䵁䅉䅅䅁䙁䅁䅁睁䵁䅁䅁权敃睃䅁权瑄权䅁权浄权䅁权湄权䅁允䅁䅁䅅䅁䭁䉁䕁䅁䵁䅉䅅䅁䙁䅁䅁睁䵁䅁䅁权歂䅄䅁权䱄杅䅁权䕁䅁䅋权䥄杅䅁允䅁䅁䅅䅁䙁䙁㑋潈牘噍䅚䍄䉁䅁䅁兂䅁䅁䅍䅄䅁䅁䅯䄵䄰䅁䅯儷䅯䅁䅯朵䅯䅁䅯眵䅯䅁䅅䅁䉁䅁䅁权允䅂䅁䍄䉁䅁䅁睁䅁䅁䅍䅄䅁䅁䅯䅈䄸䅁䅯䅈䅙䅁䅅䅁䉁䅁䅁权楂杂䅁䍄䉁䅁䅁睁䅁䅁䅍䅄䅁䅁䅯䅈䄸䅁䅯杊䅙䅁䅅䅁䉁䅁䅁兂畃⭒㙆偆愵䅑杷允䅁䅁䅕䅁䑁䅁䅷䅁䭁䉁偷䅁䭁佁䭯䅁䭁佁䭙䅁䭁佁䭳䅁䉁䅁䅁允䅁䅁䅯䅅䅑䅁杷允䅁䅁䅕䅁䑁䅁䅷䅁䭁䉁偷䅁䭁佁䬰䅁䭁佁䭙䅁䭁佁䭣䅁䉁䅁䅁允䅁䅁䅯䅅䅑䅁杷允䅁䅁䅕䅁䑁䅁䅷䅁䭁䩁䵯䅁䭁䵁单䅁䭁䅁䅑潁䭁䵁卧䅁䉁䅁䅁允䅁䅁䅕剔扫漰剶歅䵁䅉䅅䅁䙁䅁䅁睁䵁䅁䅁权慃䅄䅁权䙄杅䅁权䕁䅁䅋权䩄杅䅁允䅁䅁䅅䅁䙁䉁儶楸甯䉴䅊䍄䉁䅁䅁兂䅁䅁䅍䅄䅁䅁䅯杭䅷䅁䅯硹䅉䅁䅯䅂䍁䅧䅯䉹䅉䅁䅅䅁䉁䅁䅁兂乄䵺䵺䡺摸䅑杷允䅁䅁䅍䅁䑁䅁䅷䅁䭁䩁䵯䅁䭁䉁䝷䅁䉁䅁䅁允䅁䅁䅯杋䅙䅁杷允䅁䅁䅍䅁䑁䅁䅷䅁䭁䩁䵯䅁䭁䍁䝙䅁䉁䅁䅁允䅁䅁䅕䉵䘶ㄶ奆歔䵁䅉䅅䅁䙁䅁䅁睁䵁䅁䅁权慃䅄䅁权潄权䅁权浄权䅁权湄权䅁允䅁䅁䅅䅁䭁䉁䕁䅁䵁䅉䅅䅁䙁䅁䅁睁䵁䅁䅁权慃䅄䅁权獄权䅁权浄权䅁权湄权䅁允䅁䅁䅅䅁䭁䉁䕁䅁䵁䅉䅅䅁䙁䅁䅁睁䵁䅁䅁权あ杄䅁权䱄杅䅁权䕁䅁䅋权䩄杅䅁允䅁䅁䅅䅁䙁䑁積積積ㅉ䅸䍄䉁䅁䅁睁䅁䅁䅍䅄䅁䅁䅯䅤䄴䅁䅯䅇䅙䅁䅅䅁䉁䅁䅁权䕂杂䅁䍄䉁䅁䅁睁䅁䅁䅍䅄䅁䅁䅯䅤䄴䅁䅯杇䅙䅁䅅䅁䉁䅁䅁权䑄杂䅁䍄䉁䅁䅁睁䅁䅁䅍䅄䅁䅁䅯䅤䄴䅁䅯杈䅙䅁䅅䅁䉁䅁䅁权啁睂䅁䍄䉁䅁䅁兂䅁䅁䅍䅄䅁䅁䅯杳䄰䅁䅯剸䅉䅁䅯䅂䍁䅧䅯䉹䅉䅁䅅䅁䉁䅁䅁兂時敓䍈䉮䙯䅑杷允䅁䅁䅕䅁䑁䅁䅷䅁䭁䡁佑䅁䭁佁䭕䅁䭁佁䭙䅁䭁佁䭣䅁䉁䅁䅁允䅁䅁䅯䅅䅑䅁杷允䅁䅁䅕䅁䑁䅁䅷䅁䭁䥁义䅁䭁佁䭷䅁䭁佁䭙䅁䭁佁䭣䅁䉁䅁䅁允䅁䅁䅣䅁䅁䍁㕃唵䵁䅉䅅䅁䙁䅁䅁睁䵁䅁䅁权あ杄䅁权灄权䅁权浄权䅁权湄权䅁允䅁䅁䅅䅁䭁䉁䕁䅁䵁䅉䅅䅁䑁䅁䅁睁䵁䅁䅁权乂䅄䅁权偄杅䅁允䅁䅁䅅䅁䡁䅁䅁䅁杄攵䅎䍄䉁䅁䅁睁䅁䅁䅍䅄䅁䅁䅯兔䅷䅁䅯䅇䅙䅁䅅䅁䉁䅁䅁权療杂䅁䍄䉁䅁䅁睁䅁䅁䅍䅄䅁䅁䅯兔䅷䅁䅯杇䅙䅁䅅䅁䉁䅁䅁权睃杂䅁䍄䉁䅁䅁睁䅁䅁䅍䅄䅁䅁䅯兔䅷䅁䅯䅈䅙䅁䅅䅁䉁䅁䅁权睃杂䅁䍄䉁䅁䅁兂䅁䅁䅍䅄䅁䅁䅯杔䅷䅁䅯儵䅯䅁䅯朵䅯䅁䅯眵䅯䅁䅅䅁䉁䅁䅁权奁睃䅁䍄䉁䅁䅁睁䅁䅁䅍䅄䅁䅁䅯兔䅷䅁䅯杈䅙䅁䅅䅁䉁䅁䅁权䵄杂䅁䍄䉁䅁䅁兂䅁䅁䅍䅄䅁䅁䅯兔䅷䅁䅯䄶䅯䅁䅯朵䅯䅁䅯眵䅯䅁䅅䅁䉁䅁䅁权䝁睃䅁䍄䉁䅁䅁兂䅁䅁䅍䅄䅁䅁䅯兑䅷䅁䅯剸䅉䅁䅯䅂䍁䅧䅯䉹䅉䅁䅅䅁䉁䅁䅁兂偃塈癈ぷ湯䅑杷允䅁䅁䅕䅁䑁䅁䅷䅁䭁䕁䵅䅁䭁䵁单䅁䭁䅁䅑潁䭁䵁卫䅁䉁䅁䅁允䅁䅁䅕敇㙍㡎坺お䵁䅉䅅䅁䙁䅁䅁睁䵁䅁䅁权䉂䅄䅁权䱄杅䅁权䕁䅁䅋权䥄杅䅁允䅁䅁䅅䅁䙁乁橥䑣䬰ㅬ䅸䍄䉁䅁䅁兂䅁䅁䅍䅄䅁䅁䅯兑䅷䅁䅯硹䅉䅁䅯䅂䍁䅧䅯剹䅉䅁䅅䅁䉁䅁䅁兂穁積積き摎䅑杷允䅁䅁䅍䅁䑁䅁䅷䅁䭁䕁䵅䅁䭁䉁䝧䅁䉁䅁䅁允䅁䅁䅯兇䅙䅁杷允䅁䅁䅍䅁䑁䅁䅷䅁䭁䕁䵅䅁䭁䉁䝷䅁䉁䅁䅁允䅁䅁䅯䅌䅣䅁杷允䅁䅁䅍䅁䑁䅁䅷䅁䭁䕁䵅䅁䭁䉁䜴䅁䉁䅁䅁允䅁䅁䅯䅰䅧䅁杷允䅁䅁䅑䅁䑁䅁䅷䅁䭁䕁䵅䅁䭁䉁䜸䅁䭁䍁䝁䅁䉁䅁䅁允䅁䅁䅯䉫䅉䅁杷允䅁䅁䅍䅁䑁䅁䅷䅁䭁䕁䵅䅁䭁䍁䝑䅁䉁䅁䅁允䅁䅁䅯剫䅉䅁杷允䅁䅁䅕䅁䑁䅁䅷䅁䭁䕁䵅䅁䭁佁䭕䅁䭁佁䭙䅁䭁佁䭣䅁䉁䅁䅁允䅁䅁䅯睄䅳䅁杷允䅁䅁䅕䅁䑁䅁䅷䅁䭁䕁䵅䅁䭁佁䭷䅁䭁佁䭙䅁䭁佁䭣䅁䉁䅁䅁允䅁䅁䅣䅁䅁佁牁欵䵁䅉䅅䅁䙁䅁䅁睁䵁䅁䅁权䉂䅄䅁权瑄权䅁权浄权䅁权湄权䅁允䅁䅁䅅䅁䡁䅁䅁䅁杄⭋䅚䍄䉁䅁䅁兂䅁䅁䅍䅄䅁䅁䅯䅯䅷䅁䅯剸䅉䅁䅯䅂䍁䅧䅯剹䅉䅁䅅䅁䉁䅁䅁兂湂湪杆䵂啧䅑杷允䅁䅁䅍䅁䑁䅁䅷䅁䭁䭁䵁䅁䭁䉁䝧䅁䉁䅁䅁允䅁䅁䅯兇䅙䅁杷允䅁䅁䅍䅁䑁䅁䅷䅁䭁䭁䵁䅁䭁䉁䝯䅁䉁䅁䅁允䅁䅁䅯睇䅙䅁杷允䅁䅁䅍䅁䑁䅁䅷䅁䭁䭁䵁䅁䭁䉁䝷䅁䉁䅁䅁允䅁䅁䅯杗䅙䅁杷允䅁䅁䅕䅁䑁䅁䅷䅁䭁䭁䵁䅁䭁佁䭧䅁䭁佁䭙䅁䭁佁䭣䅁䉁䅁䅁允䅁䅁䅯杂䅳䅁杷允䅁䅁䅕䅁䑁䅁䅷䅁䭁䭁䵁䅁䭁佁䭯䅁䭁佁䭙䅁䭁佁䭳䅁䉁䅁䅁允䅁䅁䅣䅁䅁䝁䩂欵䵁䅉䅅䅁䙁䅁䅁睁䵁䅁䅁权权䅄䅁权獄权䅁权浄权䅁权湄权䅁允䅁䅁䅅䅁䡁䅁䅁䅁权敯䅖䍄䉁䅁䅁兂䅁䅁䅍䅄䅁䅁䅯䅯䅷䅁䅯儷䅯䅁䅯朵䅯䅁䅯眵䅯䅁䅅䅁䉁䅁䅁睂䅁䅁䅁䕁浘䅑杷允䅁䅁䅕䅁䑁䅁䅷䅁䭁䥁䱁䅁䭁佁䭫䅁䭁佁䭙䅁䭁佁䭣䅁䉁䅁䅁允䅁䅁䅯䅅䅑䅁杷允䅁䅁䅕䅁䑁䅁䅷䅁䭁䥁䱁䅁䭁佁䬰䅁䭁佁䭙䅁䭁佁䭣䅁䉁䅁䅁允䅁䅁䅯䅅䅑䅁杷允䅁䅁䅕䅁䑁䅁䅷䅁䭁䡁佷䅁䭁䵁单䅁䭁䅁䅑潁䭁䵁卫䅁䉁䅁䅁允䅁䅁䅕䙰癘䩩乆啅䵁䅉䅅䅁䙁䅁䅁睁䵁䅁䅁权㡂杄䅁权䱄杅䅁权䕁䅁䅋权䥄杅䅁允䅁䅁䅅䅁䙁䕁桪桥畓ㅨ䅖䍄䉁䅁䅁兂䅁䅁䅍䅄䅁䅁䅯䅦䄴䅁䅯硹䅉䅁䅯䅂䍁䅧䅯剹䅉䅁䅅䅁䉁䅁䅁兂乄䵺䵺䱺捸䅑杷允䅁䅁䅍䅁䑁䅁䅷䅁䭁䡁佷䅁䭁䉁䜴䅁䉁䅁䅁允䅁䅁䅯睐䅙䅁杷允䅁䅁䅑䅁䑁䅁䅷䅁䭁䡁佷䅁䭁䉁䜸䅁䭁䍁䝁䅁䉁䅁䅁允䅁䅁䅯杔䅙䅁杷允䅁䅁䅕䅁䑁䅁䅷䅁䭁䡁佷䅁䭁佁䭯䅁䭁佁䭙䅁䭁佁䭳䅁䉁䅁䅁允䅁䅁䅯䅅䅑䅁杷允䅁䅁䅕䅁䑁䅁䅷䅁䭁䡁佷䅁䭁佁䭷䅁䭁佁䭙䅁䭁佁䭣䅁䉁䅁䅁允䅁䅁䅯䅅䅑䅁杷允䅁䅁䅕䅁䑁䅁䅷䅁䭁䡁佷䅁䭁佁䬰䅁䭁佁䭙䅁䭁佁䭣䅁䉁䅁䅁允䅁䅁䅯䅅䅑䅁杷允䅁䅁䅍䅁䑁䅁䅷䅁䭁䭁䱣䅁䭁䉁䝧䅁䉁䅁䅁允䅁䅁䅯䅒䅙䅁杷允䅁䅁䅍䅁䑁䅁䅷䅁䭁䭁䱫䅁䭁䉁䝧䅁䉁䅁䅁允䅁䅁䅯兓䅣䅁杷允䅁䅁䅍䅁䑁䅁䅷䅁䭁䭁䱣䅁䭁䉁䝯䅁䉁䅁䅁允䅁䅁䅯睓䅙䅁杷允䅁䅁䅑䅁䑁䅁䅷䅁䭁䭁䱣䅁䭁䉁䜸䅁䭁䍁䝁䅁䉁䅁䅁允䅁䅁䅯䅱䅳䅁杷允䅁䅁䅑䅁䑁䅁䅷䅁䭁䭁䱫䅁䭁䉁䜸䅁䭁䍁䝁䅁䉁䅁䅁允䅁䅁䅯杹䅧䅁杷允䅁䅁䅍䅁䑁䅁䅷䅁䭁䭁䱣䅁䭁䍁䝙䅁䉁䅁䅁允䅁䅁䅕呣䬰㘱䅏啗䵁䅉䅅䅁䑁䅁䅁睁䵁䅁䅁权灃睃䅁权流杂䅁允䅁䅁䅅䅁䙁佁㙆䭆䠵嘰䅴䍄䉁䅁䅁兂䅁䅁䅍䅄䅁䅁䅯共䅳䅁䅯䄶䅯䅁䅯朵䅯䅁䅯眵䅯䅁䅅䅁䉁䅁䅁权䝁睃䅁䍄䉁䅁䅁兂䅁䅁䅍䅄䅁䅁䅯睰䅳䅁䅯䄷䅯䅁䅯朵䅯䅁䅯眵䅯䅁䅅䅁䉁䅁䅁睂䅁䅁䅁䠴汔䅑杷允䅁䅁䅕䅁䑁䅁䅷䅁䭁䭁䱣䅁䭁佁䬰䅁䭁佁䭙䅁䭁佁䭣䅁䉁䅁䅁允䅁䅁䅣䅁䅁佁あ唵䵁䅉䅅䅁䙁䅁䅁睁䵁䅁䅁权灃睃䅁权瑄权䅁权浄权䅁权湄权䅁允䅁䅁䅅䅁䡁䅁䅁䅁杂佶䅖䍄䉁䅁䅁兂䅁䅁䅍䅄䅁䅁䅯睹䅳䅁䅯剸䅉䅁䅯䅂䍁䅧䅯剹䅉䅁䅅䅁䉁䅁䅁兂扃攷獄⭪啅䅑杷允䅁䅁䅕䅁䑁䅁䅷䅁䭁䵁䱳䅁䭁䵁即䅁䭁䅁䅑潁䭁䵁卧䅁䉁䅁䅁允䅁䅁䅕䥘䌯匹獨じ䵁䅉䅅䅁䑁䅁䅁睁䵁䅁䅁权䱄睃䅁权慁杂䅁允䅁䅁䅅䅁䭁乁䝙䅁䵁䅉䅅䅁䕁䅁䅁睁䵁䅁䅁权䱄睃䅁权晁杂䅁权杁杂䅁允䅁䅁䅅䅁䭁䵁䡁䅁䵁䅉䅅䅁䑁䅁䅁睁䵁䅁䅁权䱄睃䅁权流杂䅁允䅁䅁䅅䅁䙁乁橥䑣䬰ㅂ䅤䍄䉁䅁䅁兂䅁䅁䅍䅄䅁䅁䅯睹䅳䅁䅯䄷䅯䅁䅯朵䅯䅁䅯眵䅯䅁䅅䅁䉁䅁䅁睂䅁䅁䅁乧汲䅑杷允䅁䅁䅍䅁䑁䅁䅷䅁䭁乁䱙䅁䭁䵁匸䅁䉁䅁䅁允䅁䅁䅣䅁䅁䥁啁欳䵁䅉䅅䅁䙁䅁䅁睁䵁䅁䅁权坄睃䅁权䙄杅䅁权䕁䅁䅋权䥄杅䅁允䅁䅁䅅䅁䙁䱁爴塯潦⽓⼸䍄䉁䅁䅁兂䅁䅁䅍䅄䅁䅁䅯朱䅳䅁䅯硹䅉䅁䅯䅂䍁䅧䅯䉹䅉䅁䅅䅁䉁䅁䅁兂㥁瑃橥䱣戱䅑杷允䅁䅁䅕䅁䑁䅁䅷䅁䭁乁䱙䅁䭁䵁即䅁䭁䅁䅑潁䭁䵁卫䅁䉁䅁䅁允䅁䅁䅕䭆䠵場捰䕙䵁䅉䅅䅁䑁䅁䅁睁䵁䅁䅁权坄睃䅁权奁杂䅁允䅁䅁䅅䅁䭁䍁䝫䅁䵁䅉䅅䅁䑁䅁䅁睁䵁䅁䅁权剁睃䅁权慁杂䅁允䅁䅁䅅䅁䭁䝁䝷䅁䵁䅉䅅䅁䙁䅁䅁睁䵁䅁䅁权坄睃䅁权潄权䅁权浄权䅁权湄权䅁允䅁䅁䅅䅁䭁䉁䕁䅁䵁䅉䅅䅁䙁䅁䅁睁䵁䅁䅁权剁睃䅁权䱄杅䅁权䕁䅁䅋权䩄杅䅁允䅁䅁䅅䅁䙁䑁積積積㉳䅎䍄䉁䅁䅁䅂䅁䅁䅍䅄䅁䅁䅯充䅳䅁䅯睈䅙䅁䅯䅉䅙䅁䅅䅁䉁䅁䅁权䑁睄䅁䍄䉁䅁䅁兂䅁䅁䅍䅄䅁䅁䅯充䅳䅁䅯儵䅯䅁䅯朵䅯䅁䅯眵䅯䅁䅅䅁䉁䅁䅁权汃睃䅁䍄䉁䅁䅁睁䅁䅁䅍䅄䅁䅁䅯兎䅳䅁䅯硺䅉䅁䅅䅁䉁䅁䅁权允䅂䅁䍄䉁䅁䅁兂䅁䅁䅍䅄䅁䅁䅯兎䅳䅁䅯剸䅉䅁䅯䅂䍁䅧䅯剹䅉䅁䅅䅁䉁䅁䅁兂噂捂䩉海氰䅑杷允䅁䅁䅍䅁䑁䅁䅷䅁䭁䑁䱕䅁䭁䉁䝷䅁䉁䅁䅁允䅁䅁䅯䅡䅣䅁杷允䅁䅁䅑䅁䑁䅁䅷䅁䭁䑁䱕䅁䭁䉁䜸䅁䭁䍁䝁䅁䉁䅁䅁允䅁䅁䅯䅉䅫䅁杷允䅁䅁䅍䅁䑁䅁䅷䅁䭁䑁䱕䅁䭁䍁䝑䅁䉁䅁䅁允䅁䅁䅯硥䅅䅁杷允䅁䅁䅍䅁䑁䅁䅷䅁䭁䑁䱕䅁䭁䍁䝙䅁䉁䅁䅁允䅁䅁䅕䭆䠵場は歗䵁䅉䅅䅁䙁䅁䅁睁䵁䅁䅁权ㅁ睃䅁权煄权䅁权浄权䅁权牄权䅁允䅁䅁䅅䅁䭁䉁䕁䅁䵁䅉䅅䅁䙁䅁䅁睁䵁䅁䅁权䅄兄䅁权䙄杅䅁权䕁䅁䅋权䥄杅䅁允䅁䅁䅅䅁䙁偁の㙸ㅏ硸䅤䍄䉁䅁䅁兂䅁䅁䅍䅄䅁䅁䅯䅷䄰䅁䅯剸䅉䅁䅯䅂䍁䅧䅯剹䅉䅁䅅䅁䉁䅁䅁兂煁䥢浊⭄婙䅑杷允䅁䅁䅕䅁䑁䅁䅷䅁䭁䵁乁䅁䭁䵁即䅁䭁䅁䅑潁䭁䵁卧䅁䉁䅁䅁允䅁䅁䅕䉵䘶ㄶ奆歘䵁䅉䅅䅁䑁䅁䅁睁䵁䅁䅁权䅄兄䅁权敁杂䅁允䅁䅁䅅䅁䭁䝁䝕䅁䵁䅉䅅䅁䕁䅁䅁睁䵁䅁䅁权䅄兄䅁权晁杂䅁权杁杂䅁允䅁䅁䅅䅁䭁䑁䝯䅁䵁䅉䅅䅁䙁䅁䅁睁䵁䅁䅁权䅄兄䅁权潄权䅁权浄权䅁权湄权䅁允䅁䅁䅅䅁䭁䅁䱙䅁䵁䅉䅅䅁䙁䅁䅁睁䵁䅁䅁权䅄兄䅁权獄权䅁权浄权䅁权湄权䅁允䅁䅁䅅䅁䡁䅁䅁䅁䅁攷䅖䍄䉁䅁䅁兂䅁䅁䅍䅄䅁䅁䅯䅷䄰䅁䅯儷䅯䅁䅯朵䅯䅁䅯眵䅯䅁䅅䅁䉁䅁䅁睂䅁䅁䅁佁氳䅑杷允䅁䅁䅕䅁䑁䅁䅷䅁䭁䡁儸䅁䭁䵁即䅁䭁䅁䅑潁䭁䵁卧䅁䉁䅁䅁允䅁䅁䅕䥘䌯匹㡧歖䵁䅉䅅䅁䑁䅁䅁睁䵁䅁䅁权⽂䅅䅁权奁杂䅁允䅁䅁䅅䅁䭁䡁䝷䅁䵁䅉䅅䅁䕁䅁䅁睁䵁䅁䅁权⽂䅅䅁权晁杂䅁权杁杂䅁允䅁䅁䅅䅁䭁䕁䝷䅁䵁䅉䅅䅁䙁䅁䅁睁䵁䅁䅁权㉁睄䅁权䙄杅䅁权䕁䅁䅋权䩄杅䅁允䅁䅁䅅䅁䙁偁噱䉷汖偯⽑䍄䉁䅁䅁睁䅁䅁䅍䅄䅁䅁䅯李䄸䅁䅯杇䅙䅁䅅䅁䉁䅁䅁权坄杂䅁䍄䉁䅁䅁睁䅁䅁䅍䅄䅁䅁䅯李䄸䅁䅯䅈䅙䅁䅅䅁䉁䅁䅁权䝂睂䅁䍄䉁䅁䅁睁䅁䅁䅍䅄䅁䅁䅯李䄸䅁䅯杈䅙䅁䅅䅁䉁䅁䅁权䡂睂䅁䍄䉁䅁䅁睁䅁䅁䅍䅄䅁䅁䅯杮䄸䅁䅯杇䅙䅁䅅䅁䉁䅁䅁权䅂杂䅁䍄䉁䅁䅁兂䅁䅁䅍䅄䅁䅁䅯李䄸䅁䅯䄶䅯䅁䅯朵䅯䅁䅯眵䅯䅁䅅䅁䉁䅁䅁权允䅂䅁䍄䉁䅁䅁兂䅁䅁䅍䅄䅁䅁䅯李䄸䅁䅯䄷䅯䅁䅯朵䅯䅁䅯眵䅯䅁䅅䅁䉁䅁䅁权允䅂䅁䍄䉁䅁䅁兂䅁䅁䅍䅄䅁䅁䅯杨䄰䅁䅯硹䅉䅁䅯䅂䍁䅧䅯剹䅉䅁䅅䅁䉁䅁䅁兂灁䥘䌯堹慨䅑杷允䅁䅁䅍䅁䑁䅁䅷䅁䭁䥁乙䅁䭁䉁䝯䅁䉁䅁䅁允䅁䅁䅯兺䅙䅁杷允䅁䅁䅍䅁䑁䅁䅷䅁䭁䥁乙䅁䭁䍁䝑䅁䉁䅁䅁允䅁䅁䅯桬䅉䅁杷允䅁䅁䅍䅁䑁䅁䅷䅁䭁䥁乙䅁䭁䍁䝙䅁䉁䅁䅁允䅁䅁䅕浚浚浚浙さ䵁䅉䅅䅁䙁䅁䅁睁䵁䅁䅁权䝃兄䅁权煄权䅁权浄权䅁权牄权䅁允䅁䅁䅅䅁䡁䅁䅁䅁䅁畒䅚䍄䉁䅁䅁兂䅁䅁䅍䅄䅁䅁䅯杨䄰䅁䅯䄷䅯䅁䅯朵䅯䅁䅯眵䅯䅁䅅䅁䉁䅁䅁睂䅁䅁䅁䕁浢䅑杷允䅁䅁䅕䅁䑁䅁䅷䅁䭁䥁乙䅁䭁佁䬰䅁䭁佁䭙䅁䭁佁䭣䅁䉁䅁䅁允䅁䅁䅣䅁䅁䅁䝂欵䵁䅉䅅䅁䑁䅁䅁睁䵁䅁䅁权桂睄䅁权偄杅䅁允䅁䅁䅅䅁䡁䅁䅁䅁䅂体䅖䍄䉁䅁䅁睁䅁䅁䅍䅄䅁䅁䅯兙䄸䅁䅯䅈䅙䅁䅅䅁䉁䅁䅁权䡂杂䅁䍄䉁䅁䅁睁䅁䅁䅍䅄䅁䅁䅯兙䄸䅁䅯杈䅙䅁䅅䅁䉁䅁䅁权晄睂䅁䍄䉁䅁䅁睁䅁䅁䅍䅄䅁䅁䅯兙䄸䅁䅯杊䅙䅁䅅䅁䉁䅁䅁兂歃䑣䬰㐱捎䅑杷允䅁䅁䅕䅁䑁䅁䅷䅁䭁䝁偅䅁䭁佁䭯䅁䭁佁䭙䅁䭁佁䭳䅁䉁䅁䅁允䅁䅁䅯䅅䅑䅁杷允䅁䅁䅕䅁䑁䅁䅷䅁䭁佁䱅䅁䭁䵁单䅁䭁䅁䅑潁䭁䵁卫䅁䉁䅁䅁允䅁䅁䅕牵偃㝃䡵啇䵁䅉䅅䅁䑁䅁䅁睁䵁䅁䅁权桄睃䅁权奁杂䅁允䅁䅁䅅䅁䭁䝁䜸䅁䵁䅉䅅䅁䑁䅁䅁睁䵁䅁䅁权桄睃䅁权捁杂䅁允䅁䅁䅅䅁䭁䕁䡙䅁䵁䅉䅅䅁䑁䅁䅁睁䵁䅁䅁权桄睃䅁权敁杂䅁允䅁䅁䅅䅁䭁䕁䡣䅁䵁䅉䅅䅁䕁䅁䅁睁䵁䅁䅁权桄睃䅁权晁杂䅁权杁杂䅁允䅁䅁䅅䅁䭁䵁䡁䅁䵁䅉䅅䅁䙁䅁䅁睁䵁䅁䅁权桄睃䅁权煄权䅁权浄权䅁权牄权䅁允䅁䅁䅅䅁䡁䅁䅁䅁䅃⭍䅚䍄䉁䅁䅁睁䅁䅁䅍䅄䅁䅁䅯䅁䅳䅁䅯硺䅉䅁䅅䅁䉁䅁䅁睂䅁䅁䅁䍁歶䅑杷允䅁䅁䅕䅁䑁䅁䅷䅁䭁䅁䱁䅁䭁䵁即䅁䭁䅁䅑潁䭁䵁卧䅁䉁䅁䅁允䅁䅁䅕牕敧敨桴さ䵁䅉䅅䅁䙁䅁䅁睁䵁䅁䅁权䅁睃䅁权䱄杅䅁权䕁䅁䅋权䩄杅䅁允䅁䅁䅅䅁䙁䭁䠵場啯汶䅖䍄䉁䅁䅁睁䅁䅁䅍䅄䅁䅁䅯䅁䅳䅁䅯䅈䅙䅁䅅䅁䉁䅁䅁权㍄杂䅁䍄䉁䅁䅁睁䅁䅁䅍䅄䅁䅁䅯䄲䅷䅁䅯硺䅉䅁䅅䅁䉁䅁䅁权允䅂䅁䍄䉁䅁䅁睁䅁䅁䅍䅄䅁䅁䅯䅁䅳䅁䅯杈䅙䅁䅅䅁䉁䅁䅁权㙂睂䅁䍄䉁䅁䅁睁䅁䅁䅍䅄䅁䅁䅯䅁䅳䅁䅯杊䅙䅁䅅䅁䉁䅁䅁兂硂児塲ㅯ婂䅑杷允䅁䅁䅍䅁䑁䅁䅷䅁䭁䍁乙䅁䭁䵁匸䅁䉁䅁䅁允䅁䅁䅯䅅䅑䅁杷允䅁䅁䅕䅁䑁䅁䅷䅁䭁䍁乙䅁䭁䵁单䅁䭁䅁䅑潁䭁䵁卫䅁䉁䅁䅁允䅁䅁䅕䝭剶㑄㤴䕃䵁䅉䅅䅁䑁䅁䅁睁䵁䅁䅁权流兄䅁权奁杂䅁允䅁䅁䅅䅁䭁䉁䝫䅁䵁䅉䅅䅁䑁䅁䅁睁䵁䅁䅁权流兄䅁权敁杂䅁允䅁䅁䅅䅁䭁䅁䥕䅁䵁䅉䅅䅁䙁䅁䅁睁䵁䅁䅁权流兄䅁权汄权䅁权浄权䅁权湄权䅁允䅁䅁䅅䅁䭁䉁䱧䅁䵁䅉䅅䅁䙁䅁䅁睁䵁䅁䅁权流兄䅁权潄权䅁权浄权䅁权湄权䅁允䅁䅁䅅䅁䭁䅁䱙䅁䵁䅉䅅䅁䙁䅁䅁睁䵁䅁䅁权流兄䅁权獄权䅁权浄权䅁权湄权䅁允䅁䅁䅅䅁䡁䅁䅁䅁权佥䅖䍄䉁䅁䅁睁䅁䅁䅍䅄䅁䅁䅯元䅳䅁䅯硺䅉䅁䅅䅁䉁䅁䅁权允䅂䅁䍄䉁䅁䅁兂䅁䅁䅍䅄䅁䅁䅯元䅳䅁䅯剸䅉䅁䅯䅂䍁䅧䅯剹䅉䅁䅅䅁䉁䅁䅁兂剂搳佸晭楷䅑杷允䅁䅁䅕䅁䑁䅁䅷䅁䭁䥁义䅁䭁佁䬰䅁䭁佁䭙䅁䭁佁䭣䅁䉁䅁䅁允䅁䅁䅣䅁䅁䍁㕃唵䵁䅉䅅䅁䙁䅁䅁睁䵁䅁䅁权䥁睃䅁权䱄杅䅁权䕁䅁䅋权䥄杅䅁允䅁䅁䅅䅁䙁䕁桪桥畓ㄹ䅂䍄䉁䅁䅁睁䅁䅁䅍䅄䅁䅁䅯䅃䅳䅁䅯䅇䅙䅁䅅䅁䉁䅁䅁权㡂杂䅁䍄䉁䅁䅁睁䅁䅁䅍䅄䅁䅁䅯元䅳䅁䅯䅇䅙䅁䅅䅁䉁䅁䅁权䩂睂䅁䍄䉁䅁䅁睁䅁䅁䅍䅄䅁䅁䅯䅃䅳䅁䅯杈䅙䅁䅅䅁䉁䅁䅁权慃杂䅁䍄䉁䅁䅁睁䅁䅁䅍䅄䅁䅁䅯元䅳䅁䅯杈䅙䅁䅅䅁䉁䅁䅁权䩄䅃䅁䍄䉁䅁䅁睁䅁䅁䅍䅄䅁䅁䅯䅃䅳䅁䅯䅊䅙䅁䅅䅁䉁䅁䅁权扃杅䅁䍄䉁䅁䅁睁䅁䅁䅍䅄䅁䅁䅯元䅳䅁䅯䅊䅙䅁䅅䅁䉁䅁䅁权捃杅䅁䍄䉁䅁䅁睁䅁䅁䅍䅄䅁䅁䅯䅃䅳䅁䅯杊䅙䅁䅅䅁䉁䅁䅁兂䑄匹捨穪坊䅑杷允䅁䅁䅍䅁䑁䅁䅷䅁䭁䅁䱫䅁䭁䍁䝙䅁䉁䅁䅁允䅁䅁䅕䥘䌯匹㡪啕䵁䅉䅅䅁䙁䅁䅁睁䵁䅁䅁权䩁睃䅁权汄权䅁权浄权䅁权湄权䅁允䅁䅁䅅䅁䭁䅁䰸䅁䵁䅉䅅䅁䙁䅁䅁睁䵁䅁䅁权䩁睃䅁权潄权䅁权浄权䅁权湄权䅁允䅁䅁䅅䅁䭁䅁䱙䅁䵁䅉䅅䅁䙁䅁䅁睁䵁䅁䅁权䥁睃䅁权灄权䅁权浄权䅁权湄权䅁允䅁䅁䅅䅁䭁䉁䕁䅁䵁䅉䅅䅁䙁䅁䅁睁䵁䅁䅁权䩁睃䅁权煄权䅁权浄权䅁权牄权䅁允䅁䅁䅅䅁䡁䅁䅁䅁权畏䅚䍄䉁䅁䅁兂䅁䅁䅍䅄䅁䅁䅯䅃䅳䅁䅯䄷䅯䅁䅯朵䅯䅁䅯眵䅯䅁䅅䅁䉁䅁䅁权允䅂䅁䍄䉁䅁䅁兂䅁䅁䅍䅄䅁䅁䅯元䅳䅁䅯䄷䅯䅁䅯朵䅯䅁䅯眵䅯䅁䅅䅁䉁䅁䅁睂䅁䅁䅁䅁浺䅑杷允䅁䅁䅕䅁䑁䅁䅷䅁䭁䅁䱫䅁䭁佁䬰䅁䭁佁䭙䅁䭁佁䭣䅁䉁䅁䅁允䅁䅁䅣䅁䅁䅁䵁欵䵁䅉䅅䅁䙁䅁䅁睁䵁䅁䅁权㡂兄䅁权䱄杅䅁权䕁䅁䅋权䥄杅䅁允䅁䅁䅅䅁䙁䅁䅁䅁䅁䡤䅂䍄䉁䅁䅁睁䅁䅁䅍䅄䅁䅁䅯䅦䄰䅁䅯䅈䅙䅁䅅䅁䉁䅁䅁权楃杂䅁䍄䉁䅁䅁睁䅁䅁䅍䅄䅁䅁䅯䅦䄰䅁䅯杊䅙䅁䅅䅁䉁䅁䅁兂穁積積㡍塎䅑杷允䅁䅁䅕䅁䑁䅁䅷䅁䭁䡁乷䅁䭁佁䭫䅁䭁佁䭙䅁䭁佁䭣䅁䉁䅁䅁允䅁䅁䅯剮䅉䅁杷允䅁䅁䅕䅁䑁䅁䅷䅁䭁䡁乷䅁䭁佁䭷䅁䭁佁䭙䅁䭁佁䭣䅁䉁䅁䅁允䅁䅁䅣䅁䅁䍁硁欵䵁䅉䅅䅁䑁䅁䅁睁䵁䅁䅁权权兄䅁权敁杂䅁允䅁䅁䅅䅁䭁䑁䝑䅁䵁䅉䅅䅁䑁䅁䅁睁䵁䅁䅁权权兄䅁权流杂䅁允䅁䅁䅅䅁䙁䵁ㅐ䙋偹水䅆䍄䉁䅁䅁睁䅁䅁䅍䅄䅁䅁䅯䄸䅯䅁䅯硺䅉䅁䅅䅁䉁䅁䅁权允䅂䅁䍄䉁䅁䅁兂䅁䅁䅍䅄䅁䅁䅯䄸䅯䅁䅯剸䅉䅁䅯䅂䍁䅧䅯䉹䅉䅁䅅䅁䉁䅁䅁兂橁䵊䡑樴䕅䅑杷允䅁䅁䅍䅁䑁䅁䅷䅁䭁偁䭁䅁䭁䉁䝧䅁䉁䅁䅁允䅁䅁䅯䅦䅙䅁杷允䅁䅁䅍䅁䑁䅁䅷䅁䭁偁䭁䅁䭁䍁䝙䅁䉁䅁䅁允䅁䅁䅕噋偹癷潖さ䵁䅉䅅䅁䙁䅁䅁睁䵁䅁䅁权睄权䅁权潄权䅁权浄权䅁权湄权䅁允䅁䅁䅅䅁䭁偁䬴䅁䵁䅉䅅䅁䙁䅁䅁睁䵁䅁䅁权睄权䅁权灄权䅁权浄权䅁权湄权䅁允䅁䅁䅅䅁䭁乁丸䅁䵁䅉䅅䅁䙁䅁䅁睁䵁䅁䅁权剄䅄䅁权䙄杅䅁权䕁䅁䅋权䩄杅䅁允䅁䅁䅅䅁䙁䙁捵啇䵲砶䅤䍄䉁䅁䅁睁䅁䅁䅍䅄䅁䅁䅯儰䅷䅁䅯䅇䅙䅁䅅䅁䉁䅁䅁权㡂杂䅁䍄䉁䅁䅁睁䅁䅁䅍䅄䅁䅁䅯儰䅷䅁䅯杇䅙䅁䅅䅁䉁䅁䅁权婂杂䅁䍄䉁䅁䅁睁䅁䅁䅍䅄䅁䅁䅯儰䅷䅁䅯杈䅙䅁䅅䅁䉁䅁䅁权啂杂䅁䍄䉁䅁䅁睁䅁䅁䅍䅄䅁䅁䅯儰䅷䅁䅯杊䅙䅁䅅䅁䉁䅁䅁兂䭁㘱睎卐剰䅑杷允䅁䅁䅕䅁䑁䅁䅷䅁䭁乁䵅䅁䭁佁䭧䅁䭁佁䭙䅁䭁佁䭣䅁䉁䅁䅁允䅁䅁䅯䅅䅑䅁杷允䅁䅁䅕䅁䑁䅁䅷䅁䭁乁䵅䅁䭁佁䬰䅁䭁佁䭙䅁䭁佁䭣䅁䉁䅁䅁允䅁䅁䅯䅅䅑䅁杷允䅁䅁䅍䅁䑁䅁䅷䅁䭁䥁充䅁䭁䉁䝯䅁䉁䅁䅁允䅁䅁䅯杘䅙䅁杷允䅁䅁䅍䅁䑁䅁䅷䅁䭁䥁充䅁䭁䉁䜴䅁䉁䅁䅁允䅁䅁䅯兙䅙䅁杷允䅁䅁䅍䅁䑁䅁䅷䅁䭁䥁充䅁䭁䍁䝙䅁䉁䅁䅁允䅁䅁䅕場啯歲䉦し䵁䅉䅅䅁䙁䅁䅁睁䵁䅁䅁权佂睃䅁权䱄杅䅁权䕁䅁䅋权䩄杅䅁允䅁䅁䅅䅁䙁䉁䘫ㄶ㑇洹䅂䍄䉁䅁䅁睁䅁䅁䅍䅄䅁䅁䅯杔䅳䅁䅯䅈䅙䅁䅅䅁䉁䅁䅁权䡂杂䅁䍄䉁䅁䅁兂䅁䅁䅍䅄䅁䅁䅯朵䅳䅁䅯剸䅉䅁䅯䅂䍁䅧䅯剹䅉䅁䅅䅁䉁䅁䅁兂橁⭨䭳潄乳䅑杷允䅁䅁䅕䅁䑁䅁䅷䅁䭁䱁偕䅁䭁佁䭯䅁䭁佁䭙䅁䭁佁䭳䅁䉁䅁䅁允䅁䅁䅯䅅䅑䅁杷允䅁䅁䅍䅁䑁䅁䅷䅁䭁佁䱙䅁䭁䉁䝷䅁䉁䅁䅁允䅁䅁䅯睥䅙䅁杷允䅁䅁䅕䅁䑁䅁䅷䅁䭁佁䱙䅁䭁佁䭕䅁䭁佁䭙䅁䭁佁䭣䅁䉁䅁䅁允䅁䅁䅯睄䅳䅁杷允䅁䅁䅕䅁䑁䅁䅷䅁䭁佁䱙䅁䭁佁䬰䅁䭁佁䭙䅁䭁佁䭣䅁䉁䅁䅁允䅁䅁䅣䅁䅁䥁煁唵䵁䅉䅅䅁䙁䅁䅁睁䵁䅁䅁权ㅃ睄䅁权䙄杅䅁权䕁䅁䅋权䩄杅䅁允䅁䅁䅅䅁䙁䅁㑭浬歲兙䄹䍄䉁䅁䅁睁䅁䅁䅍䅄䅁䅁䅯兴䄸䅁䅯䅇䅙䅁䅅䅁䉁䅁䅁权婁杂䅁䍄䉁䅁䅁兂䅁䅁䅍䅄䅁䅁䅯兴䄸䅁䅯儶䅯䅁䅯朵䅯䅁䅯眵䅯䅁䅅䅁䉁䅁䅁权允䅂䅁䍄䉁䅁䅁睁䅁䅁䅍䅄䅁䅁䅯兴䄸䅁䅯䅈䅙䅁䅅䅁䉁䅁䅁权獁睂䅁䍄䉁䅁䅁睁䅁䅁䅍䅄䅁䅁䅯兴䄸䅁䅯䅊䅙䅁䅅䅁䉁䅁䅁权楂䅅䅁䍄䉁䅁䅁兂䅁䅁䅍䅄䅁䅁䅯兴䄸䅁䅯儷䅯䅁䅯朵䅯䅁䅯眵䅯䅁䅅䅁䉁䅁䅁权允䅂䅁䍄䉁䅁䅁睁䅁䅁䅍䅄䅁䅁䅯睗䅳䅁䅯䅇䅙䅁䅅䅁䉁䅁䅁权㡂杂䅁䍄䉁䅁䅁睁䅁䅁䅍䅄䅁䅁䅯睗䅳䅁䅯杇䅙䅁䅅䅁䉁䅁䅁权楂杂䅁䍄䉁䅁䅁睁䅁䅁䅍䅄䅁䅁䅯睗䅳䅁䅯䅊䅙䅁䅅䅁䉁䅁䅁权汃杂䅁䍄䉁䅁䅁睁䅁䅁䅍䅄䅁䅁䅯杗䅳䅁䅯䅇䅙䅁䅅䅁䉁䅁䅁权灁杂䅁䍄䉁䅁䅁兂䅁䅁䅍䅄䅁䅁䅯睔䅳䅁䅯剸䅉䅁䅯䅂䍁䅧䅯䉹䅉䅁䅅䅁䉁䅁䅁兂婃㙡㑂啐䕅䅑杷允䅁䅁䅕䅁䑁䅁䅷䅁䭁䕁䰸䅁䭁䵁单䅁䭁䅁䅑潁䭁䵁卫䅁䉁䅁䅁允䅁䅁䅕䑃坁㌲潢啂䵁䅉䅅䅁䑁䅁䅁睁䵁䅁䅁权偂睃䅁权慁杂䅁允䅁䅁䅅䅁䭁䍁䝳䅁䵁䅉䅅䅁䑁䅁䅁睁䵁䅁䅁权偂睃䅁权捁杂䅁允䅁䅁䅅䅁䭁䍁䝳䅁䵁䅉䅅䅁䑁䅁䅁睁䵁䅁䅁权偂睃䅁权敁杂䅁允䅁䅁䅅䅁䭁䩁䝯䅁䵁䅉䅅䅁䕁䅁䅁睁䵁䅁䅁权偂睃䅁权晁杂䅁权杁杂䅁允䅁䅁䅅䅁䭁乁䝳䅁䵁䅉䅅䅁䑁䅁䅁睁䵁䅁䅁权偂睃䅁权歁杂䅁允䅁䅁䅅䅁䭁䉁䕁䅁䵁䅉䅅䅁䙁䅁䅁睁䵁䅁䅁权偂睃䅁权汄权䅁权浄权䅁权湄权䅁允䅁䅁䅅䅁䭁䉁䕁䅁䵁䅉䅅䅁䙁䅁䅁睁䵁䅁䅁权偂睃䅁权潄权䅁权浄权䅁权湄权䅁允䅁䅁䅅䅁䭁䉁䕁䅁䵁䅉䅅䅁䙁䅁䅁睁䵁䅁䅁权偂睃䅁权灄权䅁权浄权䅁权湄权䅁允䅁䅁䅅䅁䭁䉁䕁䅁䵁䅉䅅䅁䙁䅁䅁睁䵁䅁䅁权獂杄䅁权䱄杅䅁权䕁䅁䅋权䩄杅䅁允䅁䅁䅅䅁䙁䱁敧敨剴䙃䅬䍄䉁䅁䅁兂䅁䅁䅍䅄䅁䅁䅯䅢䄴䅁䅯䄶䅯䅁䅯朵䅯䅁䅯眵䅯䅁䅅䅁䉁䅁䅁权䝁睃䅁䍄䉁䅁䅁兂䅁䅁䅍䅄䅁䅁䅯䅢䄴䅁䅯朶䅯䅁䅯朵䅯䅁䅯眶䅯䅁䅅䅁䉁䅁䅁睂䅁䅁䅁䕯洯䅑杷允䅁䅁䅕䅁䑁䅁䅷䅁䭁䝁佷䅁䭁佁䭷䅁䭁佁䭙䅁䭁佁䭣䅁䉁䅁䅁允䅁䅁䅣䅁䅁䅁䝁欵䵁䅉䅅䅁䑁䅁䅁睁䵁䅁䅁权㥄睃䅁权偄杅䅁允䅁䅁䅅䅁䭁䉁䕁䅁䵁䅉䅅䅁䙁䅁䅁睁䵁䅁䅁权㥄睃䅁权䙄杅䅁权䕁䅁䅋权䥄杅䅁允䅁䅁䅅䅁䙁䭁坑剶慡癗⽳䍄䉁䅁䅁兂䅁䅁䅍䅄䅁䅁䅯儯䅳䅁䅯硹䅉䅁䅯䅂䍁䅧䅯䉹䅉䅁䅅䅁䉁䅁䅁兂䭁㘱睎噐塰䅑杷允䅁䅁䅕䅁䑁䅁䅷䅁䭁偁䰰䅁䭁䵁即䅁䭁䅁䅑潁䭁䵁卫䅁䉁䅁䅁允䅁䅁䅕呣䬰㘱材啗䵁䅉䅅䅁䑁䅁䅁睁䵁䅁䅁权㥄睃䅁权慁杂䅁允䅁䅁䅅䅁䭁䍁䜰䅁䵁䅉䅅䅁䑁䅁䅁睁䵁䅁䅁权㥄睃䅁权敁杂䅁允䅁䅁䅅䅁䭁䩁䜰䅁䵁䅉䅅䅁䙁䅁䅁睁䵁䅁䅁权㥄睃䅁权獄权䅁权浄权䅁权湄权䅁允䅁䅁䅅䅁䡁䅁䅁䅁䅃敧䅒䍄䉁䅁䅁睁䅁䅁䅍䅄䅁䅁䅯儯䅳䅁䅯䅊䅙䅁䅅䅁䉁䅁䅁权婄睄䅁䍄䉁䅁䅁兂䅁䅁䅍䅄䅁䅁䅯杳䅷䅁䅯硹䅉䅁䅯䅂䍁䅧䅯䉹䅉䅁䅅䅁䉁䅁䅁兂晁敨剴䅵吵䅑杷允䅁䅁䅕䅁䑁䅁䅷䅁䭁䱁䵉䅁䭁䵁即䅁䭁䅁䅑潁䭁䵁卫䅁䉁䅁䅁允䅁䅁䅕椹捨㡪䙊さ䵁䅉䅅䅁䑁䅁䅁睁䵁䅁䅁权祃䅄䅁权奁杂䅁允䅁䅁䅅䅁䭁䝁䜸䅁䵁䅉䅅䅁䑁䅁䅁睁䵁䅁䅁权祃䅄䅁权慁杂䅁允䅁䅁䅅䅁䭁乁䝙䅁䵁䅉䅅䅁䑁䅁䅁睁䵁䅁䅁权祃䅄䅁权捁杂䅁允䅁䅁䅅䅁䭁䉁䩑䅁䵁䅉䅅䅁䕁䅁䅁睁䵁䅁䅁权祃䅄䅁权晁杂䅁权杁杂䅁允䅁䅁䅅䅁䭁䉁䩫䅁䵁䅉䅅䅁䑁䅁䅁睁䵁䅁䅁权祃䅄䅁权歁杂䅁允䅁䅁䅅䅁䭁䭁卅䅁䵁䅉䅅䅁䙁䅁䅁睁䵁䅁䅁权祃䅄䅁权潄权䅁权浄权䅁权湄权䅁允䅁䅁䅅䅁䭁偁䬴䅁䵁䅉䅅䅁䙁䅁䅁睁䵁䅁䅁权祃䅄䅁权瑄权䅁权浄权䅁权湄权䅁允䅁䅁䅅䅁䡁䅁䅁䅁杁畎䅚䍄䉁䅁䅁兂䅁䅁䅍䅄䅁䅁䅯䅚䅷䅁䅯剸䅉䅁䅯䅂䍁䅧䅯䉹䅉䅁䅅䅁䉁䅁䅁兂⭄兮嘯潣䑍䅑杷允䅁䅁䅍䅁䑁䅁䅷䅁䭁䝁䵑䅁䭁䉁䝷䅁䉁䅁䅁允䅁䅁䅯睉䅧䅁杷允䅁䅁䅕䅁䑁䅁䅷䅁䭁䭁䱉䅁䭁佁䬰䅁䭁佁䭙䅁䭁佁䭣䅁䉁䅁䅁允䅁䅁䅯䅅䅑䅁杷允䅁䅁䅕䅁䑁䅁䅷䅁䭁䝁䵑䅁䭁佁䭕䅁䭁佁䭙䅁䭁佁䭣䅁䉁䅁䅁允䅁䅁䅯䅅䅑䅁杷允䅁䅁䅕䅁䑁䅁䅷䅁䭁䝁䵑䅁䭁佁䭯䅁䭁佁䭙䅁䭁佁䭳䅁䉁䅁䅁允䅁䅁䅯䅅䅑䅁杷允䅁䅁䅕䅁䑁䅁䅷䅁䭁䝁䵑䅁䭁佁䭷䅁䭁佁䭙䅁䭁佁䭣䅁䉁䅁䅁允䅁䅁䅯䅅䅑䅁杷允䅁䅁䅍䅁䑁䅁䅷䅁䭁䡁䵍䅁䭁䵁匸䅁䉁䅁䅁允䅁䅁䅯䅅䅑䅁杷允䅁䅁䅕䅁䑁䅁䅷䅁䭁䡁䵍䅁䭁䵁单䅁䭁䅁䅑潁䭁䵁卫䅁䉁䅁䅁允䅁䅁䅕氲慦村⭩䕄䵁䅉䅅䅁䑁䅁䅁睁䵁䅁䅁权穂䅄䅁权捁杂䅁允䅁䅁䅅䅁䭁䍁䝯䅁䵁䅉䅅䅁䕁䅁䅁睁䵁䅁䅁权穂䅄䅁权晁杂䅁权杁杂䅁允䅁䅁䅅䅁䭁䭁卉䅁䵁䅉䅅䅁䙁䅁䅁睁䵁䅁䅁权穂䅄䅁权汄权䅁权浄权䅁权湄权䅁允䅁䅁䅅䅁䭁䉁䱷䅁䵁䅉䅅䅁䙁䅁䅁睁䵁䅁䅁权穂䅄䅁权灄权䅁权浄权䅁权湄权䅁允䅁䅁䅅䅁䭁䭁卑䅁䵁䅉䅅䅁䙁䅁䅁睁䵁䅁䅁权穂䅄䅁权獄权䅁权浄权䅁权湄权䅁允䅁䅁䅅䅁䡁䅁䅁䅁杄敕䅖䍄䉁䅁䅁兂䅁䅁䅍䅄䅁䅁䅯睕䅷䅁䅯剸䅉䅁䅯䅂䍁䅧䅯䉹䅉䅁䅅䅁䉁䅁䅁兂㥄䕌䕕杁䡉䅑杷允䅁䅁䅍䅁䑁䅁䅷䅁䭁䱁关䅁䭁䍁䝙䅁䉁䅁䅁允䅁䅁䅕積積積呍䕗䵁䅉䅅䅁䙁䅁䅁睁䵁䅁䅁权呂䅄䅁权䱄杅䅁权䕁䅁䅋权䥄杅䅁允䅁䅁䅅䅁䙁䅁塲㍯㥁汥䅒䍄䉁䅁䅁睁䅁䅁䅍䅄䅁䅁䅯睕䅷䅁䅯䅇䅙䅁䅅䅁䉁䅁䅁权灁杂䅁䍄䉁䅁䅁兂䅁䅁䅍䅄䅁䅁䅯睷䄴䅁䅯剸䅉䅁䅯䅂䍁䅧䅯剹䅉䅁䅅䅁䉁䅁䅁兂畄㙦眷乣䡙䅑杷允䅁䅁䅍䅁䑁䅁䅷䅁䭁䵁位䅁䭁䉁䝧䅁䉁䅁䅁允䅁䅁䅯睢䅙䅁杷允䅁䅁䅍䅁䑁䅁䅷䅁䭁䵁位䅁䭁䉁䝯䅁䉁䅁䅁允䅁䅁䅯䅕䅣䅁杷允䅁䅁䅍䅁䑁䅁䅷䅁䭁䵁位䅁䭁䍁䝑䅁䉁䅁䅁允䅁䅁䅯剰䅉䅁杷允䅁䅁䅍䅁䑁䅁䅷䅁䭁䵁位䅁䭁䍁䝙䅁䉁䅁䅁允䅁䅁䅕灭婭婭㕫啓䵁䅉䅅䅁䙁䅁䅁睁䵁䅁䅁权䑄杄䅁权灄权䅁权浄权䅁权湄权䅁允䅁䅁䅅䅁䭁䉁䕁䅁䵁䅉䅅䅁䕁䅁䅁睁䵁䅁䅁权獁䅄䅁权晁杂䅁权杁杂䅁允䅁䅁䅅䅁䭁䭁䡑䅁䵁䅉䅅䅁䙁䅁䅁睁䵁䅁䅁权㑁䅄䅁权䙄杅䅁权䕁䅁䅋权䥄杅䅁允䅁䅁䅅䅁䙁䙁楪䵈汁祸䅆䍄䉁䅁䅁兂䅁䅁䅍䅄䅁䅁䅯䅏䅷䅁䅯硹䅉䅁䅯䅂䍁䅧䅯剹䅉䅁䅅䅁䉁䅁䅁兂啁歲桦湥卒䅑杷允䅁䅁䅍䅁䑁䅁䅷䅁䭁䑁䵧䅁䭁䉁䝧䅁䉁䅁䅁允䅁䅁䅯䅒䅙䅁杷允䅁䅁䅕䅁䑁䅁䅷䅁䭁䑁䵧䅁䭁佁䭫䅁䭁佁䭙䅁䭁佁䭣䅁䉁䅁䅁允䅁䅁䅯硰䅉䅁杷允䅁䅁䅕䅁䑁䅁䅷䅁䭁䑁䵧䅁䭁佁䭯䅁䭁佁䭙䅁䭁佁䭳䅁䉁䅁䅁允䅁䅁䅣䅁䅁䍁䙂欵䵁䅉䅅䅁䙁䅁䅁睁䵁䅁䅁权㑁䅄䅁权瑄权䅁权浄权䅁权湄权䅁允䅁䅁䅅䅁䡁䅁䅁䅁杁敒䅚䍄䉁䅁䅁睁䅁䅁䅍䅄䅁䅁䅯杗䅳䅁䅯硺䅉䅁䅅䅁䉁䅁䅁睂䅁䅁䅁余杈䅑杷允䅁䅁䅕䅁䑁䅁䅷䅁䭁䙁䱯䅁䭁䵁即䅁䭁䅁䅑潁䭁䵁卧䅁䉁䅁䅁允䅁䅁䅕䥘䌯匹㡪ご䵁䅉䅅䅁䙁䅁䅁睁䵁䅁䅁权奄䅄䅁权䙄杅䅁权䕁䅁䅋权䥄杅䅁允䅁䅁䅅䅁䙁䑁塅敬䭧桶䅨䍄䉁䅁䅁睁䅁䅁䅍䅄䅁䅁䅯杗䅳䅁䅯杇䅙䅁䅅䅁䉁䅁䅁权時杂䅁䍄䉁䅁䅁兂䅁䅁䅍䅄䅁䅁䅯杗䅳䅁䅯䄶䅯䅁䅯朵䅯䅁䅯眵䅯䅁䅅䅁䉁䅁䅁权㉁睃䅁䍄䉁䅁䅁兂䅁䅁䅍䅄䅁䅁䅯杗䅳䅁䅯儶䅯䅁䅯朵䅯䅁䅯眵䅯䅁䅅䅁䉁䅁䅁权潃杅䅁䍄䉁䅁䅁睁䅁䅁䅍䅄䅁䅁䅯杪䅷䅁䅯硺䅉䅁䅅䅁䉁䅁䅁睂䅁䅁䅁䡁歪䅑杷允䅁䅁䅕䅁䑁䅁䅷䅁䭁䥁䴴䅁䭁䵁单䅁䭁䅁䅑潁䭁䵁卧䅁䉁䅁䅁允䅁䅁䅕橪癩硷䕄䕅䵁䅉䅅䅁䙁䅁䅁睁䵁䅁䅁权佃䅄䅁权䙄杅䅁权䕁䅁䅋权䩄杅䅁允䅁䅁䅅䅁䙁䅁硙呥佰术䄱䍄䉁䅁䅁兂䅁䅁䅍䅄䅁䅁䅯杪䅷䅁䅯硹䅉䅁䅯䅂䍁䅧䅯䉹䅉䅁䅅䅁䉁䅁䅁兂灁䥘䌯刹捨䅑杷允䅁䅁䅕䅁䑁䅁䅷䅁䭁䥁䴴䅁䭁䵁即䅁䭁䅁䅑潁䭁䵁卫䅁䉁䅁䅁允䅁䅁䅕牕敧敨桳啗䵁䅉䅅䅁䑁䅁䅁睁䵁䅁䅁权佃䅄䅁权奁杂䅁允䅁䅁䅅䅁䭁䡁䝷䅁䵁䅉䅅䅁䑁䅁䅁睁䵁䅁䅁权祃兄䅁权偄杅䅁允䅁䅁䅅䅁䭁䉁䕁䅁䵁䅉䅅䅁䑁䅁䅁睁䵁䅁䅁权祃兄䅁权奁杂䅁允䅁䅁䅅䅁䭁䉁䝫䅁䵁䅉䅅䅁䑁䅁䅁睁䵁䅁䅁权祃兄䅁权慁杂䅁允䅁䅁䅅䅁䭁䵁䝁䅁䵁䅉䅅䅁䑁䅁䅁睁䵁䅁䅁权祃兄䅁权歁杂䅁允䅁䅁䅅䅁䭁䭁卯䅁䵁䅉䅅䅁䙁䅁䅁睁䵁䅁䅁权祃兄䅁权獄权䅁权浄权䅁权湄权䅁允䅁䅁䅅䅁䡁䅁䅁䅁杁佁䅚䍄䉁䅁䅁兂䅁䅁䅍䅄䅁䅁䅯睦䅷䅁䅯剸䅉䅁䅯䅂䍁䅧䅯䉹䅉䅁䅅䅁䉁䅁䅁兂硂剬渵牭啳䅑杷允䅁䅁䅕䅁䑁䅁䅷䅁䭁䡁䴸䅁䭁䵁单䅁䭁䅁䅑潁䭁䵁卫䅁䉁䅁䅁允䅁䅁䅕ね含䱙䅳歈䵁䅉䅅䅁䙁䅁䅁睁䵁䅁䅁权⽂䅄䅁权䱄杅䅁权䕁䅁䅋权䩄杅䅁允䅁䅁䅅䅁䙁䙁㑋潈牘嘴䅚䍄䉁䅁䅁睁䅁䅁䅍䅄䅁䅁䅯睦䅷䅁䅯䅇䅙䅁䅅䅁䉁䅁䅁权婁杂䅁䍄䉁䅁䅁睁䅁䅁䅍䅄䅁䅁䅯睦䅷䅁䅯杈䅙䅁䅅䅁䉁䅁䅁权穂杂䅁䍄䉁䅁䅁睁䅁䅁䅍䅄䅁䅁䅯睦䅷䅁䅯䅊䅙䅁䅅䅁䉁䅁䅁权畃杅䅁䍄䉁䅁䅁睁䅁䅁䅍䅄䅁䅁䅯睦䅷䅁䅯杊䅙䅁䅅䅁䉁䅁䅁兂畃⭒㙆䅆堵䅑杷允䅁䅁䅕䅁䑁䅁䅷䅁䭁䡁䴸䅁䭁佁䭷䅁䭁佁䭙䅁䭁佁䭣䅁䉁䅁䅁允䅁䅁䅣䅁䅁䝁瑁欵䵁䅉䅅䅁䙁䅁䅁睁䵁䅁䅁权奄䅄䅁权䙄杅䅁权䕁䅁䅋权䩄杅䅁允䅁䅁䅅䅁䙁䩁䝡䱐畒硕䅆䍄䉁䅁䅁睁䅁䅁䅍䅄䅁䅁䅯䄲䅷䅁䅯䅇䅙䅁䅅䅁䉁䅁䅁权㕁杂䅁䍄䉁䅁䅁睁䅁䅁䅍䅄䅁䅁䅯䄲䅷䅁䅯杇䅙䅁䅅䅁䉁䅁䅁权䍄杂䅁䍄䉁䅁䅁睁䅁䅁䅍䅄䅁䅁䅯䄲䅷䅁䅯杊䅙䅁䅅䅁䉁䅁䅁兂㑃潈牘捕塨䅑杷允䅁䅁䅕䅁䑁䅁䅷䅁䭁乁䵧䅁䭁佁䭫䅁䭁佁䭙䅁䭁佁䭣䅁䉁䅁䅁允䅁䅁䅯剌䅁䅁杷允䅁䅁䅍䅁䑁䅁䅷䅁䭁䩁䰴䅁䭁䵁匸䅁䉁䅁䅁允䅁䅁䅯䅅䅑䅁杷允䅁䅁䅑䅁䑁䅁䅷䅁䭁䩁䰴䅁䭁䉁䜸䅁䭁䍁䝁䅁䉁䅁䅁允䅁䅁䅯允䅯䅁杷允䅁䅁䅍䅁䑁䅁䅷䅁䭁䝁剕䅁䭁䵁匸䅁䉁䅁䅁允䅁䅁䅯䅅䅑䅁杷允䅁䅁䅕䅁䑁䅁䅷䅁䭁䝁剕䅁䭁䵁单䅁䭁䅁䅑潁䭁䵁卧䅁䉁䅁䅁允䅁䅁䅕浙杙刱㠯䕋䵁䅉䅅䅁䑁䅁䅁睁䵁䅁䅁权求充䅁权慁杂䅁允䅁䅁䅅䅁䭁䕁䝳䅁䵁䅉䅅䅁䕁䅁䅁睁䵁䅁䅁权求充䅁权晁杂䅁权杁杂䅁允䅁䅁䅅䅁䭁䙁䝣䅁䵁䅉䅅䅁䑁䅁䅁睁䵁䅁䅁权求充䅁权歁杂䅁允䅁䅁䅅䅁䭁䱁卅䅁䵁䅉䅅䅁䙁䅁䅁睁䵁䅁䅁权求充䅁权潄权䅁权浄权䅁权湄权䅁允䅁䅁䅅䅁䭁偁䬴䅁䵁䅉䅅䅁䙁䅁䅁睁䵁䅁䅁权求充䅁权灄权䅁权浄权䅁权湄权䅁允䅁䅁䅅䅁䭁䝁剙䅁䵁䅉䅅䅁䙁䅁䅁睁䵁䅁䅁权求充䅁权煄权䅁权浄权䅁权牄权䅁允䅁䅁䅅䅁䡁䅁䅁䅁䅃⭌䅚䍄䉁䅁䅁兂䅁䅁䅍䅄䅁䅁䅯杴䅳䅁䅯硹䅉䅁䅯䅂䍁䅧䅯剹䅉䅁䅅䅁䉁䅁䅁兂晁敨剴䱵匵䅑杷允䅁䅁䅍䅁䑁䅁䅷䅁䭁䱁䱙䅁䭁䉁䝧䅁䉁䅁䅁允䅁䅁䅯䅦䅙䅁杷允䅁䅁䅑䅁䑁䅁䅷䅁䭁䱁䱙䅁䭁䉁䜸䅁䭁䍁䝁䅁䉁䅁䅁允䅁䅁䅯来䅯䅁杷允䅁䅁䅕䅁䑁䅁䅷䅁䭁䱁䱙䅁䭁佁䭫䅁䭁佁䭙䅁䭁佁䭣䅁䉁䅁䅁允䅁䅁䅯䅅䅑䅁杷允䅁䅁䅕䅁䑁䅁䅷䅁䭁䱁䱙䅁䭁佁䭷䅁䭁佁䭙䅁䭁佁䭣䅁䉁䅁䅁允䅁䅁䅯䅅䅑䅁杷允䅁䅁䅕䅁䑁䅁䅷䅁䭁䱁䱙䅁䭁佁䬰䅁䭁佁䭙䅁䭁佁䭣䅁䉁䅁䅁允䅁䅁䅯䅅䅑䅁杷允䅁䅁䅕䅁䑁䅁䅷䅁䭁䕁䴴䅁䭁䵁单䅁䭁䅁䅑潁䭁䵁卧䅁䉁䅁䅁允䅁䅁䅕㉖㘶慚㑱䕂䵁䅉䅅䅁䙁䅁䅁睁䵁䅁䅁权佂䅄䅁权䱄杅䅁权䕁䅁䅋权䥄杅䅁允䅁䅁䅅䅁䙁䙁偹癷潕䙢䅖䍄䉁䅁䅁兂䅁䅁䅍䅄䅁䅁䅯硵䅁䅁䅯䄷䅯䅁䅯朵䅯䅁䅯眵䅯䅁䅅䅁䉁䅁䅁权允䅂䅁䍄䉁䅁䅁兂䅁䅁䅍䅄䅁䅁䅯杔䅷䅁䅯硹䅉䅁䅯䅂䍁䅧䅯剹䅉䅁䅅䅁䉁䅁䅁兂晁敨剴䱵嘵䅑杷允䅁䅁䅍䅁䑁䅁䅷䅁䭁䕁䴴䅁䭁䉁䝧䅁䉁䅁䅁允䅁䅁䅯䅦䅙䅁杷允䅁䅁䅍䅁䑁䅁䅷䅁䭁䕁䴴䅁䭁䉁䝯䅁䉁䅁䅁允䅁䅁䅯兗䅙䅁杷允䅁䅁䅕䅁䑁䅁䅷䅁䭁䕁䴴䅁䭁佁䭫䅁䭁佁䭙䅁䭁佁䭣䅁䉁䅁䅁允䅁䅁䅯桳䅉䅁杷允䅁䅁䅕䅁䑁䅁䅷䅁䭁䕁䴴䅁䭁佁䭯䅁䭁佁䭙䅁䭁佁䭳䅁䉁䅁䅁允䅁䅁䅣䅁䅁䭁佂欵䵁䅉䅅䅁䙁䅁䅁睁䵁䅁䅁权佂䅄䅁权獄权䅁权浄权䅁权湄权䅁允䅁䅁䅅䅁䡁䅁䅁䅁杄⭳䅖䍄䉁䅁䅁睁䅁䅁䅍䅄䅁䅁䅯䅶䅷䅁䅯杊䅙䅁䅅䅁䉁䅁䅁兂䙃ㄶ㑇湈塖䅑杷允䅁䅁䅕䅁䑁䅁䅷䅁䭁䱁䵷䅁䭁佁䭷䅁䭁佁䭙䅁䭁佁䭣䅁䉁䅁䅁允䅁䅁䅣䅁䅁䕁楄〴䵁䅉䅅䅁䑁䅁䅁睁䵁䅁䅁权硂䅄䅁权歁杂䅁允䅁䅁䅅䅁䭁䉁䕁䅁䵁䅉䅅䅁䙁䅁䅁睁䵁䅁䅁权硂䅄䅁权煄权䅁权浄权䅁权牄权䅁允䅁䅁䅅䅁䡁䅁䅁䅁䅃⭌䅚䍄䉁䅁䅁睁䅁䅁䅍䅄䅁䅁䅯睺䄰䅁䅯硺䅉䅁䅅䅁䉁䅁䅁权允䅂䅁䍄䉁䅁䅁兂䅁䅁䅍䅄䅁䅁䅯睺䄰䅁䅯剸䅉䅁䅯䅂䍁䅧䅯剹䅉䅁䅅䅁䉁䅁䅁兂偃㕕汊桷杉䅑杷允䅁䅁䅍䅁䑁䅁䅷䅁䭁䵁丸䅁䭁䉁䜴䅁䉁䅁䅁允䅁䅁䅯兂䅧䅁杷允䅁䅁䅑䅁䑁䅁䅷䅁䭁䵁丸䅁䭁䉁䜸䅁䭁䍁䝁䅁䉁䅁䅁允䅁䅁䅯硳䅉䅁杷允䅁䅁䅕䅁䑁䅁䅷䅁䭁䵁丸䅁䭁佁䭧䅁䭁佁䭙䅁䭁佁䭣䅁䉁䅁䅁允䅁䅁䅯术䅯䅁杷允䅁䅁䅕䅁䑁䅁䅷䅁䭁䵁丸䅁䭁佁䭫䅁䭁佁䭙䅁䭁佁䭣䅁䉁䅁䅁允䅁䅁䅯䉴䅉䅁杷允䅁䅁䅕䅁䑁䅁䅷䅁䭁䵁䵳䅁䭁䵁单䅁䭁䅁䅑潁䭁䵁卧䅁䉁䅁䅁允䅁䅁䅕䝄⽅い㔱䕄䵁䅉䅅䅁䙁䅁䅁睁䵁䅁䅁权䱄䅄䅁权䱄杅䅁权䕁䅁䅋权䥄杅䅁允䅁䅁䅅䅁䙁䵁ㅐ䙋偹永䄵䍄䉁䅁䅁睁䅁䅁䅍䅄䅁䅁䅯睹䅷䅁䅯䅈䅙䅁䅅䅁䉁䅁䅁权楂杂䅁䍄䉁䅁䅁兂䅁䅁䅍䅄䅁䅁䅯睹䅷䅁䅯䄶䅯䅁䅯朵䅯䅁䅯眵䅯䅁䅅䅁䉁䅁䅁权允䅂䅁䍄䉁䅁䅁兂䅁䅁䅍䅄䅁䅁䅯睹䅷䅁䅯儶䅯䅁䅯朵䅯䅁䅯眵䅯䅁䅅䅁䉁䅁䅁权允䅂䅁䍄䉁䅁䅁兂䅁䅁䅍䅄䅁䅁䅯睹䅷䅁䅯朶䅯䅁䅯朵䅯䅁䅯眶䅯䅁䅅䅁䉁䅁䅁权允䅂䅁䍄䉁䅁䅁兂䅁䅁䅍䅄䅁䅁䅯睹䅷䅁䅯䄷䅯䅁䅯朵䅯䅁䅯眵䅯䅁䅅䅁䉁䅁䅁权允䅂䅁䍄䉁䅁䅁睁䅁䅁䅍䅄䅁䅁䅯睥䅳䅁䅯硺䅉䅁䅅䅁䉁䅁䅁睂䅁䅁䅁䵷橮䅑杷允䅁䅁䅍䅁䑁䅁䅷䅁䭁䡁䱳䅁䭁䉁䜴䅁䉁䅁䅁允䅁䅁䅯兄䅣䅁杷允䅁䅁䅍䅁䑁䅁䅷䅁䭁䡁䱳䅁䭁䍁䝑䅁䉁䅁䅁允䅁䅁䅯剴䅉䅁杷允䅁䅁䅕䅁䑁䅁䅷䅁䭁䡁䱳䅁䭁佁䭷䅁䭁佁䭙䅁䭁佁䭣䅁䉁䅁䅁允䅁䅁䅣䅁䅁䵁流唵䵁䅉䅅䅁䑁䅁䅁睁䵁䅁䅁权敃睄䅁权奁杂䅁允䅁䅁䅅䅁䭁䕁䝁䅁䵁䅉䅅䅁䑁䅁䅁睁䵁䅁䅁权敃睄䅁权歁杂䅁允䅁䅁䅅䅁䭁䙁剙䅁䵁䅉䅅䅁䑁䅁䅁睁䵁䅁䅁权敃睄䅁权流杂䅁允䅁䅁䅅䅁䙁䩁婱婭婭噗䅬䍄䉁䅁䅁兂䅁䅁䅍䅄䅁䅁䅯杮䄸䅁䅯儶䅯䅁䅯朵䅯䅁䅯眵䅯䅁䅅䅁䉁䅁䅁权㍃杅䅁䍄䉁䅁䅁兂䅁䅁䅍䅄䅁䅁䅯杮䄸䅁䅯朶䅯䅁䅯朵䅯䅁䅯眶䅯䅁䅅䅁䉁䅁䅁睂䅁䅁䅁䐴浦䅑杷允䅁䅁䅕䅁䑁䅁䅷䅁䭁䩁倴䅁䭁佁䭷䅁䭁佁䭙䅁䭁佁䭣䅁䉁䅁䅁允䅁䅁䅣䅁䅁佁㍁欵䵁䅉䅅䅁䑁䅁䅁睁䵁䅁䅁权捂睃䅁权偄杅䅁允䅁䅁䅅䅁䡁䅁䅁䅁杄⭵䅎䍄䉁䅁䅁睁䅁䅁䅍䅄䅁䅁䅯䅘䅳䅁䅯䅇䅙䅁䅅䅁䉁䅁䅁权灁杂䅁䍄䉁䅁䅁睁䅁䅁䅍䅄䅁䅁䅯䅘䅳䅁䅯杇䅙䅁䅅䅁䉁䅁䅁权時杂䅁䍄䉁䅁䅁睁䅁䅁䅍䅄䅁䅁䅯䅘䅳䅁䅯䅈䅙䅁䅅䅁䉁䅁䅁权⽁杂䅁䍄䉁䅁䅁䅂䅁䅁䅍䅄䅁䅁䅯䅘䅳䅁䅯睈䅙䅁䅯䅉䅙䅁䅅䅁䉁䅁䅁权佂杂䅁䍄䉁䅁䅁睁䅁䅁䅍䅄䅁䅁䅯䅘䅳䅁䅯杊䅙䅁䅅䅁䉁䅁䅁兂㉄䙋偹癷偖䅑杷允䅁䅁䅕䅁䑁䅁䅷䅁䭁䙁䱷䅁䭁佁䭫䅁䭁佁䭙䅁䭁佁䭣䅁䉁䅁䅁允䅁䅁䅯䅅䅑䅁杷允䅁䅁䅕䅁䑁䅁䅷䅁䭁䙁䱷䅁䭁佁䭯䅁䭁佁䭙䅁䭁佁䭳䅁䉁䅁䅁允䅁䅁䅯䅅䅑䅁杷允䅁䅁䅕䅁䑁䅁䅷䅁䭁䍁偫䅁䭁䵁单䅁䭁䅁䅑潁䭁䵁卧䅁䉁䅁䅁允䅁䅁䅕楅穮硅創䕋䵁䅉䅅䅁䑁䅁䅁睁䵁䅁䅁权灁睄䅁权慁杂䅁允䅁䅁䅅䅁䭁䝁䝁䅁䵁䅉䅅䅁䑁䅁䅁睁䵁䅁䅁权灁睄䅁权敁杂䅁允䅁䅁䅅䅁䭁偁䡧䅁䵁䅉䅅䅁䑁䅁䅁睁䵁䅁䅁权灁睄䅁权歁杂䅁允䅁䅁䅅䅁䭁䱁卫䅁䵁䅉䅅䅁䙁䅁䅁睁䵁䅁䅁权灁睄䅁权潄权䅁权浄权䅁权湄权䅁允䅁䅁䅅䅁䭁䅁䱙䅁䵁䅉䅅䅁䙁䅁䅁睁䵁䅁䅁权䙄兄䅁权䙄杅䅁权䕁䅁䅋权䥄杅䅁允䅁䅁䅅䅁䙁䙁瑍ぢ浆䉔䅨䍄䉁䅁䅁睁䅁䅁䅍䅄䅁䅁䅯典䄰䅁䅯杇䅙䅁䅅䅁䉁䅁䅁权婂杂䅁䍄䉁䅁䅁睁䅁䅁䅍䅄䅁䅁䅯硵䅁䅁䅯䅊䅙䅁䅅䅁䉁䅁䅁权䑄杅䅁䍄䉁䅁䅁兂䅁䅁䅍䅄䅁䅁䅯典䄰䅁䅯朶䅯䅁䅯朵䅯䅁䅯眶䅯䅁䅅䅁䉁䅁䅁权允䅂䅁䍄䉁䅁䅁兂䅁䅁䅍䅄䅁䅁䅯免䄴䅁䅯䄷䅯䅁䅯朵䅯䅁䅯眵䅯䅁䅅䅁䉁䅁䅁权允䅂䅁䍄䉁䅁䅁兂䅁䅁䅍䅄䅁䅁䅯典䄰䅁䅯儷䅯䅁䅯朵䅯䅁䅯眵䅯䅁䅅䅁䉁䅁䅁权允䅂䅁䍄䉁䅁䅁睁䅁䅁䅍䅄䅁䅁䅯杯䅳䅁䅯硺䅉䅁䅅䅁䉁䅁䅁权允䅂䅁䍄䉁䅁䅁兂䅁䅁䅍䅄䅁䅁䅯杯䅳䅁䅯儵䅯䅁䅯朵䅯䅁䅯眵䅯䅁䅅䅁䉁䅁䅁权允䅂䅁䍄䉁䅁䅁兂䅁䅁䅍䅄䅁䅁䅯杯䅳䅁䅯䄶䅯䅁䅯朵䅯䅁䅯眵䅯䅁䅅䅁䉁䅁䅁权允䅂䅁䍄䉁䅁䅁兂䅁䅁䅍䅄䅁䅁䅯杯䅳䅁䅯朶䅯䅁䅯朵䅯䅁䅯眶䅯䅁䅅䅁䉁䅁䅁权允䅂䅁䍄䉁䅁䅁兂䅁䅁䅍䅄䅁䅁䅯杯䅳䅁䅯䄷䅯䅁䅯朵䅯䅁䅯眵䅯䅁䅅䅁䉁䅁䅁权允䅂䅁䍄䉁䅁䅁睁䅁䅁䅍䅄䅁䅁䅯杤䄴䅁䅯硺䅉䅁䅅䅁䉁䅁䅁权允䅂䅁䍄䉁䅁䅁兂䅁䅁䅍䅄䅁䅁䅯杤䄴䅁䅯剸䅉䅁䅯䅂䍁䅧䅯䉹䅉䅁䅅䅁䉁䅁䅁兂乃歡㙸潩但䅑杷允䅁䅁䅕䅁䑁䅁䅷䅁䭁䡁余䅁䭁䵁即䅁䭁䅁䅑潁䭁䵁卫䅁䉁䅁䅁允䅁䅁䅕䥘䌯匹捨啚䵁䅉䅅䅁䑁䅁䅁睁䵁䅁䅁权㉂杄䅁权捁杂䅁允䅁䅁䅅䅁䭁䡁䝳䅁䵁䅉䅅䅁䑁䅁䅁睁䵁䅁䅁权㉂杄䅁权敁杂䅁允䅁䅁䅅䅁䭁䭁䝑䅁䵁䅉䅅䅁䕁䅁䅁睁䵁䅁䅁权㉂杄䅁权晁杂䅁权杁杂䅁允䅁䅁䅅䅁䭁䥁䝙䅁䵁䅉䅅䅁䙁䅁䅁睁䵁䅁䅁权㉂杄䅁权灄权䅁权浄权䅁权湄权䅁允䅁䅁䅅䅁䭁䉁䕁䅁䵁䅉䅅䅁䙁䅁䅁睁䵁䅁䅁权㉂杄䅁权煄权䅁权浄权䅁权牄权䅁允䅁䅁䅅䅁䭁䉁䕁䅁䵁䅉䅅䅁䑁䅁䅁睁䵁䅁䅁权䱄杄䅁权偄杅䅁允䅁䅁䅅䅁䭁䉁䕁䅁䵁䅉䅅䅁䙁䅁䅁睁䵁䅁䅁权䱄杄䅁权䙄杅䅁权䕁䅁䅋权䥄杅䅁允䅁䅁䅅䅁䭁䕁䅣䅁䵁䅉䅅䅁䙁䅁䅁睁䵁䅁䅁权䱄杄䅁权䱄杅䅁权䕁䅁䅋权䩄杅䅁允䅁䅁䅅䅁䙁䕁桪桥畓ㅴ䅨䍄䉁䅁䅁睁䅁䅁䅍䅄䅁䅁䅯睹䄴䅁䅯杇䅙䅁䅅䅁䉁䅁䅁权乄杂䅁䍄䉁䅁䅁睁䅁䅁䅍䅄䅁䅁䅯睹䄴䅁䅯䅈䅙䅁䅅䅁䉁䅁䅁权煁睂䅁䍄䉁䅁䅁䅂䅁䅁䅍䅄䅁䅁䅯睹䄴䅁䅯睈䅙䅁䅯䅉䅙䅁䅅䅁䉁䅁䅁权䑄睂䅁䍄䉁䅁䅁睁䅁䅁䅍䅄䅁䅁䅯睹䄴䅁䅯䅊䅙䅁䅅䅁䉁䅁䅁权睁杂䅁䍄䉁䅁䅁兂䅁䅁䅍䅄䅁䅁䅯睹䄴䅁䅯䄶䅯䅁䅯朵䅯䅁䅯眵䅯䅁䅅䅁䉁䅁䅁权⭄权䅁䍄䉁䅁䅁兂䅁䅁䅍䅄䅁䅁䅯睹䄴䅁䅯䄷䅯䅁䅯朵䅯䅁䅯眵䅯䅁䅅䅁䉁䅁䅁睂䅁䅁䅁䍁浘䅑杷允䅁䅁䅍䅁䑁䅁䅷䅁䭁䉁䱫䅁䭁䵁匸䅁䉁䅁䅁允䅁䅁䅣䅁䅁䅁歂䔴䵁䅉䅅䅁䙁䅁䅁睁䵁䅁䅁权婁睃䅁权䙄杅䅁权䕁䅁䅋权䥄杅䅁允䅁䅁䅅䅁䙁䍁畉坏汙睢䅒䍄䉁䅁䅁兂䅁䅁䅍䅄䅁䅁䅯兇䅳䅁䅯硹䅉䅁䅯䅂䍁䅧䅯剹䅉䅁䅅䅁䉁䅁䅁兂卂䉵䘶㈶卆䅑杷允䅁䅁䅍䅁䑁䅁䅷䅁䭁䉁䱫䅁䭁䉁䝯䅁䉁䅁䅁允䅁䅁䅯兗䅙䅁杷允䅁䅁䅑䅁䑁䅁䅷䅁䭁䉁䱫䅁䭁䉁䜸䅁䭁䍁䝁䅁䉁䅁䅁允䅁䅁䅯杵䅙䅁杷允䅁䅁䅍䅁䑁䅁䅷䅁䭁䉁䱫䅁䭁䍁䝑䅁䉁䅁䅁允䅁䅁䅯睵䅙䅁杷允䅁䅁䅕䅁䑁䅁䅷䅁䭁䑁佅䅁䭁䵁即䅁䭁䅁䅑潁䭁䵁卧䅁䉁䅁䅁允䅁䅁䅕䅁䅁䅁允さ䵁䅉䅅䅁䑁䅁䅁睁䵁䅁䅁权硁杄䅁权奁杂䅁允䅁䅁䅅䅁䭁䑁䜰䅁䵁䅉䅅䅁䑁䅁䅁睁䵁䅁䅁权硁杄䅁权慁杂䅁允䅁䅁䅅䅁䭁䑁䜰䅁䵁䅉䅅䅁䑁䅁䅁睁䵁䅁䅁权硁杄䅁权敁杂䅁允䅁䅁䅅䅁䭁䩁䡍䅁䵁䅉䅅䅁䑁䅁䅁睁䵁䅁䅁权硁杄䅁权歁杂䅁允䅁䅁䅅䅁䭁䱁匰䅁䵁䅉䅅䅁䙁䅁䅁睁䵁䅁䅁权硁杄䅁权汄权䅁权浄权䅁权湄权䅁允䅁䅁䅅䅁䭁䉁䕁䅁䵁䅉䅅䅁䙁䅁䅁睁䵁䅁䅁权硁杄䅁权潄权䅁权浄权䅁权湄权䅁允䅁䅁䅅䅁䭁䉁䕁䅁䵁䅉䅅䅁䙁䅁䅁睁䵁䅁䅁权獁䅄䅁权䱄杅䅁权䕁䅁䅋权䥄杅䅁允䅁䅁䅅䅁䙁䅁塲㍯㥁汋䅨䍄䉁䅁䅁兂䅁䅁䅍䅄䅁䅁䅯䅌䅷䅁䅯硹䅉䅁䅯䅂䍁䅧䅯剹䅉䅁䅅䅁䉁䅁䅁兂歃䑣䬰⼱坎䅑杷允䅁䅁䅍䅁䑁䅁䅷䅁䭁䍁䵷䅁䭁䍁䝙䅁䉁䅁䅁允䅁䅁䅕場啯歲䉣歓䵁䅉䅅䅁䙁䅁䅁睁䵁䅁䅁权獁䅄䅁权灄权䅁权浄权䅁权湄权䅁允䅁䅁䅅䅁䭁䱁匴䅁䵁䅉䅅䅁䙁䅁䅁睁䵁䅁䅁权獁䅄䅁权煄权䅁权浄权䅁权牄权䅁允䅁䅁䅅䅁䡁䅁䅁䅁杄佑䅚䍄䉁䅁䅁兂䅁䅁䅍䅄䅁䅁䅯䉋䅁䅁䅯剸䅉䅁䅯䅂䍁䅧䅯䉹䅉䅁䅅䅁䉁䅁䅁兂䍄嘴卉渲䑯䅑杷允䅁䅁䅕䅁䑁䅁䅷䅁䭁䍁內䅁䭁䵁单䅁䭁䅁䅑潁䭁䵁卫䅁䉁䅁䅁允䅁䅁䅕光卥杵潸あ䵁䅉䅅䅁䙁䅁䅁睁䵁䅁䅁权潁䅅䅁权䱄杅䅁权䕁䅁䅋权䩄杅䅁允䅁䅁䅅䅁䙁䅁䅁䅁䅁䙅䄹䍄䉁䅁䅁睁䅁䅁䅍䅄䅁䅁䅯䉋䅁䅁䅯䅇䅙䅁䅅䅁䉁䅁䅁权䅂杂䅁䍄䉁䅁䅁睁䅁䅁䅍䅄䅁䅁䅯䉋䅁䅁䅯䅈䅙䅁䅅䅁䉁䅁䅁权敃杂䅁䍄䉁䅁䅁䅂䅁䅁䅍䅄䅁䅁䅯䉋䅁䅁䅯睈䅙䅁䅯䅉䅙䅁䅅䅁䉁䅁䅁权歃睂䅁䍄䉁䅁䅁睁䅁䅁䅍䅄䅁䅁䅯䉋䅁䅁䅯䅊䅙䅁䅅䅁䉁䅁䅁权允䅂䅁䍄䉁䅁䅁睁䅁䅁䅍䅄䅁䅁䅯杖䄰䅁䅯䅇䅙䅁䅅䅁䉁䅁䅁权䭂杂䅁䍄䉁䅁䅁䅂䅁䅁䅍䅄䅁䅁䅯杖䄰䅁䅯睈䅙䅁䅯䅉䅙䅁䅅䅁䉁䅁䅁权㝁杂䅁䍄䉁䅁䅁睁䅁䅁䅍䅄䅁䅁䅯杖䄰䅁䅯杊䅙䅁䅅䅁䉁䅁䅁兂塄㍯㥁浃奤䅑杷允䅁䅁䅕䅁䑁䅁䅷䅁䭁䙁乙䅁䭁佁䭧䅁䭁佁䭙䅁䭁佁䭣䅁䉁䅁䅁允䅁䅁䅯䅅䅑䅁杷允䅁䅁䅍䅁䑁䅁䅷䅁䭁䍁佉䅁䭁䵁匸䅁䉁䅁䅁允䅁䅁䅯䅅䅑䅁杷允䅁䅁䅕䅁䑁䅁䅷䅁䭁䍁佉䅁䭁䵁单䅁䭁䅁䅑潁䭁䵁卧䅁䉁䅁䅁允䅁䅁䅕䬶瑇䉇㙨䕃䵁䅉䅅䅁䙁䅁䅁睁䵁䅁䅁权楁杄䅁权䙄杅䅁权䕁䅁䅋权䩄杅䅁允䅁䅁䅅䅁䙁䍁䝪噯栶杲䅰䍄䉁䅁䅁兂䅁䅁䅍䅄䅁䅁䅯杉䄴䅁䅯硹䅉䅁䅯䅂䍁䅧䅯剹䅉䅁䅅䅁䉁䅁䅁兂㝂䭆䠵头噰䅑杷允䅁䅁䅍䅁䑁䅁䅷䅁䭁䍁佉䅁䭁䉁䝯䅁䉁䅁䅁允䅁䅁䅯睘䅙䅁杷允䅁䅁䅍䅁䑁䅁䅷䅁䭁䍁佉䅁䭁䉁䜴䅁䉁䅁䅁允䅁䅁䅯䅤䅧䅁杷允䅁䅁䅕䅁䑁䅁䅷䅁䭁䍁佉䅁䭁佁䭯䅁䭁佁䭙䅁䭁佁䭳䅁䉁䅁䅁允䅁䅁䅣䅁䅁䍁㝁欵䵁䅉䅅䅁䙁䅁䅁睁䵁䅁䅁权楁杄䅁权獄权䅁权浄权䅁权湄权䅁允䅁䅁䅅䅁䡁䅁䅁䅁杁佄䅚䍄䉁䅁䅁兂䅁䅁䅍䅄䅁䅁䅯杉䄴䅁䅯儷䅯䅁䅯朵䅯䅁䅯眵䅯䅁䅅䅁䉁䅁䅁睂䅁䅁䅁䅉浺䅑杷允䅁䅁䅕䅁䑁䅁䅷䅁䭁䩁丸䅁䭁䵁单䅁䭁䅁䅑潁䭁䵁卫䅁䉁䅁䅁允䅁䅁䅕捴䬴潖佰ぉ䵁䅉䅅䅁䙁䅁䅁睁䵁䅁䅁权晃兄䅁权䱄杅䅁权䕁䅁䅋权䥄杅䅁允䅁䅁䅅䅁䙁䱁敧敨剴䙡䅸䍄䉁䅁䅁兂䅁䅁䅍䅄䅁䅁䅯睮䄰䅁䅯硹䅉䅁䅯䅂䍁䅧䅯剹䅉䅁䅅䅁䉁䅁䅁兂歃䑣䬰㘱慎䅑杷允䅁䅁䅍䅁䑁䅁䅷䅁䭁䩁丸䅁䭁䉁䝷䅁䉁䅁䅁允䅁䅁䅯䅪䅙䅁杷允䅁䅁䅑䅁䑁䅁䅷䅁䭁䩁丸䅁䭁䉁䜸䅁䭁䍁䝁䅁䉁䅁䅁允䅁䅁䅯杶䅣䅁杷允䅁䅁䅍䅁䑁䅁䅷䅁䭁䩁丸䅁䭁䍁䝙䅁䉁䅁䅁允䅁䅁䅕浚浚浚㉚ざ䵁䅉䅅䅁䙁䅁䅁睁䵁䅁䅁权晃兄䅁权汄权䅁权浄权䅁权湄权䅁允䅁䅁䅅䅁䭁䅁䰸䅁䵁䅉䅅䅁䙁䅁䅁睁䵁䅁䅁权晃兄䅁权煄权䅁权浄权䅁权牄权䅁允䅁䅁䅅䅁䡁䅁䅁䅁䅄敒䅚䍄䉁䅁䅁兂䅁䅁䅍䅄䅁䅁䅯睮䄰䅁䅯䄷䅯䅁䅯朵䅯䅁䅯眵䅯䅁䅅䅁䉁䅁䅁睂䅁䅁䅁䕷浘䅑杷允䅁䅁䅕䅁䑁䅁䅷䅁䭁䕁䵁䅁䭁䵁单䅁䭁䅁䅑潁䭁䵁卧䅁䉁䅁䅁允䅁䅁䅕䠹牁摣癚啁䵁䅉䅅䅁䙁䅁䅁睁䵁䅁䅁权䅂䅄䅁权䙄杅䅁权䕁䅁䅋权䩄杅䅁允䅁䅁䅅䅁䙁偁數䑷䡋杰䅊䍄䉁䅁䅁睁䅁䅁䅍䅄䅁䅁䅯䅑䅷䅁䅯䅊䅙䅁䅅䅁䉁䅁䅁权䍄杅䅁䍄䉁䅁䅁睁䅁䅁䅍䅄䅁䅁䅯䅑䅷䅁䅯杊䅙䅁䅅䅁䉁䅁䅁兂㉄䙋偹湷呖䅑杷允䅁䅁䅕䅁䑁䅁䅷䅁䭁䕁䵁䅁䭁佁䭧䅁䭁佁䭙䅁䭁佁䭣䅁䉁䅁䅁允䅁䅁䅯䅅䅑䅁杷允䅁䅁䅕䅁䑁䅁䅷䅁䭁䕁䵁䅁䭁佁䭫䅁䭁佁䭙䅁䭁佁䭣䅁䉁䅁䅁允䅁䅁䅯䅅䅑䅁杷允䅁䅁䅕䅁䑁䅁䅷䅁䭁䕁䵁䅁䭁佁䬰䅁䭁佁䭙䅁䭁佁䭣䅁䉁䅁䅁允䅁䅁䅯䅅䅑䅁杷允䅁䅁䅕䅁䑁䅁䅷䅁䭁䱁关䅁䭁䵁单䅁䭁䅁䅑潁䭁䵁卧䅁䉁䅁䅁允䅁䅁䅕㉗偰穧智歅䵁䅉䅅䅁䕁䅁䅁睁䵁䅁䅁权㝃䅅䅁权晁杂䅁权杁杂䅁允䅁䅁䅅䅁䭁䵁䥯䅁䵁䅉䅅䅁䙁䅁䅁睁䵁䅁䅁权㝃䅅䅁权煄权䅁权浄权䅁权牄权䅁允䅁䅁䅅䅁䭁䉁䕁䅁䵁䅉䅅䅁䑁䅁䅁睁䵁䅁䅁权䍃兄䅁权偄杅䅁允䅁䅁䅅䅁䡁䅁䅁䅁䅃佂䅒䍄䉁䅁䅁睁䅁䅁䅍䅄䅁䅁䅯杧䄰䅁䅯䅇䅙䅁䅅䅁䉁䅁䅁权婁杂䅁䍄䉁䅁䅁兂䅁䅁䅍䅄䅁䅁䅯杧䄰䅁䅯朶䅯䅁䅯朵䅯䅁䅯眶䅯䅁䅅䅁䉁䅁䅁睂䅁䅁䅁䕧浌䅑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</si>
</sst>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_);_(* \(#,##0.000\);_(* &quot;-&quot;??_);_(@_)"/>
  </numFmts>
  <fonts count="5">
    <font>
      <sz val="11"/>
      <color theme="1"/>
      <name val="Calibri"/>
      <family val="2"/>
      <scheme val="minor"/>
    </font>
    <font>
      <sz val="11"/>
      <color theme="1"/>
      <name val="Calibri"/>
      <family val="2"/>
      <scheme val="minor"/>
    </font>
    <font>
      <sz val="8"/>
      <name val="Arial"/>
      <family val="2"/>
    </font>
    <font>
      <b/>
      <sz val="7"/>
      <color rgb="FFCCCCCC"/>
      <name val="Arial"/>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0" fontId="0" fillId="0" borderId="0" xfId="0" applyAlignment="1">
      <alignment horizontal="left"/>
    </xf>
    <xf numFmtId="14" fontId="0" fillId="0" borderId="0" xfId="0" applyNumberFormat="1" applyAlignment="1">
      <alignment horizontal="right"/>
    </xf>
    <xf numFmtId="0" fontId="4" fillId="0" borderId="0" xfId="0" applyFont="1"/>
    <xf numFmtId="0" fontId="0" fillId="0" borderId="0" xfId="0" applyAlignmen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A27"/>
  <sheetViews>
    <sheetView workbookViewId="0"/>
  </sheetViews>
  <sheetFormatPr defaultRowHeight="15"/>
  <sheetData>
    <row r="1" spans="1:1">
      <c r="A1" t="s">
        <v>2050</v>
      </c>
    </row>
    <row r="2" spans="1:1">
      <c r="A2" t="s">
        <v>2051</v>
      </c>
    </row>
    <row r="3" spans="1:1">
      <c r="A3" t="s">
        <v>2052</v>
      </c>
    </row>
    <row r="4" spans="1:1">
      <c r="A4" t="s">
        <v>2053</v>
      </c>
    </row>
    <row r="5" spans="1:1">
      <c r="A5" t="s">
        <v>2054</v>
      </c>
    </row>
    <row r="6" spans="1:1">
      <c r="A6" t="s">
        <v>2055</v>
      </c>
    </row>
    <row r="7" spans="1:1">
      <c r="A7" t="s">
        <v>2056</v>
      </c>
    </row>
    <row r="8" spans="1:1">
      <c r="A8" t="s">
        <v>2057</v>
      </c>
    </row>
    <row r="9" spans="1:1">
      <c r="A9" t="s">
        <v>2058</v>
      </c>
    </row>
    <row r="10" spans="1:1">
      <c r="A10" t="s">
        <v>2059</v>
      </c>
    </row>
    <row r="11" spans="1:1">
      <c r="A11" t="s">
        <v>2060</v>
      </c>
    </row>
    <row r="12" spans="1:1">
      <c r="A12" t="s">
        <v>2061</v>
      </c>
    </row>
    <row r="13" spans="1:1">
      <c r="A13" t="s">
        <v>2062</v>
      </c>
    </row>
    <row r="14" spans="1:1">
      <c r="A14" t="s">
        <v>2063</v>
      </c>
    </row>
    <row r="15" spans="1:1">
      <c r="A15" t="s">
        <v>2064</v>
      </c>
    </row>
    <row r="16" spans="1:1">
      <c r="A16" t="s">
        <v>2065</v>
      </c>
    </row>
    <row r="17" spans="1:1">
      <c r="A17" t="s">
        <v>2066</v>
      </c>
    </row>
    <row r="18" spans="1:1">
      <c r="A18" t="s">
        <v>2067</v>
      </c>
    </row>
    <row r="19" spans="1:1">
      <c r="A19" t="s">
        <v>2068</v>
      </c>
    </row>
    <row r="20" spans="1:1">
      <c r="A20" t="s">
        <v>2069</v>
      </c>
    </row>
    <row r="21" spans="1:1">
      <c r="A21" t="s">
        <v>2070</v>
      </c>
    </row>
    <row r="22" spans="1:1">
      <c r="A22" t="s">
        <v>2071</v>
      </c>
    </row>
    <row r="23" spans="1:1">
      <c r="A23" t="s">
        <v>2072</v>
      </c>
    </row>
    <row r="24" spans="1:1">
      <c r="A24" t="s">
        <v>2073</v>
      </c>
    </row>
    <row r="25" spans="1:1">
      <c r="A25" t="s">
        <v>2074</v>
      </c>
    </row>
    <row r="26" spans="1:1">
      <c r="A26" t="s">
        <v>2075</v>
      </c>
    </row>
    <row r="27" spans="1:1">
      <c r="A27" t="s">
        <v>2076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04D6-B6F1-4132-AE6E-7EC1BE155281}">
  <dimension ref="A1:S607"/>
  <sheetViews>
    <sheetView zoomScale="85" zoomScaleNormal="85" workbookViewId="0">
      <selection activeCell="D28" sqref="D28"/>
    </sheetView>
  </sheetViews>
  <sheetFormatPr defaultRowHeight="15"/>
  <cols>
    <col min="1" max="1" width="16.85546875" bestFit="1" customWidth="1"/>
    <col min="2" max="6" width="16.85546875" customWidth="1"/>
    <col min="7" max="7" width="23.140625" bestFit="1" customWidth="1"/>
    <col min="8" max="8" width="45.7109375" bestFit="1" customWidth="1"/>
    <col min="9" max="9" width="52.7109375" bestFit="1" customWidth="1"/>
    <col min="10" max="10" width="56.7109375" bestFit="1" customWidth="1"/>
    <col min="11" max="11" width="15.28515625" customWidth="1"/>
    <col min="12" max="12" width="15.5703125" customWidth="1"/>
    <col min="13" max="13" width="10.5703125" customWidth="1"/>
    <col min="14" max="15" width="21.5703125" bestFit="1" customWidth="1"/>
    <col min="16" max="16" width="44.7109375" bestFit="1" customWidth="1"/>
    <col min="17" max="19" width="21.5703125" bestFit="1" customWidth="1"/>
  </cols>
  <sheetData>
    <row r="1" spans="1:19" s="11" customFormat="1">
      <c r="A1" s="11" t="str" cm="1">
        <f t="array" ref="A1">_xll.ciqfunctions.udf.CIQRANGE("^SPX", "IQ_CONSTITUENTS", 1, 700, , , , , "Constituents")</f>
        <v>Constituents</v>
      </c>
      <c r="B1" s="11"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c r="A2" t="s">
        <v>6</v>
      </c>
      <c r="B2" t="str">
        <f>_xll.SNL.Clients.Office.Excel.Functions.SPG(A2,"SP_IPO_DATE")</f>
        <v/>
      </c>
      <c r="C2" s="5">
        <f>_xll.SNL.Clients.Office.Excel.Functions.SPG(A2, "SP_VOLUME_AVG_WEEKLY_TO_SHARES_OUT", , "1M")</f>
        <v>4.1970488294783745</v>
      </c>
      <c r="D2" s="5">
        <f>_xll.SNL.Clients.Office.Excel.Functions.SPG(A2, "SP_VOLUME_AVG_WEEKLY_TO_SHARES_OUT", , "3M")</f>
        <v>3.2068893606022617</v>
      </c>
      <c r="E2" s="5">
        <f>_xll.SNL.Clients.Office.Excel.Functions.SPG(A2, "SP_VOLUME_AVG_DAILY_TO_1YR_AVG_DAILY", , "1M")</f>
        <v>104.97</v>
      </c>
      <c r="F2" s="5">
        <f>_xll.SNL.Clients.Office.Excel.Functions.SPG(A2, "SP_VOLUME_AVG_DAILY_TO_1YR_AVG_DAILY", , "3M")</f>
        <v>80.209999999999994</v>
      </c>
      <c r="G2" s="9" t="str">
        <f>_xll.SNL.Clients.Office.Excel.Functions.SPG(A2, "IQ_SECTOR")</f>
        <v>Industrials</v>
      </c>
      <c r="H2" s="9" t="str">
        <f>_xll.SNL.Clients.Office.Excel.Functions.SPG(A2, "IQ_INDUSTRY_GROUP")</f>
        <v>Capital Goods</v>
      </c>
      <c r="I2" s="9" t="str">
        <f>_xll.SNL.Clients.Office.Excel.Functions.SPG(A2, "IQ_INDUSTRY")</f>
        <v>Industrial Conglomerates</v>
      </c>
      <c r="J2" s="9" t="str">
        <f>_xll.SNL.Clients.Office.Excel.Functions.SPG(A2, "IQ_PRIMARY_INDUSTRY")</f>
        <v>Industrial Conglomerates</v>
      </c>
      <c r="K2" s="9" t="str">
        <f>_xll.SNL.Clients.Office.Excel.Functions.SPG(A2, "NAICS_CODE", "Primary")</f>
        <v>999977 - Conglomerates</v>
      </c>
      <c r="L2" s="9" t="str">
        <f>_xll.SNL.Clients.Office.Excel.Functions.SPG(A2, "SP_TOPICTAG")</f>
        <v>Industrial Automation; Dentistry; Respiratory</v>
      </c>
      <c r="M2" s="5">
        <f>_xll.SNL.Clients.Office.Excel.Functions.SPG(A2, "SP_PCT_SHARES_OWNED_ALL_INSTITUTIONS")</f>
        <v>68.92</v>
      </c>
      <c r="N2" s="9" t="str">
        <f>_xll.SNL.Clients.Office.Excel.Functions.SPG(A2, "RD_CREDIT_RATING_GLOBAL", "Issuer Credit Rating", "Local Currency LT|0")</f>
        <v>BBB+</v>
      </c>
      <c r="O2" s="9" t="str">
        <f>_xll.SNL.Clients.Office.Excel.Functions.SPG(A2, "RD_CWOL_GLOBAL", "Issuer Credit Rating", "Local Currency LT|0")</f>
        <v>Negative</v>
      </c>
      <c r="P2" s="9" t="str">
        <f>_xll.SNL.Clients.Office.Excel.Functions.SPG(A2, "RD_RATING_ACTION_GLOBAL", "Issuer Credit Rating", "Local Currency LT|0")</f>
        <v>CreditWatch/Outlook (05/08/2024)</v>
      </c>
      <c r="Q2" s="10">
        <f>_xll.SNL.Clients.Office.Excel.Functions.SPG(A2, "RD_LAST_REVIEW_DATE_GLOBAL", "Issuer Credit Rating", "Local Currency LT")</f>
        <v>45586</v>
      </c>
      <c r="R2" s="10">
        <f>_xll.SNL.Clients.Office.Excel.Functions.SPG(A2, "RD_CREDIT_RATING_DATE_GLOBAL", "Issuer Credit Rating", "Local Currency LT|0")</f>
        <v>45168</v>
      </c>
      <c r="S2" s="10">
        <f>_xll.SNL.Clients.Office.Excel.Functions.SPG(A2, "RD_CREDIT_WATCH_OUTLOOK_DATE_GLOBAL", "Issuer Credit Rating", "Local Currency LT|0")</f>
        <v>45420</v>
      </c>
    </row>
    <row r="3" spans="1:19">
      <c r="A3" t="s">
        <v>7</v>
      </c>
      <c r="B3" t="str">
        <f>_xll.SNL.Clients.Office.Excel.Functions.SPG(A3,"SP_IPO_DATE")</f>
        <v/>
      </c>
      <c r="C3" s="5">
        <f>_xll.SNL.Clients.Office.Excel.Functions.SPG(A3, "SP_VOLUME_AVG_WEEKLY_TO_SHARES_OUT", , "1M")</f>
        <v>6.7429821781071624</v>
      </c>
      <c r="D3" s="5">
        <f>_xll.SNL.Clients.Office.Excel.Functions.SPG(A3, "SP_VOLUME_AVG_WEEKLY_TO_SHARES_OUT", , "3M")</f>
        <v>5.021016715493257</v>
      </c>
      <c r="E3" s="5">
        <f>_xll.SNL.Clients.Office.Excel.Functions.SPG(A3, "SP_VOLUME_AVG_DAILY_TO_1YR_AVG_DAILY", , "1M")</f>
        <v>157</v>
      </c>
      <c r="F3" s="5">
        <f>_xll.SNL.Clients.Office.Excel.Functions.SPG(A3, "SP_VOLUME_AVG_DAILY_TO_1YR_AVG_DAILY", , "3M")</f>
        <v>116.91</v>
      </c>
      <c r="G3" s="9" t="str">
        <f>_xll.SNL.Clients.Office.Excel.Functions.SPG(A3, "IQ_SECTOR")</f>
        <v>Industrials</v>
      </c>
      <c r="H3" s="9" t="str">
        <f>_xll.SNL.Clients.Office.Excel.Functions.SPG(A3, "IQ_INDUSTRY_GROUP")</f>
        <v>Capital Goods</v>
      </c>
      <c r="I3" s="9" t="str">
        <f>_xll.SNL.Clients.Office.Excel.Functions.SPG(A3, "IQ_INDUSTRY")</f>
        <v>Building Products</v>
      </c>
      <c r="J3" s="9" t="str">
        <f>_xll.SNL.Clients.Office.Excel.Functions.SPG(A3, "IQ_PRIMARY_INDUSTRY")</f>
        <v>Building Products</v>
      </c>
      <c r="K3" s="9" t="str">
        <f>_xll.SNL.Clients.Office.Excel.Functions.SPG(A3, "NAICS_CODE", "Primary")</f>
        <v>3352 - Household Appliance Manufacturing</v>
      </c>
      <c r="L3" s="9" t="str">
        <f>_xll.SNL.Clients.Office.Excel.Functions.SPG(A3, "SP_TOPICTAG")</f>
        <v/>
      </c>
      <c r="M3" s="5">
        <f>_xll.SNL.Clients.Office.Excel.Functions.SPG(A3, "SP_PCT_SHARES_OWNED_ALL_INSTITUTIONS")</f>
        <v>78.89</v>
      </c>
      <c r="N3" s="9" t="str">
        <f>_xll.SNL.Clients.Office.Excel.Functions.SPG(A3, "RD_CREDIT_RATING_GLOBAL", "Issuer Credit Rating", "Local Currency LT|0")</f>
        <v/>
      </c>
      <c r="O3" s="9" t="str">
        <f>_xll.SNL.Clients.Office.Excel.Functions.SPG(A3, "RD_CWOL_GLOBAL", "Issuer Credit Rating", "Local Currency LT|0")</f>
        <v/>
      </c>
      <c r="P3" s="9" t="str">
        <f>_xll.SNL.Clients.Office.Excel.Functions.SPG(A3, "RD_RATING_ACTION_GLOBAL", "Issuer Credit Rating", "Local Currency LT|0")</f>
        <v/>
      </c>
      <c r="Q3" s="10" t="str">
        <f>_xll.SNL.Clients.Office.Excel.Functions.SPG(A3, "RD_LAST_REVIEW_DATE_GLOBAL", "Issuer Credit Rating", "Local Currency LT")</f>
        <v/>
      </c>
      <c r="R3" s="10" t="str">
        <f>_xll.SNL.Clients.Office.Excel.Functions.SPG(A3, "RD_CREDIT_RATING_DATE_GLOBAL", "Issuer Credit Rating", "Local Currency LT|0")</f>
        <v/>
      </c>
      <c r="S3" s="10" t="str">
        <f>_xll.SNL.Clients.Office.Excel.Functions.SPG(A3, "RD_CREDIT_WATCH_OUTLOOK_DATE_GLOBAL", "Issuer Credit Rating", "Local Currency LT|0")</f>
        <v/>
      </c>
    </row>
    <row r="4" spans="1:19">
      <c r="A4" t="s">
        <v>8</v>
      </c>
      <c r="B4" t="str">
        <f>_xll.SNL.Clients.Office.Excel.Functions.SPG(A4,"SP_IPO_DATE")</f>
        <v/>
      </c>
      <c r="C4" s="5">
        <f>_xll.SNL.Clients.Office.Excel.Functions.SPG(A4, "SP_VOLUME_AVG_WEEKLY_TO_SHARES_OUT", , "1M")</f>
        <v>2.2167841273133444</v>
      </c>
      <c r="D4" s="5">
        <f>_xll.SNL.Clients.Office.Excel.Functions.SPG(A4, "SP_VOLUME_AVG_WEEKLY_TO_SHARES_OUT", , "3M")</f>
        <v>1.6756109767294332</v>
      </c>
      <c r="E4" s="5">
        <f>_xll.SNL.Clients.Office.Excel.Functions.SPG(A4, "SP_VOLUME_AVG_DAILY_TO_1YR_AVG_DAILY", , "1M")</f>
        <v>133.31</v>
      </c>
      <c r="F4" s="5">
        <f>_xll.SNL.Clients.Office.Excel.Functions.SPG(A4, "SP_VOLUME_AVG_DAILY_TO_1YR_AVG_DAILY", , "3M")</f>
        <v>100.76</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Equipment and Supplies</v>
      </c>
      <c r="J4" s="9" t="str">
        <f>_xll.SNL.Clients.Office.Excel.Functions.SPG(A4, "IQ_PRIMARY_INDUSTRY")</f>
        <v>Health Care Equipment</v>
      </c>
      <c r="K4" s="9" t="str">
        <f>_xll.SNL.Clients.Office.Excel.Functions.SPG(A4, "NAICS_CODE", "Primary")</f>
        <v>339112 - Surgical and Medical Instrument Manufacturing</v>
      </c>
      <c r="L4" s="9" t="str">
        <f>_xll.SNL.Clients.Office.Excel.Functions.SPG(A4, "SP_TOPICTAG")</f>
        <v>Health Diagnostics; Nutraceutical; Cardiovascular; Infectious Diseases; Neurology; Pain Management; Respiratory</v>
      </c>
      <c r="M4" s="5">
        <f>_xll.SNL.Clients.Office.Excel.Functions.SPG(A4, "SP_PCT_SHARES_OWNED_ALL_INSTITUTIONS")</f>
        <v>77.13</v>
      </c>
      <c r="N4" s="9" t="str">
        <f>_xll.SNL.Clients.Office.Excel.Functions.SPG(A4, "RD_CREDIT_RATING_GLOBAL", "Issuer Credit Rating", "Local Currency LT|0")</f>
        <v>AA-</v>
      </c>
      <c r="O4" s="9" t="str">
        <f>_xll.SNL.Clients.Office.Excel.Functions.SPG(A4, "RD_CWOL_GLOBAL", "Issuer Credit Rating", "Local Currency LT|0")</f>
        <v>Stable</v>
      </c>
      <c r="P4" s="9" t="str">
        <f>_xll.SNL.Clients.Office.Excel.Functions.SPG(A4, "RD_RATING_ACTION_GLOBAL", "Issuer Credit Rating", "Local Currency LT|0")</f>
        <v>Upgrade | CreditWatch/Outlook (03/09/2022)</v>
      </c>
      <c r="Q4" s="10">
        <f>_xll.SNL.Clients.Office.Excel.Functions.SPG(A4, "RD_LAST_REVIEW_DATE_GLOBAL", "Issuer Credit Rating", "Local Currency LT")</f>
        <v>45435</v>
      </c>
      <c r="R4" s="10">
        <f>_xll.SNL.Clients.Office.Excel.Functions.SPG(A4, "RD_CREDIT_RATING_DATE_GLOBAL", "Issuer Credit Rating", "Local Currency LT|0")</f>
        <v>44629</v>
      </c>
      <c r="S4" s="10">
        <f>_xll.SNL.Clients.Office.Excel.Functions.SPG(A4, "RD_CREDIT_WATCH_OUTLOOK_DATE_GLOBAL", "Issuer Credit Rating", "Local Currency LT|0")</f>
        <v>44629</v>
      </c>
    </row>
    <row r="5" spans="1:19">
      <c r="A5" t="s">
        <v>9</v>
      </c>
      <c r="B5" t="str">
        <f>_xll.SNL.Clients.Office.Excel.Functions.SPG(A5,"SP_IPO_DATE")</f>
        <v/>
      </c>
      <c r="C5" s="5">
        <f>_xll.SNL.Clients.Office.Excel.Functions.SPG(A5, "SP_VOLUME_AVG_WEEKLY_TO_SHARES_OUT", , "1M")</f>
        <v>1.8181572556420014</v>
      </c>
      <c r="D5" s="5">
        <f>_xll.SNL.Clients.Office.Excel.Functions.SPG(A5, "SP_VOLUME_AVG_WEEKLY_TO_SHARES_OUT", , "3M")</f>
        <v>1.8785884607732075</v>
      </c>
      <c r="E5" s="5">
        <f>_xll.SNL.Clients.Office.Excel.Functions.SPG(A5, "SP_VOLUME_AVG_DAILY_TO_1YR_AVG_DAILY", , "1M")</f>
        <v>114.33</v>
      </c>
      <c r="F5" s="5">
        <f>_xll.SNL.Clients.Office.Excel.Functions.SPG(A5, "SP_VOLUME_AVG_DAILY_TO_1YR_AVG_DAILY", , "3M")</f>
        <v>118.13</v>
      </c>
      <c r="G5" s="9" t="str">
        <f>_xll.SNL.Clients.Office.Excel.Functions.SPG(A5, "IQ_SECTOR")</f>
        <v>Health Care</v>
      </c>
      <c r="H5" s="9" t="str">
        <f>_xll.SNL.Clients.Office.Excel.Functions.SPG(A5, "IQ_INDUSTRY_GROUP")</f>
        <v>Pharmaceuticals, Biotechnology and Life Sciences</v>
      </c>
      <c r="I5" s="9" t="str">
        <f>_xll.SNL.Clients.Office.Excel.Functions.SPG(A5, "IQ_INDUSTRY")</f>
        <v>Biotechnology</v>
      </c>
      <c r="J5" s="9" t="str">
        <f>_xll.SNL.Clients.Office.Excel.Functions.SPG(A5, "IQ_PRIMARY_INDUSTRY")</f>
        <v>Biotechnology</v>
      </c>
      <c r="K5" s="9" t="str">
        <f>_xll.SNL.Clients.Office.Excel.Functions.SPG(A5, "NAICS_CODE", "Primary")</f>
        <v>325414 - Biological Product (except Diagnostic) Manufacturing</v>
      </c>
      <c r="L5" s="9" t="str">
        <f>_xll.SNL.Clients.Office.Excel.Functions.SPG(A5, "SP_TOPICTAG")</f>
        <v>Dermatology; Endocrinology; Gastroenterology; Immunology; Neurology; Oncology; Ophthalmology</v>
      </c>
      <c r="M5" s="5">
        <f>_xll.SNL.Clients.Office.Excel.Functions.SPG(A5, "SP_PCT_SHARES_OWNED_ALL_INSTITUTIONS")</f>
        <v>73.319999999999993</v>
      </c>
      <c r="N5" s="9" t="str">
        <f>_xll.SNL.Clients.Office.Excel.Functions.SPG(A5, "RD_CREDIT_RATING_GLOBAL", "Issuer Credit Rating", "Local Currency LT|0")</f>
        <v>A-</v>
      </c>
      <c r="O5" s="9" t="str">
        <f>_xll.SNL.Clients.Office.Excel.Functions.SPG(A5, "RD_CWOL_GLOBAL", "Issuer Credit Rating", "Local Currency LT|0")</f>
        <v>Stable</v>
      </c>
      <c r="P5" s="9" t="str">
        <f>_xll.SNL.Clients.Office.Excel.Functions.SPG(A5, "RD_RATING_ACTION_GLOBAL", "Issuer Credit Rating", "Local Currency LT|0")</f>
        <v>Upgrade | CreditWatch/Outlook (11/02/2023)</v>
      </c>
      <c r="Q5" s="10">
        <f>_xll.SNL.Clients.Office.Excel.Functions.SPG(A5, "RD_LAST_REVIEW_DATE_GLOBAL", "Issuer Credit Rating", "Local Currency LT")</f>
        <v>45621</v>
      </c>
      <c r="R5" s="10">
        <f>_xll.SNL.Clients.Office.Excel.Functions.SPG(A5, "RD_CREDIT_RATING_DATE_GLOBAL", "Issuer Credit Rating", "Local Currency LT|0")</f>
        <v>45232</v>
      </c>
      <c r="S5" s="10">
        <f>_xll.SNL.Clients.Office.Excel.Functions.SPG(A5, "RD_CREDIT_WATCH_OUTLOOK_DATE_GLOBAL", "Issuer Credit Rating", "Local Currency LT|0")</f>
        <v>45232</v>
      </c>
    </row>
    <row r="6" spans="1:19">
      <c r="A6" t="s">
        <v>10</v>
      </c>
      <c r="B6" s="10">
        <f>_xll.SNL.Clients.Office.Excel.Functions.SPG(A6,"SP_IPO_DATE")</f>
        <v>37090</v>
      </c>
      <c r="C6" s="5">
        <f>_xll.SNL.Clients.Office.Excel.Functions.SPG(A6, "SP_VOLUME_AVG_WEEKLY_TO_SHARES_OUT", , "1M")</f>
        <v>2.219815900384043</v>
      </c>
      <c r="D6" s="5">
        <f>_xll.SNL.Clients.Office.Excel.Functions.SPG(A6, "SP_VOLUME_AVG_WEEKLY_TO_SHARES_OUT", , "3M")</f>
        <v>2.085249551440874</v>
      </c>
      <c r="E6" s="5">
        <f>_xll.SNL.Clients.Office.Excel.Functions.SPG(A6, "SP_VOLUME_AVG_DAILY_TO_1YR_AVG_DAILY", , "1M")</f>
        <v>100.64</v>
      </c>
      <c r="F6" s="5">
        <f>_xll.SNL.Clients.Office.Excel.Functions.SPG(A6, "SP_VOLUME_AVG_DAILY_TO_1YR_AVG_DAILY", , "3M")</f>
        <v>94.53</v>
      </c>
      <c r="G6" s="9" t="str">
        <f>_xll.SNL.Clients.Office.Excel.Functions.SPG(A6, "IQ_SECTOR")</f>
        <v>Information Technology</v>
      </c>
      <c r="H6" s="9" t="str">
        <f>_xll.SNL.Clients.Office.Excel.Functions.SPG(A6, "IQ_INDUSTRY_GROUP")</f>
        <v>Software and Services</v>
      </c>
      <c r="I6" s="9" t="str">
        <f>_xll.SNL.Clients.Office.Excel.Functions.SPG(A6, "IQ_INDUSTRY")</f>
        <v>IT Services</v>
      </c>
      <c r="J6" s="9" t="str">
        <f>_xll.SNL.Clients.Office.Excel.Functions.SPG(A6, "IQ_PRIMARY_INDUSTRY")</f>
        <v>IT Consulting and Other Services</v>
      </c>
      <c r="K6" s="9" t="str">
        <f>_xll.SNL.Clients.Office.Excel.Functions.SPG(A6, "NAICS_CODE", "Primary")</f>
        <v>541511 - Custom Computer Programming Services</v>
      </c>
      <c r="L6" s="9" t="str">
        <f>_xll.SNL.Clients.Office.Excel.Functions.SPG(A6, "SP_TOPICTAG")</f>
        <v>Software Development; Cloud Management; Data Integration; Machine Learning; Cloud Infrastructure; Process Automation; Artificial Intelligence</v>
      </c>
      <c r="M6" s="5">
        <f>_xll.SNL.Clients.Office.Excel.Functions.SPG(A6, "SP_PCT_SHARES_OWNED_ALL_INSTITUTIONS")</f>
        <v>78.819999999999993</v>
      </c>
      <c r="N6" s="9" t="str">
        <f>_xll.SNL.Clients.Office.Excel.Functions.SPG(A6, "RD_CREDIT_RATING_GLOBAL", "Issuer Credit Rating", "Local Currency LT|0")</f>
        <v>AA-</v>
      </c>
      <c r="O6" s="9" t="str">
        <f>_xll.SNL.Clients.Office.Excel.Functions.SPG(A6, "RD_CWOL_GLOBAL", "Issuer Credit Rating", "Local Currency LT|0")</f>
        <v>Stable</v>
      </c>
      <c r="P6" s="9" t="str">
        <f>_xll.SNL.Clients.Office.Excel.Functions.SPG(A6, "RD_RATING_ACTION_GLOBAL", "Issuer Credit Rating", "Local Currency LT|0")</f>
        <v>Upgrade | CreditWatch/Outlook (05/10/2021)</v>
      </c>
      <c r="Q6" s="10">
        <f>_xll.SNL.Clients.Office.Excel.Functions.SPG(A6, "RD_LAST_REVIEW_DATE_GLOBAL", "Issuer Credit Rating", "Local Currency LT")</f>
        <v>45566</v>
      </c>
      <c r="R6" s="10">
        <f>_xll.SNL.Clients.Office.Excel.Functions.SPG(A6, "RD_CREDIT_RATING_DATE_GLOBAL", "Issuer Credit Rating", "Local Currency LT|0")</f>
        <v>44326</v>
      </c>
      <c r="S6" s="10">
        <f>_xll.SNL.Clients.Office.Excel.Functions.SPG(A6, "RD_CREDIT_WATCH_OUTLOOK_DATE_GLOBAL", "Issuer Credit Rating", "Local Currency LT|0")</f>
        <v>44326</v>
      </c>
    </row>
    <row r="7" spans="1:19">
      <c r="A7" t="s">
        <v>11</v>
      </c>
      <c r="B7" t="str">
        <f>_xll.SNL.Clients.Office.Excel.Functions.SPG(A7,"SP_IPO_DATE")</f>
        <v/>
      </c>
      <c r="C7" s="5">
        <f>_xll.SNL.Clients.Office.Excel.Functions.SPG(A7, "SP_VOLUME_AVG_WEEKLY_TO_SHARES_OUT", , "1M")</f>
        <v>4.288214313062694</v>
      </c>
      <c r="D7" s="5">
        <f>_xll.SNL.Clients.Office.Excel.Functions.SPG(A7, "SP_VOLUME_AVG_WEEKLY_TO_SHARES_OUT", , "3M")</f>
        <v>4.5473866743736249</v>
      </c>
      <c r="E7" s="5">
        <f>_xll.SNL.Clients.Office.Excel.Functions.SPG(A7, "SP_VOLUME_AVG_DAILY_TO_1YR_AVG_DAILY", , "1M")</f>
        <v>109.12</v>
      </c>
      <c r="F7" s="5">
        <f>_xll.SNL.Clients.Office.Excel.Functions.SPG(A7, "SP_VOLUME_AVG_DAILY_TO_1YR_AVG_DAILY", , "3M")</f>
        <v>115.72</v>
      </c>
      <c r="G7" s="9" t="str">
        <f>_xll.SNL.Clients.Office.Excel.Functions.SPG(A7, "IQ_SECTOR")</f>
        <v>Information Technology</v>
      </c>
      <c r="H7" s="9" t="str">
        <f>_xll.SNL.Clients.Office.Excel.Functions.SPG(A7, "IQ_INDUSTRY_GROUP")</f>
        <v>Software and Services</v>
      </c>
      <c r="I7" s="9" t="str">
        <f>_xll.SNL.Clients.Office.Excel.Functions.SPG(A7, "IQ_INDUSTRY")</f>
        <v>Software</v>
      </c>
      <c r="J7" s="9" t="str">
        <f>_xll.SNL.Clients.Office.Excel.Functions.SPG(A7, "IQ_PRIMARY_INDUSTRY")</f>
        <v>Application Software</v>
      </c>
      <c r="K7" s="9" t="str">
        <f>_xll.SNL.Clients.Office.Excel.Functions.SPG(A7, "NAICS_CODE", "Primary")</f>
        <v>513210 - Software Publishers</v>
      </c>
      <c r="L7" s="9" t="str">
        <f>_xll.SNL.Clients.Office.Excel.Functions.SPG(A7, "SP_TOPICTAG")</f>
        <v>Software Development; Machine Learning; Customer Relationship Management; Cloud Infrastructure; Team Collaboration; Content Creation; Artificial Intelligence</v>
      </c>
      <c r="M7" s="5">
        <f>_xll.SNL.Clients.Office.Excel.Functions.SPG(A7, "SP_PCT_SHARES_OWNED_ALL_INSTITUTIONS")</f>
        <v>84.15</v>
      </c>
      <c r="N7" s="9" t="str">
        <f>_xll.SNL.Clients.Office.Excel.Functions.SPG(A7, "RD_CREDIT_RATING_GLOBAL", "Issuer Credit Rating", "Local Currency LT|0")</f>
        <v>A+</v>
      </c>
      <c r="O7" s="9" t="str">
        <f>_xll.SNL.Clients.Office.Excel.Functions.SPG(A7, "RD_CWOL_GLOBAL", "Issuer Credit Rating", "Local Currency LT|0")</f>
        <v>Stable</v>
      </c>
      <c r="P7" s="9" t="str">
        <f>_xll.SNL.Clients.Office.Excel.Functions.SPG(A7, "RD_RATING_ACTION_GLOBAL", "Issuer Credit Rating", "Local Currency LT|0")</f>
        <v>Upgrade | CreditWatch/Outlook (07/16/2021)</v>
      </c>
      <c r="Q7" s="10">
        <f>_xll.SNL.Clients.Office.Excel.Functions.SPG(A7, "RD_LAST_REVIEW_DATE_GLOBAL", "Issuer Credit Rating", "Local Currency LT")</f>
        <v>45404</v>
      </c>
      <c r="R7" s="10">
        <f>_xll.SNL.Clients.Office.Excel.Functions.SPG(A7, "RD_CREDIT_RATING_DATE_GLOBAL", "Issuer Credit Rating", "Local Currency LT|0")</f>
        <v>44393</v>
      </c>
      <c r="S7" s="10">
        <f>_xll.SNL.Clients.Office.Excel.Functions.SPG(A7, "RD_CREDIT_WATCH_OUTLOOK_DATE_GLOBAL", "Issuer Credit Rating", "Local Currency LT|0")</f>
        <v>44393</v>
      </c>
    </row>
    <row r="8" spans="1:19">
      <c r="A8" t="s">
        <v>12</v>
      </c>
      <c r="B8" t="str">
        <f>_xll.SNL.Clients.Office.Excel.Functions.SPG(A8,"SP_IPO_DATE")</f>
        <v/>
      </c>
      <c r="C8" s="5">
        <f>_xll.SNL.Clients.Office.Excel.Functions.SPG(A8, "SP_VOLUME_AVG_WEEKLY_TO_SHARES_OUT", , "1M")</f>
        <v>13.519292949023324</v>
      </c>
      <c r="D8" s="5">
        <f>_xll.SNL.Clients.Office.Excel.Functions.SPG(A8, "SP_VOLUME_AVG_WEEKLY_TO_SHARES_OUT", , "3M")</f>
        <v>11.907962636145712</v>
      </c>
      <c r="E8" s="5">
        <f>_xll.SNL.Clients.Office.Excel.Functions.SPG(A8, "SP_VOLUME_AVG_DAILY_TO_1YR_AVG_DAILY", , "1M")</f>
        <v>90.41</v>
      </c>
      <c r="F8" s="5">
        <f>_xll.SNL.Clients.Office.Excel.Functions.SPG(A8, "SP_VOLUME_AVG_DAILY_TO_1YR_AVG_DAILY", , "3M")</f>
        <v>79.64</v>
      </c>
      <c r="G8" s="9" t="str">
        <f>_xll.SNL.Clients.Office.Excel.Functions.SPG(A8, "IQ_SECTOR")</f>
        <v>Information Technology</v>
      </c>
      <c r="H8" s="9" t="str">
        <f>_xll.SNL.Clients.Office.Excel.Functions.SPG(A8, "IQ_INDUSTRY_GROUP")</f>
        <v>Semiconductors and Semiconductor Equipment</v>
      </c>
      <c r="I8" s="9" t="str">
        <f>_xll.SNL.Clients.Office.Excel.Functions.SPG(A8, "IQ_INDUSTRY")</f>
        <v>Semiconductors and Semiconductor Equipment</v>
      </c>
      <c r="J8" s="9" t="str">
        <f>_xll.SNL.Clients.Office.Excel.Functions.SPG(A8, "IQ_PRIMARY_INDUSTRY")</f>
        <v>Semiconductors</v>
      </c>
      <c r="K8" s="9" t="str">
        <f>_xll.SNL.Clients.Office.Excel.Functions.SPG(A8, "NAICS_CODE", "Primary")</f>
        <v>334413 - Semiconductor and Related Device Manufacturing</v>
      </c>
      <c r="L8" s="9" t="str">
        <f>_xll.SNL.Clients.Office.Excel.Functions.SPG(A8, "SP_TOPICTAG")</f>
        <v>Computer Vision; Machine Learning; Cloud Infrastructure; Cloud Storage; Data Centers and Facilities; Data Center Technology; Artificial Intelligence</v>
      </c>
      <c r="M8" s="5">
        <f>_xll.SNL.Clients.Office.Excel.Functions.SPG(A8, "SP_PCT_SHARES_OWNED_ALL_INSTITUTIONS")</f>
        <v>69.510000000000005</v>
      </c>
      <c r="N8" s="9" t="str">
        <f>_xll.SNL.Clients.Office.Excel.Functions.SPG(A8, "RD_CREDIT_RATING_GLOBAL", "Issuer Credit Rating", "Local Currency LT|0")</f>
        <v>A</v>
      </c>
      <c r="O8" s="9" t="str">
        <f>_xll.SNL.Clients.Office.Excel.Functions.SPG(A8, "RD_CWOL_GLOBAL", "Issuer Credit Rating", "Local Currency LT|0")</f>
        <v>Stable</v>
      </c>
      <c r="P8" s="9" t="str">
        <f>_xll.SNL.Clients.Office.Excel.Functions.SPG(A8, "RD_RATING_ACTION_GLOBAL", "Issuer Credit Rating", "Local Currency LT|0")</f>
        <v>Upgrade | CreditWatch/Outlook (01/09/2025)</v>
      </c>
      <c r="Q8" s="10">
        <f>_xll.SNL.Clients.Office.Excel.Functions.SPG(A8, "RD_LAST_REVIEW_DATE_GLOBAL", "Issuer Credit Rating", "Local Currency LT")</f>
        <v>45666</v>
      </c>
      <c r="R8" s="10">
        <f>_xll.SNL.Clients.Office.Excel.Functions.SPG(A8, "RD_CREDIT_RATING_DATE_GLOBAL", "Issuer Credit Rating", "Local Currency LT|0")</f>
        <v>45666</v>
      </c>
      <c r="S8" s="10">
        <f>_xll.SNL.Clients.Office.Excel.Functions.SPG(A8, "RD_CREDIT_WATCH_OUTLOOK_DATE_GLOBAL", "Issuer Credit Rating", "Local Currency LT|0")</f>
        <v>45666</v>
      </c>
    </row>
    <row r="9" spans="1:19">
      <c r="A9" t="s">
        <v>13</v>
      </c>
      <c r="B9" t="str">
        <f>_xll.SNL.Clients.Office.Excel.Functions.SPG(A9,"SP_IPO_DATE")</f>
        <v/>
      </c>
      <c r="C9" s="5">
        <f>_xll.SNL.Clients.Office.Excel.Functions.SPG(A9, "SP_VOLUME_AVG_WEEKLY_TO_SHARES_OUT", , "1M")</f>
        <v>1.6929783455956078</v>
      </c>
      <c r="D9" s="5">
        <f>_xll.SNL.Clients.Office.Excel.Functions.SPG(A9, "SP_VOLUME_AVG_WEEKLY_TO_SHARES_OUT", , "3M")</f>
        <v>1.7428290174301146</v>
      </c>
      <c r="E9" s="5">
        <f>_xll.SNL.Clients.Office.Excel.Functions.SPG(A9, "SP_VOLUME_AVG_DAILY_TO_1YR_AVG_DAILY", , "1M")</f>
        <v>86.42</v>
      </c>
      <c r="F9" s="5">
        <f>_xll.SNL.Clients.Office.Excel.Functions.SPG(A9, "SP_VOLUME_AVG_DAILY_TO_1YR_AVG_DAILY", , "3M")</f>
        <v>88.97</v>
      </c>
      <c r="G9" s="9" t="str">
        <f>_xll.SNL.Clients.Office.Excel.Functions.SPG(A9, "IQ_SECTOR")</f>
        <v>Financials</v>
      </c>
      <c r="H9" s="9" t="str">
        <f>_xll.SNL.Clients.Office.Excel.Functions.SPG(A9, "IQ_INDUSTRY_GROUP")</f>
        <v>Insurance</v>
      </c>
      <c r="I9" s="9" t="str">
        <f>_xll.SNL.Clients.Office.Excel.Functions.SPG(A9, "IQ_INDUSTRY")</f>
        <v>Insurance</v>
      </c>
      <c r="J9" s="9" t="str">
        <f>_xll.SNL.Clients.Office.Excel.Functions.SPG(A9, "IQ_PRIMARY_INDUSTRY")</f>
        <v>Life and Health Insurance</v>
      </c>
      <c r="K9" s="9" t="str">
        <f>_xll.SNL.Clients.Office.Excel.Functions.SPG(A9, "NAICS_CODE", "Primary")</f>
        <v>524113 - Direct Life Insurance Carriers</v>
      </c>
      <c r="L9" s="9" t="str">
        <f>_xll.SNL.Clients.Office.Excel.Functions.SPG(A9, "SP_TOPICTAG")</f>
        <v>Employee Benefits; End-of-Life Planning; Oncology</v>
      </c>
      <c r="M9" s="5">
        <f>_xll.SNL.Clients.Office.Excel.Functions.SPG(A9, "SP_PCT_SHARES_OWNED_ALL_INSTITUTIONS")</f>
        <v>69.69</v>
      </c>
      <c r="N9" s="9" t="str">
        <f>_xll.SNL.Clients.Office.Excel.Functions.SPG(A9, "RD_CREDIT_RATING_GLOBAL", "Issuer Credit Rating", "Local Currency LT|0")</f>
        <v>A-</v>
      </c>
      <c r="O9" s="9" t="str">
        <f>_xll.SNL.Clients.Office.Excel.Functions.SPG(A9, "RD_CWOL_GLOBAL", "Issuer Credit Rating", "Local Currency LT|0")</f>
        <v>Stable</v>
      </c>
      <c r="P9" s="9" t="str">
        <f>_xll.SNL.Clients.Office.Excel.Functions.SPG(A9, "RD_RATING_ACTION_GLOBAL", "Issuer Credit Rating", "Local Currency LT|0")</f>
        <v>CreditWatch/Outlook (06/09/2020)</v>
      </c>
      <c r="Q9" s="10">
        <f>_xll.SNL.Clients.Office.Excel.Functions.SPG(A9, "RD_LAST_REVIEW_DATE_GLOBAL", "Issuer Credit Rating", "Local Currency LT")</f>
        <v>45692</v>
      </c>
      <c r="R9" s="10">
        <f>_xll.SNL.Clients.Office.Excel.Functions.SPG(A9, "RD_CREDIT_RATING_DATE_GLOBAL", "Issuer Credit Rating", "Local Currency LT|0")</f>
        <v>42263</v>
      </c>
      <c r="S9" s="10">
        <f>_xll.SNL.Clients.Office.Excel.Functions.SPG(A9, "RD_CREDIT_WATCH_OUTLOOK_DATE_GLOBAL", "Issuer Credit Rating", "Local Currency LT|0")</f>
        <v>43991</v>
      </c>
    </row>
    <row r="10" spans="1:19">
      <c r="A10" t="s">
        <v>14</v>
      </c>
      <c r="B10" s="10">
        <f>_xll.SNL.Clients.Office.Excel.Functions.SPG(A10,"SP_IPO_DATE")</f>
        <v>36482</v>
      </c>
      <c r="C10" s="5">
        <f>_xll.SNL.Clients.Office.Excel.Functions.SPG(A10, "SP_VOLUME_AVG_WEEKLY_TO_SHARES_OUT", , "1M")</f>
        <v>3.1692967758938706</v>
      </c>
      <c r="D10" s="5">
        <f>_xll.SNL.Clients.Office.Excel.Functions.SPG(A10, "SP_VOLUME_AVG_WEEKLY_TO_SHARES_OUT", , "3M")</f>
        <v>3.1449584265617538</v>
      </c>
      <c r="E10" s="5">
        <f>_xll.SNL.Clients.Office.Excel.Functions.SPG(A10, "SP_VOLUME_AVG_DAILY_TO_1YR_AVG_DAILY", , "1M")</f>
        <v>104.03</v>
      </c>
      <c r="F10" s="5">
        <f>_xll.SNL.Clients.Office.Excel.Functions.SPG(A10, "SP_VOLUME_AVG_DAILY_TO_1YR_AVG_DAILY", , "3M")</f>
        <v>103.23</v>
      </c>
      <c r="G10" s="9" t="str">
        <f>_xll.SNL.Clients.Office.Excel.Functions.SPG(A10, "IQ_SECTOR")</f>
        <v>Health Care</v>
      </c>
      <c r="H10" s="9" t="str">
        <f>_xll.SNL.Clients.Office.Excel.Functions.SPG(A10, "IQ_INDUSTRY_GROUP")</f>
        <v>Pharmaceuticals, Biotechnology and Life Sciences</v>
      </c>
      <c r="I10" s="9" t="str">
        <f>_xll.SNL.Clients.Office.Excel.Functions.SPG(A10, "IQ_INDUSTRY")</f>
        <v>Life Sciences Tools and Services</v>
      </c>
      <c r="J10" s="9" t="str">
        <f>_xll.SNL.Clients.Office.Excel.Functions.SPG(A10, "IQ_PRIMARY_INDUSTRY")</f>
        <v>Life Sciences Tools and Services</v>
      </c>
      <c r="K10" s="9" t="str">
        <f>_xll.SNL.Clients.Office.Excel.Functions.SPG(A10, "NAICS_CODE", "Primary")</f>
        <v>334516 - Analytical Laboratory Instrument Manufacturing</v>
      </c>
      <c r="L10" s="9" t="str">
        <f>_xll.SNL.Clients.Office.Excel.Functions.SPG(A10, "SP_TOPICTAG")</f>
        <v>Environmental Consulting; Health Diagnostics; Genetics; Process Automation; Immunology; Oncology</v>
      </c>
      <c r="M10" s="5">
        <f>_xll.SNL.Clients.Office.Excel.Functions.SPG(A10, "SP_PCT_SHARES_OWNED_ALL_INSTITUTIONS")</f>
        <v>90.58</v>
      </c>
      <c r="N10" s="9" t="str">
        <f>_xll.SNL.Clients.Office.Excel.Functions.SPG(A10, "RD_CREDIT_RATING_GLOBAL", "Issuer Credit Rating", "Local Currency LT|0")</f>
        <v>BBB+</v>
      </c>
      <c r="O10" s="9" t="str">
        <f>_xll.SNL.Clients.Office.Excel.Functions.SPG(A10, "RD_CWOL_GLOBAL", "Issuer Credit Rating", "Local Currency LT|0")</f>
        <v>Positive</v>
      </c>
      <c r="P10" s="9" t="str">
        <f>_xll.SNL.Clients.Office.Excel.Functions.SPG(A10, "RD_RATING_ACTION_GLOBAL", "Issuer Credit Rating", "Local Currency LT|0")</f>
        <v>CreditWatch/Outlook (07/21/2023)</v>
      </c>
      <c r="Q10" s="10">
        <f>_xll.SNL.Clients.Office.Excel.Functions.SPG(A10, "RD_LAST_REVIEW_DATE_GLOBAL", "Issuer Credit Rating", "Local Currency LT")</f>
        <v>45398</v>
      </c>
      <c r="R10" s="10">
        <f>_xll.SNL.Clients.Office.Excel.Functions.SPG(A10, "RD_CREDIT_RATING_DATE_GLOBAL", "Issuer Credit Rating", "Local Currency LT|0")</f>
        <v>40899</v>
      </c>
      <c r="S10" s="10">
        <f>_xll.SNL.Clients.Office.Excel.Functions.SPG(A10, "RD_CREDIT_WATCH_OUTLOOK_DATE_GLOBAL", "Issuer Credit Rating", "Local Currency LT|0")</f>
        <v>45128</v>
      </c>
    </row>
    <row r="11" spans="1:19">
      <c r="A11" t="s">
        <v>15</v>
      </c>
      <c r="B11" t="str">
        <f>_xll.SNL.Clients.Office.Excel.Functions.SPG(A11,"SP_IPO_DATE")</f>
        <v/>
      </c>
      <c r="C11" s="5">
        <f>_xll.SNL.Clients.Office.Excel.Functions.SPG(A11, "SP_VOLUME_AVG_WEEKLY_TO_SHARES_OUT", , "1M")</f>
        <v>4.691117972597036</v>
      </c>
      <c r="D11" s="5">
        <f>_xll.SNL.Clients.Office.Excel.Functions.SPG(A11, "SP_VOLUME_AVG_WEEKLY_TO_SHARES_OUT", , "3M")</f>
        <v>3.4498116896335369</v>
      </c>
      <c r="E11" s="5">
        <f>_xll.SNL.Clients.Office.Excel.Functions.SPG(A11, "SP_VOLUME_AVG_DAILY_TO_1YR_AVG_DAILY", , "1M")</f>
        <v>133.38999999999999</v>
      </c>
      <c r="F11" s="5">
        <f>_xll.SNL.Clients.Office.Excel.Functions.SPG(A11, "SP_VOLUME_AVG_DAILY_TO_1YR_AVG_DAILY", , "3M")</f>
        <v>98.09</v>
      </c>
      <c r="G11" s="9" t="str">
        <f>_xll.SNL.Clients.Office.Excel.Functions.SPG(A11, "IQ_SECTOR")</f>
        <v>Materials</v>
      </c>
      <c r="H11" s="9" t="str">
        <f>_xll.SNL.Clients.Office.Excel.Functions.SPG(A11, "IQ_INDUSTRY_GROUP")</f>
        <v>Materials</v>
      </c>
      <c r="I11" s="9" t="str">
        <f>_xll.SNL.Clients.Office.Excel.Functions.SPG(A11, "IQ_INDUSTRY")</f>
        <v>Chemicals</v>
      </c>
      <c r="J11" s="9" t="str">
        <f>_xll.SNL.Clients.Office.Excel.Functions.SPG(A11, "IQ_PRIMARY_INDUSTRY")</f>
        <v>Industrial Gases</v>
      </c>
      <c r="K11" s="9" t="str">
        <f>_xll.SNL.Clients.Office.Excel.Functions.SPG(A11, "NAICS_CODE", "Primary")</f>
        <v>325120 - Industrial Gas Manufacturing</v>
      </c>
      <c r="L11" s="9" t="str">
        <f>_xll.SNL.Clients.Office.Excel.Functions.SPG(A11, "SP_TOPICTAG")</f>
        <v>Clean Energy; CleanTech; ClimateTech; Utility Scale Solar; Onshore and Offshore Wind; Hydrogen</v>
      </c>
      <c r="M11" s="5">
        <f>_xll.SNL.Clients.Office.Excel.Functions.SPG(A11, "SP_PCT_SHARES_OWNED_ALL_INSTITUTIONS")</f>
        <v>91.39</v>
      </c>
      <c r="N11" s="9" t="str">
        <f>_xll.SNL.Clients.Office.Excel.Functions.SPG(A11, "RD_CREDIT_RATING_GLOBAL", "Issuer Credit Rating", "Local Currency LT|0")</f>
        <v>A</v>
      </c>
      <c r="O11" s="9" t="str">
        <f>_xll.SNL.Clients.Office.Excel.Functions.SPG(A11, "RD_CWOL_GLOBAL", "Issuer Credit Rating", "Local Currency LT|0")</f>
        <v>Negative</v>
      </c>
      <c r="P11" s="9" t="str">
        <f>_xll.SNL.Clients.Office.Excel.Functions.SPG(A11, "RD_RATING_ACTION_GLOBAL", "Issuer Credit Rating", "Local Currency LT|0")</f>
        <v>CreditWatch/Outlook (10/18/2024)</v>
      </c>
      <c r="Q11" s="10">
        <f>_xll.SNL.Clients.Office.Excel.Functions.SPG(A11, "RD_LAST_REVIEW_DATE_GLOBAL", "Issuer Credit Rating", "Local Currency LT")</f>
        <v>45583</v>
      </c>
      <c r="R11" s="10">
        <f>_xll.SNL.Clients.Office.Excel.Functions.SPG(A11, "RD_CREDIT_RATING_DATE_GLOBAL", "Issuer Credit Rating", "Local Currency LT|0")</f>
        <v>35166</v>
      </c>
      <c r="S11" s="10">
        <f>_xll.SNL.Clients.Office.Excel.Functions.SPG(A11, "RD_CREDIT_WATCH_OUTLOOK_DATE_GLOBAL", "Issuer Credit Rating", "Local Currency LT|0")</f>
        <v>45583</v>
      </c>
    </row>
    <row r="12" spans="1:19">
      <c r="A12" t="s">
        <v>16</v>
      </c>
      <c r="B12" s="10">
        <f>_xll.SNL.Clients.Office.Excel.Functions.SPG(A12,"SP_IPO_DATE")</f>
        <v>44174</v>
      </c>
      <c r="C12" s="5">
        <f>_xll.SNL.Clients.Office.Excel.Functions.SPG(A12, "SP_VOLUME_AVG_WEEKLY_TO_SHARES_OUT", , "1M")</f>
        <v>4.7449826398833554</v>
      </c>
      <c r="D12" s="5">
        <f>_xll.SNL.Clients.Office.Excel.Functions.SPG(A12, "SP_VOLUME_AVG_WEEKLY_TO_SHARES_OUT", , "3M")</f>
        <v>5.3220797127004156</v>
      </c>
      <c r="E12" s="5">
        <f>_xll.SNL.Clients.Office.Excel.Functions.SPG(A12, "SP_VOLUME_AVG_DAILY_TO_1YR_AVG_DAILY", , "1M")</f>
        <v>91.37</v>
      </c>
      <c r="F12" s="5">
        <f>_xll.SNL.Clients.Office.Excel.Functions.SPG(A12, "SP_VOLUME_AVG_DAILY_TO_1YR_AVG_DAILY", , "3M")</f>
        <v>102.48</v>
      </c>
      <c r="G12" s="9" t="str">
        <f>_xll.SNL.Clients.Office.Excel.Functions.SPG(A12, "IQ_SECTOR")</f>
        <v>Consumer Discretionary</v>
      </c>
      <c r="H12" s="9" t="str">
        <f>_xll.SNL.Clients.Office.Excel.Functions.SPG(A12, "IQ_INDUSTRY_GROUP")</f>
        <v>Consumer Services</v>
      </c>
      <c r="I12" s="9" t="str">
        <f>_xll.SNL.Clients.Office.Excel.Functions.SPG(A12, "IQ_INDUSTRY")</f>
        <v>Hotels, Restaurants and Leisure</v>
      </c>
      <c r="J12" s="9" t="str">
        <f>_xll.SNL.Clients.Office.Excel.Functions.SPG(A12, "IQ_PRIMARY_INDUSTRY")</f>
        <v>Hotels, Resorts and Cruise Lines</v>
      </c>
      <c r="K12" s="9" t="str">
        <f>_xll.SNL.Clients.Office.Excel.Functions.SPG(A12, "NAICS_CODE", "Primary")</f>
        <v>561510 - Travel Agencies</v>
      </c>
      <c r="L12" s="9" t="str">
        <f>_xll.SNL.Clients.Office.Excel.Functions.SPG(A12, "SP_TOPICTAG")</f>
        <v>Adventure Travel; Business Travel; Tourism; Travel Accommodations; Collaborative Consumption</v>
      </c>
      <c r="M12" s="5">
        <f>_xll.SNL.Clients.Office.Excel.Functions.SPG(A12, "SP_PCT_SHARES_OWNED_ALL_INSTITUTIONS")</f>
        <v>56.55</v>
      </c>
      <c r="N12" s="9" t="str">
        <f>_xll.SNL.Clients.Office.Excel.Functions.SPG(A12, "RD_CREDIT_RATING_GLOBAL", "Issuer Credit Rating", "Local Currency LT|0")</f>
        <v/>
      </c>
      <c r="O12" s="9" t="str">
        <f>_xll.SNL.Clients.Office.Excel.Functions.SPG(A12, "RD_CWOL_GLOBAL", "Issuer Credit Rating", "Local Currency LT|0")</f>
        <v/>
      </c>
      <c r="P12" s="9" t="str">
        <f>_xll.SNL.Clients.Office.Excel.Functions.SPG(A12, "RD_RATING_ACTION_GLOBAL", "Issuer Credit Rating", "Local Currency LT|0")</f>
        <v/>
      </c>
      <c r="Q12" s="10" t="str">
        <f>_xll.SNL.Clients.Office.Excel.Functions.SPG(A12, "RD_LAST_REVIEW_DATE_GLOBAL", "Issuer Credit Rating", "Local Currency LT")</f>
        <v/>
      </c>
      <c r="R12" s="10" t="str">
        <f>_xll.SNL.Clients.Office.Excel.Functions.SPG(A12, "RD_CREDIT_RATING_DATE_GLOBAL", "Issuer Credit Rating", "Local Currency LT|0")</f>
        <v/>
      </c>
      <c r="S12" s="10" t="str">
        <f>_xll.SNL.Clients.Office.Excel.Functions.SPG(A12, "RD_CREDIT_WATCH_OUTLOOK_DATE_GLOBAL", "Issuer Credit Rating", "Local Currency LT|0")</f>
        <v/>
      </c>
    </row>
    <row r="13" spans="1:19">
      <c r="A13" t="s">
        <v>17</v>
      </c>
      <c r="B13" s="10">
        <f>_xll.SNL.Clients.Office.Excel.Functions.SPG(A13,"SP_IPO_DATE")</f>
        <v>36461</v>
      </c>
      <c r="C13" s="5">
        <f>_xll.SNL.Clients.Office.Excel.Functions.SPG(A13, "SP_VOLUME_AVG_WEEKLY_TO_SHARES_OUT", , "1M")</f>
        <v>5.8430231829636909</v>
      </c>
      <c r="D13" s="5">
        <f>_xll.SNL.Clients.Office.Excel.Functions.SPG(A13, "SP_VOLUME_AVG_WEEKLY_TO_SHARES_OUT", , "3M")</f>
        <v>6.2866400843286829</v>
      </c>
      <c r="E13" s="5">
        <f>_xll.SNL.Clients.Office.Excel.Functions.SPG(A13, "SP_VOLUME_AVG_DAILY_TO_1YR_AVG_DAILY", , "1M")</f>
        <v>102.81</v>
      </c>
      <c r="F13" s="5">
        <f>_xll.SNL.Clients.Office.Excel.Functions.SPG(A13, "SP_VOLUME_AVG_DAILY_TO_1YR_AVG_DAILY", , "3M")</f>
        <v>110.62</v>
      </c>
      <c r="G13" s="9" t="str">
        <f>_xll.SNL.Clients.Office.Excel.Functions.SPG(A13, "IQ_SECTOR")</f>
        <v>Information Technology</v>
      </c>
      <c r="H13" s="9" t="str">
        <f>_xll.SNL.Clients.Office.Excel.Functions.SPG(A13, "IQ_INDUSTRY_GROUP")</f>
        <v>Software and Services</v>
      </c>
      <c r="I13" s="9" t="str">
        <f>_xll.SNL.Clients.Office.Excel.Functions.SPG(A13, "IQ_INDUSTRY")</f>
        <v>IT Services</v>
      </c>
      <c r="J13" s="9" t="str">
        <f>_xll.SNL.Clients.Office.Excel.Functions.SPG(A13, "IQ_PRIMARY_INDUSTRY")</f>
        <v>Internet Services and Infrastructure</v>
      </c>
      <c r="K13" s="9" t="str">
        <f>_xll.SNL.Clients.Office.Excel.Functions.SPG(A13, "NAICS_CODE", "Primary")</f>
        <v>513210 - Software Publishers</v>
      </c>
      <c r="L13" s="9" t="str">
        <f>_xll.SNL.Clients.Office.Excel.Functions.SPG(A13, "SP_TOPICTAG")</f>
        <v>Cloud Management; Data Integration; Data Protection; Cloud Infrastructure; Cloud Security; Cloud Storage; Network Security</v>
      </c>
      <c r="M13" s="5">
        <f>_xll.SNL.Clients.Office.Excel.Functions.SPG(A13, "SP_PCT_SHARES_OWNED_ALL_INSTITUTIONS")</f>
        <v>98.07</v>
      </c>
      <c r="N13" s="9" t="str">
        <f>_xll.SNL.Clients.Office.Excel.Functions.SPG(A13, "RD_CREDIT_RATING_GLOBAL", "Issuer Credit Rating", "Local Currency LT|0")</f>
        <v>BBB+</v>
      </c>
      <c r="O13" s="9" t="str">
        <f>_xll.SNL.Clients.Office.Excel.Functions.SPG(A13, "RD_CWOL_GLOBAL", "Issuer Credit Rating", "Local Currency LT|0")</f>
        <v>Stable</v>
      </c>
      <c r="P13" s="9" t="str">
        <f>_xll.SNL.Clients.Office.Excel.Functions.SPG(A13, "RD_RATING_ACTION_GLOBAL", "Issuer Credit Rating", "Local Currency LT|0")</f>
        <v>New Rating | CreditWatch/Outlook (08/08/2023)</v>
      </c>
      <c r="Q13" s="10">
        <f>_xll.SNL.Clients.Office.Excel.Functions.SPG(A13, "RD_LAST_REVIEW_DATE_GLOBAL", "Issuer Credit Rating", "Local Currency LT")</f>
        <v>45495</v>
      </c>
      <c r="R13" s="10">
        <f>_xll.SNL.Clients.Office.Excel.Functions.SPG(A13, "RD_CREDIT_RATING_DATE_GLOBAL", "Issuer Credit Rating", "Local Currency LT|0")</f>
        <v>45146</v>
      </c>
      <c r="S13" s="10">
        <f>_xll.SNL.Clients.Office.Excel.Functions.SPG(A13, "RD_CREDIT_WATCH_OUTLOOK_DATE_GLOBAL", "Issuer Credit Rating", "Local Currency LT|0")</f>
        <v>45146</v>
      </c>
    </row>
    <row r="14" spans="1:19">
      <c r="A14" t="s">
        <v>18</v>
      </c>
      <c r="B14" t="str">
        <f>_xll.SNL.Clients.Office.Excel.Functions.SPG(A14,"SP_IPO_DATE")</f>
        <v/>
      </c>
      <c r="C14" s="5">
        <f>_xll.SNL.Clients.Office.Excel.Functions.SPG(A14, "SP_VOLUME_AVG_WEEKLY_TO_SHARES_OUT", , "1M")</f>
        <v>10.132600600410125</v>
      </c>
      <c r="D14" s="5">
        <f>_xll.SNL.Clients.Office.Excel.Functions.SPG(A14, "SP_VOLUME_AVG_WEEKLY_TO_SHARES_OUT", , "3M")</f>
        <v>9.0641498144350585</v>
      </c>
      <c r="E14" s="5">
        <f>_xll.SNL.Clients.Office.Excel.Functions.SPG(A14, "SP_VOLUME_AVG_DAILY_TO_1YR_AVG_DAILY", , "1M")</f>
        <v>85.22</v>
      </c>
      <c r="F14" s="5">
        <f>_xll.SNL.Clients.Office.Excel.Functions.SPG(A14, "SP_VOLUME_AVG_DAILY_TO_1YR_AVG_DAILY", , "3M")</f>
        <v>76.23</v>
      </c>
      <c r="G14" s="9" t="str">
        <f>_xll.SNL.Clients.Office.Excel.Functions.SPG(A14, "IQ_SECTOR")</f>
        <v>Materials</v>
      </c>
      <c r="H14" s="9" t="str">
        <f>_xll.SNL.Clients.Office.Excel.Functions.SPG(A14, "IQ_INDUSTRY_GROUP")</f>
        <v>Materials</v>
      </c>
      <c r="I14" s="9" t="str">
        <f>_xll.SNL.Clients.Office.Excel.Functions.SPG(A14, "IQ_INDUSTRY")</f>
        <v>Chemicals</v>
      </c>
      <c r="J14" s="9" t="str">
        <f>_xll.SNL.Clients.Office.Excel.Functions.SPG(A14, "IQ_PRIMARY_INDUSTRY")</f>
        <v>Specialty Chemicals</v>
      </c>
      <c r="K14" s="9" t="str">
        <f>_xll.SNL.Clients.Office.Excel.Functions.SPG(A14, "NAICS_CODE", "Primary")</f>
        <v>325 - Chemical Manufacturing</v>
      </c>
      <c r="L14" s="9" t="str">
        <f>_xll.SNL.Clients.Office.Excel.Functions.SPG(A14, "SP_TOPICTAG")</f>
        <v>Energy Management; Energy Storage; Environmental Engineering; Disposal and Recycling; Water Purification; CleanTech; Pollution Control</v>
      </c>
      <c r="M14" s="5">
        <f>_xll.SNL.Clients.Office.Excel.Functions.SPG(A14, "SP_PCT_SHARES_OWNED_ALL_INSTITUTIONS")</f>
        <v>91.52</v>
      </c>
      <c r="N14" s="9" t="str">
        <f>_xll.SNL.Clients.Office.Excel.Functions.SPG(A14, "RD_CREDIT_RATING_GLOBAL", "Issuer Credit Rating", "Local Currency LT|0")</f>
        <v>BBB-</v>
      </c>
      <c r="O14" s="9" t="str">
        <f>_xll.SNL.Clients.Office.Excel.Functions.SPG(A14, "RD_CWOL_GLOBAL", "Issuer Credit Rating", "Local Currency LT|0")</f>
        <v>Negative</v>
      </c>
      <c r="P14" s="9" t="str">
        <f>_xll.SNL.Clients.Office.Excel.Functions.SPG(A14, "RD_RATING_ACTION_GLOBAL", "Issuer Credit Rating", "Local Currency LT|0")</f>
        <v>Downgrade | CreditWatch/Outlook (11/25/2024)</v>
      </c>
      <c r="Q14" s="10">
        <f>_xll.SNL.Clients.Office.Excel.Functions.SPG(A14, "RD_LAST_REVIEW_DATE_GLOBAL", "Issuer Credit Rating", "Local Currency LT")</f>
        <v>45621</v>
      </c>
      <c r="R14" s="10">
        <f>_xll.SNL.Clients.Office.Excel.Functions.SPG(A14, "RD_CREDIT_RATING_DATE_GLOBAL", "Issuer Credit Rating", "Local Currency LT|0")</f>
        <v>45621</v>
      </c>
      <c r="S14" s="10">
        <f>_xll.SNL.Clients.Office.Excel.Functions.SPG(A14, "RD_CREDIT_WATCH_OUTLOOK_DATE_GLOBAL", "Issuer Credit Rating", "Local Currency LT|0")</f>
        <v>45621</v>
      </c>
    </row>
    <row r="15" spans="1:19">
      <c r="A15" t="s">
        <v>19</v>
      </c>
      <c r="B15" s="10">
        <f>_xll.SNL.Clients.Office.Excel.Functions.SPG(A15,"SP_IPO_DATE")</f>
        <v>35577</v>
      </c>
      <c r="C15" s="5">
        <f>_xll.SNL.Clients.Office.Excel.Functions.SPG(A15, "SP_VOLUME_AVG_WEEKLY_TO_SHARES_OUT", , "1M")</f>
        <v>4.1257217797629933</v>
      </c>
      <c r="D15" s="5">
        <f>_xll.SNL.Clients.Office.Excel.Functions.SPG(A15, "SP_VOLUME_AVG_WEEKLY_TO_SHARES_OUT", , "3M")</f>
        <v>3.9459436941556674</v>
      </c>
      <c r="E15" s="5">
        <f>_xll.SNL.Clients.Office.Excel.Functions.SPG(A15, "SP_VOLUME_AVG_DAILY_TO_1YR_AVG_DAILY", , "1M")</f>
        <v>133.69</v>
      </c>
      <c r="F15" s="5">
        <f>_xll.SNL.Clients.Office.Excel.Functions.SPG(A15, "SP_VOLUME_AVG_DAILY_TO_1YR_AVG_DAILY", , "3M")</f>
        <v>127.86</v>
      </c>
      <c r="G15" s="9" t="str">
        <f>_xll.SNL.Clients.Office.Excel.Functions.SPG(A15, "IQ_SECTOR")</f>
        <v>Real Estate</v>
      </c>
      <c r="H15" s="9" t="str">
        <f>_xll.SNL.Clients.Office.Excel.Functions.SPG(A15, "IQ_INDUSTRY_GROUP")</f>
        <v>Equity Real Estate Investment Trusts (REITs)</v>
      </c>
      <c r="I15" s="9" t="str">
        <f>_xll.SNL.Clients.Office.Excel.Functions.SPG(A15, "IQ_INDUSTRY")</f>
        <v>Health Care REITs</v>
      </c>
      <c r="J15" s="9" t="str">
        <f>_xll.SNL.Clients.Office.Excel.Functions.SPG(A15, "IQ_PRIMARY_INDUSTRY")</f>
        <v>Health Care REITs</v>
      </c>
      <c r="K15" s="9" t="str">
        <f>_xll.SNL.Clients.Office.Excel.Functions.SPG(A15, "NAICS_CODE", "Primary")</f>
        <v>531110 - Lessors of Residential Buildings and Dwellings</v>
      </c>
      <c r="L15" s="9" t="str">
        <f>_xll.SNL.Clients.Office.Excel.Functions.SPG(A15, "SP_TOPICTAG")</f>
        <v/>
      </c>
      <c r="M15" s="5">
        <f>_xll.SNL.Clients.Office.Excel.Functions.SPG(A15, "SP_PCT_SHARES_OWNED_ALL_INSTITUTIONS")</f>
        <v>81.11</v>
      </c>
      <c r="N15" s="9" t="str">
        <f>_xll.SNL.Clients.Office.Excel.Functions.SPG(A15, "RD_CREDIT_RATING_GLOBAL", "Issuer Credit Rating", "Local Currency LT|0")</f>
        <v>BBB+</v>
      </c>
      <c r="O15" s="9" t="str">
        <f>_xll.SNL.Clients.Office.Excel.Functions.SPG(A15, "RD_CWOL_GLOBAL", "Issuer Credit Rating", "Local Currency LT|0")</f>
        <v>Stable</v>
      </c>
      <c r="P15" s="9" t="str">
        <f>_xll.SNL.Clients.Office.Excel.Functions.SPG(A15, "RD_RATING_ACTION_GLOBAL", "Issuer Credit Rating", "Local Currency LT|0")</f>
        <v>CreditWatch/Outlook (01/24/2024)</v>
      </c>
      <c r="Q15" s="10">
        <f>_xll.SNL.Clients.Office.Excel.Functions.SPG(A15, "RD_LAST_REVIEW_DATE_GLOBAL", "Issuer Credit Rating", "Local Currency LT")</f>
        <v>45324</v>
      </c>
      <c r="R15" s="10">
        <f>_xll.SNL.Clients.Office.Excel.Functions.SPG(A15, "RD_CREDIT_RATING_DATE_GLOBAL", "Issuer Credit Rating", "Local Currency LT|0")</f>
        <v>43507</v>
      </c>
      <c r="S15" s="10">
        <f>_xll.SNL.Clients.Office.Excel.Functions.SPG(A15, "RD_CREDIT_WATCH_OUTLOOK_DATE_GLOBAL", "Issuer Credit Rating", "Local Currency LT|0")</f>
        <v>45315</v>
      </c>
    </row>
    <row r="16" spans="1:19">
      <c r="A16" t="s">
        <v>20</v>
      </c>
      <c r="B16" s="10">
        <f>_xll.SNL.Clients.Office.Excel.Functions.SPG(A16,"SP_IPO_DATE")</f>
        <v>36916</v>
      </c>
      <c r="C16" s="5">
        <f>_xll.SNL.Clients.Office.Excel.Functions.SPG(A16, "SP_VOLUME_AVG_WEEKLY_TO_SHARES_OUT", , "1M")</f>
        <v>5.5965753606145041</v>
      </c>
      <c r="D16" s="5">
        <f>_xll.SNL.Clients.Office.Excel.Functions.SPG(A16, "SP_VOLUME_AVG_WEEKLY_TO_SHARES_OUT", , "3M")</f>
        <v>5.0090658946089226</v>
      </c>
      <c r="E16" s="5">
        <f>_xll.SNL.Clients.Office.Excel.Functions.SPG(A16, "SP_VOLUME_AVG_DAILY_TO_1YR_AVG_DAILY", , "1M")</f>
        <v>111.36</v>
      </c>
      <c r="F16" s="5">
        <f>_xll.SNL.Clients.Office.Excel.Functions.SPG(A16, "SP_VOLUME_AVG_DAILY_TO_1YR_AVG_DAILY", , "3M")</f>
        <v>99.67</v>
      </c>
      <c r="G16" s="9" t="str">
        <f>_xll.SNL.Clients.Office.Excel.Functions.SPG(A16, "IQ_SECTOR")</f>
        <v>Health Care</v>
      </c>
      <c r="H16" s="9" t="str">
        <f>_xll.SNL.Clients.Office.Excel.Functions.SPG(A16, "IQ_INDUSTRY_GROUP")</f>
        <v>Health Care Equipment and Services</v>
      </c>
      <c r="I16" s="9" t="str">
        <f>_xll.SNL.Clients.Office.Excel.Functions.SPG(A16, "IQ_INDUSTRY")</f>
        <v>Health Care Equipment and Supplies</v>
      </c>
      <c r="J16" s="9" t="str">
        <f>_xll.SNL.Clients.Office.Excel.Functions.SPG(A16, "IQ_PRIMARY_INDUSTRY")</f>
        <v>Health Care Supplies</v>
      </c>
      <c r="K16" s="9" t="str">
        <f>_xll.SNL.Clients.Office.Excel.Functions.SPG(A16, "NAICS_CODE", "Primary")</f>
        <v>339114 - Dental Equipment and Supplies Manufacturing</v>
      </c>
      <c r="L16" s="9" t="str">
        <f>_xll.SNL.Clients.Office.Excel.Functions.SPG(A16, "SP_TOPICTAG")</f>
        <v>Computer Vision; 3D Printing; Dentistry; Orthopaedics</v>
      </c>
      <c r="M16" s="5">
        <f>_xll.SNL.Clients.Office.Excel.Functions.SPG(A16, "SP_PCT_SHARES_OWNED_ALL_INSTITUTIONS")</f>
        <v>90.68</v>
      </c>
      <c r="N16" s="9" t="str">
        <f>_xll.SNL.Clients.Office.Excel.Functions.SPG(A16, "RD_CREDIT_RATING_GLOBAL", "Issuer Credit Rating", "Local Currency LT|0")</f>
        <v/>
      </c>
      <c r="O16" s="9" t="str">
        <f>_xll.SNL.Clients.Office.Excel.Functions.SPG(A16, "RD_CWOL_GLOBAL", "Issuer Credit Rating", "Local Currency LT|0")</f>
        <v/>
      </c>
      <c r="P16" s="9" t="str">
        <f>_xll.SNL.Clients.Office.Excel.Functions.SPG(A16, "RD_RATING_ACTION_GLOBAL", "Issuer Credit Rating", "Local Currency LT|0")</f>
        <v/>
      </c>
      <c r="Q16" s="10" t="str">
        <f>_xll.SNL.Clients.Office.Excel.Functions.SPG(A16, "RD_LAST_REVIEW_DATE_GLOBAL", "Issuer Credit Rating", "Local Currency LT")</f>
        <v/>
      </c>
      <c r="R16" s="10" t="str">
        <f>_xll.SNL.Clients.Office.Excel.Functions.SPG(A16, "RD_CREDIT_RATING_DATE_GLOBAL", "Issuer Credit Rating", "Local Currency LT|0")</f>
        <v/>
      </c>
      <c r="S16" s="10" t="str">
        <f>_xll.SNL.Clients.Office.Excel.Functions.SPG(A16, "RD_CREDIT_WATCH_OUTLOOK_DATE_GLOBAL", "Issuer Credit Rating", "Local Currency LT|0")</f>
        <v/>
      </c>
    </row>
    <row r="17" spans="1:19">
      <c r="A17" t="s">
        <v>21</v>
      </c>
      <c r="B17" t="str">
        <f>_xll.SNL.Clients.Office.Excel.Functions.SPG(A17,"SP_IPO_DATE")</f>
        <v/>
      </c>
      <c r="C17" s="5">
        <f>_xll.SNL.Clients.Office.Excel.Functions.SPG(A17, "SP_VOLUME_AVG_WEEKLY_TO_SHARES_OUT", , "1M")</f>
        <v>4.4635590186289038</v>
      </c>
      <c r="D17" s="5">
        <f>_xll.SNL.Clients.Office.Excel.Functions.SPG(A17, "SP_VOLUME_AVG_WEEKLY_TO_SHARES_OUT", , "3M")</f>
        <v>4.3953752995625148</v>
      </c>
      <c r="E17" s="5">
        <f>_xll.SNL.Clients.Office.Excel.Functions.SPG(A17, "SP_VOLUME_AVG_DAILY_TO_1YR_AVG_DAILY", , "1M")</f>
        <v>104.96</v>
      </c>
      <c r="F17" s="5">
        <f>_xll.SNL.Clients.Office.Excel.Functions.SPG(A17, "SP_VOLUME_AVG_DAILY_TO_1YR_AVG_DAILY", , "3M")</f>
        <v>103.36</v>
      </c>
      <c r="G17" s="9" t="str">
        <f>_xll.SNL.Clients.Office.Excel.Functions.SPG(A17, "IQ_SECTOR")</f>
        <v>Industrials</v>
      </c>
      <c r="H17" s="9" t="str">
        <f>_xll.SNL.Clients.Office.Excel.Functions.SPG(A17, "IQ_INDUSTRY_GROUP")</f>
        <v>Capital Goods</v>
      </c>
      <c r="I17" s="9" t="str">
        <f>_xll.SNL.Clients.Office.Excel.Functions.SPG(A17, "IQ_INDUSTRY")</f>
        <v>Building Products</v>
      </c>
      <c r="J17" s="9" t="str">
        <f>_xll.SNL.Clients.Office.Excel.Functions.SPG(A17, "IQ_PRIMARY_INDUSTRY")</f>
        <v>Building Products</v>
      </c>
      <c r="K17" s="9" t="str">
        <f>_xll.SNL.Clients.Office.Excel.Functions.SPG(A17, "NAICS_CODE", "Primary")</f>
        <v>332510 - Hardware Manufacturing</v>
      </c>
      <c r="L17" s="9" t="str">
        <f>_xll.SNL.Clients.Office.Excel.Functions.SPG(A17, "SP_TOPICTAG")</f>
        <v>Physical Security; Smart Building; Identity and Access Management; Authorization and Access Control; Process Automation; Network Security; Security Management</v>
      </c>
      <c r="M17" s="5">
        <f>_xll.SNL.Clients.Office.Excel.Functions.SPG(A17, "SP_PCT_SHARES_OWNED_ALL_INSTITUTIONS")</f>
        <v>95.79</v>
      </c>
      <c r="N17" s="9" t="str">
        <f>_xll.SNL.Clients.Office.Excel.Functions.SPG(A17, "RD_CREDIT_RATING_GLOBAL", "Issuer Credit Rating", "Local Currency LT|0")</f>
        <v>BBB</v>
      </c>
      <c r="O17" s="9" t="str">
        <f>_xll.SNL.Clients.Office.Excel.Functions.SPG(A17, "RD_CWOL_GLOBAL", "Issuer Credit Rating", "Local Currency LT|0")</f>
        <v>Stable</v>
      </c>
      <c r="P17" s="9" t="str">
        <f>_xll.SNL.Clients.Office.Excel.Functions.SPG(A17, "RD_RATING_ACTION_GLOBAL", "Issuer Credit Rating", "Local Currency LT|0")</f>
        <v>Upgrade | CreditWatch/Outlook (06/28/2017)</v>
      </c>
      <c r="Q17" s="10">
        <f>_xll.SNL.Clients.Office.Excel.Functions.SPG(A17, "RD_LAST_REVIEW_DATE_GLOBAL", "Issuer Credit Rating", "Local Currency LT")</f>
        <v>45413</v>
      </c>
      <c r="R17" s="10">
        <f>_xll.SNL.Clients.Office.Excel.Functions.SPG(A17, "RD_CREDIT_RATING_DATE_GLOBAL", "Issuer Credit Rating", "Local Currency LT|0")</f>
        <v>42914</v>
      </c>
      <c r="S17" s="10">
        <f>_xll.SNL.Clients.Office.Excel.Functions.SPG(A17, "RD_CREDIT_WATCH_OUTLOOK_DATE_GLOBAL", "Issuer Credit Rating", "Local Currency LT|0")</f>
        <v>42914</v>
      </c>
    </row>
    <row r="18" spans="1:19">
      <c r="A18" t="s">
        <v>22</v>
      </c>
      <c r="B18" t="str">
        <f>_xll.SNL.Clients.Office.Excel.Functions.SPG(A18,"SP_IPO_DATE")</f>
        <v/>
      </c>
      <c r="C18" s="5">
        <f>_xll.SNL.Clients.Office.Excel.Functions.SPG(A18, "SP_VOLUME_AVG_WEEKLY_TO_SHARES_OUT", , "1M")</f>
        <v>2.733141317221949</v>
      </c>
      <c r="D18" s="5">
        <f>_xll.SNL.Clients.Office.Excel.Functions.SPG(A18, "SP_VOLUME_AVG_WEEKLY_TO_SHARES_OUT", , "3M")</f>
        <v>2.8974996138517901</v>
      </c>
      <c r="E18" s="5">
        <f>_xll.SNL.Clients.Office.Excel.Functions.SPG(A18, "SP_VOLUME_AVG_DAILY_TO_1YR_AVG_DAILY", , "1M")</f>
        <v>92.21</v>
      </c>
      <c r="F18" s="5">
        <f>_xll.SNL.Clients.Office.Excel.Functions.SPG(A18, "SP_VOLUME_AVG_DAILY_TO_1YR_AVG_DAILY", , "3M")</f>
        <v>97.75</v>
      </c>
      <c r="G18" s="9" t="str">
        <f>_xll.SNL.Clients.Office.Excel.Functions.SPG(A18, "IQ_SECTOR")</f>
        <v>Utilities</v>
      </c>
      <c r="H18" s="9" t="str">
        <f>_xll.SNL.Clients.Office.Excel.Functions.SPG(A18, "IQ_INDUSTRY_GROUP")</f>
        <v>Utilities</v>
      </c>
      <c r="I18" s="9" t="str">
        <f>_xll.SNL.Clients.Office.Excel.Functions.SPG(A18, "IQ_INDUSTRY")</f>
        <v>Electric Utilities</v>
      </c>
      <c r="J18" s="9" t="str">
        <f>_xll.SNL.Clients.Office.Excel.Functions.SPG(A18, "IQ_PRIMARY_INDUSTRY")</f>
        <v>Electric Utilities</v>
      </c>
      <c r="K18" s="9" t="str">
        <f>_xll.SNL.Clients.Office.Excel.Functions.SPG(A18, "NAICS_CODE", "Primary")</f>
        <v>22111 - Electric Power Generation</v>
      </c>
      <c r="L18" s="9" t="str">
        <f>_xll.SNL.Clients.Office.Excel.Functions.SPG(A18, "SP_TOPICTAG")</f>
        <v>Clean Energy; Energy Efficiency; Energy Management; Energy Storage; Power Grid; Utility Scale Solar</v>
      </c>
      <c r="M18" s="5">
        <f>_xll.SNL.Clients.Office.Excel.Functions.SPG(A18, "SP_PCT_SHARES_OWNED_ALL_INSTITUTIONS")</f>
        <v>81.56</v>
      </c>
      <c r="N18" s="9" t="str">
        <f>_xll.SNL.Clients.Office.Excel.Functions.SPG(A18, "RD_CREDIT_RATING_GLOBAL", "Issuer Credit Rating", "Local Currency LT|0")</f>
        <v>A-</v>
      </c>
      <c r="O18" s="9" t="str">
        <f>_xll.SNL.Clients.Office.Excel.Functions.SPG(A18, "RD_CWOL_GLOBAL", "Issuer Credit Rating", "Local Currency LT|0")</f>
        <v>Negative</v>
      </c>
      <c r="P18" s="9" t="str">
        <f>_xll.SNL.Clients.Office.Excel.Functions.SPG(A18, "RD_RATING_ACTION_GLOBAL", "Issuer Credit Rating", "Local Currency LT|0")</f>
        <v>CreditWatch/Outlook (03/01/2024)</v>
      </c>
      <c r="Q18" s="10">
        <f>_xll.SNL.Clients.Office.Excel.Functions.SPG(A18, "RD_LAST_REVIEW_DATE_GLOBAL", "Issuer Credit Rating", "Local Currency LT")</f>
        <v>45622</v>
      </c>
      <c r="R18" s="10">
        <f>_xll.SNL.Clients.Office.Excel.Functions.SPG(A18, "RD_CREDIT_RATING_DATE_GLOBAL", "Issuer Credit Rating", "Local Currency LT|0")</f>
        <v>41285</v>
      </c>
      <c r="S18" s="10">
        <f>_xll.SNL.Clients.Office.Excel.Functions.SPG(A18, "RD_CREDIT_WATCH_OUTLOOK_DATE_GLOBAL", "Issuer Credit Rating", "Local Currency LT|0")</f>
        <v>45352</v>
      </c>
    </row>
    <row r="19" spans="1:19">
      <c r="A19" t="s">
        <v>23</v>
      </c>
      <c r="B19" s="10">
        <f>_xll.SNL.Clients.Office.Excel.Functions.SPG(A19,"SP_IPO_DATE")</f>
        <v>38217</v>
      </c>
      <c r="C19" s="5">
        <f>_xll.SNL.Clients.Office.Excel.Functions.SPG(A19, "SP_VOLUME_AVG_WEEKLY_TO_SHARES_OUT", , "1M")</f>
        <v>1.7280627355180747</v>
      </c>
      <c r="D19" s="5">
        <f>_xll.SNL.Clients.Office.Excel.Functions.SPG(A19, "SP_VOLUME_AVG_WEEKLY_TO_SHARES_OUT", , "3M")</f>
        <v>1.7518017833774435</v>
      </c>
      <c r="E19" s="5">
        <f>_xll.SNL.Clients.Office.Excel.Functions.SPG(A19, "SP_VOLUME_AVG_DAILY_TO_1YR_AVG_DAILY", , "1M")</f>
        <v>98.13</v>
      </c>
      <c r="F19" s="5">
        <f>_xll.SNL.Clients.Office.Excel.Functions.SPG(A19, "SP_VOLUME_AVG_DAILY_TO_1YR_AVG_DAILY", , "3M")</f>
        <v>99.48</v>
      </c>
      <c r="G19" s="9" t="str">
        <f>_xll.SNL.Clients.Office.Excel.Functions.SPG(A19, "IQ_SECTOR")</f>
        <v>Communication Services</v>
      </c>
      <c r="H19" s="9" t="str">
        <f>_xll.SNL.Clients.Office.Excel.Functions.SPG(A19, "IQ_INDUSTRY_GROUP")</f>
        <v>Media and Entertainment</v>
      </c>
      <c r="I19" s="9" t="str">
        <f>_xll.SNL.Clients.Office.Excel.Functions.SPG(A19, "IQ_INDUSTRY")</f>
        <v>Interactive Media and Services</v>
      </c>
      <c r="J19" s="9" t="str">
        <f>_xll.SNL.Clients.Office.Excel.Functions.SPG(A19, "IQ_PRIMARY_INDUSTRY")</f>
        <v>Interactive Media and Services</v>
      </c>
      <c r="K19" s="9" t="str">
        <f>_xll.SNL.Clients.Office.Excel.Functions.SPG(A19, "NAICS_CODE", "Primary")</f>
        <v>516210 - Media Streaming Distribution Services, Social Networks, and Other Media Networks and Content Providers</v>
      </c>
      <c r="L19" s="9" t="str">
        <f>_xll.SNL.Clients.Office.Excel.Functions.SPG(A19, "SP_TOPICTAG")</f>
        <v>Machine Learning; Wearables; Cloud Data Services; Cloud Infrastructure; Search Engine Optimization; Chatbot; Artificial Intelligence; GenAI</v>
      </c>
      <c r="M19" s="5">
        <f>_xll.SNL.Clients.Office.Excel.Functions.SPG(A19, "SP_PCT_SHARES_OWNED_ALL_INSTITUTIONS")</f>
        <v>65.459999999999994</v>
      </c>
      <c r="N19" s="9" t="str">
        <f>_xll.SNL.Clients.Office.Excel.Functions.SPG(A19, "RD_CREDIT_RATING_GLOBAL", "Issuer Credit Rating", "Local Currency LT|0")</f>
        <v>AA+</v>
      </c>
      <c r="O19" s="9" t="str">
        <f>_xll.SNL.Clients.Office.Excel.Functions.SPG(A19, "RD_CWOL_GLOBAL", "Issuer Credit Rating", "Local Currency LT|0")</f>
        <v>Stable</v>
      </c>
      <c r="P19" s="9" t="str">
        <f>_xll.SNL.Clients.Office.Excel.Functions.SPG(A19, "RD_RATING_ACTION_GLOBAL", "Issuer Credit Rating", "Local Currency LT|0")</f>
        <v>Upgrade | CreditWatch/Outlook (02/22/2017)</v>
      </c>
      <c r="Q19" s="10">
        <f>_xll.SNL.Clients.Office.Excel.Functions.SPG(A19, "RD_LAST_REVIEW_DATE_GLOBAL", "Issuer Credit Rating", "Local Currency LT")</f>
        <v>45623</v>
      </c>
      <c r="R19" s="10">
        <f>_xll.SNL.Clients.Office.Excel.Functions.SPG(A19, "RD_CREDIT_RATING_DATE_GLOBAL", "Issuer Credit Rating", "Local Currency LT|0")</f>
        <v>42788</v>
      </c>
      <c r="S19" s="10">
        <f>_xll.SNL.Clients.Office.Excel.Functions.SPG(A19, "RD_CREDIT_WATCH_OUTLOOK_DATE_GLOBAL", "Issuer Credit Rating", "Local Currency LT|0")</f>
        <v>42788</v>
      </c>
    </row>
    <row r="20" spans="1:19">
      <c r="A20" t="s">
        <v>24</v>
      </c>
      <c r="B20" s="10">
        <f>_xll.SNL.Clients.Office.Excel.Functions.SPG(A20,"SP_IPO_DATE")</f>
        <v>38217</v>
      </c>
      <c r="C20" s="5">
        <f>_xll.SNL.Clients.Office.Excel.Functions.SPG(A20, "SP_VOLUME_AVG_WEEKLY_TO_SHARES_OUT", , "1M")</f>
        <v>2.5484804682716562</v>
      </c>
      <c r="D20" s="5">
        <f>_xll.SNL.Clients.Office.Excel.Functions.SPG(A20, "SP_VOLUME_AVG_WEEKLY_TO_SHARES_OUT", , "3M")</f>
        <v>2.4737677715224282</v>
      </c>
      <c r="E20" s="5">
        <f>_xll.SNL.Clients.Office.Excel.Functions.SPG(A20, "SP_VOLUME_AVG_DAILY_TO_1YR_AVG_DAILY", , "1M")</f>
        <v>108.72</v>
      </c>
      <c r="F20" s="5">
        <f>_xll.SNL.Clients.Office.Excel.Functions.SPG(A20, "SP_VOLUME_AVG_DAILY_TO_1YR_AVG_DAILY", , "3M")</f>
        <v>105.53</v>
      </c>
      <c r="G20" s="9" t="str">
        <f>_xll.SNL.Clients.Office.Excel.Functions.SPG(A20, "IQ_SECTOR")</f>
        <v>Communication Services</v>
      </c>
      <c r="H20" s="9" t="str">
        <f>_xll.SNL.Clients.Office.Excel.Functions.SPG(A20, "IQ_INDUSTRY_GROUP")</f>
        <v>Media and Entertainment</v>
      </c>
      <c r="I20" s="9" t="str">
        <f>_xll.SNL.Clients.Office.Excel.Functions.SPG(A20, "IQ_INDUSTRY")</f>
        <v>Interactive Media and Services</v>
      </c>
      <c r="J20" s="9" t="str">
        <f>_xll.SNL.Clients.Office.Excel.Functions.SPG(A20, "IQ_PRIMARY_INDUSTRY")</f>
        <v>Interactive Media and Services</v>
      </c>
      <c r="K20" s="9" t="str">
        <f>_xll.SNL.Clients.Office.Excel.Functions.SPG(A20, "NAICS_CODE", "Primary")</f>
        <v>516210 - Media Streaming Distribution Services, Social Networks, and Other Media Networks and Content Providers</v>
      </c>
      <c r="L20" s="9" t="str">
        <f>_xll.SNL.Clients.Office.Excel.Functions.SPG(A20, "SP_TOPICTAG")</f>
        <v>Machine Learning; Wearables; Cloud Data Services; Cloud Infrastructure; Search Engine Optimization; Chatbot; Artificial Intelligence; GenAI</v>
      </c>
      <c r="M20" s="5">
        <f>_xll.SNL.Clients.Office.Excel.Functions.SPG(A20, "SP_PCT_SHARES_OWNED_ALL_INSTITUTIONS")</f>
        <v>65.459999999999994</v>
      </c>
      <c r="N20" s="9" t="str">
        <f>_xll.SNL.Clients.Office.Excel.Functions.SPG(A20, "RD_CREDIT_RATING_GLOBAL", "Issuer Credit Rating", "Local Currency LT|0")</f>
        <v>AA+</v>
      </c>
      <c r="O20" s="9" t="str">
        <f>_xll.SNL.Clients.Office.Excel.Functions.SPG(A20, "RD_CWOL_GLOBAL", "Issuer Credit Rating", "Local Currency LT|0")</f>
        <v>Stable</v>
      </c>
      <c r="P20" s="9" t="str">
        <f>_xll.SNL.Clients.Office.Excel.Functions.SPG(A20, "RD_RATING_ACTION_GLOBAL", "Issuer Credit Rating", "Local Currency LT|0")</f>
        <v>Upgrade | CreditWatch/Outlook (02/22/2017)</v>
      </c>
      <c r="Q20" s="10">
        <f>_xll.SNL.Clients.Office.Excel.Functions.SPG(A20, "RD_LAST_REVIEW_DATE_GLOBAL", "Issuer Credit Rating", "Local Currency LT")</f>
        <v>45623</v>
      </c>
      <c r="R20" s="10">
        <f>_xll.SNL.Clients.Office.Excel.Functions.SPG(A20, "RD_CREDIT_RATING_DATE_GLOBAL", "Issuer Credit Rating", "Local Currency LT|0")</f>
        <v>42788</v>
      </c>
      <c r="S20" s="10">
        <f>_xll.SNL.Clients.Office.Excel.Functions.SPG(A20, "RD_CREDIT_WATCH_OUTLOOK_DATE_GLOBAL", "Issuer Credit Rating", "Local Currency LT|0")</f>
        <v>42788</v>
      </c>
    </row>
    <row r="21" spans="1:19">
      <c r="A21" t="s">
        <v>25</v>
      </c>
      <c r="B21" t="str">
        <f>_xll.SNL.Clients.Office.Excel.Functions.SPG(A21,"SP_IPO_DATE")</f>
        <v/>
      </c>
      <c r="C21" s="5">
        <f>_xll.SNL.Clients.Office.Excel.Functions.SPG(A21, "SP_VOLUME_AVG_WEEKLY_TO_SHARES_OUT", , "1M")</f>
        <v>2.3618941719682347</v>
      </c>
      <c r="D21" s="5">
        <f>_xll.SNL.Clients.Office.Excel.Functions.SPG(A21, "SP_VOLUME_AVG_WEEKLY_TO_SHARES_OUT", , "3M")</f>
        <v>2.2646929667680471</v>
      </c>
      <c r="E21" s="5">
        <f>_xll.SNL.Clients.Office.Excel.Functions.SPG(A21, "SP_VOLUME_AVG_DAILY_TO_1YR_AVG_DAILY", , "1M")</f>
        <v>85.59</v>
      </c>
      <c r="F21" s="5">
        <f>_xll.SNL.Clients.Office.Excel.Functions.SPG(A21, "SP_VOLUME_AVG_DAILY_TO_1YR_AVG_DAILY", , "3M")</f>
        <v>82.06</v>
      </c>
      <c r="G21" s="9" t="str">
        <f>_xll.SNL.Clients.Office.Excel.Functions.SPG(A21, "IQ_SECTOR")</f>
        <v>Consumer Staples</v>
      </c>
      <c r="H21" s="9" t="str">
        <f>_xll.SNL.Clients.Office.Excel.Functions.SPG(A21, "IQ_INDUSTRY_GROUP")</f>
        <v>Food, Beverage and Tobacco</v>
      </c>
      <c r="I21" s="9" t="str">
        <f>_xll.SNL.Clients.Office.Excel.Functions.SPG(A21, "IQ_INDUSTRY")</f>
        <v>Tobacco</v>
      </c>
      <c r="J21" s="9" t="str">
        <f>_xll.SNL.Clients.Office.Excel.Functions.SPG(A21, "IQ_PRIMARY_INDUSTRY")</f>
        <v>Tobacco</v>
      </c>
      <c r="K21" s="9" t="str">
        <f>_xll.SNL.Clients.Office.Excel.Functions.SPG(A21, "NAICS_CODE", "Primary")</f>
        <v>312230 - Tobacco Manufacturing</v>
      </c>
      <c r="L21" s="9" t="str">
        <f>_xll.SNL.Clients.Office.Excel.Functions.SPG(A21, "SP_TOPICTAG")</f>
        <v/>
      </c>
      <c r="M21" s="5">
        <f>_xll.SNL.Clients.Office.Excel.Functions.SPG(A21, "SP_PCT_SHARES_OWNED_ALL_INSTITUTIONS")</f>
        <v>60.45</v>
      </c>
      <c r="N21" s="9" t="str">
        <f>_xll.SNL.Clients.Office.Excel.Functions.SPG(A21, "RD_CREDIT_RATING_GLOBAL", "Issuer Credit Rating", "Local Currency LT|0")</f>
        <v>BBB</v>
      </c>
      <c r="O21" s="9" t="str">
        <f>_xll.SNL.Clients.Office.Excel.Functions.SPG(A21, "RD_CWOL_GLOBAL", "Issuer Credit Rating", "Local Currency LT|0")</f>
        <v>Positive</v>
      </c>
      <c r="P21" s="9" t="str">
        <f>_xll.SNL.Clients.Office.Excel.Functions.SPG(A21, "RD_RATING_ACTION_GLOBAL", "Issuer Credit Rating", "Local Currency LT|0")</f>
        <v>CreditWatch/Outlook (06/16/2023)</v>
      </c>
      <c r="Q21" s="10">
        <f>_xll.SNL.Clients.Office.Excel.Functions.SPG(A21, "RD_LAST_REVIEW_DATE_GLOBAL", "Issuer Credit Rating", "Local Currency LT")</f>
        <v>45342</v>
      </c>
      <c r="R21" s="10">
        <f>_xll.SNL.Clients.Office.Excel.Functions.SPG(A21, "RD_CREDIT_RATING_DATE_GLOBAL", "Issuer Credit Rating", "Local Currency LT|0")</f>
        <v>43454</v>
      </c>
      <c r="S21" s="10">
        <f>_xll.SNL.Clients.Office.Excel.Functions.SPG(A21, "RD_CREDIT_WATCH_OUTLOOK_DATE_GLOBAL", "Issuer Credit Rating", "Local Currency LT|0")</f>
        <v>45093</v>
      </c>
    </row>
    <row r="22" spans="1:19">
      <c r="A22" t="s">
        <v>26</v>
      </c>
      <c r="B22" s="10">
        <f>_xll.SNL.Clients.Office.Excel.Functions.SPG(A22,"SP_IPO_DATE")</f>
        <v>35565</v>
      </c>
      <c r="C22" s="5">
        <f>_xll.SNL.Clients.Office.Excel.Functions.SPG(A22, "SP_VOLUME_AVG_WEEKLY_TO_SHARES_OUT", , "1M")</f>
        <v>1.7655237670405313</v>
      </c>
      <c r="D22" s="5">
        <f>_xll.SNL.Clients.Office.Excel.Functions.SPG(A22, "SP_VOLUME_AVG_WEEKLY_TO_SHARES_OUT", , "3M")</f>
        <v>1.7541980360746463</v>
      </c>
      <c r="E22" s="5">
        <f>_xll.SNL.Clients.Office.Excel.Functions.SPG(A22, "SP_VOLUME_AVG_DAILY_TO_1YR_AVG_DAILY", , "1M")</f>
        <v>94.62</v>
      </c>
      <c r="F22" s="5">
        <f>_xll.SNL.Clients.Office.Excel.Functions.SPG(A22, "SP_VOLUME_AVG_DAILY_TO_1YR_AVG_DAILY", , "3M")</f>
        <v>94.01</v>
      </c>
      <c r="G22" s="9" t="str">
        <f>_xll.SNL.Clients.Office.Excel.Functions.SPG(A22, "IQ_SECTOR")</f>
        <v>Consumer Discretionary</v>
      </c>
      <c r="H22" s="9" t="str">
        <f>_xll.SNL.Clients.Office.Excel.Functions.SPG(A22, "IQ_INDUSTRY_GROUP")</f>
        <v>Consumer Discretionary Distribution and Retail</v>
      </c>
      <c r="I22" s="9" t="str">
        <f>_xll.SNL.Clients.Office.Excel.Functions.SPG(A22, "IQ_INDUSTRY")</f>
        <v>Broadline Retail</v>
      </c>
      <c r="J22" s="9" t="str">
        <f>_xll.SNL.Clients.Office.Excel.Functions.SPG(A22, "IQ_PRIMARY_INDUSTRY")</f>
        <v>Broadline Retail</v>
      </c>
      <c r="K22" s="9" t="str">
        <f>_xll.SNL.Clients.Office.Excel.Functions.SPG(A22, "NAICS_CODE", "Primary")</f>
        <v>44-45 - Retail Trade</v>
      </c>
      <c r="L22" s="9" t="str">
        <f>_xll.SNL.Clients.Office.Excel.Functions.SPG(A22, "SP_TOPICTAG")</f>
        <v>Fintech; Machine Learning; Cloud Data Services; Cloud Infrastructure; Cloud Storage; Artificial Intelligence; Online Payments; GenAI; Utility Scale Solar; Onshore and Offshore Wind</v>
      </c>
      <c r="M22" s="5">
        <f>_xll.SNL.Clients.Office.Excel.Functions.SPG(A22, "SP_PCT_SHARES_OWNED_ALL_INSTITUTIONS")</f>
        <v>62.62</v>
      </c>
      <c r="N22" s="9" t="str">
        <f>_xll.SNL.Clients.Office.Excel.Functions.SPG(A22, "RD_CREDIT_RATING_GLOBAL", "Issuer Credit Rating", "Local Currency LT|0")</f>
        <v>AA</v>
      </c>
      <c r="O22" s="9" t="str">
        <f>_xll.SNL.Clients.Office.Excel.Functions.SPG(A22, "RD_CWOL_GLOBAL", "Issuer Credit Rating", "Local Currency LT|0")</f>
        <v>Stable</v>
      </c>
      <c r="P22" s="9" t="str">
        <f>_xll.SNL.Clients.Office.Excel.Functions.SPG(A22, "RD_RATING_ACTION_GLOBAL", "Issuer Credit Rating", "Local Currency LT|0")</f>
        <v>Upgrade | CreditWatch/Outlook (06/10/2021)</v>
      </c>
      <c r="Q22" s="10">
        <f>_xll.SNL.Clients.Office.Excel.Functions.SPG(A22, "RD_LAST_REVIEW_DATE_GLOBAL", "Issuer Credit Rating", "Local Currency LT")</f>
        <v>45425</v>
      </c>
      <c r="R22" s="10">
        <f>_xll.SNL.Clients.Office.Excel.Functions.SPG(A22, "RD_CREDIT_RATING_DATE_GLOBAL", "Issuer Credit Rating", "Local Currency LT|0")</f>
        <v>44357</v>
      </c>
      <c r="S22" s="10">
        <f>_xll.SNL.Clients.Office.Excel.Functions.SPG(A22, "RD_CREDIT_WATCH_OUTLOOK_DATE_GLOBAL", "Issuer Credit Rating", "Local Currency LT|0")</f>
        <v>44357</v>
      </c>
    </row>
    <row r="23" spans="1:19">
      <c r="A23" t="s">
        <v>27</v>
      </c>
      <c r="B23" t="str">
        <f>_xll.SNL.Clients.Office.Excel.Functions.SPG(A23,"SP_IPO_DATE")</f>
        <v/>
      </c>
      <c r="C23" s="5">
        <f>_xll.SNL.Clients.Office.Excel.Functions.SPG(A23, "SP_VOLUME_AVG_WEEKLY_TO_SHARES_OUT", , "1M")</f>
        <v>7.1403114875243592</v>
      </c>
      <c r="D23" s="5">
        <f>_xll.SNL.Clients.Office.Excel.Functions.SPG(A23, "SP_VOLUME_AVG_WEEKLY_TO_SHARES_OUT", , "3M")</f>
        <v>6.0788512783519497</v>
      </c>
      <c r="E23" s="5">
        <f>_xll.SNL.Clients.Office.Excel.Functions.SPG(A23, "SP_VOLUME_AVG_DAILY_TO_1YR_AVG_DAILY", , "1M")</f>
        <v>188.84</v>
      </c>
      <c r="F23" s="5">
        <f>_xll.SNL.Clients.Office.Excel.Functions.SPG(A23, "SP_VOLUME_AVG_DAILY_TO_1YR_AVG_DAILY", , "3M")</f>
        <v>160.77000000000001</v>
      </c>
      <c r="G23" s="9" t="str">
        <f>_xll.SNL.Clients.Office.Excel.Functions.SPG(A23, "IQ_SECTOR")</f>
        <v>Materials</v>
      </c>
      <c r="H23" s="9" t="str">
        <f>_xll.SNL.Clients.Office.Excel.Functions.SPG(A23, "IQ_INDUSTRY_GROUP")</f>
        <v>Materials</v>
      </c>
      <c r="I23" s="9" t="str">
        <f>_xll.SNL.Clients.Office.Excel.Functions.SPG(A23, "IQ_INDUSTRY")</f>
        <v>Containers and Packaging</v>
      </c>
      <c r="J23" s="9" t="str">
        <f>_xll.SNL.Clients.Office.Excel.Functions.SPG(A23, "IQ_PRIMARY_INDUSTRY")</f>
        <v>Paper and Plastic Packaging Products and Materials</v>
      </c>
      <c r="K23" s="9" t="str">
        <f>_xll.SNL.Clients.Office.Excel.Functions.SPG(A23, "NAICS_CODE", "Primary")</f>
        <v>3222 - Converted Paper Product Manufacturing</v>
      </c>
      <c r="L23" s="9" t="str">
        <f>_xll.SNL.Clients.Office.Excel.Functions.SPG(A23, "SP_TOPICTAG")</f>
        <v>Packaging Services</v>
      </c>
      <c r="M23" s="5">
        <f>_xll.SNL.Clients.Office.Excel.Functions.SPG(A23, "SP_PCT_SHARES_OWNED_ALL_INSTITUTIONS")</f>
        <v>61.77</v>
      </c>
      <c r="N23" s="9" t="str">
        <f>_xll.SNL.Clients.Office.Excel.Functions.SPG(A23, "RD_CREDIT_RATING_GLOBAL", "Issuer Credit Rating", "Local Currency LT|0")</f>
        <v>BBB</v>
      </c>
      <c r="O23" s="9" t="str">
        <f>_xll.SNL.Clients.Office.Excel.Functions.SPG(A23, "RD_CWOL_GLOBAL", "Issuer Credit Rating", "Local Currency LT|0")</f>
        <v>Stable</v>
      </c>
      <c r="P23" s="9" t="str">
        <f>_xll.SNL.Clients.Office.Excel.Functions.SPG(A23, "RD_RATING_ACTION_GLOBAL", "Issuer Credit Rating", "Local Currency LT|0")</f>
        <v>New Rating | CreditWatch/Outlook (06/11/2019)</v>
      </c>
      <c r="Q23" s="10">
        <f>_xll.SNL.Clients.Office.Excel.Functions.SPG(A23, "RD_LAST_REVIEW_DATE_GLOBAL", "Issuer Credit Rating", "Local Currency LT")</f>
        <v>45602</v>
      </c>
      <c r="R23" s="10">
        <f>_xll.SNL.Clients.Office.Excel.Functions.SPG(A23, "RD_CREDIT_RATING_DATE_GLOBAL", "Issuer Credit Rating", "Local Currency LT|0")</f>
        <v>43627</v>
      </c>
      <c r="S23" s="10">
        <f>_xll.SNL.Clients.Office.Excel.Functions.SPG(A23, "RD_CREDIT_WATCH_OUTLOOK_DATE_GLOBAL", "Issuer Credit Rating", "Local Currency LT|0")</f>
        <v>43627</v>
      </c>
    </row>
    <row r="24" spans="1:19">
      <c r="A24" t="s">
        <v>28</v>
      </c>
      <c r="B24" t="str">
        <f>_xll.SNL.Clients.Office.Excel.Functions.SPG(A24,"SP_IPO_DATE")</f>
        <v/>
      </c>
      <c r="C24" s="5">
        <f>_xll.SNL.Clients.Office.Excel.Functions.SPG(A24, "SP_VOLUME_AVG_WEEKLY_TO_SHARES_OUT", , "1M")</f>
        <v>2.6306480134754957</v>
      </c>
      <c r="D24" s="5">
        <f>_xll.SNL.Clients.Office.Excel.Functions.SPG(A24, "SP_VOLUME_AVG_WEEKLY_TO_SHARES_OUT", , "3M")</f>
        <v>2.5958941084684364</v>
      </c>
      <c r="E24" s="5">
        <f>_xll.SNL.Clients.Office.Excel.Functions.SPG(A24, "SP_VOLUME_AVG_DAILY_TO_1YR_AVG_DAILY", , "1M")</f>
        <v>93.44</v>
      </c>
      <c r="F24" s="5">
        <f>_xll.SNL.Clients.Office.Excel.Functions.SPG(A24, "SP_VOLUME_AVG_DAILY_TO_1YR_AVG_DAILY", , "3M")</f>
        <v>92.21</v>
      </c>
      <c r="G24" s="9" t="str">
        <f>_xll.SNL.Clients.Office.Excel.Functions.SPG(A24, "IQ_SECTOR")</f>
        <v>Utilities</v>
      </c>
      <c r="H24" s="9" t="str">
        <f>_xll.SNL.Clients.Office.Excel.Functions.SPG(A24, "IQ_INDUSTRY_GROUP")</f>
        <v>Utilities</v>
      </c>
      <c r="I24" s="9" t="str">
        <f>_xll.SNL.Clients.Office.Excel.Functions.SPG(A24, "IQ_INDUSTRY")</f>
        <v>Multi-Utilities</v>
      </c>
      <c r="J24" s="9" t="str">
        <f>_xll.SNL.Clients.Office.Excel.Functions.SPG(A24, "IQ_PRIMARY_INDUSTRY")</f>
        <v>Multi-Utilities</v>
      </c>
      <c r="K24" s="9" t="str">
        <f>_xll.SNL.Clients.Office.Excel.Functions.SPG(A24, "NAICS_CODE", "Primary")</f>
        <v>2211 - Electric Power Generation, Transmission and Distribution</v>
      </c>
      <c r="L24" s="9" t="str">
        <f>_xll.SNL.Clients.Office.Excel.Functions.SPG(A24, "SP_TOPICTAG")</f>
        <v>Clean Energy; Energy Efficiency; Energy Management; Energy Storage; CleanTech; Power Grid; Utility Scale Solar</v>
      </c>
      <c r="M24" s="5">
        <f>_xll.SNL.Clients.Office.Excel.Functions.SPG(A24, "SP_PCT_SHARES_OWNED_ALL_INSTITUTIONS")</f>
        <v>80.52</v>
      </c>
      <c r="N24" s="9" t="str">
        <f>_xll.SNL.Clients.Office.Excel.Functions.SPG(A24, "RD_CREDIT_RATING_GLOBAL", "Issuer Credit Rating", "Local Currency LT|0")</f>
        <v>BBB+</v>
      </c>
      <c r="O24" s="9" t="str">
        <f>_xll.SNL.Clients.Office.Excel.Functions.SPG(A24, "RD_CWOL_GLOBAL", "Issuer Credit Rating", "Local Currency LT|0")</f>
        <v>Stable</v>
      </c>
      <c r="P24" s="9" t="str">
        <f>_xll.SNL.Clients.Office.Excel.Functions.SPG(A24, "RD_RATING_ACTION_GLOBAL", "Issuer Credit Rating", "Local Currency LT|0")</f>
        <v>CreditWatch/Outlook (11/29/2018)</v>
      </c>
      <c r="Q24" s="10">
        <f>_xll.SNL.Clients.Office.Excel.Functions.SPG(A24, "RD_LAST_REVIEW_DATE_GLOBAL", "Issuer Credit Rating", "Local Currency LT")</f>
        <v>45404</v>
      </c>
      <c r="R24" s="10">
        <f>_xll.SNL.Clients.Office.Excel.Functions.SPG(A24, "RD_CREDIT_RATING_DATE_GLOBAL", "Issuer Credit Rating", "Local Currency LT|0")</f>
        <v>41612</v>
      </c>
      <c r="S24" s="10">
        <f>_xll.SNL.Clients.Office.Excel.Functions.SPG(A24, "RD_CREDIT_WATCH_OUTLOOK_DATE_GLOBAL", "Issuer Credit Rating", "Local Currency LT|0")</f>
        <v>43433</v>
      </c>
    </row>
    <row r="25" spans="1:19">
      <c r="A25" t="s">
        <v>29</v>
      </c>
      <c r="B25" t="str">
        <f>_xll.SNL.Clients.Office.Excel.Functions.SPG(A25,"SP_IPO_DATE")</f>
        <v/>
      </c>
      <c r="C25" s="5">
        <f>_xll.SNL.Clients.Office.Excel.Functions.SPG(A25, "SP_VOLUME_AVG_WEEKLY_TO_SHARES_OUT", , "1M")</f>
        <v>3.315102554483655</v>
      </c>
      <c r="D25" s="5">
        <f>_xll.SNL.Clients.Office.Excel.Functions.SPG(A25, "SP_VOLUME_AVG_WEEKLY_TO_SHARES_OUT", , "3M")</f>
        <v>2.7310954173933966</v>
      </c>
      <c r="E25" s="5">
        <f>_xll.SNL.Clients.Office.Excel.Functions.SPG(A25, "SP_VOLUME_AVG_DAILY_TO_1YR_AVG_DAILY", , "1M")</f>
        <v>115.34</v>
      </c>
      <c r="F25" s="5">
        <f>_xll.SNL.Clients.Office.Excel.Functions.SPG(A25, "SP_VOLUME_AVG_DAILY_TO_1YR_AVG_DAILY", , "3M")</f>
        <v>95.02</v>
      </c>
      <c r="G25" s="9" t="str">
        <f>_xll.SNL.Clients.Office.Excel.Functions.SPG(A25, "IQ_SECTOR")</f>
        <v>Utilities</v>
      </c>
      <c r="H25" s="9" t="str">
        <f>_xll.SNL.Clients.Office.Excel.Functions.SPG(A25, "IQ_INDUSTRY_GROUP")</f>
        <v>Utilities</v>
      </c>
      <c r="I25" s="9" t="str">
        <f>_xll.SNL.Clients.Office.Excel.Functions.SPG(A25, "IQ_INDUSTRY")</f>
        <v>Electric Utilities</v>
      </c>
      <c r="J25" s="9" t="str">
        <f>_xll.SNL.Clients.Office.Excel.Functions.SPG(A25, "IQ_PRIMARY_INDUSTRY")</f>
        <v>Electric Utilities</v>
      </c>
      <c r="K25" s="9" t="str">
        <f>_xll.SNL.Clients.Office.Excel.Functions.SPG(A25, "NAICS_CODE", "Primary")</f>
        <v>22111 - Electric Power Generation</v>
      </c>
      <c r="L25" s="9" t="str">
        <f>_xll.SNL.Clients.Office.Excel.Functions.SPG(A25, "SP_TOPICTAG")</f>
        <v>Clean Energy; Energy Efficiency; Energy Management; Energy Storage; Smart Energy; Power Grid; Network Security; Utility Scale Solar</v>
      </c>
      <c r="M25" s="5">
        <f>_xll.SNL.Clients.Office.Excel.Functions.SPG(A25, "SP_PCT_SHARES_OWNED_ALL_INSTITUTIONS")</f>
        <v>78.11</v>
      </c>
      <c r="N25" s="9" t="str">
        <f>_xll.SNL.Clients.Office.Excel.Functions.SPG(A25, "RD_CREDIT_RATING_GLOBAL", "Issuer Credit Rating", "Local Currency LT|0")</f>
        <v>BBB+</v>
      </c>
      <c r="O25" s="9" t="str">
        <f>_xll.SNL.Clients.Office.Excel.Functions.SPG(A25, "RD_CWOL_GLOBAL", "Issuer Credit Rating", "Local Currency LT|0")</f>
        <v>Negative</v>
      </c>
      <c r="P25" s="9" t="str">
        <f>_xll.SNL.Clients.Office.Excel.Functions.SPG(A25, "RD_RATING_ACTION_GLOBAL", "Issuer Credit Rating", "Local Currency LT|0")</f>
        <v>Downgrade | CreditWatch/Outlook (03/04/2024)</v>
      </c>
      <c r="Q25" s="10">
        <f>_xll.SNL.Clients.Office.Excel.Functions.SPG(A25, "RD_LAST_REVIEW_DATE_GLOBAL", "Issuer Credit Rating", "Local Currency LT")</f>
        <v>45419</v>
      </c>
      <c r="R25" s="10">
        <f>_xll.SNL.Clients.Office.Excel.Functions.SPG(A25, "RD_CREDIT_RATING_DATE_GLOBAL", "Issuer Credit Rating", "Local Currency LT|0")</f>
        <v>45355</v>
      </c>
      <c r="S25" s="10">
        <f>_xll.SNL.Clients.Office.Excel.Functions.SPG(A25, "RD_CREDIT_WATCH_OUTLOOK_DATE_GLOBAL", "Issuer Credit Rating", "Local Currency LT|0")</f>
        <v>45355</v>
      </c>
    </row>
    <row r="26" spans="1:19">
      <c r="A26" t="s">
        <v>30</v>
      </c>
      <c r="B26" t="str">
        <f>_xll.SNL.Clients.Office.Excel.Functions.SPG(A26,"SP_IPO_DATE")</f>
        <v/>
      </c>
      <c r="C26" s="5">
        <f>_xll.SNL.Clients.Office.Excel.Functions.SPG(A26, "SP_VOLUME_AVG_WEEKLY_TO_SHARES_OUT", , "1M")</f>
        <v>1.8828467946475591</v>
      </c>
      <c r="D26" s="5">
        <f>_xll.SNL.Clients.Office.Excel.Functions.SPG(A26, "SP_VOLUME_AVG_WEEKLY_TO_SHARES_OUT", , "3M")</f>
        <v>1.7381574453823632</v>
      </c>
      <c r="E26" s="5">
        <f>_xll.SNL.Clients.Office.Excel.Functions.SPG(A26, "SP_VOLUME_AVG_DAILY_TO_1YR_AVG_DAILY", , "1M")</f>
        <v>96.79</v>
      </c>
      <c r="F26" s="5">
        <f>_xll.SNL.Clients.Office.Excel.Functions.SPG(A26, "SP_VOLUME_AVG_DAILY_TO_1YR_AVG_DAILY", , "3M")</f>
        <v>89.35</v>
      </c>
      <c r="G26" s="9" t="str">
        <f>_xll.SNL.Clients.Office.Excel.Functions.SPG(A26, "IQ_SECTOR")</f>
        <v>Financials</v>
      </c>
      <c r="H26" s="9" t="str">
        <f>_xll.SNL.Clients.Office.Excel.Functions.SPG(A26, "IQ_INDUSTRY_GROUP")</f>
        <v>Financial Services</v>
      </c>
      <c r="I26" s="9" t="str">
        <f>_xll.SNL.Clients.Office.Excel.Functions.SPG(A26, "IQ_INDUSTRY")</f>
        <v>Consumer Finance</v>
      </c>
      <c r="J26" s="9" t="str">
        <f>_xll.SNL.Clients.Office.Excel.Functions.SPG(A26, "IQ_PRIMARY_INDUSTRY")</f>
        <v>Consumer Finance</v>
      </c>
      <c r="K26" s="9" t="str">
        <f>_xll.SNL.Clients.Office.Excel.Functions.SPG(A26, "NAICS_CODE", "Primary")</f>
        <v>522291 - Consumer Lending</v>
      </c>
      <c r="L26" s="9" t="str">
        <f>_xll.SNL.Clients.Office.Excel.Functions.SPG(A26, "SP_TOPICTAG")</f>
        <v>Anti-Fraud; Business Travel; Credit Cards; Customer Relationship Management; Data Protection</v>
      </c>
      <c r="M26" s="5">
        <f>_xll.SNL.Clients.Office.Excel.Functions.SPG(A26, "SP_PCT_SHARES_OWNED_ALL_INSTITUTIONS")</f>
        <v>65.650000000000006</v>
      </c>
      <c r="N26" s="9" t="str">
        <f>_xll.SNL.Clients.Office.Excel.Functions.SPG(A26, "RD_CREDIT_RATING_GLOBAL", "Issuer Credit Rating", "Local Currency LT|0")</f>
        <v>A-</v>
      </c>
      <c r="O26" s="9" t="str">
        <f>_xll.SNL.Clients.Office.Excel.Functions.SPG(A26, "RD_CWOL_GLOBAL", "Issuer Credit Rating", "Local Currency LT|0")</f>
        <v>Stable</v>
      </c>
      <c r="P26" s="9" t="str">
        <f>_xll.SNL.Clients.Office.Excel.Functions.SPG(A26, "RD_RATING_ACTION_GLOBAL", "Issuer Credit Rating", "Local Currency LT|0")</f>
        <v>Upgrade | CreditWatch/Outlook (11/26/2024)</v>
      </c>
      <c r="Q26" s="10">
        <f>_xll.SNL.Clients.Office.Excel.Functions.SPG(A26, "RD_LAST_REVIEW_DATE_GLOBAL", "Issuer Credit Rating", "Local Currency LT")</f>
        <v>45622</v>
      </c>
      <c r="R26" s="10">
        <f>_xll.SNL.Clients.Office.Excel.Functions.SPG(A26, "RD_CREDIT_RATING_DATE_GLOBAL", "Issuer Credit Rating", "Local Currency LT|0")</f>
        <v>45622</v>
      </c>
      <c r="S26" s="10">
        <f>_xll.SNL.Clients.Office.Excel.Functions.SPG(A26, "RD_CREDIT_WATCH_OUTLOOK_DATE_GLOBAL", "Issuer Credit Rating", "Local Currency LT|0")</f>
        <v>45622</v>
      </c>
    </row>
    <row r="27" spans="1:19">
      <c r="A27" t="s">
        <v>31</v>
      </c>
      <c r="B27" s="10">
        <f>_xll.SNL.Clients.Office.Excel.Functions.SPG(A27,"SP_IPO_DATE")</f>
        <v>30965</v>
      </c>
      <c r="C27" s="5">
        <f>_xll.SNL.Clients.Office.Excel.Functions.SPG(A27, "SP_VOLUME_AVG_WEEKLY_TO_SHARES_OUT", , "1M")</f>
        <v>3.0771953023121581</v>
      </c>
      <c r="D27" s="5">
        <f>_xll.SNL.Clients.Office.Excel.Functions.SPG(A27, "SP_VOLUME_AVG_WEEKLY_TO_SHARES_OUT", , "3M")</f>
        <v>3.243531571729251</v>
      </c>
      <c r="E27" s="5">
        <f>_xll.SNL.Clients.Office.Excel.Functions.SPG(A27, "SP_VOLUME_AVG_DAILY_TO_1YR_AVG_DAILY", , "1M")</f>
        <v>92.21</v>
      </c>
      <c r="F27" s="5">
        <f>_xll.SNL.Clients.Office.Excel.Functions.SPG(A27, "SP_VOLUME_AVG_DAILY_TO_1YR_AVG_DAILY", , "3M")</f>
        <v>97.2</v>
      </c>
      <c r="G27" s="9" t="str">
        <f>_xll.SNL.Clients.Office.Excel.Functions.SPG(A27, "IQ_SECTOR")</f>
        <v>Financials</v>
      </c>
      <c r="H27" s="9" t="str">
        <f>_xll.SNL.Clients.Office.Excel.Functions.SPG(A27, "IQ_INDUSTRY_GROUP")</f>
        <v>Insurance</v>
      </c>
      <c r="I27" s="9" t="str">
        <f>_xll.SNL.Clients.Office.Excel.Functions.SPG(A27, "IQ_INDUSTRY")</f>
        <v>Insurance</v>
      </c>
      <c r="J27" s="9" t="str">
        <f>_xll.SNL.Clients.Office.Excel.Functions.SPG(A27, "IQ_PRIMARY_INDUSTRY")</f>
        <v>Multi-line Insurance</v>
      </c>
      <c r="K27" s="9" t="str">
        <f>_xll.SNL.Clients.Office.Excel.Functions.SPG(A27, "NAICS_CODE", "Primary")</f>
        <v>5241 - Insurance Carriers</v>
      </c>
      <c r="L27" s="9" t="str">
        <f>_xll.SNL.Clients.Office.Excel.Functions.SPG(A27, "SP_TOPICTAG")</f>
        <v/>
      </c>
      <c r="M27" s="5">
        <f>_xll.SNL.Clients.Office.Excel.Functions.SPG(A27, "SP_PCT_SHARES_OWNED_ALL_INSTITUTIONS")</f>
        <v>93.04</v>
      </c>
      <c r="N27" s="9" t="str">
        <f>_xll.SNL.Clients.Office.Excel.Functions.SPG(A27, "RD_CREDIT_RATING_GLOBAL", "Issuer Credit Rating", "Local Currency LT|0")</f>
        <v>BBB+</v>
      </c>
      <c r="O27" s="9" t="str">
        <f>_xll.SNL.Clients.Office.Excel.Functions.SPG(A27, "RD_CWOL_GLOBAL", "Issuer Credit Rating", "Local Currency LT|0")</f>
        <v>Positive</v>
      </c>
      <c r="P27" s="9" t="str">
        <f>_xll.SNL.Clients.Office.Excel.Functions.SPG(A27, "RD_RATING_ACTION_GLOBAL", "Issuer Credit Rating", "Local Currency LT|0")</f>
        <v>CreditWatch/Outlook (02/21/2024)</v>
      </c>
      <c r="Q27" s="10">
        <f>_xll.SNL.Clients.Office.Excel.Functions.SPG(A27, "RD_LAST_REVIEW_DATE_GLOBAL", "Issuer Credit Rating", "Local Currency LT")</f>
        <v>45434</v>
      </c>
      <c r="R27" s="10">
        <f>_xll.SNL.Clients.Office.Excel.Functions.SPG(A27, "RD_CREDIT_RATING_DATE_GLOBAL", "Issuer Credit Rating", "Local Currency LT|0")</f>
        <v>42766</v>
      </c>
      <c r="S27" s="10">
        <f>_xll.SNL.Clients.Office.Excel.Functions.SPG(A27, "RD_CREDIT_WATCH_OUTLOOK_DATE_GLOBAL", "Issuer Credit Rating", "Local Currency LT|0")</f>
        <v>45343</v>
      </c>
    </row>
    <row r="28" spans="1:19">
      <c r="A28" t="s">
        <v>32</v>
      </c>
      <c r="B28" t="str">
        <f>_xll.SNL.Clients.Office.Excel.Functions.SPG(A28,"SP_IPO_DATE")</f>
        <v/>
      </c>
      <c r="C28" s="5">
        <f>_xll.SNL.Clients.Office.Excel.Functions.SPG(A28, "SP_VOLUME_AVG_WEEKLY_TO_SHARES_OUT", , "1M")</f>
        <v>2.2712535669693512</v>
      </c>
      <c r="D28" s="5">
        <f>_xll.SNL.Clients.Office.Excel.Functions.SPG(A28, "SP_VOLUME_AVG_WEEKLY_TO_SHARES_OUT", , "3M")</f>
        <v>2.5333415733882774</v>
      </c>
      <c r="E28" s="5">
        <f>_xll.SNL.Clients.Office.Excel.Functions.SPG(A28, "SP_VOLUME_AVG_DAILY_TO_1YR_AVG_DAILY", , "1M")</f>
        <v>90.93</v>
      </c>
      <c r="F28" s="5">
        <f>_xll.SNL.Clients.Office.Excel.Functions.SPG(A28, "SP_VOLUME_AVG_DAILY_TO_1YR_AVG_DAILY", , "3M")</f>
        <v>101.42</v>
      </c>
      <c r="G28" s="9" t="str">
        <f>_xll.SNL.Clients.Office.Excel.Functions.SPG(A28, "IQ_SECTOR")</f>
        <v>Real Estate</v>
      </c>
      <c r="H28" s="9" t="str">
        <f>_xll.SNL.Clients.Office.Excel.Functions.SPG(A28, "IQ_INDUSTRY_GROUP")</f>
        <v>Equity Real Estate Investment Trusts (REITs)</v>
      </c>
      <c r="I28" s="9" t="str">
        <f>_xll.SNL.Clients.Office.Excel.Functions.SPG(A28, "IQ_INDUSTRY")</f>
        <v>Specialized REITs</v>
      </c>
      <c r="J28" s="9" t="str">
        <f>_xll.SNL.Clients.Office.Excel.Functions.SPG(A28, "IQ_PRIMARY_INDUSTRY")</f>
        <v>Telecom Tower REITs</v>
      </c>
      <c r="K28" s="9" t="str">
        <f>_xll.SNL.Clients.Office.Excel.Functions.SPG(A28, "NAICS_CODE", "Primary")</f>
        <v>517112 - Wireless Telecommunications Carriers (except Satellite)</v>
      </c>
      <c r="L28" s="9" t="str">
        <f>_xll.SNL.Clients.Office.Excel.Functions.SPG(A28, "SP_TOPICTAG")</f>
        <v/>
      </c>
      <c r="M28" s="5">
        <f>_xll.SNL.Clients.Office.Excel.Functions.SPG(A28, "SP_PCT_SHARES_OWNED_ALL_INSTITUTIONS")</f>
        <v>93.94</v>
      </c>
      <c r="N28" s="9" t="str">
        <f>_xll.SNL.Clients.Office.Excel.Functions.SPG(A28, "RD_CREDIT_RATING_GLOBAL", "Issuer Credit Rating", "Local Currency LT|0")</f>
        <v>BBB</v>
      </c>
      <c r="O28" s="9" t="str">
        <f>_xll.SNL.Clients.Office.Excel.Functions.SPG(A28, "RD_CWOL_GLOBAL", "Issuer Credit Rating", "Local Currency LT|0")</f>
        <v>Stable</v>
      </c>
      <c r="P28" s="9" t="str">
        <f>_xll.SNL.Clients.Office.Excel.Functions.SPG(A28, "RD_RATING_ACTION_GLOBAL", "Issuer Credit Rating", "Local Currency LT|0")</f>
        <v>Upgrade | CreditWatch/Outlook (09/03/2024)</v>
      </c>
      <c r="Q28" s="10">
        <f>_xll.SNL.Clients.Office.Excel.Functions.SPG(A28, "RD_LAST_REVIEW_DATE_GLOBAL", "Issuer Credit Rating", "Local Currency LT")</f>
        <v>45538</v>
      </c>
      <c r="R28" s="10">
        <f>_xll.SNL.Clients.Office.Excel.Functions.SPG(A28, "RD_CREDIT_RATING_DATE_GLOBAL", "Issuer Credit Rating", "Local Currency LT|0")</f>
        <v>45538</v>
      </c>
      <c r="S28" s="10">
        <f>_xll.SNL.Clients.Office.Excel.Functions.SPG(A28, "RD_CREDIT_WATCH_OUTLOOK_DATE_GLOBAL", "Issuer Credit Rating", "Local Currency LT|0")</f>
        <v>45538</v>
      </c>
    </row>
    <row r="29" spans="1:19">
      <c r="A29" t="s">
        <v>33</v>
      </c>
      <c r="B29" s="10">
        <f>_xll.SNL.Clients.Office.Excel.Functions.SPG(A29,"SP_IPO_DATE")</f>
        <v>39560</v>
      </c>
      <c r="C29" s="5">
        <f>_xll.SNL.Clients.Office.Excel.Functions.SPG(A29, "SP_VOLUME_AVG_WEEKLY_TO_SHARES_OUT", , "1M")</f>
        <v>2.9627928163807864</v>
      </c>
      <c r="D29" s="5">
        <f>_xll.SNL.Clients.Office.Excel.Functions.SPG(A29, "SP_VOLUME_AVG_WEEKLY_TO_SHARES_OUT", , "3M")</f>
        <v>3.0016006763160132</v>
      </c>
      <c r="E29" s="5">
        <f>_xll.SNL.Clients.Office.Excel.Functions.SPG(A29, "SP_VOLUME_AVG_DAILY_TO_1YR_AVG_DAILY", , "1M")</f>
        <v>96</v>
      </c>
      <c r="F29" s="5">
        <f>_xll.SNL.Clients.Office.Excel.Functions.SPG(A29, "SP_VOLUME_AVG_DAILY_TO_1YR_AVG_DAILY", , "3M")</f>
        <v>97.26</v>
      </c>
      <c r="G29" s="9" t="str">
        <f>_xll.SNL.Clients.Office.Excel.Functions.SPG(A29, "IQ_SECTOR")</f>
        <v>Utilities</v>
      </c>
      <c r="H29" s="9" t="str">
        <f>_xll.SNL.Clients.Office.Excel.Functions.SPG(A29, "IQ_INDUSTRY_GROUP")</f>
        <v>Utilities</v>
      </c>
      <c r="I29" s="9" t="str">
        <f>_xll.SNL.Clients.Office.Excel.Functions.SPG(A29, "IQ_INDUSTRY")</f>
        <v>Water Utilities</v>
      </c>
      <c r="J29" s="9" t="str">
        <f>_xll.SNL.Clients.Office.Excel.Functions.SPG(A29, "IQ_PRIMARY_INDUSTRY")</f>
        <v>Water Utilities</v>
      </c>
      <c r="K29" s="9" t="str">
        <f>_xll.SNL.Clients.Office.Excel.Functions.SPG(A29, "NAICS_CODE", "Primary")</f>
        <v>221310 - Water Supply and Irrigation Systems</v>
      </c>
      <c r="L29" s="9" t="str">
        <f>_xll.SNL.Clients.Office.Excel.Functions.SPG(A29, "SP_TOPICTAG")</f>
        <v>Environmental Consulting; Environmental Engineering; Disposal and Recycling; Water Purification; CleanTech; Pollution Control; ClimateTech</v>
      </c>
      <c r="M29" s="5">
        <f>_xll.SNL.Clients.Office.Excel.Functions.SPG(A29, "SP_PCT_SHARES_OWNED_ALL_INSTITUTIONS")</f>
        <v>92.82</v>
      </c>
      <c r="N29" s="9" t="str">
        <f>_xll.SNL.Clients.Office.Excel.Functions.SPG(A29, "RD_CREDIT_RATING_GLOBAL", "Issuer Credit Rating", "Local Currency LT|0")</f>
        <v>A</v>
      </c>
      <c r="O29" s="9" t="str">
        <f>_xll.SNL.Clients.Office.Excel.Functions.SPG(A29, "RD_CWOL_GLOBAL", "Issuer Credit Rating", "Local Currency LT|0")</f>
        <v>Stable</v>
      </c>
      <c r="P29" s="9" t="str">
        <f>_xll.SNL.Clients.Office.Excel.Functions.SPG(A29, "RD_RATING_ACTION_GLOBAL", "Issuer Credit Rating", "Local Currency LT|0")</f>
        <v>Upgrade | CreditWatch/Outlook (05/07/2015)</v>
      </c>
      <c r="Q29" s="10">
        <f>_xll.SNL.Clients.Office.Excel.Functions.SPG(A29, "RD_LAST_REVIEW_DATE_GLOBAL", "Issuer Credit Rating", "Local Currency LT")</f>
        <v>45468</v>
      </c>
      <c r="R29" s="10">
        <f>_xll.SNL.Clients.Office.Excel.Functions.SPG(A29, "RD_CREDIT_RATING_DATE_GLOBAL", "Issuer Credit Rating", "Local Currency LT|0")</f>
        <v>42131</v>
      </c>
      <c r="S29" s="10">
        <f>_xll.SNL.Clients.Office.Excel.Functions.SPG(A29, "RD_CREDIT_WATCH_OUTLOOK_DATE_GLOBAL", "Issuer Credit Rating", "Local Currency LT|0")</f>
        <v>42131</v>
      </c>
    </row>
    <row r="30" spans="1:19">
      <c r="A30" t="s">
        <v>34</v>
      </c>
      <c r="B30" t="str">
        <f>_xll.SNL.Clients.Office.Excel.Functions.SPG(A30,"SP_IPO_DATE")</f>
        <v/>
      </c>
      <c r="C30" s="5">
        <f>_xll.SNL.Clients.Office.Excel.Functions.SPG(A30, "SP_VOLUME_AVG_WEEKLY_TO_SHARES_OUT", , "1M")</f>
        <v>2.8525866250866247</v>
      </c>
      <c r="D30" s="5">
        <f>_xll.SNL.Clients.Office.Excel.Functions.SPG(A30, "SP_VOLUME_AVG_WEEKLY_TO_SHARES_OUT", , "3M")</f>
        <v>2.5942337033062839</v>
      </c>
      <c r="E30" s="5">
        <f>_xll.SNL.Clients.Office.Excel.Functions.SPG(A30, "SP_VOLUME_AVG_DAILY_TO_1YR_AVG_DAILY", , "1M")</f>
        <v>116.45</v>
      </c>
      <c r="F30" s="5">
        <f>_xll.SNL.Clients.Office.Excel.Functions.SPG(A30, "SP_VOLUME_AVG_DAILY_TO_1YR_AVG_DAILY", , "3M")</f>
        <v>105.9</v>
      </c>
      <c r="G30" s="9" t="str">
        <f>_xll.SNL.Clients.Office.Excel.Functions.SPG(A30, "IQ_SECTOR")</f>
        <v>Financials</v>
      </c>
      <c r="H30" s="9" t="str">
        <f>_xll.SNL.Clients.Office.Excel.Functions.SPG(A30, "IQ_INDUSTRY_GROUP")</f>
        <v>Financial Services</v>
      </c>
      <c r="I30" s="9" t="str">
        <f>_xll.SNL.Clients.Office.Excel.Functions.SPG(A30, "IQ_INDUSTRY")</f>
        <v>Capital Markets</v>
      </c>
      <c r="J30" s="9" t="str">
        <f>_xll.SNL.Clients.Office.Excel.Functions.SPG(A30, "IQ_PRIMARY_INDUSTRY")</f>
        <v>Asset Management and Custody Banks</v>
      </c>
      <c r="K30" s="9" t="str">
        <f>_xll.SNL.Clients.Office.Excel.Functions.SPG(A30, "NAICS_CODE", "Primary")</f>
        <v>523940 - Portfolio Management and Investment Advice</v>
      </c>
      <c r="L30" s="9" t="str">
        <f>_xll.SNL.Clients.Office.Excel.Functions.SPG(A30, "SP_TOPICTAG")</f>
        <v/>
      </c>
      <c r="M30" s="5">
        <f>_xll.SNL.Clients.Office.Excel.Functions.SPG(A30, "SP_PCT_SHARES_OWNED_ALL_INSTITUTIONS")</f>
        <v>88.79</v>
      </c>
      <c r="N30" s="9" t="str">
        <f>_xll.SNL.Clients.Office.Excel.Functions.SPG(A30, "RD_CREDIT_RATING_GLOBAL", "Issuer Credit Rating", "Local Currency LT|0")</f>
        <v>A-</v>
      </c>
      <c r="O30" s="9" t="str">
        <f>_xll.SNL.Clients.Office.Excel.Functions.SPG(A30, "RD_CWOL_GLOBAL", "Issuer Credit Rating", "Local Currency LT|0")</f>
        <v>Stable</v>
      </c>
      <c r="P30" s="9" t="str">
        <f>_xll.SNL.Clients.Office.Excel.Functions.SPG(A30, "RD_RATING_ACTION_GLOBAL", "Issuer Credit Rating", "Local Currency LT|0")</f>
        <v>Downgrade | CreditWatch/Outlook (11/03/2020)</v>
      </c>
      <c r="Q30" s="10">
        <f>_xll.SNL.Clients.Office.Excel.Functions.SPG(A30, "RD_LAST_REVIEW_DATE_GLOBAL", "Issuer Credit Rating", "Local Currency LT")</f>
        <v>45618</v>
      </c>
      <c r="R30" s="10">
        <f>_xll.SNL.Clients.Office.Excel.Functions.SPG(A30, "RD_CREDIT_RATING_DATE_GLOBAL", "Issuer Credit Rating", "Local Currency LT|0")</f>
        <v>44138</v>
      </c>
      <c r="S30" s="10">
        <f>_xll.SNL.Clients.Office.Excel.Functions.SPG(A30, "RD_CREDIT_WATCH_OUTLOOK_DATE_GLOBAL", "Issuer Credit Rating", "Local Currency LT|0")</f>
        <v>44138</v>
      </c>
    </row>
    <row r="31" spans="1:19">
      <c r="A31" t="s">
        <v>35</v>
      </c>
      <c r="B31" t="str">
        <f>_xll.SNL.Clients.Office.Excel.Functions.SPG(A31,"SP_IPO_DATE")</f>
        <v/>
      </c>
      <c r="C31" s="5">
        <f>_xll.SNL.Clients.Office.Excel.Functions.SPG(A31, "SP_VOLUME_AVG_WEEKLY_TO_SHARES_OUT", , "1M")</f>
        <v>3.2938481807105626</v>
      </c>
      <c r="D31" s="5">
        <f>_xll.SNL.Clients.Office.Excel.Functions.SPG(A31, "SP_VOLUME_AVG_WEEKLY_TO_SHARES_OUT", , "3M")</f>
        <v>2.6424417231461104</v>
      </c>
      <c r="E31" s="5">
        <f>_xll.SNL.Clients.Office.Excel.Functions.SPG(A31, "SP_VOLUME_AVG_DAILY_TO_1YR_AVG_DAILY", , "1M")</f>
        <v>128.22999999999999</v>
      </c>
      <c r="F31" s="5">
        <f>_xll.SNL.Clients.Office.Excel.Functions.SPG(A31, "SP_VOLUME_AVG_DAILY_TO_1YR_AVG_DAILY", , "3M")</f>
        <v>102.87</v>
      </c>
      <c r="G31" s="9" t="str">
        <f>_xll.SNL.Clients.Office.Excel.Functions.SPG(A31, "IQ_SECTOR")</f>
        <v>Industrials</v>
      </c>
      <c r="H31" s="9" t="str">
        <f>_xll.SNL.Clients.Office.Excel.Functions.SPG(A31, "IQ_INDUSTRY_GROUP")</f>
        <v>Capital Goods</v>
      </c>
      <c r="I31" s="9" t="str">
        <f>_xll.SNL.Clients.Office.Excel.Functions.SPG(A31, "IQ_INDUSTRY")</f>
        <v>Electrical Equipment</v>
      </c>
      <c r="J31" s="9" t="str">
        <f>_xll.SNL.Clients.Office.Excel.Functions.SPG(A31, "IQ_PRIMARY_INDUSTRY")</f>
        <v>Electrical Components and Equipment</v>
      </c>
      <c r="K31" s="9" t="str">
        <f>_xll.SNL.Clients.Office.Excel.Functions.SPG(A31, "NAICS_CODE", "Primary")</f>
        <v>334513 - Instruments and Related Products Manufacturing for Measuring, Displaying, and Controlling Industrial Process Variables</v>
      </c>
      <c r="L31" s="9" t="str">
        <f>_xll.SNL.Clients.Office.Excel.Functions.SPG(A31, "SP_TOPICTAG")</f>
        <v>Energy Storage; Industrial Automation; Sensors; Smart Energy; Process Automation; Passenger Aircraft Manufacturing</v>
      </c>
      <c r="M31" s="5">
        <f>_xll.SNL.Clients.Office.Excel.Functions.SPG(A31, "SP_PCT_SHARES_OWNED_ALL_INSTITUTIONS")</f>
        <v>87.66</v>
      </c>
      <c r="N31" s="9" t="str">
        <f>_xll.SNL.Clients.Office.Excel.Functions.SPG(A31, "RD_CREDIT_RATING_GLOBAL", "Issuer Credit Rating", "Local Currency LT|0")</f>
        <v>BBB+</v>
      </c>
      <c r="O31" s="9" t="str">
        <f>_xll.SNL.Clients.Office.Excel.Functions.SPG(A31, "RD_CWOL_GLOBAL", "Issuer Credit Rating", "Local Currency LT|0")</f>
        <v>Stable</v>
      </c>
      <c r="P31" s="9" t="str">
        <f>_xll.SNL.Clients.Office.Excel.Functions.SPG(A31, "RD_RATING_ACTION_GLOBAL", "Issuer Credit Rating", "Local Currency LT|0")</f>
        <v>Upgrade | CreditWatch/Outlook (04/24/2014)</v>
      </c>
      <c r="Q31" s="10">
        <f>_xll.SNL.Clients.Office.Excel.Functions.SPG(A31, "RD_LAST_REVIEW_DATE_GLOBAL", "Issuer Credit Rating", "Local Currency LT")</f>
        <v>45433</v>
      </c>
      <c r="R31" s="10">
        <f>_xll.SNL.Clients.Office.Excel.Functions.SPG(A31, "RD_CREDIT_RATING_DATE_GLOBAL", "Issuer Credit Rating", "Local Currency LT|0")</f>
        <v>41753</v>
      </c>
      <c r="S31" s="10">
        <f>_xll.SNL.Clients.Office.Excel.Functions.SPG(A31, "RD_CREDIT_WATCH_OUTLOOK_DATE_GLOBAL", "Issuer Credit Rating", "Local Currency LT|0")</f>
        <v>41753</v>
      </c>
    </row>
    <row r="32" spans="1:19">
      <c r="A32" t="s">
        <v>36</v>
      </c>
      <c r="B32" t="str">
        <f>_xll.SNL.Clients.Office.Excel.Functions.SPG(A32,"SP_IPO_DATE")</f>
        <v/>
      </c>
      <c r="C32" s="5">
        <f>_xll.SNL.Clients.Office.Excel.Functions.SPG(A32, "SP_VOLUME_AVG_WEEKLY_TO_SHARES_OUT", , "1M")</f>
        <v>3.0874756446710139</v>
      </c>
      <c r="D32" s="5">
        <f>_xll.SNL.Clients.Office.Excel.Functions.SPG(A32, "SP_VOLUME_AVG_WEEKLY_TO_SHARES_OUT", , "3M")</f>
        <v>3.6044613405886343</v>
      </c>
      <c r="E32" s="5">
        <f>_xll.SNL.Clients.Office.Excel.Functions.SPG(A32, "SP_VOLUME_AVG_DAILY_TO_1YR_AVG_DAILY", , "1M")</f>
        <v>122.56</v>
      </c>
      <c r="F32" s="5">
        <f>_xll.SNL.Clients.Office.Excel.Functions.SPG(A32, "SP_VOLUME_AVG_DAILY_TO_1YR_AVG_DAILY", , "3M")</f>
        <v>143.08000000000001</v>
      </c>
      <c r="G32" s="9" t="str">
        <f>_xll.SNL.Clients.Office.Excel.Functions.SPG(A32, "IQ_SECTOR")</f>
        <v>Health Care</v>
      </c>
      <c r="H32" s="9" t="str">
        <f>_xll.SNL.Clients.Office.Excel.Functions.SPG(A32, "IQ_INDUSTRY_GROUP")</f>
        <v>Pharmaceuticals, Biotechnology and Life Sciences</v>
      </c>
      <c r="I32" s="9" t="str">
        <f>_xll.SNL.Clients.Office.Excel.Functions.SPG(A32, "IQ_INDUSTRY")</f>
        <v>Biotechnology</v>
      </c>
      <c r="J32" s="9" t="str">
        <f>_xll.SNL.Clients.Office.Excel.Functions.SPG(A32, "IQ_PRIMARY_INDUSTRY")</f>
        <v>Biotechnology</v>
      </c>
      <c r="K32" s="9" t="str">
        <f>_xll.SNL.Clients.Office.Excel.Functions.SPG(A32, "NAICS_CODE", "Primary")</f>
        <v>325414 - Biological Product (except Diagnostic) Manufacturing</v>
      </c>
      <c r="L32" s="9" t="str">
        <f>_xll.SNL.Clients.Office.Excel.Functions.SPG(A32, "SP_TOPICTAG")</f>
        <v>Osteoporosis; Cardiovascular; Dermatology; Gastroenterology; Hematology; Nephrology; Oncology</v>
      </c>
      <c r="M32" s="5">
        <f>_xll.SNL.Clients.Office.Excel.Functions.SPG(A32, "SP_PCT_SHARES_OWNED_ALL_INSTITUTIONS")</f>
        <v>78.040000000000006</v>
      </c>
      <c r="N32" s="9" t="str">
        <f>_xll.SNL.Clients.Office.Excel.Functions.SPG(A32, "RD_CREDIT_RATING_GLOBAL", "Issuer Credit Rating", "Local Currency LT|0")</f>
        <v>BBB+</v>
      </c>
      <c r="O32" s="9" t="str">
        <f>_xll.SNL.Clients.Office.Excel.Functions.SPG(A32, "RD_CWOL_GLOBAL", "Issuer Credit Rating", "Local Currency LT|0")</f>
        <v>Negative</v>
      </c>
      <c r="P32" s="9" t="str">
        <f>_xll.SNL.Clients.Office.Excel.Functions.SPG(A32, "RD_RATING_ACTION_GLOBAL", "Issuer Credit Rating", "Local Currency LT|0")</f>
        <v>Downgrade | CreditWatch/Outlook (12/12/2022)</v>
      </c>
      <c r="Q32" s="10">
        <f>_xll.SNL.Clients.Office.Excel.Functions.SPG(A32, "RD_LAST_REVIEW_DATE_GLOBAL", "Issuer Credit Rating", "Local Currency LT")</f>
        <v>45372</v>
      </c>
      <c r="R32" s="10">
        <f>_xll.SNL.Clients.Office.Excel.Functions.SPG(A32, "RD_CREDIT_RATING_DATE_GLOBAL", "Issuer Credit Rating", "Local Currency LT|0")</f>
        <v>44907</v>
      </c>
      <c r="S32" s="10">
        <f>_xll.SNL.Clients.Office.Excel.Functions.SPG(A32, "RD_CREDIT_WATCH_OUTLOOK_DATE_GLOBAL", "Issuer Credit Rating", "Local Currency LT|0")</f>
        <v>44907</v>
      </c>
    </row>
    <row r="33" spans="1:19">
      <c r="A33" t="s">
        <v>37</v>
      </c>
      <c r="B33" t="str">
        <f>_xll.SNL.Clients.Office.Excel.Functions.SPG(A33,"SP_IPO_DATE")</f>
        <v/>
      </c>
      <c r="C33" s="5">
        <f>_xll.SNL.Clients.Office.Excel.Functions.SPG(A33, "SP_VOLUME_AVG_WEEKLY_TO_SHARES_OUT", , "1M")</f>
        <v>3.550460567366208</v>
      </c>
      <c r="D33" s="5">
        <f>_xll.SNL.Clients.Office.Excel.Functions.SPG(A33, "SP_VOLUME_AVG_WEEKLY_TO_SHARES_OUT", , "3M")</f>
        <v>2.7964505963273751</v>
      </c>
      <c r="E33" s="5">
        <f>_xll.SNL.Clients.Office.Excel.Functions.SPG(A33, "SP_VOLUME_AVG_DAILY_TO_1YR_AVG_DAILY", , "1M")</f>
        <v>125.93</v>
      </c>
      <c r="F33" s="5">
        <f>_xll.SNL.Clients.Office.Excel.Functions.SPG(A33, "SP_VOLUME_AVG_DAILY_TO_1YR_AVG_DAILY", , "3M")</f>
        <v>99.19</v>
      </c>
      <c r="G33" s="9" t="str">
        <f>_xll.SNL.Clients.Office.Excel.Functions.SPG(A33, "IQ_SECTOR")</f>
        <v>Information Technology</v>
      </c>
      <c r="H33" s="9" t="str">
        <f>_xll.SNL.Clients.Office.Excel.Functions.SPG(A33, "IQ_INDUSTRY_GROUP")</f>
        <v>Technology Hardware and Equipment</v>
      </c>
      <c r="I33" s="9" t="str">
        <f>_xll.SNL.Clients.Office.Excel.Functions.SPG(A33, "IQ_INDUSTRY")</f>
        <v>Electronic Equipment, Instruments and Components</v>
      </c>
      <c r="J33" s="9" t="str">
        <f>_xll.SNL.Clients.Office.Excel.Functions.SPG(A33, "IQ_PRIMARY_INDUSTRY")</f>
        <v>Electronic Components</v>
      </c>
      <c r="K33" s="9" t="str">
        <f>_xll.SNL.Clients.Office.Excel.Functions.SPG(A33, "NAICS_CODE", "Primary")</f>
        <v>334417 - Electronic Connector Manufacturing</v>
      </c>
      <c r="L33" s="9" t="str">
        <f>_xll.SNL.Clients.Office.Excel.Functions.SPG(A33, "SP_TOPICTAG")</f>
        <v>Industrial Automation; RFID (Radio Frequency Identification); Sensors; Smart Energy; Data Center Technology; 5G</v>
      </c>
      <c r="M33" s="5">
        <f>_xll.SNL.Clients.Office.Excel.Functions.SPG(A33, "SP_PCT_SHARES_OWNED_ALL_INSTITUTIONS")</f>
        <v>94.74</v>
      </c>
      <c r="N33" s="9" t="str">
        <f>_xll.SNL.Clients.Office.Excel.Functions.SPG(A33, "RD_CREDIT_RATING_GLOBAL", "Issuer Credit Rating", "Local Currency LT|0")</f>
        <v>A-</v>
      </c>
      <c r="O33" s="9" t="str">
        <f>_xll.SNL.Clients.Office.Excel.Functions.SPG(A33, "RD_CWOL_GLOBAL", "Issuer Credit Rating", "Local Currency LT|0")</f>
        <v>Stable</v>
      </c>
      <c r="P33" s="9" t="str">
        <f>_xll.SNL.Clients.Office.Excel.Functions.SPG(A33, "RD_RATING_ACTION_GLOBAL", "Issuer Credit Rating", "Local Currency LT|0")</f>
        <v>Upgrade | CreditWatch/Outlook (02/10/2025)</v>
      </c>
      <c r="Q33" s="10">
        <f>_xll.SNL.Clients.Office.Excel.Functions.SPG(A33, "RD_LAST_REVIEW_DATE_GLOBAL", "Issuer Credit Rating", "Local Currency LT")</f>
        <v>45698</v>
      </c>
      <c r="R33" s="10">
        <f>_xll.SNL.Clients.Office.Excel.Functions.SPG(A33, "RD_CREDIT_RATING_DATE_GLOBAL", "Issuer Credit Rating", "Local Currency LT|0")</f>
        <v>45698</v>
      </c>
      <c r="S33" s="10">
        <f>_xll.SNL.Clients.Office.Excel.Functions.SPG(A33, "RD_CREDIT_WATCH_OUTLOOK_DATE_GLOBAL", "Issuer Credit Rating", "Local Currency LT|0")</f>
        <v>45698</v>
      </c>
    </row>
    <row r="34" spans="1:19">
      <c r="A34" t="s">
        <v>38</v>
      </c>
      <c r="B34" t="str">
        <f>_xll.SNL.Clients.Office.Excel.Functions.SPG(A34,"SP_IPO_DATE")</f>
        <v/>
      </c>
      <c r="C34" s="5">
        <f>_xll.SNL.Clients.Office.Excel.Functions.SPG(A34, "SP_VOLUME_AVG_WEEKLY_TO_SHARES_OUT", , "1M")</f>
        <v>3.5728930413835771</v>
      </c>
      <c r="D34" s="5">
        <f>_xll.SNL.Clients.Office.Excel.Functions.SPG(A34, "SP_VOLUME_AVG_WEEKLY_TO_SHARES_OUT", , "3M")</f>
        <v>3.3231563241807498</v>
      </c>
      <c r="E34" s="5">
        <f>_xll.SNL.Clients.Office.Excel.Functions.SPG(A34, "SP_VOLUME_AVG_DAILY_TO_1YR_AVG_DAILY", , "1M")</f>
        <v>109.34</v>
      </c>
      <c r="F34" s="5">
        <f>_xll.SNL.Clients.Office.Excel.Functions.SPG(A34, "SP_VOLUME_AVG_DAILY_TO_1YR_AVG_DAILY", , "3M")</f>
        <v>101.7</v>
      </c>
      <c r="G34" s="9" t="str">
        <f>_xll.SNL.Clients.Office.Excel.Functions.SPG(A34, "IQ_SECTOR")</f>
        <v>Information Technology</v>
      </c>
      <c r="H34" s="9" t="str">
        <f>_xll.SNL.Clients.Office.Excel.Functions.SPG(A34, "IQ_INDUSTRY_GROUP")</f>
        <v>Semiconductors and Semiconductor Equipment</v>
      </c>
      <c r="I34" s="9" t="str">
        <f>_xll.SNL.Clients.Office.Excel.Functions.SPG(A34, "IQ_INDUSTRY")</f>
        <v>Semiconductors and Semiconductor Equipment</v>
      </c>
      <c r="J34" s="9" t="str">
        <f>_xll.SNL.Clients.Office.Excel.Functions.SPG(A34, "IQ_PRIMARY_INDUSTRY")</f>
        <v>Semiconductors</v>
      </c>
      <c r="K34" s="9" t="str">
        <f>_xll.SNL.Clients.Office.Excel.Functions.SPG(A34, "NAICS_CODE", "Primary")</f>
        <v>334413 - Semiconductor and Related Device Manufacturing</v>
      </c>
      <c r="L34" s="9" t="str">
        <f>_xll.SNL.Clients.Office.Excel.Functions.SPG(A34, "SP_TOPICTAG")</f>
        <v>Computer Vision; Data Integration; Industrial Automation; Sensors; Edge Computing; Process Automation; Artificial Intelligence</v>
      </c>
      <c r="M34" s="5">
        <f>_xll.SNL.Clients.Office.Excel.Functions.SPG(A34, "SP_PCT_SHARES_OWNED_ALL_INSTITUTIONS")</f>
        <v>88.49</v>
      </c>
      <c r="N34" s="9" t="str">
        <f>_xll.SNL.Clients.Office.Excel.Functions.SPG(A34, "RD_CREDIT_RATING_GLOBAL", "Issuer Credit Rating", "Local Currency LT|0")</f>
        <v>A-</v>
      </c>
      <c r="O34" s="9" t="str">
        <f>_xll.SNL.Clients.Office.Excel.Functions.SPG(A34, "RD_CWOL_GLOBAL", "Issuer Credit Rating", "Local Currency LT|0")</f>
        <v>Positive</v>
      </c>
      <c r="P34" s="9" t="str">
        <f>_xll.SNL.Clients.Office.Excel.Functions.SPG(A34, "RD_RATING_ACTION_GLOBAL", "Issuer Credit Rating", "Local Currency LT|0")</f>
        <v>CreditWatch/Outlook (08/05/2024)</v>
      </c>
      <c r="Q34" s="10">
        <f>_xll.SNL.Clients.Office.Excel.Functions.SPG(A34, "RD_LAST_REVIEW_DATE_GLOBAL", "Issuer Credit Rating", "Local Currency LT")</f>
        <v>45509</v>
      </c>
      <c r="R34" s="10">
        <f>_xll.SNL.Clients.Office.Excel.Functions.SPG(A34, "RD_CREDIT_RATING_DATE_GLOBAL", "Issuer Credit Rating", "Local Currency LT|0")</f>
        <v>44460</v>
      </c>
      <c r="S34" s="10">
        <f>_xll.SNL.Clients.Office.Excel.Functions.SPG(A34, "RD_CREDIT_WATCH_OUTLOOK_DATE_GLOBAL", "Issuer Credit Rating", "Local Currency LT|0")</f>
        <v>45509</v>
      </c>
    </row>
    <row r="35" spans="1:19">
      <c r="A35" t="s">
        <v>39</v>
      </c>
      <c r="B35" t="str">
        <f>_xll.SNL.Clients.Office.Excel.Functions.SPG(A35,"SP_IPO_DATE")</f>
        <v/>
      </c>
      <c r="C35" s="5">
        <f>_xll.SNL.Clients.Office.Excel.Functions.SPG(A35, "SP_VOLUME_AVG_WEEKLY_TO_SHARES_OUT", , "1M")</f>
        <v>2.6567331353449366</v>
      </c>
      <c r="D35" s="5">
        <f>_xll.SNL.Clients.Office.Excel.Functions.SPG(A35, "SP_VOLUME_AVG_WEEKLY_TO_SHARES_OUT", , "3M")</f>
        <v>2.7801510409617975</v>
      </c>
      <c r="E35" s="5">
        <f>_xll.SNL.Clients.Office.Excel.Functions.SPG(A35, "SP_VOLUME_AVG_DAILY_TO_1YR_AVG_DAILY", , "1M")</f>
        <v>102.12</v>
      </c>
      <c r="F35" s="5">
        <f>_xll.SNL.Clients.Office.Excel.Functions.SPG(A35, "SP_VOLUME_AVG_DAILY_TO_1YR_AVG_DAILY", , "3M")</f>
        <v>106.87</v>
      </c>
      <c r="G35" s="9" t="str">
        <f>_xll.SNL.Clients.Office.Excel.Functions.SPG(A35, "IQ_SECTOR")</f>
        <v>Information Technology</v>
      </c>
      <c r="H35" s="9" t="str">
        <f>_xll.SNL.Clients.Office.Excel.Functions.SPG(A35, "IQ_INDUSTRY_GROUP")</f>
        <v>Software and Services</v>
      </c>
      <c r="I35" s="9" t="str">
        <f>_xll.SNL.Clients.Office.Excel.Functions.SPG(A35, "IQ_INDUSTRY")</f>
        <v>Software</v>
      </c>
      <c r="J35" s="9" t="str">
        <f>_xll.SNL.Clients.Office.Excel.Functions.SPG(A35, "IQ_PRIMARY_INDUSTRY")</f>
        <v>Application Software</v>
      </c>
      <c r="K35" s="9" t="str">
        <f>_xll.SNL.Clients.Office.Excel.Functions.SPG(A35, "NAICS_CODE", "Primary")</f>
        <v>513210 - Software Publishers</v>
      </c>
      <c r="L35" s="9" t="str">
        <f>_xll.SNL.Clients.Office.Excel.Functions.SPG(A35, "SP_TOPICTAG")</f>
        <v>Software Development; Data Integration; Simulation; Cloud Infrastructure; Process Automation; Artificial Intelligence</v>
      </c>
      <c r="M35" s="5">
        <f>_xll.SNL.Clients.Office.Excel.Functions.SPG(A35, "SP_PCT_SHARES_OWNED_ALL_INSTITUTIONS")</f>
        <v>91.33</v>
      </c>
      <c r="N35" s="9" t="str">
        <f>_xll.SNL.Clients.Office.Excel.Functions.SPG(A35, "RD_CREDIT_RATING_GLOBAL", "Issuer Credit Rating", "Local Currency LT|0")</f>
        <v/>
      </c>
      <c r="O35" s="9" t="str">
        <f>_xll.SNL.Clients.Office.Excel.Functions.SPG(A35, "RD_CWOL_GLOBAL", "Issuer Credit Rating", "Local Currency LT|0")</f>
        <v/>
      </c>
      <c r="P35" s="9" t="str">
        <f>_xll.SNL.Clients.Office.Excel.Functions.SPG(A35, "RD_RATING_ACTION_GLOBAL", "Issuer Credit Rating", "Local Currency LT|0")</f>
        <v/>
      </c>
      <c r="Q35" s="10" t="str">
        <f>_xll.SNL.Clients.Office.Excel.Functions.SPG(A35, "RD_LAST_REVIEW_DATE_GLOBAL", "Issuer Credit Rating", "Local Currency LT")</f>
        <v/>
      </c>
      <c r="R35" s="10" t="str">
        <f>_xll.SNL.Clients.Office.Excel.Functions.SPG(A35, "RD_CREDIT_RATING_DATE_GLOBAL", "Issuer Credit Rating", "Local Currency LT|0")</f>
        <v/>
      </c>
      <c r="S35" s="10" t="str">
        <f>_xll.SNL.Clients.Office.Excel.Functions.SPG(A35, "RD_CREDIT_WATCH_OUTLOOK_DATE_GLOBAL", "Issuer Credit Rating", "Local Currency LT|0")</f>
        <v/>
      </c>
    </row>
    <row r="36" spans="1:19">
      <c r="A36" t="s">
        <v>40</v>
      </c>
      <c r="B36" t="str">
        <f>_xll.SNL.Clients.Office.Excel.Functions.SPG(A36,"SP_IPO_DATE")</f>
        <v/>
      </c>
      <c r="C36" s="5">
        <f>_xll.SNL.Clients.Office.Excel.Functions.SPG(A36, "SP_VOLUME_AVG_WEEKLY_TO_SHARES_OUT", , "1M")</f>
        <v>2.543040174452595</v>
      </c>
      <c r="D36" s="5">
        <f>_xll.SNL.Clients.Office.Excel.Functions.SPG(A36, "SP_VOLUME_AVG_WEEKLY_TO_SHARES_OUT", , "3M")</f>
        <v>2.411181133633967</v>
      </c>
      <c r="E36" s="5">
        <f>_xll.SNL.Clients.Office.Excel.Functions.SPG(A36, "SP_VOLUME_AVG_DAILY_TO_1YR_AVG_DAILY", , "1M")</f>
        <v>96.84</v>
      </c>
      <c r="F36" s="5">
        <f>_xll.SNL.Clients.Office.Excel.Functions.SPG(A36, "SP_VOLUME_AVG_DAILY_TO_1YR_AVG_DAILY", , "3M")</f>
        <v>91.82</v>
      </c>
      <c r="G36" s="9" t="str">
        <f>_xll.SNL.Clients.Office.Excel.Functions.SPG(A36, "IQ_SECTOR")</f>
        <v>Financials</v>
      </c>
      <c r="H36" s="9" t="str">
        <f>_xll.SNL.Clients.Office.Excel.Functions.SPG(A36, "IQ_INDUSTRY_GROUP")</f>
        <v>Insurance</v>
      </c>
      <c r="I36" s="9" t="str">
        <f>_xll.SNL.Clients.Office.Excel.Functions.SPG(A36, "IQ_INDUSTRY")</f>
        <v>Insurance</v>
      </c>
      <c r="J36" s="9" t="str">
        <f>_xll.SNL.Clients.Office.Excel.Functions.SPG(A36, "IQ_PRIMARY_INDUSTRY")</f>
        <v>Insurance Brokers</v>
      </c>
      <c r="K36" s="9" t="str">
        <f>_xll.SNL.Clients.Office.Excel.Functions.SPG(A36, "NAICS_CODE", "Primary")</f>
        <v>524210 - Insurance Agencies and Brokerages</v>
      </c>
      <c r="L36" s="9" t="str">
        <f>_xll.SNL.Clients.Office.Excel.Functions.SPG(A36, "SP_TOPICTAG")</f>
        <v>MHealth; Employee Benefits</v>
      </c>
      <c r="M36" s="5">
        <f>_xll.SNL.Clients.Office.Excel.Functions.SPG(A36, "SP_PCT_SHARES_OWNED_ALL_INSTITUTIONS")</f>
        <v>87.36</v>
      </c>
      <c r="N36" s="9" t="str">
        <f>_xll.SNL.Clients.Office.Excel.Functions.SPG(A36, "RD_CREDIT_RATING_GLOBAL", "Issuer Credit Rating", "Local Currency LT|0")</f>
        <v>A-</v>
      </c>
      <c r="O36" s="9" t="str">
        <f>_xll.SNL.Clients.Office.Excel.Functions.SPG(A36, "RD_CWOL_GLOBAL", "Issuer Credit Rating", "Local Currency LT|0")</f>
        <v>Negative</v>
      </c>
      <c r="P36" s="9" t="str">
        <f>_xll.SNL.Clients.Office.Excel.Functions.SPG(A36, "RD_RATING_ACTION_GLOBAL", "Issuer Credit Rating", "Local Currency LT|0")</f>
        <v>CreditWatch/Outlook (12/20/2023)</v>
      </c>
      <c r="Q36" s="10">
        <f>_xll.SNL.Clients.Office.Excel.Functions.SPG(A36, "RD_LAST_REVIEW_DATE_GLOBAL", "Issuer Credit Rating", "Local Currency LT")</f>
        <v>45588</v>
      </c>
      <c r="R36" s="10">
        <f>_xll.SNL.Clients.Office.Excel.Functions.SPG(A36, "RD_CREDIT_RATING_DATE_GLOBAL", "Issuer Credit Rating", "Local Currency LT|0")</f>
        <v>43922</v>
      </c>
      <c r="S36" s="10">
        <f>_xll.SNL.Clients.Office.Excel.Functions.SPG(A36, "RD_CREDIT_WATCH_OUTLOOK_DATE_GLOBAL", "Issuer Credit Rating", "Local Currency LT|0")</f>
        <v>45280</v>
      </c>
    </row>
    <row r="37" spans="1:19">
      <c r="A37" t="s">
        <v>41</v>
      </c>
      <c r="B37" t="str">
        <f>_xll.SNL.Clients.Office.Excel.Functions.SPG(A37,"SP_IPO_DATE")</f>
        <v/>
      </c>
      <c r="C37" s="5">
        <f>_xll.SNL.Clients.Office.Excel.Functions.SPG(A37, "SP_VOLUME_AVG_WEEKLY_TO_SHARES_OUT", , "1M")</f>
        <v>9.0027867384980329</v>
      </c>
      <c r="D37" s="5">
        <f>_xll.SNL.Clients.Office.Excel.Functions.SPG(A37, "SP_VOLUME_AVG_WEEKLY_TO_SHARES_OUT", , "3M")</f>
        <v>8.9904130990715458</v>
      </c>
      <c r="E37" s="5">
        <f>_xll.SNL.Clients.Office.Excel.Functions.SPG(A37, "SP_VOLUME_AVG_DAILY_TO_1YR_AVG_DAILY", , "1M")</f>
        <v>104.56</v>
      </c>
      <c r="F37" s="5">
        <f>_xll.SNL.Clients.Office.Excel.Functions.SPG(A37, "SP_VOLUME_AVG_DAILY_TO_1YR_AVG_DAILY", , "3M")</f>
        <v>104.42</v>
      </c>
      <c r="G37" s="9" t="str">
        <f>_xll.SNL.Clients.Office.Excel.Functions.SPG(A37, "IQ_SECTOR")</f>
        <v>Energy</v>
      </c>
      <c r="H37" s="9" t="str">
        <f>_xll.SNL.Clients.Office.Excel.Functions.SPG(A37, "IQ_INDUSTRY_GROUP")</f>
        <v>Energy</v>
      </c>
      <c r="I37" s="9" t="str">
        <f>_xll.SNL.Clients.Office.Excel.Functions.SPG(A37, "IQ_INDUSTRY")</f>
        <v>Oil, Gas and Consumable Fuels</v>
      </c>
      <c r="J37" s="9" t="str">
        <f>_xll.SNL.Clients.Office.Excel.Functions.SPG(A37, "IQ_PRIMARY_INDUSTRY")</f>
        <v>Oil and Gas Exploration and Production</v>
      </c>
      <c r="K37" s="9" t="str">
        <f>_xll.SNL.Clients.Office.Excel.Functions.SPG(A37, "NAICS_CODE", "Primary")</f>
        <v>2111 - Oil and Gas Extraction</v>
      </c>
      <c r="L37" s="9" t="str">
        <f>_xll.SNL.Clients.Office.Excel.Functions.SPG(A37, "SP_TOPICTAG")</f>
        <v>Biofuel</v>
      </c>
      <c r="M37" s="5">
        <f>_xll.SNL.Clients.Office.Excel.Functions.SPG(A37, "SP_PCT_SHARES_OWNED_ALL_INSTITUTIONS")</f>
        <v>86.51</v>
      </c>
      <c r="N37" s="9" t="str">
        <f>_xll.SNL.Clients.Office.Excel.Functions.SPG(A37, "RD_CREDIT_RATING_GLOBAL", "Issuer Credit Rating", "Local Currency LT|0")</f>
        <v>BBB-</v>
      </c>
      <c r="O37" s="9" t="str">
        <f>_xll.SNL.Clients.Office.Excel.Functions.SPG(A37, "RD_CWOL_GLOBAL", "Issuer Credit Rating", "Local Currency LT|0")</f>
        <v>Stable</v>
      </c>
      <c r="P37" s="9" t="str">
        <f>_xll.SNL.Clients.Office.Excel.Functions.SPG(A37, "RD_RATING_ACTION_GLOBAL", "Issuer Credit Rating", "Local Currency LT|0")</f>
        <v>New Rating | CreditWatch/Outlook (12/03/2024)</v>
      </c>
      <c r="Q37" s="10">
        <f>_xll.SNL.Clients.Office.Excel.Functions.SPG(A37, "RD_LAST_REVIEW_DATE_GLOBAL", "Issuer Credit Rating", "Local Currency LT")</f>
        <v>45629</v>
      </c>
      <c r="R37" s="10">
        <f>_xll.SNL.Clients.Office.Excel.Functions.SPG(A37, "RD_CREDIT_RATING_DATE_GLOBAL", "Issuer Credit Rating", "Local Currency LT|0")</f>
        <v>45629</v>
      </c>
      <c r="S37" s="10">
        <f>_xll.SNL.Clients.Office.Excel.Functions.SPG(A37, "RD_CREDIT_WATCH_OUTLOOK_DATE_GLOBAL", "Issuer Credit Rating", "Local Currency LT|0")</f>
        <v>45629</v>
      </c>
    </row>
    <row r="38" spans="1:19">
      <c r="A38" t="s">
        <v>42</v>
      </c>
      <c r="B38" s="10">
        <f>_xll.SNL.Clients.Office.Excel.Functions.SPG(A38,"SP_IPO_DATE")</f>
        <v>40631</v>
      </c>
      <c r="C38" s="5">
        <f>_xll.SNL.Clients.Office.Excel.Functions.SPG(A38, "SP_VOLUME_AVG_WEEKLY_TO_SHARES_OUT", , "1M")</f>
        <v>2.9191449133860981</v>
      </c>
      <c r="D38" s="5">
        <f>_xll.SNL.Clients.Office.Excel.Functions.SPG(A38, "SP_VOLUME_AVG_WEEKLY_TO_SHARES_OUT", , "3M")</f>
        <v>4.7690324944256748</v>
      </c>
      <c r="E38" s="5">
        <f>_xll.SNL.Clients.Office.Excel.Functions.SPG(A38, "SP_VOLUME_AVG_DAILY_TO_1YR_AVG_DAILY", , "1M")</f>
        <v>98.63</v>
      </c>
      <c r="F38" s="5">
        <f>_xll.SNL.Clients.Office.Excel.Functions.SPG(A38, "SP_VOLUME_AVG_DAILY_TO_1YR_AVG_DAILY", , "3M")</f>
        <v>161.13999999999999</v>
      </c>
      <c r="G38" s="9" t="str">
        <f>_xll.SNL.Clients.Office.Excel.Functions.SPG(A38, "IQ_SECTOR")</f>
        <v>Financials</v>
      </c>
      <c r="H38" s="9" t="str">
        <f>_xll.SNL.Clients.Office.Excel.Functions.SPG(A38, "IQ_INDUSTRY_GROUP")</f>
        <v>Financial Services</v>
      </c>
      <c r="I38" s="9" t="str">
        <f>_xll.SNL.Clients.Office.Excel.Functions.SPG(A38, "IQ_INDUSTRY")</f>
        <v>Financial Services</v>
      </c>
      <c r="J38" s="9" t="str">
        <f>_xll.SNL.Clients.Office.Excel.Functions.SPG(A38, "IQ_PRIMARY_INDUSTRY")</f>
        <v>Diversified Financial Services</v>
      </c>
      <c r="K38" s="9" t="str">
        <f>_xll.SNL.Clients.Office.Excel.Functions.SPG(A38, "NAICS_CODE", "Primary")</f>
        <v>523150 - Investment Banking and Securities Intermediation</v>
      </c>
      <c r="L38" s="9" t="str">
        <f>_xll.SNL.Clients.Office.Excel.Functions.SPG(A38, "SP_TOPICTAG")</f>
        <v/>
      </c>
      <c r="M38" s="5">
        <f>_xll.SNL.Clients.Office.Excel.Functions.SPG(A38, "SP_PCT_SHARES_OWNED_ALL_INSTITUTIONS")</f>
        <v>72.25</v>
      </c>
      <c r="N38" s="9" t="str">
        <f>_xll.SNL.Clients.Office.Excel.Functions.SPG(A38, "RD_CREDIT_RATING_GLOBAL", "Issuer Credit Rating", "Local Currency LT|0")</f>
        <v>A</v>
      </c>
      <c r="O38" s="9" t="str">
        <f>_xll.SNL.Clients.Office.Excel.Functions.SPG(A38, "RD_CWOL_GLOBAL", "Issuer Credit Rating", "Local Currency LT|0")</f>
        <v>Stable</v>
      </c>
      <c r="P38" s="9" t="str">
        <f>_xll.SNL.Clients.Office.Excel.Functions.SPG(A38, "RD_RATING_ACTION_GLOBAL", "Issuer Credit Rating", "Local Currency LT|0")</f>
        <v>Upgrade | CreditWatch/Outlook (11/07/2023)</v>
      </c>
      <c r="Q38" s="10">
        <f>_xll.SNL.Clients.Office.Excel.Functions.SPG(A38, "RD_LAST_REVIEW_DATE_GLOBAL", "Issuer Credit Rating", "Local Currency LT")</f>
        <v>45526</v>
      </c>
      <c r="R38" s="10">
        <f>_xll.SNL.Clients.Office.Excel.Functions.SPG(A38, "RD_CREDIT_RATING_DATE_GLOBAL", "Issuer Credit Rating", "Local Currency LT|0")</f>
        <v>45237</v>
      </c>
      <c r="S38" s="10">
        <f>_xll.SNL.Clients.Office.Excel.Functions.SPG(A38, "RD_CREDIT_WATCH_OUTLOOK_DATE_GLOBAL", "Issuer Credit Rating", "Local Currency LT|0")</f>
        <v>45237</v>
      </c>
    </row>
    <row r="39" spans="1:19">
      <c r="A39" t="s">
        <v>43</v>
      </c>
      <c r="B39" s="10">
        <f>_xll.SNL.Clients.Office.Excel.Functions.SPG(A39,"SP_IPO_DATE")</f>
        <v>29567</v>
      </c>
      <c r="C39" s="5">
        <f>_xll.SNL.Clients.Office.Excel.Functions.SPG(A39, "SP_VOLUME_AVG_WEEKLY_TO_SHARES_OUT", , "1M")</f>
        <v>1.9673558781832319</v>
      </c>
      <c r="D39" s="5">
        <f>_xll.SNL.Clients.Office.Excel.Functions.SPG(A39, "SP_VOLUME_AVG_WEEKLY_TO_SHARES_OUT", , "3M")</f>
        <v>1.6617078366893405</v>
      </c>
      <c r="E39" s="5">
        <f>_xll.SNL.Clients.Office.Excel.Functions.SPG(A39, "SP_VOLUME_AVG_DAILY_TO_1YR_AVG_DAILY", , "1M")</f>
        <v>103.78</v>
      </c>
      <c r="F39" s="5">
        <f>_xll.SNL.Clients.Office.Excel.Functions.SPG(A39, "SP_VOLUME_AVG_DAILY_TO_1YR_AVG_DAILY", , "3M")</f>
        <v>87.65</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Technology Hardware, Storage and Peripherals</v>
      </c>
      <c r="J39" s="9" t="str">
        <f>_xll.SNL.Clients.Office.Excel.Functions.SPG(A39, "IQ_PRIMARY_INDUSTRY")</f>
        <v>Technology Hardware, Storage and Peripherals</v>
      </c>
      <c r="K39" s="9" t="str">
        <f>_xll.SNL.Clients.Office.Excel.Functions.SPG(A39, "NAICS_CODE", "Primary")</f>
        <v>334220 - Radio and Television Broadcasting and Wireless Communications Equipment Manufacturing</v>
      </c>
      <c r="L39" s="9" t="str">
        <f>_xll.SNL.Clients.Office.Excel.Functions.SPG(A39, "SP_TOPICTAG")</f>
        <v>Software Development; Fitness; Wearables; Data Protection; Biofuel; Cloud Infrastructure; Cloud Storage; Storage Management; Online Payments; Utility Scale Solar; Onshore and Offshore Wind</v>
      </c>
      <c r="M39" s="5">
        <f>_xll.SNL.Clients.Office.Excel.Functions.SPG(A39, "SP_PCT_SHARES_OWNED_ALL_INSTITUTIONS")</f>
        <v>61.03</v>
      </c>
      <c r="N39" s="9" t="str">
        <f>_xll.SNL.Clients.Office.Excel.Functions.SPG(A39, "RD_CREDIT_RATING_GLOBAL", "Issuer Credit Rating", "Local Currency LT|0")</f>
        <v>AA+</v>
      </c>
      <c r="O39" s="9" t="str">
        <f>_xll.SNL.Clients.Office.Excel.Functions.SPG(A39, "RD_CWOL_GLOBAL", "Issuer Credit Rating", "Local Currency LT|0")</f>
        <v>Stable</v>
      </c>
      <c r="P39" s="9" t="str">
        <f>_xll.SNL.Clients.Office.Excel.Functions.SPG(A39, "RD_RATING_ACTION_GLOBAL", "Issuer Credit Rating", "Local Currency LT|0")</f>
        <v>New Rating | CreditWatch/Outlook (04/23/2013)</v>
      </c>
      <c r="Q39" s="10">
        <f>_xll.SNL.Clients.Office.Excel.Functions.SPG(A39, "RD_LAST_REVIEW_DATE_GLOBAL", "Issuer Credit Rating", "Local Currency LT")</f>
        <v>45429</v>
      </c>
      <c r="R39" s="10">
        <f>_xll.SNL.Clients.Office.Excel.Functions.SPG(A39, "RD_CREDIT_RATING_DATE_GLOBAL", "Issuer Credit Rating", "Local Currency LT|0")</f>
        <v>41387</v>
      </c>
      <c r="S39" s="10">
        <f>_xll.SNL.Clients.Office.Excel.Functions.SPG(A39, "RD_CREDIT_WATCH_OUTLOOK_DATE_GLOBAL", "Issuer Credit Rating", "Local Currency LT|0")</f>
        <v>41387</v>
      </c>
    </row>
    <row r="40" spans="1:19">
      <c r="A40" t="s">
        <v>44</v>
      </c>
      <c r="B40" s="10">
        <f>_xll.SNL.Clients.Office.Excel.Functions.SPG(A40,"SP_IPO_DATE")</f>
        <v>28503</v>
      </c>
      <c r="C40" s="5">
        <f>_xll.SNL.Clients.Office.Excel.Functions.SPG(A40, "SP_VOLUME_AVG_WEEKLY_TO_SHARES_OUT", , "1M")</f>
        <v>3.9379238870099478</v>
      </c>
      <c r="D40" s="5">
        <f>_xll.SNL.Clients.Office.Excel.Functions.SPG(A40, "SP_VOLUME_AVG_WEEKLY_TO_SHARES_OUT", , "3M")</f>
        <v>4.1666294045776553</v>
      </c>
      <c r="E40" s="5">
        <f>_xll.SNL.Clients.Office.Excel.Functions.SPG(A40, "SP_VOLUME_AVG_DAILY_TO_1YR_AVG_DAILY", , "1M")</f>
        <v>102.86</v>
      </c>
      <c r="F40" s="5">
        <f>_xll.SNL.Clients.Office.Excel.Functions.SPG(A40, "SP_VOLUME_AVG_DAILY_TO_1YR_AVG_DAILY", , "3M")</f>
        <v>108.83</v>
      </c>
      <c r="G40" s="9" t="str">
        <f>_xll.SNL.Clients.Office.Excel.Functions.SPG(A40, "IQ_SECTOR")</f>
        <v>Information Technology</v>
      </c>
      <c r="H40" s="9" t="str">
        <f>_xll.SNL.Clients.Office.Excel.Functions.SPG(A40, "IQ_INDUSTRY_GROUP")</f>
        <v>Semiconductors and Semiconductor Equipment</v>
      </c>
      <c r="I40" s="9" t="str">
        <f>_xll.SNL.Clients.Office.Excel.Functions.SPG(A40, "IQ_INDUSTRY")</f>
        <v>Semiconductors and Semiconductor Equipment</v>
      </c>
      <c r="J40" s="9" t="str">
        <f>_xll.SNL.Clients.Office.Excel.Functions.SPG(A40, "IQ_PRIMARY_INDUSTRY")</f>
        <v>Semiconductor Materials and Equipment</v>
      </c>
      <c r="K40" s="9" t="str">
        <f>_xll.SNL.Clients.Office.Excel.Functions.SPG(A40, "NAICS_CODE", "Primary")</f>
        <v>333242 - Semiconductor Machinery Manufacturing</v>
      </c>
      <c r="L40" s="9" t="str">
        <f>_xll.SNL.Clients.Office.Excel.Functions.SPG(A40, "SP_TOPICTAG")</f>
        <v>Industrial Automation; Sensors; 3D Printing</v>
      </c>
      <c r="M40" s="5">
        <f>_xll.SNL.Clients.Office.Excel.Functions.SPG(A40, "SP_PCT_SHARES_OWNED_ALL_INSTITUTIONS")</f>
        <v>83.02</v>
      </c>
      <c r="N40" s="9" t="str">
        <f>_xll.SNL.Clients.Office.Excel.Functions.SPG(A40, "RD_CREDIT_RATING_GLOBAL", "Issuer Credit Rating", "Local Currency LT|0")</f>
        <v>A</v>
      </c>
      <c r="O40" s="9" t="str">
        <f>_xll.SNL.Clients.Office.Excel.Functions.SPG(A40, "RD_CWOL_GLOBAL", "Issuer Credit Rating", "Local Currency LT|0")</f>
        <v>Stable</v>
      </c>
      <c r="P40" s="9" t="str">
        <f>_xll.SNL.Clients.Office.Excel.Functions.SPG(A40, "RD_RATING_ACTION_GLOBAL", "Issuer Credit Rating", "Local Currency LT|0")</f>
        <v>Upgrade | CreditWatch/Outlook (08/09/2021)</v>
      </c>
      <c r="Q40" s="10">
        <f>_xll.SNL.Clients.Office.Excel.Functions.SPG(A40, "RD_LAST_REVIEW_DATE_GLOBAL", "Issuer Credit Rating", "Local Currency LT")</f>
        <v>45464</v>
      </c>
      <c r="R40" s="10">
        <f>_xll.SNL.Clients.Office.Excel.Functions.SPG(A40, "RD_CREDIT_RATING_DATE_GLOBAL", "Issuer Credit Rating", "Local Currency LT|0")</f>
        <v>44417</v>
      </c>
      <c r="S40" s="10">
        <f>_xll.SNL.Clients.Office.Excel.Functions.SPG(A40, "RD_CREDIT_WATCH_OUTLOOK_DATE_GLOBAL", "Issuer Credit Rating", "Local Currency LT|0")</f>
        <v>44417</v>
      </c>
    </row>
    <row r="41" spans="1:19">
      <c r="A41" t="s">
        <v>45</v>
      </c>
      <c r="B41" s="10">
        <f>_xll.SNL.Clients.Office.Excel.Functions.SPG(A41,"SP_IPO_DATE")</f>
        <v>40863</v>
      </c>
      <c r="C41" s="5">
        <f>_xll.SNL.Clients.Office.Excel.Functions.SPG(A41, "SP_VOLUME_AVG_WEEKLY_TO_SHARES_OUT", , "1M")</f>
        <v>7.8844633365060552</v>
      </c>
      <c r="D41" s="5">
        <f>_xll.SNL.Clients.Office.Excel.Functions.SPG(A41, "SP_VOLUME_AVG_WEEKLY_TO_SHARES_OUT", , "3M")</f>
        <v>8.3187888469726143</v>
      </c>
      <c r="E41" s="5">
        <f>_xll.SNL.Clients.Office.Excel.Functions.SPG(A41, "SP_VOLUME_AVG_DAILY_TO_1YR_AVG_DAILY", , "1M")</f>
        <v>111.47</v>
      </c>
      <c r="F41" s="5">
        <f>_xll.SNL.Clients.Office.Excel.Functions.SPG(A41, "SP_VOLUME_AVG_DAILY_TO_1YR_AVG_DAILY", , "3M")</f>
        <v>117.61</v>
      </c>
      <c r="G41" s="9" t="str">
        <f>_xll.SNL.Clients.Office.Excel.Functions.SPG(A41, "IQ_SECTOR")</f>
        <v>Consumer Discretionary</v>
      </c>
      <c r="H41" s="9" t="str">
        <f>_xll.SNL.Clients.Office.Excel.Functions.SPG(A41, "IQ_INDUSTRY_GROUP")</f>
        <v>Automobiles and Components</v>
      </c>
      <c r="I41" s="9" t="str">
        <f>_xll.SNL.Clients.Office.Excel.Functions.SPG(A41, "IQ_INDUSTRY")</f>
        <v>Automobile Components</v>
      </c>
      <c r="J41" s="9" t="str">
        <f>_xll.SNL.Clients.Office.Excel.Functions.SPG(A41, "IQ_PRIMARY_INDUSTRY")</f>
        <v>Automotive Parts and Equipment</v>
      </c>
      <c r="K41" s="9" t="str">
        <f>_xll.SNL.Clients.Office.Excel.Functions.SPG(A41, "NAICS_CODE", "Primary")</f>
        <v>3363 - Motor Vehicle Parts Manufacturing</v>
      </c>
      <c r="L41" s="9" t="str">
        <f>_xll.SNL.Clients.Office.Excel.Functions.SPG(A41, "SP_TOPICTAG")</f>
        <v>Fleet Management; Industrial Automation; Sensors; Electric Vehicle; Process Automation; Autonomous Vehicles</v>
      </c>
      <c r="M41" s="5">
        <f>_xll.SNL.Clients.Office.Excel.Functions.SPG(A41, "SP_PCT_SHARES_OWNED_ALL_INSTITUTIONS")</f>
        <v>110.45</v>
      </c>
      <c r="N41" s="9" t="str">
        <f>_xll.SNL.Clients.Office.Excel.Functions.SPG(A41, "RD_CREDIT_RATING_GLOBAL", "Issuer Credit Rating", "Local Currency LT|0")</f>
        <v>BBB</v>
      </c>
      <c r="O41" s="9" t="str">
        <f>_xll.SNL.Clients.Office.Excel.Functions.SPG(A41, "RD_CWOL_GLOBAL", "Issuer Credit Rating", "Local Currency LT|0")</f>
        <v>Stable</v>
      </c>
      <c r="P41" s="9" t="str">
        <f>_xll.SNL.Clients.Office.Excel.Functions.SPG(A41, "RD_RATING_ACTION_GLOBAL", "Issuer Credit Rating", "Local Currency LT|0")</f>
        <v>New Rating | CreditWatch/Outlook (12/23/2024)</v>
      </c>
      <c r="Q41" s="10">
        <f>_xll.SNL.Clients.Office.Excel.Functions.SPG(A41, "RD_LAST_REVIEW_DATE_GLOBAL", "Issuer Credit Rating", "Local Currency LT")</f>
        <v>45649</v>
      </c>
      <c r="R41" s="10">
        <f>_xll.SNL.Clients.Office.Excel.Functions.SPG(A41, "RD_CREDIT_RATING_DATE_GLOBAL", "Issuer Credit Rating", "Local Currency LT|0")</f>
        <v>45649</v>
      </c>
      <c r="S41" s="10">
        <f>_xll.SNL.Clients.Office.Excel.Functions.SPG(A41, "RD_CREDIT_WATCH_OUTLOOK_DATE_GLOBAL", "Issuer Credit Rating", "Local Currency LT|0")</f>
        <v>45649</v>
      </c>
    </row>
    <row r="42" spans="1:19">
      <c r="A42" t="s">
        <v>46</v>
      </c>
      <c r="B42" s="10">
        <f>_xll.SNL.Clients.Office.Excel.Functions.SPG(A42,"SP_IPO_DATE")</f>
        <v>34956</v>
      </c>
      <c r="C42" s="5">
        <f>_xll.SNL.Clients.Office.Excel.Functions.SPG(A42, "SP_VOLUME_AVG_WEEKLY_TO_SHARES_OUT", , "1M")</f>
        <v>2.6016072866611175</v>
      </c>
      <c r="D42" s="5">
        <f>_xll.SNL.Clients.Office.Excel.Functions.SPG(A42, "SP_VOLUME_AVG_WEEKLY_TO_SHARES_OUT", , "3M")</f>
        <v>2.5189302089402013</v>
      </c>
      <c r="E42" s="5">
        <f>_xll.SNL.Clients.Office.Excel.Functions.SPG(A42, "SP_VOLUME_AVG_DAILY_TO_1YR_AVG_DAILY", , "1M")</f>
        <v>113.19</v>
      </c>
      <c r="F42" s="5">
        <f>_xll.SNL.Clients.Office.Excel.Functions.SPG(A42, "SP_VOLUME_AVG_DAILY_TO_1YR_AVG_DAILY", , "3M")</f>
        <v>109.6</v>
      </c>
      <c r="G42" s="9" t="str">
        <f>_xll.SNL.Clients.Office.Excel.Functions.SPG(A42, "IQ_SECTOR")</f>
        <v>Financials</v>
      </c>
      <c r="H42" s="9" t="str">
        <f>_xll.SNL.Clients.Office.Excel.Functions.SPG(A42, "IQ_INDUSTRY_GROUP")</f>
        <v>Insurance</v>
      </c>
      <c r="I42" s="9" t="str">
        <f>_xll.SNL.Clients.Office.Excel.Functions.SPG(A42, "IQ_INDUSTRY")</f>
        <v>Insurance</v>
      </c>
      <c r="J42" s="9" t="str">
        <f>_xll.SNL.Clients.Office.Excel.Functions.SPG(A42, "IQ_PRIMARY_INDUSTRY")</f>
        <v>Property and Casualty Insurance</v>
      </c>
      <c r="K42" s="9" t="str">
        <f>_xll.SNL.Clients.Office.Excel.Functions.SPG(A42, "NAICS_CODE", "Primary")</f>
        <v>5241 - Insurance Carriers</v>
      </c>
      <c r="L42" s="9" t="str">
        <f>_xll.SNL.Clients.Office.Excel.Functions.SPG(A42, "SP_TOPICTAG")</f>
        <v/>
      </c>
      <c r="M42" s="5">
        <f>_xll.SNL.Clients.Office.Excel.Functions.SPG(A42, "SP_PCT_SHARES_OWNED_ALL_INSTITUTIONS")</f>
        <v>90.95</v>
      </c>
      <c r="N42" s="9" t="str">
        <f>_xll.SNL.Clients.Office.Excel.Functions.SPG(A42, "RD_CREDIT_RATING_GLOBAL", "Issuer Credit Rating", "Local Currency LT|0")</f>
        <v>A-</v>
      </c>
      <c r="O42" s="9" t="str">
        <f>_xll.SNL.Clients.Office.Excel.Functions.SPG(A42, "RD_CWOL_GLOBAL", "Issuer Credit Rating", "Local Currency LT|0")</f>
        <v>Stable</v>
      </c>
      <c r="P42" s="9" t="str">
        <f>_xll.SNL.Clients.Office.Excel.Functions.SPG(A42, "RD_RATING_ACTION_GLOBAL", "Issuer Credit Rating", "Local Currency LT|0")</f>
        <v>CreditWatch/Outlook (01/29/2024)</v>
      </c>
      <c r="Q42" s="10">
        <f>_xll.SNL.Clients.Office.Excel.Functions.SPG(A42, "RD_LAST_REVIEW_DATE_GLOBAL", "Issuer Credit Rating", "Local Currency LT")</f>
        <v>45463</v>
      </c>
      <c r="R42" s="10">
        <f>_xll.SNL.Clients.Office.Excel.Functions.SPG(A42, "RD_CREDIT_RATING_DATE_GLOBAL", "Issuer Credit Rating", "Local Currency LT|0")</f>
        <v>40388</v>
      </c>
      <c r="S42" s="10">
        <f>_xll.SNL.Clients.Office.Excel.Functions.SPG(A42, "RD_CREDIT_WATCH_OUTLOOK_DATE_GLOBAL", "Issuer Credit Rating", "Local Currency LT|0")</f>
        <v>45320</v>
      </c>
    </row>
    <row r="43" spans="1:19">
      <c r="A43" t="s">
        <v>47</v>
      </c>
      <c r="B43" t="str">
        <f>_xll.SNL.Clients.Office.Excel.Functions.SPG(A43,"SP_IPO_DATE")</f>
        <v/>
      </c>
      <c r="C43" s="5">
        <f>_xll.SNL.Clients.Office.Excel.Functions.SPG(A43, "SP_VOLUME_AVG_WEEKLY_TO_SHARES_OUT", , "1M")</f>
        <v>4.1159272743666246</v>
      </c>
      <c r="D43" s="5">
        <f>_xll.SNL.Clients.Office.Excel.Functions.SPG(A43, "SP_VOLUME_AVG_WEEKLY_TO_SHARES_OUT", , "3M")</f>
        <v>3.4545065799118673</v>
      </c>
      <c r="E43" s="5">
        <f>_xll.SNL.Clients.Office.Excel.Functions.SPG(A43, "SP_VOLUME_AVG_DAILY_TO_1YR_AVG_DAILY", , "1M")</f>
        <v>108.22</v>
      </c>
      <c r="F43" s="5">
        <f>_xll.SNL.Clients.Office.Excel.Functions.SPG(A43, "SP_VOLUME_AVG_DAILY_TO_1YR_AVG_DAILY", , "3M")</f>
        <v>90.83</v>
      </c>
      <c r="G43" s="9" t="str">
        <f>_xll.SNL.Clients.Office.Excel.Functions.SPG(A43, "IQ_SECTOR")</f>
        <v>Consumer Staples</v>
      </c>
      <c r="H43" s="9" t="str">
        <f>_xll.SNL.Clients.Office.Excel.Functions.SPG(A43, "IQ_INDUSTRY_GROUP")</f>
        <v>Food, Beverage and Tobacco</v>
      </c>
      <c r="I43" s="9" t="str">
        <f>_xll.SNL.Clients.Office.Excel.Functions.SPG(A43, "IQ_INDUSTRY")</f>
        <v>Food Products</v>
      </c>
      <c r="J43" s="9" t="str">
        <f>_xll.SNL.Clients.Office.Excel.Functions.SPG(A43, "IQ_PRIMARY_INDUSTRY")</f>
        <v>Agricultural Products and Services</v>
      </c>
      <c r="K43" s="9" t="str">
        <f>_xll.SNL.Clients.Office.Excel.Functions.SPG(A43, "NAICS_CODE", "Primary")</f>
        <v>3112 - Grain and Oilseed Milling</v>
      </c>
      <c r="L43" s="9" t="str">
        <f>_xll.SNL.Clients.Office.Excel.Functions.SPG(A43, "SP_TOPICTAG")</f>
        <v>Animal Feed; Farming; Livestock; Biofuel; Biomass Energy; Alternative Protein; Anaerobic Digestion</v>
      </c>
      <c r="M43" s="5">
        <f>_xll.SNL.Clients.Office.Excel.Functions.SPG(A43, "SP_PCT_SHARES_OWNED_ALL_INSTITUTIONS")</f>
        <v>81.569999999999993</v>
      </c>
      <c r="N43" s="9" t="str">
        <f>_xll.SNL.Clients.Office.Excel.Functions.SPG(A43, "RD_CREDIT_RATING_GLOBAL", "Issuer Credit Rating", "Local Currency LT|0")</f>
        <v>A</v>
      </c>
      <c r="O43" s="9" t="str">
        <f>_xll.SNL.Clients.Office.Excel.Functions.SPG(A43, "RD_CWOL_GLOBAL", "Issuer Credit Rating", "Local Currency LT|0")</f>
        <v>Negative</v>
      </c>
      <c r="P43" s="9" t="str">
        <f>_xll.SNL.Clients.Office.Excel.Functions.SPG(A43, "RD_RATING_ACTION_GLOBAL", "Issuer Credit Rating", "Local Currency LT|0")</f>
        <v>CreditWatch/Outlook (03/21/2024)</v>
      </c>
      <c r="Q43" s="10">
        <f>_xll.SNL.Clients.Office.Excel.Functions.SPG(A43, "RD_LAST_REVIEW_DATE_GLOBAL", "Issuer Credit Rating", "Local Currency LT")</f>
        <v>45614</v>
      </c>
      <c r="R43" s="10">
        <f>_xll.SNL.Clients.Office.Excel.Functions.SPG(A43, "RD_CREDIT_RATING_DATE_GLOBAL", "Issuer Credit Rating", "Local Currency LT|0")</f>
        <v>38608</v>
      </c>
      <c r="S43" s="10">
        <f>_xll.SNL.Clients.Office.Excel.Functions.SPG(A43, "RD_CREDIT_WATCH_OUTLOOK_DATE_GLOBAL", "Issuer Credit Rating", "Local Currency LT|0")</f>
        <v>45372</v>
      </c>
    </row>
    <row r="44" spans="1:19">
      <c r="A44" t="s">
        <v>48</v>
      </c>
      <c r="B44" s="10">
        <f>_xll.SNL.Clients.Office.Excel.Functions.SPG(A44,"SP_IPO_DATE")</f>
        <v>41795</v>
      </c>
      <c r="C44" s="5">
        <f>_xll.SNL.Clients.Office.Excel.Functions.SPG(A44, "SP_VOLUME_AVG_WEEKLY_TO_SHARES_OUT", , "1M")</f>
        <v>3.7506017344540994</v>
      </c>
      <c r="D44" s="5">
        <f>_xll.SNL.Clients.Office.Excel.Functions.SPG(A44, "SP_VOLUME_AVG_WEEKLY_TO_SHARES_OUT", , "3M")</f>
        <v>3.3542450844038827</v>
      </c>
      <c r="E44" s="5">
        <f>_xll.SNL.Clients.Office.Excel.Functions.SPG(A44, "SP_VOLUME_AVG_DAILY_TO_1YR_AVG_DAILY", , "1M")</f>
        <v>106.88</v>
      </c>
      <c r="F44" s="5">
        <f>_xll.SNL.Clients.Office.Excel.Functions.SPG(A44, "SP_VOLUME_AVG_DAILY_TO_1YR_AVG_DAILY", , "3M")</f>
        <v>95.58</v>
      </c>
      <c r="G44" s="9" t="str">
        <f>_xll.SNL.Clients.Office.Excel.Functions.SPG(A44, "IQ_SECTOR")</f>
        <v>Information Technology</v>
      </c>
      <c r="H44" s="9" t="str">
        <f>_xll.SNL.Clients.Office.Excel.Functions.SPG(A44, "IQ_INDUSTRY_GROUP")</f>
        <v>Technology Hardware and Equipment</v>
      </c>
      <c r="I44" s="9" t="str">
        <f>_xll.SNL.Clients.Office.Excel.Functions.SPG(A44, "IQ_INDUSTRY")</f>
        <v>Communications Equipment</v>
      </c>
      <c r="J44" s="9" t="str">
        <f>_xll.SNL.Clients.Office.Excel.Functions.SPG(A44, "IQ_PRIMARY_INDUSTRY")</f>
        <v>Communications Equipment</v>
      </c>
      <c r="K44" s="9" t="str">
        <f>_xll.SNL.Clients.Office.Excel.Functions.SPG(A44, "NAICS_CODE", "Primary")</f>
        <v>3342 - Communications Equipment Manufacturing</v>
      </c>
      <c r="L44" s="9" t="str">
        <f>_xll.SNL.Clients.Office.Excel.Functions.SPG(A44, "SP_TOPICTAG")</f>
        <v>Cloud Management; Machine Learning; Cloud Infrastructure; Cloud Security; Process Automation; Network Security; Artificial Intelligence</v>
      </c>
      <c r="M44" s="5">
        <f>_xll.SNL.Clients.Office.Excel.Functions.SPG(A44, "SP_PCT_SHARES_OWNED_ALL_INSTITUTIONS")</f>
        <v>68.010000000000005</v>
      </c>
      <c r="N44" s="9" t="str">
        <f>_xll.SNL.Clients.Office.Excel.Functions.SPG(A44, "RD_CREDIT_RATING_GLOBAL", "Issuer Credit Rating", "Local Currency LT|0")</f>
        <v/>
      </c>
      <c r="O44" s="9" t="str">
        <f>_xll.SNL.Clients.Office.Excel.Functions.SPG(A44, "RD_CWOL_GLOBAL", "Issuer Credit Rating", "Local Currency LT|0")</f>
        <v/>
      </c>
      <c r="P44" s="9" t="str">
        <f>_xll.SNL.Clients.Office.Excel.Functions.SPG(A44, "RD_RATING_ACTION_GLOBAL", "Issuer Credit Rating", "Local Currency LT|0")</f>
        <v/>
      </c>
      <c r="Q44" s="10" t="str">
        <f>_xll.SNL.Clients.Office.Excel.Functions.SPG(A44, "RD_LAST_REVIEW_DATE_GLOBAL", "Issuer Credit Rating", "Local Currency LT")</f>
        <v/>
      </c>
      <c r="R44" s="10" t="str">
        <f>_xll.SNL.Clients.Office.Excel.Functions.SPG(A44, "RD_CREDIT_RATING_DATE_GLOBAL", "Issuer Credit Rating", "Local Currency LT|0")</f>
        <v/>
      </c>
      <c r="S44" s="10" t="str">
        <f>_xll.SNL.Clients.Office.Excel.Functions.SPG(A44, "RD_CREDIT_WATCH_OUTLOOK_DATE_GLOBAL", "Issuer Credit Rating", "Local Currency LT|0")</f>
        <v/>
      </c>
    </row>
    <row r="45" spans="1:19">
      <c r="A45" t="s">
        <v>49</v>
      </c>
      <c r="B45" s="10">
        <f>_xll.SNL.Clients.Office.Excel.Functions.SPG(A45,"SP_IPO_DATE")</f>
        <v>30853</v>
      </c>
      <c r="C45" s="5">
        <f>_xll.SNL.Clients.Office.Excel.Functions.SPG(A45, "SP_VOLUME_AVG_WEEKLY_TO_SHARES_OUT", , "1M")</f>
        <v>3.5219348820625669</v>
      </c>
      <c r="D45" s="5">
        <f>_xll.SNL.Clients.Office.Excel.Functions.SPG(A45, "SP_VOLUME_AVG_WEEKLY_TO_SHARES_OUT", , "3M")</f>
        <v>4.0485666804730487</v>
      </c>
      <c r="E45" s="5">
        <f>_xll.SNL.Clients.Office.Excel.Functions.SPG(A45, "SP_VOLUME_AVG_DAILY_TO_1YR_AVG_DAILY", , "1M")</f>
        <v>156.63</v>
      </c>
      <c r="F45" s="5">
        <f>_xll.SNL.Clients.Office.Excel.Functions.SPG(A45, "SP_VOLUME_AVG_DAILY_TO_1YR_AVG_DAILY", , "3M")</f>
        <v>180.05</v>
      </c>
      <c r="G45" s="9" t="str">
        <f>_xll.SNL.Clients.Office.Excel.Functions.SPG(A45, "IQ_SECTOR")</f>
        <v>Financials</v>
      </c>
      <c r="H45" s="9" t="str">
        <f>_xll.SNL.Clients.Office.Excel.Functions.SPG(A45, "IQ_INDUSTRY_GROUP")</f>
        <v>Insurance</v>
      </c>
      <c r="I45" s="9" t="str">
        <f>_xll.SNL.Clients.Office.Excel.Functions.SPG(A45, "IQ_INDUSTRY")</f>
        <v>Insurance</v>
      </c>
      <c r="J45" s="9" t="str">
        <f>_xll.SNL.Clients.Office.Excel.Functions.SPG(A45, "IQ_PRIMARY_INDUSTRY")</f>
        <v>Insurance Brokers</v>
      </c>
      <c r="K45" s="9" t="str">
        <f>_xll.SNL.Clients.Office.Excel.Functions.SPG(A45, "NAICS_CODE", "Primary")</f>
        <v>524210 - Insurance Agencies and Brokerages</v>
      </c>
      <c r="L45" s="9" t="str">
        <f>_xll.SNL.Clients.Office.Excel.Functions.SPG(A45, "SP_TOPICTAG")</f>
        <v/>
      </c>
      <c r="M45" s="5">
        <f>_xll.SNL.Clients.Office.Excel.Functions.SPG(A45, "SP_PCT_SHARES_OWNED_ALL_INSTITUTIONS")</f>
        <v>77.77</v>
      </c>
      <c r="N45" s="9" t="str">
        <f>_xll.SNL.Clients.Office.Excel.Functions.SPG(A45, "RD_CREDIT_RATING_GLOBAL", "Issuer Credit Rating", "Local Currency LT|0")</f>
        <v>BBB</v>
      </c>
      <c r="O45" s="9" t="str">
        <f>_xll.SNL.Clients.Office.Excel.Functions.SPG(A45, "RD_CWOL_GLOBAL", "Issuer Credit Rating", "Local Currency LT|0")</f>
        <v>Positive</v>
      </c>
      <c r="P45" s="9" t="str">
        <f>_xll.SNL.Clients.Office.Excel.Functions.SPG(A45, "RD_RATING_ACTION_GLOBAL", "Issuer Credit Rating", "Local Currency LT|0")</f>
        <v>CreditWatch/Outlook (12/09/2024)</v>
      </c>
      <c r="Q45" s="10">
        <f>_xll.SNL.Clients.Office.Excel.Functions.SPG(A45, "RD_LAST_REVIEW_DATE_GLOBAL", "Issuer Credit Rating", "Local Currency LT")</f>
        <v>45635</v>
      </c>
      <c r="R45" s="10">
        <f>_xll.SNL.Clients.Office.Excel.Functions.SPG(A45, "RD_CREDIT_RATING_DATE_GLOBAL", "Issuer Credit Rating", "Local Currency LT|0")</f>
        <v>43997</v>
      </c>
      <c r="S45" s="10">
        <f>_xll.SNL.Clients.Office.Excel.Functions.SPG(A45, "RD_CREDIT_WATCH_OUTLOOK_DATE_GLOBAL", "Issuer Credit Rating", "Local Currency LT|0")</f>
        <v>45635</v>
      </c>
    </row>
    <row r="46" spans="1:19">
      <c r="A46" t="s">
        <v>50</v>
      </c>
      <c r="B46" s="10">
        <f>_xll.SNL.Clients.Office.Excel.Functions.SPG(A46,"SP_IPO_DATE")</f>
        <v>38021</v>
      </c>
      <c r="C46" s="5">
        <f>_xll.SNL.Clients.Office.Excel.Functions.SPG(A46, "SP_VOLUME_AVG_WEEKLY_TO_SHARES_OUT", , "1M")</f>
        <v>3.6880773452673719</v>
      </c>
      <c r="D46" s="5">
        <f>_xll.SNL.Clients.Office.Excel.Functions.SPG(A46, "SP_VOLUME_AVG_WEEKLY_TO_SHARES_OUT", , "3M")</f>
        <v>3.6709432821655135</v>
      </c>
      <c r="E46" s="5">
        <f>_xll.SNL.Clients.Office.Excel.Functions.SPG(A46, "SP_VOLUME_AVG_DAILY_TO_1YR_AVG_DAILY", , "1M")</f>
        <v>108.91</v>
      </c>
      <c r="F46" s="5">
        <f>_xll.SNL.Clients.Office.Excel.Functions.SPG(A46, "SP_VOLUME_AVG_DAILY_TO_1YR_AVG_DAILY", , "3M")</f>
        <v>108.4</v>
      </c>
      <c r="G46" s="9" t="str">
        <f>_xll.SNL.Clients.Office.Excel.Functions.SPG(A46, "IQ_SECTOR")</f>
        <v>Financials</v>
      </c>
      <c r="H46" s="9" t="str">
        <f>_xll.SNL.Clients.Office.Excel.Functions.SPG(A46, "IQ_INDUSTRY_GROUP")</f>
        <v>Insurance</v>
      </c>
      <c r="I46" s="9" t="str">
        <f>_xll.SNL.Clients.Office.Excel.Functions.SPG(A46, "IQ_INDUSTRY")</f>
        <v>Insurance</v>
      </c>
      <c r="J46" s="9" t="str">
        <f>_xll.SNL.Clients.Office.Excel.Functions.SPG(A46, "IQ_PRIMARY_INDUSTRY")</f>
        <v>Property and Casualty Insurance</v>
      </c>
      <c r="K46" s="9" t="str">
        <f>_xll.SNL.Clients.Office.Excel.Functions.SPG(A46, "NAICS_CODE", "Primary")</f>
        <v>524128 - Other Direct Insurance (except Life, Health, and Medical) Carriers</v>
      </c>
      <c r="L46" s="9" t="str">
        <f>_xll.SNL.Clients.Office.Excel.Functions.SPG(A46, "SP_TOPICTAG")</f>
        <v>Anti-Fraud; Insurtech; Lifestyle; Identity and Access Management; Identity Theft Prevention; Data Protection; Mobile Development Tools</v>
      </c>
      <c r="M46" s="5">
        <f>_xll.SNL.Clients.Office.Excel.Functions.SPG(A46, "SP_PCT_SHARES_OWNED_ALL_INSTITUTIONS")</f>
        <v>97.43</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Downgrade | CreditWatch/Outlook (03/16/2018)</v>
      </c>
      <c r="Q46" s="10">
        <f>_xll.SNL.Clients.Office.Excel.Functions.SPG(A46, "RD_LAST_REVIEW_DATE_GLOBAL", "Issuer Credit Rating", "Local Currency LT")</f>
        <v>45532</v>
      </c>
      <c r="R46" s="10">
        <f>_xll.SNL.Clients.Office.Excel.Functions.SPG(A46, "RD_CREDIT_RATING_DATE_GLOBAL", "Issuer Credit Rating", "Local Currency LT|0")</f>
        <v>43175</v>
      </c>
      <c r="S46" s="10">
        <f>_xll.SNL.Clients.Office.Excel.Functions.SPG(A46, "RD_CREDIT_WATCH_OUTLOOK_DATE_GLOBAL", "Issuer Credit Rating", "Local Currency LT|0")</f>
        <v>43175</v>
      </c>
    </row>
    <row r="47" spans="1:19">
      <c r="A47" t="s">
        <v>51</v>
      </c>
      <c r="B47" t="str">
        <f>_xll.SNL.Clients.Office.Excel.Functions.SPG(A47,"SP_IPO_DATE")</f>
        <v/>
      </c>
      <c r="C47" s="5">
        <f>_xll.SNL.Clients.Office.Excel.Functions.SPG(A47, "SP_VOLUME_AVG_WEEKLY_TO_SHARES_OUT", , "1M")</f>
        <v>2.7566136360620055</v>
      </c>
      <c r="D47" s="5">
        <f>_xll.SNL.Clients.Office.Excel.Functions.SPG(A47, "SP_VOLUME_AVG_WEEKLY_TO_SHARES_OUT", , "3M")</f>
        <v>2.5085026971625854</v>
      </c>
      <c r="E47" s="5">
        <f>_xll.SNL.Clients.Office.Excel.Functions.SPG(A47, "SP_VOLUME_AVG_DAILY_TO_1YR_AVG_DAILY", , "1M")</f>
        <v>113.6</v>
      </c>
      <c r="F47" s="5">
        <f>_xll.SNL.Clients.Office.Excel.Functions.SPG(A47, "SP_VOLUME_AVG_DAILY_TO_1YR_AVG_DAILY", , "3M")</f>
        <v>103.38</v>
      </c>
      <c r="G47" s="9" t="str">
        <f>_xll.SNL.Clients.Office.Excel.Functions.SPG(A47, "IQ_SECTOR")</f>
        <v>Communication Services</v>
      </c>
      <c r="H47" s="9" t="str">
        <f>_xll.SNL.Clients.Office.Excel.Functions.SPG(A47, "IQ_INDUSTRY_GROUP")</f>
        <v>Telecommunication Services</v>
      </c>
      <c r="I47" s="9" t="str">
        <f>_xll.SNL.Clients.Office.Excel.Functions.SPG(A47, "IQ_INDUSTRY")</f>
        <v>Diversified Telecommunication Services</v>
      </c>
      <c r="J47" s="9" t="str">
        <f>_xll.SNL.Clients.Office.Excel.Functions.SPG(A47, "IQ_PRIMARY_INDUSTRY")</f>
        <v>Integrated Telecommunication Services</v>
      </c>
      <c r="K47" s="9" t="str">
        <f>_xll.SNL.Clients.Office.Excel.Functions.SPG(A47, "NAICS_CODE", "Primary")</f>
        <v>51711 - Wired and Wireless Telecommunications Carriers (except Satellite)</v>
      </c>
      <c r="L47" s="9" t="str">
        <f>_xll.SNL.Clients.Office.Excel.Functions.SPG(A47, "SP_TOPICTAG")</f>
        <v>Network Backbone; VoIP; Enterprise Voip and Telephony; Smart Cities; Cloud Data Services; Network Security; 5G</v>
      </c>
      <c r="M47" s="5">
        <f>_xll.SNL.Clients.Office.Excel.Functions.SPG(A47, "SP_PCT_SHARES_OWNED_ALL_INSTITUTIONS")</f>
        <v>62.14</v>
      </c>
      <c r="N47" s="9" t="str">
        <f>_xll.SNL.Clients.Office.Excel.Functions.SPG(A47, "RD_CREDIT_RATING_GLOBAL", "Issuer Credit Rating", "Local Currency LT|0")</f>
        <v>BBB</v>
      </c>
      <c r="O47" s="9" t="str">
        <f>_xll.SNL.Clients.Office.Excel.Functions.SPG(A47, "RD_CWOL_GLOBAL", "Issuer Credit Rating", "Local Currency LT|0")</f>
        <v>Stable</v>
      </c>
      <c r="P47" s="9" t="str">
        <f>_xll.SNL.Clients.Office.Excel.Functions.SPG(A47, "RD_RATING_ACTION_GLOBAL", "Issuer Credit Rating", "Local Currency LT|0")</f>
        <v>CreditWatch/Outlook (05/18/2021)</v>
      </c>
      <c r="Q47" s="10">
        <f>_xll.SNL.Clients.Office.Excel.Functions.SPG(A47, "RD_LAST_REVIEW_DATE_GLOBAL", "Issuer Credit Rating", "Local Currency LT")</f>
        <v>45397</v>
      </c>
      <c r="R47" s="10">
        <f>_xll.SNL.Clients.Office.Excel.Functions.SPG(A47, "RD_CREDIT_RATING_DATE_GLOBAL", "Issuer Credit Rating", "Local Currency LT|0")</f>
        <v>43266</v>
      </c>
      <c r="S47" s="10">
        <f>_xll.SNL.Clients.Office.Excel.Functions.SPG(A47, "RD_CREDIT_WATCH_OUTLOOK_DATE_GLOBAL", "Issuer Credit Rating", "Local Currency LT|0")</f>
        <v>44334</v>
      </c>
    </row>
    <row r="48" spans="1:19">
      <c r="A48" t="s">
        <v>52</v>
      </c>
      <c r="B48" t="str">
        <f>_xll.SNL.Clients.Office.Excel.Functions.SPG(A48,"SP_IPO_DATE")</f>
        <v/>
      </c>
      <c r="C48" s="5">
        <f>_xll.SNL.Clients.Office.Excel.Functions.SPG(A48, "SP_VOLUME_AVG_WEEKLY_TO_SHARES_OUT", , "1M")</f>
        <v>2.9723158345541676</v>
      </c>
      <c r="D48" s="5">
        <f>_xll.SNL.Clients.Office.Excel.Functions.SPG(A48, "SP_VOLUME_AVG_WEEKLY_TO_SHARES_OUT", , "3M")</f>
        <v>2.7323232935103521</v>
      </c>
      <c r="E48" s="5">
        <f>_xll.SNL.Clients.Office.Excel.Functions.SPG(A48, "SP_VOLUME_AVG_DAILY_TO_1YR_AVG_DAILY", , "1M")</f>
        <v>107.09</v>
      </c>
      <c r="F48" s="5">
        <f>_xll.SNL.Clients.Office.Excel.Functions.SPG(A48, "SP_VOLUME_AVG_DAILY_TO_1YR_AVG_DAILY", , "3M")</f>
        <v>98.44</v>
      </c>
      <c r="G48" s="9" t="str">
        <f>_xll.SNL.Clients.Office.Excel.Functions.SPG(A48, "IQ_SECTOR")</f>
        <v>Utilities</v>
      </c>
      <c r="H48" s="9" t="str">
        <f>_xll.SNL.Clients.Office.Excel.Functions.SPG(A48, "IQ_INDUSTRY_GROUP")</f>
        <v>Utilities</v>
      </c>
      <c r="I48" s="9" t="str">
        <f>_xll.SNL.Clients.Office.Excel.Functions.SPG(A48, "IQ_INDUSTRY")</f>
        <v>Gas Utilities</v>
      </c>
      <c r="J48" s="9" t="str">
        <f>_xll.SNL.Clients.Office.Excel.Functions.SPG(A48, "IQ_PRIMARY_INDUSTRY")</f>
        <v>Gas Utilities</v>
      </c>
      <c r="K48" s="9" t="str">
        <f>_xll.SNL.Clients.Office.Excel.Functions.SPG(A48, "NAICS_CODE", "Primary")</f>
        <v>221210 - Natural Gas Distribution</v>
      </c>
      <c r="L48" s="9" t="str">
        <f>_xll.SNL.Clients.Office.Excel.Functions.SPG(A48, "SP_TOPICTAG")</f>
        <v>Clean Energy</v>
      </c>
      <c r="M48" s="5">
        <f>_xll.SNL.Clients.Office.Excel.Functions.SPG(A48, "SP_PCT_SHARES_OWNED_ALL_INSTITUTIONS")</f>
        <v>95.97</v>
      </c>
      <c r="N48" s="9" t="str">
        <f>_xll.SNL.Clients.Office.Excel.Functions.SPG(A48, "RD_CREDIT_RATING_GLOBAL", "Issuer Credit Rating", "Local Currency LT|0")</f>
        <v>A-</v>
      </c>
      <c r="O48" s="9" t="str">
        <f>_xll.SNL.Clients.Office.Excel.Functions.SPG(A48, "RD_CWOL_GLOBAL", "Issuer Credit Rating", "Local Currency LT|0")</f>
        <v>Stable</v>
      </c>
      <c r="P48" s="9" t="str">
        <f>_xll.SNL.Clients.Office.Excel.Functions.SPG(A48, "RD_RATING_ACTION_GLOBAL", "Issuer Credit Rating", "Local Currency LT|0")</f>
        <v>CreditWatch/Outlook (11/17/2022)</v>
      </c>
      <c r="Q48" s="10">
        <f>_xll.SNL.Clients.Office.Excel.Functions.SPG(A48, "RD_LAST_REVIEW_DATE_GLOBAL", "Issuer Credit Rating", "Local Currency LT")</f>
        <v>45335</v>
      </c>
      <c r="R48" s="10">
        <f>_xll.SNL.Clients.Office.Excel.Functions.SPG(A48, "RD_CREDIT_RATING_DATE_GLOBAL", "Issuer Credit Rating", "Local Currency LT|0")</f>
        <v>44249</v>
      </c>
      <c r="S48" s="10">
        <f>_xll.SNL.Clients.Office.Excel.Functions.SPG(A48, "RD_CREDIT_WATCH_OUTLOOK_DATE_GLOBAL", "Issuer Credit Rating", "Local Currency LT|0")</f>
        <v>44882</v>
      </c>
    </row>
    <row r="49" spans="1:19">
      <c r="A49" t="s">
        <v>53</v>
      </c>
      <c r="B49" t="str">
        <f>_xll.SNL.Clients.Office.Excel.Functions.SPG(A49,"SP_IPO_DATE")</f>
        <v/>
      </c>
      <c r="C49" s="5">
        <f>_xll.SNL.Clients.Office.Excel.Functions.SPG(A49, "SP_VOLUME_AVG_WEEKLY_TO_SHARES_OUT", , "1M")</f>
        <v>3.16771071928749</v>
      </c>
      <c r="D49" s="5">
        <f>_xll.SNL.Clients.Office.Excel.Functions.SPG(A49, "SP_VOLUME_AVG_WEEKLY_TO_SHARES_OUT", , "3M")</f>
        <v>3.4102334913217027</v>
      </c>
      <c r="E49" s="5">
        <f>_xll.SNL.Clients.Office.Excel.Functions.SPG(A49, "SP_VOLUME_AVG_DAILY_TO_1YR_AVG_DAILY", , "1M")</f>
        <v>85.67</v>
      </c>
      <c r="F49" s="5">
        <f>_xll.SNL.Clients.Office.Excel.Functions.SPG(A49, "SP_VOLUME_AVG_DAILY_TO_1YR_AVG_DAILY", , "3M")</f>
        <v>92.23</v>
      </c>
      <c r="G49" s="9" t="str">
        <f>_xll.SNL.Clients.Office.Excel.Functions.SPG(A49, "IQ_SECTOR")</f>
        <v>Information Technology</v>
      </c>
      <c r="H49" s="9" t="str">
        <f>_xll.SNL.Clients.Office.Excel.Functions.SPG(A49, "IQ_INDUSTRY_GROUP")</f>
        <v>Software and Services</v>
      </c>
      <c r="I49" s="9" t="str">
        <f>_xll.SNL.Clients.Office.Excel.Functions.SPG(A49, "IQ_INDUSTRY")</f>
        <v>Software</v>
      </c>
      <c r="J49" s="9" t="str">
        <f>_xll.SNL.Clients.Office.Excel.Functions.SPG(A49, "IQ_PRIMARY_INDUSTRY")</f>
        <v>Application Software</v>
      </c>
      <c r="K49" s="9" t="str">
        <f>_xll.SNL.Clients.Office.Excel.Functions.SPG(A49, "NAICS_CODE", "Primary")</f>
        <v>513210 - Software Publishers</v>
      </c>
      <c r="L49" s="9" t="str">
        <f>_xll.SNL.Clients.Office.Excel.Functions.SPG(A49, "SP_TOPICTAG")</f>
        <v>Software Development; Machine Learning; Cloud Infrastructure; 3D Printing; Team Collaboration; Artificial Intelligence</v>
      </c>
      <c r="M49" s="5">
        <f>_xll.SNL.Clients.Office.Excel.Functions.SPG(A49, "SP_PCT_SHARES_OWNED_ALL_INSTITUTIONS")</f>
        <v>90.99</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(12/19/2022)</v>
      </c>
      <c r="Q49" s="10">
        <f>_xll.SNL.Clients.Office.Excel.Functions.SPG(A49, "RD_LAST_REVIEW_DATE_GLOBAL", "Issuer Credit Rating", "Local Currency LT")</f>
        <v>45433</v>
      </c>
      <c r="R49" s="10">
        <f>_xll.SNL.Clients.Office.Excel.Functions.SPG(A49, "RD_CREDIT_RATING_DATE_GLOBAL", "Issuer Credit Rating", "Local Currency LT|0")</f>
        <v>44914</v>
      </c>
      <c r="S49" s="10">
        <f>_xll.SNL.Clients.Office.Excel.Functions.SPG(A49, "RD_CREDIT_WATCH_OUTLOOK_DATE_GLOBAL", "Issuer Credit Rating", "Local Currency LT|0")</f>
        <v>44914</v>
      </c>
    </row>
    <row r="50" spans="1:19">
      <c r="A50" t="s">
        <v>54</v>
      </c>
      <c r="B50" t="str">
        <f>_xll.SNL.Clients.Office.Excel.Functions.SPG(A50,"SP_IPO_DATE")</f>
        <v/>
      </c>
      <c r="C50" s="5">
        <f>_xll.SNL.Clients.Office.Excel.Functions.SPG(A50, "SP_VOLUME_AVG_WEEKLY_TO_SHARES_OUT", , "1M")</f>
        <v>2.1896538776771837</v>
      </c>
      <c r="D50" s="5">
        <f>_xll.SNL.Clients.Office.Excel.Functions.SPG(A50, "SP_VOLUME_AVG_WEEKLY_TO_SHARES_OUT", , "3M")</f>
        <v>2.137254039643036</v>
      </c>
      <c r="E50" s="5">
        <f>_xll.SNL.Clients.Office.Excel.Functions.SPG(A50, "SP_VOLUME_AVG_DAILY_TO_1YR_AVG_DAILY", , "1M")</f>
        <v>108.08</v>
      </c>
      <c r="F50" s="5">
        <f>_xll.SNL.Clients.Office.Excel.Functions.SPG(A50, "SP_VOLUME_AVG_DAILY_TO_1YR_AVG_DAILY", , "3M")</f>
        <v>105.49</v>
      </c>
      <c r="G50" s="9" t="str">
        <f>_xll.SNL.Clients.Office.Excel.Functions.SPG(A50, "IQ_SECTOR")</f>
        <v>Industrials</v>
      </c>
      <c r="H50" s="9" t="str">
        <f>_xll.SNL.Clients.Office.Excel.Functions.SPG(A50, "IQ_INDUSTRY_GROUP")</f>
        <v>Commercial and Professional Services</v>
      </c>
      <c r="I50" s="9" t="str">
        <f>_xll.SNL.Clients.Office.Excel.Functions.SPG(A50, "IQ_INDUSTRY")</f>
        <v>Professional Services</v>
      </c>
      <c r="J50" s="9" t="str">
        <f>_xll.SNL.Clients.Office.Excel.Functions.SPG(A50, "IQ_PRIMARY_INDUSTRY")</f>
        <v>Human Resource and Employment Services</v>
      </c>
      <c r="K50" s="9" t="str">
        <f>_xll.SNL.Clients.Office.Excel.Functions.SPG(A50, "NAICS_CODE", "Primary")</f>
        <v>541214 - Payroll Services</v>
      </c>
      <c r="L50" s="9" t="str">
        <f>_xll.SNL.Clients.Office.Excel.Functions.SPG(A50, "SP_TOPICTAG")</f>
        <v>Software Development; Cloud Management; Cloud Infrastructure; Employee Benefits; Process Automation; Artificial Intelligence</v>
      </c>
      <c r="M50" s="5">
        <f>_xll.SNL.Clients.Office.Excel.Functions.SPG(A50, "SP_PCT_SHARES_OWNED_ALL_INSTITUTIONS")</f>
        <v>81.91</v>
      </c>
      <c r="N50" s="9" t="str">
        <f>_xll.SNL.Clients.Office.Excel.Functions.SPG(A50, "RD_CREDIT_RATING_GLOBAL", "Issuer Credit Rating", "Local Currency LT|0")</f>
        <v>AA-</v>
      </c>
      <c r="O50" s="9" t="str">
        <f>_xll.SNL.Clients.Office.Excel.Functions.SPG(A50, "RD_CWOL_GLOBAL", "Issuer Credit Rating", "Local Currency LT|0")</f>
        <v>Stable</v>
      </c>
      <c r="P50" s="9" t="str">
        <f>_xll.SNL.Clients.Office.Excel.Functions.SPG(A50, "RD_RATING_ACTION_GLOBAL", "Issuer Credit Rating", "Local Currency LT|0")</f>
        <v>Downgrade | CreditWatch/Outlook (05/11/2021)</v>
      </c>
      <c r="Q50" s="10">
        <f>_xll.SNL.Clients.Office.Excel.Functions.SPG(A50, "RD_LAST_REVIEW_DATE_GLOBAL", "Issuer Credit Rating", "Local Currency LT")</f>
        <v>45615</v>
      </c>
      <c r="R50" s="10">
        <f>_xll.SNL.Clients.Office.Excel.Functions.SPG(A50, "RD_CREDIT_RATING_DATE_GLOBAL", "Issuer Credit Rating", "Local Currency LT|0")</f>
        <v>44327</v>
      </c>
      <c r="S50" s="10">
        <f>_xll.SNL.Clients.Office.Excel.Functions.SPG(A50, "RD_CREDIT_WATCH_OUTLOOK_DATE_GLOBAL", "Issuer Credit Rating", "Local Currency LT|0")</f>
        <v>44327</v>
      </c>
    </row>
    <row r="51" spans="1:19">
      <c r="A51" t="s">
        <v>55</v>
      </c>
      <c r="B51" t="str">
        <f>_xll.SNL.Clients.Office.Excel.Functions.SPG(A51,"SP_IPO_DATE")</f>
        <v/>
      </c>
      <c r="C51" s="5">
        <f>_xll.SNL.Clients.Office.Excel.Functions.SPG(A51, "SP_VOLUME_AVG_WEEKLY_TO_SHARES_OUT", , "1M")</f>
        <v>3.1711381382996957</v>
      </c>
      <c r="D51" s="5">
        <f>_xll.SNL.Clients.Office.Excel.Functions.SPG(A51, "SP_VOLUME_AVG_WEEKLY_TO_SHARES_OUT", , "3M")</f>
        <v>3.7708403908789783</v>
      </c>
      <c r="E51" s="5">
        <f>_xll.SNL.Clients.Office.Excel.Functions.SPG(A51, "SP_VOLUME_AVG_DAILY_TO_1YR_AVG_DAILY", , "1M")</f>
        <v>79.650000000000006</v>
      </c>
      <c r="F51" s="5">
        <f>_xll.SNL.Clients.Office.Excel.Functions.SPG(A51, "SP_VOLUME_AVG_DAILY_TO_1YR_AVG_DAILY", , "3M")</f>
        <v>94.72</v>
      </c>
      <c r="G51" s="9" t="str">
        <f>_xll.SNL.Clients.Office.Excel.Functions.SPG(A51, "IQ_SECTOR")</f>
        <v>Consumer Discretionary</v>
      </c>
      <c r="H51" s="9" t="str">
        <f>_xll.SNL.Clients.Office.Excel.Functions.SPG(A51, "IQ_INDUSTRY_GROUP")</f>
        <v>Consumer Discretionary Distribution and Retail</v>
      </c>
      <c r="I51" s="9" t="str">
        <f>_xll.SNL.Clients.Office.Excel.Functions.SPG(A51, "IQ_INDUSTRY")</f>
        <v>Specialty Retail</v>
      </c>
      <c r="J51" s="9" t="str">
        <f>_xll.SNL.Clients.Office.Excel.Functions.SPG(A51, "IQ_PRIMARY_INDUSTRY")</f>
        <v>Automotive Retail</v>
      </c>
      <c r="K51" s="9" t="str">
        <f>_xll.SNL.Clients.Office.Excel.Functions.SPG(A51, "NAICS_CODE", "Primary")</f>
        <v>441330 - Automotive Parts and Accessories Retailers</v>
      </c>
      <c r="L51" s="9" t="str">
        <f>_xll.SNL.Clients.Office.Excel.Functions.SPG(A51, "SP_TOPICTAG")</f>
        <v>Entertainment Systems; Fleet Management; Industrial Automation; Sensors; Autonomous Vehicles</v>
      </c>
      <c r="M51" s="5">
        <f>_xll.SNL.Clients.Office.Excel.Functions.SPG(A51, "SP_PCT_SHARES_OWNED_ALL_INSTITUTIONS")</f>
        <v>96.78</v>
      </c>
      <c r="N51" s="9" t="str">
        <f>_xll.SNL.Clients.Office.Excel.Functions.SPG(A51, "RD_CREDIT_RATING_GLOBAL", "Issuer Credit Rating", "Local Currency LT|0")</f>
        <v>BBB</v>
      </c>
      <c r="O51" s="9" t="str">
        <f>_xll.SNL.Clients.Office.Excel.Functions.SPG(A51, "RD_CWOL_GLOBAL", "Issuer Credit Rating", "Local Currency LT|0")</f>
        <v>Stable</v>
      </c>
      <c r="P51" s="9" t="str">
        <f>_xll.SNL.Clients.Office.Excel.Functions.SPG(A51, "RD_RATING_ACTION_GLOBAL", "Issuer Credit Rating", "Local Currency LT|0")</f>
        <v>Downgrade | CreditWatch/Outlook (06/26/2008)</v>
      </c>
      <c r="Q51" s="10">
        <f>_xll.SNL.Clients.Office.Excel.Functions.SPG(A51, "RD_LAST_REVIEW_DATE_GLOBAL", "Issuer Credit Rating", "Local Currency LT")</f>
        <v>45369</v>
      </c>
      <c r="R51" s="10">
        <f>_xll.SNL.Clients.Office.Excel.Functions.SPG(A51, "RD_CREDIT_RATING_DATE_GLOBAL", "Issuer Credit Rating", "Local Currency LT|0")</f>
        <v>39625</v>
      </c>
      <c r="S51" s="10">
        <f>_xll.SNL.Clients.Office.Excel.Functions.SPG(A51, "RD_CREDIT_WATCH_OUTLOOK_DATE_GLOBAL", "Issuer Credit Rating", "Local Currency LT|0")</f>
        <v>39625</v>
      </c>
    </row>
    <row r="52" spans="1:19">
      <c r="A52" t="s">
        <v>56</v>
      </c>
      <c r="B52" s="10">
        <f>_xll.SNL.Clients.Office.Excel.Functions.SPG(A52,"SP_IPO_DATE")</f>
        <v>34403</v>
      </c>
      <c r="C52" s="5">
        <f>_xll.SNL.Clients.Office.Excel.Functions.SPG(A52, "SP_VOLUME_AVG_WEEKLY_TO_SHARES_OUT", , "1M")</f>
        <v>2.4563969772232013</v>
      </c>
      <c r="D52" s="5">
        <f>_xll.SNL.Clients.Office.Excel.Functions.SPG(A52, "SP_VOLUME_AVG_WEEKLY_TO_SHARES_OUT", , "3M")</f>
        <v>2.1807324885309032</v>
      </c>
      <c r="E52" s="5">
        <f>_xll.SNL.Clients.Office.Excel.Functions.SPG(A52, "SP_VOLUME_AVG_DAILY_TO_1YR_AVG_DAILY", , "1M")</f>
        <v>103.01</v>
      </c>
      <c r="F52" s="5">
        <f>_xll.SNL.Clients.Office.Excel.Functions.SPG(A52, "SP_VOLUME_AVG_DAILY_TO_1YR_AVG_DAILY", , "3M")</f>
        <v>91.45</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Residential REITs</v>
      </c>
      <c r="J52" s="9" t="str">
        <f>_xll.SNL.Clients.Office.Excel.Functions.SPG(A52, "IQ_PRIMARY_INDUSTRY")</f>
        <v>Multi-Family Residential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94.76</v>
      </c>
      <c r="N52" s="9" t="str">
        <f>_xll.SNL.Clients.Office.Excel.Functions.SPG(A52, "RD_CREDIT_RATING_GLOBAL", "Issuer Credit Rating", "Local Currency LT|0")</f>
        <v>A-</v>
      </c>
      <c r="O52" s="9" t="str">
        <f>_xll.SNL.Clients.Office.Excel.Functions.SPG(A52, "RD_CWOL_GLOBAL", "Issuer Credit Rating", "Local Currency LT|0")</f>
        <v>Stable</v>
      </c>
      <c r="P52" s="9" t="str">
        <f>_xll.SNL.Clients.Office.Excel.Functions.SPG(A52, "RD_RATING_ACTION_GLOBAL", "Issuer Credit Rating", "Local Currency LT|0")</f>
        <v>Upgrade | CreditWatch/Outlook (04/30/2015)</v>
      </c>
      <c r="Q52" s="10">
        <f>_xll.SNL.Clients.Office.Excel.Functions.SPG(A52, "RD_LAST_REVIEW_DATE_GLOBAL", "Issuer Credit Rating", "Local Currency LT")</f>
        <v>45572</v>
      </c>
      <c r="R52" s="10">
        <f>_xll.SNL.Clients.Office.Excel.Functions.SPG(A52, "RD_CREDIT_RATING_DATE_GLOBAL", "Issuer Credit Rating", "Local Currency LT|0")</f>
        <v>42124</v>
      </c>
      <c r="S52" s="10">
        <f>_xll.SNL.Clients.Office.Excel.Functions.SPG(A52, "RD_CREDIT_WATCH_OUTLOOK_DATE_GLOBAL", "Issuer Credit Rating", "Local Currency LT|0")</f>
        <v>42124</v>
      </c>
    </row>
    <row r="53" spans="1:19">
      <c r="A53" t="s">
        <v>57</v>
      </c>
      <c r="B53" t="str">
        <f>_xll.SNL.Clients.Office.Excel.Functions.SPG(A53,"SP_IPO_DATE")</f>
        <v/>
      </c>
      <c r="C53" s="5">
        <f>_xll.SNL.Clients.Office.Excel.Functions.SPG(A53, "SP_VOLUME_AVG_WEEKLY_TO_SHARES_OUT", , "1M")</f>
        <v>5.0919613963766288</v>
      </c>
      <c r="D53" s="5">
        <f>_xll.SNL.Clients.Office.Excel.Functions.SPG(A53, "SP_VOLUME_AVG_WEEKLY_TO_SHARES_OUT", , "3M")</f>
        <v>4.0073761399540855</v>
      </c>
      <c r="E53" s="5">
        <f>_xll.SNL.Clients.Office.Excel.Functions.SPG(A53, "SP_VOLUME_AVG_DAILY_TO_1YR_AVG_DAILY", , "1M")</f>
        <v>160.83000000000001</v>
      </c>
      <c r="F53" s="5">
        <f>_xll.SNL.Clients.Office.Excel.Functions.SPG(A53, "SP_VOLUME_AVG_DAILY_TO_1YR_AVG_DAILY", , "3M")</f>
        <v>126.58</v>
      </c>
      <c r="G53" s="9" t="str">
        <f>_xll.SNL.Clients.Office.Excel.Functions.SPG(A53, "IQ_SECTOR")</f>
        <v>Materials</v>
      </c>
      <c r="H53" s="9" t="str">
        <f>_xll.SNL.Clients.Office.Excel.Functions.SPG(A53, "IQ_INDUSTRY_GROUP")</f>
        <v>Materials</v>
      </c>
      <c r="I53" s="9" t="str">
        <f>_xll.SNL.Clients.Office.Excel.Functions.SPG(A53, "IQ_INDUSTRY")</f>
        <v>Containers and Packaging</v>
      </c>
      <c r="J53" s="9" t="str">
        <f>_xll.SNL.Clients.Office.Excel.Functions.SPG(A53, "IQ_PRIMARY_INDUSTRY")</f>
        <v>Paper and Plastic Packaging Products and Materials</v>
      </c>
      <c r="K53" s="9" t="str">
        <f>_xll.SNL.Clients.Office.Excel.Functions.SPG(A53, "NAICS_CODE", "Primary")</f>
        <v>322220 - Paper Bag and Coated and Treated Paper Manufacturing</v>
      </c>
      <c r="L53" s="9" t="str">
        <f>_xll.SNL.Clients.Office.Excel.Functions.SPG(A53, "SP_TOPICTAG")</f>
        <v>RFID (Radio Frequency Identification); Sensors</v>
      </c>
      <c r="M53" s="5">
        <f>_xll.SNL.Clients.Office.Excel.Functions.SPG(A53, "SP_PCT_SHARES_OWNED_ALL_INSTITUTIONS")</f>
        <v>93.38</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CreditWatch/Outlook (12/11/2012)</v>
      </c>
      <c r="Q53" s="10">
        <f>_xll.SNL.Clients.Office.Excel.Functions.SPG(A53, "RD_LAST_REVIEW_DATE_GLOBAL", "Issuer Credit Rating", "Local Currency LT")</f>
        <v>45554</v>
      </c>
      <c r="R53" s="10">
        <f>_xll.SNL.Clients.Office.Excel.Functions.SPG(A53, "RD_CREDIT_RATING_DATE_GLOBAL", "Issuer Credit Rating", "Local Currency LT|0")</f>
        <v>39787</v>
      </c>
      <c r="S53" s="10">
        <f>_xll.SNL.Clients.Office.Excel.Functions.SPG(A53, "RD_CREDIT_WATCH_OUTLOOK_DATE_GLOBAL", "Issuer Credit Rating", "Local Currency LT|0")</f>
        <v>41254</v>
      </c>
    </row>
    <row r="54" spans="1:19">
      <c r="A54" t="s">
        <v>58</v>
      </c>
      <c r="B54" s="10">
        <f>_xll.SNL.Clients.Office.Excel.Functions.SPG(A54,"SP_IPO_DATE")</f>
        <v>37019</v>
      </c>
      <c r="C54" s="5">
        <f>_xll.SNL.Clients.Office.Excel.Functions.SPG(A54, "SP_VOLUME_AVG_WEEKLY_TO_SHARES_OUT", , "1M")</f>
        <v>3.3684441271055912</v>
      </c>
      <c r="D54" s="5">
        <f>_xll.SNL.Clients.Office.Excel.Functions.SPG(A54, "SP_VOLUME_AVG_WEEKLY_TO_SHARES_OUT", , "3M")</f>
        <v>5.942665003824513</v>
      </c>
      <c r="E54" s="5">
        <f>_xll.SNL.Clients.Office.Excel.Functions.SPG(A54, "SP_VOLUME_AVG_DAILY_TO_1YR_AVG_DAILY", , "1M")</f>
        <v>81.08</v>
      </c>
      <c r="F54" s="5">
        <f>_xll.SNL.Clients.Office.Excel.Functions.SPG(A54, "SP_VOLUME_AVG_DAILY_TO_1YR_AVG_DAILY", , "3M")</f>
        <v>143.04</v>
      </c>
      <c r="G54" s="9" t="str">
        <f>_xll.SNL.Clients.Office.Excel.Functions.SPG(A54, "IQ_SECTOR")</f>
        <v>Industrials</v>
      </c>
      <c r="H54" s="9" t="str">
        <f>_xll.SNL.Clients.Office.Excel.Functions.SPG(A54, "IQ_INDUSTRY_GROUP")</f>
        <v>Capital Goods</v>
      </c>
      <c r="I54" s="9" t="str">
        <f>_xll.SNL.Clients.Office.Excel.Functions.SPG(A54, "IQ_INDUSTRY")</f>
        <v>Aerospace and Defense</v>
      </c>
      <c r="J54" s="9" t="str">
        <f>_xll.SNL.Clients.Office.Excel.Functions.SPG(A54, "IQ_PRIMARY_INDUSTRY")</f>
        <v>Aerospace and Defense</v>
      </c>
      <c r="K54" s="9" t="str">
        <f>_xll.SNL.Clients.Office.Excel.Functions.SPG(A54, "NAICS_CODE", "Primary")</f>
        <v>332994 - Small Arms, Ordnance, and Ordnance Accessories Manufacturing</v>
      </c>
      <c r="L54" s="9" t="str">
        <f>_xll.SNL.Clients.Office.Excel.Functions.SPG(A54, "SP_TOPICTAG")</f>
        <v>Industrial Automation; Physical Security; Sensors</v>
      </c>
      <c r="M54" s="5">
        <f>_xll.SNL.Clients.Office.Excel.Functions.SPG(A54, "SP_PCT_SHARES_OWNED_ALL_INSTITUTIONS")</f>
        <v>80.650000000000006</v>
      </c>
      <c r="N54" s="9" t="str">
        <f>_xll.SNL.Clients.Office.Excel.Functions.SPG(A54, "RD_CREDIT_RATING_GLOBAL", "Issuer Credit Rating", "Local Currency LT|0")</f>
        <v/>
      </c>
      <c r="O54" s="9" t="str">
        <f>_xll.SNL.Clients.Office.Excel.Functions.SPG(A54, "RD_CWOL_GLOBAL", "Issuer Credit Rating", "Local Currency LT|0")</f>
        <v/>
      </c>
      <c r="P54" s="9" t="str">
        <f>_xll.SNL.Clients.Office.Excel.Functions.SPG(A54, "RD_RATING_ACTION_GLOBAL", "Issuer Credit Rating", "Local Currency LT|0")</f>
        <v/>
      </c>
      <c r="Q54" s="10" t="str">
        <f>_xll.SNL.Clients.Office.Excel.Functions.SPG(A54, "RD_LAST_REVIEW_DATE_GLOBAL", "Issuer Credit Rating", "Local Currency LT")</f>
        <v/>
      </c>
      <c r="R54" s="10" t="str">
        <f>_xll.SNL.Clients.Office.Excel.Functions.SPG(A54, "RD_CREDIT_RATING_DATE_GLOBAL", "Issuer Credit Rating", "Local Currency LT|0")</f>
        <v/>
      </c>
      <c r="S54" s="10" t="str">
        <f>_xll.SNL.Clients.Office.Excel.Functions.SPG(A54, "RD_CREDIT_WATCH_OUTLOOK_DATE_GLOBAL", "Issuer Credit Rating", "Local Currency LT|0")</f>
        <v/>
      </c>
    </row>
    <row r="55" spans="1:19">
      <c r="A55" t="s">
        <v>59</v>
      </c>
      <c r="B55" t="str">
        <f>_xll.SNL.Clients.Office.Excel.Functions.SPG(A55,"SP_IPO_DATE")</f>
        <v/>
      </c>
      <c r="C55" s="5">
        <f>_xll.SNL.Clients.Office.Excel.Functions.SPG(A55, "SP_VOLUME_AVG_WEEKLY_TO_SHARES_OUT", , "1M")</f>
        <v>4.3952452313149504</v>
      </c>
      <c r="D55" s="5">
        <f>_xll.SNL.Clients.Office.Excel.Functions.SPG(A55, "SP_VOLUME_AVG_WEEKLY_TO_SHARES_OUT", , "3M")</f>
        <v>3.4657676373681134</v>
      </c>
      <c r="E55" s="5">
        <f>_xll.SNL.Clients.Office.Excel.Functions.SPG(A55, "SP_VOLUME_AVG_DAILY_TO_1YR_AVG_DAILY", , "1M")</f>
        <v>128.09</v>
      </c>
      <c r="F55" s="5">
        <f>_xll.SNL.Clients.Office.Excel.Functions.SPG(A55, "SP_VOLUME_AVG_DAILY_TO_1YR_AVG_DAILY", , "3M")</f>
        <v>101</v>
      </c>
      <c r="G55" s="9" t="str">
        <f>_xll.SNL.Clients.Office.Excel.Functions.SPG(A55, "IQ_SECTOR")</f>
        <v>Energy</v>
      </c>
      <c r="H55" s="9" t="str">
        <f>_xll.SNL.Clients.Office.Excel.Functions.SPG(A55, "IQ_INDUSTRY_GROUP")</f>
        <v>Energy</v>
      </c>
      <c r="I55" s="9" t="str">
        <f>_xll.SNL.Clients.Office.Excel.Functions.SPG(A55, "IQ_INDUSTRY")</f>
        <v>Energy Equipment and Services</v>
      </c>
      <c r="J55" s="9" t="str">
        <f>_xll.SNL.Clients.Office.Excel.Functions.SPG(A55, "IQ_PRIMARY_INDUSTRY")</f>
        <v>Oil and Gas Equipment and Services</v>
      </c>
      <c r="K55" s="9" t="str">
        <f>_xll.SNL.Clients.Office.Excel.Functions.SPG(A55, "NAICS_CODE", "Primary")</f>
        <v>333132 - Oil and Gas Field Machinery and Equipment Manufacturing</v>
      </c>
      <c r="L55" s="9" t="str">
        <f>_xll.SNL.Clients.Office.Excel.Functions.SPG(A55, "SP_TOPICTAG")</f>
        <v>Clean Energy; Energy Storage; Industrial Automation; Mining Technology; Sensors; CleanTech; ClimateTech</v>
      </c>
      <c r="M55" s="5">
        <f>_xll.SNL.Clients.Office.Excel.Functions.SPG(A55, "SP_PCT_SHARES_OWNED_ALL_INSTITUTIONS")</f>
        <v>95.11</v>
      </c>
      <c r="N55" s="9" t="str">
        <f>_xll.SNL.Clients.Office.Excel.Functions.SPG(A55, "RD_CREDIT_RATING_GLOBAL", "Issuer Credit Rating", "Local Currency LT|0")</f>
        <v>A-</v>
      </c>
      <c r="O55" s="9" t="str">
        <f>_xll.SNL.Clients.Office.Excel.Functions.SPG(A55, "RD_CWOL_GLOBAL", "Issuer Credit Rating", "Local Currency LT|0")</f>
        <v>Stable</v>
      </c>
      <c r="P55" s="9" t="str">
        <f>_xll.SNL.Clients.Office.Excel.Functions.SPG(A55, "RD_RATING_ACTION_GLOBAL", "Issuer Credit Rating", "Local Currency LT|0")</f>
        <v>CreditWatch/Outlook (10/29/2021)</v>
      </c>
      <c r="Q55" s="10">
        <f>_xll.SNL.Clients.Office.Excel.Functions.SPG(A55, "RD_LAST_REVIEW_DATE_GLOBAL", "Issuer Credit Rating", "Local Currency LT")</f>
        <v>45377</v>
      </c>
      <c r="R55" s="10">
        <f>_xll.SNL.Clients.Office.Excel.Functions.SPG(A55, "RD_CREDIT_RATING_DATE_GLOBAL", "Issuer Credit Rating", "Local Currency LT|0")</f>
        <v>43074</v>
      </c>
      <c r="S55" s="10">
        <f>_xll.SNL.Clients.Office.Excel.Functions.SPG(A55, "RD_CREDIT_WATCH_OUTLOOK_DATE_GLOBAL", "Issuer Credit Rating", "Local Currency LT|0")</f>
        <v>44498</v>
      </c>
    </row>
    <row r="56" spans="1:19">
      <c r="A56" t="s">
        <v>60</v>
      </c>
      <c r="B56" t="str">
        <f>_xll.SNL.Clients.Office.Excel.Functions.SPG(A56,"SP_IPO_DATE")</f>
        <v/>
      </c>
      <c r="C56" s="5">
        <f>_xll.SNL.Clients.Office.Excel.Functions.SPG(A56, "SP_VOLUME_AVG_WEEKLY_TO_SHARES_OUT", , "1M")</f>
        <v>4.7270822617925292</v>
      </c>
      <c r="D56" s="5">
        <f>_xll.SNL.Clients.Office.Excel.Functions.SPG(A56, "SP_VOLUME_AVG_WEEKLY_TO_SHARES_OUT", , "3M")</f>
        <v>3.9299886014349452</v>
      </c>
      <c r="E56" s="5">
        <f>_xll.SNL.Clients.Office.Excel.Functions.SPG(A56, "SP_VOLUME_AVG_DAILY_TO_1YR_AVG_DAILY", , "1M")</f>
        <v>146.38</v>
      </c>
      <c r="F56" s="5">
        <f>_xll.SNL.Clients.Office.Excel.Functions.SPG(A56, "SP_VOLUME_AVG_DAILY_TO_1YR_AVG_DAILY", , "3M")</f>
        <v>121.7</v>
      </c>
      <c r="G56" s="9" t="str">
        <f>_xll.SNL.Clients.Office.Excel.Functions.SPG(A56, "IQ_SECTOR")</f>
        <v>Materials</v>
      </c>
      <c r="H56" s="9" t="str">
        <f>_xll.SNL.Clients.Office.Excel.Functions.SPG(A56, "IQ_INDUSTRY_GROUP")</f>
        <v>Materials</v>
      </c>
      <c r="I56" s="9" t="str">
        <f>_xll.SNL.Clients.Office.Excel.Functions.SPG(A56, "IQ_INDUSTRY")</f>
        <v>Containers and Packaging</v>
      </c>
      <c r="J56" s="9" t="str">
        <f>_xll.SNL.Clients.Office.Excel.Functions.SPG(A56, "IQ_PRIMARY_INDUSTRY")</f>
        <v>Metal, Glass and Plastic Containers</v>
      </c>
      <c r="K56" s="9" t="str">
        <f>_xll.SNL.Clients.Office.Excel.Functions.SPG(A56, "NAICS_CODE", "Primary")</f>
        <v>332431 - Metal Can Manufacturing</v>
      </c>
      <c r="L56" s="9" t="str">
        <f>_xll.SNL.Clients.Office.Excel.Functions.SPG(A56, "SP_TOPICTAG")</f>
        <v>Packaging Services; Commercial Space Launch</v>
      </c>
      <c r="M56" s="5">
        <f>_xll.SNL.Clients.Office.Excel.Functions.SPG(A56, "SP_PCT_SHARES_OWNED_ALL_INSTITUTIONS")</f>
        <v>85.62</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CreditWatch/Outlook (02/23/2018)</v>
      </c>
      <c r="Q56" s="10">
        <f>_xll.SNL.Clients.Office.Excel.Functions.SPG(A56, "RD_LAST_REVIEW_DATE_GLOBAL", "Issuer Credit Rating", "Local Currency LT")</f>
        <v>45691</v>
      </c>
      <c r="R56" s="10">
        <f>_xll.SNL.Clients.Office.Excel.Functions.SPG(A56, "RD_CREDIT_RATING_DATE_GLOBAL", "Issuer Credit Rating", "Local Currency LT|0")</f>
        <v>36004</v>
      </c>
      <c r="S56" s="10">
        <f>_xll.SNL.Clients.Office.Excel.Functions.SPG(A56, "RD_CREDIT_WATCH_OUTLOOK_DATE_GLOBAL", "Issuer Credit Rating", "Local Currency LT|0")</f>
        <v>43154</v>
      </c>
    </row>
    <row r="57" spans="1:19">
      <c r="A57" t="s">
        <v>61</v>
      </c>
      <c r="B57" t="str">
        <f>_xll.SNL.Clients.Office.Excel.Functions.SPG(A57,"SP_IPO_DATE")</f>
        <v/>
      </c>
      <c r="C57" s="5">
        <f>_xll.SNL.Clients.Office.Excel.Functions.SPG(A57, "SP_VOLUME_AVG_WEEKLY_TO_SHARES_OUT", , "1M")</f>
        <v>2.4045175284387472</v>
      </c>
      <c r="D57" s="5">
        <f>_xll.SNL.Clients.Office.Excel.Functions.SPG(A57, "SP_VOLUME_AVG_WEEKLY_TO_SHARES_OUT", , "3M")</f>
        <v>2.2320065122428261</v>
      </c>
      <c r="E57" s="5">
        <f>_xll.SNL.Clients.Office.Excel.Functions.SPG(A57, "SP_VOLUME_AVG_DAILY_TO_1YR_AVG_DAILY", , "1M")</f>
        <v>98.77</v>
      </c>
      <c r="F57" s="5">
        <f>_xll.SNL.Clients.Office.Excel.Functions.SPG(A57, "SP_VOLUME_AVG_DAILY_TO_1YR_AVG_DAILY", , "3M")</f>
        <v>91.69</v>
      </c>
      <c r="G57" s="9" t="str">
        <f>_xll.SNL.Clients.Office.Excel.Functions.SPG(A57, "IQ_SECTOR")</f>
        <v>Financials</v>
      </c>
      <c r="H57" s="9" t="str">
        <f>_xll.SNL.Clients.Office.Excel.Functions.SPG(A57, "IQ_INDUSTRY_GROUP")</f>
        <v>Banks</v>
      </c>
      <c r="I57" s="9" t="str">
        <f>_xll.SNL.Clients.Office.Excel.Functions.SPG(A57, "IQ_INDUSTRY")</f>
        <v>Banks</v>
      </c>
      <c r="J57" s="9" t="str">
        <f>_xll.SNL.Clients.Office.Excel.Functions.SPG(A57, "IQ_PRIMARY_INDUSTRY")</f>
        <v>Diversified Banks</v>
      </c>
      <c r="K57" s="9" t="str">
        <f>_xll.SNL.Clients.Office.Excel.Functions.SPG(A57, "NAICS_CODE", "Primary")</f>
        <v>522110 - Commercial Banking</v>
      </c>
      <c r="L57" s="9" t="str">
        <f>_xll.SNL.Clients.Office.Excel.Functions.SPG(A57, "SP_TOPICTAG")</f>
        <v>Consumer Lending; Encryption; Identity Theft Prevention; Digital Brokerage; RegTech</v>
      </c>
      <c r="M57" s="5">
        <f>_xll.SNL.Clients.Office.Excel.Functions.SPG(A57, "SP_PCT_SHARES_OWNED_ALL_INSTITUTIONS")</f>
        <v>64.13</v>
      </c>
      <c r="N57" s="9" t="str">
        <f>_xll.SNL.Clients.Office.Excel.Functions.SPG(A57, "RD_CREDIT_RATING_GLOBAL", "Issuer Credit Rating", "Local Currency LT|0")</f>
        <v>A-</v>
      </c>
      <c r="O57" s="9" t="str">
        <f>_xll.SNL.Clients.Office.Excel.Functions.SPG(A57, "RD_CWOL_GLOBAL", "Issuer Credit Rating", "Local Currency LT|0")</f>
        <v>Stable</v>
      </c>
      <c r="P57" s="9" t="str">
        <f>_xll.SNL.Clients.Office.Excel.Functions.SPG(A57, "RD_RATING_ACTION_GLOBAL", "Issuer Credit Rating", "Local Currency LT|0")</f>
        <v>CreditWatch/Outlook (03/31/2023)</v>
      </c>
      <c r="Q57" s="10">
        <f>_xll.SNL.Clients.Office.Excel.Functions.SPG(A57, "RD_LAST_REVIEW_DATE_GLOBAL", "Issuer Credit Rating", "Local Currency LT")</f>
        <v>45378</v>
      </c>
      <c r="R57" s="10">
        <f>_xll.SNL.Clients.Office.Excel.Functions.SPG(A57, "RD_CREDIT_RATING_DATE_GLOBAL", "Issuer Credit Rating", "Local Currency LT|0")</f>
        <v>43061</v>
      </c>
      <c r="S57" s="10">
        <f>_xll.SNL.Clients.Office.Excel.Functions.SPG(A57, "RD_CREDIT_WATCH_OUTLOOK_DATE_GLOBAL", "Issuer Credit Rating", "Local Currency LT|0")</f>
        <v>45016</v>
      </c>
    </row>
    <row r="58" spans="1:19">
      <c r="A58" t="s">
        <v>62</v>
      </c>
      <c r="B58" t="str">
        <f>_xll.SNL.Clients.Office.Excel.Functions.SPG(A58,"SP_IPO_DATE")</f>
        <v/>
      </c>
      <c r="C58" s="5">
        <f>_xll.SNL.Clients.Office.Excel.Functions.SPG(A58, "SP_VOLUME_AVG_WEEKLY_TO_SHARES_OUT", , "1M")</f>
        <v>4.6252497305228646</v>
      </c>
      <c r="D58" s="5">
        <f>_xll.SNL.Clients.Office.Excel.Functions.SPG(A58, "SP_VOLUME_AVG_WEEKLY_TO_SHARES_OUT", , "3M")</f>
        <v>4.649279258517649</v>
      </c>
      <c r="E58" s="5">
        <f>_xll.SNL.Clients.Office.Excel.Functions.SPG(A58, "SP_VOLUME_AVG_DAILY_TO_1YR_AVG_DAILY", , "1M")</f>
        <v>111.33</v>
      </c>
      <c r="F58" s="5">
        <f>_xll.SNL.Clients.Office.Excel.Functions.SPG(A58, "SP_VOLUME_AVG_DAILY_TO_1YR_AVG_DAILY", , "3M")</f>
        <v>111.91</v>
      </c>
      <c r="G58" s="9" t="str">
        <f>_xll.SNL.Clients.Office.Excel.Functions.SPG(A58, "IQ_SECTOR")</f>
        <v>Health Care</v>
      </c>
      <c r="H58" s="9" t="str">
        <f>_xll.SNL.Clients.Office.Excel.Functions.SPG(A58, "IQ_INDUSTRY_GROUP")</f>
        <v>Health Care Equipment and Services</v>
      </c>
      <c r="I58" s="9" t="str">
        <f>_xll.SNL.Clients.Office.Excel.Functions.SPG(A58, "IQ_INDUSTRY")</f>
        <v>Health Care Equipment and Supplies</v>
      </c>
      <c r="J58" s="9" t="str">
        <f>_xll.SNL.Clients.Office.Excel.Functions.SPG(A58, "IQ_PRIMARY_INDUSTRY")</f>
        <v>Health Care Equipment</v>
      </c>
      <c r="K58" s="9" t="str">
        <f>_xll.SNL.Clients.Office.Excel.Functions.SPG(A58, "NAICS_CODE", "Primary")</f>
        <v>339112 - Surgical and Medical Instrument Manufacturing</v>
      </c>
      <c r="L58" s="9" t="str">
        <f>_xll.SNL.Clients.Office.Excel.Functions.SPG(A58, "SP_TOPICTAG")</f>
        <v>Health Diagnostics; MHealth; Assistive Technology; Nephrology; Oncology; Respiratory; Surgery</v>
      </c>
      <c r="M58" s="5">
        <f>_xll.SNL.Clients.Office.Excel.Functions.SPG(A58, "SP_PCT_SHARES_OWNED_ALL_INSTITUTIONS")</f>
        <v>95.4</v>
      </c>
      <c r="N58" s="9" t="str">
        <f>_xll.SNL.Clients.Office.Excel.Functions.SPG(A58, "RD_CREDIT_RATING_GLOBAL", "Issuer Credit Rating", "Local Currency LT|0")</f>
        <v>BBB</v>
      </c>
      <c r="O58" s="9" t="str">
        <f>_xll.SNL.Clients.Office.Excel.Functions.SPG(A58, "RD_CWOL_GLOBAL", "Issuer Credit Rating", "Local Currency LT|0")</f>
        <v>Negative</v>
      </c>
      <c r="P58" s="9" t="str">
        <f>_xll.SNL.Clients.Office.Excel.Functions.SPG(A58, "RD_RATING_ACTION_GLOBAL", "Issuer Credit Rating", "Local Currency LT|0")</f>
        <v>CreditWatch/Outlook (08/12/2022)</v>
      </c>
      <c r="Q58" s="10">
        <f>_xll.SNL.Clients.Office.Excel.Functions.SPG(A58, "RD_LAST_REVIEW_DATE_GLOBAL", "Issuer Credit Rating", "Local Currency LT")</f>
        <v>45495</v>
      </c>
      <c r="R58" s="10">
        <f>_xll.SNL.Clients.Office.Excel.Functions.SPG(A58, "RD_CREDIT_RATING_DATE_GLOBAL", "Issuer Credit Rating", "Local Currency LT|0")</f>
        <v>44546</v>
      </c>
      <c r="S58" s="10">
        <f>_xll.SNL.Clients.Office.Excel.Functions.SPG(A58, "RD_CREDIT_WATCH_OUTLOOK_DATE_GLOBAL", "Issuer Credit Rating", "Local Currency LT|0")</f>
        <v>44785</v>
      </c>
    </row>
    <row r="59" spans="1:19">
      <c r="A59" t="s">
        <v>63</v>
      </c>
      <c r="B59" t="str">
        <f>_xll.SNL.Clients.Office.Excel.Functions.SPG(A59,"SP_IPO_DATE")</f>
        <v/>
      </c>
      <c r="C59" s="5">
        <f>_xll.SNL.Clients.Office.Excel.Functions.SPG(A59, "SP_VOLUME_AVG_WEEKLY_TO_SHARES_OUT", , "1M")</f>
        <v>4.1963914269135714</v>
      </c>
      <c r="D59" s="5">
        <f>_xll.SNL.Clients.Office.Excel.Functions.SPG(A59, "SP_VOLUME_AVG_WEEKLY_TO_SHARES_OUT", , "3M")</f>
        <v>3.7447990213244609</v>
      </c>
      <c r="E59" s="5">
        <f>_xll.SNL.Clients.Office.Excel.Functions.SPG(A59, "SP_VOLUME_AVG_DAILY_TO_1YR_AVG_DAILY", , "1M")</f>
        <v>154.53</v>
      </c>
      <c r="F59" s="5">
        <f>_xll.SNL.Clients.Office.Excel.Functions.SPG(A59, "SP_VOLUME_AVG_DAILY_TO_1YR_AVG_DAILY", , "3M")</f>
        <v>137.9</v>
      </c>
      <c r="G59" s="9" t="str">
        <f>_xll.SNL.Clients.Office.Excel.Functions.SPG(A59, "IQ_SECTOR")</f>
        <v>Health Care</v>
      </c>
      <c r="H59" s="9" t="str">
        <f>_xll.SNL.Clients.Office.Excel.Functions.SPG(A59, "IQ_INDUSTRY_GROUP")</f>
        <v>Health Care Equipment and Services</v>
      </c>
      <c r="I59" s="9" t="str">
        <f>_xll.SNL.Clients.Office.Excel.Functions.SPG(A59, "IQ_INDUSTRY")</f>
        <v>Health Care Equipment and Supplies</v>
      </c>
      <c r="J59" s="9" t="str">
        <f>_xll.SNL.Clients.Office.Excel.Functions.SPG(A59, "IQ_PRIMARY_INDUSTRY")</f>
        <v>Health Care Equipment</v>
      </c>
      <c r="K59" s="9" t="str">
        <f>_xll.SNL.Clients.Office.Excel.Functions.SPG(A59, "NAICS_CODE", "Primary")</f>
        <v>339112 - Surgical and Medical Instrument Manufacturing</v>
      </c>
      <c r="L59" s="9" t="str">
        <f>_xll.SNL.Clients.Office.Excel.Functions.SPG(A59, "SP_TOPICTAG")</f>
        <v>Health Diagnostics; Genetics; Infectious Diseases; Nephrology; Oncology; Surgery; Urology</v>
      </c>
      <c r="M59" s="5">
        <f>_xll.SNL.Clients.Office.Excel.Functions.SPG(A59, "SP_PCT_SHARES_OWNED_ALL_INSTITUTIONS")</f>
        <v>90.58</v>
      </c>
      <c r="N59" s="9" t="str">
        <f>_xll.SNL.Clients.Office.Excel.Functions.SPG(A59, "RD_CREDIT_RATING_GLOBAL", "Issuer Credit Rating", "Local Currency LT|0")</f>
        <v>BBB</v>
      </c>
      <c r="O59" s="9" t="str">
        <f>_xll.SNL.Clients.Office.Excel.Functions.SPG(A59, "RD_CWOL_GLOBAL", "Issuer Credit Rating", "Local Currency LT|0")</f>
        <v>Stable</v>
      </c>
      <c r="P59" s="9" t="str">
        <f>_xll.SNL.Clients.Office.Excel.Functions.SPG(A59, "RD_RATING_ACTION_GLOBAL", "Issuer Credit Rating", "Local Currency LT|0")</f>
        <v>CreditWatch/Outlook (01/15/2021)</v>
      </c>
      <c r="Q59" s="10">
        <f>_xll.SNL.Clients.Office.Excel.Functions.SPG(A59, "RD_LAST_REVIEW_DATE_GLOBAL", "Issuer Credit Rating", "Local Currency LT")</f>
        <v>45376</v>
      </c>
      <c r="R59" s="10">
        <f>_xll.SNL.Clients.Office.Excel.Functions.SPG(A59, "RD_CREDIT_RATING_DATE_GLOBAL", "Issuer Credit Rating", "Local Currency LT|0")</f>
        <v>43098</v>
      </c>
      <c r="S59" s="10">
        <f>_xll.SNL.Clients.Office.Excel.Functions.SPG(A59, "RD_CREDIT_WATCH_OUTLOOK_DATE_GLOBAL", "Issuer Credit Rating", "Local Currency LT|0")</f>
        <v>44211</v>
      </c>
    </row>
    <row r="60" spans="1:19">
      <c r="A60" t="s">
        <v>64</v>
      </c>
      <c r="B60" s="10">
        <f>_xll.SNL.Clients.Office.Excel.Functions.SPG(A60,"SP_IPO_DATE")</f>
        <v>21429</v>
      </c>
      <c r="C60" s="5">
        <f>_xll.SNL.Clients.Office.Excel.Functions.SPG(A60, "SP_VOLUME_AVG_WEEKLY_TO_SHARES_OUT", , "1M")</f>
        <v>1.5311732039049979</v>
      </c>
      <c r="D60" s="5">
        <f>_xll.SNL.Clients.Office.Excel.Functions.SPG(A60, "SP_VOLUME_AVG_WEEKLY_TO_SHARES_OUT", , "3M")</f>
        <v>1.5133686499137144</v>
      </c>
      <c r="E60" s="5">
        <f>_xll.SNL.Clients.Office.Excel.Functions.SPG(A60, "SP_VOLUME_AVG_DAILY_TO_1YR_AVG_DAILY", , "1M")</f>
        <v>109.29</v>
      </c>
      <c r="F60" s="5">
        <f>_xll.SNL.Clients.Office.Excel.Functions.SPG(A60, "SP_VOLUME_AVG_DAILY_TO_1YR_AVG_DAILY", , "3M")</f>
        <v>108.02</v>
      </c>
      <c r="G60" s="9" t="str">
        <f>_xll.SNL.Clients.Office.Excel.Functions.SPG(A60, "IQ_SECTOR")</f>
        <v>Financials</v>
      </c>
      <c r="H60" s="9" t="str">
        <f>_xll.SNL.Clients.Office.Excel.Functions.SPG(A60, "IQ_INDUSTRY_GROUP")</f>
        <v>Financial Services</v>
      </c>
      <c r="I60" s="9" t="str">
        <f>_xll.SNL.Clients.Office.Excel.Functions.SPG(A60, "IQ_INDUSTRY")</f>
        <v>Financial Services</v>
      </c>
      <c r="J60" s="9" t="str">
        <f>_xll.SNL.Clients.Office.Excel.Functions.SPG(A60, "IQ_PRIMARY_INDUSTRY")</f>
        <v>Multi-Sector Holdings</v>
      </c>
      <c r="K60" s="9" t="str">
        <f>_xll.SNL.Clients.Office.Excel.Functions.SPG(A60, "NAICS_CODE", "Primary")</f>
        <v>551112 - Offices of Other Holding Companies</v>
      </c>
      <c r="L60" s="9" t="str">
        <f>_xll.SNL.Clients.Office.Excel.Functions.SPG(A60, "SP_TOPICTAG")</f>
        <v/>
      </c>
      <c r="M60" s="5">
        <f>_xll.SNL.Clients.Office.Excel.Functions.SPG(A60, "SP_PCT_SHARES_OWNED_ALL_INSTITUTIONS")</f>
        <v>56.55</v>
      </c>
      <c r="N60" s="9" t="str">
        <f>_xll.SNL.Clients.Office.Excel.Functions.SPG(A60, "RD_CREDIT_RATING_GLOBAL", "Issuer Credit Rating", "Local Currency LT|0")</f>
        <v>AA</v>
      </c>
      <c r="O60" s="9" t="str">
        <f>_xll.SNL.Clients.Office.Excel.Functions.SPG(A60, "RD_CWOL_GLOBAL", "Issuer Credit Rating", "Local Currency LT|0")</f>
        <v>Stable</v>
      </c>
      <c r="P60" s="9" t="str">
        <f>_xll.SNL.Clients.Office.Excel.Functions.SPG(A60, "RD_RATING_ACTION_GLOBAL", "Issuer Credit Rating", "Local Currency LT|0")</f>
        <v>CreditWatch/Outlook (08/22/2017)</v>
      </c>
      <c r="Q60" s="10">
        <f>_xll.SNL.Clients.Office.Excel.Functions.SPG(A60, "RD_LAST_REVIEW_DATE_GLOBAL", "Issuer Credit Rating", "Local Currency LT")</f>
        <v>45595</v>
      </c>
      <c r="R60" s="10">
        <f>_xll.SNL.Clients.Office.Excel.Functions.SPG(A60, "RD_CREDIT_RATING_DATE_GLOBAL", "Issuer Credit Rating", "Local Currency LT|0")</f>
        <v>41410</v>
      </c>
      <c r="S60" s="10">
        <f>_xll.SNL.Clients.Office.Excel.Functions.SPG(A60, "RD_CREDIT_WATCH_OUTLOOK_DATE_GLOBAL", "Issuer Credit Rating", "Local Currency LT|0")</f>
        <v>42969</v>
      </c>
    </row>
    <row r="61" spans="1:19">
      <c r="A61" t="s">
        <v>65</v>
      </c>
      <c r="B61" t="str">
        <f>_xll.SNL.Clients.Office.Excel.Functions.SPG(A61,"SP_IPO_DATE")</f>
        <v/>
      </c>
      <c r="C61" s="5">
        <f>_xll.SNL.Clients.Office.Excel.Functions.SPG(A61, "SP_VOLUME_AVG_WEEKLY_TO_SHARES_OUT", , "1M")</f>
        <v>5.7303975962677285</v>
      </c>
      <c r="D61" s="5">
        <f>_xll.SNL.Clients.Office.Excel.Functions.SPG(A61, "SP_VOLUME_AVG_WEEKLY_TO_SHARES_OUT", , "3M")</f>
        <v>7.1652403395417732</v>
      </c>
      <c r="E61" s="5">
        <f>_xll.SNL.Clients.Office.Excel.Functions.SPG(A61, "SP_VOLUME_AVG_DAILY_TO_1YR_AVG_DAILY", , "1M")</f>
        <v>80.53</v>
      </c>
      <c r="F61" s="5">
        <f>_xll.SNL.Clients.Office.Excel.Functions.SPG(A61, "SP_VOLUME_AVG_DAILY_TO_1YR_AVG_DAILY", , "3M")</f>
        <v>100.69</v>
      </c>
      <c r="G61" s="9" t="str">
        <f>_xll.SNL.Clients.Office.Excel.Functions.SPG(A61, "IQ_SECTOR")</f>
        <v>Consumer Discretionary</v>
      </c>
      <c r="H61" s="9" t="str">
        <f>_xll.SNL.Clients.Office.Excel.Functions.SPG(A61, "IQ_INDUSTRY_GROUP")</f>
        <v>Consumer Discretionary Distribution and Retail</v>
      </c>
      <c r="I61" s="9" t="str">
        <f>_xll.SNL.Clients.Office.Excel.Functions.SPG(A61, "IQ_INDUSTRY")</f>
        <v>Specialty Retail</v>
      </c>
      <c r="J61" s="9" t="str">
        <f>_xll.SNL.Clients.Office.Excel.Functions.SPG(A61, "IQ_PRIMARY_INDUSTRY")</f>
        <v>Computer and Electronics Retail</v>
      </c>
      <c r="K61" s="9" t="str">
        <f>_xll.SNL.Clients.Office.Excel.Functions.SPG(A61, "NAICS_CODE", "Primary")</f>
        <v>449210 - Electronics and Appliance Retailers</v>
      </c>
      <c r="L61" s="9" t="str">
        <f>_xll.SNL.Clients.Office.Excel.Functions.SPG(A61, "SP_TOPICTAG")</f>
        <v>Food Delivery; Customer Relationship Management; E-learning; Wearables; Online Grocery</v>
      </c>
      <c r="M61" s="5">
        <f>_xll.SNL.Clients.Office.Excel.Functions.SPG(A61, "SP_PCT_SHARES_OWNED_ALL_INSTITUTIONS")</f>
        <v>87.08</v>
      </c>
      <c r="N61" s="9" t="str">
        <f>_xll.SNL.Clients.Office.Excel.Functions.SPG(A61, "RD_CREDIT_RATING_GLOBAL", "Issuer Credit Rating", "Local Currency LT|0")</f>
        <v>BBB+</v>
      </c>
      <c r="O61" s="9" t="str">
        <f>_xll.SNL.Clients.Office.Excel.Functions.SPG(A61, "RD_CWOL_GLOBAL", "Issuer Credit Rating", "Local Currency LT|0")</f>
        <v>Stable</v>
      </c>
      <c r="P61" s="9" t="str">
        <f>_xll.SNL.Clients.Office.Excel.Functions.SPG(A61, "RD_RATING_ACTION_GLOBAL", "Issuer Credit Rating", "Local Currency LT|0")</f>
        <v>Upgrade | CreditWatch/Outlook (05/20/2021)</v>
      </c>
      <c r="Q61" s="10">
        <f>_xll.SNL.Clients.Office.Excel.Functions.SPG(A61, "RD_LAST_REVIEW_DATE_GLOBAL", "Issuer Credit Rating", "Local Currency LT")</f>
        <v>45425</v>
      </c>
      <c r="R61" s="10">
        <f>_xll.SNL.Clients.Office.Excel.Functions.SPG(A61, "RD_CREDIT_RATING_DATE_GLOBAL", "Issuer Credit Rating", "Local Currency LT|0")</f>
        <v>44336</v>
      </c>
      <c r="S61" s="10">
        <f>_xll.SNL.Clients.Office.Excel.Functions.SPG(A61, "RD_CREDIT_WATCH_OUTLOOK_DATE_GLOBAL", "Issuer Credit Rating", "Local Currency LT|0")</f>
        <v>44336</v>
      </c>
    </row>
    <row r="62" spans="1:19">
      <c r="A62" t="s">
        <v>66</v>
      </c>
      <c r="B62" t="str">
        <f>_xll.SNL.Clients.Office.Excel.Functions.SPG(A62,"SP_IPO_DATE")</f>
        <v/>
      </c>
      <c r="C62" s="5">
        <f>_xll.SNL.Clients.Office.Excel.Functions.SPG(A62, "SP_VOLUME_AVG_WEEKLY_TO_SHARES_OUT", , "1M")</f>
        <v>4.343689956872737</v>
      </c>
      <c r="D62" s="5">
        <f>_xll.SNL.Clients.Office.Excel.Functions.SPG(A62, "SP_VOLUME_AVG_WEEKLY_TO_SHARES_OUT", , "3M")</f>
        <v>3.2534303518701844</v>
      </c>
      <c r="E62" s="5">
        <f>_xll.SNL.Clients.Office.Excel.Functions.SPG(A62, "SP_VOLUME_AVG_DAILY_TO_1YR_AVG_DAILY", , "1M")</f>
        <v>136.30000000000001</v>
      </c>
      <c r="F62" s="5">
        <f>_xll.SNL.Clients.Office.Excel.Functions.SPG(A62, "SP_VOLUME_AVG_DAILY_TO_1YR_AVG_DAILY", , "3M")</f>
        <v>102.09</v>
      </c>
      <c r="G62" s="9" t="str">
        <f>_xll.SNL.Clients.Office.Excel.Functions.SPG(A62, "IQ_SECTOR")</f>
        <v>Health Care</v>
      </c>
      <c r="H62" s="9" t="str">
        <f>_xll.SNL.Clients.Office.Excel.Functions.SPG(A62, "IQ_INDUSTRY_GROUP")</f>
        <v>Pharmaceuticals, Biotechnology and Life Sciences</v>
      </c>
      <c r="I62" s="9" t="str">
        <f>_xll.SNL.Clients.Office.Excel.Functions.SPG(A62, "IQ_INDUSTRY")</f>
        <v>Life Sciences Tools and Services</v>
      </c>
      <c r="J62" s="9" t="str">
        <f>_xll.SNL.Clients.Office.Excel.Functions.SPG(A62, "IQ_PRIMARY_INDUSTRY")</f>
        <v>Life Sciences Tools and Services</v>
      </c>
      <c r="K62" s="9" t="str">
        <f>_xll.SNL.Clients.Office.Excel.Functions.SPG(A62, "NAICS_CODE", "Primary")</f>
        <v>541715 - Research and Development in the Physical, Engineering, and Life Sciences (except Nanotechnology and Biotechnology)</v>
      </c>
      <c r="L62" s="9" t="str">
        <f>_xll.SNL.Clients.Office.Excel.Functions.SPG(A62, "SP_TOPICTAG")</f>
        <v>Health Diagnostics; Diabetes; Genetics; RegTech; Immunology; Neurology; Oncology</v>
      </c>
      <c r="M62" s="5">
        <f>_xll.SNL.Clients.Office.Excel.Functions.SPG(A62, "SP_PCT_SHARES_OWNED_ALL_INSTITUTIONS")</f>
        <v>99.56</v>
      </c>
      <c r="N62" s="9" t="str">
        <f>_xll.SNL.Clients.Office.Excel.Functions.SPG(A62, "RD_CREDIT_RATING_GLOBAL", "Issuer Credit Rating", "Local Currency LT|0")</f>
        <v/>
      </c>
      <c r="O62" s="9" t="str">
        <f>_xll.SNL.Clients.Office.Excel.Functions.SPG(A62, "RD_CWOL_GLOBAL", "Issuer Credit Rating", "Local Currency LT|0")</f>
        <v/>
      </c>
      <c r="P62" s="9" t="str">
        <f>_xll.SNL.Clients.Office.Excel.Functions.SPG(A62, "RD_RATING_ACTION_GLOBAL", "Issuer Credit Rating", "Local Currency LT|0")</f>
        <v/>
      </c>
      <c r="Q62" s="10" t="str">
        <f>_xll.SNL.Clients.Office.Excel.Functions.SPG(A62, "RD_LAST_REVIEW_DATE_GLOBAL", "Issuer Credit Rating", "Local Currency LT")</f>
        <v/>
      </c>
      <c r="R62" s="10" t="str">
        <f>_xll.SNL.Clients.Office.Excel.Functions.SPG(A62, "RD_CREDIT_RATING_DATE_GLOBAL", "Issuer Credit Rating", "Local Currency LT|0")</f>
        <v/>
      </c>
      <c r="S62" s="10" t="str">
        <f>_xll.SNL.Clients.Office.Excel.Functions.SPG(A62, "RD_CREDIT_WATCH_OUTLOOK_DATE_GLOBAL", "Issuer Credit Rating", "Local Currency LT|0")</f>
        <v/>
      </c>
    </row>
    <row r="63" spans="1:19">
      <c r="A63" t="s">
        <v>67</v>
      </c>
      <c r="B63" t="str">
        <f>_xll.SNL.Clients.Office.Excel.Functions.SPG(A63,"SP_IPO_DATE")</f>
        <v/>
      </c>
      <c r="C63" s="5">
        <f>_xll.SNL.Clients.Office.Excel.Functions.SPG(A63, "SP_VOLUME_AVG_WEEKLY_TO_SHARES_OUT", , "1M")</f>
        <v>4.4706202576359004</v>
      </c>
      <c r="D63" s="5">
        <f>_xll.SNL.Clients.Office.Excel.Functions.SPG(A63, "SP_VOLUME_AVG_WEEKLY_TO_SHARES_OUT", , "3M")</f>
        <v>4.9887846268436737</v>
      </c>
      <c r="E63" s="5">
        <f>_xll.SNL.Clients.Office.Excel.Functions.SPG(A63, "SP_VOLUME_AVG_DAILY_TO_1YR_AVG_DAILY", , "1M")</f>
        <v>104.45</v>
      </c>
      <c r="F63" s="5">
        <f>_xll.SNL.Clients.Office.Excel.Functions.SPG(A63, "SP_VOLUME_AVG_DAILY_TO_1YR_AVG_DAILY", , "3M")</f>
        <v>116.56</v>
      </c>
      <c r="G63" s="9" t="str">
        <f>_xll.SNL.Clients.Office.Excel.Functions.SPG(A63, "IQ_SECTOR")</f>
        <v>Health Care</v>
      </c>
      <c r="H63" s="9" t="str">
        <f>_xll.SNL.Clients.Office.Excel.Functions.SPG(A63, "IQ_INDUSTRY_GROUP")</f>
        <v>Pharmaceuticals, Biotechnology and Life Sciences</v>
      </c>
      <c r="I63" s="9" t="str">
        <f>_xll.SNL.Clients.Office.Excel.Functions.SPG(A63, "IQ_INDUSTRY")</f>
        <v>Biotechnology</v>
      </c>
      <c r="J63" s="9" t="str">
        <f>_xll.SNL.Clients.Office.Excel.Functions.SPG(A63, "IQ_PRIMARY_INDUSTRY")</f>
        <v>Biotechnology</v>
      </c>
      <c r="K63" s="9" t="str">
        <f>_xll.SNL.Clients.Office.Excel.Functions.SPG(A63, "NAICS_CODE", "Primary")</f>
        <v>325414 - Biological Product (except Diagnostic) Manufacturing</v>
      </c>
      <c r="L63" s="9" t="str">
        <f>_xll.SNL.Clients.Office.Excel.Functions.SPG(A63, "SP_TOPICTAG")</f>
        <v>Neuroscience; Central Nervous System; Genetic Disorder; Immunology; Neurology; Oncology; Psychiatry</v>
      </c>
      <c r="M63" s="5">
        <f>_xll.SNL.Clients.Office.Excel.Functions.SPG(A63, "SP_PCT_SHARES_OWNED_ALL_INSTITUTIONS")</f>
        <v>93.07</v>
      </c>
      <c r="N63" s="9" t="str">
        <f>_xll.SNL.Clients.Office.Excel.Functions.SPG(A63, "RD_CREDIT_RATING_GLOBAL", "Issuer Credit Rating", "Local Currency LT|0")</f>
        <v>BBB+</v>
      </c>
      <c r="O63" s="9" t="str">
        <f>_xll.SNL.Clients.Office.Excel.Functions.SPG(A63, "RD_CWOL_GLOBAL", "Issuer Credit Rating", "Local Currency LT|0")</f>
        <v>Stable</v>
      </c>
      <c r="P63" s="9" t="str">
        <f>_xll.SNL.Clients.Office.Excel.Functions.SPG(A63, "RD_RATING_ACTION_GLOBAL", "Issuer Credit Rating", "Local Currency LT|0")</f>
        <v>Downgrade | CreditWatch/Outlook (01/13/2022)</v>
      </c>
      <c r="Q63" s="10">
        <f>_xll.SNL.Clients.Office.Excel.Functions.SPG(A63, "RD_LAST_REVIEW_DATE_GLOBAL", "Issuer Credit Rating", "Local Currency LT")</f>
        <v>45436</v>
      </c>
      <c r="R63" s="10">
        <f>_xll.SNL.Clients.Office.Excel.Functions.SPG(A63, "RD_CREDIT_RATING_DATE_GLOBAL", "Issuer Credit Rating", "Local Currency LT|0")</f>
        <v>44574</v>
      </c>
      <c r="S63" s="10">
        <f>_xll.SNL.Clients.Office.Excel.Functions.SPG(A63, "RD_CREDIT_WATCH_OUTLOOK_DATE_GLOBAL", "Issuer Credit Rating", "Local Currency LT|0")</f>
        <v>44574</v>
      </c>
    </row>
    <row r="64" spans="1:19">
      <c r="A64" t="s">
        <v>68</v>
      </c>
      <c r="B64" s="10">
        <f>_xll.SNL.Clients.Office.Excel.Functions.SPG(A64,"SP_IPO_DATE")</f>
        <v>36434</v>
      </c>
      <c r="C64" s="5">
        <f>_xll.SNL.Clients.Office.Excel.Functions.SPG(A64, "SP_VOLUME_AVG_WEEKLY_TO_SHARES_OUT", , "1M")</f>
        <v>2.733830009457495</v>
      </c>
      <c r="D64" s="5">
        <f>_xll.SNL.Clients.Office.Excel.Functions.SPG(A64, "SP_VOLUME_AVG_WEEKLY_TO_SHARES_OUT", , "3M")</f>
        <v>2.4538012035511203</v>
      </c>
      <c r="E64" s="5">
        <f>_xll.SNL.Clients.Office.Excel.Functions.SPG(A64, "SP_VOLUME_AVG_DAILY_TO_1YR_AVG_DAILY", , "1M")</f>
        <v>138.44</v>
      </c>
      <c r="F64" s="5">
        <f>_xll.SNL.Clients.Office.Excel.Functions.SPG(A64, "SP_VOLUME_AVG_DAILY_TO_1YR_AVG_DAILY", , "3M")</f>
        <v>124.26</v>
      </c>
      <c r="G64" s="9" t="str">
        <f>_xll.SNL.Clients.Office.Excel.Functions.SPG(A64, "IQ_SECTOR")</f>
        <v>Financials</v>
      </c>
      <c r="H64" s="9" t="str">
        <f>_xll.SNL.Clients.Office.Excel.Functions.SPG(A64, "IQ_INDUSTRY_GROUP")</f>
        <v>Financial Services</v>
      </c>
      <c r="I64" s="9" t="str">
        <f>_xll.SNL.Clients.Office.Excel.Functions.SPG(A64, "IQ_INDUSTRY")</f>
        <v>Capital Markets</v>
      </c>
      <c r="J64" s="9" t="str">
        <f>_xll.SNL.Clients.Office.Excel.Functions.SPG(A64, "IQ_PRIMARY_INDUSTRY")</f>
        <v>Asset Management and Custody Banks</v>
      </c>
      <c r="K64" s="9" t="str">
        <f>_xll.SNL.Clients.Office.Excel.Functions.SPG(A64, "NAICS_CODE", "Primary")</f>
        <v>525910 - Open-End Investment Funds</v>
      </c>
      <c r="L64" s="9" t="str">
        <f>_xll.SNL.Clients.Office.Excel.Functions.SPG(A64, "SP_TOPICTAG")</f>
        <v/>
      </c>
      <c r="M64" s="5">
        <f>_xll.SNL.Clients.Office.Excel.Functions.SPG(A64, "SP_PCT_SHARES_OWNED_ALL_INSTITUTIONS")</f>
        <v>42.15</v>
      </c>
      <c r="N64" s="9" t="str">
        <f>_xll.SNL.Clients.Office.Excel.Functions.SPG(A64, "RD_CREDIT_RATING_GLOBAL", "Issuer Credit Rating", "Local Currency LT|0")</f>
        <v>AA-</v>
      </c>
      <c r="O64" s="9" t="str">
        <f>_xll.SNL.Clients.Office.Excel.Functions.SPG(A64, "RD_CWOL_GLOBAL", "Issuer Credit Rating", "Local Currency LT|0")</f>
        <v>Stable</v>
      </c>
      <c r="P64" s="9" t="str">
        <f>_xll.SNL.Clients.Office.Excel.Functions.SPG(A64, "RD_RATING_ACTION_GLOBAL", "Issuer Credit Rating", "Local Currency LT|0")</f>
        <v>New Rating | CreditWatch/Outlook (03/05/2024)</v>
      </c>
      <c r="Q64" s="10">
        <f>_xll.SNL.Clients.Office.Excel.Functions.SPG(A64, "RD_LAST_REVIEW_DATE_GLOBAL", "Issuer Credit Rating", "Local Currency LT")</f>
        <v>45463</v>
      </c>
      <c r="R64" s="10">
        <f>_xll.SNL.Clients.Office.Excel.Functions.SPG(A64, "RD_CREDIT_RATING_DATE_GLOBAL", "Issuer Credit Rating", "Local Currency LT|0")</f>
        <v>45356</v>
      </c>
      <c r="S64" s="10">
        <f>_xll.SNL.Clients.Office.Excel.Functions.SPG(A64, "RD_CREDIT_WATCH_OUTLOOK_DATE_GLOBAL", "Issuer Credit Rating", "Local Currency LT|0")</f>
        <v>45356</v>
      </c>
    </row>
    <row r="65" spans="1:19">
      <c r="A65" t="s">
        <v>69</v>
      </c>
      <c r="B65" s="10">
        <f>_xll.SNL.Clients.Office.Excel.Functions.SPG(A65,"SP_IPO_DATE")</f>
        <v>39254</v>
      </c>
      <c r="C65" s="5">
        <f>_xll.SNL.Clients.Office.Excel.Functions.SPG(A65, "SP_VOLUME_AVG_WEEKLY_TO_SHARES_OUT", , "1M")</f>
        <v>2.2722234390650882</v>
      </c>
      <c r="D65" s="5">
        <f>_xll.SNL.Clients.Office.Excel.Functions.SPG(A65, "SP_VOLUME_AVG_WEEKLY_TO_SHARES_OUT", , "3M")</f>
        <v>2.2290421003476499</v>
      </c>
      <c r="E65" s="5">
        <f>_xll.SNL.Clients.Office.Excel.Functions.SPG(A65, "SP_VOLUME_AVG_DAILY_TO_1YR_AVG_DAILY", , "1M")</f>
        <v>98.79</v>
      </c>
      <c r="F65" s="5">
        <f>_xll.SNL.Clients.Office.Excel.Functions.SPG(A65, "SP_VOLUME_AVG_DAILY_TO_1YR_AVG_DAILY", , "3M")</f>
        <v>96.92</v>
      </c>
      <c r="G65" s="9" t="str">
        <f>_xll.SNL.Clients.Office.Excel.Functions.SPG(A65, "IQ_SECTOR")</f>
        <v>Financials</v>
      </c>
      <c r="H65" s="9" t="str">
        <f>_xll.SNL.Clients.Office.Excel.Functions.SPG(A65, "IQ_INDUSTRY_GROUP")</f>
        <v>Financial Services</v>
      </c>
      <c r="I65" s="9" t="str">
        <f>_xll.SNL.Clients.Office.Excel.Functions.SPG(A65, "IQ_INDUSTRY")</f>
        <v>Capital Markets</v>
      </c>
      <c r="J65" s="9" t="str">
        <f>_xll.SNL.Clients.Office.Excel.Functions.SPG(A65, "IQ_PRIMARY_INDUSTRY")</f>
        <v>Asset Management and Custody Banks</v>
      </c>
      <c r="K65" s="9" t="str">
        <f>_xll.SNL.Clients.Office.Excel.Functions.SPG(A65, "NAICS_CODE", "Primary")</f>
        <v>523940 - Portfolio Management and Investment Advice</v>
      </c>
      <c r="L65" s="9" t="str">
        <f>_xll.SNL.Clients.Office.Excel.Functions.SPG(A65, "SP_TOPICTAG")</f>
        <v/>
      </c>
      <c r="M65" s="5">
        <f>_xll.SNL.Clients.Office.Excel.Functions.SPG(A65, "SP_PCT_SHARES_OWNED_ALL_INSTITUTIONS")</f>
        <v>67.3</v>
      </c>
      <c r="N65" s="9" t="str">
        <f>_xll.SNL.Clients.Office.Excel.Functions.SPG(A65, "RD_CREDIT_RATING_GLOBAL", "Issuer Credit Rating", "Local Currency LT|0")</f>
        <v>A+</v>
      </c>
      <c r="O65" s="9" t="str">
        <f>_xll.SNL.Clients.Office.Excel.Functions.SPG(A65, "RD_CWOL_GLOBAL", "Issuer Credit Rating", "Local Currency LT|0")</f>
        <v>Stable</v>
      </c>
      <c r="P65" s="9" t="str">
        <f>_xll.SNL.Clients.Office.Excel.Functions.SPG(A65, "RD_RATING_ACTION_GLOBAL", "Issuer Credit Rating", "Local Currency LT|0")</f>
        <v>New Rating | CreditWatch/Outlook (06/18/2014)</v>
      </c>
      <c r="Q65" s="10">
        <f>_xll.SNL.Clients.Office.Excel.Functions.SPG(A65, "RD_LAST_REVIEW_DATE_GLOBAL", "Issuer Credit Rating", "Local Currency LT")</f>
        <v>45580</v>
      </c>
      <c r="R65" s="10">
        <f>_xll.SNL.Clients.Office.Excel.Functions.SPG(A65, "RD_CREDIT_RATING_DATE_GLOBAL", "Issuer Credit Rating", "Local Currency LT|0")</f>
        <v>41808</v>
      </c>
      <c r="S65" s="10">
        <f>_xll.SNL.Clients.Office.Excel.Functions.SPG(A65, "RD_CREDIT_WATCH_OUTLOOK_DATE_GLOBAL", "Issuer Credit Rating", "Local Currency LT|0")</f>
        <v>41808</v>
      </c>
    </row>
    <row r="66" spans="1:19">
      <c r="A66" t="s">
        <v>70</v>
      </c>
      <c r="B66" s="10">
        <f>_xll.SNL.Clients.Office.Excel.Functions.SPG(A66,"SP_IPO_DATE")</f>
        <v>36248</v>
      </c>
      <c r="C66" s="5">
        <f>_xll.SNL.Clients.Office.Excel.Functions.SPG(A66, "SP_VOLUME_AVG_WEEKLY_TO_SHARES_OUT", , "1M")</f>
        <v>4.2433252827136965</v>
      </c>
      <c r="D66" s="5">
        <f>_xll.SNL.Clients.Office.Excel.Functions.SPG(A66, "SP_VOLUME_AVG_WEEKLY_TO_SHARES_OUT", , "3M")</f>
        <v>3.5905378277292974</v>
      </c>
      <c r="E66" s="5">
        <f>_xll.SNL.Clients.Office.Excel.Functions.SPG(A66, "SP_VOLUME_AVG_DAILY_TO_1YR_AVG_DAILY", , "1M")</f>
        <v>113.99</v>
      </c>
      <c r="F66" s="5">
        <f>_xll.SNL.Clients.Office.Excel.Functions.SPG(A66, "SP_VOLUME_AVG_DAILY_TO_1YR_AVG_DAILY", , "3M")</f>
        <v>96.45</v>
      </c>
      <c r="G66" s="9" t="str">
        <f>_xll.SNL.Clients.Office.Excel.Functions.SPG(A66, "IQ_SECTOR")</f>
        <v>Consumer Discretionary</v>
      </c>
      <c r="H66" s="9" t="str">
        <f>_xll.SNL.Clients.Office.Excel.Functions.SPG(A66, "IQ_INDUSTRY_GROUP")</f>
        <v>Consumer Services</v>
      </c>
      <c r="I66" s="9" t="str">
        <f>_xll.SNL.Clients.Office.Excel.Functions.SPG(A66, "IQ_INDUSTRY")</f>
        <v>Hotels, Restaurants and Leisure</v>
      </c>
      <c r="J66" s="9" t="str">
        <f>_xll.SNL.Clients.Office.Excel.Functions.SPG(A66, "IQ_PRIMARY_INDUSTRY")</f>
        <v>Hotels, Resorts and Cruise Lines</v>
      </c>
      <c r="K66" s="9" t="str">
        <f>_xll.SNL.Clients.Office.Excel.Functions.SPG(A66, "NAICS_CODE", "Primary")</f>
        <v>561599 - All Other Travel Arrangement and Reservation Services</v>
      </c>
      <c r="L66" s="9" t="str">
        <f>_xll.SNL.Clients.Office.Excel.Functions.SPG(A66, "SP_TOPICTAG")</f>
        <v>Adventure Travel; Business Travel; Travel Accommodations; Vacation Rental; Car Sharing</v>
      </c>
      <c r="M66" s="5">
        <f>_xll.SNL.Clients.Office.Excel.Functions.SPG(A66, "SP_PCT_SHARES_OWNED_ALL_INSTITUTIONS")</f>
        <v>92.51</v>
      </c>
      <c r="N66" s="9" t="str">
        <f>_xll.SNL.Clients.Office.Excel.Functions.SPG(A66, "RD_CREDIT_RATING_GLOBAL", "Issuer Credit Rating", "Local Currency LT|0")</f>
        <v>A-</v>
      </c>
      <c r="O66" s="9" t="str">
        <f>_xll.SNL.Clients.Office.Excel.Functions.SPG(A66, "RD_CWOL_GLOBAL", "Issuer Credit Rating", "Local Currency LT|0")</f>
        <v>Stable</v>
      </c>
      <c r="P66" s="9" t="str">
        <f>_xll.SNL.Clients.Office.Excel.Functions.SPG(A66, "RD_RATING_ACTION_GLOBAL", "Issuer Credit Rating", "Local Currency LT|0")</f>
        <v>CreditWatch/Outlook (11/11/2021)</v>
      </c>
      <c r="Q66" s="10">
        <f>_xll.SNL.Clients.Office.Excel.Functions.SPG(A66, "RD_LAST_REVIEW_DATE_GLOBAL", "Issuer Credit Rating", "Local Currency LT")</f>
        <v>45432</v>
      </c>
      <c r="R66" s="10">
        <f>_xll.SNL.Clients.Office.Excel.Functions.SPG(A66, "RD_CREDIT_RATING_DATE_GLOBAL", "Issuer Credit Rating", "Local Currency LT|0")</f>
        <v>43277</v>
      </c>
      <c r="S66" s="10">
        <f>_xll.SNL.Clients.Office.Excel.Functions.SPG(A66, "RD_CREDIT_WATCH_OUTLOOK_DATE_GLOBAL", "Issuer Credit Rating", "Local Currency LT|0")</f>
        <v>44511</v>
      </c>
    </row>
    <row r="67" spans="1:19">
      <c r="A67" t="s">
        <v>71</v>
      </c>
      <c r="B67" t="str">
        <f>_xll.SNL.Clients.Office.Excel.Functions.SPG(A67,"SP_IPO_DATE")</f>
        <v/>
      </c>
      <c r="C67" s="5">
        <f>_xll.SNL.Clients.Office.Excel.Functions.SPG(A67, "SP_VOLUME_AVG_WEEKLY_TO_SHARES_OUT", , "1M")</f>
        <v>6.4060869811758945</v>
      </c>
      <c r="D67" s="5">
        <f>_xll.SNL.Clients.Office.Excel.Functions.SPG(A67, "SP_VOLUME_AVG_WEEKLY_TO_SHARES_OUT", , "3M")</f>
        <v>5.4195829327162919</v>
      </c>
      <c r="E67" s="5">
        <f>_xll.SNL.Clients.Office.Excel.Functions.SPG(A67, "SP_VOLUME_AVG_DAILY_TO_1YR_AVG_DAILY", , "1M")</f>
        <v>106.59</v>
      </c>
      <c r="F67" s="5">
        <f>_xll.SNL.Clients.Office.Excel.Functions.SPG(A67, "SP_VOLUME_AVG_DAILY_TO_1YR_AVG_DAILY", , "3M")</f>
        <v>90.17</v>
      </c>
      <c r="G67" s="9" t="str">
        <f>_xll.SNL.Clients.Office.Excel.Functions.SPG(A67, "IQ_SECTOR")</f>
        <v>Consumer Discretionary</v>
      </c>
      <c r="H67" s="9" t="str">
        <f>_xll.SNL.Clients.Office.Excel.Functions.SPG(A67, "IQ_INDUSTRY_GROUP")</f>
        <v>Automobiles and Components</v>
      </c>
      <c r="I67" s="9" t="str">
        <f>_xll.SNL.Clients.Office.Excel.Functions.SPG(A67, "IQ_INDUSTRY")</f>
        <v>Automobile Components</v>
      </c>
      <c r="J67" s="9" t="str">
        <f>_xll.SNL.Clients.Office.Excel.Functions.SPG(A67, "IQ_PRIMARY_INDUSTRY")</f>
        <v>Automotive Parts and Equipment</v>
      </c>
      <c r="K67" s="9" t="str">
        <f>_xll.SNL.Clients.Office.Excel.Functions.SPG(A67, "NAICS_CODE", "Primary")</f>
        <v>3363 - Motor Vehicle Parts Manufacturing</v>
      </c>
      <c r="L67" s="9" t="str">
        <f>_xll.SNL.Clients.Office.Excel.Functions.SPG(A67, "SP_TOPICTAG")</f>
        <v>Fleet Management; Fuel Cells; Industrial Automation; Sensors; Pollution Control; Electric Vehicle; Autonomous Vehicles</v>
      </c>
      <c r="M67" s="5">
        <f>_xll.SNL.Clients.Office.Excel.Functions.SPG(A67, "SP_PCT_SHARES_OWNED_ALL_INSTITUTIONS")</f>
        <v>101.84</v>
      </c>
      <c r="N67" s="9" t="str">
        <f>_xll.SNL.Clients.Office.Excel.Functions.SPG(A67, "RD_CREDIT_RATING_GLOBAL", "Issuer Credit Rating", "Local Currency LT|0")</f>
        <v>BBB</v>
      </c>
      <c r="O67" s="9" t="str">
        <f>_xll.SNL.Clients.Office.Excel.Functions.SPG(A67, "RD_CWOL_GLOBAL", "Issuer Credit Rating", "Local Currency LT|0")</f>
        <v>Stable</v>
      </c>
      <c r="P67" s="9" t="str">
        <f>_xll.SNL.Clients.Office.Excel.Functions.SPG(A67, "RD_RATING_ACTION_GLOBAL", "Issuer Credit Rating", "Local Currency LT|0")</f>
        <v>CreditWatch/Outlook (08/08/2022)</v>
      </c>
      <c r="Q67" s="10">
        <f>_xll.SNL.Clients.Office.Excel.Functions.SPG(A67, "RD_LAST_REVIEW_DATE_GLOBAL", "Issuer Credit Rating", "Local Currency LT")</f>
        <v>45364</v>
      </c>
      <c r="R67" s="10">
        <f>_xll.SNL.Clients.Office.Excel.Functions.SPG(A67, "RD_CREDIT_RATING_DATE_GLOBAL", "Issuer Credit Rating", "Local Currency LT|0")</f>
        <v>43998</v>
      </c>
      <c r="S67" s="10">
        <f>_xll.SNL.Clients.Office.Excel.Functions.SPG(A67, "RD_CREDIT_WATCH_OUTLOOK_DATE_GLOBAL", "Issuer Credit Rating", "Local Currency LT|0")</f>
        <v>44781</v>
      </c>
    </row>
    <row r="68" spans="1:19">
      <c r="A68" t="s">
        <v>72</v>
      </c>
      <c r="B68" t="str">
        <f>_xll.SNL.Clients.Office.Excel.Functions.SPG(A68,"SP_IPO_DATE")</f>
        <v/>
      </c>
      <c r="C68" s="5">
        <f>_xll.SNL.Clients.Office.Excel.Functions.SPG(A68, "SP_VOLUME_AVG_WEEKLY_TO_SHARES_OUT", , "1M")</f>
        <v>2.1806048144934751</v>
      </c>
      <c r="D68" s="5">
        <f>_xll.SNL.Clients.Office.Excel.Functions.SPG(A68, "SP_VOLUME_AVG_WEEKLY_TO_SHARES_OUT", , "3M")</f>
        <v>1.8640037395885496</v>
      </c>
      <c r="E68" s="5">
        <f>_xll.SNL.Clients.Office.Excel.Functions.SPG(A68, "SP_VOLUME_AVG_DAILY_TO_1YR_AVG_DAILY", , "1M")</f>
        <v>110.33</v>
      </c>
      <c r="F68" s="5">
        <f>_xll.SNL.Clients.Office.Excel.Functions.SPG(A68, "SP_VOLUME_AVG_DAILY_TO_1YR_AVG_DAILY", , "3M")</f>
        <v>94.31</v>
      </c>
      <c r="G68" s="9" t="str">
        <f>_xll.SNL.Clients.Office.Excel.Functions.SPG(A68, "IQ_SECTOR")</f>
        <v>Health Care</v>
      </c>
      <c r="H68" s="9" t="str">
        <f>_xll.SNL.Clients.Office.Excel.Functions.SPG(A68, "IQ_INDUSTRY_GROUP")</f>
        <v>Health Care Equipment and Services</v>
      </c>
      <c r="I68" s="9" t="str">
        <f>_xll.SNL.Clients.Office.Excel.Functions.SPG(A68, "IQ_INDUSTRY")</f>
        <v>Health Care Equipment and Supplies</v>
      </c>
      <c r="J68" s="9" t="str">
        <f>_xll.SNL.Clients.Office.Excel.Functions.SPG(A68, "IQ_PRIMARY_INDUSTRY")</f>
        <v>Health Care Equipment</v>
      </c>
      <c r="K68" s="9" t="str">
        <f>_xll.SNL.Clients.Office.Excel.Functions.SPG(A68, "NAICS_CODE", "Primary")</f>
        <v>334510 - Electromedical and Electrotherapeutic Apparatus Manufacturing</v>
      </c>
      <c r="L68" s="9" t="str">
        <f>_xll.SNL.Clients.Office.Excel.Functions.SPG(A68, "SP_TOPICTAG")</f>
        <v>Health Diagnostics; Cardiovascular; Gastroenterology; Neurology; Oncology; Surgery; Urology</v>
      </c>
      <c r="M68" s="5">
        <f>_xll.SNL.Clients.Office.Excel.Functions.SPG(A68, "SP_PCT_SHARES_OWNED_ALL_INSTITUTIONS")</f>
        <v>92.18</v>
      </c>
      <c r="N68" s="9" t="str">
        <f>_xll.SNL.Clients.Office.Excel.Functions.SPG(A68, "RD_CREDIT_RATING_GLOBAL", "Issuer Credit Rating", "Local Currency LT|0")</f>
        <v>BBB+</v>
      </c>
      <c r="O68" s="9" t="str">
        <f>_xll.SNL.Clients.Office.Excel.Functions.SPG(A68, "RD_CWOL_GLOBAL", "Issuer Credit Rating", "Local Currency LT|0")</f>
        <v>Stable</v>
      </c>
      <c r="P68" s="9" t="str">
        <f>_xll.SNL.Clients.Office.Excel.Functions.SPG(A68, "RD_RATING_ACTION_GLOBAL", "Issuer Credit Rating", "Local Currency LT|0")</f>
        <v>Upgrade | CreditWatch/Outlook (12/07/2022)</v>
      </c>
      <c r="Q68" s="10">
        <f>_xll.SNL.Clients.Office.Excel.Functions.SPG(A68, "RD_LAST_REVIEW_DATE_GLOBAL", "Issuer Credit Rating", "Local Currency LT")</f>
        <v>45440</v>
      </c>
      <c r="R68" s="10">
        <f>_xll.SNL.Clients.Office.Excel.Functions.SPG(A68, "RD_CREDIT_RATING_DATE_GLOBAL", "Issuer Credit Rating", "Local Currency LT|0")</f>
        <v>44902</v>
      </c>
      <c r="S68" s="10">
        <f>_xll.SNL.Clients.Office.Excel.Functions.SPG(A68, "RD_CREDIT_WATCH_OUTLOOK_DATE_GLOBAL", "Issuer Credit Rating", "Local Currency LT|0")</f>
        <v>44902</v>
      </c>
    </row>
    <row r="69" spans="1:19">
      <c r="A69" t="s">
        <v>73</v>
      </c>
      <c r="B69" t="str">
        <f>_xll.SNL.Clients.Office.Excel.Functions.SPG(A69,"SP_IPO_DATE")</f>
        <v/>
      </c>
      <c r="C69" s="5">
        <f>_xll.SNL.Clients.Office.Excel.Functions.SPG(A69, "SP_VOLUME_AVG_WEEKLY_TO_SHARES_OUT", , "1M")</f>
        <v>2.7952924071262921</v>
      </c>
      <c r="D69" s="5">
        <f>_xll.SNL.Clients.Office.Excel.Functions.SPG(A69, "SP_VOLUME_AVG_WEEKLY_TO_SHARES_OUT", , "3M")</f>
        <v>2.792718454969942</v>
      </c>
      <c r="E69" s="5">
        <f>_xll.SNL.Clients.Office.Excel.Functions.SPG(A69, "SP_VOLUME_AVG_DAILY_TO_1YR_AVG_DAILY", , "1M")</f>
        <v>84.28</v>
      </c>
      <c r="F69" s="5">
        <f>_xll.SNL.Clients.Office.Excel.Functions.SPG(A69, "SP_VOLUME_AVG_DAILY_TO_1YR_AVG_DAILY", , "3M")</f>
        <v>84.2</v>
      </c>
      <c r="G69" s="9" t="str">
        <f>_xll.SNL.Clients.Office.Excel.Functions.SPG(A69, "IQ_SECTOR")</f>
        <v>Health Care</v>
      </c>
      <c r="H69" s="9" t="str">
        <f>_xll.SNL.Clients.Office.Excel.Functions.SPG(A69, "IQ_INDUSTRY_GROUP")</f>
        <v>Pharmaceuticals, Biotechnology and Life Sciences</v>
      </c>
      <c r="I69" s="9" t="str">
        <f>_xll.SNL.Clients.Office.Excel.Functions.SPG(A69, "IQ_INDUSTRY")</f>
        <v>Pharmaceuticals</v>
      </c>
      <c r="J69" s="9" t="str">
        <f>_xll.SNL.Clients.Office.Excel.Functions.SPG(A69, "IQ_PRIMARY_INDUSTRY")</f>
        <v>Pharmaceuticals</v>
      </c>
      <c r="K69" s="9" t="str">
        <f>_xll.SNL.Clients.Office.Excel.Functions.SPG(A69, "NAICS_CODE", "Primary")</f>
        <v>325412 - Pharmaceutical Preparation Manufacturing</v>
      </c>
      <c r="L69" s="9" t="str">
        <f>_xll.SNL.Clients.Office.Excel.Functions.SPG(A69, "SP_TOPICTAG")</f>
        <v>Health Diagnostics; Cardiovascular; Dermatology; Hematology; Immunology; Neurology; Oncology</v>
      </c>
      <c r="M69" s="5">
        <f>_xll.SNL.Clients.Office.Excel.Functions.SPG(A69, "SP_PCT_SHARES_OWNED_ALL_INSTITUTIONS")</f>
        <v>77.09</v>
      </c>
      <c r="N69" s="9" t="str">
        <f>_xll.SNL.Clients.Office.Excel.Functions.SPG(A69, "RD_CREDIT_RATING_GLOBAL", "Issuer Credit Rating", "Local Currency LT|0")</f>
        <v>A</v>
      </c>
      <c r="O69" s="9" t="str">
        <f>_xll.SNL.Clients.Office.Excel.Functions.SPG(A69, "RD_CWOL_GLOBAL", "Issuer Credit Rating", "Local Currency LT|0")</f>
        <v>Stable</v>
      </c>
      <c r="P69" s="9" t="str">
        <f>_xll.SNL.Clients.Office.Excel.Functions.SPG(A69, "RD_RATING_ACTION_GLOBAL", "Issuer Credit Rating", "Local Currency LT|0")</f>
        <v>Downgrade | CreditWatch/Outlook (12/27/2023)</v>
      </c>
      <c r="Q69" s="10">
        <f>_xll.SNL.Clients.Office.Excel.Functions.SPG(A69, "RD_LAST_REVIEW_DATE_GLOBAL", "Issuer Credit Rating", "Local Currency LT")</f>
        <v>45667</v>
      </c>
      <c r="R69" s="10">
        <f>_xll.SNL.Clients.Office.Excel.Functions.SPG(A69, "RD_CREDIT_RATING_DATE_GLOBAL", "Issuer Credit Rating", "Local Currency LT|0")</f>
        <v>45287</v>
      </c>
      <c r="S69" s="10">
        <f>_xll.SNL.Clients.Office.Excel.Functions.SPG(A69, "RD_CREDIT_WATCH_OUTLOOK_DATE_GLOBAL", "Issuer Credit Rating", "Local Currency LT|0")</f>
        <v>45287</v>
      </c>
    </row>
    <row r="70" spans="1:19">
      <c r="A70" t="s">
        <v>74</v>
      </c>
      <c r="B70" s="10">
        <f>_xll.SNL.Clients.Office.Excel.Functions.SPG(A70,"SP_IPO_DATE")</f>
        <v>40030</v>
      </c>
      <c r="C70" s="5">
        <f>_xll.SNL.Clients.Office.Excel.Functions.SPG(A70, "SP_VOLUME_AVG_WEEKLY_TO_SHARES_OUT", , "1M")</f>
        <v>3.2888118511023752</v>
      </c>
      <c r="D70" s="5">
        <f>_xll.SNL.Clients.Office.Excel.Functions.SPG(A70, "SP_VOLUME_AVG_WEEKLY_TO_SHARES_OUT", , "3M")</f>
        <v>3.4551444545773182</v>
      </c>
      <c r="E70" s="5">
        <f>_xll.SNL.Clients.Office.Excel.Functions.SPG(A70, "SP_VOLUME_AVG_DAILY_TO_1YR_AVG_DAILY", , "1M")</f>
        <v>100.16</v>
      </c>
      <c r="F70" s="5">
        <f>_xll.SNL.Clients.Office.Excel.Functions.SPG(A70, "SP_VOLUME_AVG_DAILY_TO_1YR_AVG_DAILY", , "3M")</f>
        <v>105.23</v>
      </c>
      <c r="G70" s="9" t="str">
        <f>_xll.SNL.Clients.Office.Excel.Functions.SPG(A70, "IQ_SECTOR")</f>
        <v>Information Technology</v>
      </c>
      <c r="H70" s="9" t="str">
        <f>_xll.SNL.Clients.Office.Excel.Functions.SPG(A70, "IQ_INDUSTRY_GROUP")</f>
        <v>Semiconductors and Semiconductor Equipment</v>
      </c>
      <c r="I70" s="9" t="str">
        <f>_xll.SNL.Clients.Office.Excel.Functions.SPG(A70, "IQ_INDUSTRY")</f>
        <v>Semiconductors and Semiconductor Equipment</v>
      </c>
      <c r="J70" s="9" t="str">
        <f>_xll.SNL.Clients.Office.Excel.Functions.SPG(A70, "IQ_PRIMARY_INDUSTRY")</f>
        <v>Semiconductors</v>
      </c>
      <c r="K70" s="9" t="str">
        <f>_xll.SNL.Clients.Office.Excel.Functions.SPG(A70, "NAICS_CODE", "Primary")</f>
        <v>334413 - Semiconductor and Related Device Manufacturing</v>
      </c>
      <c r="L70" s="9" t="str">
        <f>_xll.SNL.Clients.Office.Excel.Functions.SPG(A70, "SP_TOPICTAG")</f>
        <v>Software Development; Data Integration; Sensors; Data Protection; Cloud Infrastructure; Process Automation</v>
      </c>
      <c r="M70" s="5">
        <f>_xll.SNL.Clients.Office.Excel.Functions.SPG(A70, "SP_PCT_SHARES_OWNED_ALL_INSTITUTIONS")</f>
        <v>76.790000000000006</v>
      </c>
      <c r="N70" s="9" t="str">
        <f>_xll.SNL.Clients.Office.Excel.Functions.SPG(A70, "RD_CREDIT_RATING_GLOBAL", "Issuer Credit Rating", "Local Currency LT|0")</f>
        <v>BBB+</v>
      </c>
      <c r="O70" s="9" t="str">
        <f>_xll.SNL.Clients.Office.Excel.Functions.SPG(A70, "RD_CWOL_GLOBAL", "Issuer Credit Rating", "Local Currency LT|0")</f>
        <v>Positive</v>
      </c>
      <c r="P70" s="9" t="str">
        <f>_xll.SNL.Clients.Office.Excel.Functions.SPG(A70, "RD_RATING_ACTION_GLOBAL", "Issuer Credit Rating", "Local Currency LT|0")</f>
        <v>Upgrade | CreditWatch/Outlook (01/13/2025)</v>
      </c>
      <c r="Q70" s="10">
        <f>_xll.SNL.Clients.Office.Excel.Functions.SPG(A70, "RD_LAST_REVIEW_DATE_GLOBAL", "Issuer Credit Rating", "Local Currency LT")</f>
        <v>45670</v>
      </c>
      <c r="R70" s="10">
        <f>_xll.SNL.Clients.Office.Excel.Functions.SPG(A70, "RD_CREDIT_RATING_DATE_GLOBAL", "Issuer Credit Rating", "Local Currency LT|0")</f>
        <v>45670</v>
      </c>
      <c r="S70" s="10">
        <f>_xll.SNL.Clients.Office.Excel.Functions.SPG(A70, "RD_CREDIT_WATCH_OUTLOOK_DATE_GLOBAL", "Issuer Credit Rating", "Local Currency LT|0")</f>
        <v>45670</v>
      </c>
    </row>
    <row r="71" spans="1:19">
      <c r="A71" t="s">
        <v>75</v>
      </c>
      <c r="B71" t="str">
        <f>_xll.SNL.Clients.Office.Excel.Functions.SPG(A71,"SP_IPO_DATE")</f>
        <v/>
      </c>
      <c r="C71" s="5">
        <f>_xll.SNL.Clients.Office.Excel.Functions.SPG(A71, "SP_VOLUME_AVG_WEEKLY_TO_SHARES_OUT", , "1M")</f>
        <v>1.9335633770958962</v>
      </c>
      <c r="D71" s="5">
        <f>_xll.SNL.Clients.Office.Excel.Functions.SPG(A71, "SP_VOLUME_AVG_WEEKLY_TO_SHARES_OUT", , "3M")</f>
        <v>2.0527426529747337</v>
      </c>
      <c r="E71" s="5">
        <f>_xll.SNL.Clients.Office.Excel.Functions.SPG(A71, "SP_VOLUME_AVG_DAILY_TO_1YR_AVG_DAILY", , "1M")</f>
        <v>89.99</v>
      </c>
      <c r="F71" s="5">
        <f>_xll.SNL.Clients.Office.Excel.Functions.SPG(A71, "SP_VOLUME_AVG_DAILY_TO_1YR_AVG_DAILY", , "3M")</f>
        <v>95.54</v>
      </c>
      <c r="G71" s="9" t="str">
        <f>_xll.SNL.Clients.Office.Excel.Functions.SPG(A71, "IQ_SECTOR")</f>
        <v>Industrials</v>
      </c>
      <c r="H71" s="9" t="str">
        <f>_xll.SNL.Clients.Office.Excel.Functions.SPG(A71, "IQ_INDUSTRY_GROUP")</f>
        <v>Commercial and Professional Services</v>
      </c>
      <c r="I71" s="9" t="str">
        <f>_xll.SNL.Clients.Office.Excel.Functions.SPG(A71, "IQ_INDUSTRY")</f>
        <v>Professional Services</v>
      </c>
      <c r="J71" s="9" t="str">
        <f>_xll.SNL.Clients.Office.Excel.Functions.SPG(A71, "IQ_PRIMARY_INDUSTRY")</f>
        <v>Data Processing and Outsourced Services</v>
      </c>
      <c r="K71" s="9" t="str">
        <f>_xll.SNL.Clients.Office.Excel.Functions.SPG(A71, "NAICS_CODE", "Primary")</f>
        <v>518210 - Computing Infrastructure Providers, Data Processing, Web Hosting, and Related Services</v>
      </c>
      <c r="L71" s="9" t="str">
        <f>_xll.SNL.Clients.Office.Excel.Functions.SPG(A71, "SP_TOPICTAG")</f>
        <v>Software Development; Data Integration; Fintech; Customer Relationship Management; Cloud Infrastructure; Process Automation</v>
      </c>
      <c r="M71" s="5">
        <f>_xll.SNL.Clients.Office.Excel.Functions.SPG(A71, "SP_PCT_SHARES_OWNED_ALL_INSTITUTIONS")</f>
        <v>91.02</v>
      </c>
      <c r="N71" s="9" t="str">
        <f>_xll.SNL.Clients.Office.Excel.Functions.SPG(A71, "RD_CREDIT_RATING_GLOBAL", "Issuer Credit Rating", "Local Currency LT|0")</f>
        <v>BBB</v>
      </c>
      <c r="O71" s="9" t="str">
        <f>_xll.SNL.Clients.Office.Excel.Functions.SPG(A71, "RD_CWOL_GLOBAL", "Issuer Credit Rating", "Local Currency LT|0")</f>
        <v>Stable</v>
      </c>
      <c r="P71" s="9" t="str">
        <f>_xll.SNL.Clients.Office.Excel.Functions.SPG(A71, "RD_RATING_ACTION_GLOBAL", "Issuer Credit Rating", "Local Currency LT|0")</f>
        <v>Downgrade | CreditWatch/Outlook (06/13/2023)</v>
      </c>
      <c r="Q71" s="10">
        <f>_xll.SNL.Clients.Office.Excel.Functions.SPG(A71, "RD_LAST_REVIEW_DATE_GLOBAL", "Issuer Credit Rating", "Local Currency LT")</f>
        <v>45672</v>
      </c>
      <c r="R71" s="10">
        <f>_xll.SNL.Clients.Office.Excel.Functions.SPG(A71, "RD_CREDIT_RATING_DATE_GLOBAL", "Issuer Credit Rating", "Local Currency LT|0")</f>
        <v>45090</v>
      </c>
      <c r="S71" s="10">
        <f>_xll.SNL.Clients.Office.Excel.Functions.SPG(A71, "RD_CREDIT_WATCH_OUTLOOK_DATE_GLOBAL", "Issuer Credit Rating", "Local Currency LT|0")</f>
        <v>45090</v>
      </c>
    </row>
    <row r="72" spans="1:19">
      <c r="A72" t="s">
        <v>76</v>
      </c>
      <c r="B72" s="10">
        <f>_xll.SNL.Clients.Office.Excel.Functions.SPG(A72,"SP_IPO_DATE")</f>
        <v>26696</v>
      </c>
      <c r="C72" s="5">
        <f>_xll.SNL.Clients.Office.Excel.Functions.SPG(A72, "SP_VOLUME_AVG_WEEKLY_TO_SHARES_OUT", , "1M")</f>
        <v>2.9998870015419272</v>
      </c>
      <c r="D72" s="5">
        <f>_xll.SNL.Clients.Office.Excel.Functions.SPG(A72, "SP_VOLUME_AVG_WEEKLY_TO_SHARES_OUT", , "3M")</f>
        <v>2.4116927438063573</v>
      </c>
      <c r="E72" s="5">
        <f>_xll.SNL.Clients.Office.Excel.Functions.SPG(A72, "SP_VOLUME_AVG_DAILY_TO_1YR_AVG_DAILY", , "1M")</f>
        <v>131.47</v>
      </c>
      <c r="F72" s="5">
        <f>_xll.SNL.Clients.Office.Excel.Functions.SPG(A72, "SP_VOLUME_AVG_DAILY_TO_1YR_AVG_DAILY", , "3M")</f>
        <v>105.69</v>
      </c>
      <c r="G72" s="9" t="str">
        <f>_xll.SNL.Clients.Office.Excel.Functions.SPG(A72, "IQ_SECTOR")</f>
        <v>Financials</v>
      </c>
      <c r="H72" s="9" t="str">
        <f>_xll.SNL.Clients.Office.Excel.Functions.SPG(A72, "IQ_INDUSTRY_GROUP")</f>
        <v>Insurance</v>
      </c>
      <c r="I72" s="9" t="str">
        <f>_xll.SNL.Clients.Office.Excel.Functions.SPG(A72, "IQ_INDUSTRY")</f>
        <v>Insurance</v>
      </c>
      <c r="J72" s="9" t="str">
        <f>_xll.SNL.Clients.Office.Excel.Functions.SPG(A72, "IQ_PRIMARY_INDUSTRY")</f>
        <v>Insurance Brokers</v>
      </c>
      <c r="K72" s="9" t="str">
        <f>_xll.SNL.Clients.Office.Excel.Functions.SPG(A72, "NAICS_CODE", "Primary")</f>
        <v>524210 - Insurance Agencies and Brokerages</v>
      </c>
      <c r="L72" s="9" t="str">
        <f>_xll.SNL.Clients.Office.Excel.Functions.SPG(A72, "SP_TOPICTAG")</f>
        <v>Employee Benefits; Dentistry</v>
      </c>
      <c r="M72" s="5">
        <f>_xll.SNL.Clients.Office.Excel.Functions.SPG(A72, "SP_PCT_SHARES_OWNED_ALL_INSTITUTIONS")</f>
        <v>74.77</v>
      </c>
      <c r="N72" s="9" t="str">
        <f>_xll.SNL.Clients.Office.Excel.Functions.SPG(A72, "RD_CREDIT_RATING_GLOBAL", "Issuer Credit Rating", "Local Currency LT|0")</f>
        <v>BBB-</v>
      </c>
      <c r="O72" s="9" t="str">
        <f>_xll.SNL.Clients.Office.Excel.Functions.SPG(A72, "RD_CWOL_GLOBAL", "Issuer Credit Rating", "Local Currency LT|0")</f>
        <v>Stable</v>
      </c>
      <c r="P72" s="9" t="str">
        <f>_xll.SNL.Clients.Office.Excel.Functions.SPG(A72, "RD_RATING_ACTION_GLOBAL", "Issuer Credit Rating", "Local Currency LT|0")</f>
        <v>CreditWatch/Outlook (03/08/2022)</v>
      </c>
      <c r="Q72" s="10">
        <f>_xll.SNL.Clients.Office.Excel.Functions.SPG(A72, "RD_LAST_REVIEW_DATE_GLOBAL", "Issuer Credit Rating", "Local Currency LT")</f>
        <v>45547</v>
      </c>
      <c r="R72" s="10">
        <f>_xll.SNL.Clients.Office.Excel.Functions.SPG(A72, "RD_CREDIT_RATING_DATE_GLOBAL", "Issuer Credit Rating", "Local Currency LT|0")</f>
        <v>41884</v>
      </c>
      <c r="S72" s="10">
        <f>_xll.SNL.Clients.Office.Excel.Functions.SPG(A72, "RD_CREDIT_WATCH_OUTLOOK_DATE_GLOBAL", "Issuer Credit Rating", "Local Currency LT|0")</f>
        <v>44628</v>
      </c>
    </row>
    <row r="73" spans="1:19">
      <c r="A73" t="s">
        <v>77</v>
      </c>
      <c r="B73" t="str">
        <f>_xll.SNL.Clients.Office.Excel.Functions.SPG(A73,"SP_IPO_DATE")</f>
        <v/>
      </c>
      <c r="C73" s="5">
        <f>_xll.SNL.Clients.Office.Excel.Functions.SPG(A73, "SP_VOLUME_AVG_WEEKLY_TO_SHARES_OUT", , "1M")</f>
        <v>5.2764041798492141</v>
      </c>
      <c r="D73" s="5">
        <f>_xll.SNL.Clients.Office.Excel.Functions.SPG(A73, "SP_VOLUME_AVG_WEEKLY_TO_SHARES_OUT", , "3M")</f>
        <v>4.7471541690546459</v>
      </c>
      <c r="E73" s="5">
        <f>_xll.SNL.Clients.Office.Excel.Functions.SPG(A73, "SP_VOLUME_AVG_DAILY_TO_1YR_AVG_DAILY", , "1M")</f>
        <v>141.41</v>
      </c>
      <c r="F73" s="5">
        <f>_xll.SNL.Clients.Office.Excel.Functions.SPG(A73, "SP_VOLUME_AVG_DAILY_TO_1YR_AVG_DAILY", , "3M")</f>
        <v>127.23</v>
      </c>
      <c r="G73" s="9" t="str">
        <f>_xll.SNL.Clients.Office.Excel.Functions.SPG(A73, "IQ_SECTOR")</f>
        <v>Consumer Staples</v>
      </c>
      <c r="H73" s="9" t="str">
        <f>_xll.SNL.Clients.Office.Excel.Functions.SPG(A73, "IQ_INDUSTRY_GROUP")</f>
        <v>Food, Beverage and Tobacco</v>
      </c>
      <c r="I73" s="9" t="str">
        <f>_xll.SNL.Clients.Office.Excel.Functions.SPG(A73, "IQ_INDUSTRY")</f>
        <v>Beverages</v>
      </c>
      <c r="J73" s="9" t="str">
        <f>_xll.SNL.Clients.Office.Excel.Functions.SPG(A73, "IQ_PRIMARY_INDUSTRY")</f>
        <v>Distillers and Vintners</v>
      </c>
      <c r="K73" s="9" t="str">
        <f>_xll.SNL.Clients.Office.Excel.Functions.SPG(A73, "NAICS_CODE", "Primary")</f>
        <v>312140 - Distilleries</v>
      </c>
      <c r="L73" s="9" t="str">
        <f>_xll.SNL.Clients.Office.Excel.Functions.SPG(A73, "SP_TOPICTAG")</f>
        <v>Distillery</v>
      </c>
      <c r="M73" s="5">
        <f>_xll.SNL.Clients.Office.Excel.Functions.SPG(A73, "SP_PCT_SHARES_OWNED_ALL_INSTITUTIONS")</f>
        <v>44.08</v>
      </c>
      <c r="N73" s="9" t="str">
        <f>_xll.SNL.Clients.Office.Excel.Functions.SPG(A73, "RD_CREDIT_RATING_GLOBAL", "Issuer Credit Rating", "Local Currency LT|0")</f>
        <v>A-</v>
      </c>
      <c r="O73" s="9" t="str">
        <f>_xll.SNL.Clients.Office.Excel.Functions.SPG(A73, "RD_CWOL_GLOBAL", "Issuer Credit Rating", "Local Currency LT|0")</f>
        <v>Stable</v>
      </c>
      <c r="P73" s="9" t="str">
        <f>_xll.SNL.Clients.Office.Excel.Functions.SPG(A73, "RD_RATING_ACTION_GLOBAL", "Issuer Credit Rating", "Local Currency LT|0")</f>
        <v>CreditWatch/Outlook (09/15/2017)</v>
      </c>
      <c r="Q73" s="10">
        <f>_xll.SNL.Clients.Office.Excel.Functions.SPG(A73, "RD_LAST_REVIEW_DATE_GLOBAL", "Issuer Credit Rating", "Local Currency LT")</f>
        <v>45484</v>
      </c>
      <c r="R73" s="10">
        <f>_xll.SNL.Clients.Office.Excel.Functions.SPG(A73, "RD_CREDIT_RATING_DATE_GLOBAL", "Issuer Credit Rating", "Local Currency LT|0")</f>
        <v>41241</v>
      </c>
      <c r="S73" s="10">
        <f>_xll.SNL.Clients.Office.Excel.Functions.SPG(A73, "RD_CREDIT_WATCH_OUTLOOK_DATE_GLOBAL", "Issuer Credit Rating", "Local Currency LT|0")</f>
        <v>42993</v>
      </c>
    </row>
    <row r="74" spans="1:19">
      <c r="A74" t="s">
        <v>78</v>
      </c>
      <c r="B74" s="10">
        <f>_xll.SNL.Clients.Office.Excel.Functions.SPG(A74,"SP_IPO_DATE")</f>
        <v>38525</v>
      </c>
      <c r="C74" s="5">
        <f>_xll.SNL.Clients.Office.Excel.Functions.SPG(A74, "SP_VOLUME_AVG_WEEKLY_TO_SHARES_OUT", , "1M")</f>
        <v>7.239255267012668</v>
      </c>
      <c r="D74" s="5">
        <f>_xll.SNL.Clients.Office.Excel.Functions.SPG(A74, "SP_VOLUME_AVG_WEEKLY_TO_SHARES_OUT", , "3M")</f>
        <v>6.1384594572720763</v>
      </c>
      <c r="E74" s="5">
        <f>_xll.SNL.Clients.Office.Excel.Functions.SPG(A74, "SP_VOLUME_AVG_DAILY_TO_1YR_AVG_DAILY", , "1M")</f>
        <v>105.45</v>
      </c>
      <c r="F74" s="5">
        <f>_xll.SNL.Clients.Office.Excel.Functions.SPG(A74, "SP_VOLUME_AVG_DAILY_TO_1YR_AVG_DAILY", , "3M")</f>
        <v>89.41</v>
      </c>
      <c r="G74" s="9" t="str">
        <f>_xll.SNL.Clients.Office.Excel.Functions.SPG(A74, "IQ_SECTOR")</f>
        <v>Industrials</v>
      </c>
      <c r="H74" s="9" t="str">
        <f>_xll.SNL.Clients.Office.Excel.Functions.SPG(A74, "IQ_INDUSTRY_GROUP")</f>
        <v>Capital Goods</v>
      </c>
      <c r="I74" s="9" t="str">
        <f>_xll.SNL.Clients.Office.Excel.Functions.SPG(A74, "IQ_INDUSTRY")</f>
        <v>Building Products</v>
      </c>
      <c r="J74" s="9" t="str">
        <f>_xll.SNL.Clients.Office.Excel.Functions.SPG(A74, "IQ_PRIMARY_INDUSTRY")</f>
        <v>Building Products</v>
      </c>
      <c r="K74" s="9" t="str">
        <f>_xll.SNL.Clients.Office.Excel.Functions.SPG(A74, "NAICS_CODE", "Primary")</f>
        <v>321992 - Prefabricated Wood Building Manufacturing</v>
      </c>
      <c r="L74" s="9" t="str">
        <f>_xll.SNL.Clients.Office.Excel.Functions.SPG(A74, "SP_TOPICTAG")</f>
        <v>Smart Building; Process Automation</v>
      </c>
      <c r="M74" s="5">
        <f>_xll.SNL.Clients.Office.Excel.Functions.SPG(A74, "SP_PCT_SHARES_OWNED_ALL_INSTITUTIONS")</f>
        <v>100.29</v>
      </c>
      <c r="N74" s="9" t="str">
        <f>_xll.SNL.Clients.Office.Excel.Functions.SPG(A74, "RD_CREDIT_RATING_GLOBAL", "Issuer Credit Rating", "Local Currency LT|0")</f>
        <v>BB</v>
      </c>
      <c r="O74" s="9" t="str">
        <f>_xll.SNL.Clients.Office.Excel.Functions.SPG(A74, "RD_CWOL_GLOBAL", "Issuer Credit Rating", "Local Currency LT|0")</f>
        <v>Positive</v>
      </c>
      <c r="P74" s="9" t="str">
        <f>_xll.SNL.Clients.Office.Excel.Functions.SPG(A74, "RD_RATING_ACTION_GLOBAL", "Issuer Credit Rating", "Local Currency LT|0")</f>
        <v>CreditWatch/Outlook (08/15/2023)</v>
      </c>
      <c r="Q74" s="10">
        <f>_xll.SNL.Clients.Office.Excel.Functions.SPG(A74, "RD_LAST_REVIEW_DATE_GLOBAL", "Issuer Credit Rating", "Local Currency LT")</f>
        <v>45518</v>
      </c>
      <c r="R74" s="10">
        <f>_xll.SNL.Clients.Office.Excel.Functions.SPG(A74, "RD_CREDIT_RATING_DATE_GLOBAL", "Issuer Credit Rating", "Local Currency LT|0")</f>
        <v>44398</v>
      </c>
      <c r="S74" s="10">
        <f>_xll.SNL.Clients.Office.Excel.Functions.SPG(A74, "RD_CREDIT_WATCH_OUTLOOK_DATE_GLOBAL", "Issuer Credit Rating", "Local Currency LT|0")</f>
        <v>45153</v>
      </c>
    </row>
    <row r="75" spans="1:19">
      <c r="A75" t="s">
        <v>79</v>
      </c>
      <c r="B75" s="10">
        <f>_xll.SNL.Clients.Office.Excel.Functions.SPG(A75,"SP_IPO_DATE")</f>
        <v>37104</v>
      </c>
      <c r="C75" s="5">
        <f>_xll.SNL.Clients.Office.Excel.Functions.SPG(A75, "SP_VOLUME_AVG_WEEKLY_TO_SHARES_OUT", , "1M")</f>
        <v>6.3157940548771112</v>
      </c>
      <c r="D75" s="5">
        <f>_xll.SNL.Clients.Office.Excel.Functions.SPG(A75, "SP_VOLUME_AVG_WEEKLY_TO_SHARES_OUT", , "3M")</f>
        <v>6.2157990706311725</v>
      </c>
      <c r="E75" s="5">
        <f>_xll.SNL.Clients.Office.Excel.Functions.SPG(A75, "SP_VOLUME_AVG_DAILY_TO_1YR_AVG_DAILY", , "1M")</f>
        <v>112.21</v>
      </c>
      <c r="F75" s="5">
        <f>_xll.SNL.Clients.Office.Excel.Functions.SPG(A75, "SP_VOLUME_AVG_DAILY_TO_1YR_AVG_DAILY", , "3M")</f>
        <v>110.43</v>
      </c>
      <c r="G75" s="9" t="str">
        <f>_xll.SNL.Clients.Office.Excel.Functions.SPG(A75, "IQ_SECTOR")</f>
        <v>Consumer Staples</v>
      </c>
      <c r="H75" s="9" t="str">
        <f>_xll.SNL.Clients.Office.Excel.Functions.SPG(A75, "IQ_INDUSTRY_GROUP")</f>
        <v>Food, Beverage and Tobacco</v>
      </c>
      <c r="I75" s="9" t="str">
        <f>_xll.SNL.Clients.Office.Excel.Functions.SPG(A75, "IQ_INDUSTRY")</f>
        <v>Food Products</v>
      </c>
      <c r="J75" s="9" t="str">
        <f>_xll.SNL.Clients.Office.Excel.Functions.SPG(A75, "IQ_PRIMARY_INDUSTRY")</f>
        <v>Agricultural Products and Services</v>
      </c>
      <c r="K75" s="9" t="str">
        <f>_xll.SNL.Clients.Office.Excel.Functions.SPG(A75, "NAICS_CODE", "Primary")</f>
        <v>3112 - Grain and Oilseed Milling</v>
      </c>
      <c r="L75" s="9" t="str">
        <f>_xll.SNL.Clients.Office.Excel.Functions.SPG(A75, "SP_TOPICTAG")</f>
        <v>Animal Feed; Farming; Horticulture; Livestock; Biofuel; Nutraceutical; Alternative Protein</v>
      </c>
      <c r="M75" s="5">
        <f>_xll.SNL.Clients.Office.Excel.Functions.SPG(A75, "SP_PCT_SHARES_OWNED_ALL_INSTITUTIONS")</f>
        <v>83.12</v>
      </c>
      <c r="N75" s="9" t="str">
        <f>_xll.SNL.Clients.Office.Excel.Functions.SPG(A75, "RD_CREDIT_RATING_GLOBAL", "Issuer Credit Rating", "Local Currency LT|0")</f>
        <v>BBB+</v>
      </c>
      <c r="O75" s="9" t="str">
        <f>_xll.SNL.Clients.Office.Excel.Functions.SPG(A75, "RD_CWOL_GLOBAL", "Issuer Credit Rating", "Local Currency LT|0")</f>
        <v>Watch Pos</v>
      </c>
      <c r="P75" s="9" t="str">
        <f>_xll.SNL.Clients.Office.Excel.Functions.SPG(A75, "RD_RATING_ACTION_GLOBAL", "Issuer Credit Rating", "Local Currency LT|0")</f>
        <v>CreditWatch/Outlook (09/09/2024)</v>
      </c>
      <c r="Q75" s="10">
        <f>_xll.SNL.Clients.Office.Excel.Functions.SPG(A75, "RD_LAST_REVIEW_DATE_GLOBAL", "Issuer Credit Rating", "Local Currency LT")</f>
        <v>45621</v>
      </c>
      <c r="R75" s="10">
        <f>_xll.SNL.Clients.Office.Excel.Functions.SPG(A75, "RD_CREDIT_RATING_DATE_GLOBAL", "Issuer Credit Rating", "Local Currency LT|0")</f>
        <v>45237</v>
      </c>
      <c r="S75" s="10">
        <f>_xll.SNL.Clients.Office.Excel.Functions.SPG(A75, "RD_CREDIT_WATCH_OUTLOOK_DATE_GLOBAL", "Issuer Credit Rating", "Local Currency LT|0")</f>
        <v>45544</v>
      </c>
    </row>
    <row r="76" spans="1:19">
      <c r="A76" t="s">
        <v>80</v>
      </c>
      <c r="B76" s="10">
        <f>_xll.SNL.Clients.Office.Excel.Functions.SPG(A76,"SP_IPO_DATE")</f>
        <v>35598</v>
      </c>
      <c r="C76" s="5">
        <f>_xll.SNL.Clients.Office.Excel.Functions.SPG(A76, "SP_VOLUME_AVG_WEEKLY_TO_SHARES_OUT", , "1M")</f>
        <v>4.1776817234246515</v>
      </c>
      <c r="D76" s="5">
        <f>_xll.SNL.Clients.Office.Excel.Functions.SPG(A76, "SP_VOLUME_AVG_WEEKLY_TO_SHARES_OUT", , "3M")</f>
        <v>3.7631209477627872</v>
      </c>
      <c r="E76" s="5">
        <f>_xll.SNL.Clients.Office.Excel.Functions.SPG(A76, "SP_VOLUME_AVG_DAILY_TO_1YR_AVG_DAILY", , "1M")</f>
        <v>108.79</v>
      </c>
      <c r="F76" s="5">
        <f>_xll.SNL.Clients.Office.Excel.Functions.SPG(A76, "SP_VOLUME_AVG_DAILY_TO_1YR_AVG_DAILY", , "3M")</f>
        <v>98</v>
      </c>
      <c r="G76" s="9" t="str">
        <f>_xll.SNL.Clients.Office.Excel.Functions.SPG(A76, "IQ_SECTOR")</f>
        <v>Real Estate</v>
      </c>
      <c r="H76" s="9" t="str">
        <f>_xll.SNL.Clients.Office.Excel.Functions.SPG(A76, "IQ_INDUSTRY_GROUP")</f>
        <v>Equity Real Estate Investment Trusts (REITs)</v>
      </c>
      <c r="I76" s="9" t="str">
        <f>_xll.SNL.Clients.Office.Excel.Functions.SPG(A76, "IQ_INDUSTRY")</f>
        <v>Office REITs</v>
      </c>
      <c r="J76" s="9" t="str">
        <f>_xll.SNL.Clients.Office.Excel.Functions.SPG(A76, "IQ_PRIMARY_INDUSTRY")</f>
        <v>Office REITs</v>
      </c>
      <c r="K76" s="9" t="str">
        <f>_xll.SNL.Clients.Office.Excel.Functions.SPG(A76, "NAICS_CODE", "Primary")</f>
        <v>531110 - Lessors of Residential Buildings and Dwellings</v>
      </c>
      <c r="L76" s="9" t="str">
        <f>_xll.SNL.Clients.Office.Excel.Functions.SPG(A76, "SP_TOPICTAG")</f>
        <v/>
      </c>
      <c r="M76" s="5">
        <f>_xll.SNL.Clients.Office.Excel.Functions.SPG(A76, "SP_PCT_SHARES_OWNED_ALL_INSTITUTIONS")</f>
        <v>94.06</v>
      </c>
      <c r="N76" s="9" t="str">
        <f>_xll.SNL.Clients.Office.Excel.Functions.SPG(A76, "RD_CREDIT_RATING_GLOBAL", "Issuer Credit Rating", "Local Currency LT|0")</f>
        <v>BBB</v>
      </c>
      <c r="O76" s="9" t="str">
        <f>_xll.SNL.Clients.Office.Excel.Functions.SPG(A76, "RD_CWOL_GLOBAL", "Issuer Credit Rating", "Local Currency LT|0")</f>
        <v>Negative</v>
      </c>
      <c r="P76" s="9" t="str">
        <f>_xll.SNL.Clients.Office.Excel.Functions.SPG(A76, "RD_RATING_ACTION_GLOBAL", "Issuer Credit Rating", "Local Currency LT|0")</f>
        <v>Downgrade | CreditWatch/Outlook (01/11/2024)</v>
      </c>
      <c r="Q76" s="10">
        <f>_xll.SNL.Clients.Office.Excel.Functions.SPG(A76, "RD_LAST_REVIEW_DATE_GLOBAL", "Issuer Credit Rating", "Local Currency LT")</f>
        <v>45607</v>
      </c>
      <c r="R76" s="10">
        <f>_xll.SNL.Clients.Office.Excel.Functions.SPG(A76, "RD_CREDIT_RATING_DATE_GLOBAL", "Issuer Credit Rating", "Local Currency LT|0")</f>
        <v>45302</v>
      </c>
      <c r="S76" s="10">
        <f>_xll.SNL.Clients.Office.Excel.Functions.SPG(A76, "RD_CREDIT_WATCH_OUTLOOK_DATE_GLOBAL", "Issuer Credit Rating", "Local Currency LT|0")</f>
        <v>45302</v>
      </c>
    </row>
    <row r="77" spans="1:19">
      <c r="A77" t="s">
        <v>81</v>
      </c>
      <c r="B77" s="10">
        <f>_xll.SNL.Clients.Office.Excel.Functions.SPG(A77,"SP_IPO_DATE")</f>
        <v>35717</v>
      </c>
      <c r="C77" s="5">
        <f>_xll.SNL.Clients.Office.Excel.Functions.SPG(A77, "SP_VOLUME_AVG_WEEKLY_TO_SHARES_OUT", , "1M")</f>
        <v>5.2639178111019671</v>
      </c>
      <c r="D77" s="5">
        <f>_xll.SNL.Clients.Office.Excel.Functions.SPG(A77, "SP_VOLUME_AVG_WEEKLY_TO_SHARES_OUT", , "3M")</f>
        <v>4.7487538611672253</v>
      </c>
      <c r="E77" s="5">
        <f>_xll.SNL.Clients.Office.Excel.Functions.SPG(A77, "SP_VOLUME_AVG_DAILY_TO_1YR_AVG_DAILY", , "1M")</f>
        <v>86.93</v>
      </c>
      <c r="F77" s="5">
        <f>_xll.SNL.Clients.Office.Excel.Functions.SPG(A77, "SP_VOLUME_AVG_DAILY_TO_1YR_AVG_DAILY", , "3M")</f>
        <v>78.42</v>
      </c>
      <c r="G77" s="9" t="str">
        <f>_xll.SNL.Clients.Office.Excel.Functions.SPG(A77, "IQ_SECTOR")</f>
        <v>Industrials</v>
      </c>
      <c r="H77" s="9" t="str">
        <f>_xll.SNL.Clients.Office.Excel.Functions.SPG(A77, "IQ_INDUSTRY_GROUP")</f>
        <v>Transportation</v>
      </c>
      <c r="I77" s="9" t="str">
        <f>_xll.SNL.Clients.Office.Excel.Functions.SPG(A77, "IQ_INDUSTRY")</f>
        <v>Air Freight and Logistics</v>
      </c>
      <c r="J77" s="9" t="str">
        <f>_xll.SNL.Clients.Office.Excel.Functions.SPG(A77, "IQ_PRIMARY_INDUSTRY")</f>
        <v>Air Freight and Logistics</v>
      </c>
      <c r="K77" s="9" t="str">
        <f>_xll.SNL.Clients.Office.Excel.Functions.SPG(A77, "NAICS_CODE", "Primary")</f>
        <v>48412 - General Freight Trucking, Long-Distance</v>
      </c>
      <c r="L77" s="9" t="str">
        <f>_xll.SNL.Clients.Office.Excel.Functions.SPG(A77, "SP_TOPICTAG")</f>
        <v>Fleet Management; Freight Service; Last Mile Transportation; Marine Transportation; Packaging Services; Courier Service</v>
      </c>
      <c r="M77" s="5">
        <f>_xll.SNL.Clients.Office.Excel.Functions.SPG(A77, "SP_PCT_SHARES_OWNED_ALL_INSTITUTIONS")</f>
        <v>98.14</v>
      </c>
      <c r="N77" s="9" t="str">
        <f>_xll.SNL.Clients.Office.Excel.Functions.SPG(A77, "RD_CREDIT_RATING_GLOBAL", "Issuer Credit Rating", "Local Currency LT|0")</f>
        <v>BBB</v>
      </c>
      <c r="O77" s="9" t="str">
        <f>_xll.SNL.Clients.Office.Excel.Functions.SPG(A77, "RD_CWOL_GLOBAL", "Issuer Credit Rating", "Local Currency LT|0")</f>
        <v>Stable</v>
      </c>
      <c r="P77" s="9" t="str">
        <f>_xll.SNL.Clients.Office.Excel.Functions.SPG(A77, "RD_RATING_ACTION_GLOBAL", "Issuer Credit Rating", "Local Currency LT|0")</f>
        <v>Downgrade | CreditWatch/Outlook (05/23/2024)</v>
      </c>
      <c r="Q77" s="10">
        <f>_xll.SNL.Clients.Office.Excel.Functions.SPG(A77, "RD_LAST_REVIEW_DATE_GLOBAL", "Issuer Credit Rating", "Local Currency LT")</f>
        <v>45435</v>
      </c>
      <c r="R77" s="10">
        <f>_xll.SNL.Clients.Office.Excel.Functions.SPG(A77, "RD_CREDIT_RATING_DATE_GLOBAL", "Issuer Credit Rating", "Local Currency LT|0")</f>
        <v>45435</v>
      </c>
      <c r="S77" s="10">
        <f>_xll.SNL.Clients.Office.Excel.Functions.SPG(A77, "RD_CREDIT_WATCH_OUTLOOK_DATE_GLOBAL", "Issuer Credit Rating", "Local Currency LT|0")</f>
        <v>45435</v>
      </c>
    </row>
    <row r="78" spans="1:19">
      <c r="A78" t="s">
        <v>82</v>
      </c>
      <c r="B78" t="str">
        <f>_xll.SNL.Clients.Office.Excel.Functions.SPG(A78,"SP_IPO_DATE")</f>
        <v/>
      </c>
      <c r="C78" s="5">
        <f>_xll.SNL.Clients.Office.Excel.Functions.SPG(A78, "SP_VOLUME_AVG_WEEKLY_TO_SHARES_OUT", , "1M")</f>
        <v>2.839534888566293</v>
      </c>
      <c r="D78" s="5">
        <f>_xll.SNL.Clients.Office.Excel.Functions.SPG(A78, "SP_VOLUME_AVG_WEEKLY_TO_SHARES_OUT", , "3M")</f>
        <v>2.7496180673295343</v>
      </c>
      <c r="E78" s="5">
        <f>_xll.SNL.Clients.Office.Excel.Functions.SPG(A78, "SP_VOLUME_AVG_DAILY_TO_1YR_AVG_DAILY", , "1M")</f>
        <v>89.09</v>
      </c>
      <c r="F78" s="5">
        <f>_xll.SNL.Clients.Office.Excel.Functions.SPG(A78, "SP_VOLUME_AVG_DAILY_TO_1YR_AVG_DAILY", , "3M")</f>
        <v>86.27</v>
      </c>
      <c r="G78" s="9" t="str">
        <f>_xll.SNL.Clients.Office.Excel.Functions.SPG(A78, "IQ_SECTOR")</f>
        <v>Information Technology</v>
      </c>
      <c r="H78" s="9" t="str">
        <f>_xll.SNL.Clients.Office.Excel.Functions.SPG(A78, "IQ_INDUSTRY_GROUP")</f>
        <v>Software and Services</v>
      </c>
      <c r="I78" s="9" t="str">
        <f>_xll.SNL.Clients.Office.Excel.Functions.SPG(A78, "IQ_INDUSTRY")</f>
        <v>Software</v>
      </c>
      <c r="J78" s="9" t="str">
        <f>_xll.SNL.Clients.Office.Excel.Functions.SPG(A78, "IQ_PRIMARY_INDUSTRY")</f>
        <v>Application Software</v>
      </c>
      <c r="K78" s="9" t="str">
        <f>_xll.SNL.Clients.Office.Excel.Functions.SPG(A78, "NAICS_CODE", "Primary")</f>
        <v>513210 - Software Publishers</v>
      </c>
      <c r="L78" s="9" t="str">
        <f>_xll.SNL.Clients.Office.Excel.Functions.SPG(A78, "SP_TOPICTAG")</f>
        <v>Software Development; Data Integration; Simulation; Machine Learning; Data Protection; Cloud Infrastructure; Artificial Intelligence</v>
      </c>
      <c r="M78" s="5">
        <f>_xll.SNL.Clients.Office.Excel.Functions.SPG(A78, "SP_PCT_SHARES_OWNED_ALL_INSTITUTIONS")</f>
        <v>88.17</v>
      </c>
      <c r="N78" s="9" t="str">
        <f>_xll.SNL.Clients.Office.Excel.Functions.SPG(A78, "RD_CREDIT_RATING_GLOBAL", "Issuer Credit Rating", "Local Currency LT|0")</f>
        <v>BBB+</v>
      </c>
      <c r="O78" s="9" t="str">
        <f>_xll.SNL.Clients.Office.Excel.Functions.SPG(A78, "RD_CWOL_GLOBAL", "Issuer Credit Rating", "Local Currency LT|0")</f>
        <v>Positive</v>
      </c>
      <c r="P78" s="9" t="str">
        <f>_xll.SNL.Clients.Office.Excel.Functions.SPG(A78, "RD_RATING_ACTION_GLOBAL", "Issuer Credit Rating", "Local Currency LT|0")</f>
        <v>CreditWatch/Outlook (03/15/2024)</v>
      </c>
      <c r="Q78" s="10">
        <f>_xll.SNL.Clients.Office.Excel.Functions.SPG(A78, "RD_LAST_REVIEW_DATE_GLOBAL", "Issuer Credit Rating", "Local Currency LT")</f>
        <v>45372</v>
      </c>
      <c r="R78" s="10">
        <f>_xll.SNL.Clients.Office.Excel.Functions.SPG(A78, "RD_CREDIT_RATING_DATE_GLOBAL", "Issuer Credit Rating", "Local Currency LT|0")</f>
        <v>43963</v>
      </c>
      <c r="S78" s="10">
        <f>_xll.SNL.Clients.Office.Excel.Functions.SPG(A78, "RD_CREDIT_WATCH_OUTLOOK_DATE_GLOBAL", "Issuer Credit Rating", "Local Currency LT|0")</f>
        <v>45366</v>
      </c>
    </row>
    <row r="79" spans="1:19">
      <c r="A79" t="s">
        <v>83</v>
      </c>
      <c r="B79" t="str">
        <f>_xll.SNL.Clients.Office.Excel.Functions.SPG(A79,"SP_IPO_DATE")</f>
        <v/>
      </c>
      <c r="C79" s="5">
        <f>_xll.SNL.Clients.Office.Excel.Functions.SPG(A79, "SP_VOLUME_AVG_WEEKLY_TO_SHARES_OUT", , "1M")</f>
        <v>10.231743043458781</v>
      </c>
      <c r="D79" s="5">
        <f>_xll.SNL.Clients.Office.Excel.Functions.SPG(A79, "SP_VOLUME_AVG_WEEKLY_TO_SHARES_OUT", , "3M")</f>
        <v>9.666667963181121</v>
      </c>
      <c r="E79" s="5">
        <f>_xll.SNL.Clients.Office.Excel.Functions.SPG(A79, "SP_VOLUME_AVG_DAILY_TO_1YR_AVG_DAILY", , "1M")</f>
        <v>101.78</v>
      </c>
      <c r="F79" s="5">
        <f>_xll.SNL.Clients.Office.Excel.Functions.SPG(A79, "SP_VOLUME_AVG_DAILY_TO_1YR_AVG_DAILY", , "3M")</f>
        <v>96.16</v>
      </c>
      <c r="G79" s="9" t="str">
        <f>_xll.SNL.Clients.Office.Excel.Functions.SPG(A79, "IQ_SECTOR")</f>
        <v>Consumer Discretionary</v>
      </c>
      <c r="H79" s="9" t="str">
        <f>_xll.SNL.Clients.Office.Excel.Functions.SPG(A79, "IQ_INDUSTRY_GROUP")</f>
        <v>Consumer Services</v>
      </c>
      <c r="I79" s="9" t="str">
        <f>_xll.SNL.Clients.Office.Excel.Functions.SPG(A79, "IQ_INDUSTRY")</f>
        <v>Hotels, Restaurants and Leisure</v>
      </c>
      <c r="J79" s="9" t="str">
        <f>_xll.SNL.Clients.Office.Excel.Functions.SPG(A79, "IQ_PRIMARY_INDUSTRY")</f>
        <v>Casinos and Gaming</v>
      </c>
      <c r="K79" s="9" t="str">
        <f>_xll.SNL.Clients.Office.Excel.Functions.SPG(A79, "NAICS_CODE", "Primary")</f>
        <v>721120 - Casino Hotels</v>
      </c>
      <c r="L79" s="9" t="str">
        <f>_xll.SNL.Clients.Office.Excel.Functions.SPG(A79, "SP_TOPICTAG")</f>
        <v>Entertainment Systems</v>
      </c>
      <c r="M79" s="5">
        <f>_xll.SNL.Clients.Office.Excel.Functions.SPG(A79, "SP_PCT_SHARES_OWNED_ALL_INSTITUTIONS")</f>
        <v>106.2</v>
      </c>
      <c r="N79" s="9" t="str">
        <f>_xll.SNL.Clients.Office.Excel.Functions.SPG(A79, "RD_CREDIT_RATING_GLOBAL", "Issuer Credit Rating", "Local Currency LT|0")</f>
        <v>B+</v>
      </c>
      <c r="O79" s="9" t="str">
        <f>_xll.SNL.Clients.Office.Excel.Functions.SPG(A79, "RD_CWOL_GLOBAL", "Issuer Credit Rating", "Local Currency LT|0")</f>
        <v>Stable</v>
      </c>
      <c r="P79" s="9" t="str">
        <f>_xll.SNL.Clients.Office.Excel.Functions.SPG(A79, "RD_RATING_ACTION_GLOBAL", "Issuer Credit Rating", "Local Currency LT|0")</f>
        <v>CreditWatch/Outlook (11/01/2024)</v>
      </c>
      <c r="Q79" s="10">
        <f>_xll.SNL.Clients.Office.Excel.Functions.SPG(A79, "RD_LAST_REVIEW_DATE_GLOBAL", "Issuer Credit Rating", "Local Currency LT")</f>
        <v>45597</v>
      </c>
      <c r="R79" s="10">
        <f>_xll.SNL.Clients.Office.Excel.Functions.SPG(A79, "RD_CREDIT_RATING_DATE_GLOBAL", "Issuer Credit Rating", "Local Currency LT|0")</f>
        <v>44994</v>
      </c>
      <c r="S79" s="10">
        <f>_xll.SNL.Clients.Office.Excel.Functions.SPG(A79, "RD_CREDIT_WATCH_OUTLOOK_DATE_GLOBAL", "Issuer Credit Rating", "Local Currency LT|0")</f>
        <v>45597</v>
      </c>
    </row>
    <row r="80" spans="1:19">
      <c r="A80" t="s">
        <v>84</v>
      </c>
      <c r="B80" s="10">
        <f>_xll.SNL.Clients.Office.Excel.Functions.SPG(A80,"SP_IPO_DATE")</f>
        <v>34172</v>
      </c>
      <c r="C80" s="5">
        <f>_xll.SNL.Clients.Office.Excel.Functions.SPG(A80, "SP_VOLUME_AVG_WEEKLY_TO_SHARES_OUT", , "1M")</f>
        <v>4.0811250314739684</v>
      </c>
      <c r="D80" s="5">
        <f>_xll.SNL.Clients.Office.Excel.Functions.SPG(A80, "SP_VOLUME_AVG_WEEKLY_TO_SHARES_OUT", , "3M")</f>
        <v>3.5954644315033395</v>
      </c>
      <c r="E80" s="5">
        <f>_xll.SNL.Clients.Office.Excel.Functions.SPG(A80, "SP_VOLUME_AVG_DAILY_TO_1YR_AVG_DAILY", , "1M")</f>
        <v>95.91</v>
      </c>
      <c r="F80" s="5">
        <f>_xll.SNL.Clients.Office.Excel.Functions.SPG(A80, "SP_VOLUME_AVG_DAILY_TO_1YR_AVG_DAILY", , "3M")</f>
        <v>84.49</v>
      </c>
      <c r="G80" s="9" t="str">
        <f>_xll.SNL.Clients.Office.Excel.Functions.SPG(A80, "IQ_SECTOR")</f>
        <v>Real Estate</v>
      </c>
      <c r="H80" s="9" t="str">
        <f>_xll.SNL.Clients.Office.Excel.Functions.SPG(A80, "IQ_INDUSTRY_GROUP")</f>
        <v>Equity Real Estate Investment Trusts (REITs)</v>
      </c>
      <c r="I80" s="9" t="str">
        <f>_xll.SNL.Clients.Office.Excel.Functions.SPG(A80, "IQ_INDUSTRY")</f>
        <v>Residential REITs</v>
      </c>
      <c r="J80" s="9" t="str">
        <f>_xll.SNL.Clients.Office.Excel.Functions.SPG(A80, "IQ_PRIMARY_INDUSTRY")</f>
        <v>Multi-Family Residential REITs</v>
      </c>
      <c r="K80" s="9" t="str">
        <f>_xll.SNL.Clients.Office.Excel.Functions.SPG(A80, "NAICS_CODE", "Primary")</f>
        <v>531110 - Lessors of Residential Buildings and Dwellings</v>
      </c>
      <c r="L80" s="9" t="str">
        <f>_xll.SNL.Clients.Office.Excel.Functions.SPG(A80, "SP_TOPICTAG")</f>
        <v/>
      </c>
      <c r="M80" s="5">
        <f>_xll.SNL.Clients.Office.Excel.Functions.SPG(A80, "SP_PCT_SHARES_OWNED_ALL_INSTITUTIONS")</f>
        <v>97.95</v>
      </c>
      <c r="N80" s="9" t="str">
        <f>_xll.SNL.Clients.Office.Excel.Functions.SPG(A80, "RD_CREDIT_RATING_GLOBAL", "Issuer Credit Rating", "Local Currency LT|0")</f>
        <v>A-</v>
      </c>
      <c r="O80" s="9" t="str">
        <f>_xll.SNL.Clients.Office.Excel.Functions.SPG(A80, "RD_CWOL_GLOBAL", "Issuer Credit Rating", "Local Currency LT|0")</f>
        <v>Stable</v>
      </c>
      <c r="P80" s="9" t="str">
        <f>_xll.SNL.Clients.Office.Excel.Functions.SPG(A80, "RD_RATING_ACTION_GLOBAL", "Issuer Credit Rating", "Local Currency LT|0")</f>
        <v>Upgrade | CreditWatch/Outlook (02/04/2019)</v>
      </c>
      <c r="Q80" s="10">
        <f>_xll.SNL.Clients.Office.Excel.Functions.SPG(A80, "RD_LAST_REVIEW_DATE_GLOBAL", "Issuer Credit Rating", "Local Currency LT")</f>
        <v>45674</v>
      </c>
      <c r="R80" s="10">
        <f>_xll.SNL.Clients.Office.Excel.Functions.SPG(A80, "RD_CREDIT_RATING_DATE_GLOBAL", "Issuer Credit Rating", "Local Currency LT|0")</f>
        <v>43500</v>
      </c>
      <c r="S80" s="10">
        <f>_xll.SNL.Clients.Office.Excel.Functions.SPG(A80, "RD_CREDIT_WATCH_OUTLOOK_DATE_GLOBAL", "Issuer Credit Rating", "Local Currency LT|0")</f>
        <v>43500</v>
      </c>
    </row>
    <row r="81" spans="1:19">
      <c r="A81" t="s">
        <v>85</v>
      </c>
      <c r="B81" s="10">
        <f>_xll.SNL.Clients.Office.Excel.Functions.SPG(A81,"SP_IPO_DATE")</f>
        <v>34653</v>
      </c>
      <c r="C81" s="5">
        <f>_xll.SNL.Clients.Office.Excel.Functions.SPG(A81, "SP_VOLUME_AVG_WEEKLY_TO_SHARES_OUT", , "1M")</f>
        <v>4.7369000149902565</v>
      </c>
      <c r="D81" s="5">
        <f>_xll.SNL.Clients.Office.Excel.Functions.SPG(A81, "SP_VOLUME_AVG_WEEKLY_TO_SHARES_OUT", , "3M")</f>
        <v>3.8631935018447687</v>
      </c>
      <c r="E81" s="5">
        <f>_xll.SNL.Clients.Office.Excel.Functions.SPG(A81, "SP_VOLUME_AVG_DAILY_TO_1YR_AVG_DAILY", , "1M")</f>
        <v>137.15</v>
      </c>
      <c r="F81" s="5">
        <f>_xll.SNL.Clients.Office.Excel.Functions.SPG(A81, "SP_VOLUME_AVG_DAILY_TO_1YR_AVG_DAILY", , "3M")</f>
        <v>111.85</v>
      </c>
      <c r="G81" s="9" t="str">
        <f>_xll.SNL.Clients.Office.Excel.Functions.SPG(A81, "IQ_SECTOR")</f>
        <v>Financials</v>
      </c>
      <c r="H81" s="9" t="str">
        <f>_xll.SNL.Clients.Office.Excel.Functions.SPG(A81, "IQ_INDUSTRY_GROUP")</f>
        <v>Financial Services</v>
      </c>
      <c r="I81" s="9" t="str">
        <f>_xll.SNL.Clients.Office.Excel.Functions.SPG(A81, "IQ_INDUSTRY")</f>
        <v>Consumer Finance</v>
      </c>
      <c r="J81" s="9" t="str">
        <f>_xll.SNL.Clients.Office.Excel.Functions.SPG(A81, "IQ_PRIMARY_INDUSTRY")</f>
        <v>Consumer Finance</v>
      </c>
      <c r="K81" s="9" t="str">
        <f>_xll.SNL.Clients.Office.Excel.Functions.SPG(A81, "NAICS_CODE", "Primary")</f>
        <v>522210 - Credit Card Issuing</v>
      </c>
      <c r="L81" s="9" t="str">
        <f>_xll.SNL.Clients.Office.Excel.Functions.SPG(A81, "SP_TOPICTAG")</f>
        <v>Consumer Lending</v>
      </c>
      <c r="M81" s="5">
        <f>_xll.SNL.Clients.Office.Excel.Functions.SPG(A81, "SP_PCT_SHARES_OWNED_ALL_INSTITUTIONS")</f>
        <v>90.74</v>
      </c>
      <c r="N81" s="9" t="str">
        <f>_xll.SNL.Clients.Office.Excel.Functions.SPG(A81, "RD_CREDIT_RATING_GLOBAL", "Issuer Credit Rating", "Local Currency LT|0")</f>
        <v>BBB</v>
      </c>
      <c r="O81" s="9" t="str">
        <f>_xll.SNL.Clients.Office.Excel.Functions.SPG(A81, "RD_CWOL_GLOBAL", "Issuer Credit Rating", "Local Currency LT|0")</f>
        <v>Stable</v>
      </c>
      <c r="P81" s="9" t="str">
        <f>_xll.SNL.Clients.Office.Excel.Functions.SPG(A81, "RD_RATING_ACTION_GLOBAL", "Issuer Credit Rating", "Local Currency LT|0")</f>
        <v>CreditWatch/Outlook (03/25/2021)</v>
      </c>
      <c r="Q81" s="10">
        <f>_xll.SNL.Clients.Office.Excel.Functions.SPG(A81, "RD_LAST_REVIEW_DATE_GLOBAL", "Issuer Credit Rating", "Local Currency LT")</f>
        <v>45600</v>
      </c>
      <c r="R81" s="10">
        <f>_xll.SNL.Clients.Office.Excel.Functions.SPG(A81, "RD_CREDIT_RATING_DATE_GLOBAL", "Issuer Credit Rating", "Local Currency LT|0")</f>
        <v>39981</v>
      </c>
      <c r="S81" s="10">
        <f>_xll.SNL.Clients.Office.Excel.Functions.SPG(A81, "RD_CREDIT_WATCH_OUTLOOK_DATE_GLOBAL", "Issuer Credit Rating", "Local Currency LT|0")</f>
        <v>44280</v>
      </c>
    </row>
    <row r="82" spans="1:19">
      <c r="A82" t="s">
        <v>86</v>
      </c>
      <c r="B82" t="str">
        <f>_xll.SNL.Clients.Office.Excel.Functions.SPG(A82,"SP_IPO_DATE")</f>
        <v/>
      </c>
      <c r="C82" s="5">
        <f>_xll.SNL.Clients.Office.Excel.Functions.SPG(A82, "SP_VOLUME_AVG_WEEKLY_TO_SHARES_OUT", , "1M")</f>
        <v>4.9494640427719876</v>
      </c>
      <c r="D82" s="5">
        <f>_xll.SNL.Clients.Office.Excel.Functions.SPG(A82, "SP_VOLUME_AVG_WEEKLY_TO_SHARES_OUT", , "3M")</f>
        <v>4.7408330465102155</v>
      </c>
      <c r="E82" s="5">
        <f>_xll.SNL.Clients.Office.Excel.Functions.SPG(A82, "SP_VOLUME_AVG_DAILY_TO_1YR_AVG_DAILY", , "1M")</f>
        <v>113.1</v>
      </c>
      <c r="F82" s="5">
        <f>_xll.SNL.Clients.Office.Excel.Functions.SPG(A82, "SP_VOLUME_AVG_DAILY_TO_1YR_AVG_DAILY", , "3M")</f>
        <v>108.34</v>
      </c>
      <c r="G82" s="9" t="str">
        <f>_xll.SNL.Clients.Office.Excel.Functions.SPG(A82, "IQ_SECTOR")</f>
        <v>Health Care</v>
      </c>
      <c r="H82" s="9" t="str">
        <f>_xll.SNL.Clients.Office.Excel.Functions.SPG(A82, "IQ_INDUSTRY_GROUP")</f>
        <v>Health Care Equipment and Services</v>
      </c>
      <c r="I82" s="9" t="str">
        <f>_xll.SNL.Clients.Office.Excel.Functions.SPG(A82, "IQ_INDUSTRY")</f>
        <v>Health Care Providers and Services</v>
      </c>
      <c r="J82" s="9" t="str">
        <f>_xll.SNL.Clients.Office.Excel.Functions.SPG(A82, "IQ_PRIMARY_INDUSTRY")</f>
        <v>Health Care Distributors</v>
      </c>
      <c r="K82" s="9" t="str">
        <f>_xll.SNL.Clients.Office.Excel.Functions.SPG(A82, "NAICS_CODE", "Primary")</f>
        <v>423450 - Medical, Dental, and Hospital Equipment and Supplies Merchant Wholesalers</v>
      </c>
      <c r="L82" s="9" t="str">
        <f>_xll.SNL.Clients.Office.Excel.Functions.SPG(A82, "SP_TOPICTAG")</f>
        <v>Health Diagnostics; Nephrology; Oncology; Rheumatology; Surgery; Urology</v>
      </c>
      <c r="M82" s="5">
        <f>_xll.SNL.Clients.Office.Excel.Functions.SPG(A82, "SP_PCT_SHARES_OWNED_ALL_INSTITUTIONS")</f>
        <v>83</v>
      </c>
      <c r="N82" s="9" t="str">
        <f>_xll.SNL.Clients.Office.Excel.Functions.SPG(A82, "RD_CREDIT_RATING_GLOBAL", "Issuer Credit Rating", "Local Currency LT|0")</f>
        <v>BBB</v>
      </c>
      <c r="O82" s="9" t="str">
        <f>_xll.SNL.Clients.Office.Excel.Functions.SPG(A82, "RD_CWOL_GLOBAL", "Issuer Credit Rating", "Local Currency LT|0")</f>
        <v>Stable</v>
      </c>
      <c r="P82" s="9" t="str">
        <f>_xll.SNL.Clients.Office.Excel.Functions.SPG(A82, "RD_RATING_ACTION_GLOBAL", "Issuer Credit Rating", "Local Currency LT|0")</f>
        <v>CreditWatch/Outlook (11/12/2024)</v>
      </c>
      <c r="Q82" s="10">
        <f>_xll.SNL.Clients.Office.Excel.Functions.SPG(A82, "RD_LAST_REVIEW_DATE_GLOBAL", "Issuer Credit Rating", "Local Currency LT")</f>
        <v>45608</v>
      </c>
      <c r="R82" s="10">
        <f>_xll.SNL.Clients.Office.Excel.Functions.SPG(A82, "RD_CREDIT_RATING_DATE_GLOBAL", "Issuer Credit Rating", "Local Currency LT|0")</f>
        <v>43815</v>
      </c>
      <c r="S82" s="10">
        <f>_xll.SNL.Clients.Office.Excel.Functions.SPG(A82, "RD_CREDIT_WATCH_OUTLOOK_DATE_GLOBAL", "Issuer Credit Rating", "Local Currency LT|0")</f>
        <v>45608</v>
      </c>
    </row>
    <row r="83" spans="1:19">
      <c r="A83" t="s">
        <v>87</v>
      </c>
      <c r="B83" t="str">
        <f>_xll.SNL.Clients.Office.Excel.Functions.SPG(A83,"SP_IPO_DATE")</f>
        <v/>
      </c>
      <c r="C83" s="5">
        <f>_xll.SNL.Clients.Office.Excel.Functions.SPG(A83, "SP_VOLUME_AVG_WEEKLY_TO_SHARES_OUT", , "1M")</f>
        <v>4.958887611478306</v>
      </c>
      <c r="D83" s="5">
        <f>_xll.SNL.Clients.Office.Excel.Functions.SPG(A83, "SP_VOLUME_AVG_WEEKLY_TO_SHARES_OUT", , "3M")</f>
        <v>6.1162797683882486</v>
      </c>
      <c r="E83" s="5">
        <f>_xll.SNL.Clients.Office.Excel.Functions.SPG(A83, "SP_VOLUME_AVG_DAILY_TO_1YR_AVG_DAILY", , "1M")</f>
        <v>80.47</v>
      </c>
      <c r="F83" s="5">
        <f>_xll.SNL.Clients.Office.Excel.Functions.SPG(A83, "SP_VOLUME_AVG_DAILY_TO_1YR_AVG_DAILY", , "3M")</f>
        <v>99.25</v>
      </c>
      <c r="G83" s="9" t="str">
        <f>_xll.SNL.Clients.Office.Excel.Functions.SPG(A83, "IQ_SECTOR")</f>
        <v>Consumer Discretionary</v>
      </c>
      <c r="H83" s="9" t="str">
        <f>_xll.SNL.Clients.Office.Excel.Functions.SPG(A83, "IQ_INDUSTRY_GROUP")</f>
        <v>Consumer Discretionary Distribution and Retail</v>
      </c>
      <c r="I83" s="9" t="str">
        <f>_xll.SNL.Clients.Office.Excel.Functions.SPG(A83, "IQ_INDUSTRY")</f>
        <v>Specialty Retail</v>
      </c>
      <c r="J83" s="9" t="str">
        <f>_xll.SNL.Clients.Office.Excel.Functions.SPG(A83, "IQ_PRIMARY_INDUSTRY")</f>
        <v>Automotive Retail</v>
      </c>
      <c r="K83" s="9" t="str">
        <f>_xll.SNL.Clients.Office.Excel.Functions.SPG(A83, "NAICS_CODE", "Primary")</f>
        <v>4411 - Automobile Dealers</v>
      </c>
      <c r="L83" s="9" t="str">
        <f>_xll.SNL.Clients.Office.Excel.Functions.SPG(A83, "SP_TOPICTAG")</f>
        <v>Fleet Management</v>
      </c>
      <c r="M83" s="5">
        <f>_xll.SNL.Clients.Office.Excel.Functions.SPG(A83, "SP_PCT_SHARES_OWNED_ALL_INSTITUTIONS")</f>
        <v>109.92</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c r="A84" t="s">
        <v>88</v>
      </c>
      <c r="B84" t="str">
        <f>_xll.SNL.Clients.Office.Excel.Functions.SPG(A84,"SP_IPO_DATE")</f>
        <v/>
      </c>
      <c r="C84" s="5">
        <f>_xll.SNL.Clients.Office.Excel.Functions.SPG(A84, "SP_VOLUME_AVG_WEEKLY_TO_SHARES_OUT", , "1M")</f>
        <v>8.6543458016580548</v>
      </c>
      <c r="D84" s="5">
        <f>_xll.SNL.Clients.Office.Excel.Functions.SPG(A84, "SP_VOLUME_AVG_WEEKLY_TO_SHARES_OUT", , "3M")</f>
        <v>8.6302827675299145</v>
      </c>
      <c r="E84" s="5">
        <f>_xll.SNL.Clients.Office.Excel.Functions.SPG(A84, "SP_VOLUME_AVG_DAILY_TO_1YR_AVG_DAILY", , "1M")</f>
        <v>74.12</v>
      </c>
      <c r="F84" s="5">
        <f>_xll.SNL.Clients.Office.Excel.Functions.SPG(A84, "SP_VOLUME_AVG_DAILY_TO_1YR_AVG_DAILY", , "3M")</f>
        <v>73.91</v>
      </c>
      <c r="G84" s="9" t="str">
        <f>_xll.SNL.Clients.Office.Excel.Functions.SPG(A84, "IQ_SECTOR")</f>
        <v>Consumer Discretionary</v>
      </c>
      <c r="H84" s="9" t="str">
        <f>_xll.SNL.Clients.Office.Excel.Functions.SPG(A84, "IQ_INDUSTRY_GROUP")</f>
        <v>Consumer Services</v>
      </c>
      <c r="I84" s="9" t="str">
        <f>_xll.SNL.Clients.Office.Excel.Functions.SPG(A84, "IQ_INDUSTRY")</f>
        <v>Hotels, Restaurants and Leisure</v>
      </c>
      <c r="J84" s="9" t="str">
        <f>_xll.SNL.Clients.Office.Excel.Functions.SPG(A84, "IQ_PRIMARY_INDUSTRY")</f>
        <v>Hotels, Resorts and Cruise Lines</v>
      </c>
      <c r="K84" s="9" t="str">
        <f>_xll.SNL.Clients.Office.Excel.Functions.SPG(A84, "NAICS_CODE", "Primary")</f>
        <v>487210 - Scenic and Sightseeing Transportation, Water</v>
      </c>
      <c r="L84" s="9" t="str">
        <f>_xll.SNL.Clients.Office.Excel.Functions.SPG(A84, "SP_TOPICTAG")</f>
        <v>Adventure Travel; Environmental Engineering; Marine Transportation; Tourism; Travel Accommodations</v>
      </c>
      <c r="M84" s="5">
        <f>_xll.SNL.Clients.Office.Excel.Functions.SPG(A84, "SP_PCT_SHARES_OWNED_ALL_INSTITUTIONS")</f>
        <v>62.3</v>
      </c>
      <c r="N84" s="9" t="str">
        <f>_xll.SNL.Clients.Office.Excel.Functions.SPG(A84, "RD_CREDIT_RATING_GLOBAL", "Issuer Credit Rating", "Local Currency LT|0")</f>
        <v/>
      </c>
      <c r="O84" s="9" t="str">
        <f>_xll.SNL.Clients.Office.Excel.Functions.SPG(A84, "RD_CWOL_GLOBAL", "Issuer Credit Rating", "Local Currency LT|0")</f>
        <v/>
      </c>
      <c r="P84" s="9" t="str">
        <f>_xll.SNL.Clients.Office.Excel.Functions.SPG(A84, "RD_RATING_ACTION_GLOBAL", "Issuer Credit Rating", "Local Currency LT|0")</f>
        <v/>
      </c>
      <c r="Q84" s="10" t="str">
        <f>_xll.SNL.Clients.Office.Excel.Functions.SPG(A84, "RD_LAST_REVIEW_DATE_GLOBAL", "Issuer Credit Rating", "Local Currency LT")</f>
        <v/>
      </c>
      <c r="R84" s="10" t="str">
        <f>_xll.SNL.Clients.Office.Excel.Functions.SPG(A84, "RD_CREDIT_RATING_DATE_GLOBAL", "Issuer Credit Rating", "Local Currency LT|0")</f>
        <v/>
      </c>
      <c r="S84" s="10" t="str">
        <f>_xll.SNL.Clients.Office.Excel.Functions.SPG(A84, "RD_CREDIT_WATCH_OUTLOOK_DATE_GLOBAL", "Issuer Credit Rating", "Local Currency LT|0")</f>
        <v/>
      </c>
    </row>
    <row r="85" spans="1:19">
      <c r="A85" t="s">
        <v>89</v>
      </c>
      <c r="B85" t="str">
        <f>_xll.SNL.Clients.Office.Excel.Functions.SPG(A85,"SP_IPO_DATE")</f>
        <v/>
      </c>
      <c r="C85" s="5">
        <f>_xll.SNL.Clients.Office.Excel.Functions.SPG(A85, "SP_VOLUME_AVG_WEEKLY_TO_SHARES_OUT", , "1M")</f>
        <v>3.421714537706686</v>
      </c>
      <c r="D85" s="5">
        <f>_xll.SNL.Clients.Office.Excel.Functions.SPG(A85, "SP_VOLUME_AVG_WEEKLY_TO_SHARES_OUT", , "3M")</f>
        <v>2.8665312471774165</v>
      </c>
      <c r="E85" s="5">
        <f>_xll.SNL.Clients.Office.Excel.Functions.SPG(A85, "SP_VOLUME_AVG_DAILY_TO_1YR_AVG_DAILY", , "1M")</f>
        <v>139.05000000000001</v>
      </c>
      <c r="F85" s="5">
        <f>_xll.SNL.Clients.Office.Excel.Functions.SPG(A85, "SP_VOLUME_AVG_DAILY_TO_1YR_AVG_DAILY", , "3M")</f>
        <v>116.49</v>
      </c>
      <c r="G85" s="9" t="str">
        <f>_xll.SNL.Clients.Office.Excel.Functions.SPG(A85, "IQ_SECTOR")</f>
        <v>Industrials</v>
      </c>
      <c r="H85" s="9" t="str">
        <f>_xll.SNL.Clients.Office.Excel.Functions.SPG(A85, "IQ_INDUSTRY_GROUP")</f>
        <v>Capital Goods</v>
      </c>
      <c r="I85" s="9" t="str">
        <f>_xll.SNL.Clients.Office.Excel.Functions.SPG(A85, "IQ_INDUSTRY")</f>
        <v>Building Products</v>
      </c>
      <c r="J85" s="9" t="str">
        <f>_xll.SNL.Clients.Office.Excel.Functions.SPG(A85, "IQ_PRIMARY_INDUSTRY")</f>
        <v>Building Products</v>
      </c>
      <c r="K85" s="9" t="str">
        <f>_xll.SNL.Clients.Office.Excel.Functions.SPG(A85, "NAICS_CODE", "Primary")</f>
        <v>333415 - Air-Conditioning and Warm Air Heating Equipment and Commercial and Industrial Refrigeration Equipment Manufacturing</v>
      </c>
      <c r="L85" s="9" t="str">
        <f>_xll.SNL.Clients.Office.Excel.Functions.SPG(A85, "SP_TOPICTAG")</f>
        <v>Energy Management; Industrial Automation; Smart Building; Security Management</v>
      </c>
      <c r="M85" s="5">
        <f>_xll.SNL.Clients.Office.Excel.Functions.SPG(A85, "SP_PCT_SHARES_OWNED_ALL_INSTITUTIONS")</f>
        <v>85.16</v>
      </c>
      <c r="N85" s="9" t="str">
        <f>_xll.SNL.Clients.Office.Excel.Functions.SPG(A85, "RD_CREDIT_RATING_GLOBAL", "Issuer Credit Rating", "Local Currency LT|0")</f>
        <v>BBB</v>
      </c>
      <c r="O85" s="9" t="str">
        <f>_xll.SNL.Clients.Office.Excel.Functions.SPG(A85, "RD_CWOL_GLOBAL", "Issuer Credit Rating", "Local Currency LT|0")</f>
        <v>Positive</v>
      </c>
      <c r="P85" s="9" t="str">
        <f>_xll.SNL.Clients.Office.Excel.Functions.SPG(A85, "RD_RATING_ACTION_GLOBAL", "Issuer Credit Rating", "Local Currency LT|0")</f>
        <v>CreditWatch/Outlook (12/12/2023)</v>
      </c>
      <c r="Q85" s="10">
        <f>_xll.SNL.Clients.Office.Excel.Functions.SPG(A85, "RD_LAST_REVIEW_DATE_GLOBAL", "Issuer Credit Rating", "Local Currency LT")</f>
        <v>45272</v>
      </c>
      <c r="R85" s="10">
        <f>_xll.SNL.Clients.Office.Excel.Functions.SPG(A85, "RD_CREDIT_RATING_DATE_GLOBAL", "Issuer Credit Rating", "Local Currency LT|0")</f>
        <v>43868</v>
      </c>
      <c r="S85" s="10">
        <f>_xll.SNL.Clients.Office.Excel.Functions.SPG(A85, "RD_CREDIT_WATCH_OUTLOOK_DATE_GLOBAL", "Issuer Credit Rating", "Local Currency LT|0")</f>
        <v>45272</v>
      </c>
    </row>
    <row r="86" spans="1:19">
      <c r="A86" t="s">
        <v>90</v>
      </c>
      <c r="B86" t="str">
        <f>_xll.SNL.Clients.Office.Excel.Functions.SPG(A86,"SP_IPO_DATE")</f>
        <v/>
      </c>
      <c r="C86" s="5">
        <f>_xll.SNL.Clients.Office.Excel.Functions.SPG(A86, "SP_VOLUME_AVG_WEEKLY_TO_SHARES_OUT", , "1M")</f>
        <v>2.6277478306536617</v>
      </c>
      <c r="D86" s="5">
        <f>_xll.SNL.Clients.Office.Excel.Functions.SPG(A86, "SP_VOLUME_AVG_WEEKLY_TO_SHARES_OUT", , "3M")</f>
        <v>2.1839286659773536</v>
      </c>
      <c r="E86" s="5">
        <f>_xll.SNL.Clients.Office.Excel.Functions.SPG(A86, "SP_VOLUME_AVG_DAILY_TO_1YR_AVG_DAILY", , "1M")</f>
        <v>102.59</v>
      </c>
      <c r="F86" s="5">
        <f>_xll.SNL.Clients.Office.Excel.Functions.SPG(A86, "SP_VOLUME_AVG_DAILY_TO_1YR_AVG_DAILY", , "3M")</f>
        <v>85.26</v>
      </c>
      <c r="G86" s="9" t="str">
        <f>_xll.SNL.Clients.Office.Excel.Functions.SPG(A86, "IQ_SECTOR")</f>
        <v>Industrials</v>
      </c>
      <c r="H86" s="9" t="str">
        <f>_xll.SNL.Clients.Office.Excel.Functions.SPG(A86, "IQ_INDUSTRY_GROUP")</f>
        <v>Capital Goods</v>
      </c>
      <c r="I86" s="9" t="str">
        <f>_xll.SNL.Clients.Office.Excel.Functions.SPG(A86, "IQ_INDUSTRY")</f>
        <v>Machinery</v>
      </c>
      <c r="J86" s="9" t="str">
        <f>_xll.SNL.Clients.Office.Excel.Functions.SPG(A86, "IQ_PRIMARY_INDUSTRY")</f>
        <v>Construction Machinery and Heavy Transportation Equipment</v>
      </c>
      <c r="K86" s="9" t="str">
        <f>_xll.SNL.Clients.Office.Excel.Functions.SPG(A86, "NAICS_CODE", "Primary")</f>
        <v>333120 - Construction Machinery Manufacturing</v>
      </c>
      <c r="L86" s="9" t="str">
        <f>_xll.SNL.Clients.Office.Excel.Functions.SPG(A86, "SP_TOPICTAG")</f>
        <v>Energy Storage; Fleet Management; Industrial Automation; Simulation; Employee Benefits; Process Automation</v>
      </c>
      <c r="M86" s="5">
        <f>_xll.SNL.Clients.Office.Excel.Functions.SPG(A86, "SP_PCT_SHARES_OWNED_ALL_INSTITUTIONS")</f>
        <v>72.319999999999993</v>
      </c>
      <c r="N86" s="9" t="str">
        <f>_xll.SNL.Clients.Office.Excel.Functions.SPG(A86, "RD_CREDIT_RATING_GLOBAL", "Issuer Credit Rating", "Local Currency LT|0")</f>
        <v>A</v>
      </c>
      <c r="O86" s="9" t="str">
        <f>_xll.SNL.Clients.Office.Excel.Functions.SPG(A86, "RD_CWOL_GLOBAL", "Issuer Credit Rating", "Local Currency LT|0")</f>
        <v>Stable</v>
      </c>
      <c r="P86" s="9" t="str">
        <f>_xll.SNL.Clients.Office.Excel.Functions.SPG(A86, "RD_RATING_ACTION_GLOBAL", "Issuer Credit Rating", "Local Currency LT|0")</f>
        <v>CreditWatch/Outlook (10/26/2017)</v>
      </c>
      <c r="Q86" s="10">
        <f>_xll.SNL.Clients.Office.Excel.Functions.SPG(A86, "RD_LAST_REVIEW_DATE_GLOBAL", "Issuer Credit Rating", "Local Currency LT")</f>
        <v>45588</v>
      </c>
      <c r="R86" s="10">
        <f>_xll.SNL.Clients.Office.Excel.Functions.SPG(A86, "RD_CREDIT_RATING_DATE_GLOBAL", "Issuer Credit Rating", "Local Currency LT|0")</f>
        <v>37796</v>
      </c>
      <c r="S86" s="10">
        <f>_xll.SNL.Clients.Office.Excel.Functions.SPG(A86, "RD_CREDIT_WATCH_OUTLOOK_DATE_GLOBAL", "Issuer Credit Rating", "Local Currency LT|0")</f>
        <v>43034</v>
      </c>
    </row>
    <row r="87" spans="1:19">
      <c r="A87" t="s">
        <v>91</v>
      </c>
      <c r="B87" s="10">
        <f>_xll.SNL.Clients.Office.Excel.Functions.SPG(A87,"SP_IPO_DATE")</f>
        <v>40343</v>
      </c>
      <c r="C87" s="5">
        <f>_xll.SNL.Clients.Office.Excel.Functions.SPG(A87, "SP_VOLUME_AVG_WEEKLY_TO_SHARES_OUT", , "1M")</f>
        <v>3.7500671971027564</v>
      </c>
      <c r="D87" s="5">
        <f>_xll.SNL.Clients.Office.Excel.Functions.SPG(A87, "SP_VOLUME_AVG_WEEKLY_TO_SHARES_OUT", , "3M")</f>
        <v>4.1866869372877833</v>
      </c>
      <c r="E87" s="5">
        <f>_xll.SNL.Clients.Office.Excel.Functions.SPG(A87, "SP_VOLUME_AVG_DAILY_TO_1YR_AVG_DAILY", , "1M")</f>
        <v>94.08</v>
      </c>
      <c r="F87" s="5">
        <f>_xll.SNL.Clients.Office.Excel.Functions.SPG(A87, "SP_VOLUME_AVG_DAILY_TO_1YR_AVG_DAILY", , "3M")</f>
        <v>105.04</v>
      </c>
      <c r="G87" s="9" t="str">
        <f>_xll.SNL.Clients.Office.Excel.Functions.SPG(A87, "IQ_SECTOR")</f>
        <v>Financials</v>
      </c>
      <c r="H87" s="9" t="str">
        <f>_xll.SNL.Clients.Office.Excel.Functions.SPG(A87, "IQ_INDUSTRY_GROUP")</f>
        <v>Financial Services</v>
      </c>
      <c r="I87" s="9" t="str">
        <f>_xll.SNL.Clients.Office.Excel.Functions.SPG(A87, "IQ_INDUSTRY")</f>
        <v>Capital Markets</v>
      </c>
      <c r="J87" s="9" t="str">
        <f>_xll.SNL.Clients.Office.Excel.Functions.SPG(A87, "IQ_PRIMARY_INDUSTRY")</f>
        <v>Financial Exchanges and Data</v>
      </c>
      <c r="K87" s="9" t="str">
        <f>_xll.SNL.Clients.Office.Excel.Functions.SPG(A87, "NAICS_CODE", "Primary")</f>
        <v>523210 - Securities and Commodity Exchanges</v>
      </c>
      <c r="L87" s="9" t="str">
        <f>_xll.SNL.Clients.Office.Excel.Functions.SPG(A87, "SP_TOPICTAG")</f>
        <v>Data Integration; Digital Asset Management; Data Protection; Cryptocurrency</v>
      </c>
      <c r="M87" s="5">
        <f>_xll.SNL.Clients.Office.Excel.Functions.SPG(A87, "SP_PCT_SHARES_OWNED_ALL_INSTITUTIONS")</f>
        <v>94.03</v>
      </c>
      <c r="N87" s="9" t="str">
        <f>_xll.SNL.Clients.Office.Excel.Functions.SPG(A87, "RD_CREDIT_RATING_GLOBAL", "Issuer Credit Rating", "Local Currency LT|0")</f>
        <v>A-</v>
      </c>
      <c r="O87" s="9" t="str">
        <f>_xll.SNL.Clients.Office.Excel.Functions.SPG(A87, "RD_CWOL_GLOBAL", "Issuer Credit Rating", "Local Currency LT|0")</f>
        <v>Stable</v>
      </c>
      <c r="P87" s="9" t="str">
        <f>_xll.SNL.Clients.Office.Excel.Functions.SPG(A87, "RD_RATING_ACTION_GLOBAL", "Issuer Credit Rating", "Local Currency LT|0")</f>
        <v>CreditWatch/Outlook (09/29/2020)</v>
      </c>
      <c r="Q87" s="10">
        <f>_xll.SNL.Clients.Office.Excel.Functions.SPG(A87, "RD_LAST_REVIEW_DATE_GLOBAL", "Issuer Credit Rating", "Local Currency LT")</f>
        <v>45561</v>
      </c>
      <c r="R87" s="10">
        <f>_xll.SNL.Clients.Office.Excel.Functions.SPG(A87, "RD_CREDIT_RATING_DATE_GLOBAL", "Issuer Credit Rating", "Local Currency LT|0")</f>
        <v>43368</v>
      </c>
      <c r="S87" s="10">
        <f>_xll.SNL.Clients.Office.Excel.Functions.SPG(A87, "RD_CREDIT_WATCH_OUTLOOK_DATE_GLOBAL", "Issuer Credit Rating", "Local Currency LT|0")</f>
        <v>44103</v>
      </c>
    </row>
    <row r="88" spans="1:19">
      <c r="A88" t="s">
        <v>92</v>
      </c>
      <c r="B88" s="10">
        <f>_xll.SNL.Clients.Office.Excel.Functions.SPG(A88,"SP_IPO_DATE")</f>
        <v>38147</v>
      </c>
      <c r="C88" s="5">
        <f>_xll.SNL.Clients.Office.Excel.Functions.SPG(A88, "SP_VOLUME_AVG_WEEKLY_TO_SHARES_OUT", , "1M")</f>
        <v>3.2222979355252654</v>
      </c>
      <c r="D88" s="5">
        <f>_xll.SNL.Clients.Office.Excel.Functions.SPG(A88, "SP_VOLUME_AVG_WEEKLY_TO_SHARES_OUT", , "3M")</f>
        <v>3.1970282938981112</v>
      </c>
      <c r="E88" s="5">
        <f>_xll.SNL.Clients.Office.Excel.Functions.SPG(A88, "SP_VOLUME_AVG_DAILY_TO_1YR_AVG_DAILY", , "1M")</f>
        <v>111.04</v>
      </c>
      <c r="F88" s="5">
        <f>_xll.SNL.Clients.Office.Excel.Functions.SPG(A88, "SP_VOLUME_AVG_DAILY_TO_1YR_AVG_DAILY", , "3M")</f>
        <v>110.17</v>
      </c>
      <c r="G88" s="9" t="str">
        <f>_xll.SNL.Clients.Office.Excel.Functions.SPG(A88, "IQ_SECTOR")</f>
        <v>Real Estate</v>
      </c>
      <c r="H88" s="9" t="str">
        <f>_xll.SNL.Clients.Office.Excel.Functions.SPG(A88, "IQ_INDUSTRY_GROUP")</f>
        <v>Real Estate Management and Development</v>
      </c>
      <c r="I88" s="9" t="str">
        <f>_xll.SNL.Clients.Office.Excel.Functions.SPG(A88, "IQ_INDUSTRY")</f>
        <v>Real Estate Management and Development</v>
      </c>
      <c r="J88" s="9" t="str">
        <f>_xll.SNL.Clients.Office.Excel.Functions.SPG(A88, "IQ_PRIMARY_INDUSTRY")</f>
        <v>Real Estate Services</v>
      </c>
      <c r="K88" s="9" t="str">
        <f>_xll.SNL.Clients.Office.Excel.Functions.SPG(A88, "NAICS_CODE", "Primary")</f>
        <v>531 - Real Estate</v>
      </c>
      <c r="L88" s="9" t="str">
        <f>_xll.SNL.Clients.Office.Excel.Functions.SPG(A88, "SP_TOPICTAG")</f>
        <v>Real Estate Technology</v>
      </c>
      <c r="M88" s="5">
        <f>_xll.SNL.Clients.Office.Excel.Functions.SPG(A88, "SP_PCT_SHARES_OWNED_ALL_INSTITUTIONS")</f>
        <v>100</v>
      </c>
      <c r="N88" s="9" t="str">
        <f>_xll.SNL.Clients.Office.Excel.Functions.SPG(A88, "RD_CREDIT_RATING_GLOBAL", "Issuer Credit Rating", "Local Currency LT|0")</f>
        <v>BBB+</v>
      </c>
      <c r="O88" s="9" t="str">
        <f>_xll.SNL.Clients.Office.Excel.Functions.SPG(A88, "RD_CWOL_GLOBAL", "Issuer Credit Rating", "Local Currency LT|0")</f>
        <v>Stable</v>
      </c>
      <c r="P88" s="9" t="str">
        <f>_xll.SNL.Clients.Office.Excel.Functions.SPG(A88, "RD_RATING_ACTION_GLOBAL", "Issuer Credit Rating", "Local Currency LT|0")</f>
        <v>CreditWatch/Outlook (08/03/2023)</v>
      </c>
      <c r="Q88" s="10">
        <f>_xll.SNL.Clients.Office.Excel.Functions.SPG(A88, "RD_LAST_REVIEW_DATE_GLOBAL", "Issuer Credit Rating", "Local Currency LT")</f>
        <v>45391</v>
      </c>
      <c r="R88" s="10">
        <f>_xll.SNL.Clients.Office.Excel.Functions.SPG(A88, "RD_CREDIT_RATING_DATE_GLOBAL", "Issuer Credit Rating", "Local Currency LT|0")</f>
        <v>44322</v>
      </c>
      <c r="S88" s="10">
        <f>_xll.SNL.Clients.Office.Excel.Functions.SPG(A88, "RD_CREDIT_WATCH_OUTLOOK_DATE_GLOBAL", "Issuer Credit Rating", "Local Currency LT|0")</f>
        <v>45141</v>
      </c>
    </row>
    <row r="89" spans="1:19">
      <c r="A89" t="s">
        <v>93</v>
      </c>
      <c r="B89" s="10">
        <f>_xll.SNL.Clients.Office.Excel.Functions.SPG(A89,"SP_IPO_DATE")</f>
        <v>41451</v>
      </c>
      <c r="C89" s="5">
        <f>_xll.SNL.Clients.Office.Excel.Functions.SPG(A89, "SP_VOLUME_AVG_WEEKLY_TO_SHARES_OUT", , "1M")</f>
        <v>5.6463277506021949</v>
      </c>
      <c r="D89" s="5">
        <f>_xll.SNL.Clients.Office.Excel.Functions.SPG(A89, "SP_VOLUME_AVG_WEEKLY_TO_SHARES_OUT", , "3M")</f>
        <v>5.4011574209658626</v>
      </c>
      <c r="E89" s="5">
        <f>_xll.SNL.Clients.Office.Excel.Functions.SPG(A89, "SP_VOLUME_AVG_DAILY_TO_1YR_AVG_DAILY", , "1M")</f>
        <v>150.12</v>
      </c>
      <c r="F89" s="5">
        <f>_xll.SNL.Clients.Office.Excel.Functions.SPG(A89, "SP_VOLUME_AVG_DAILY_TO_1YR_AVG_DAILY", , "3M")</f>
        <v>143.6</v>
      </c>
      <c r="G89" s="9" t="str">
        <f>_xll.SNL.Clients.Office.Excel.Functions.SPG(A89, "IQ_SECTOR")</f>
        <v>Information Technology</v>
      </c>
      <c r="H89" s="9" t="str">
        <f>_xll.SNL.Clients.Office.Excel.Functions.SPG(A89, "IQ_INDUSTRY_GROUP")</f>
        <v>Technology Hardware and Equipment</v>
      </c>
      <c r="I89" s="9" t="str">
        <f>_xll.SNL.Clients.Office.Excel.Functions.SPG(A89, "IQ_INDUSTRY")</f>
        <v>Electronic Equipment, Instruments and Components</v>
      </c>
      <c r="J89" s="9" t="str">
        <f>_xll.SNL.Clients.Office.Excel.Functions.SPG(A89, "IQ_PRIMARY_INDUSTRY")</f>
        <v>Technology Distributors</v>
      </c>
      <c r="K89" s="9" t="str">
        <f>_xll.SNL.Clients.Office.Excel.Functions.SPG(A89, "NAICS_CODE", "Primary")</f>
        <v>423430 - Computer and Computer Peripheral Equipment and Software Merchant Wholesalers</v>
      </c>
      <c r="L89" s="9" t="str">
        <f>_xll.SNL.Clients.Office.Excel.Functions.SPG(A89, "SP_TOPICTAG")</f>
        <v>Software Development; Cloud Management; Data Integration; Data Protection; Cloud Infrastructure; Cloud Storage; Network Security</v>
      </c>
      <c r="M89" s="5">
        <f>_xll.SNL.Clients.Office.Excel.Functions.SPG(A89, "SP_PCT_SHARES_OWNED_ALL_INSTITUTIONS")</f>
        <v>93.31</v>
      </c>
      <c r="N89" s="9" t="str">
        <f>_xll.SNL.Clients.Office.Excel.Functions.SPG(A89, "RD_CREDIT_RATING_GLOBAL", "Issuer Credit Rating", "Local Currency LT|0")</f>
        <v>BBB-</v>
      </c>
      <c r="O89" s="9" t="str">
        <f>_xll.SNL.Clients.Office.Excel.Functions.SPG(A89, "RD_CWOL_GLOBAL", "Issuer Credit Rating", "Local Currency LT|0")</f>
        <v>Stable</v>
      </c>
      <c r="P89" s="9" t="str">
        <f>_xll.SNL.Clients.Office.Excel.Functions.SPG(A89, "RD_RATING_ACTION_GLOBAL", "Issuer Credit Rating", "Local Currency LT|0")</f>
        <v>Upgrade | CreditWatch/Outlook (05/26/2021)</v>
      </c>
      <c r="Q89" s="10">
        <f>_xll.SNL.Clients.Office.Excel.Functions.SPG(A89, "RD_LAST_REVIEW_DATE_GLOBAL", "Issuer Credit Rating", "Local Currency LT")</f>
        <v>45482</v>
      </c>
      <c r="R89" s="10">
        <f>_xll.SNL.Clients.Office.Excel.Functions.SPG(A89, "RD_CREDIT_RATING_DATE_GLOBAL", "Issuer Credit Rating", "Local Currency LT|0")</f>
        <v>44342</v>
      </c>
      <c r="S89" s="10">
        <f>_xll.SNL.Clients.Office.Excel.Functions.SPG(A89, "RD_CREDIT_WATCH_OUTLOOK_DATE_GLOBAL", "Issuer Credit Rating", "Local Currency LT|0")</f>
        <v>44342</v>
      </c>
    </row>
    <row r="90" spans="1:19">
      <c r="A90" t="s">
        <v>94</v>
      </c>
      <c r="B90" s="10">
        <f>_xll.SNL.Clients.Office.Excel.Functions.SPG(A90,"SP_IPO_DATE")</f>
        <v>38372</v>
      </c>
      <c r="C90" s="5">
        <f>_xll.SNL.Clients.Office.Excel.Functions.SPG(A90, "SP_VOLUME_AVG_WEEKLY_TO_SHARES_OUT", , "1M")</f>
        <v>9.6334366597752776</v>
      </c>
      <c r="D90" s="5">
        <f>_xll.SNL.Clients.Office.Excel.Functions.SPG(A90, "SP_VOLUME_AVG_WEEKLY_TO_SHARES_OUT", , "3M")</f>
        <v>12.033496841391891</v>
      </c>
      <c r="E90" s="5">
        <f>_xll.SNL.Clients.Office.Excel.Functions.SPG(A90, "SP_VOLUME_AVG_DAILY_TO_1YR_AVG_DAILY", , "1M")</f>
        <v>160.6</v>
      </c>
      <c r="F90" s="5">
        <f>_xll.SNL.Clients.Office.Excel.Functions.SPG(A90, "SP_VOLUME_AVG_DAILY_TO_1YR_AVG_DAILY", , "3M")</f>
        <v>200.61</v>
      </c>
      <c r="G90" s="9" t="str">
        <f>_xll.SNL.Clients.Office.Excel.Functions.SPG(A90, "IQ_SECTOR")</f>
        <v>Materials</v>
      </c>
      <c r="H90" s="9" t="str">
        <f>_xll.SNL.Clients.Office.Excel.Functions.SPG(A90, "IQ_INDUSTRY_GROUP")</f>
        <v>Materials</v>
      </c>
      <c r="I90" s="9" t="str">
        <f>_xll.SNL.Clients.Office.Excel.Functions.SPG(A90, "IQ_INDUSTRY")</f>
        <v>Chemicals</v>
      </c>
      <c r="J90" s="9" t="str">
        <f>_xll.SNL.Clients.Office.Excel.Functions.SPG(A90, "IQ_PRIMARY_INDUSTRY")</f>
        <v>Specialty Chemicals</v>
      </c>
      <c r="K90" s="9" t="str">
        <f>_xll.SNL.Clients.Office.Excel.Functions.SPG(A90, "NAICS_CODE", "Primary")</f>
        <v>325 - Chemical Manufacturing</v>
      </c>
      <c r="L90" s="9" t="str">
        <f>_xll.SNL.Clients.Office.Excel.Functions.SPG(A90, "SP_TOPICTAG")</f>
        <v>Environmental Engineering; Packaging Services; CleanTech; Biomass Energy; Anaerobic Digestion</v>
      </c>
      <c r="M90" s="5">
        <f>_xll.SNL.Clients.Office.Excel.Functions.SPG(A90, "SP_PCT_SHARES_OWNED_ALL_INSTITUTIONS")</f>
        <v>89.15</v>
      </c>
      <c r="N90" s="9" t="str">
        <f>_xll.SNL.Clients.Office.Excel.Functions.SPG(A90, "RD_CREDIT_RATING_GLOBAL", "Issuer Credit Rating", "Local Currency LT|0")</f>
        <v>BB+</v>
      </c>
      <c r="O90" s="9" t="str">
        <f>_xll.SNL.Clients.Office.Excel.Functions.SPG(A90, "RD_CWOL_GLOBAL", "Issuer Credit Rating", "Local Currency LT|0")</f>
        <v>Stable</v>
      </c>
      <c r="P90" s="9" t="str">
        <f>_xll.SNL.Clients.Office.Excel.Functions.SPG(A90, "RD_RATING_ACTION_GLOBAL", "Issuer Credit Rating", "Local Currency LT|0")</f>
        <v>Downgrade | CreditWatch/Outlook (11/14/2024)</v>
      </c>
      <c r="Q90" s="10">
        <f>_xll.SNL.Clients.Office.Excel.Functions.SPG(A90, "RD_LAST_REVIEW_DATE_GLOBAL", "Issuer Credit Rating", "Local Currency LT")</f>
        <v>45610</v>
      </c>
      <c r="R90" s="10">
        <f>_xll.SNL.Clients.Office.Excel.Functions.SPG(A90, "RD_CREDIT_RATING_DATE_GLOBAL", "Issuer Credit Rating", "Local Currency LT|0")</f>
        <v>45610</v>
      </c>
      <c r="S90" s="10">
        <f>_xll.SNL.Clients.Office.Excel.Functions.SPG(A90, "RD_CREDIT_WATCH_OUTLOOK_DATE_GLOBAL", "Issuer Credit Rating", "Local Currency LT|0")</f>
        <v>45610</v>
      </c>
    </row>
    <row r="91" spans="1:19">
      <c r="A91" t="s">
        <v>95</v>
      </c>
      <c r="B91" t="str">
        <f>_xll.SNL.Clients.Office.Excel.Functions.SPG(A91,"SP_IPO_DATE")</f>
        <v/>
      </c>
      <c r="C91" s="5">
        <f>_xll.SNL.Clients.Office.Excel.Functions.SPG(A91, "SP_VOLUME_AVG_WEEKLY_TO_SHARES_OUT", , "1M")</f>
        <v>3.9121998594862366</v>
      </c>
      <c r="D91" s="5">
        <f>_xll.SNL.Clients.Office.Excel.Functions.SPG(A91, "SP_VOLUME_AVG_WEEKLY_TO_SHARES_OUT", , "3M")</f>
        <v>3.3529752963375912</v>
      </c>
      <c r="E91" s="5">
        <f>_xll.SNL.Clients.Office.Excel.Functions.SPG(A91, "SP_VOLUME_AVG_DAILY_TO_1YR_AVG_DAILY", , "1M")</f>
        <v>110.19</v>
      </c>
      <c r="F91" s="5">
        <f>_xll.SNL.Clients.Office.Excel.Functions.SPG(A91, "SP_VOLUME_AVG_DAILY_TO_1YR_AVG_DAILY", , "3M")</f>
        <v>94.44</v>
      </c>
      <c r="G91" s="9" t="str">
        <f>_xll.SNL.Clients.Office.Excel.Functions.SPG(A91, "IQ_SECTOR")</f>
        <v>Health Care</v>
      </c>
      <c r="H91" s="9" t="str">
        <f>_xll.SNL.Clients.Office.Excel.Functions.SPG(A91, "IQ_INDUSTRY_GROUP")</f>
        <v>Health Care Equipment and Services</v>
      </c>
      <c r="I91" s="9" t="str">
        <f>_xll.SNL.Clients.Office.Excel.Functions.SPG(A91, "IQ_INDUSTRY")</f>
        <v>Health Care Providers and Services</v>
      </c>
      <c r="J91" s="9" t="str">
        <f>_xll.SNL.Clients.Office.Excel.Functions.SPG(A91, "IQ_PRIMARY_INDUSTRY")</f>
        <v>Health Care Distributors</v>
      </c>
      <c r="K91" s="9" t="str">
        <f>_xll.SNL.Clients.Office.Excel.Functions.SPG(A91, "NAICS_CODE", "Primary")</f>
        <v>424210 - Drugs and Druggists' Sundries Merchant Wholesalers</v>
      </c>
      <c r="L91" s="9" t="str">
        <f>_xll.SNL.Clients.Office.Excel.Functions.SPG(A91, "SP_TOPICTAG")</f>
        <v>Health Diagnostics; Cardiovascular; Infectious Diseases; Nephrology; Oncology; Vaccines</v>
      </c>
      <c r="M91" s="5">
        <f>_xll.SNL.Clients.Office.Excel.Functions.SPG(A91, "SP_PCT_SHARES_OWNED_ALL_INSTITUTIONS")</f>
        <v>91.39</v>
      </c>
      <c r="N91" s="9" t="str">
        <f>_xll.SNL.Clients.Office.Excel.Functions.SPG(A91, "RD_CREDIT_RATING_GLOBAL", "Issuer Credit Rating", "Local Currency LT|0")</f>
        <v>BBB+</v>
      </c>
      <c r="O91" s="9" t="str">
        <f>_xll.SNL.Clients.Office.Excel.Functions.SPG(A91, "RD_CWOL_GLOBAL", "Issuer Credit Rating", "Local Currency LT|0")</f>
        <v>Stable</v>
      </c>
      <c r="P91" s="9" t="str">
        <f>_xll.SNL.Clients.Office.Excel.Functions.SPG(A91, "RD_RATING_ACTION_GLOBAL", "Issuer Credit Rating", "Local Currency LT|0")</f>
        <v>CreditWatch/Outlook (12/01/2022)</v>
      </c>
      <c r="Q91" s="10">
        <f>_xll.SNL.Clients.Office.Excel.Functions.SPG(A91, "RD_LAST_REVIEW_DATE_GLOBAL", "Issuer Credit Rating", "Local Currency LT")</f>
        <v>45602</v>
      </c>
      <c r="R91" s="10">
        <f>_xll.SNL.Clients.Office.Excel.Functions.SPG(A91, "RD_CREDIT_RATING_DATE_GLOBAL", "Issuer Credit Rating", "Local Currency LT|0")</f>
        <v>44351</v>
      </c>
      <c r="S91" s="10">
        <f>_xll.SNL.Clients.Office.Excel.Functions.SPG(A91, "RD_CREDIT_WATCH_OUTLOOK_DATE_GLOBAL", "Issuer Credit Rating", "Local Currency LT|0")</f>
        <v>44896</v>
      </c>
    </row>
    <row r="92" spans="1:19">
      <c r="A92" t="s">
        <v>96</v>
      </c>
      <c r="B92" s="10">
        <f>_xll.SNL.Clients.Office.Excel.Functions.SPG(A92,"SP_IPO_DATE")</f>
        <v>37237</v>
      </c>
      <c r="C92" s="5">
        <f>_xll.SNL.Clients.Office.Excel.Functions.SPG(A92, "SP_VOLUME_AVG_WEEKLY_TO_SHARES_OUT", , "1M")</f>
        <v>4.3609087802273221</v>
      </c>
      <c r="D92" s="5">
        <f>_xll.SNL.Clients.Office.Excel.Functions.SPG(A92, "SP_VOLUME_AVG_WEEKLY_TO_SHARES_OUT", , "3M")</f>
        <v>5.4153905157945523</v>
      </c>
      <c r="E92" s="5">
        <f>_xll.SNL.Clients.Office.Excel.Functions.SPG(A92, "SP_VOLUME_AVG_DAILY_TO_1YR_AVG_DAILY", , "1M")</f>
        <v>98.97</v>
      </c>
      <c r="F92" s="5">
        <f>_xll.SNL.Clients.Office.Excel.Functions.SPG(A92, "SP_VOLUME_AVG_DAILY_TO_1YR_AVG_DAILY", , "3M")</f>
        <v>122.9</v>
      </c>
      <c r="G92" s="9" t="str">
        <f>_xll.SNL.Clients.Office.Excel.Functions.SPG(A92, "IQ_SECTOR")</f>
        <v>Health Care</v>
      </c>
      <c r="H92" s="9" t="str">
        <f>_xll.SNL.Clients.Office.Excel.Functions.SPG(A92, "IQ_INDUSTRY_GROUP")</f>
        <v>Health Care Equipment and Services</v>
      </c>
      <c r="I92" s="9" t="str">
        <f>_xll.SNL.Clients.Office.Excel.Functions.SPG(A92, "IQ_INDUSTRY")</f>
        <v>Health Care Providers and Services</v>
      </c>
      <c r="J92" s="9" t="str">
        <f>_xll.SNL.Clients.Office.Excel.Functions.SPG(A92, "IQ_PRIMARY_INDUSTRY")</f>
        <v>Managed Health Care</v>
      </c>
      <c r="K92" s="9" t="str">
        <f>_xll.SNL.Clients.Office.Excel.Functions.SPG(A92, "NAICS_CODE", "Primary")</f>
        <v>621491 - HMO Medical Centers</v>
      </c>
      <c r="L92" s="9" t="str">
        <f>_xll.SNL.Clients.Office.Excel.Functions.SPG(A92, "SP_TOPICTAG")</f>
        <v>MHealth; Predictive Analytics; Customer Analytics; Outpatient Care</v>
      </c>
      <c r="M92" s="5">
        <f>_xll.SNL.Clients.Office.Excel.Functions.SPG(A92, "SP_PCT_SHARES_OWNED_ALL_INSTITUTIONS")</f>
        <v>99.7</v>
      </c>
      <c r="N92" s="9" t="str">
        <f>_xll.SNL.Clients.Office.Excel.Functions.SPG(A92, "RD_CREDIT_RATING_GLOBAL", "Issuer Credit Rating", "Local Currency LT|0")</f>
        <v>BBB-</v>
      </c>
      <c r="O92" s="9" t="str">
        <f>_xll.SNL.Clients.Office.Excel.Functions.SPG(A92, "RD_CWOL_GLOBAL", "Issuer Credit Rating", "Local Currency LT|0")</f>
        <v>Negative</v>
      </c>
      <c r="P92" s="9" t="str">
        <f>_xll.SNL.Clients.Office.Excel.Functions.SPG(A92, "RD_RATING_ACTION_GLOBAL", "Issuer Credit Rating", "Local Currency LT|0")</f>
        <v>CreditWatch/Outlook (03/06/2024)</v>
      </c>
      <c r="Q92" s="10">
        <f>_xll.SNL.Clients.Office.Excel.Functions.SPG(A92, "RD_LAST_REVIEW_DATE_GLOBAL", "Issuer Credit Rating", "Local Currency LT")</f>
        <v>45442</v>
      </c>
      <c r="R92" s="10">
        <f>_xll.SNL.Clients.Office.Excel.Functions.SPG(A92, "RD_CREDIT_RATING_DATE_GLOBAL", "Issuer Credit Rating", "Local Currency LT|0")</f>
        <v>43781</v>
      </c>
      <c r="S92" s="10">
        <f>_xll.SNL.Clients.Office.Excel.Functions.SPG(A92, "RD_CREDIT_WATCH_OUTLOOK_DATE_GLOBAL", "Issuer Credit Rating", "Local Currency LT|0")</f>
        <v>45357</v>
      </c>
    </row>
    <row r="93" spans="1:19">
      <c r="A93" t="s">
        <v>97</v>
      </c>
      <c r="B93" t="str">
        <f>_xll.SNL.Clients.Office.Excel.Functions.SPG(A93,"SP_IPO_DATE")</f>
        <v/>
      </c>
      <c r="C93" s="5">
        <f>_xll.SNL.Clients.Office.Excel.Functions.SPG(A93, "SP_VOLUME_AVG_WEEKLY_TO_SHARES_OUT", , "1M")</f>
        <v>2.994937490357473</v>
      </c>
      <c r="D93" s="5">
        <f>_xll.SNL.Clients.Office.Excel.Functions.SPG(A93, "SP_VOLUME_AVG_WEEKLY_TO_SHARES_OUT", , "3M")</f>
        <v>3.3194615179850562</v>
      </c>
      <c r="E93" s="5">
        <f>_xll.SNL.Clients.Office.Excel.Functions.SPG(A93, "SP_VOLUME_AVG_DAILY_TO_1YR_AVG_DAILY", , "1M")</f>
        <v>74.290000000000006</v>
      </c>
      <c r="F93" s="5">
        <f>_xll.SNL.Clients.Office.Excel.Functions.SPG(A93, "SP_VOLUME_AVG_DAILY_TO_1YR_AVG_DAILY", , "3M")</f>
        <v>82.34</v>
      </c>
      <c r="G93" s="9" t="str">
        <f>_xll.SNL.Clients.Office.Excel.Functions.SPG(A93, "IQ_SECTOR")</f>
        <v>Utilities</v>
      </c>
      <c r="H93" s="9" t="str">
        <f>_xll.SNL.Clients.Office.Excel.Functions.SPG(A93, "IQ_INDUSTRY_GROUP")</f>
        <v>Utilities</v>
      </c>
      <c r="I93" s="9" t="str">
        <f>_xll.SNL.Clients.Office.Excel.Functions.SPG(A93, "IQ_INDUSTRY")</f>
        <v>Multi-Utilities</v>
      </c>
      <c r="J93" s="9" t="str">
        <f>_xll.SNL.Clients.Office.Excel.Functions.SPG(A93, "IQ_PRIMARY_INDUSTRY")</f>
        <v>Multi-Utilities</v>
      </c>
      <c r="K93" s="9" t="str">
        <f>_xll.SNL.Clients.Office.Excel.Functions.SPG(A93, "NAICS_CODE", "Primary")</f>
        <v>22112 - Electric Power Transmission, Control, and Distribution</v>
      </c>
      <c r="L93" s="9" t="str">
        <f>_xll.SNL.Clients.Office.Excel.Functions.SPG(A93, "SP_TOPICTAG")</f>
        <v>Energy Efficiency; Energy Management; Energy Storage; CleanTech; Power Grid</v>
      </c>
      <c r="M93" s="5">
        <f>_xll.SNL.Clients.Office.Excel.Functions.SPG(A93, "SP_PCT_SHARES_OWNED_ALL_INSTITUTIONS")</f>
        <v>93.44</v>
      </c>
      <c r="N93" s="9" t="str">
        <f>_xll.SNL.Clients.Office.Excel.Functions.SPG(A93, "RD_CREDIT_RATING_GLOBAL", "Issuer Credit Rating", "Local Currency LT|0")</f>
        <v>BBB+</v>
      </c>
      <c r="O93" s="9" t="str">
        <f>_xll.SNL.Clients.Office.Excel.Functions.SPG(A93, "RD_CWOL_GLOBAL", "Issuer Credit Rating", "Local Currency LT|0")</f>
        <v>Negative</v>
      </c>
      <c r="P93" s="9" t="str">
        <f>_xll.SNL.Clients.Office.Excel.Functions.SPG(A93, "RD_RATING_ACTION_GLOBAL", "Issuer Credit Rating", "Local Currency LT|0")</f>
        <v>CreditWatch/Outlook (03/19/2024)</v>
      </c>
      <c r="Q93" s="10">
        <f>_xll.SNL.Clients.Office.Excel.Functions.SPG(A93, "RD_LAST_REVIEW_DATE_GLOBAL", "Issuer Credit Rating", "Local Currency LT")</f>
        <v>45594</v>
      </c>
      <c r="R93" s="10">
        <f>_xll.SNL.Clients.Office.Excel.Functions.SPG(A93, "RD_CREDIT_RATING_DATE_GLOBAL", "Issuer Credit Rating", "Local Currency LT|0")</f>
        <v>43497</v>
      </c>
      <c r="S93" s="10">
        <f>_xll.SNL.Clients.Office.Excel.Functions.SPG(A93, "RD_CREDIT_WATCH_OUTLOOK_DATE_GLOBAL", "Issuer Credit Rating", "Local Currency LT|0")</f>
        <v>45370</v>
      </c>
    </row>
    <row r="94" spans="1:19">
      <c r="A94" t="s">
        <v>98</v>
      </c>
      <c r="B94" s="10">
        <f>_xll.SNL.Clients.Office.Excel.Functions.SPG(A94,"SP_IPO_DATE")</f>
        <v>38574</v>
      </c>
      <c r="C94" s="5">
        <f>_xll.SNL.Clients.Office.Excel.Functions.SPG(A94, "SP_VOLUME_AVG_WEEKLY_TO_SHARES_OUT", , "1M")</f>
        <v>6.7961111839913784</v>
      </c>
      <c r="D94" s="5">
        <f>_xll.SNL.Clients.Office.Excel.Functions.SPG(A94, "SP_VOLUME_AVG_WEEKLY_TO_SHARES_OUT", , "3M")</f>
        <v>5.6021681472229901</v>
      </c>
      <c r="E94" s="5">
        <f>_xll.SNL.Clients.Office.Excel.Functions.SPG(A94, "SP_VOLUME_AVG_DAILY_TO_1YR_AVG_DAILY", , "1M")</f>
        <v>114.01</v>
      </c>
      <c r="F94" s="5">
        <f>_xll.SNL.Clients.Office.Excel.Functions.SPG(A94, "SP_VOLUME_AVG_DAILY_TO_1YR_AVG_DAILY", , "3M")</f>
        <v>93.98</v>
      </c>
      <c r="G94" s="9" t="str">
        <f>_xll.SNL.Clients.Office.Excel.Functions.SPG(A94, "IQ_SECTOR")</f>
        <v>Materials</v>
      </c>
      <c r="H94" s="9" t="str">
        <f>_xll.SNL.Clients.Office.Excel.Functions.SPG(A94, "IQ_INDUSTRY_GROUP")</f>
        <v>Materials</v>
      </c>
      <c r="I94" s="9" t="str">
        <f>_xll.SNL.Clients.Office.Excel.Functions.SPG(A94, "IQ_INDUSTRY")</f>
        <v>Chemicals</v>
      </c>
      <c r="J94" s="9" t="str">
        <f>_xll.SNL.Clients.Office.Excel.Functions.SPG(A94, "IQ_PRIMARY_INDUSTRY")</f>
        <v>Fertilizers and Agricultural Chemicals</v>
      </c>
      <c r="K94" s="9" t="str">
        <f>_xll.SNL.Clients.Office.Excel.Functions.SPG(A94, "NAICS_CODE", "Primary")</f>
        <v>325311 - Nitrogenous Fertilizer Manufacturing</v>
      </c>
      <c r="L94" s="9" t="str">
        <f>_xll.SNL.Clients.Office.Excel.Functions.SPG(A94, "SP_TOPICTAG")</f>
        <v>Environmental Consulting; Environmental Engineering; Farming; Horticulture; ClimateTech; Renewable Ammonia</v>
      </c>
      <c r="M94" s="5">
        <f>_xll.SNL.Clients.Office.Excel.Functions.SPG(A94, "SP_PCT_SHARES_OWNED_ALL_INSTITUTIONS")</f>
        <v>96.04</v>
      </c>
      <c r="N94" s="9" t="str">
        <f>_xll.SNL.Clients.Office.Excel.Functions.SPG(A94, "RD_CREDIT_RATING_GLOBAL", "Issuer Credit Rating", "Local Currency LT|0")</f>
        <v>BBB</v>
      </c>
      <c r="O94" s="9" t="str">
        <f>_xll.SNL.Clients.Office.Excel.Functions.SPG(A94, "RD_CWOL_GLOBAL", "Issuer Credit Rating", "Local Currency LT|0")</f>
        <v>Stable</v>
      </c>
      <c r="P94" s="9" t="str">
        <f>_xll.SNL.Clients.Office.Excel.Functions.SPG(A94, "RD_RATING_ACTION_GLOBAL", "Issuer Credit Rating", "Local Currency LT|0")</f>
        <v>Upgrade | CreditWatch/Outlook (10/04/2022)</v>
      </c>
      <c r="Q94" s="10">
        <f>_xll.SNL.Clients.Office.Excel.Functions.SPG(A94, "RD_LAST_REVIEW_DATE_GLOBAL", "Issuer Credit Rating", "Local Currency LT")</f>
        <v>45681</v>
      </c>
      <c r="R94" s="10">
        <f>_xll.SNL.Clients.Office.Excel.Functions.SPG(A94, "RD_CREDIT_RATING_DATE_GLOBAL", "Issuer Credit Rating", "Local Currency LT|0")</f>
        <v>44838</v>
      </c>
      <c r="S94" s="10">
        <f>_xll.SNL.Clients.Office.Excel.Functions.SPG(A94, "RD_CREDIT_WATCH_OUTLOOK_DATE_GLOBAL", "Issuer Credit Rating", "Local Currency LT|0")</f>
        <v>44838</v>
      </c>
    </row>
    <row r="95" spans="1:19">
      <c r="A95" t="s">
        <v>99</v>
      </c>
      <c r="B95" s="10">
        <f>_xll.SNL.Clients.Office.Excel.Functions.SPG(A95,"SP_IPO_DATE")</f>
        <v>36700</v>
      </c>
      <c r="C95" s="5">
        <f>_xll.SNL.Clients.Office.Excel.Functions.SPG(A95, "SP_VOLUME_AVG_WEEKLY_TO_SHARES_OUT", , "1M")</f>
        <v>10.396257634905389</v>
      </c>
      <c r="D95" s="5">
        <f>_xll.SNL.Clients.Office.Excel.Functions.SPG(A95, "SP_VOLUME_AVG_WEEKLY_TO_SHARES_OUT", , "3M")</f>
        <v>7.4074060733258351</v>
      </c>
      <c r="E95" s="5">
        <f>_xll.SNL.Clients.Office.Excel.Functions.SPG(A95, "SP_VOLUME_AVG_DAILY_TO_1YR_AVG_DAILY", , "1M")</f>
        <v>161.5</v>
      </c>
      <c r="F95" s="5">
        <f>_xll.SNL.Clients.Office.Excel.Functions.SPG(A95, "SP_VOLUME_AVG_DAILY_TO_1YR_AVG_DAILY", , "3M")</f>
        <v>115.07</v>
      </c>
      <c r="G95" s="9" t="str">
        <f>_xll.SNL.Clients.Office.Excel.Functions.SPG(A95, "IQ_SECTOR")</f>
        <v>Health Care</v>
      </c>
      <c r="H95" s="9" t="str">
        <f>_xll.SNL.Clients.Office.Excel.Functions.SPG(A95, "IQ_INDUSTRY_GROUP")</f>
        <v>Pharmaceuticals, Biotechnology and Life Sciences</v>
      </c>
      <c r="I95" s="9" t="str">
        <f>_xll.SNL.Clients.Office.Excel.Functions.SPG(A95, "IQ_INDUSTRY")</f>
        <v>Life Sciences Tools and Services</v>
      </c>
      <c r="J95" s="9" t="str">
        <f>_xll.SNL.Clients.Office.Excel.Functions.SPG(A95, "IQ_PRIMARY_INDUSTRY")</f>
        <v>Life Sciences Tools and Services</v>
      </c>
      <c r="K95" s="9" t="str">
        <f>_xll.SNL.Clients.Office.Excel.Functions.SPG(A95, "NAICS_CODE", "Primary")</f>
        <v>54171 - Research and Development in the Physical, Engineering, and Life Sciences</v>
      </c>
      <c r="L95" s="9" t="str">
        <f>_xll.SNL.Clients.Office.Excel.Functions.SPG(A95, "SP_TOPICTAG")</f>
        <v>Health Diagnostics; Genetics; Immunology; Infectious Diseases; Neurology; Oncology; Vaccines</v>
      </c>
      <c r="M95" s="5">
        <f>_xll.SNL.Clients.Office.Excel.Functions.SPG(A95, "SP_PCT_SHARES_OWNED_ALL_INSTITUTIONS")</f>
        <v>101.71</v>
      </c>
      <c r="N95" s="9" t="str">
        <f>_xll.SNL.Clients.Office.Excel.Functions.SPG(A95, "RD_CREDIT_RATING_GLOBAL", "Issuer Credit Rating", "Local Currency LT|0")</f>
        <v>BB+</v>
      </c>
      <c r="O95" s="9" t="str">
        <f>_xll.SNL.Clients.Office.Excel.Functions.SPG(A95, "RD_CWOL_GLOBAL", "Issuer Credit Rating", "Local Currency LT|0")</f>
        <v>Stable</v>
      </c>
      <c r="P95" s="9" t="str">
        <f>_xll.SNL.Clients.Office.Excel.Functions.SPG(A95, "RD_RATING_ACTION_GLOBAL", "Issuer Credit Rating", "Local Currency LT|0")</f>
        <v>CreditWatch/Outlook (01/28/2025)</v>
      </c>
      <c r="Q95" s="10">
        <f>_xll.SNL.Clients.Office.Excel.Functions.SPG(A95, "RD_LAST_REVIEW_DATE_GLOBAL", "Issuer Credit Rating", "Local Currency LT")</f>
        <v>45685</v>
      </c>
      <c r="R95" s="10">
        <f>_xll.SNL.Clients.Office.Excel.Functions.SPG(A95, "RD_CREDIT_RATING_DATE_GLOBAL", "Issuer Credit Rating", "Local Currency LT|0")</f>
        <v>43586</v>
      </c>
      <c r="S95" s="10">
        <f>_xll.SNL.Clients.Office.Excel.Functions.SPG(A95, "RD_CREDIT_WATCH_OUTLOOK_DATE_GLOBAL", "Issuer Credit Rating", "Local Currency LT|0")</f>
        <v>45685</v>
      </c>
    </row>
    <row r="96" spans="1:19">
      <c r="A96" t="s">
        <v>100</v>
      </c>
      <c r="B96" s="10">
        <f>_xll.SNL.Clients.Office.Excel.Functions.SPG(A96,"SP_IPO_DATE")</f>
        <v>36472</v>
      </c>
      <c r="C96" s="5">
        <f>_xll.SNL.Clients.Office.Excel.Functions.SPG(A96, "SP_VOLUME_AVG_WEEKLY_TO_SHARES_OUT", , "1M")</f>
        <v>4.4872629059382945</v>
      </c>
      <c r="D96" s="5">
        <f>_xll.SNL.Clients.Office.Excel.Functions.SPG(A96, "SP_VOLUME_AVG_WEEKLY_TO_SHARES_OUT", , "3M")</f>
        <v>4.0545593246755969</v>
      </c>
      <c r="E96" s="5">
        <f>_xll.SNL.Clients.Office.Excel.Functions.SPG(A96, "SP_VOLUME_AVG_DAILY_TO_1YR_AVG_DAILY", , "1M")</f>
        <v>98.09</v>
      </c>
      <c r="F96" s="5">
        <f>_xll.SNL.Clients.Office.Excel.Functions.SPG(A96, "SP_VOLUME_AVG_DAILY_TO_1YR_AVG_DAILY", , "3M")</f>
        <v>88.63</v>
      </c>
      <c r="G96" s="9" t="str">
        <f>_xll.SNL.Clients.Office.Excel.Functions.SPG(A96, "IQ_SECTOR")</f>
        <v>Communication Services</v>
      </c>
      <c r="H96" s="9" t="str">
        <f>_xll.SNL.Clients.Office.Excel.Functions.SPG(A96, "IQ_INDUSTRY_GROUP")</f>
        <v>Media and Entertainment</v>
      </c>
      <c r="I96" s="9" t="str">
        <f>_xll.SNL.Clients.Office.Excel.Functions.SPG(A96, "IQ_INDUSTRY")</f>
        <v>Media</v>
      </c>
      <c r="J96" s="9" t="str">
        <f>_xll.SNL.Clients.Office.Excel.Functions.SPG(A96, "IQ_PRIMARY_INDUSTRY")</f>
        <v>Cable and Satellite</v>
      </c>
      <c r="K96" s="9" t="str">
        <f>_xll.SNL.Clients.Office.Excel.Functions.SPG(A96, "NAICS_CODE", "Primary")</f>
        <v>516210 - Media Streaming Distribution Services, Social Networks, and Other Media Networks and Content Providers</v>
      </c>
      <c r="L96" s="9" t="str">
        <f>_xll.SNL.Clients.Office.Excel.Functions.SPG(A96, "SP_TOPICTAG")</f>
        <v>Network Backbone; Ad Network; Video Streaming; VoIP; Streaming Media; Network Security; 5G</v>
      </c>
      <c r="M96" s="5">
        <f>_xll.SNL.Clients.Office.Excel.Functions.SPG(A96, "SP_PCT_SHARES_OWNED_ALL_INSTITUTIONS")</f>
        <v>70.209999999999994</v>
      </c>
      <c r="N96" s="9" t="str">
        <f>_xll.SNL.Clients.Office.Excel.Functions.SPG(A96, "RD_CREDIT_RATING_GLOBAL", "Issuer Credit Rating", "Local Currency LT|0")</f>
        <v>BB+</v>
      </c>
      <c r="O96" s="9" t="str">
        <f>_xll.SNL.Clients.Office.Excel.Functions.SPG(A96, "RD_CWOL_GLOBAL", "Issuer Credit Rating", "Local Currency LT|0")</f>
        <v>Stable</v>
      </c>
      <c r="P96" s="9" t="str">
        <f>_xll.SNL.Clients.Office.Excel.Functions.SPG(A96, "RD_RATING_ACTION_GLOBAL", "Issuer Credit Rating", "Local Currency LT|0")</f>
        <v>New Rating | CreditWatch/Outlook (05/18/2016)</v>
      </c>
      <c r="Q96" s="10">
        <f>_xll.SNL.Clients.Office.Excel.Functions.SPG(A96, "RD_LAST_REVIEW_DATE_GLOBAL", "Issuer Credit Rating", "Local Currency LT")</f>
        <v>45432</v>
      </c>
      <c r="R96" s="10">
        <f>_xll.SNL.Clients.Office.Excel.Functions.SPG(A96, "RD_CREDIT_RATING_DATE_GLOBAL", "Issuer Credit Rating", "Local Currency LT|0")</f>
        <v>42508</v>
      </c>
      <c r="S96" s="10">
        <f>_xll.SNL.Clients.Office.Excel.Functions.SPG(A96, "RD_CREDIT_WATCH_OUTLOOK_DATE_GLOBAL", "Issuer Credit Rating", "Local Currency LT|0")</f>
        <v>42508</v>
      </c>
    </row>
    <row r="97" spans="1:19">
      <c r="A97" t="s">
        <v>101</v>
      </c>
      <c r="B97" t="str">
        <f>_xll.SNL.Clients.Office.Excel.Functions.SPG(A97,"SP_IPO_DATE")</f>
        <v/>
      </c>
      <c r="C97" s="5">
        <f>_xll.SNL.Clients.Office.Excel.Functions.SPG(A97, "SP_VOLUME_AVG_WEEKLY_TO_SHARES_OUT", , "1M")</f>
        <v>2.199607349233788</v>
      </c>
      <c r="D97" s="5">
        <f>_xll.SNL.Clients.Office.Excel.Functions.SPG(A97, "SP_VOLUME_AVG_WEEKLY_TO_SHARES_OUT", , "3M")</f>
        <v>2.2844326449072798</v>
      </c>
      <c r="E97" s="5">
        <f>_xll.SNL.Clients.Office.Excel.Functions.SPG(A97, "SP_VOLUME_AVG_DAILY_TO_1YR_AVG_DAILY", , "1M")</f>
        <v>103.44</v>
      </c>
      <c r="F97" s="5">
        <f>_xll.SNL.Clients.Office.Excel.Functions.SPG(A97, "SP_VOLUME_AVG_DAILY_TO_1YR_AVG_DAILY", , "3M")</f>
        <v>107.43</v>
      </c>
      <c r="G97" s="9" t="str">
        <f>_xll.SNL.Clients.Office.Excel.Functions.SPG(A97, "IQ_SECTOR")</f>
        <v>Energy</v>
      </c>
      <c r="H97" s="9" t="str">
        <f>_xll.SNL.Clients.Office.Excel.Functions.SPG(A97, "IQ_INDUSTRY_GROUP")</f>
        <v>Energy</v>
      </c>
      <c r="I97" s="9" t="str">
        <f>_xll.SNL.Clients.Office.Excel.Functions.SPG(A97, "IQ_INDUSTRY")</f>
        <v>Oil, Gas and Consumable Fuels</v>
      </c>
      <c r="J97" s="9" t="str">
        <f>_xll.SNL.Clients.Office.Excel.Functions.SPG(A97, "IQ_PRIMARY_INDUSTRY")</f>
        <v>Integrated Oil and Gas</v>
      </c>
      <c r="K97" s="9" t="str">
        <f>_xll.SNL.Clients.Office.Excel.Functions.SPG(A97, "NAICS_CODE", "Primary")</f>
        <v>324110 - Petroleum Refineries</v>
      </c>
      <c r="L97" s="9" t="str">
        <f>_xll.SNL.Clients.Office.Excel.Functions.SPG(A97, "SP_TOPICTAG")</f>
        <v>Energy Storage; Environmental Engineering; Freight Service; Marine Transportation; CleanTech; Biofuel; Biomass Energy; ClimateTech; Utility Scale Solar; Onshore and Offshore Wind</v>
      </c>
      <c r="M97" s="5">
        <f>_xll.SNL.Clients.Office.Excel.Functions.SPG(A97, "SP_PCT_SHARES_OWNED_ALL_INSTITUTIONS")</f>
        <v>69.03</v>
      </c>
      <c r="N97" s="9" t="str">
        <f>_xll.SNL.Clients.Office.Excel.Functions.SPG(A97, "RD_CREDIT_RATING_GLOBAL", "Issuer Credit Rating", "Local Currency LT|0")</f>
        <v>AA-</v>
      </c>
      <c r="O97" s="9" t="str">
        <f>_xll.SNL.Clients.Office.Excel.Functions.SPG(A97, "RD_CWOL_GLOBAL", "Issuer Credit Rating", "Local Currency LT|0")</f>
        <v>Stable</v>
      </c>
      <c r="P97" s="9" t="str">
        <f>_xll.SNL.Clients.Office.Excel.Functions.SPG(A97, "RD_RATING_ACTION_GLOBAL", "Issuer Credit Rating", "Local Currency LT|0")</f>
        <v>Downgrade | CreditWatch/Outlook (02/11/2021)</v>
      </c>
      <c r="Q97" s="10">
        <f>_xll.SNL.Clients.Office.Excel.Functions.SPG(A97, "RD_LAST_REVIEW_DATE_GLOBAL", "Issuer Credit Rating", "Local Currency LT")</f>
        <v>45554</v>
      </c>
      <c r="R97" s="10">
        <f>_xll.SNL.Clients.Office.Excel.Functions.SPG(A97, "RD_CREDIT_RATING_DATE_GLOBAL", "Issuer Credit Rating", "Local Currency LT|0")</f>
        <v>44238</v>
      </c>
      <c r="S97" s="10">
        <f>_xll.SNL.Clients.Office.Excel.Functions.SPG(A97, "RD_CREDIT_WATCH_OUTLOOK_DATE_GLOBAL", "Issuer Credit Rating", "Local Currency LT|0")</f>
        <v>44238</v>
      </c>
    </row>
    <row r="98" spans="1:19">
      <c r="A98" t="s">
        <v>102</v>
      </c>
      <c r="B98" s="10">
        <f>_xll.SNL.Clients.Office.Excel.Functions.SPG(A98,"SP_IPO_DATE")</f>
        <v>38742</v>
      </c>
      <c r="C98" s="5">
        <f>_xll.SNL.Clients.Office.Excel.Functions.SPG(A98, "SP_VOLUME_AVG_WEEKLY_TO_SHARES_OUT", , "1M")</f>
        <v>4.1629477005490498</v>
      </c>
      <c r="D98" s="5">
        <f>_xll.SNL.Clients.Office.Excel.Functions.SPG(A98, "SP_VOLUME_AVG_WEEKLY_TO_SHARES_OUT", , "3M")</f>
        <v>3.4141419166622224</v>
      </c>
      <c r="E98" s="5">
        <f>_xll.SNL.Clients.Office.Excel.Functions.SPG(A98, "SP_VOLUME_AVG_DAILY_TO_1YR_AVG_DAILY", , "1M")</f>
        <v>87.12</v>
      </c>
      <c r="F98" s="5">
        <f>_xll.SNL.Clients.Office.Excel.Functions.SPG(A98, "SP_VOLUME_AVG_DAILY_TO_1YR_AVG_DAILY", , "3M")</f>
        <v>71.45</v>
      </c>
      <c r="G98" s="9" t="str">
        <f>_xll.SNL.Clients.Office.Excel.Functions.SPG(A98, "IQ_SECTOR")</f>
        <v>Consumer Discretionary</v>
      </c>
      <c r="H98" s="9" t="str">
        <f>_xll.SNL.Clients.Office.Excel.Functions.SPG(A98, "IQ_INDUSTRY_GROUP")</f>
        <v>Consumer Services</v>
      </c>
      <c r="I98" s="9" t="str">
        <f>_xll.SNL.Clients.Office.Excel.Functions.SPG(A98, "IQ_INDUSTRY")</f>
        <v>Hotels, Restaurants and Leisure</v>
      </c>
      <c r="J98" s="9" t="str">
        <f>_xll.SNL.Clients.Office.Excel.Functions.SPG(A98, "IQ_PRIMARY_INDUSTRY")</f>
        <v>Restaurants</v>
      </c>
      <c r="K98" s="9" t="str">
        <f>_xll.SNL.Clients.Office.Excel.Functions.SPG(A98, "NAICS_CODE", "Primary")</f>
        <v>722513 - Limited-Service Restaurants</v>
      </c>
      <c r="L98" s="9" t="str">
        <f>_xll.SNL.Clients.Office.Excel.Functions.SPG(A98, "SP_TOPICTAG")</f>
        <v>Food Delivery</v>
      </c>
      <c r="M98" s="5">
        <f>_xll.SNL.Clients.Office.Excel.Functions.SPG(A98, "SP_PCT_SHARES_OWNED_ALL_INSTITUTIONS")</f>
        <v>89.03</v>
      </c>
      <c r="N98" s="9" t="str">
        <f>_xll.SNL.Clients.Office.Excel.Functions.SPG(A98, "RD_CREDIT_RATING_GLOBAL", "Issuer Credit Rating", "Local Currency LT|0")</f>
        <v/>
      </c>
      <c r="O98" s="9" t="str">
        <f>_xll.SNL.Clients.Office.Excel.Functions.SPG(A98, "RD_CWOL_GLOBAL", "Issuer Credit Rating", "Local Currency LT|0")</f>
        <v/>
      </c>
      <c r="P98" s="9" t="str">
        <f>_xll.SNL.Clients.Office.Excel.Functions.SPG(A98, "RD_RATING_ACTION_GLOBAL", "Issuer Credit Rating", "Local Currency LT|0")</f>
        <v/>
      </c>
      <c r="Q98" s="10" t="str">
        <f>_xll.SNL.Clients.Office.Excel.Functions.SPG(A98, "RD_LAST_REVIEW_DATE_GLOBAL", "Issuer Credit Rating", "Local Currency LT")</f>
        <v/>
      </c>
      <c r="R98" s="10" t="str">
        <f>_xll.SNL.Clients.Office.Excel.Functions.SPG(A98, "RD_CREDIT_RATING_DATE_GLOBAL", "Issuer Credit Rating", "Local Currency LT|0")</f>
        <v/>
      </c>
      <c r="S98" s="10" t="str">
        <f>_xll.SNL.Clients.Office.Excel.Functions.SPG(A98, "RD_CREDIT_WATCH_OUTLOOK_DATE_GLOBAL", "Issuer Credit Rating", "Local Currency LT|0")</f>
        <v/>
      </c>
    </row>
    <row r="99" spans="1:19">
      <c r="A99" t="s">
        <v>103</v>
      </c>
      <c r="B99" s="10">
        <f>_xll.SNL.Clients.Office.Excel.Functions.SPG(A99,"SP_IPO_DATE")</f>
        <v>34053</v>
      </c>
      <c r="C99" s="5">
        <f>_xll.SNL.Clients.Office.Excel.Functions.SPG(A99, "SP_VOLUME_AVG_WEEKLY_TO_SHARES_OUT", , "1M")</f>
        <v>2.3062528190089253</v>
      </c>
      <c r="D99" s="5">
        <f>_xll.SNL.Clients.Office.Excel.Functions.SPG(A99, "SP_VOLUME_AVG_WEEKLY_TO_SHARES_OUT", , "3M")</f>
        <v>2.0586542489058726</v>
      </c>
      <c r="E99" s="5">
        <f>_xll.SNL.Clients.Office.Excel.Functions.SPG(A99, "SP_VOLUME_AVG_DAILY_TO_1YR_AVG_DAILY", , "1M")</f>
        <v>116.93</v>
      </c>
      <c r="F99" s="5">
        <f>_xll.SNL.Clients.Office.Excel.Functions.SPG(A99, "SP_VOLUME_AVG_DAILY_TO_1YR_AVG_DAILY", , "3M")</f>
        <v>104.38</v>
      </c>
      <c r="G99" s="9" t="str">
        <f>_xll.SNL.Clients.Office.Excel.Functions.SPG(A99, "IQ_SECTOR")</f>
        <v>Financials</v>
      </c>
      <c r="H99" s="9" t="str">
        <f>_xll.SNL.Clients.Office.Excel.Functions.SPG(A99, "IQ_INDUSTRY_GROUP")</f>
        <v>Insurance</v>
      </c>
      <c r="I99" s="9" t="str">
        <f>_xll.SNL.Clients.Office.Excel.Functions.SPG(A99, "IQ_INDUSTRY")</f>
        <v>Insurance</v>
      </c>
      <c r="J99" s="9" t="str">
        <f>_xll.SNL.Clients.Office.Excel.Functions.SPG(A99, "IQ_PRIMARY_INDUSTRY")</f>
        <v>Property and Casualty Insurance</v>
      </c>
      <c r="K99" s="9" t="str">
        <f>_xll.SNL.Clients.Office.Excel.Functions.SPG(A99, "NAICS_CODE", "Primary")</f>
        <v>524126 - Direct Property and Casualty Insurance Carriers</v>
      </c>
      <c r="L99" s="9" t="str">
        <f>_xll.SNL.Clients.Office.Excel.Functions.SPG(A99, "SP_TOPICTAG")</f>
        <v>Employee Benefits</v>
      </c>
      <c r="M99" s="5">
        <f>_xll.SNL.Clients.Office.Excel.Functions.SPG(A99, "SP_PCT_SHARES_OWNED_ALL_INSTITUTIONS")</f>
        <v>84.7</v>
      </c>
      <c r="N99" s="9" t="str">
        <f>_xll.SNL.Clients.Office.Excel.Functions.SPG(A99, "RD_CREDIT_RATING_GLOBAL", "Issuer Credit Rating", "Local Currency LT|0")</f>
        <v>A</v>
      </c>
      <c r="O99" s="9" t="str">
        <f>_xll.SNL.Clients.Office.Excel.Functions.SPG(A99, "RD_CWOL_GLOBAL", "Issuer Credit Rating", "Local Currency LT|0")</f>
        <v>Stable</v>
      </c>
      <c r="P99" s="9" t="str">
        <f>_xll.SNL.Clients.Office.Excel.Functions.SPG(A99, "RD_RATING_ACTION_GLOBAL", "Issuer Credit Rating", "Local Currency LT|0")</f>
        <v>New Rating | CreditWatch/Outlook (01/24/2020)</v>
      </c>
      <c r="Q99" s="10">
        <f>_xll.SNL.Clients.Office.Excel.Functions.SPG(A99, "RD_LAST_REVIEW_DATE_GLOBAL", "Issuer Credit Rating", "Local Currency LT")</f>
        <v>45684</v>
      </c>
      <c r="R99" s="10">
        <f>_xll.SNL.Clients.Office.Excel.Functions.SPG(A99, "RD_CREDIT_RATING_DATE_GLOBAL", "Issuer Credit Rating", "Local Currency LT|0")</f>
        <v>43854</v>
      </c>
      <c r="S99" s="10">
        <f>_xll.SNL.Clients.Office.Excel.Functions.SPG(A99, "RD_CREDIT_WATCH_OUTLOOK_DATE_GLOBAL", "Issuer Credit Rating", "Local Currency LT|0")</f>
        <v>43854</v>
      </c>
    </row>
    <row r="100" spans="1:19">
      <c r="A100" t="s">
        <v>104</v>
      </c>
      <c r="B100" t="str">
        <f>_xll.SNL.Clients.Office.Excel.Functions.SPG(A100,"SP_IPO_DATE")</f>
        <v/>
      </c>
      <c r="C100" s="5">
        <f>_xll.SNL.Clients.Office.Excel.Functions.SPG(A100, "SP_VOLUME_AVG_WEEKLY_TO_SHARES_OUT", , "1M")</f>
        <v>3.3773203745362848</v>
      </c>
      <c r="D100" s="5">
        <f>_xll.SNL.Clients.Office.Excel.Functions.SPG(A100, "SP_VOLUME_AVG_WEEKLY_TO_SHARES_OUT", , "3M")</f>
        <v>3.0954644555518591</v>
      </c>
      <c r="E100" s="5">
        <f>_xll.SNL.Clients.Office.Excel.Functions.SPG(A100, "SP_VOLUME_AVG_DAILY_TO_1YR_AVG_DAILY", , "1M")</f>
        <v>117.57</v>
      </c>
      <c r="F100" s="5">
        <f>_xll.SNL.Clients.Office.Excel.Functions.SPG(A100, "SP_VOLUME_AVG_DAILY_TO_1YR_AVG_DAILY", , "3M")</f>
        <v>107.76</v>
      </c>
      <c r="G100" s="9" t="str">
        <f>_xll.SNL.Clients.Office.Excel.Functions.SPG(A100, "IQ_SECTOR")</f>
        <v>Consumer Staples</v>
      </c>
      <c r="H100" s="9" t="str">
        <f>_xll.SNL.Clients.Office.Excel.Functions.SPG(A100, "IQ_INDUSTRY_GROUP")</f>
        <v>Household and Personal Products</v>
      </c>
      <c r="I100" s="9" t="str">
        <f>_xll.SNL.Clients.Office.Excel.Functions.SPG(A100, "IQ_INDUSTRY")</f>
        <v>Household Products</v>
      </c>
      <c r="J100" s="9" t="str">
        <f>_xll.SNL.Clients.Office.Excel.Functions.SPG(A100, "IQ_PRIMARY_INDUSTRY")</f>
        <v>Household Products</v>
      </c>
      <c r="K100" s="9" t="str">
        <f>_xll.SNL.Clients.Office.Excel.Functions.SPG(A100, "NAICS_CODE", "Primary")</f>
        <v>325611 - Soap and Other Detergent Manufacturing</v>
      </c>
      <c r="L100" s="9" t="str">
        <f>_xll.SNL.Clients.Office.Excel.Functions.SPG(A100, "SP_TOPICTAG")</f>
        <v>Animal Feed; Livestock; Nutraceutical; Dentistry; Dermatology; Pain Management</v>
      </c>
      <c r="M100" s="5">
        <f>_xll.SNL.Clients.Office.Excel.Functions.SPG(A100, "SP_PCT_SHARES_OWNED_ALL_INSTITUTIONS")</f>
        <v>88.94</v>
      </c>
      <c r="N100" s="9" t="str">
        <f>_xll.SNL.Clients.Office.Excel.Functions.SPG(A100, "RD_CREDIT_RATING_GLOBAL", "Issuer Credit Rating", "Local Currency LT|0")</f>
        <v>BBB+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(06/28/2013)</v>
      </c>
      <c r="Q100" s="10">
        <f>_xll.SNL.Clients.Office.Excel.Functions.SPG(A100, "RD_LAST_REVIEW_DATE_GLOBAL", "Issuer Credit Rating", "Local Currency LT")</f>
        <v>45463</v>
      </c>
      <c r="R100" s="10">
        <f>_xll.SNL.Clients.Office.Excel.Functions.SPG(A100, "RD_CREDIT_RATING_DATE_GLOBAL", "Issuer Credit Rating", "Local Currency LT|0")</f>
        <v>41453</v>
      </c>
      <c r="S100" s="10">
        <f>_xll.SNL.Clients.Office.Excel.Functions.SPG(A100, "RD_CREDIT_WATCH_OUTLOOK_DATE_GLOBAL", "Issuer Credit Rating", "Local Currency LT|0")</f>
        <v>41453</v>
      </c>
    </row>
    <row r="101" spans="1:19">
      <c r="A101" t="s">
        <v>105</v>
      </c>
      <c r="B101" t="str">
        <f>_xll.SNL.Clients.Office.Excel.Functions.SPG(A101,"SP_IPO_DATE")</f>
        <v/>
      </c>
      <c r="C101" s="5">
        <f>_xll.SNL.Clients.Office.Excel.Functions.SPG(A101, "SP_VOLUME_AVG_WEEKLY_TO_SHARES_OUT", , "1M")</f>
        <v>2.3786351445306626</v>
      </c>
      <c r="D101" s="5">
        <f>_xll.SNL.Clients.Office.Excel.Functions.SPG(A101, "SP_VOLUME_AVG_WEEKLY_TO_SHARES_OUT", , "3M")</f>
        <v>2.0131414512356112</v>
      </c>
      <c r="E101" s="5">
        <f>_xll.SNL.Clients.Office.Excel.Functions.SPG(A101, "SP_VOLUME_AVG_DAILY_TO_1YR_AVG_DAILY", , "1M")</f>
        <v>108.65</v>
      </c>
      <c r="F101" s="5">
        <f>_xll.SNL.Clients.Office.Excel.Functions.SPG(A101, "SP_VOLUME_AVG_DAILY_TO_1YR_AVG_DAILY", , "3M")</f>
        <v>91.95</v>
      </c>
      <c r="G101" s="9" t="str">
        <f>_xll.SNL.Clients.Office.Excel.Functions.SPG(A101, "IQ_SECTOR")</f>
        <v>Financials</v>
      </c>
      <c r="H101" s="9" t="str">
        <f>_xll.SNL.Clients.Office.Excel.Functions.SPG(A101, "IQ_INDUSTRY_GROUP")</f>
        <v>Insurance</v>
      </c>
      <c r="I101" s="9" t="str">
        <f>_xll.SNL.Clients.Office.Excel.Functions.SPG(A101, "IQ_INDUSTRY")</f>
        <v>Insurance</v>
      </c>
      <c r="J101" s="9" t="str">
        <f>_xll.SNL.Clients.Office.Excel.Functions.SPG(A101, "IQ_PRIMARY_INDUSTRY")</f>
        <v>Property and Casualty Insurance</v>
      </c>
      <c r="K101" s="9" t="str">
        <f>_xll.SNL.Clients.Office.Excel.Functions.SPG(A101, "NAICS_CODE", "Primary")</f>
        <v>524126 - Direct Property and Casualty Insurance Carriers</v>
      </c>
      <c r="L101" s="9" t="str">
        <f>_xll.SNL.Clients.Office.Excel.Functions.SPG(A101, "SP_TOPICTAG")</f>
        <v>Employee Benefits</v>
      </c>
      <c r="M101" s="5">
        <f>_xll.SNL.Clients.Office.Excel.Functions.SPG(A101, "SP_PCT_SHARES_OWNED_ALL_INSTITUTIONS")</f>
        <v>67.709999999999994</v>
      </c>
      <c r="N101" s="9" t="str">
        <f>_xll.SNL.Clients.Office.Excel.Functions.SPG(A101, "RD_CREDIT_RATING_GLOBAL", "Issuer Credit Rating", "Local Currency LT|0")</f>
        <v>BBB+</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(06/30/2015)</v>
      </c>
      <c r="Q101" s="10">
        <f>_xll.SNL.Clients.Office.Excel.Functions.SPG(A101, "RD_LAST_REVIEW_DATE_GLOBAL", "Issuer Credit Rating", "Local Currency LT")</f>
        <v>45447</v>
      </c>
      <c r="R101" s="10">
        <f>_xll.SNL.Clients.Office.Excel.Functions.SPG(A101, "RD_CREDIT_RATING_DATE_GLOBAL", "Issuer Credit Rating", "Local Currency LT|0")</f>
        <v>42185</v>
      </c>
      <c r="S101" s="10">
        <f>_xll.SNL.Clients.Office.Excel.Functions.SPG(A101, "RD_CREDIT_WATCH_OUTLOOK_DATE_GLOBAL", "Issuer Credit Rating", "Local Currency LT|0")</f>
        <v>42185</v>
      </c>
    </row>
    <row r="102" spans="1:19">
      <c r="A102" t="s">
        <v>106</v>
      </c>
      <c r="B102" t="str">
        <f>_xll.SNL.Clients.Office.Excel.Functions.SPG(A102,"SP_IPO_DATE")</f>
        <v/>
      </c>
      <c r="C102" s="5">
        <f>_xll.SNL.Clients.Office.Excel.Functions.SPG(A102, "SP_VOLUME_AVG_WEEKLY_TO_SHARES_OUT", , "1M")</f>
        <v>1.962186138196744</v>
      </c>
      <c r="D102" s="5">
        <f>_xll.SNL.Clients.Office.Excel.Functions.SPG(A102, "SP_VOLUME_AVG_WEEKLY_TO_SHARES_OUT", , "3M")</f>
        <v>2.3531346911851263</v>
      </c>
      <c r="E102" s="5">
        <f>_xll.SNL.Clients.Office.Excel.Functions.SPG(A102, "SP_VOLUME_AVG_DAILY_TO_1YR_AVG_DAILY", , "1M")</f>
        <v>100</v>
      </c>
      <c r="F102" s="5">
        <f>_xll.SNL.Clients.Office.Excel.Functions.SPG(A102, "SP_VOLUME_AVG_DAILY_TO_1YR_AVG_DAILY", , "3M")</f>
        <v>119.93</v>
      </c>
      <c r="G102" s="9" t="str">
        <f>_xll.SNL.Clients.Office.Excel.Functions.SPG(A102, "IQ_SECTOR")</f>
        <v>Industrials</v>
      </c>
      <c r="H102" s="9" t="str">
        <f>_xll.SNL.Clients.Office.Excel.Functions.SPG(A102, "IQ_INDUSTRY_GROUP")</f>
        <v>Commercial and Professional Services</v>
      </c>
      <c r="I102" s="9" t="str">
        <f>_xll.SNL.Clients.Office.Excel.Functions.SPG(A102, "IQ_INDUSTRY")</f>
        <v>Commercial Services and Supplies</v>
      </c>
      <c r="J102" s="9" t="str">
        <f>_xll.SNL.Clients.Office.Excel.Functions.SPG(A102, "IQ_PRIMARY_INDUSTRY")</f>
        <v>Diversified Support Services</v>
      </c>
      <c r="K102" s="9" t="str">
        <f>_xll.SNL.Clients.Office.Excel.Functions.SPG(A102, "NAICS_CODE", "Primary")</f>
        <v>561990 - All Other Support Services</v>
      </c>
      <c r="L102" s="9" t="str">
        <f>_xll.SNL.Clients.Office.Excel.Functions.SPG(A102, "SP_TOPICTAG")</f>
        <v/>
      </c>
      <c r="M102" s="5">
        <f>_xll.SNL.Clients.Office.Excel.Functions.SPG(A102, "SP_PCT_SHARES_OWNED_ALL_INSTITUTIONS")</f>
        <v>64.25</v>
      </c>
      <c r="N102" s="9" t="str">
        <f>_xll.SNL.Clients.Office.Excel.Functions.SPG(A102, "RD_CREDIT_RATING_GLOBAL", "Issuer Credit Rating", "Local Currency LT|0")</f>
        <v>A-</v>
      </c>
      <c r="O102" s="9" t="str">
        <f>_xll.SNL.Clients.Office.Excel.Functions.SPG(A102, "RD_CWOL_GLOBAL", "Issuer Credit Rating", "Local Currency LT|0")</f>
        <v>Stable</v>
      </c>
      <c r="P102" s="9" t="str">
        <f>_xll.SNL.Clients.Office.Excel.Functions.SPG(A102, "RD_RATING_ACTION_GLOBAL", "Issuer Credit Rating", "Local Currency LT|0")</f>
        <v>CreditWatch/Outlook (03/17/2021)</v>
      </c>
      <c r="Q102" s="10">
        <f>_xll.SNL.Clients.Office.Excel.Functions.SPG(A102, "RD_LAST_REVIEW_DATE_GLOBAL", "Issuer Credit Rating", "Local Currency LT")</f>
        <v>45378</v>
      </c>
      <c r="R102" s="10">
        <f>_xll.SNL.Clients.Office.Excel.Functions.SPG(A102, "RD_CREDIT_RATING_DATE_GLOBAL", "Issuer Credit Rating", "Local Currency LT|0")</f>
        <v>43509</v>
      </c>
      <c r="S102" s="10">
        <f>_xll.SNL.Clients.Office.Excel.Functions.SPG(A102, "RD_CREDIT_WATCH_OUTLOOK_DATE_GLOBAL", "Issuer Credit Rating", "Local Currency LT|0")</f>
        <v>44272</v>
      </c>
    </row>
    <row r="103" spans="1:19">
      <c r="A103" t="s">
        <v>107</v>
      </c>
      <c r="B103" s="10">
        <f>_xll.SNL.Clients.Office.Excel.Functions.SPG(A103,"SP_IPO_DATE")</f>
        <v>32919</v>
      </c>
      <c r="C103" s="5">
        <f>_xll.SNL.Clients.Office.Excel.Functions.SPG(A103, "SP_VOLUME_AVG_WEEKLY_TO_SHARES_OUT", , "1M")</f>
        <v>2.4057891644838785</v>
      </c>
      <c r="D103" s="5">
        <f>_xll.SNL.Clients.Office.Excel.Functions.SPG(A103, "SP_VOLUME_AVG_WEEKLY_TO_SHARES_OUT", , "3M")</f>
        <v>2.4882972119411404</v>
      </c>
      <c r="E103" s="5">
        <f>_xll.SNL.Clients.Office.Excel.Functions.SPG(A103, "SP_VOLUME_AVG_DAILY_TO_1YR_AVG_DAILY", , "1M")</f>
        <v>99.57</v>
      </c>
      <c r="F103" s="5">
        <f>_xll.SNL.Clients.Office.Excel.Functions.SPG(A103, "SP_VOLUME_AVG_DAILY_TO_1YR_AVG_DAILY", , "3M")</f>
        <v>102.98</v>
      </c>
      <c r="G103" s="9" t="str">
        <f>_xll.SNL.Clients.Office.Excel.Functions.SPG(A103, "IQ_SECTOR")</f>
        <v>Information Technology</v>
      </c>
      <c r="H103" s="9" t="str">
        <f>_xll.SNL.Clients.Office.Excel.Functions.SPG(A103, "IQ_INDUSTRY_GROUP")</f>
        <v>Technology Hardware and Equipment</v>
      </c>
      <c r="I103" s="9" t="str">
        <f>_xll.SNL.Clients.Office.Excel.Functions.SPG(A103, "IQ_INDUSTRY")</f>
        <v>Communications Equipment</v>
      </c>
      <c r="J103" s="9" t="str">
        <f>_xll.SNL.Clients.Office.Excel.Functions.SPG(A103, "IQ_PRIMARY_INDUSTRY")</f>
        <v>Communications Equipment</v>
      </c>
      <c r="K103" s="9" t="str">
        <f>_xll.SNL.Clients.Office.Excel.Functions.SPG(A103, "NAICS_CODE", "Primary")</f>
        <v>3342 - Communications Equipment Manufacturing</v>
      </c>
      <c r="L103" s="9" t="str">
        <f>_xll.SNL.Clients.Office.Excel.Functions.SPG(A103, "SP_TOPICTAG")</f>
        <v>Cloud Management; Data Integration; Machine Learning; Cloud Infrastructure; Cloud Security; Network Security; Artificial Intelligence</v>
      </c>
      <c r="M103" s="5">
        <f>_xll.SNL.Clients.Office.Excel.Functions.SPG(A103, "SP_PCT_SHARES_OWNED_ALL_INSTITUTIONS")</f>
        <v>76.09</v>
      </c>
      <c r="N103" s="9" t="str">
        <f>_xll.SNL.Clients.Office.Excel.Functions.SPG(A103, "RD_CREDIT_RATING_GLOBAL", "Issuer Credit Rating", "Local Currency LT|0")</f>
        <v>AA-</v>
      </c>
      <c r="O103" s="9" t="str">
        <f>_xll.SNL.Clients.Office.Excel.Functions.SPG(A103, "RD_CWOL_GLOBAL", "Issuer Credit Rating", "Local Currency LT|0")</f>
        <v>Stable</v>
      </c>
      <c r="P103" s="9" t="str">
        <f>_xll.SNL.Clients.Office.Excel.Functions.SPG(A103, "RD_RATING_ACTION_GLOBAL", "Issuer Credit Rating", "Local Currency LT|0")</f>
        <v>Upgrade | CreditWatch/Outlook (12/16/2013)</v>
      </c>
      <c r="Q103" s="10">
        <f>_xll.SNL.Clients.Office.Excel.Functions.SPG(A103, "RD_LAST_REVIEW_DATE_GLOBAL", "Issuer Credit Rating", "Local Currency LT")</f>
        <v>45610</v>
      </c>
      <c r="R103" s="10">
        <f>_xll.SNL.Clients.Office.Excel.Functions.SPG(A103, "RD_CREDIT_RATING_DATE_GLOBAL", "Issuer Credit Rating", "Local Currency LT|0")</f>
        <v>41624</v>
      </c>
      <c r="S103" s="10">
        <f>_xll.SNL.Clients.Office.Excel.Functions.SPG(A103, "RD_CREDIT_WATCH_OUTLOOK_DATE_GLOBAL", "Issuer Credit Rating", "Local Currency LT|0")</f>
        <v>41624</v>
      </c>
    </row>
    <row r="104" spans="1:19">
      <c r="A104" t="s">
        <v>108</v>
      </c>
      <c r="B104" t="str">
        <f>_xll.SNL.Clients.Office.Excel.Functions.SPG(A104,"SP_IPO_DATE")</f>
        <v/>
      </c>
      <c r="C104" s="5">
        <f>_xll.SNL.Clients.Office.Excel.Functions.SPG(A104, "SP_VOLUME_AVG_WEEKLY_TO_SHARES_OUT", , "1M")</f>
        <v>4.4852896819054715</v>
      </c>
      <c r="D104" s="5">
        <f>_xll.SNL.Clients.Office.Excel.Functions.SPG(A104, "SP_VOLUME_AVG_WEEKLY_TO_SHARES_OUT", , "3M")</f>
        <v>3.8299416524460339</v>
      </c>
      <c r="E104" s="5">
        <f>_xll.SNL.Clients.Office.Excel.Functions.SPG(A104, "SP_VOLUME_AVG_DAILY_TO_1YR_AVG_DAILY", , "1M")</f>
        <v>121.87</v>
      </c>
      <c r="F104" s="5">
        <f>_xll.SNL.Clients.Office.Excel.Functions.SPG(A104, "SP_VOLUME_AVG_DAILY_TO_1YR_AVG_DAILY", , "3M")</f>
        <v>104.06</v>
      </c>
      <c r="G104" s="9" t="str">
        <f>_xll.SNL.Clients.Office.Excel.Functions.SPG(A104, "IQ_SECTOR")</f>
        <v>Financials</v>
      </c>
      <c r="H104" s="9" t="str">
        <f>_xll.SNL.Clients.Office.Excel.Functions.SPG(A104, "IQ_INDUSTRY_GROUP")</f>
        <v>Banks</v>
      </c>
      <c r="I104" s="9" t="str">
        <f>_xll.SNL.Clients.Office.Excel.Functions.SPG(A104, "IQ_INDUSTRY")</f>
        <v>Banks</v>
      </c>
      <c r="J104" s="9" t="str">
        <f>_xll.SNL.Clients.Office.Excel.Functions.SPG(A104, "IQ_PRIMARY_INDUSTRY")</f>
        <v>Diversified Banks</v>
      </c>
      <c r="K104" s="9" t="str">
        <f>_xll.SNL.Clients.Office.Excel.Functions.SPG(A104, "NAICS_CODE", "Primary")</f>
        <v>522110 - Commercial Banking</v>
      </c>
      <c r="L104" s="9" t="str">
        <f>_xll.SNL.Clients.Office.Excel.Functions.SPG(A104, "SP_TOPICTAG")</f>
        <v>Consumer Lending; Banking as a Service; Onshore and Offshore Wind</v>
      </c>
      <c r="M104" s="5">
        <f>_xll.SNL.Clients.Office.Excel.Functions.SPG(A104, "SP_PCT_SHARES_OWNED_ALL_INSTITUTIONS")</f>
        <v>74.33</v>
      </c>
      <c r="N104" s="9" t="str">
        <f>_xll.SNL.Clients.Office.Excel.Functions.SPG(A104, "RD_CREDIT_RATING_GLOBAL", "Issuer Credit Rating", "Local Currency LT|0")</f>
        <v>BBB+</v>
      </c>
      <c r="O104" s="9" t="str">
        <f>_xll.SNL.Clients.Office.Excel.Functions.SPG(A104, "RD_CWOL_GLOBAL", "Issuer Credit Rating", "Local Currency LT|0")</f>
        <v>Stable</v>
      </c>
      <c r="P104" s="9" t="str">
        <f>_xll.SNL.Clients.Office.Excel.Functions.SPG(A104, "RD_RATING_ACTION_GLOBAL", "Issuer Credit Rating", "Local Currency LT|0")</f>
        <v>Downgrade | CreditWatch/Outlook (12/02/2015)</v>
      </c>
      <c r="Q104" s="10">
        <f>_xll.SNL.Clients.Office.Excel.Functions.SPG(A104, "RD_LAST_REVIEW_DATE_GLOBAL", "Issuer Credit Rating", "Local Currency LT")</f>
        <v>45519</v>
      </c>
      <c r="R104" s="10">
        <f>_xll.SNL.Clients.Office.Excel.Functions.SPG(A104, "RD_CREDIT_RATING_DATE_GLOBAL", "Issuer Credit Rating", "Local Currency LT|0")</f>
        <v>42340</v>
      </c>
      <c r="S104" s="10">
        <f>_xll.SNL.Clients.Office.Excel.Functions.SPG(A104, "RD_CREDIT_WATCH_OUTLOOK_DATE_GLOBAL", "Issuer Credit Rating", "Local Currency LT|0")</f>
        <v>42340</v>
      </c>
    </row>
    <row r="105" spans="1:19">
      <c r="A105" t="s">
        <v>109</v>
      </c>
      <c r="B105" s="10">
        <f>_xll.SNL.Clients.Office.Excel.Functions.SPG(A105,"SP_IPO_DATE")</f>
        <v>41905</v>
      </c>
      <c r="C105" s="5">
        <f>_xll.SNL.Clients.Office.Excel.Functions.SPG(A105, "SP_VOLUME_AVG_WEEKLY_TO_SHARES_OUT", , "1M")</f>
        <v>4.4841953833329642</v>
      </c>
      <c r="D105" s="5">
        <f>_xll.SNL.Clients.Office.Excel.Functions.SPG(A105, "SP_VOLUME_AVG_WEEKLY_TO_SHARES_OUT", , "3M")</f>
        <v>4.2974808465808811</v>
      </c>
      <c r="E105" s="5">
        <f>_xll.SNL.Clients.Office.Excel.Functions.SPG(A105, "SP_VOLUME_AVG_DAILY_TO_1YR_AVG_DAILY", , "1M")</f>
        <v>81.22</v>
      </c>
      <c r="F105" s="5">
        <f>_xll.SNL.Clients.Office.Excel.Functions.SPG(A105, "SP_VOLUME_AVG_DAILY_TO_1YR_AVG_DAILY", , "3M")</f>
        <v>77.84</v>
      </c>
      <c r="G105" s="9" t="str">
        <f>_xll.SNL.Clients.Office.Excel.Functions.SPG(A105, "IQ_SECTOR")</f>
        <v>Financials</v>
      </c>
      <c r="H105" s="9" t="str">
        <f>_xll.SNL.Clients.Office.Excel.Functions.SPG(A105, "IQ_INDUSTRY_GROUP")</f>
        <v>Banks</v>
      </c>
      <c r="I105" s="9" t="str">
        <f>_xll.SNL.Clients.Office.Excel.Functions.SPG(A105, "IQ_INDUSTRY")</f>
        <v>Banks</v>
      </c>
      <c r="J105" s="9" t="str">
        <f>_xll.SNL.Clients.Office.Excel.Functions.SPG(A105, "IQ_PRIMARY_INDUSTRY")</f>
        <v>Regional Banks</v>
      </c>
      <c r="K105" s="9" t="str">
        <f>_xll.SNL.Clients.Office.Excel.Functions.SPG(A105, "NAICS_CODE", "Primary")</f>
        <v>522110 - Commercial Banking</v>
      </c>
      <c r="L105" s="9" t="str">
        <f>_xll.SNL.Clients.Office.Excel.Functions.SPG(A105, "SP_TOPICTAG")</f>
        <v>Consumer Lending</v>
      </c>
      <c r="M105" s="5">
        <f>_xll.SNL.Clients.Office.Excel.Functions.SPG(A105, "SP_PCT_SHARES_OWNED_ALL_INSTITUTIONS")</f>
        <v>99.58</v>
      </c>
      <c r="N105" s="9" t="str">
        <f>_xll.SNL.Clients.Office.Excel.Functions.SPG(A105, "RD_CREDIT_RATING_GLOBAL", "Issuer Credit Rating", "Local Currency LT|0")</f>
        <v>BBB+</v>
      </c>
      <c r="O105" s="9" t="str">
        <f>_xll.SNL.Clients.Office.Excel.Functions.SPG(A105, "RD_CWOL_GLOBAL", "Issuer Credit Rating", "Local Currency LT|0")</f>
        <v>Stable</v>
      </c>
      <c r="P105" s="9" t="str">
        <f>_xll.SNL.Clients.Office.Excel.Functions.SPG(A105, "RD_RATING_ACTION_GLOBAL", "Issuer Credit Rating", "Local Currency LT|0")</f>
        <v>CreditWatch/Outlook (06/09/2015)</v>
      </c>
      <c r="Q105" s="10">
        <f>_xll.SNL.Clients.Office.Excel.Functions.SPG(A105, "RD_LAST_REVIEW_DATE_GLOBAL", "Issuer Credit Rating", "Local Currency LT")</f>
        <v>45684</v>
      </c>
      <c r="R105" s="10">
        <f>_xll.SNL.Clients.Office.Excel.Functions.SPG(A105, "RD_CREDIT_RATING_DATE_GLOBAL", "Issuer Credit Rating", "Local Currency LT|0")</f>
        <v>41585</v>
      </c>
      <c r="S105" s="10">
        <f>_xll.SNL.Clients.Office.Excel.Functions.SPG(A105, "RD_CREDIT_WATCH_OUTLOOK_DATE_GLOBAL", "Issuer Credit Rating", "Local Currency LT|0")</f>
        <v>42164</v>
      </c>
    </row>
    <row r="106" spans="1:19">
      <c r="A106" t="s">
        <v>110</v>
      </c>
      <c r="B106" s="10">
        <f>_xll.SNL.Clients.Office.Excel.Functions.SPG(A106,"SP_IPO_DATE")</f>
        <v>37595</v>
      </c>
      <c r="C106" s="5">
        <f>_xll.SNL.Clients.Office.Excel.Functions.SPG(A106, "SP_VOLUME_AVG_WEEKLY_TO_SHARES_OUT", , "1M")</f>
        <v>2.5545474057462778</v>
      </c>
      <c r="D106" s="5">
        <f>_xll.SNL.Clients.Office.Excel.Functions.SPG(A106, "SP_VOLUME_AVG_WEEKLY_TO_SHARES_OUT", , "3M")</f>
        <v>2.8529418493157288</v>
      </c>
      <c r="E106" s="5">
        <f>_xll.SNL.Clients.Office.Excel.Functions.SPG(A106, "SP_VOLUME_AVG_DAILY_TO_1YR_AVG_DAILY", , "1M")</f>
        <v>94.49</v>
      </c>
      <c r="F106" s="5">
        <f>_xll.SNL.Clients.Office.Excel.Functions.SPG(A106, "SP_VOLUME_AVG_DAILY_TO_1YR_AVG_DAILY", , "3M")</f>
        <v>105.53</v>
      </c>
      <c r="G106" s="9" t="str">
        <f>_xll.SNL.Clients.Office.Excel.Functions.SPG(A106, "IQ_SECTOR")</f>
        <v>Financials</v>
      </c>
      <c r="H106" s="9" t="str">
        <f>_xll.SNL.Clients.Office.Excel.Functions.SPG(A106, "IQ_INDUSTRY_GROUP")</f>
        <v>Financial Services</v>
      </c>
      <c r="I106" s="9" t="str">
        <f>_xll.SNL.Clients.Office.Excel.Functions.SPG(A106, "IQ_INDUSTRY")</f>
        <v>Capital Markets</v>
      </c>
      <c r="J106" s="9" t="str">
        <f>_xll.SNL.Clients.Office.Excel.Functions.SPG(A106, "IQ_PRIMARY_INDUSTRY")</f>
        <v>Financial Exchanges and Data</v>
      </c>
      <c r="K106" s="9" t="str">
        <f>_xll.SNL.Clients.Office.Excel.Functions.SPG(A106, "NAICS_CODE", "Primary")</f>
        <v>523210 - Securities and Commodity Exchanges</v>
      </c>
      <c r="L106" s="9" t="str">
        <f>_xll.SNL.Clients.Office.Excel.Functions.SPG(A106, "SP_TOPICTAG")</f>
        <v>Data Protection; Cryptocurrency; Digital Brokerage</v>
      </c>
      <c r="M106" s="5">
        <f>_xll.SNL.Clients.Office.Excel.Functions.SPG(A106, "SP_PCT_SHARES_OWNED_ALL_INSTITUTIONS")</f>
        <v>89.79</v>
      </c>
      <c r="N106" s="9" t="str">
        <f>_xll.SNL.Clients.Office.Excel.Functions.SPG(A106, "RD_CREDIT_RATING_GLOBAL", "Issuer Credit Rating", "Local Currency LT|0")</f>
        <v>AA-</v>
      </c>
      <c r="O106" s="9" t="str">
        <f>_xll.SNL.Clients.Office.Excel.Functions.SPG(A106, "RD_CWOL_GLOBAL", "Issuer Credit Rating", "Local Currency LT|0")</f>
        <v>Stable</v>
      </c>
      <c r="P106" s="9" t="str">
        <f>_xll.SNL.Clients.Office.Excel.Functions.SPG(A106, "RD_RATING_ACTION_GLOBAL", "Issuer Credit Rating", "Local Currency LT|0")</f>
        <v>CreditWatch/Outlook (05/15/2013)</v>
      </c>
      <c r="Q106" s="10">
        <f>_xll.SNL.Clients.Office.Excel.Functions.SPG(A106, "RD_LAST_REVIEW_DATE_GLOBAL", "Issuer Credit Rating", "Local Currency LT")</f>
        <v>45498</v>
      </c>
      <c r="R106" s="10">
        <f>_xll.SNL.Clients.Office.Excel.Functions.SPG(A106, "RD_CREDIT_RATING_DATE_GLOBAL", "Issuer Credit Rating", "Local Currency LT|0")</f>
        <v>40947</v>
      </c>
      <c r="S106" s="10">
        <f>_xll.SNL.Clients.Office.Excel.Functions.SPG(A106, "RD_CREDIT_WATCH_OUTLOOK_DATE_GLOBAL", "Issuer Credit Rating", "Local Currency LT|0")</f>
        <v>41409</v>
      </c>
    </row>
    <row r="107" spans="1:19">
      <c r="A107" t="s">
        <v>111</v>
      </c>
      <c r="B107" t="str">
        <f>_xll.SNL.Clients.Office.Excel.Functions.SPG(A107,"SP_IPO_DATE")</f>
        <v/>
      </c>
      <c r="C107" s="5">
        <f>_xll.SNL.Clients.Office.Excel.Functions.SPG(A107, "SP_VOLUME_AVG_WEEKLY_TO_SHARES_OUT", , "1M")</f>
        <v>4.1141000677304493</v>
      </c>
      <c r="D107" s="5">
        <f>_xll.SNL.Clients.Office.Excel.Functions.SPG(A107, "SP_VOLUME_AVG_WEEKLY_TO_SHARES_OUT", , "3M")</f>
        <v>3.6887782548932853</v>
      </c>
      <c r="E107" s="5">
        <f>_xll.SNL.Clients.Office.Excel.Functions.SPG(A107, "SP_VOLUME_AVG_DAILY_TO_1YR_AVG_DAILY", , "1M")</f>
        <v>108.87</v>
      </c>
      <c r="F107" s="5">
        <f>_xll.SNL.Clients.Office.Excel.Functions.SPG(A107, "SP_VOLUME_AVG_DAILY_TO_1YR_AVG_DAILY", , "3M")</f>
        <v>97.62</v>
      </c>
      <c r="G107" s="9" t="str">
        <f>_xll.SNL.Clients.Office.Excel.Functions.SPG(A107, "IQ_SECTOR")</f>
        <v>Utilities</v>
      </c>
      <c r="H107" s="9" t="str">
        <f>_xll.SNL.Clients.Office.Excel.Functions.SPG(A107, "IQ_INDUSTRY_GROUP")</f>
        <v>Utilities</v>
      </c>
      <c r="I107" s="9" t="str">
        <f>_xll.SNL.Clients.Office.Excel.Functions.SPG(A107, "IQ_INDUSTRY")</f>
        <v>Multi-Utilities</v>
      </c>
      <c r="J107" s="9" t="str">
        <f>_xll.SNL.Clients.Office.Excel.Functions.SPG(A107, "IQ_PRIMARY_INDUSTRY")</f>
        <v>Multi-Utilities</v>
      </c>
      <c r="K107" s="9" t="str">
        <f>_xll.SNL.Clients.Office.Excel.Functions.SPG(A107, "NAICS_CODE", "Primary")</f>
        <v>2211 - Electric Power Generation, Transmission and Distribution</v>
      </c>
      <c r="L107" s="9" t="str">
        <f>_xll.SNL.Clients.Office.Excel.Functions.SPG(A107, "SP_TOPICTAG")</f>
        <v>Clean Energy; Energy Efficiency; Energy Management; Energy Storage; Smart Energy; Power Grid; ClimateTech</v>
      </c>
      <c r="M107" s="5">
        <f>_xll.SNL.Clients.Office.Excel.Functions.SPG(A107, "SP_PCT_SHARES_OWNED_ALL_INSTITUTIONS")</f>
        <v>97.79</v>
      </c>
      <c r="N107" s="9" t="str">
        <f>_xll.SNL.Clients.Office.Excel.Functions.SPG(A107, "RD_CREDIT_RATING_GLOBAL", "Issuer Credit Rating", "Local Currency LT|0")</f>
        <v>BBB+</v>
      </c>
      <c r="O107" s="9" t="str">
        <f>_xll.SNL.Clients.Office.Excel.Functions.SPG(A107, "RD_CWOL_GLOBAL", "Issuer Credit Rating", "Local Currency LT|0")</f>
        <v>Stable</v>
      </c>
      <c r="P107" s="9" t="str">
        <f>_xll.SNL.Clients.Office.Excel.Functions.SPG(A107, "RD_RATING_ACTION_GLOBAL", "Issuer Credit Rating", "Local Currency LT|0")</f>
        <v>Upgrade | CreditWatch/Outlook (12/03/2014)</v>
      </c>
      <c r="Q107" s="10">
        <f>_xll.SNL.Clients.Office.Excel.Functions.SPG(A107, "RD_LAST_REVIEW_DATE_GLOBAL", "Issuer Credit Rating", "Local Currency LT")</f>
        <v>45574</v>
      </c>
      <c r="R107" s="10">
        <f>_xll.SNL.Clients.Office.Excel.Functions.SPG(A107, "RD_CREDIT_RATING_DATE_GLOBAL", "Issuer Credit Rating", "Local Currency LT|0")</f>
        <v>41976</v>
      </c>
      <c r="S107" s="10">
        <f>_xll.SNL.Clients.Office.Excel.Functions.SPG(A107, "RD_CREDIT_WATCH_OUTLOOK_DATE_GLOBAL", "Issuer Credit Rating", "Local Currency LT|0")</f>
        <v>41976</v>
      </c>
    </row>
    <row r="108" spans="1:19">
      <c r="A108" t="s">
        <v>112</v>
      </c>
      <c r="B108" s="10">
        <f>_xll.SNL.Clients.Office.Excel.Functions.SPG(A108,"SP_IPO_DATE")</f>
        <v>35965</v>
      </c>
      <c r="C108" s="5">
        <f>_xll.SNL.Clients.Office.Excel.Functions.SPG(A108, "SP_VOLUME_AVG_WEEKLY_TO_SHARES_OUT", , "1M")</f>
        <v>3.2863547353691507</v>
      </c>
      <c r="D108" s="5">
        <f>_xll.SNL.Clients.Office.Excel.Functions.SPG(A108, "SP_VOLUME_AVG_WEEKLY_TO_SHARES_OUT", , "3M")</f>
        <v>3.0465024819674564</v>
      </c>
      <c r="E108" s="5">
        <f>_xll.SNL.Clients.Office.Excel.Functions.SPG(A108, "SP_VOLUME_AVG_DAILY_TO_1YR_AVG_DAILY", , "1M")</f>
        <v>89.65</v>
      </c>
      <c r="F108" s="5">
        <f>_xll.SNL.Clients.Office.Excel.Functions.SPG(A108, "SP_VOLUME_AVG_DAILY_TO_1YR_AVG_DAILY", , "3M")</f>
        <v>83.11</v>
      </c>
      <c r="G108" s="9" t="str">
        <f>_xll.SNL.Clients.Office.Excel.Functions.SPG(A108, "IQ_SECTOR")</f>
        <v>Information Technology</v>
      </c>
      <c r="H108" s="9" t="str">
        <f>_xll.SNL.Clients.Office.Excel.Functions.SPG(A108, "IQ_INDUSTRY_GROUP")</f>
        <v>Software and Services</v>
      </c>
      <c r="I108" s="9" t="str">
        <f>_xll.SNL.Clients.Office.Excel.Functions.SPG(A108, "IQ_INDUSTRY")</f>
        <v>IT Services</v>
      </c>
      <c r="J108" s="9" t="str">
        <f>_xll.SNL.Clients.Office.Excel.Functions.SPG(A108, "IQ_PRIMARY_INDUSTRY")</f>
        <v>IT Consulting and Other Services</v>
      </c>
      <c r="K108" s="9" t="str">
        <f>_xll.SNL.Clients.Office.Excel.Functions.SPG(A108, "NAICS_CODE", "Primary")</f>
        <v>54151 - Computer Systems Design and Related Services</v>
      </c>
      <c r="L108" s="9" t="str">
        <f>_xll.SNL.Clients.Office.Excel.Functions.SPG(A108, "SP_TOPICTAG")</f>
        <v>Software Development; Data Integration; Machine Learning; Cloud Infrastructure; Process Automation; Artificial Intelligence</v>
      </c>
      <c r="M108" s="5">
        <f>_xll.SNL.Clients.Office.Excel.Functions.SPG(A108, "SP_PCT_SHARES_OWNED_ALL_INSTITUTIONS")</f>
        <v>96.21</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c r="A109" t="s">
        <v>113</v>
      </c>
      <c r="B109" t="str">
        <f>_xll.SNL.Clients.Office.Excel.Functions.SPG(A109,"SP_IPO_DATE")</f>
        <v/>
      </c>
      <c r="C109" s="5">
        <f>_xll.SNL.Clients.Office.Excel.Functions.SPG(A109, "SP_VOLUME_AVG_WEEKLY_TO_SHARES_OUT", , "1M")</f>
        <v>3.2935969372982177</v>
      </c>
      <c r="D109" s="5">
        <f>_xll.SNL.Clients.Office.Excel.Functions.SPG(A109, "SP_VOLUME_AVG_WEEKLY_TO_SHARES_OUT", , "3M")</f>
        <v>2.8810641666039296</v>
      </c>
      <c r="E109" s="5">
        <f>_xll.SNL.Clients.Office.Excel.Functions.SPG(A109, "SP_VOLUME_AVG_DAILY_TO_1YR_AVG_DAILY", , "1M")</f>
        <v>124.27</v>
      </c>
      <c r="F109" s="5">
        <f>_xll.SNL.Clients.Office.Excel.Functions.SPG(A109, "SP_VOLUME_AVG_DAILY_TO_1YR_AVG_DAILY", , "3M")</f>
        <v>108.71</v>
      </c>
      <c r="G109" s="9" t="str">
        <f>_xll.SNL.Clients.Office.Excel.Functions.SPG(A109, "IQ_SECTOR")</f>
        <v>Consumer Staples</v>
      </c>
      <c r="H109" s="9" t="str">
        <f>_xll.SNL.Clients.Office.Excel.Functions.SPG(A109, "IQ_INDUSTRY_GROUP")</f>
        <v>Household and Personal Products</v>
      </c>
      <c r="I109" s="9" t="str">
        <f>_xll.SNL.Clients.Office.Excel.Functions.SPG(A109, "IQ_INDUSTRY")</f>
        <v>Household Products</v>
      </c>
      <c r="J109" s="9" t="str">
        <f>_xll.SNL.Clients.Office.Excel.Functions.SPG(A109, "IQ_PRIMARY_INDUSTRY")</f>
        <v>Household Products</v>
      </c>
      <c r="K109" s="9" t="str">
        <f>_xll.SNL.Clients.Office.Excel.Functions.SPG(A109, "NAICS_CODE", "Primary")</f>
        <v>325611 - Soap and Other Detergent Manufacturing</v>
      </c>
      <c r="L109" s="9" t="str">
        <f>_xll.SNL.Clients.Office.Excel.Functions.SPG(A109, "SP_TOPICTAG")</f>
        <v>Dentistry</v>
      </c>
      <c r="M109" s="5">
        <f>_xll.SNL.Clients.Office.Excel.Functions.SPG(A109, "SP_PCT_SHARES_OWNED_ALL_INSTITUTIONS")</f>
        <v>86.51</v>
      </c>
      <c r="N109" s="9" t="str">
        <f>_xll.SNL.Clients.Office.Excel.Functions.SPG(A109, "RD_CREDIT_RATING_GLOBAL", "Issuer Credit Rating", "Local Currency LT|0")</f>
        <v>A+</v>
      </c>
      <c r="O109" s="9" t="str">
        <f>_xll.SNL.Clients.Office.Excel.Functions.SPG(A109, "RD_CWOL_GLOBAL", "Issuer Credit Rating", "Local Currency LT|0")</f>
        <v>Stable</v>
      </c>
      <c r="P109" s="9" t="str">
        <f>_xll.SNL.Clients.Office.Excel.Functions.SPG(A109, "RD_RATING_ACTION_GLOBAL", "Issuer Credit Rating", "Local Currency LT|0")</f>
        <v>Downgrade | CreditWatch/Outlook (04/19/2024)</v>
      </c>
      <c r="Q109" s="10">
        <f>_xll.SNL.Clients.Office.Excel.Functions.SPG(A109, "RD_LAST_REVIEW_DATE_GLOBAL", "Issuer Credit Rating", "Local Currency LT")</f>
        <v>45527</v>
      </c>
      <c r="R109" s="10">
        <f>_xll.SNL.Clients.Office.Excel.Functions.SPG(A109, "RD_CREDIT_RATING_DATE_GLOBAL", "Issuer Credit Rating", "Local Currency LT|0")</f>
        <v>45401</v>
      </c>
      <c r="S109" s="10">
        <f>_xll.SNL.Clients.Office.Excel.Functions.SPG(A109, "RD_CREDIT_WATCH_OUTLOOK_DATE_GLOBAL", "Issuer Credit Rating", "Local Currency LT|0")</f>
        <v>45401</v>
      </c>
    </row>
    <row r="110" spans="1:19">
      <c r="A110" t="s">
        <v>114</v>
      </c>
      <c r="B110" t="str">
        <f>_xll.SNL.Clients.Office.Excel.Functions.SPG(A110,"SP_IPO_DATE")</f>
        <v/>
      </c>
      <c r="C110" s="5">
        <f>_xll.SNL.Clients.Office.Excel.Functions.SPG(A110, "SP_VOLUME_AVG_WEEKLY_TO_SHARES_OUT", , "1M")</f>
        <v>3.7686036772205527</v>
      </c>
      <c r="D110" s="5">
        <f>_xll.SNL.Clients.Office.Excel.Functions.SPG(A110, "SP_VOLUME_AVG_WEEKLY_TO_SHARES_OUT", , "3M")</f>
        <v>3.0529431632362538</v>
      </c>
      <c r="E110" s="5">
        <f>_xll.SNL.Clients.Office.Excel.Functions.SPG(A110, "SP_VOLUME_AVG_DAILY_TO_1YR_AVG_DAILY", , "1M")</f>
        <v>138.16</v>
      </c>
      <c r="F110" s="5">
        <f>_xll.SNL.Clients.Office.Excel.Functions.SPG(A110, "SP_VOLUME_AVG_DAILY_TO_1YR_AVG_DAILY", , "3M")</f>
        <v>111.93</v>
      </c>
      <c r="G110" s="9" t="str">
        <f>_xll.SNL.Clients.Office.Excel.Functions.SPG(A110, "IQ_SECTOR")</f>
        <v>Communication Services</v>
      </c>
      <c r="H110" s="9" t="str">
        <f>_xll.SNL.Clients.Office.Excel.Functions.SPG(A110, "IQ_INDUSTRY_GROUP")</f>
        <v>Media and Entertainment</v>
      </c>
      <c r="I110" s="9" t="str">
        <f>_xll.SNL.Clients.Office.Excel.Functions.SPG(A110, "IQ_INDUSTRY")</f>
        <v>Media</v>
      </c>
      <c r="J110" s="9" t="str">
        <f>_xll.SNL.Clients.Office.Excel.Functions.SPG(A110, "IQ_PRIMARY_INDUSTRY")</f>
        <v>Cable and Satellite</v>
      </c>
      <c r="K110" s="9" t="str">
        <f>_xll.SNL.Clients.Office.Excel.Functions.SPG(A110, "NAICS_CODE", "Primary")</f>
        <v>516210 - Media Streaming Distribution Services, Social Networks, and Other Media Networks and Content Providers</v>
      </c>
      <c r="L110" s="9" t="str">
        <f>_xll.SNL.Clients.Office.Excel.Functions.SPG(A110, "SP_TOPICTAG")</f>
        <v>Ad Network; Video Streaming; Cloud Infrastructure; Streaming Media; Video-on-Demand Servers; Network Security; 5G</v>
      </c>
      <c r="M110" s="5">
        <f>_xll.SNL.Clients.Office.Excel.Functions.SPG(A110, "SP_PCT_SHARES_OWNED_ALL_INSTITUTIONS")</f>
        <v>85.48</v>
      </c>
      <c r="N110" s="9" t="str">
        <f>_xll.SNL.Clients.Office.Excel.Functions.SPG(A110, "RD_CREDIT_RATING_GLOBAL", "Issuer Credit Rating", "Local Currency LT|0")</f>
        <v>A-</v>
      </c>
      <c r="O110" s="9" t="str">
        <f>_xll.SNL.Clients.Office.Excel.Functions.SPG(A110, "RD_CWOL_GLOBAL", "Issuer Credit Rating", "Local Currency LT|0")</f>
        <v>Stable</v>
      </c>
      <c r="P110" s="9" t="str">
        <f>_xll.SNL.Clients.Office.Excel.Functions.SPG(A110, "RD_RATING_ACTION_GLOBAL", "Issuer Credit Rating", "Local Currency LT|0")</f>
        <v>CreditWatch/Outlook (09/09/2019)</v>
      </c>
      <c r="Q110" s="10">
        <f>_xll.SNL.Clients.Office.Excel.Functions.SPG(A110, "RD_LAST_REVIEW_DATE_GLOBAL", "Issuer Credit Rating", "Local Currency LT")</f>
        <v>45518</v>
      </c>
      <c r="R110" s="10">
        <f>_xll.SNL.Clients.Office.Excel.Functions.SPG(A110, "RD_CREDIT_RATING_DATE_GLOBAL", "Issuer Credit Rating", "Local Currency LT|0")</f>
        <v>41319</v>
      </c>
      <c r="S110" s="10">
        <f>_xll.SNL.Clients.Office.Excel.Functions.SPG(A110, "RD_CREDIT_WATCH_OUTLOOK_DATE_GLOBAL", "Issuer Credit Rating", "Local Currency LT|0")</f>
        <v>43717</v>
      </c>
    </row>
    <row r="111" spans="1:19">
      <c r="A111" t="s">
        <v>115</v>
      </c>
      <c r="B111" t="str">
        <f>_xll.SNL.Clients.Office.Excel.Functions.SPG(A111,"SP_IPO_DATE")</f>
        <v/>
      </c>
      <c r="C111" s="5">
        <f>_xll.SNL.Clients.Office.Excel.Functions.SPG(A111, "SP_VOLUME_AVG_WEEKLY_TO_SHARES_OUT", , "1M")</f>
        <v>5.8068931156819019</v>
      </c>
      <c r="D111" s="5">
        <f>_xll.SNL.Clients.Office.Excel.Functions.SPG(A111, "SP_VOLUME_AVG_WEEKLY_TO_SHARES_OUT", , "3M")</f>
        <v>5.6774047361349096</v>
      </c>
      <c r="E111" s="5">
        <f>_xll.SNL.Clients.Office.Excel.Functions.SPG(A111, "SP_VOLUME_AVG_DAILY_TO_1YR_AVG_DAILY", , "1M")</f>
        <v>116.02</v>
      </c>
      <c r="F111" s="5">
        <f>_xll.SNL.Clients.Office.Excel.Functions.SPG(A111, "SP_VOLUME_AVG_DAILY_TO_1YR_AVG_DAILY", , "3M")</f>
        <v>113.43</v>
      </c>
      <c r="G111" s="9" t="str">
        <f>_xll.SNL.Clients.Office.Excel.Functions.SPG(A111, "IQ_SECTOR")</f>
        <v>Consumer Staples</v>
      </c>
      <c r="H111" s="9" t="str">
        <f>_xll.SNL.Clients.Office.Excel.Functions.SPG(A111, "IQ_INDUSTRY_GROUP")</f>
        <v>Food, Beverage and Tobacco</v>
      </c>
      <c r="I111" s="9" t="str">
        <f>_xll.SNL.Clients.Office.Excel.Functions.SPG(A111, "IQ_INDUSTRY")</f>
        <v>Food Products</v>
      </c>
      <c r="J111" s="9" t="str">
        <f>_xll.SNL.Clients.Office.Excel.Functions.SPG(A111, "IQ_PRIMARY_INDUSTRY")</f>
        <v>Packaged Foods and Meats</v>
      </c>
      <c r="K111" s="9" t="str">
        <f>_xll.SNL.Clients.Office.Excel.Functions.SPG(A111, "NAICS_CODE", "Primary")</f>
        <v>311 - Food Manufacturing</v>
      </c>
      <c r="L111" s="9" t="str">
        <f>_xll.SNL.Clients.Office.Excel.Functions.SPG(A111, "SP_TOPICTAG")</f>
        <v>Green Consumer Goods; Alternative Protein; Utility Scale Solar</v>
      </c>
      <c r="M111" s="5">
        <f>_xll.SNL.Clients.Office.Excel.Functions.SPG(A111, "SP_PCT_SHARES_OWNED_ALL_INSTITUTIONS")</f>
        <v>88.43</v>
      </c>
      <c r="N111" s="9" t="str">
        <f>_xll.SNL.Clients.Office.Excel.Functions.SPG(A111, "RD_CREDIT_RATING_GLOBAL", "Issuer Credit Rating", "Local Currency LT|0")</f>
        <v>BBB-</v>
      </c>
      <c r="O111" s="9" t="str">
        <f>_xll.SNL.Clients.Office.Excel.Functions.SPG(A111, "RD_CWOL_GLOBAL", "Issuer Credit Rating", "Local Currency LT|0")</f>
        <v>Stable</v>
      </c>
      <c r="P111" s="9" t="str">
        <f>_xll.SNL.Clients.Office.Excel.Functions.SPG(A111, "RD_RATING_ACTION_GLOBAL", "Issuer Credit Rating", "Local Currency LT|0")</f>
        <v>CreditWatch/Outlook (07/14/2023)</v>
      </c>
      <c r="Q111" s="10">
        <f>_xll.SNL.Clients.Office.Excel.Functions.SPG(A111, "RD_LAST_REVIEW_DATE_GLOBAL", "Issuer Credit Rating", "Local Currency LT")</f>
        <v>45406</v>
      </c>
      <c r="R111" s="10">
        <f>_xll.SNL.Clients.Office.Excel.Functions.SPG(A111, "RD_CREDIT_RATING_DATE_GLOBAL", "Issuer Credit Rating", "Local Currency LT|0")</f>
        <v>43472</v>
      </c>
      <c r="S111" s="10">
        <f>_xll.SNL.Clients.Office.Excel.Functions.SPG(A111, "RD_CREDIT_WATCH_OUTLOOK_DATE_GLOBAL", "Issuer Credit Rating", "Local Currency LT|0")</f>
        <v>45121</v>
      </c>
    </row>
    <row r="112" spans="1:19">
      <c r="A112" t="s">
        <v>116</v>
      </c>
      <c r="B112" t="str">
        <f>_xll.SNL.Clients.Office.Excel.Functions.SPG(A112,"SP_IPO_DATE")</f>
        <v/>
      </c>
      <c r="C112" s="5">
        <f>_xll.SNL.Clients.Office.Excel.Functions.SPG(A112, "SP_VOLUME_AVG_WEEKLY_TO_SHARES_OUT", , "1M")</f>
        <v>2.5470273864565742</v>
      </c>
      <c r="D112" s="5">
        <f>_xll.SNL.Clients.Office.Excel.Functions.SPG(A112, "SP_VOLUME_AVG_WEEKLY_TO_SHARES_OUT", , "3M")</f>
        <v>2.7362241683245525</v>
      </c>
      <c r="E112" s="5">
        <f>_xll.SNL.Clients.Office.Excel.Functions.SPG(A112, "SP_VOLUME_AVG_DAILY_TO_1YR_AVG_DAILY", , "1M")</f>
        <v>104.19</v>
      </c>
      <c r="F112" s="5">
        <f>_xll.SNL.Clients.Office.Excel.Functions.SPG(A112, "SP_VOLUME_AVG_DAILY_TO_1YR_AVG_DAILY", , "3M")</f>
        <v>111.93</v>
      </c>
      <c r="G112" s="9" t="str">
        <f>_xll.SNL.Clients.Office.Excel.Functions.SPG(A112, "IQ_SECTOR")</f>
        <v>Energy</v>
      </c>
      <c r="H112" s="9" t="str">
        <f>_xll.SNL.Clients.Office.Excel.Functions.SPG(A112, "IQ_INDUSTRY_GROUP")</f>
        <v>Energy</v>
      </c>
      <c r="I112" s="9" t="str">
        <f>_xll.SNL.Clients.Office.Excel.Functions.SPG(A112, "IQ_INDUSTRY")</f>
        <v>Oil, Gas and Consumable Fuels</v>
      </c>
      <c r="J112" s="9" t="str">
        <f>_xll.SNL.Clients.Office.Excel.Functions.SPG(A112, "IQ_PRIMARY_INDUSTRY")</f>
        <v>Oil and Gas Exploration and Production</v>
      </c>
      <c r="K112" s="9" t="str">
        <f>_xll.SNL.Clients.Office.Excel.Functions.SPG(A112, "NAICS_CODE", "Primary")</f>
        <v>211120 - Crude Petroleum Extraction</v>
      </c>
      <c r="L112" s="9" t="str">
        <f>_xll.SNL.Clients.Office.Excel.Functions.SPG(A112, "SP_TOPICTAG")</f>
        <v>Environmental Engineering; Freight Service; Marine Transportation; Onshore and Offshore Wind</v>
      </c>
      <c r="M112" s="5">
        <f>_xll.SNL.Clients.Office.Excel.Functions.SPG(A112, "SP_PCT_SHARES_OWNED_ALL_INSTITUTIONS")</f>
        <v>77.03</v>
      </c>
      <c r="N112" s="9" t="str">
        <f>_xll.SNL.Clients.Office.Excel.Functions.SPG(A112, "RD_CREDIT_RATING_GLOBAL", "Issuer Credit Rating", "Local Currency LT|0")</f>
        <v>A-</v>
      </c>
      <c r="O112" s="9" t="str">
        <f>_xll.SNL.Clients.Office.Excel.Functions.SPG(A112, "RD_CWOL_GLOBAL", "Issuer Credit Rating", "Local Currency LT|0")</f>
        <v>Stable</v>
      </c>
      <c r="P112" s="9" t="str">
        <f>_xll.SNL.Clients.Office.Excel.Functions.SPG(A112, "RD_RATING_ACTION_GLOBAL", "Issuer Credit Rating", "Local Currency LT|0")</f>
        <v>Downgrade | CreditWatch/Outlook (02/11/2021)</v>
      </c>
      <c r="Q112" s="10">
        <f>_xll.SNL.Clients.Office.Excel.Functions.SPG(A112, "RD_LAST_REVIEW_DATE_GLOBAL", "Issuer Credit Rating", "Local Currency LT")</f>
        <v>45618</v>
      </c>
      <c r="R112" s="10">
        <f>_xll.SNL.Clients.Office.Excel.Functions.SPG(A112, "RD_CREDIT_RATING_DATE_GLOBAL", "Issuer Credit Rating", "Local Currency LT|0")</f>
        <v>44238</v>
      </c>
      <c r="S112" s="10">
        <f>_xll.SNL.Clients.Office.Excel.Functions.SPG(A112, "RD_CREDIT_WATCH_OUTLOOK_DATE_GLOBAL", "Issuer Credit Rating", "Local Currency LT|0")</f>
        <v>44238</v>
      </c>
    </row>
    <row r="113" spans="1:19">
      <c r="A113" t="s">
        <v>117</v>
      </c>
      <c r="B113" t="str">
        <f>_xll.SNL.Clients.Office.Excel.Functions.SPG(A113,"SP_IPO_DATE")</f>
        <v/>
      </c>
      <c r="C113" s="5">
        <f>_xll.SNL.Clients.Office.Excel.Functions.SPG(A113, "SP_VOLUME_AVG_WEEKLY_TO_SHARES_OUT", , "1M")</f>
        <v>3.5324377407890015</v>
      </c>
      <c r="D113" s="5">
        <f>_xll.SNL.Clients.Office.Excel.Functions.SPG(A113, "SP_VOLUME_AVG_WEEKLY_TO_SHARES_OUT", , "3M")</f>
        <v>3.2969641556091238</v>
      </c>
      <c r="E113" s="5">
        <f>_xll.SNL.Clients.Office.Excel.Functions.SPG(A113, "SP_VOLUME_AVG_DAILY_TO_1YR_AVG_DAILY", , "1M")</f>
        <v>124.42</v>
      </c>
      <c r="F113" s="5">
        <f>_xll.SNL.Clients.Office.Excel.Functions.SPG(A113, "SP_VOLUME_AVG_DAILY_TO_1YR_AVG_DAILY", , "3M")</f>
        <v>116.13</v>
      </c>
      <c r="G113" s="9" t="str">
        <f>_xll.SNL.Clients.Office.Excel.Functions.SPG(A113, "IQ_SECTOR")</f>
        <v>Utilities</v>
      </c>
      <c r="H113" s="9" t="str">
        <f>_xll.SNL.Clients.Office.Excel.Functions.SPG(A113, "IQ_INDUSTRY_GROUP")</f>
        <v>Utilities</v>
      </c>
      <c r="I113" s="9" t="str">
        <f>_xll.SNL.Clients.Office.Excel.Functions.SPG(A113, "IQ_INDUSTRY")</f>
        <v>Multi-Utilities</v>
      </c>
      <c r="J113" s="9" t="str">
        <f>_xll.SNL.Clients.Office.Excel.Functions.SPG(A113, "IQ_PRIMARY_INDUSTRY")</f>
        <v>Multi-Utilities</v>
      </c>
      <c r="K113" s="9" t="str">
        <f>_xll.SNL.Clients.Office.Excel.Functions.SPG(A113, "NAICS_CODE", "Primary")</f>
        <v>2211 - Electric Power Generation, Transmission and Distribution</v>
      </c>
      <c r="L113" s="9" t="str">
        <f>_xll.SNL.Clients.Office.Excel.Functions.SPG(A113, "SP_TOPICTAG")</f>
        <v>Clean Energy; Energy Efficiency; Energy Management; Energy Storage; CleanTech; Smart Energy; Power Grid; Utility Scale Solar</v>
      </c>
      <c r="M113" s="5">
        <f>_xll.SNL.Clients.Office.Excel.Functions.SPG(A113, "SP_PCT_SHARES_OWNED_ALL_INSTITUTIONS")</f>
        <v>68.56</v>
      </c>
      <c r="N113" s="9" t="str">
        <f>_xll.SNL.Clients.Office.Excel.Functions.SPG(A113, "RD_CREDIT_RATING_GLOBAL", "Issuer Credit Rating", "Local Currency LT|0")</f>
        <v>A-</v>
      </c>
      <c r="O113" s="9" t="str">
        <f>_xll.SNL.Clients.Office.Excel.Functions.SPG(A113, "RD_CWOL_GLOBAL", "Issuer Credit Rating", "Local Currency LT|0")</f>
        <v>Stable</v>
      </c>
      <c r="P113" s="9" t="str">
        <f>_xll.SNL.Clients.Office.Excel.Functions.SPG(A113, "RD_RATING_ACTION_GLOBAL", "Issuer Credit Rating", "Local Currency LT|0")</f>
        <v>CreditWatch/Outlook (10/06/2022)</v>
      </c>
      <c r="Q113" s="10">
        <f>_xll.SNL.Clients.Office.Excel.Functions.SPG(A113, "RD_LAST_REVIEW_DATE_GLOBAL", "Issuer Credit Rating", "Local Currency LT")</f>
        <v>45532</v>
      </c>
      <c r="R113" s="10">
        <f>_xll.SNL.Clients.Office.Excel.Functions.SPG(A113, "RD_CREDIT_RATING_DATE_GLOBAL", "Issuer Credit Rating", "Local Currency LT|0")</f>
        <v>39532</v>
      </c>
      <c r="S113" s="10">
        <f>_xll.SNL.Clients.Office.Excel.Functions.SPG(A113, "RD_CREDIT_WATCH_OUTLOOK_DATE_GLOBAL", "Issuer Credit Rating", "Local Currency LT|0")</f>
        <v>44840</v>
      </c>
    </row>
    <row r="114" spans="1:19">
      <c r="A114" t="s">
        <v>118</v>
      </c>
      <c r="B114" t="str">
        <f>_xll.SNL.Clients.Office.Excel.Functions.SPG(A114,"SP_IPO_DATE")</f>
        <v/>
      </c>
      <c r="C114" s="5">
        <f>_xll.SNL.Clients.Office.Excel.Functions.SPG(A114, "SP_VOLUME_AVG_WEEKLY_TO_SHARES_OUT", , "1M")</f>
        <v>8.1338698591927194</v>
      </c>
      <c r="D114" s="5">
        <f>_xll.SNL.Clients.Office.Excel.Functions.SPG(A114, "SP_VOLUME_AVG_WEEKLY_TO_SHARES_OUT", , "3M")</f>
        <v>5.4894978052131336</v>
      </c>
      <c r="E114" s="5">
        <f>_xll.SNL.Clients.Office.Excel.Functions.SPG(A114, "SP_VOLUME_AVG_DAILY_TO_1YR_AVG_DAILY", , "1M")</f>
        <v>212.15</v>
      </c>
      <c r="F114" s="5">
        <f>_xll.SNL.Clients.Office.Excel.Functions.SPG(A114, "SP_VOLUME_AVG_DAILY_TO_1YR_AVG_DAILY", , "3M")</f>
        <v>143.18</v>
      </c>
      <c r="G114" s="9" t="str">
        <f>_xll.SNL.Clients.Office.Excel.Functions.SPG(A114, "IQ_SECTOR")</f>
        <v>Consumer Staples</v>
      </c>
      <c r="H114" s="9" t="str">
        <f>_xll.SNL.Clients.Office.Excel.Functions.SPG(A114, "IQ_INDUSTRY_GROUP")</f>
        <v>Food, Beverage and Tobacco</v>
      </c>
      <c r="I114" s="9" t="str">
        <f>_xll.SNL.Clients.Office.Excel.Functions.SPG(A114, "IQ_INDUSTRY")</f>
        <v>Beverages</v>
      </c>
      <c r="J114" s="9" t="str">
        <f>_xll.SNL.Clients.Office.Excel.Functions.SPG(A114, "IQ_PRIMARY_INDUSTRY")</f>
        <v>Distillers and Vintners</v>
      </c>
      <c r="K114" s="9" t="str">
        <f>_xll.SNL.Clients.Office.Excel.Functions.SPG(A114, "NAICS_CODE", "Primary")</f>
        <v>3121 - Beverage Manufacturing</v>
      </c>
      <c r="L114" s="9" t="str">
        <f>_xll.SNL.Clients.Office.Excel.Functions.SPG(A114, "SP_TOPICTAG")</f>
        <v>Distillery</v>
      </c>
      <c r="M114" s="5">
        <f>_xll.SNL.Clients.Office.Excel.Functions.SPG(A114, "SP_PCT_SHARES_OWNED_ALL_INSTITUTIONS")</f>
        <v>85.68</v>
      </c>
      <c r="N114" s="9" t="str">
        <f>_xll.SNL.Clients.Office.Excel.Functions.SPG(A114, "RD_CREDIT_RATING_GLOBAL", "Issuer Credit Rating", "Local Currency LT|0")</f>
        <v>BBB</v>
      </c>
      <c r="O114" s="9" t="str">
        <f>_xll.SNL.Clients.Office.Excel.Functions.SPG(A114, "RD_CWOL_GLOBAL", "Issuer Credit Rating", "Local Currency LT|0")</f>
        <v>Stable</v>
      </c>
      <c r="P114" s="9" t="str">
        <f>_xll.SNL.Clients.Office.Excel.Functions.SPG(A114, "RD_RATING_ACTION_GLOBAL", "Issuer Credit Rating", "Local Currency LT|0")</f>
        <v>CreditWatch/Outlook (12/09/2020)</v>
      </c>
      <c r="Q114" s="10">
        <f>_xll.SNL.Clients.Office.Excel.Functions.SPG(A114, "RD_LAST_REVIEW_DATE_GLOBAL", "Issuer Credit Rating", "Local Currency LT")</f>
        <v>45370</v>
      </c>
      <c r="R114" s="10">
        <f>_xll.SNL.Clients.Office.Excel.Functions.SPG(A114, "RD_CREDIT_RATING_DATE_GLOBAL", "Issuer Credit Rating", "Local Currency LT|0")</f>
        <v>43217</v>
      </c>
      <c r="S114" s="10">
        <f>_xll.SNL.Clients.Office.Excel.Functions.SPG(A114, "RD_CREDIT_WATCH_OUTLOOK_DATE_GLOBAL", "Issuer Credit Rating", "Local Currency LT|0")</f>
        <v>44174</v>
      </c>
    </row>
    <row r="115" spans="1:19">
      <c r="A115" t="s">
        <v>119</v>
      </c>
      <c r="B115" t="str">
        <f>_xll.SNL.Clients.Office.Excel.Functions.SPG(A115,"SP_IPO_DATE")</f>
        <v/>
      </c>
      <c r="C115" s="5">
        <f>_xll.SNL.Clients.Office.Excel.Functions.SPG(A115, "SP_VOLUME_AVG_WEEKLY_TO_SHARES_OUT", , "1M")</f>
        <v>8.8792091890384075</v>
      </c>
      <c r="D115" s="5">
        <f>_xll.SNL.Clients.Office.Excel.Functions.SPG(A115, "SP_VOLUME_AVG_WEEKLY_TO_SHARES_OUT", , "3M")</f>
        <v>6.0767347863730237</v>
      </c>
      <c r="E115" s="5">
        <f>_xll.SNL.Clients.Office.Excel.Functions.SPG(A115, "SP_VOLUME_AVG_DAILY_TO_1YR_AVG_DAILY", , "1M")</f>
        <v>165.71</v>
      </c>
      <c r="F115" s="5">
        <f>_xll.SNL.Clients.Office.Excel.Functions.SPG(A115, "SP_VOLUME_AVG_DAILY_TO_1YR_AVG_DAILY", , "3M")</f>
        <v>113.41</v>
      </c>
      <c r="G115" s="9" t="str">
        <f>_xll.SNL.Clients.Office.Excel.Functions.SPG(A115, "IQ_SECTOR")</f>
        <v>Utilities</v>
      </c>
      <c r="H115" s="9" t="str">
        <f>_xll.SNL.Clients.Office.Excel.Functions.SPG(A115, "IQ_INDUSTRY_GROUP")</f>
        <v>Utilities</v>
      </c>
      <c r="I115" s="9" t="str">
        <f>_xll.SNL.Clients.Office.Excel.Functions.SPG(A115, "IQ_INDUSTRY")</f>
        <v>Electric Utilities</v>
      </c>
      <c r="J115" s="9" t="str">
        <f>_xll.SNL.Clients.Office.Excel.Functions.SPG(A115, "IQ_PRIMARY_INDUSTRY")</f>
        <v>Electric Utilities</v>
      </c>
      <c r="K115" s="9" t="str">
        <f>_xll.SNL.Clients.Office.Excel.Functions.SPG(A115, "NAICS_CODE", "Primary")</f>
        <v>22111 - Electric Power Generation</v>
      </c>
      <c r="L115" s="9" t="str">
        <f>_xll.SNL.Clients.Office.Excel.Functions.SPG(A115, "SP_TOPICTAG")</f>
        <v>Clean Energy; Energy Efficiency; Energy Management; Energy Storage; CleanTech; Conventional Nuclear; Smart Energy; Biofuel; ClimateTech; Utility Scale Solar; Onshore and Offshore Wind</v>
      </c>
      <c r="M115" s="5">
        <f>_xll.SNL.Clients.Office.Excel.Functions.SPG(A115, "SP_PCT_SHARES_OWNED_ALL_INSTITUTIONS")</f>
        <v>83.31</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c r="A116" t="s">
        <v>120</v>
      </c>
      <c r="B116" t="str">
        <f>_xll.SNL.Clients.Office.Excel.Functions.SPG(A116,"SP_IPO_DATE")</f>
        <v/>
      </c>
      <c r="C116" s="5">
        <f>_xll.SNL.Clients.Office.Excel.Functions.SPG(A116, "SP_VOLUME_AVG_WEEKLY_TO_SHARES_OUT", , "1M")</f>
        <v>1.6704525253641171</v>
      </c>
      <c r="D116" s="5">
        <f>_xll.SNL.Clients.Office.Excel.Functions.SPG(A116, "SP_VOLUME_AVG_WEEKLY_TO_SHARES_OUT", , "3M")</f>
        <v>1.9871260746606643</v>
      </c>
      <c r="E116" s="5">
        <f>_xll.SNL.Clients.Office.Excel.Functions.SPG(A116, "SP_VOLUME_AVG_DAILY_TO_1YR_AVG_DAILY", , "1M")</f>
        <v>74.36</v>
      </c>
      <c r="F116" s="5">
        <f>_xll.SNL.Clients.Office.Excel.Functions.SPG(A116, "SP_VOLUME_AVG_DAILY_TO_1YR_AVG_DAILY", , "3M")</f>
        <v>88.46</v>
      </c>
      <c r="G116" s="9" t="str">
        <f>_xll.SNL.Clients.Office.Excel.Functions.SPG(A116, "IQ_SECTOR")</f>
        <v>Industrials</v>
      </c>
      <c r="H116" s="9" t="str">
        <f>_xll.SNL.Clients.Office.Excel.Functions.SPG(A116, "IQ_INDUSTRY_GROUP")</f>
        <v>Commercial and Professional Services</v>
      </c>
      <c r="I116" s="9" t="str">
        <f>_xll.SNL.Clients.Office.Excel.Functions.SPG(A116, "IQ_INDUSTRY")</f>
        <v>Commercial Services and Supplies</v>
      </c>
      <c r="J116" s="9" t="str">
        <f>_xll.SNL.Clients.Office.Excel.Functions.SPG(A116, "IQ_PRIMARY_INDUSTRY")</f>
        <v>Diversified Support Services</v>
      </c>
      <c r="K116" s="9" t="str">
        <f>_xll.SNL.Clients.Office.Excel.Functions.SPG(A116, "NAICS_CODE", "Primary")</f>
        <v>561499 - All Other Business Support Services</v>
      </c>
      <c r="L116" s="9" t="str">
        <f>_xll.SNL.Clients.Office.Excel.Functions.SPG(A116, "SP_TOPICTAG")</f>
        <v>Computer Vision; Fleet Management; Car Sharing; Artificial Intelligence</v>
      </c>
      <c r="M116" s="5">
        <f>_xll.SNL.Clients.Office.Excel.Functions.SPG(A116, "SP_PCT_SHARES_OWNED_ALL_INSTITUTIONS")</f>
        <v>83.89</v>
      </c>
      <c r="N116" s="9" t="str">
        <f>_xll.SNL.Clients.Office.Excel.Functions.SPG(A116, "RD_CREDIT_RATING_GLOBAL", "Issuer Credit Rating", "Local Currency LT|0")</f>
        <v/>
      </c>
      <c r="O116" s="9" t="str">
        <f>_xll.SNL.Clients.Office.Excel.Functions.SPG(A116, "RD_CWOL_GLOBAL", "Issuer Credit Rating", "Local Currency LT|0")</f>
        <v/>
      </c>
      <c r="P116" s="9" t="str">
        <f>_xll.SNL.Clients.Office.Excel.Functions.SPG(A116, "RD_RATING_ACTION_GLOBAL", "Issuer Credit Rating", "Local Currency LT|0")</f>
        <v/>
      </c>
      <c r="Q116" s="10" t="str">
        <f>_xll.SNL.Clients.Office.Excel.Functions.SPG(A116, "RD_LAST_REVIEW_DATE_GLOBAL", "Issuer Credit Rating", "Local Currency LT")</f>
        <v/>
      </c>
      <c r="R116" s="10" t="str">
        <f>_xll.SNL.Clients.Office.Excel.Functions.SPG(A116, "RD_CREDIT_RATING_DATE_GLOBAL", "Issuer Credit Rating", "Local Currency LT|0")</f>
        <v/>
      </c>
      <c r="S116" s="10" t="str">
        <f>_xll.SNL.Clients.Office.Excel.Functions.SPG(A116, "RD_CREDIT_WATCH_OUTLOOK_DATE_GLOBAL", "Issuer Credit Rating", "Local Currency LT|0")</f>
        <v/>
      </c>
    </row>
    <row r="117" spans="1:19">
      <c r="A117" t="s">
        <v>121</v>
      </c>
      <c r="B117" t="str">
        <f>_xll.SNL.Clients.Office.Excel.Functions.SPG(A117,"SP_IPO_DATE")</f>
        <v/>
      </c>
      <c r="C117" s="5">
        <f>_xll.SNL.Clients.Office.Excel.Functions.SPG(A117, "SP_VOLUME_AVG_WEEKLY_TO_SHARES_OUT", , "1M")</f>
        <v>4.0709061383470972</v>
      </c>
      <c r="D117" s="5">
        <f>_xll.SNL.Clients.Office.Excel.Functions.SPG(A117, "SP_VOLUME_AVG_WEEKLY_TO_SHARES_OUT", , "3M")</f>
        <v>2.9977299031861282</v>
      </c>
      <c r="E117" s="5">
        <f>_xll.SNL.Clients.Office.Excel.Functions.SPG(A117, "SP_VOLUME_AVG_DAILY_TO_1YR_AVG_DAILY", , "1M")</f>
        <v>119.22</v>
      </c>
      <c r="F117" s="5">
        <f>_xll.SNL.Clients.Office.Excel.Functions.SPG(A117, "SP_VOLUME_AVG_DAILY_TO_1YR_AVG_DAILY", , "3M")</f>
        <v>87.79</v>
      </c>
      <c r="G117" s="9" t="str">
        <f>_xll.SNL.Clients.Office.Excel.Functions.SPG(A117, "IQ_SECTOR")</f>
        <v>Information Technology</v>
      </c>
      <c r="H117" s="9" t="str">
        <f>_xll.SNL.Clients.Office.Excel.Functions.SPG(A117, "IQ_INDUSTRY_GROUP")</f>
        <v>Technology Hardware and Equipment</v>
      </c>
      <c r="I117" s="9" t="str">
        <f>_xll.SNL.Clients.Office.Excel.Functions.SPG(A117, "IQ_INDUSTRY")</f>
        <v>Electronic Equipment, Instruments and Components</v>
      </c>
      <c r="J117" s="9" t="str">
        <f>_xll.SNL.Clients.Office.Excel.Functions.SPG(A117, "IQ_PRIMARY_INDUSTRY")</f>
        <v>Electronic Components</v>
      </c>
      <c r="K117" s="9" t="str">
        <f>_xll.SNL.Clients.Office.Excel.Functions.SPG(A117, "NAICS_CODE", "Primary")</f>
        <v>334419 - Other Electronic Component Manufacturing</v>
      </c>
      <c r="L117" s="9" t="str">
        <f>_xll.SNL.Clients.Office.Excel.Functions.SPG(A117, "SP_TOPICTAG")</f>
        <v>Optical Infrastructure; Environmental Engineering; Sensors; Edge Computing; 3D Printing; Onshore and Offshore Wind</v>
      </c>
      <c r="M117" s="5">
        <f>_xll.SNL.Clients.Office.Excel.Functions.SPG(A117, "SP_PCT_SHARES_OWNED_ALL_INSTITUTIONS")</f>
        <v>77.12</v>
      </c>
      <c r="N117" s="9" t="str">
        <f>_xll.SNL.Clients.Office.Excel.Functions.SPG(A117, "RD_CREDIT_RATING_GLOBAL", "Issuer Credit Rating", "Local Currency LT|0")</f>
        <v>BBB+</v>
      </c>
      <c r="O117" s="9" t="str">
        <f>_xll.SNL.Clients.Office.Excel.Functions.SPG(A117, "RD_CWOL_GLOBAL", "Issuer Credit Rating", "Local Currency LT|0")</f>
        <v>Negative</v>
      </c>
      <c r="P117" s="9" t="str">
        <f>_xll.SNL.Clients.Office.Excel.Functions.SPG(A117, "RD_RATING_ACTION_GLOBAL", "Issuer Credit Rating", "Local Currency LT|0")</f>
        <v>CreditWatch/Outlook (02/16/2024)</v>
      </c>
      <c r="Q117" s="10">
        <f>_xll.SNL.Clients.Office.Excel.Functions.SPG(A117, "RD_LAST_REVIEW_DATE_GLOBAL", "Issuer Credit Rating", "Local Currency LT")</f>
        <v>45384</v>
      </c>
      <c r="R117" s="10">
        <f>_xll.SNL.Clients.Office.Excel.Functions.SPG(A117, "RD_CREDIT_RATING_DATE_GLOBAL", "Issuer Credit Rating", "Local Currency LT|0")</f>
        <v>42304</v>
      </c>
      <c r="S117" s="10">
        <f>_xll.SNL.Clients.Office.Excel.Functions.SPG(A117, "RD_CREDIT_WATCH_OUTLOOK_DATE_GLOBAL", "Issuer Credit Rating", "Local Currency LT|0")</f>
        <v>45338</v>
      </c>
    </row>
    <row r="118" spans="1:19">
      <c r="A118" t="s">
        <v>122</v>
      </c>
      <c r="B118" s="10">
        <f>_xll.SNL.Clients.Office.Excel.Functions.SPG(A118,"SP_IPO_DATE")</f>
        <v>40526</v>
      </c>
      <c r="C118" s="5">
        <f>_xll.SNL.Clients.Office.Excel.Functions.SPG(A118, "SP_VOLUME_AVG_WEEKLY_TO_SHARES_OUT", , "1M")</f>
        <v>3.2879638745612629</v>
      </c>
      <c r="D118" s="5">
        <f>_xll.SNL.Clients.Office.Excel.Functions.SPG(A118, "SP_VOLUME_AVG_WEEKLY_TO_SHARES_OUT", , "3M")</f>
        <v>3.3652373452435373</v>
      </c>
      <c r="E118" s="5">
        <f>_xll.SNL.Clients.Office.Excel.Functions.SPG(A118, "SP_VOLUME_AVG_DAILY_TO_1YR_AVG_DAILY", , "1M")</f>
        <v>96.32</v>
      </c>
      <c r="F118" s="5">
        <f>_xll.SNL.Clients.Office.Excel.Functions.SPG(A118, "SP_VOLUME_AVG_DAILY_TO_1YR_AVG_DAILY", , "3M")</f>
        <v>98.58</v>
      </c>
      <c r="G118" s="9" t="str">
        <f>_xll.SNL.Clients.Office.Excel.Functions.SPG(A118, "IQ_SECTOR")</f>
        <v>Financials</v>
      </c>
      <c r="H118" s="9" t="str">
        <f>_xll.SNL.Clients.Office.Excel.Functions.SPG(A118, "IQ_INDUSTRY_GROUP")</f>
        <v>Financial Services</v>
      </c>
      <c r="I118" s="9" t="str">
        <f>_xll.SNL.Clients.Office.Excel.Functions.SPG(A118, "IQ_INDUSTRY")</f>
        <v>Financial Services</v>
      </c>
      <c r="J118" s="9" t="str">
        <f>_xll.SNL.Clients.Office.Excel.Functions.SPG(A118, "IQ_PRIMARY_INDUSTRY")</f>
        <v>Transaction and Payment Processing Services</v>
      </c>
      <c r="K118" s="9" t="str">
        <f>_xll.SNL.Clients.Office.Excel.Functions.SPG(A118, "NAICS_CODE", "Primary")</f>
        <v>513210 - Software Publishers</v>
      </c>
      <c r="L118" s="9" t="str">
        <f>_xll.SNL.Clients.Office.Excel.Functions.SPG(A118, "SP_TOPICTAG")</f>
        <v>Anti-Fraud; Data Protection; Process Automation; Payment Facilitator Enablers</v>
      </c>
      <c r="M118" s="5">
        <f>_xll.SNL.Clients.Office.Excel.Functions.SPG(A118, "SP_PCT_SHARES_OWNED_ALL_INSTITUTIONS")</f>
        <v>88.84</v>
      </c>
      <c r="N118" s="9" t="str">
        <f>_xll.SNL.Clients.Office.Excel.Functions.SPG(A118, "RD_CREDIT_RATING_GLOBAL", "Issuer Credit Rating", "Local Currency LT|0")</f>
        <v>BB+</v>
      </c>
      <c r="O118" s="9" t="str">
        <f>_xll.SNL.Clients.Office.Excel.Functions.SPG(A118, "RD_CWOL_GLOBAL", "Issuer Credit Rating", "Local Currency LT|0")</f>
        <v>Stable</v>
      </c>
      <c r="P118" s="9" t="str">
        <f>_xll.SNL.Clients.Office.Excel.Functions.SPG(A118, "RD_RATING_ACTION_GLOBAL", "Issuer Credit Rating", "Local Currency LT|0")</f>
        <v>CreditWatch/Outlook (10/18/2022)</v>
      </c>
      <c r="Q118" s="10">
        <f>_xll.SNL.Clients.Office.Excel.Functions.SPG(A118, "RD_LAST_REVIEW_DATE_GLOBAL", "Issuer Credit Rating", "Local Currency LT")</f>
        <v>45492</v>
      </c>
      <c r="R118" s="10">
        <f>_xll.SNL.Clients.Office.Excel.Functions.SPG(A118, "RD_CREDIT_RATING_DATE_GLOBAL", "Issuer Credit Rating", "Local Currency LT|0")</f>
        <v>41890</v>
      </c>
      <c r="S118" s="10">
        <f>_xll.SNL.Clients.Office.Excel.Functions.SPG(A118, "RD_CREDIT_WATCH_OUTLOOK_DATE_GLOBAL", "Issuer Credit Rating", "Local Currency LT|0")</f>
        <v>44852</v>
      </c>
    </row>
    <row r="119" spans="1:19">
      <c r="A119" t="s">
        <v>123</v>
      </c>
      <c r="B119" t="str">
        <f>_xll.SNL.Clients.Office.Excel.Functions.SPG(A119,"SP_IPO_DATE")</f>
        <v/>
      </c>
      <c r="C119" s="5">
        <f>_xll.SNL.Clients.Office.Excel.Functions.SPG(A119, "SP_VOLUME_AVG_WEEKLY_TO_SHARES_OUT", , "1M")</f>
        <v>2.9484955542613487</v>
      </c>
      <c r="D119" s="5">
        <f>_xll.SNL.Clients.Office.Excel.Functions.SPG(A119, "SP_VOLUME_AVG_WEEKLY_TO_SHARES_OUT", , "3M")</f>
        <v>2.6616885286126557</v>
      </c>
      <c r="E119" s="5">
        <f>_xll.SNL.Clients.Office.Excel.Functions.SPG(A119, "SP_VOLUME_AVG_DAILY_TO_1YR_AVG_DAILY", , "1M")</f>
        <v>124.43</v>
      </c>
      <c r="F119" s="5">
        <f>_xll.SNL.Clients.Office.Excel.Functions.SPG(A119, "SP_VOLUME_AVG_DAILY_TO_1YR_AVG_DAILY", , "3M")</f>
        <v>112.33</v>
      </c>
      <c r="G119" s="9" t="str">
        <f>_xll.SNL.Clients.Office.Excel.Functions.SPG(A119, "IQ_SECTOR")</f>
        <v>Materials</v>
      </c>
      <c r="H119" s="9" t="str">
        <f>_xll.SNL.Clients.Office.Excel.Functions.SPG(A119, "IQ_INDUSTRY_GROUP")</f>
        <v>Materials</v>
      </c>
      <c r="I119" s="9" t="str">
        <f>_xll.SNL.Clients.Office.Excel.Functions.SPG(A119, "IQ_INDUSTRY")</f>
        <v>Chemicals</v>
      </c>
      <c r="J119" s="9" t="str">
        <f>_xll.SNL.Clients.Office.Excel.Functions.SPG(A119, "IQ_PRIMARY_INDUSTRY")</f>
        <v>Fertilizers and Agricultural Chemicals</v>
      </c>
      <c r="K119" s="9" t="str">
        <f>_xll.SNL.Clients.Office.Excel.Functions.SPG(A119, "NAICS_CODE", "Primary")</f>
        <v>32531 - Fertilizer and Compost Manufacturing</v>
      </c>
      <c r="L119" s="9" t="str">
        <f>_xll.SNL.Clients.Office.Excel.Functions.SPG(A119, "SP_TOPICTAG")</f>
        <v>Farming; Horticulture</v>
      </c>
      <c r="M119" s="5">
        <f>_xll.SNL.Clients.Office.Excel.Functions.SPG(A119, "SP_PCT_SHARES_OWNED_ALL_INSTITUTIONS")</f>
        <v>85.45</v>
      </c>
      <c r="N119" s="9" t="str">
        <f>_xll.SNL.Clients.Office.Excel.Functions.SPG(A119, "RD_CREDIT_RATING_GLOBAL", "Issuer Credit Rating", "Local Currency LT|0")</f>
        <v>A-</v>
      </c>
      <c r="O119" s="9" t="str">
        <f>_xll.SNL.Clients.Office.Excel.Functions.SPG(A119, "RD_CWOL_GLOBAL", "Issuer Credit Rating", "Local Currency LT|0")</f>
        <v>Stable</v>
      </c>
      <c r="P119" s="9" t="str">
        <f>_xll.SNL.Clients.Office.Excel.Functions.SPG(A119, "RD_RATING_ACTION_GLOBAL", "Issuer Credit Rating", "Local Currency LT|0")</f>
        <v>New Rating | CreditWatch/Outlook (06/03/2019)</v>
      </c>
      <c r="Q119" s="10">
        <f>_xll.SNL.Clients.Office.Excel.Functions.SPG(A119, "RD_LAST_REVIEW_DATE_GLOBAL", "Issuer Credit Rating", "Local Currency LT")</f>
        <v>45618</v>
      </c>
      <c r="R119" s="10">
        <f>_xll.SNL.Clients.Office.Excel.Functions.SPG(A119, "RD_CREDIT_RATING_DATE_GLOBAL", "Issuer Credit Rating", "Local Currency LT|0")</f>
        <v>43619</v>
      </c>
      <c r="S119" s="10">
        <f>_xll.SNL.Clients.Office.Excel.Functions.SPG(A119, "RD_CREDIT_WATCH_OUTLOOK_DATE_GLOBAL", "Issuer Credit Rating", "Local Currency LT|0")</f>
        <v>43619</v>
      </c>
    </row>
    <row r="120" spans="1:19">
      <c r="A120" t="s">
        <v>124</v>
      </c>
      <c r="B120" s="10">
        <f>_xll.SNL.Clients.Office.Excel.Functions.SPG(A120,"SP_IPO_DATE")</f>
        <v>35977</v>
      </c>
      <c r="C120" s="5">
        <f>_xll.SNL.Clients.Office.Excel.Functions.SPG(A120, "SP_VOLUME_AVG_WEEKLY_TO_SHARES_OUT", , "1M")</f>
        <v>3.0181670004121055</v>
      </c>
      <c r="D120" s="5">
        <f>_xll.SNL.Clients.Office.Excel.Functions.SPG(A120, "SP_VOLUME_AVG_WEEKLY_TO_SHARES_OUT", , "3M")</f>
        <v>3.0324724564166834</v>
      </c>
      <c r="E120" s="5">
        <f>_xll.SNL.Clients.Office.Excel.Functions.SPG(A120, "SP_VOLUME_AVG_DAILY_TO_1YR_AVG_DAILY", , "1M")</f>
        <v>99.96</v>
      </c>
      <c r="F120" s="5">
        <f>_xll.SNL.Clients.Office.Excel.Functions.SPG(A120, "SP_VOLUME_AVG_DAILY_TO_1YR_AVG_DAILY", , "3M")</f>
        <v>100.43</v>
      </c>
      <c r="G120" s="9" t="str">
        <f>_xll.SNL.Clients.Office.Excel.Functions.SPG(A120, "IQ_SECTOR")</f>
        <v>Real Estate</v>
      </c>
      <c r="H120" s="9" t="str">
        <f>_xll.SNL.Clients.Office.Excel.Functions.SPG(A120, "IQ_INDUSTRY_GROUP")</f>
        <v>Real Estate Management and Development</v>
      </c>
      <c r="I120" s="9" t="str">
        <f>_xll.SNL.Clients.Office.Excel.Functions.SPG(A120, "IQ_INDUSTRY")</f>
        <v>Real Estate Management and Development</v>
      </c>
      <c r="J120" s="9" t="str">
        <f>_xll.SNL.Clients.Office.Excel.Functions.SPG(A120, "IQ_PRIMARY_INDUSTRY")</f>
        <v>Real Estate Services</v>
      </c>
      <c r="K120" s="9" t="str">
        <f>_xll.SNL.Clients.Office.Excel.Functions.SPG(A120, "NAICS_CODE", "Primary")</f>
        <v>541611 - Administrative Management and General Management Consulting Services</v>
      </c>
      <c r="L120" s="9" t="str">
        <f>_xll.SNL.Clients.Office.Excel.Functions.SPG(A120, "SP_TOPICTAG")</f>
        <v>Data Integration; Digital Media; Customer Analytics; Data Protection; Real Estate Technology; Artificial Intelligence</v>
      </c>
      <c r="M120" s="5">
        <f>_xll.SNL.Clients.Office.Excel.Functions.SPG(A120, "SP_PCT_SHARES_OWNED_ALL_INSTITUTIONS")</f>
        <v>98</v>
      </c>
      <c r="N120" s="9" t="str">
        <f>_xll.SNL.Clients.Office.Excel.Functions.SPG(A120, "RD_CREDIT_RATING_GLOBAL", "Issuer Credit Rating", "Local Currency LT|0")</f>
        <v>BB+</v>
      </c>
      <c r="O120" s="9" t="str">
        <f>_xll.SNL.Clients.Office.Excel.Functions.SPG(A120, "RD_CWOL_GLOBAL", "Issuer Credit Rating", "Local Currency LT|0")</f>
        <v>Stable</v>
      </c>
      <c r="P120" s="9" t="str">
        <f>_xll.SNL.Clients.Office.Excel.Functions.SPG(A120, "RD_RATING_ACTION_GLOBAL", "Issuer Credit Rating", "Local Currency LT|0")</f>
        <v>CreditWatch/Outlook (05/02/2023)</v>
      </c>
      <c r="Q120" s="10">
        <f>_xll.SNL.Clients.Office.Excel.Functions.SPG(A120, "RD_LAST_REVIEW_DATE_GLOBAL", "Issuer Credit Rating", "Local Currency LT")</f>
        <v>45378</v>
      </c>
      <c r="R120" s="10">
        <f>_xll.SNL.Clients.Office.Excel.Functions.SPG(A120, "RD_CREDIT_RATING_DATE_GLOBAL", "Issuer Credit Rating", "Local Currency LT|0")</f>
        <v>44006</v>
      </c>
      <c r="S120" s="10">
        <f>_xll.SNL.Clients.Office.Excel.Functions.SPG(A120, "RD_CREDIT_WATCH_OUTLOOK_DATE_GLOBAL", "Issuer Credit Rating", "Local Currency LT|0")</f>
        <v>45048</v>
      </c>
    </row>
    <row r="121" spans="1:19">
      <c r="A121" t="s">
        <v>125</v>
      </c>
      <c r="B121" t="str">
        <f>_xll.SNL.Clients.Office.Excel.Functions.SPG(A121,"SP_IPO_DATE")</f>
        <v/>
      </c>
      <c r="C121" s="5">
        <f>_xll.SNL.Clients.Office.Excel.Functions.SPG(A121, "SP_VOLUME_AVG_WEEKLY_TO_SHARES_OUT", , "1M")</f>
        <v>2.2581522635893125</v>
      </c>
      <c r="D121" s="5">
        <f>_xll.SNL.Clients.Office.Excel.Functions.SPG(A121, "SP_VOLUME_AVG_WEEKLY_TO_SHARES_OUT", , "3M")</f>
        <v>2.2759433777076006</v>
      </c>
      <c r="E121" s="5">
        <f>_xll.SNL.Clients.Office.Excel.Functions.SPG(A121, "SP_VOLUME_AVG_DAILY_TO_1YR_AVG_DAILY", , "1M")</f>
        <v>104</v>
      </c>
      <c r="F121" s="5">
        <f>_xll.SNL.Clients.Office.Excel.Functions.SPG(A121, "SP_VOLUME_AVG_DAILY_TO_1YR_AVG_DAILY", , "3M")</f>
        <v>104.82</v>
      </c>
      <c r="G121" s="9" t="str">
        <f>_xll.SNL.Clients.Office.Excel.Functions.SPG(A121, "IQ_SECTOR")</f>
        <v>Consumer Staples</v>
      </c>
      <c r="H121" s="9" t="str">
        <f>_xll.SNL.Clients.Office.Excel.Functions.SPG(A121, "IQ_INDUSTRY_GROUP")</f>
        <v>Consumer Staples Distribution and Retail</v>
      </c>
      <c r="I121" s="9" t="str">
        <f>_xll.SNL.Clients.Office.Excel.Functions.SPG(A121, "IQ_INDUSTRY")</f>
        <v>Consumer Staples Distribution and Retail</v>
      </c>
      <c r="J121" s="9" t="str">
        <f>_xll.SNL.Clients.Office.Excel.Functions.SPG(A121, "IQ_PRIMARY_INDUSTRY")</f>
        <v>Consumer Staples Merchandise Retail</v>
      </c>
      <c r="K121" s="9" t="str">
        <f>_xll.SNL.Clients.Office.Excel.Functions.SPG(A121, "NAICS_CODE", "Primary")</f>
        <v>455211 - Warehouse Clubs and Supercenters</v>
      </c>
      <c r="L121" s="9" t="str">
        <f>_xll.SNL.Clients.Office.Excel.Functions.SPG(A121, "SP_TOPICTAG")</f>
        <v>Fast-Moving Consumer Goods; Food Delivery; Freight Service; Online Grocery; Utility Scale Solar</v>
      </c>
      <c r="M121" s="5">
        <f>_xll.SNL.Clients.Office.Excel.Functions.SPG(A121, "SP_PCT_SHARES_OWNED_ALL_INSTITUTIONS")</f>
        <v>69.09</v>
      </c>
      <c r="N121" s="9" t="str">
        <f>_xll.SNL.Clients.Office.Excel.Functions.SPG(A121, "RD_CREDIT_RATING_GLOBAL", "Issuer Credit Rating", "Local Currency LT|0")</f>
        <v>AA</v>
      </c>
      <c r="O121" s="9" t="str">
        <f>_xll.SNL.Clients.Office.Excel.Functions.SPG(A121, "RD_CWOL_GLOBAL", "Issuer Credit Rating", "Local Currency LT|0")</f>
        <v>Stable</v>
      </c>
      <c r="P121" s="9" t="str">
        <f>_xll.SNL.Clients.Office.Excel.Functions.SPG(A121, "RD_RATING_ACTION_GLOBAL", "Issuer Credit Rating", "Local Currency LT|0")</f>
        <v>Upgrade | CreditWatch/Outlook (01/21/2025)</v>
      </c>
      <c r="Q121" s="10">
        <f>_xll.SNL.Clients.Office.Excel.Functions.SPG(A121, "RD_LAST_REVIEW_DATE_GLOBAL", "Issuer Credit Rating", "Local Currency LT")</f>
        <v>45678</v>
      </c>
      <c r="R121" s="10">
        <f>_xll.SNL.Clients.Office.Excel.Functions.SPG(A121, "RD_CREDIT_RATING_DATE_GLOBAL", "Issuer Credit Rating", "Local Currency LT|0")</f>
        <v>45678</v>
      </c>
      <c r="S121" s="10">
        <f>_xll.SNL.Clients.Office.Excel.Functions.SPG(A121, "RD_CREDIT_WATCH_OUTLOOK_DATE_GLOBAL", "Issuer Credit Rating", "Local Currency LT|0")</f>
        <v>45678</v>
      </c>
    </row>
    <row r="122" spans="1:19">
      <c r="A122" t="s">
        <v>126</v>
      </c>
      <c r="B122" t="str">
        <f>_xll.SNL.Clients.Office.Excel.Functions.SPG(A122,"SP_IPO_DATE")</f>
        <v/>
      </c>
      <c r="C122" s="5">
        <f>_xll.SNL.Clients.Office.Excel.Functions.SPG(A122, "SP_VOLUME_AVG_WEEKLY_TO_SHARES_OUT", , "1M")</f>
        <v>4.3828913172398307</v>
      </c>
      <c r="D122" s="5">
        <f>_xll.SNL.Clients.Office.Excel.Functions.SPG(A122, "SP_VOLUME_AVG_WEEKLY_TO_SHARES_OUT", , "3M")</f>
        <v>4.1781002353964158</v>
      </c>
      <c r="E122" s="5">
        <f>_xll.SNL.Clients.Office.Excel.Functions.SPG(A122, "SP_VOLUME_AVG_DAILY_TO_1YR_AVG_DAILY", , "1M")</f>
        <v>103.9</v>
      </c>
      <c r="F122" s="5">
        <f>_xll.SNL.Clients.Office.Excel.Functions.SPG(A122, "SP_VOLUME_AVG_DAILY_TO_1YR_AVG_DAILY", , "3M")</f>
        <v>99.05</v>
      </c>
      <c r="G122" s="9" t="str">
        <f>_xll.SNL.Clients.Office.Excel.Functions.SPG(A122, "IQ_SECTOR")</f>
        <v>Energy</v>
      </c>
      <c r="H122" s="9" t="str">
        <f>_xll.SNL.Clients.Office.Excel.Functions.SPG(A122, "IQ_INDUSTRY_GROUP")</f>
        <v>Energy</v>
      </c>
      <c r="I122" s="9" t="str">
        <f>_xll.SNL.Clients.Office.Excel.Functions.SPG(A122, "IQ_INDUSTRY")</f>
        <v>Oil, Gas and Consumable Fuels</v>
      </c>
      <c r="J122" s="9" t="str">
        <f>_xll.SNL.Clients.Office.Excel.Functions.SPG(A122, "IQ_PRIMARY_INDUSTRY")</f>
        <v>Oil and Gas Exploration and Production</v>
      </c>
      <c r="K122" s="9" t="str">
        <f>_xll.SNL.Clients.Office.Excel.Functions.SPG(A122, "NAICS_CODE", "Primary")</f>
        <v>2111 - Oil and Gas Extraction</v>
      </c>
      <c r="L122" s="9" t="str">
        <f>_xll.SNL.Clients.Office.Excel.Functions.SPG(A122, "SP_TOPICTAG")</f>
        <v>Environmental Engineering</v>
      </c>
      <c r="M122" s="5">
        <f>_xll.SNL.Clients.Office.Excel.Functions.SPG(A122, "SP_PCT_SHARES_OWNED_ALL_INSTITUTIONS")</f>
        <v>93.08</v>
      </c>
      <c r="N122" s="9" t="str">
        <f>_xll.SNL.Clients.Office.Excel.Functions.SPG(A122, "RD_CREDIT_RATING_GLOBAL", "Issuer Credit Rating", "Local Currency LT|0")</f>
        <v>BBB</v>
      </c>
      <c r="O122" s="9" t="str">
        <f>_xll.SNL.Clients.Office.Excel.Functions.SPG(A122, "RD_CWOL_GLOBAL", "Issuer Credit Rating", "Local Currency LT|0")</f>
        <v>Stable</v>
      </c>
      <c r="P122" s="9" t="str">
        <f>_xll.SNL.Clients.Office.Excel.Functions.SPG(A122, "RD_RATING_ACTION_GLOBAL", "Issuer Credit Rating", "Local Currency LT|0")</f>
        <v>New Rating | CreditWatch/Outlook (10/07/2021)</v>
      </c>
      <c r="Q122" s="10">
        <f>_xll.SNL.Clients.Office.Excel.Functions.SPG(A122, "RD_LAST_REVIEW_DATE_GLOBAL", "Issuer Credit Rating", "Local Currency LT")</f>
        <v>45525</v>
      </c>
      <c r="R122" s="10">
        <f>_xll.SNL.Clients.Office.Excel.Functions.SPG(A122, "RD_CREDIT_RATING_DATE_GLOBAL", "Issuer Credit Rating", "Local Currency LT|0")</f>
        <v>44476</v>
      </c>
      <c r="S122" s="10">
        <f>_xll.SNL.Clients.Office.Excel.Functions.SPG(A122, "RD_CREDIT_WATCH_OUTLOOK_DATE_GLOBAL", "Issuer Credit Rating", "Local Currency LT|0")</f>
        <v>44476</v>
      </c>
    </row>
    <row r="123" spans="1:19">
      <c r="A123" t="s">
        <v>127</v>
      </c>
      <c r="B123" s="10">
        <f>_xll.SNL.Clients.Office.Excel.Functions.SPG(A123,"SP_IPO_DATE")</f>
        <v>43627</v>
      </c>
      <c r="C123" s="5">
        <f>_xll.SNL.Clients.Office.Excel.Functions.SPG(A123, "SP_VOLUME_AVG_WEEKLY_TO_SHARES_OUT", , "1M")</f>
        <v>6.7455522523657985</v>
      </c>
      <c r="D123" s="5">
        <f>_xll.SNL.Clients.Office.Excel.Functions.SPG(A123, "SP_VOLUME_AVG_WEEKLY_TO_SHARES_OUT", , "3M")</f>
        <v>7.0769473202353055</v>
      </c>
      <c r="E123" s="5">
        <f>_xll.SNL.Clients.Office.Excel.Functions.SPG(A123, "SP_VOLUME_AVG_DAILY_TO_1YR_AVG_DAILY", , "1M")</f>
        <v>68.12</v>
      </c>
      <c r="F123" s="5">
        <f>_xll.SNL.Clients.Office.Excel.Functions.SPG(A123, "SP_VOLUME_AVG_DAILY_TO_1YR_AVG_DAILY", , "3M")</f>
        <v>71.47</v>
      </c>
      <c r="G123" s="9" t="str">
        <f>_xll.SNL.Clients.Office.Excel.Functions.SPG(A123, "IQ_SECTOR")</f>
        <v>Information Technology</v>
      </c>
      <c r="H123" s="9" t="str">
        <f>_xll.SNL.Clients.Office.Excel.Functions.SPG(A123, "IQ_INDUSTRY_GROUP")</f>
        <v>Software and Services</v>
      </c>
      <c r="I123" s="9" t="str">
        <f>_xll.SNL.Clients.Office.Excel.Functions.SPG(A123, "IQ_INDUSTRY")</f>
        <v>Software</v>
      </c>
      <c r="J123" s="9" t="str">
        <f>_xll.SNL.Clients.Office.Excel.Functions.SPG(A123, "IQ_PRIMARY_INDUSTRY")</f>
        <v>Systems Software</v>
      </c>
      <c r="K123" s="9" t="str">
        <f>_xll.SNL.Clients.Office.Excel.Functions.SPG(A123, "NAICS_CODE", "Primary")</f>
        <v>513210 - Software Publishers</v>
      </c>
      <c r="L123" s="9" t="str">
        <f>_xll.SNL.Clients.Office.Excel.Functions.SPG(A123, "SP_TOPICTAG")</f>
        <v>Authentication; Endpoint Security Integrity; Data Protection; Cloud Infrastructure; Cloud Security; Network Security; Security Management</v>
      </c>
      <c r="M123" s="5">
        <f>_xll.SNL.Clients.Office.Excel.Functions.SPG(A123, "SP_PCT_SHARES_OWNED_ALL_INSTITUTIONS")</f>
        <v>73.92</v>
      </c>
      <c r="N123" s="9" t="str">
        <f>_xll.SNL.Clients.Office.Excel.Functions.SPG(A123, "RD_CREDIT_RATING_GLOBAL", "Issuer Credit Rating", "Local Currency LT|0")</f>
        <v>BB+</v>
      </c>
      <c r="O123" s="9" t="str">
        <f>_xll.SNL.Clients.Office.Excel.Functions.SPG(A123, "RD_CWOL_GLOBAL", "Issuer Credit Rating", "Local Currency LT|0")</f>
        <v>Stable</v>
      </c>
      <c r="P123" s="9" t="str">
        <f>_xll.SNL.Clients.Office.Excel.Functions.SPG(A123, "RD_RATING_ACTION_GLOBAL", "Issuer Credit Rating", "Local Currency LT|0")</f>
        <v>New Rating | CreditWatch/Outlook (01/11/2021)</v>
      </c>
      <c r="Q123" s="10">
        <f>_xll.SNL.Clients.Office.Excel.Functions.SPG(A123, "RD_LAST_REVIEW_DATE_GLOBAL", "Issuer Credit Rating", "Local Currency LT")</f>
        <v>45678</v>
      </c>
      <c r="R123" s="10">
        <f>_xll.SNL.Clients.Office.Excel.Functions.SPG(A123, "RD_CREDIT_RATING_DATE_GLOBAL", "Issuer Credit Rating", "Local Currency LT|0")</f>
        <v>44207</v>
      </c>
      <c r="S123" s="10">
        <f>_xll.SNL.Clients.Office.Excel.Functions.SPG(A123, "RD_CREDIT_WATCH_OUTLOOK_DATE_GLOBAL", "Issuer Credit Rating", "Local Currency LT|0")</f>
        <v>44207</v>
      </c>
    </row>
    <row r="124" spans="1:19">
      <c r="A124" t="s">
        <v>128</v>
      </c>
      <c r="B124" s="10">
        <f>_xll.SNL.Clients.Office.Excel.Functions.SPG(A124,"SP_IPO_DATE")</f>
        <v>36025</v>
      </c>
      <c r="C124" s="5">
        <f>_xll.SNL.Clients.Office.Excel.Functions.SPG(A124, "SP_VOLUME_AVG_WEEKLY_TO_SHARES_OUT", , "1M")</f>
        <v>3.2849595270524534</v>
      </c>
      <c r="D124" s="5">
        <f>_xll.SNL.Clients.Office.Excel.Functions.SPG(A124, "SP_VOLUME_AVG_WEEKLY_TO_SHARES_OUT", , "3M")</f>
        <v>3.5606023186749409</v>
      </c>
      <c r="E124" s="5">
        <f>_xll.SNL.Clients.Office.Excel.Functions.SPG(A124, "SP_VOLUME_AVG_DAILY_TO_1YR_AVG_DAILY", , "1M")</f>
        <v>105.41</v>
      </c>
      <c r="F124" s="5">
        <f>_xll.SNL.Clients.Office.Excel.Functions.SPG(A124, "SP_VOLUME_AVG_DAILY_TO_1YR_AVG_DAILY", , "3M")</f>
        <v>114.26</v>
      </c>
      <c r="G124" s="9" t="str">
        <f>_xll.SNL.Clients.Office.Excel.Functions.SPG(A124, "IQ_SECTOR")</f>
        <v>Real Estate</v>
      </c>
      <c r="H124" s="9" t="str">
        <f>_xll.SNL.Clients.Office.Excel.Functions.SPG(A124, "IQ_INDUSTRY_GROUP")</f>
        <v>Equity Real Estate Investment Trusts (REITs)</v>
      </c>
      <c r="I124" s="9" t="str">
        <f>_xll.SNL.Clients.Office.Excel.Functions.SPG(A124, "IQ_INDUSTRY")</f>
        <v>Specialized REITs</v>
      </c>
      <c r="J124" s="9" t="str">
        <f>_xll.SNL.Clients.Office.Excel.Functions.SPG(A124, "IQ_PRIMARY_INDUSTRY")</f>
        <v>Telecom Tower REITs</v>
      </c>
      <c r="K124" s="9" t="str">
        <f>_xll.SNL.Clients.Office.Excel.Functions.SPG(A124, "NAICS_CODE", "Primary")</f>
        <v>334220 - Radio and Television Broadcasting and Wireless Communications Equipment Manufacturing</v>
      </c>
      <c r="L124" s="9" t="str">
        <f>_xll.SNL.Clients.Office.Excel.Functions.SPG(A124, "SP_TOPICTAG")</f>
        <v>Network Backbone; Edge Computing; 5G</v>
      </c>
      <c r="M124" s="5">
        <f>_xll.SNL.Clients.Office.Excel.Functions.SPG(A124, "SP_PCT_SHARES_OWNED_ALL_INSTITUTIONS")</f>
        <v>112.13</v>
      </c>
      <c r="N124" s="9" t="str">
        <f>_xll.SNL.Clients.Office.Excel.Functions.SPG(A124, "RD_CREDIT_RATING_GLOBAL", "Issuer Credit Rating", "Local Currency LT|0")</f>
        <v>BBB</v>
      </c>
      <c r="O124" s="9" t="str">
        <f>_xll.SNL.Clients.Office.Excel.Functions.SPG(A124, "RD_CWOL_GLOBAL", "Issuer Credit Rating", "Local Currency LT|0")</f>
        <v>Stable</v>
      </c>
      <c r="P124" s="9" t="str">
        <f>_xll.SNL.Clients.Office.Excel.Functions.SPG(A124, "RD_RATING_ACTION_GLOBAL", "Issuer Credit Rating", "Local Currency LT|0")</f>
        <v>Upgrade | CreditWatch/Outlook (11/21/2022)</v>
      </c>
      <c r="Q124" s="10">
        <f>_xll.SNL.Clients.Office.Excel.Functions.SPG(A124, "RD_LAST_REVIEW_DATE_GLOBAL", "Issuer Credit Rating", "Local Currency LT")</f>
        <v>45481</v>
      </c>
      <c r="R124" s="10">
        <f>_xll.SNL.Clients.Office.Excel.Functions.SPG(A124, "RD_CREDIT_RATING_DATE_GLOBAL", "Issuer Credit Rating", "Local Currency LT|0")</f>
        <v>44886</v>
      </c>
      <c r="S124" s="10">
        <f>_xll.SNL.Clients.Office.Excel.Functions.SPG(A124, "RD_CREDIT_WATCH_OUTLOOK_DATE_GLOBAL", "Issuer Credit Rating", "Local Currency LT|0")</f>
        <v>44886</v>
      </c>
    </row>
    <row r="125" spans="1:19">
      <c r="A125" t="s">
        <v>129</v>
      </c>
      <c r="B125" t="str">
        <f>_xll.SNL.Clients.Office.Excel.Functions.SPG(A125,"SP_IPO_DATE")</f>
        <v/>
      </c>
      <c r="C125" s="5">
        <f>_xll.SNL.Clients.Office.Excel.Functions.SPG(A125, "SP_VOLUME_AVG_WEEKLY_TO_SHARES_OUT", , "1M")</f>
        <v>3.9277342730271045</v>
      </c>
      <c r="D125" s="5">
        <f>_xll.SNL.Clients.Office.Excel.Functions.SPG(A125, "SP_VOLUME_AVG_WEEKLY_TO_SHARES_OUT", , "3M")</f>
        <v>3.2478212863889495</v>
      </c>
      <c r="E125" s="5">
        <f>_xll.SNL.Clients.Office.Excel.Functions.SPG(A125, "SP_VOLUME_AVG_DAILY_TO_1YR_AVG_DAILY", , "1M")</f>
        <v>127.04</v>
      </c>
      <c r="F125" s="5">
        <f>_xll.SNL.Clients.Office.Excel.Functions.SPG(A125, "SP_VOLUME_AVG_DAILY_TO_1YR_AVG_DAILY", , "3M")</f>
        <v>105.05</v>
      </c>
      <c r="G125" s="9" t="str">
        <f>_xll.SNL.Clients.Office.Excel.Functions.SPG(A125, "IQ_SECTOR")</f>
        <v>Industrials</v>
      </c>
      <c r="H125" s="9" t="str">
        <f>_xll.SNL.Clients.Office.Excel.Functions.SPG(A125, "IQ_INDUSTRY_GROUP")</f>
        <v>Transportation</v>
      </c>
      <c r="I125" s="9" t="str">
        <f>_xll.SNL.Clients.Office.Excel.Functions.SPG(A125, "IQ_INDUSTRY")</f>
        <v>Ground Transportation</v>
      </c>
      <c r="J125" s="9" t="str">
        <f>_xll.SNL.Clients.Office.Excel.Functions.SPG(A125, "IQ_PRIMARY_INDUSTRY")</f>
        <v>Rail Transportation</v>
      </c>
      <c r="K125" s="9" t="str">
        <f>_xll.SNL.Clients.Office.Excel.Functions.SPG(A125, "NAICS_CODE", "Primary")</f>
        <v>482111 - Line-Haul Railroads</v>
      </c>
      <c r="L125" s="9" t="str">
        <f>_xll.SNL.Clients.Office.Excel.Functions.SPG(A125, "SP_TOPICTAG")</f>
        <v>Fleet Management; Freight Service; Industrial Automation</v>
      </c>
      <c r="M125" s="5">
        <f>_xll.SNL.Clients.Office.Excel.Functions.SPG(A125, "SP_PCT_SHARES_OWNED_ALL_INSTITUTIONS")</f>
        <v>75.599999999999994</v>
      </c>
      <c r="N125" s="9" t="str">
        <f>_xll.SNL.Clients.Office.Excel.Functions.SPG(A125, "RD_CREDIT_RATING_GLOBAL", "Issuer Credit Rating", "Local Currency LT|0")</f>
        <v>BBB+</v>
      </c>
      <c r="O125" s="9" t="str">
        <f>_xll.SNL.Clients.Office.Excel.Functions.SPG(A125, "RD_CWOL_GLOBAL", "Issuer Credit Rating", "Local Currency LT|0")</f>
        <v>Stable</v>
      </c>
      <c r="P125" s="9" t="str">
        <f>_xll.SNL.Clients.Office.Excel.Functions.SPG(A125, "RD_RATING_ACTION_GLOBAL", "Issuer Credit Rating", "Local Currency LT|0")</f>
        <v>Upgrade | CreditWatch/Outlook (10/31/2013)</v>
      </c>
      <c r="Q125" s="10">
        <f>_xll.SNL.Clients.Office.Excel.Functions.SPG(A125, "RD_LAST_REVIEW_DATE_GLOBAL", "Issuer Credit Rating", "Local Currency LT")</f>
        <v>45369</v>
      </c>
      <c r="R125" s="10">
        <f>_xll.SNL.Clients.Office.Excel.Functions.SPG(A125, "RD_CREDIT_RATING_DATE_GLOBAL", "Issuer Credit Rating", "Local Currency LT|0")</f>
        <v>41578</v>
      </c>
      <c r="S125" s="10">
        <f>_xll.SNL.Clients.Office.Excel.Functions.SPG(A125, "RD_CREDIT_WATCH_OUTLOOK_DATE_GLOBAL", "Issuer Credit Rating", "Local Currency LT|0")</f>
        <v>41578</v>
      </c>
    </row>
    <row r="126" spans="1:19">
      <c r="A126" t="s">
        <v>130</v>
      </c>
      <c r="B126" t="str">
        <f>_xll.SNL.Clients.Office.Excel.Functions.SPG(A126,"SP_IPO_DATE")</f>
        <v/>
      </c>
      <c r="C126" s="5">
        <f>_xll.SNL.Clients.Office.Excel.Functions.SPG(A126, "SP_VOLUME_AVG_WEEKLY_TO_SHARES_OUT", , "1M")</f>
        <v>3.39727022249948</v>
      </c>
      <c r="D126" s="5">
        <f>_xll.SNL.Clients.Office.Excel.Functions.SPG(A126, "SP_VOLUME_AVG_WEEKLY_TO_SHARES_OUT", , "3M")</f>
        <v>2.6150320467671504</v>
      </c>
      <c r="E126" s="5">
        <f>_xll.SNL.Clients.Office.Excel.Functions.SPG(A126, "SP_VOLUME_AVG_DAILY_TO_1YR_AVG_DAILY", , "1M")</f>
        <v>67.599999999999994</v>
      </c>
      <c r="F126" s="5">
        <f>_xll.SNL.Clients.Office.Excel.Functions.SPG(A126, "SP_VOLUME_AVG_DAILY_TO_1YR_AVG_DAILY", , "3M")</f>
        <v>52.04</v>
      </c>
      <c r="G126" s="9" t="str">
        <f>_xll.SNL.Clients.Office.Excel.Functions.SPG(A126, "IQ_SECTOR")</f>
        <v>Industrials</v>
      </c>
      <c r="H126" s="9" t="str">
        <f>_xll.SNL.Clients.Office.Excel.Functions.SPG(A126, "IQ_INDUSTRY_GROUP")</f>
        <v>Capital Goods</v>
      </c>
      <c r="I126" s="9" t="str">
        <f>_xll.SNL.Clients.Office.Excel.Functions.SPG(A126, "IQ_INDUSTRY")</f>
        <v>Machinery</v>
      </c>
      <c r="J126" s="9" t="str">
        <f>_xll.SNL.Clients.Office.Excel.Functions.SPG(A126, "IQ_PRIMARY_INDUSTRY")</f>
        <v>Construction Machinery and Heavy Transportation Equipment</v>
      </c>
      <c r="K126" s="9" t="str">
        <f>_xll.SNL.Clients.Office.Excel.Functions.SPG(A126, "NAICS_CODE", "Primary")</f>
        <v>333618 - Other Engine Equipment Manufacturing</v>
      </c>
      <c r="L126" s="9" t="str">
        <f>_xll.SNL.Clients.Office.Excel.Functions.SPG(A126, "SP_TOPICTAG")</f>
        <v>Clean Energy; Energy Efficiency; Energy Storage; Freight Service; Fuel Cells; Industrial Automation; CleanTech; Utility Scale Solar</v>
      </c>
      <c r="M126" s="5">
        <f>_xll.SNL.Clients.Office.Excel.Functions.SPG(A126, "SP_PCT_SHARES_OWNED_ALL_INSTITUTIONS")</f>
        <v>87.03</v>
      </c>
      <c r="N126" s="9" t="str">
        <f>_xll.SNL.Clients.Office.Excel.Functions.SPG(A126, "RD_CREDIT_RATING_GLOBAL", "Issuer Credit Rating", "Local Currency LT|0")</f>
        <v>A</v>
      </c>
      <c r="O126" s="9" t="str">
        <f>_xll.SNL.Clients.Office.Excel.Functions.SPG(A126, "RD_CWOL_GLOBAL", "Issuer Credit Rating", "Local Currency LT|0")</f>
        <v>Stable</v>
      </c>
      <c r="P126" s="9" t="str">
        <f>_xll.SNL.Clients.Office.Excel.Functions.SPG(A126, "RD_RATING_ACTION_GLOBAL", "Issuer Credit Rating", "Local Currency LT|0")</f>
        <v>Downgrade | CreditWatch/Outlook (02/01/2024)</v>
      </c>
      <c r="Q126" s="10">
        <f>_xll.SNL.Clients.Office.Excel.Functions.SPG(A126, "RD_LAST_REVIEW_DATE_GLOBAL", "Issuer Credit Rating", "Local Currency LT")</f>
        <v>45327</v>
      </c>
      <c r="R126" s="10">
        <f>_xll.SNL.Clients.Office.Excel.Functions.SPG(A126, "RD_CREDIT_RATING_DATE_GLOBAL", "Issuer Credit Rating", "Local Currency LT|0")</f>
        <v>45323</v>
      </c>
      <c r="S126" s="10">
        <f>_xll.SNL.Clients.Office.Excel.Functions.SPG(A126, "RD_CREDIT_WATCH_OUTLOOK_DATE_GLOBAL", "Issuer Credit Rating", "Local Currency LT|0")</f>
        <v>45323</v>
      </c>
    </row>
    <row r="127" spans="1:19">
      <c r="A127" t="s">
        <v>131</v>
      </c>
      <c r="B127" t="str">
        <f>_xll.SNL.Clients.Office.Excel.Functions.SPG(A127,"SP_IPO_DATE")</f>
        <v/>
      </c>
      <c r="C127" s="5">
        <f>_xll.SNL.Clients.Office.Excel.Functions.SPG(A127, "SP_VOLUME_AVG_WEEKLY_TO_SHARES_OUT", , "1M")</f>
        <v>4.9004706942274536</v>
      </c>
      <c r="D127" s="5">
        <f>_xll.SNL.Clients.Office.Excel.Functions.SPG(A127, "SP_VOLUME_AVG_WEEKLY_TO_SHARES_OUT", , "3M")</f>
        <v>5.2218116824421266</v>
      </c>
      <c r="E127" s="5">
        <f>_xll.SNL.Clients.Office.Excel.Functions.SPG(A127, "SP_VOLUME_AVG_DAILY_TO_1YR_AVG_DAILY", , "1M")</f>
        <v>107.68</v>
      </c>
      <c r="F127" s="5">
        <f>_xll.SNL.Clients.Office.Excel.Functions.SPG(A127, "SP_VOLUME_AVG_DAILY_TO_1YR_AVG_DAILY", , "3M")</f>
        <v>114.74</v>
      </c>
      <c r="G127" s="9" t="str">
        <f>_xll.SNL.Clients.Office.Excel.Functions.SPG(A127, "IQ_SECTOR")</f>
        <v>Health Care</v>
      </c>
      <c r="H127" s="9" t="str">
        <f>_xll.SNL.Clients.Office.Excel.Functions.SPG(A127, "IQ_INDUSTRY_GROUP")</f>
        <v>Health Care Equipment and Services</v>
      </c>
      <c r="I127" s="9" t="str">
        <f>_xll.SNL.Clients.Office.Excel.Functions.SPG(A127, "IQ_INDUSTRY")</f>
        <v>Health Care Providers and Services</v>
      </c>
      <c r="J127" s="9" t="str">
        <f>_xll.SNL.Clients.Office.Excel.Functions.SPG(A127, "IQ_PRIMARY_INDUSTRY")</f>
        <v>Health Care Services</v>
      </c>
      <c r="K127" s="9" t="str">
        <f>_xll.SNL.Clients.Office.Excel.Functions.SPG(A127, "NAICS_CODE", "Primary")</f>
        <v>62 - Health Care and Social Assistance</v>
      </c>
      <c r="L127" s="9" t="str">
        <f>_xll.SNL.Clients.Office.Excel.Functions.SPG(A127, "SP_TOPICTAG")</f>
        <v>Lifestyle; MHealth</v>
      </c>
      <c r="M127" s="5">
        <f>_xll.SNL.Clients.Office.Excel.Functions.SPG(A127, "SP_PCT_SHARES_OWNED_ALL_INSTITUTIONS")</f>
        <v>83.07</v>
      </c>
      <c r="N127" s="9" t="str">
        <f>_xll.SNL.Clients.Office.Excel.Functions.SPG(A127, "RD_CREDIT_RATING_GLOBAL", "Issuer Credit Rating", "Local Currency LT|0")</f>
        <v>BBB</v>
      </c>
      <c r="O127" s="9" t="str">
        <f>_xll.SNL.Clients.Office.Excel.Functions.SPG(A127, "RD_CWOL_GLOBAL", "Issuer Credit Rating", "Local Currency LT|0")</f>
        <v>Negative</v>
      </c>
      <c r="P127" s="9" t="str">
        <f>_xll.SNL.Clients.Office.Excel.Functions.SPG(A127, "RD_RATING_ACTION_GLOBAL", "Issuer Credit Rating", "Local Currency LT|0")</f>
        <v>CreditWatch/Outlook (08/22/2024)</v>
      </c>
      <c r="Q127" s="10">
        <f>_xll.SNL.Clients.Office.Excel.Functions.SPG(A127, "RD_LAST_REVIEW_DATE_GLOBAL", "Issuer Credit Rating", "Local Currency LT")</f>
        <v>45526</v>
      </c>
      <c r="R127" s="10">
        <f>_xll.SNL.Clients.Office.Excel.Functions.SPG(A127, "RD_CREDIT_RATING_DATE_GLOBAL", "Issuer Credit Rating", "Local Currency LT|0")</f>
        <v>43165</v>
      </c>
      <c r="S127" s="10">
        <f>_xll.SNL.Clients.Office.Excel.Functions.SPG(A127, "RD_CREDIT_WATCH_OUTLOOK_DATE_GLOBAL", "Issuer Credit Rating", "Local Currency LT|0")</f>
        <v>45526</v>
      </c>
    </row>
    <row r="128" spans="1:19">
      <c r="A128" t="s">
        <v>132</v>
      </c>
      <c r="B128" s="10">
        <f>_xll.SNL.Clients.Office.Excel.Functions.SPG(A128,"SP_IPO_DATE")</f>
        <v>33760</v>
      </c>
      <c r="C128" s="5">
        <f>_xll.SNL.Clients.Office.Excel.Functions.SPG(A128, "SP_VOLUME_AVG_WEEKLY_TO_SHARES_OUT", , "1M")</f>
        <v>6.1901033679480495</v>
      </c>
      <c r="D128" s="5">
        <f>_xll.SNL.Clients.Office.Excel.Functions.SPG(A128, "SP_VOLUME_AVG_WEEKLY_TO_SHARES_OUT", , "3M")</f>
        <v>4.9683819227778807</v>
      </c>
      <c r="E128" s="5">
        <f>_xll.SNL.Clients.Office.Excel.Functions.SPG(A128, "SP_VOLUME_AVG_DAILY_TO_1YR_AVG_DAILY", , "1M")</f>
        <v>148.43</v>
      </c>
      <c r="F128" s="5">
        <f>_xll.SNL.Clients.Office.Excel.Functions.SPG(A128, "SP_VOLUME_AVG_DAILY_TO_1YR_AVG_DAILY", , "3M")</f>
        <v>119.14</v>
      </c>
      <c r="G128" s="9" t="str">
        <f>_xll.SNL.Clients.Office.Excel.Functions.SPG(A128, "IQ_SECTOR")</f>
        <v>Consumer Discretionary</v>
      </c>
      <c r="H128" s="9" t="str">
        <f>_xll.SNL.Clients.Office.Excel.Functions.SPG(A128, "IQ_INDUSTRY_GROUP")</f>
        <v>Consumer Durables and Apparel</v>
      </c>
      <c r="I128" s="9" t="str">
        <f>_xll.SNL.Clients.Office.Excel.Functions.SPG(A128, "IQ_INDUSTRY")</f>
        <v>Household Durables</v>
      </c>
      <c r="J128" s="9" t="str">
        <f>_xll.SNL.Clients.Office.Excel.Functions.SPG(A128, "IQ_PRIMARY_INDUSTRY")</f>
        <v>Homebuilding</v>
      </c>
      <c r="K128" s="9" t="str">
        <f>_xll.SNL.Clients.Office.Excel.Functions.SPG(A128, "NAICS_CODE", "Primary")</f>
        <v>236117 - New Housing For-Sale Builders</v>
      </c>
      <c r="L128" s="9" t="str">
        <f>_xll.SNL.Clients.Office.Excel.Functions.SPG(A128, "SP_TOPICTAG")</f>
        <v>Home Improvement</v>
      </c>
      <c r="M128" s="5">
        <f>_xll.SNL.Clients.Office.Excel.Functions.SPG(A128, "SP_PCT_SHARES_OWNED_ALL_INSTITUTIONS")</f>
        <v>84.78</v>
      </c>
      <c r="N128" s="9" t="str">
        <f>_xll.SNL.Clients.Office.Excel.Functions.SPG(A128, "RD_CREDIT_RATING_GLOBAL", "Issuer Credit Rating", "Local Currency LT|0")</f>
        <v>BBB+</v>
      </c>
      <c r="O128" s="9" t="str">
        <f>_xll.SNL.Clients.Office.Excel.Functions.SPG(A128, "RD_CWOL_GLOBAL", "Issuer Credit Rating", "Local Currency LT|0")</f>
        <v>Stable</v>
      </c>
      <c r="P128" s="9" t="str">
        <f>_xll.SNL.Clients.Office.Excel.Functions.SPG(A128, "RD_RATING_ACTION_GLOBAL", "Issuer Credit Rating", "Local Currency LT|0")</f>
        <v>Upgrade | CreditWatch/Outlook (07/27/2023)</v>
      </c>
      <c r="Q128" s="10">
        <f>_xll.SNL.Clients.Office.Excel.Functions.SPG(A128, "RD_LAST_REVIEW_DATE_GLOBAL", "Issuer Credit Rating", "Local Currency LT")</f>
        <v>45685</v>
      </c>
      <c r="R128" s="10">
        <f>_xll.SNL.Clients.Office.Excel.Functions.SPG(A128, "RD_CREDIT_RATING_DATE_GLOBAL", "Issuer Credit Rating", "Local Currency LT|0")</f>
        <v>45134</v>
      </c>
      <c r="S128" s="10">
        <f>_xll.SNL.Clients.Office.Excel.Functions.SPG(A128, "RD_CREDIT_WATCH_OUTLOOK_DATE_GLOBAL", "Issuer Credit Rating", "Local Currency LT|0")</f>
        <v>45134</v>
      </c>
    </row>
    <row r="129" spans="1:19">
      <c r="A129" t="s">
        <v>133</v>
      </c>
      <c r="B129" t="str">
        <f>_xll.SNL.Clients.Office.Excel.Functions.SPG(A129,"SP_IPO_DATE")</f>
        <v/>
      </c>
      <c r="C129" s="5">
        <f>_xll.SNL.Clients.Office.Excel.Functions.SPG(A129, "SP_VOLUME_AVG_WEEKLY_TO_SHARES_OUT", , "1M")</f>
        <v>3.1259417856977305</v>
      </c>
      <c r="D129" s="5">
        <f>_xll.SNL.Clients.Office.Excel.Functions.SPG(A129, "SP_VOLUME_AVG_WEEKLY_TO_SHARES_OUT", , "3M")</f>
        <v>2.5058993096208972</v>
      </c>
      <c r="E129" s="5">
        <f>_xll.SNL.Clients.Office.Excel.Functions.SPG(A129, "SP_VOLUME_AVG_DAILY_TO_1YR_AVG_DAILY", , "1M")</f>
        <v>154.13</v>
      </c>
      <c r="F129" s="5">
        <f>_xll.SNL.Clients.Office.Excel.Functions.SPG(A129, "SP_VOLUME_AVG_DAILY_TO_1YR_AVG_DAILY", , "3M")</f>
        <v>123.56</v>
      </c>
      <c r="G129" s="9" t="str">
        <f>_xll.SNL.Clients.Office.Excel.Functions.SPG(A129, "IQ_SECTOR")</f>
        <v>Health Care</v>
      </c>
      <c r="H129" s="9" t="str">
        <f>_xll.SNL.Clients.Office.Excel.Functions.SPG(A129, "IQ_INDUSTRY_GROUP")</f>
        <v>Pharmaceuticals, Biotechnology and Life Sciences</v>
      </c>
      <c r="I129" s="9" t="str">
        <f>_xll.SNL.Clients.Office.Excel.Functions.SPG(A129, "IQ_INDUSTRY")</f>
        <v>Life Sciences Tools and Services</v>
      </c>
      <c r="J129" s="9" t="str">
        <f>_xll.SNL.Clients.Office.Excel.Functions.SPG(A129, "IQ_PRIMARY_INDUSTRY")</f>
        <v>Life Sciences Tools and Services</v>
      </c>
      <c r="K129" s="9" t="str">
        <f>_xll.SNL.Clients.Office.Excel.Functions.SPG(A129, "NAICS_CODE", "Primary")</f>
        <v>33911 - Medical Equipment and Supplies Manufacturing</v>
      </c>
      <c r="L129" s="9" t="str">
        <f>_xll.SNL.Clients.Office.Excel.Functions.SPG(A129, "SP_TOPICTAG")</f>
        <v>Health Diagnostics; Genetics; Artificial Intelligence; Immunology; Oncology; Vaccines</v>
      </c>
      <c r="M129" s="5">
        <f>_xll.SNL.Clients.Office.Excel.Functions.SPG(A129, "SP_PCT_SHARES_OWNED_ALL_INSTITUTIONS")</f>
        <v>81.430000000000007</v>
      </c>
      <c r="N129" s="9" t="str">
        <f>_xll.SNL.Clients.Office.Excel.Functions.SPG(A129, "RD_CREDIT_RATING_GLOBAL", "Issuer Credit Rating", "Local Currency LT|0")</f>
        <v>A-</v>
      </c>
      <c r="O129" s="9" t="str">
        <f>_xll.SNL.Clients.Office.Excel.Functions.SPG(A129, "RD_CWOL_GLOBAL", "Issuer Credit Rating", "Local Currency LT|0")</f>
        <v>Stable</v>
      </c>
      <c r="P129" s="9" t="str">
        <f>_xll.SNL.Clients.Office.Excel.Functions.SPG(A129, "RD_RATING_ACTION_GLOBAL", "Issuer Credit Rating", "Local Currency LT|0")</f>
        <v>Upgrade | CreditWatch/Outlook (06/14/2022)</v>
      </c>
      <c r="Q129" s="10">
        <f>_xll.SNL.Clients.Office.Excel.Functions.SPG(A129, "RD_LAST_REVIEW_DATE_GLOBAL", "Issuer Credit Rating", "Local Currency LT")</f>
        <v>45454</v>
      </c>
      <c r="R129" s="10">
        <f>_xll.SNL.Clients.Office.Excel.Functions.SPG(A129, "RD_CREDIT_RATING_DATE_GLOBAL", "Issuer Credit Rating", "Local Currency LT|0")</f>
        <v>44726</v>
      </c>
      <c r="S129" s="10">
        <f>_xll.SNL.Clients.Office.Excel.Functions.SPG(A129, "RD_CREDIT_WATCH_OUTLOOK_DATE_GLOBAL", "Issuer Credit Rating", "Local Currency LT|0")</f>
        <v>44726</v>
      </c>
    </row>
    <row r="130" spans="1:19">
      <c r="A130" t="s">
        <v>134</v>
      </c>
      <c r="B130" t="str">
        <f>_xll.SNL.Clients.Office.Excel.Functions.SPG(A130,"SP_IPO_DATE")</f>
        <v/>
      </c>
      <c r="C130" s="5">
        <f>_xll.SNL.Clients.Office.Excel.Functions.SPG(A130, "SP_VOLUME_AVG_WEEKLY_TO_SHARES_OUT", , "1M")</f>
        <v>4.5396845320276427</v>
      </c>
      <c r="D130" s="5">
        <f>_xll.SNL.Clients.Office.Excel.Functions.SPG(A130, "SP_VOLUME_AVG_WEEKLY_TO_SHARES_OUT", , "3M")</f>
        <v>5.4866311194649704</v>
      </c>
      <c r="E130" s="5">
        <f>_xll.SNL.Clients.Office.Excel.Functions.SPG(A130, "SP_VOLUME_AVG_DAILY_TO_1YR_AVG_DAILY", , "1M")</f>
        <v>84.29</v>
      </c>
      <c r="F130" s="5">
        <f>_xll.SNL.Clients.Office.Excel.Functions.SPG(A130, "SP_VOLUME_AVG_DAILY_TO_1YR_AVG_DAILY", , "3M")</f>
        <v>101.87</v>
      </c>
      <c r="G130" s="9" t="str">
        <f>_xll.SNL.Clients.Office.Excel.Functions.SPG(A130, "IQ_SECTOR")</f>
        <v>Consumer Discretionary</v>
      </c>
      <c r="H130" s="9" t="str">
        <f>_xll.SNL.Clients.Office.Excel.Functions.SPG(A130, "IQ_INDUSTRY_GROUP")</f>
        <v>Consumer Services</v>
      </c>
      <c r="I130" s="9" t="str">
        <f>_xll.SNL.Clients.Office.Excel.Functions.SPG(A130, "IQ_INDUSTRY")</f>
        <v>Hotels, Restaurants and Leisure</v>
      </c>
      <c r="J130" s="9" t="str">
        <f>_xll.SNL.Clients.Office.Excel.Functions.SPG(A130, "IQ_PRIMARY_INDUSTRY")</f>
        <v>Restaurants</v>
      </c>
      <c r="K130" s="9" t="str">
        <f>_xll.SNL.Clients.Office.Excel.Functions.SPG(A130, "NAICS_CODE", "Primary")</f>
        <v>722511 - Full-Service Restaurants</v>
      </c>
      <c r="L130" s="9" t="str">
        <f>_xll.SNL.Clients.Office.Excel.Functions.SPG(A130, "SP_TOPICTAG")</f>
        <v/>
      </c>
      <c r="M130" s="5">
        <f>_xll.SNL.Clients.Office.Excel.Functions.SPG(A130, "SP_PCT_SHARES_OWNED_ALL_INSTITUTIONS")</f>
        <v>96.4</v>
      </c>
      <c r="N130" s="9" t="str">
        <f>_xll.SNL.Clients.Office.Excel.Functions.SPG(A130, "RD_CREDIT_RATING_GLOBAL", "Issuer Credit Rating", "Local Currency LT|0")</f>
        <v>BBB</v>
      </c>
      <c r="O130" s="9" t="str">
        <f>_xll.SNL.Clients.Office.Excel.Functions.SPG(A130, "RD_CWOL_GLOBAL", "Issuer Credit Rating", "Local Currency LT|0")</f>
        <v>Stable</v>
      </c>
      <c r="P130" s="9" t="str">
        <f>_xll.SNL.Clients.Office.Excel.Functions.SPG(A130, "RD_RATING_ACTION_GLOBAL", "Issuer Credit Rating", "Local Currency LT|0")</f>
        <v>Upgrade | CreditWatch/Outlook (10/12/2021)</v>
      </c>
      <c r="Q130" s="10">
        <f>_xll.SNL.Clients.Office.Excel.Functions.SPG(A130, "RD_LAST_REVIEW_DATE_GLOBAL", "Issuer Credit Rating", "Local Currency LT")</f>
        <v>45404</v>
      </c>
      <c r="R130" s="10">
        <f>_xll.SNL.Clients.Office.Excel.Functions.SPG(A130, "RD_CREDIT_RATING_DATE_GLOBAL", "Issuer Credit Rating", "Local Currency LT|0")</f>
        <v>44481</v>
      </c>
      <c r="S130" s="10">
        <f>_xll.SNL.Clients.Office.Excel.Functions.SPG(A130, "RD_CREDIT_WATCH_OUTLOOK_DATE_GLOBAL", "Issuer Credit Rating", "Local Currency LT|0")</f>
        <v>44481</v>
      </c>
    </row>
    <row r="131" spans="1:19">
      <c r="A131" t="s">
        <v>135</v>
      </c>
      <c r="B131" t="str">
        <f>_xll.SNL.Clients.Office.Excel.Functions.SPG(A131,"SP_IPO_DATE")</f>
        <v/>
      </c>
      <c r="C131" s="5">
        <f>_xll.SNL.Clients.Office.Excel.Functions.SPG(A131, "SP_VOLUME_AVG_WEEKLY_TO_SHARES_OUT", , "1M")</f>
        <v>3.4477253193960515</v>
      </c>
      <c r="D131" s="5">
        <f>_xll.SNL.Clients.Office.Excel.Functions.SPG(A131, "SP_VOLUME_AVG_WEEKLY_TO_SHARES_OUT", , "3M")</f>
        <v>4.0807651455546816</v>
      </c>
      <c r="E131" s="5">
        <f>_xll.SNL.Clients.Office.Excel.Functions.SPG(A131, "SP_VOLUME_AVG_DAILY_TO_1YR_AVG_DAILY", , "1M")</f>
        <v>71.62</v>
      </c>
      <c r="F131" s="5">
        <f>_xll.SNL.Clients.Office.Excel.Functions.SPG(A131, "SP_VOLUME_AVG_DAILY_TO_1YR_AVG_DAILY", , "3M")</f>
        <v>84.77</v>
      </c>
      <c r="G131" s="9" t="str">
        <f>_xll.SNL.Clients.Office.Excel.Functions.SPG(A131, "IQ_SECTOR")</f>
        <v>Health Care</v>
      </c>
      <c r="H131" s="9" t="str">
        <f>_xll.SNL.Clients.Office.Excel.Functions.SPG(A131, "IQ_INDUSTRY_GROUP")</f>
        <v>Health Care Equipment and Services</v>
      </c>
      <c r="I131" s="9" t="str">
        <f>_xll.SNL.Clients.Office.Excel.Functions.SPG(A131, "IQ_INDUSTRY")</f>
        <v>Health Care Providers and Services</v>
      </c>
      <c r="J131" s="9" t="str">
        <f>_xll.SNL.Clients.Office.Excel.Functions.SPG(A131, "IQ_PRIMARY_INDUSTRY")</f>
        <v>Health Care Services</v>
      </c>
      <c r="K131" s="9" t="str">
        <f>_xll.SNL.Clients.Office.Excel.Functions.SPG(A131, "NAICS_CODE", "Primary")</f>
        <v>621492 - Kidney Dialysis Centers</v>
      </c>
      <c r="L131" s="9" t="str">
        <f>_xll.SNL.Clients.Office.Excel.Functions.SPG(A131, "SP_TOPICTAG")</f>
        <v>Health Diagnostics; Chronic Diseases; Nephrology</v>
      </c>
      <c r="M131" s="5">
        <f>_xll.SNL.Clients.Office.Excel.Functions.SPG(A131, "SP_PCT_SHARES_OWNED_ALL_INSTITUTIONS")</f>
        <v>47.77</v>
      </c>
      <c r="N131" s="9" t="str">
        <f>_xll.SNL.Clients.Office.Excel.Functions.SPG(A131, "RD_CREDIT_RATING_GLOBAL", "Issuer Credit Rating", "Local Currency LT|0")</f>
        <v>BB</v>
      </c>
      <c r="O131" s="9" t="str">
        <f>_xll.SNL.Clients.Office.Excel.Functions.SPG(A131, "RD_CWOL_GLOBAL", "Issuer Credit Rating", "Local Currency LT|0")</f>
        <v>Stable</v>
      </c>
      <c r="P131" s="9" t="str">
        <f>_xll.SNL.Clients.Office.Excel.Functions.SPG(A131, "RD_RATING_ACTION_GLOBAL", "Issuer Credit Rating", "Local Currency LT|0")</f>
        <v>CreditWatch/Outlook (03/04/2024)</v>
      </c>
      <c r="Q131" s="10">
        <f>_xll.SNL.Clients.Office.Excel.Functions.SPG(A131, "RD_LAST_REVIEW_DATE_GLOBAL", "Issuer Credit Rating", "Local Currency LT")</f>
        <v>45558</v>
      </c>
      <c r="R131" s="10">
        <f>_xll.SNL.Clients.Office.Excel.Functions.SPG(A131, "RD_CREDIT_RATING_DATE_GLOBAL", "Issuer Credit Rating", "Local Currency LT|0")</f>
        <v>41794</v>
      </c>
      <c r="S131" s="10">
        <f>_xll.SNL.Clients.Office.Excel.Functions.SPG(A131, "RD_CREDIT_WATCH_OUTLOOK_DATE_GLOBAL", "Issuer Credit Rating", "Local Currency LT|0")</f>
        <v>45355</v>
      </c>
    </row>
    <row r="132" spans="1:19">
      <c r="A132" t="s">
        <v>136</v>
      </c>
      <c r="B132" s="10">
        <f>_xll.SNL.Clients.Office.Excel.Functions.SPG(A132,"SP_IPO_DATE")</f>
        <v>43216</v>
      </c>
      <c r="C132" s="5">
        <f>_xll.SNL.Clients.Office.Excel.Functions.SPG(A132, "SP_VOLUME_AVG_WEEKLY_TO_SHARES_OUT", , "1M")</f>
        <v>5.9024573225516628</v>
      </c>
      <c r="D132" s="5">
        <f>_xll.SNL.Clients.Office.Excel.Functions.SPG(A132, "SP_VOLUME_AVG_WEEKLY_TO_SHARES_OUT", , "3M")</f>
        <v>5.0282458409413682</v>
      </c>
      <c r="E132" s="5">
        <f>_xll.SNL.Clients.Office.Excel.Functions.SPG(A132, "SP_VOLUME_AVG_DAILY_TO_1YR_AVG_DAILY", , "1M")</f>
        <v>116.47</v>
      </c>
      <c r="F132" s="5">
        <f>_xll.SNL.Clients.Office.Excel.Functions.SPG(A132, "SP_VOLUME_AVG_DAILY_TO_1YR_AVG_DAILY", , "3M")</f>
        <v>99.22</v>
      </c>
      <c r="G132" s="9" t="str">
        <f>_xll.SNL.Clients.Office.Excel.Functions.SPG(A132, "IQ_SECTOR")</f>
        <v>Industrials</v>
      </c>
      <c r="H132" s="9" t="str">
        <f>_xll.SNL.Clients.Office.Excel.Functions.SPG(A132, "IQ_INDUSTRY_GROUP")</f>
        <v>Commercial and Professional Services</v>
      </c>
      <c r="I132" s="9" t="str">
        <f>_xll.SNL.Clients.Office.Excel.Functions.SPG(A132, "IQ_INDUSTRY")</f>
        <v>Professional Services</v>
      </c>
      <c r="J132" s="9" t="str">
        <f>_xll.SNL.Clients.Office.Excel.Functions.SPG(A132, "IQ_PRIMARY_INDUSTRY")</f>
        <v>Human Resource and Employment Services</v>
      </c>
      <c r="K132" s="9" t="str">
        <f>_xll.SNL.Clients.Office.Excel.Functions.SPG(A132, "NAICS_CODE", "Primary")</f>
        <v>513210 - Software Publishers</v>
      </c>
      <c r="L132" s="9" t="str">
        <f>_xll.SNL.Clients.Office.Excel.Functions.SPG(A132, "SP_TOPICTAG")</f>
        <v>Software Development; Cloud Management; Customer Relationship Management; Cloud Infrastructure; Cloud Storage; Process Automation; Team Collaboration</v>
      </c>
      <c r="M132" s="5">
        <f>_xll.SNL.Clients.Office.Excel.Functions.SPG(A132, "SP_PCT_SHARES_OWNED_ALL_INSTITUTIONS")</f>
        <v>109.16</v>
      </c>
      <c r="N132" s="9" t="str">
        <f>_xll.SNL.Clients.Office.Excel.Functions.SPG(A132, "RD_CREDIT_RATING_GLOBAL", "Issuer Credit Rating", "Local Currency LT|0")</f>
        <v>BB-</v>
      </c>
      <c r="O132" s="9" t="str">
        <f>_xll.SNL.Clients.Office.Excel.Functions.SPG(A132, "RD_CWOL_GLOBAL", "Issuer Credit Rating", "Local Currency LT|0")</f>
        <v>Positive</v>
      </c>
      <c r="P132" s="9" t="str">
        <f>_xll.SNL.Clients.Office.Excel.Functions.SPG(A132, "RD_RATING_ACTION_GLOBAL", "Issuer Credit Rating", "Local Currency LT|0")</f>
        <v>CreditWatch/Outlook (02/05/2025)</v>
      </c>
      <c r="Q132" s="10">
        <f>_xll.SNL.Clients.Office.Excel.Functions.SPG(A132, "RD_LAST_REVIEW_DATE_GLOBAL", "Issuer Credit Rating", "Local Currency LT")</f>
        <v>45693</v>
      </c>
      <c r="R132" s="10">
        <f>_xll.SNL.Clients.Office.Excel.Functions.SPG(A132, "RD_CREDIT_RATING_DATE_GLOBAL", "Issuer Credit Rating", "Local Currency LT|0")</f>
        <v>45334</v>
      </c>
      <c r="S132" s="10">
        <f>_xll.SNL.Clients.Office.Excel.Functions.SPG(A132, "RD_CREDIT_WATCH_OUTLOOK_DATE_GLOBAL", "Issuer Credit Rating", "Local Currency LT|0")</f>
        <v>45693</v>
      </c>
    </row>
    <row r="133" spans="1:19">
      <c r="A133" t="s">
        <v>137</v>
      </c>
      <c r="B133" t="str">
        <f>_xll.SNL.Clients.Office.Excel.Functions.SPG(A133,"SP_IPO_DATE")</f>
        <v/>
      </c>
      <c r="C133" s="5">
        <f>_xll.SNL.Clients.Office.Excel.Functions.SPG(A133, "SP_VOLUME_AVG_WEEKLY_TO_SHARES_OUT", , "1M")</f>
        <v>10.960464899027315</v>
      </c>
      <c r="D133" s="5">
        <f>_xll.SNL.Clients.Office.Excel.Functions.SPG(A133, "SP_VOLUME_AVG_WEEKLY_TO_SHARES_OUT", , "3M")</f>
        <v>7.4852619934407922</v>
      </c>
      <c r="E133" s="5">
        <f>_xll.SNL.Clients.Office.Excel.Functions.SPG(A133, "SP_VOLUME_AVG_DAILY_TO_1YR_AVG_DAILY", , "1M")</f>
        <v>146.06</v>
      </c>
      <c r="F133" s="5">
        <f>_xll.SNL.Clients.Office.Excel.Functions.SPG(A133, "SP_VOLUME_AVG_DAILY_TO_1YR_AVG_DAILY", , "3M")</f>
        <v>99.75</v>
      </c>
      <c r="G133" s="9" t="str">
        <f>_xll.SNL.Clients.Office.Excel.Functions.SPG(A133, "IQ_SECTOR")</f>
        <v>Consumer Discretionary</v>
      </c>
      <c r="H133" s="9" t="str">
        <f>_xll.SNL.Clients.Office.Excel.Functions.SPG(A133, "IQ_INDUSTRY_GROUP")</f>
        <v>Consumer Durables and Apparel</v>
      </c>
      <c r="I133" s="9" t="str">
        <f>_xll.SNL.Clients.Office.Excel.Functions.SPG(A133, "IQ_INDUSTRY")</f>
        <v>Textiles, Apparel and Luxury Goods</v>
      </c>
      <c r="J133" s="9" t="str">
        <f>_xll.SNL.Clients.Office.Excel.Functions.SPG(A133, "IQ_PRIMARY_INDUSTRY")</f>
        <v>Footwear</v>
      </c>
      <c r="K133" s="9" t="str">
        <f>_xll.SNL.Clients.Office.Excel.Functions.SPG(A133, "NAICS_CODE", "Primary")</f>
        <v>316210 - Footwear Manufacturing</v>
      </c>
      <c r="L133" s="9" t="str">
        <f>_xll.SNL.Clients.Office.Excel.Functions.SPG(A133, "SP_TOPICTAG")</f>
        <v>Lifestyle; Brand Marketing</v>
      </c>
      <c r="M133" s="5">
        <f>_xll.SNL.Clients.Office.Excel.Functions.SPG(A133, "SP_PCT_SHARES_OWNED_ALL_INSTITUTIONS")</f>
        <v>99.59</v>
      </c>
      <c r="N133" s="9" t="str">
        <f>_xll.SNL.Clients.Office.Excel.Functions.SPG(A133, "RD_CREDIT_RATING_GLOBAL", "Issuer Credit Rating", "Local Currency LT|0")</f>
        <v/>
      </c>
      <c r="O133" s="9" t="str">
        <f>_xll.SNL.Clients.Office.Excel.Functions.SPG(A133, "RD_CWOL_GLOBAL", "Issuer Credit Rating", "Local Currency LT|0")</f>
        <v/>
      </c>
      <c r="P133" s="9" t="str">
        <f>_xll.SNL.Clients.Office.Excel.Functions.SPG(A133, "RD_RATING_ACTION_GLOBAL", "Issuer Credit Rating", "Local Currency LT|0")</f>
        <v/>
      </c>
      <c r="Q133" s="10" t="str">
        <f>_xll.SNL.Clients.Office.Excel.Functions.SPG(A133, "RD_LAST_REVIEW_DATE_GLOBAL", "Issuer Credit Rating", "Local Currency LT")</f>
        <v/>
      </c>
      <c r="R133" s="10" t="str">
        <f>_xll.SNL.Clients.Office.Excel.Functions.SPG(A133, "RD_CREDIT_RATING_DATE_GLOBAL", "Issuer Credit Rating", "Local Currency LT|0")</f>
        <v/>
      </c>
      <c r="S133" s="10" t="str">
        <f>_xll.SNL.Clients.Office.Excel.Functions.SPG(A133, "RD_CREDIT_WATCH_OUTLOOK_DATE_GLOBAL", "Issuer Credit Rating", "Local Currency LT|0")</f>
        <v/>
      </c>
    </row>
    <row r="134" spans="1:19">
      <c r="A134" t="s">
        <v>138</v>
      </c>
      <c r="B134" t="str">
        <f>_xll.SNL.Clients.Office.Excel.Functions.SPG(A134,"SP_IPO_DATE")</f>
        <v/>
      </c>
      <c r="C134" s="5">
        <f>_xll.SNL.Clients.Office.Excel.Functions.SPG(A134, "SP_VOLUME_AVG_WEEKLY_TO_SHARES_OUT", , "1M")</f>
        <v>2.5517741220691774</v>
      </c>
      <c r="D134" s="5">
        <f>_xll.SNL.Clients.Office.Excel.Functions.SPG(A134, "SP_VOLUME_AVG_WEEKLY_TO_SHARES_OUT", , "3M")</f>
        <v>2.4657878892740381</v>
      </c>
      <c r="E134" s="5">
        <f>_xll.SNL.Clients.Office.Excel.Functions.SPG(A134, "SP_VOLUME_AVG_DAILY_TO_1YR_AVG_DAILY", , "1M")</f>
        <v>97.32</v>
      </c>
      <c r="F134" s="5">
        <f>_xll.SNL.Clients.Office.Excel.Functions.SPG(A134, "SP_VOLUME_AVG_DAILY_TO_1YR_AVG_DAILY", , "3M")</f>
        <v>94.04</v>
      </c>
      <c r="G134" s="9" t="str">
        <f>_xll.SNL.Clients.Office.Excel.Functions.SPG(A134, "IQ_SECTOR")</f>
        <v>Industrials</v>
      </c>
      <c r="H134" s="9" t="str">
        <f>_xll.SNL.Clients.Office.Excel.Functions.SPG(A134, "IQ_INDUSTRY_GROUP")</f>
        <v>Capital Goods</v>
      </c>
      <c r="I134" s="9" t="str">
        <f>_xll.SNL.Clients.Office.Excel.Functions.SPG(A134, "IQ_INDUSTRY")</f>
        <v>Machinery</v>
      </c>
      <c r="J134" s="9" t="str">
        <f>_xll.SNL.Clients.Office.Excel.Functions.SPG(A134, "IQ_PRIMARY_INDUSTRY")</f>
        <v>Agricultural and Farm Machinery</v>
      </c>
      <c r="K134" s="9" t="str">
        <f>_xll.SNL.Clients.Office.Excel.Functions.SPG(A134, "NAICS_CODE", "Primary")</f>
        <v>333111 - Farm Machinery and Equipment Manufacturing</v>
      </c>
      <c r="L134" s="9" t="str">
        <f>_xll.SNL.Clients.Office.Excel.Functions.SPG(A134, "SP_TOPICTAG")</f>
        <v>Farming; Forestry; Industrial Automation; Livestock; AgriTech; Process Automation</v>
      </c>
      <c r="M134" s="5">
        <f>_xll.SNL.Clients.Office.Excel.Functions.SPG(A134, "SP_PCT_SHARES_OWNED_ALL_INSTITUTIONS")</f>
        <v>80.05</v>
      </c>
      <c r="N134" s="9" t="str">
        <f>_xll.SNL.Clients.Office.Excel.Functions.SPG(A134, "RD_CREDIT_RATING_GLOBAL", "Issuer Credit Rating", "Local Currency LT|0")</f>
        <v>A</v>
      </c>
      <c r="O134" s="9" t="str">
        <f>_xll.SNL.Clients.Office.Excel.Functions.SPG(A134, "RD_CWOL_GLOBAL", "Issuer Credit Rating", "Local Currency LT|0")</f>
        <v>Stable</v>
      </c>
      <c r="P134" s="9" t="str">
        <f>_xll.SNL.Clients.Office.Excel.Functions.SPG(A134, "RD_RATING_ACTION_GLOBAL", "Issuer Credit Rating", "Local Currency LT|0")</f>
        <v>Upgrade | CreditWatch/Outlook (12/14/2006)</v>
      </c>
      <c r="Q134" s="10">
        <f>_xll.SNL.Clients.Office.Excel.Functions.SPG(A134, "RD_LAST_REVIEW_DATE_GLOBAL", "Issuer Credit Rating", "Local Currency LT")</f>
        <v>45560</v>
      </c>
      <c r="R134" s="10">
        <f>_xll.SNL.Clients.Office.Excel.Functions.SPG(A134, "RD_CREDIT_RATING_DATE_GLOBAL", "Issuer Credit Rating", "Local Currency LT|0")</f>
        <v>39065</v>
      </c>
      <c r="S134" s="10">
        <f>_xll.SNL.Clients.Office.Excel.Functions.SPG(A134, "RD_CREDIT_WATCH_OUTLOOK_DATE_GLOBAL", "Issuer Credit Rating", "Local Currency LT|0")</f>
        <v>39065</v>
      </c>
    </row>
    <row r="135" spans="1:19">
      <c r="A135" t="s">
        <v>139</v>
      </c>
      <c r="B135" s="10">
        <f>_xll.SNL.Clients.Office.Excel.Functions.SPG(A135,"SP_IPO_DATE")</f>
        <v>32316</v>
      </c>
      <c r="C135" s="5">
        <f>_xll.SNL.Clients.Office.Excel.Functions.SPG(A135, "SP_VOLUME_AVG_WEEKLY_TO_SHARES_OUT", , "1M")</f>
        <v>12.42948618838526</v>
      </c>
      <c r="D135" s="5">
        <f>_xll.SNL.Clients.Office.Excel.Functions.SPG(A135, "SP_VOLUME_AVG_WEEKLY_TO_SHARES_OUT", , "3M")</f>
        <v>11.364285714489414</v>
      </c>
      <c r="E135" s="5">
        <f>_xll.SNL.Clients.Office.Excel.Functions.SPG(A135, "SP_VOLUME_AVG_DAILY_TO_1YR_AVG_DAILY", , "1M")</f>
        <v>85.86</v>
      </c>
      <c r="F135" s="5">
        <f>_xll.SNL.Clients.Office.Excel.Functions.SPG(A135, "SP_VOLUME_AVG_DAILY_TO_1YR_AVG_DAILY", , "3M")</f>
        <v>78.5</v>
      </c>
      <c r="G135" s="9" t="str">
        <f>_xll.SNL.Clients.Office.Excel.Functions.SPG(A135, "IQ_SECTOR")</f>
        <v>Information Technology</v>
      </c>
      <c r="H135" s="9" t="str">
        <f>_xll.SNL.Clients.Office.Excel.Functions.SPG(A135, "IQ_INDUSTRY_GROUP")</f>
        <v>Technology Hardware and Equipment</v>
      </c>
      <c r="I135" s="9" t="str">
        <f>_xll.SNL.Clients.Office.Excel.Functions.SPG(A135, "IQ_INDUSTRY")</f>
        <v>Technology Hardware, Storage and Peripherals</v>
      </c>
      <c r="J135" s="9" t="str">
        <f>_xll.SNL.Clients.Office.Excel.Functions.SPG(A135, "IQ_PRIMARY_INDUSTRY")</f>
        <v>Technology Hardware, Storage and Peripherals</v>
      </c>
      <c r="K135" s="9" t="str">
        <f>_xll.SNL.Clients.Office.Excel.Functions.SPG(A135, "NAICS_CODE", "Primary")</f>
        <v>33411 - Computer and Peripheral Equipment Manufacturing</v>
      </c>
      <c r="L135" s="9" t="str">
        <f>_xll.SNL.Clients.Office.Excel.Functions.SPG(A135, "SP_TOPICTAG")</f>
        <v>Software Development; Data Protection; Cloud Infrastructure; Cloud Security; Cloud Storage; Storage Management; Data Center Technology</v>
      </c>
      <c r="M135" s="5">
        <f>_xll.SNL.Clients.Office.Excel.Functions.SPG(A135, "SP_PCT_SHARES_OWNED_ALL_INSTITUTIONS")</f>
        <v>34.65</v>
      </c>
      <c r="N135" s="9" t="str">
        <f>_xll.SNL.Clients.Office.Excel.Functions.SPG(A135, "RD_CREDIT_RATING_GLOBAL", "Issuer Credit Rating", "Local Currency LT|0")</f>
        <v>BBB</v>
      </c>
      <c r="O135" s="9" t="str">
        <f>_xll.SNL.Clients.Office.Excel.Functions.SPG(A135, "RD_CWOL_GLOBAL", "Issuer Credit Rating", "Local Currency LT|0")</f>
        <v>Stable</v>
      </c>
      <c r="P135" s="9" t="str">
        <f>_xll.SNL.Clients.Office.Excel.Functions.SPG(A135, "RD_RATING_ACTION_GLOBAL", "Issuer Credit Rating", "Local Currency LT|0")</f>
        <v>Upgrade | CreditWatch/Outlook (09/29/2021)</v>
      </c>
      <c r="Q135" s="10">
        <f>_xll.SNL.Clients.Office.Excel.Functions.SPG(A135, "RD_LAST_REVIEW_DATE_GLOBAL", "Issuer Credit Rating", "Local Currency LT")</f>
        <v>45505</v>
      </c>
      <c r="R135" s="10">
        <f>_xll.SNL.Clients.Office.Excel.Functions.SPG(A135, "RD_CREDIT_RATING_DATE_GLOBAL", "Issuer Credit Rating", "Local Currency LT|0")</f>
        <v>44468</v>
      </c>
      <c r="S135" s="10">
        <f>_xll.SNL.Clients.Office.Excel.Functions.SPG(A135, "RD_CREDIT_WATCH_OUTLOOK_DATE_GLOBAL", "Issuer Credit Rating", "Local Currency LT|0")</f>
        <v>44468</v>
      </c>
    </row>
    <row r="136" spans="1:19">
      <c r="A136" t="s">
        <v>140</v>
      </c>
      <c r="B136" t="str">
        <f>_xll.SNL.Clients.Office.Excel.Functions.SPG(A136,"SP_IPO_DATE")</f>
        <v/>
      </c>
      <c r="C136" s="5">
        <f>_xll.SNL.Clients.Office.Excel.Functions.SPG(A136, "SP_VOLUME_AVG_WEEKLY_TO_SHARES_OUT", , "1M")</f>
        <v>6.192799691384403</v>
      </c>
      <c r="D136" s="5">
        <f>_xll.SNL.Clients.Office.Excel.Functions.SPG(A136, "SP_VOLUME_AVG_WEEKLY_TO_SHARES_OUT", , "3M")</f>
        <v>5.8746800307854876</v>
      </c>
      <c r="E136" s="5">
        <f>_xll.SNL.Clients.Office.Excel.Functions.SPG(A136, "SP_VOLUME_AVG_DAILY_TO_1YR_AVG_DAILY", , "1M")</f>
        <v>91.58</v>
      </c>
      <c r="F136" s="5">
        <f>_xll.SNL.Clients.Office.Excel.Functions.SPG(A136, "SP_VOLUME_AVG_DAILY_TO_1YR_AVG_DAILY", , "3M")</f>
        <v>86.88</v>
      </c>
      <c r="G136" s="9" t="str">
        <f>_xll.SNL.Clients.Office.Excel.Functions.SPG(A136, "IQ_SECTOR")</f>
        <v>Industrials</v>
      </c>
      <c r="H136" s="9" t="str">
        <f>_xll.SNL.Clients.Office.Excel.Functions.SPG(A136, "IQ_INDUSTRY_GROUP")</f>
        <v>Transportation</v>
      </c>
      <c r="I136" s="9" t="str">
        <f>_xll.SNL.Clients.Office.Excel.Functions.SPG(A136, "IQ_INDUSTRY")</f>
        <v>Passenger Airlines</v>
      </c>
      <c r="J136" s="9" t="str">
        <f>_xll.SNL.Clients.Office.Excel.Functions.SPG(A136, "IQ_PRIMARY_INDUSTRY")</f>
        <v>Passenger Airlines</v>
      </c>
      <c r="K136" s="9" t="str">
        <f>_xll.SNL.Clients.Office.Excel.Functions.SPG(A136, "NAICS_CODE", "Primary")</f>
        <v>48111 - Scheduled Air Transportation</v>
      </c>
      <c r="L136" s="9" t="str">
        <f>_xll.SNL.Clients.Office.Excel.Functions.SPG(A136, "SP_TOPICTAG")</f>
        <v>Business Travel; Fleet Management; Freight Service; Passenger Aircraft Manufacturing</v>
      </c>
      <c r="M136" s="5">
        <f>_xll.SNL.Clients.Office.Excel.Functions.SPG(A136, "SP_PCT_SHARES_OWNED_ALL_INSTITUTIONS")</f>
        <v>81.38</v>
      </c>
      <c r="N136" s="9" t="str">
        <f>_xll.SNL.Clients.Office.Excel.Functions.SPG(A136, "RD_CREDIT_RATING_GLOBAL", "Issuer Credit Rating", "Local Currency LT|0")</f>
        <v>BBB-</v>
      </c>
      <c r="O136" s="9" t="str">
        <f>_xll.SNL.Clients.Office.Excel.Functions.SPG(A136, "RD_CWOL_GLOBAL", "Issuer Credit Rating", "Local Currency LT|0")</f>
        <v>Stable</v>
      </c>
      <c r="P136" s="9" t="str">
        <f>_xll.SNL.Clients.Office.Excel.Functions.SPG(A136, "RD_RATING_ACTION_GLOBAL", "Issuer Credit Rating", "Local Currency LT|0")</f>
        <v>Upgrade | CreditWatch/Outlook (12/03/2024)</v>
      </c>
      <c r="Q136" s="10">
        <f>_xll.SNL.Clients.Office.Excel.Functions.SPG(A136, "RD_LAST_REVIEW_DATE_GLOBAL", "Issuer Credit Rating", "Local Currency LT")</f>
        <v>45629</v>
      </c>
      <c r="R136" s="10">
        <f>_xll.SNL.Clients.Office.Excel.Functions.SPG(A136, "RD_CREDIT_RATING_DATE_GLOBAL", "Issuer Credit Rating", "Local Currency LT|0")</f>
        <v>45629</v>
      </c>
      <c r="S136" s="10">
        <f>_xll.SNL.Clients.Office.Excel.Functions.SPG(A136, "RD_CREDIT_WATCH_OUTLOOK_DATE_GLOBAL", "Issuer Credit Rating", "Local Currency LT|0")</f>
        <v>45629</v>
      </c>
    </row>
    <row r="137" spans="1:19">
      <c r="A137" t="s">
        <v>141</v>
      </c>
      <c r="B137" t="str">
        <f>_xll.SNL.Clients.Office.Excel.Functions.SPG(A137,"SP_IPO_DATE")</f>
        <v/>
      </c>
      <c r="C137" s="5">
        <f>_xll.SNL.Clients.Office.Excel.Functions.SPG(A137, "SP_VOLUME_AVG_WEEKLY_TO_SHARES_OUT", , "1M")</f>
        <v>6.8851028278566719</v>
      </c>
      <c r="D137" s="5">
        <f>_xll.SNL.Clients.Office.Excel.Functions.SPG(A137, "SP_VOLUME_AVG_WEEKLY_TO_SHARES_OUT", , "3M")</f>
        <v>7.5068172967849973</v>
      </c>
      <c r="E137" s="5">
        <f>_xll.SNL.Clients.Office.Excel.Functions.SPG(A137, "SP_VOLUME_AVG_DAILY_TO_1YR_AVG_DAILY", , "1M")</f>
        <v>114.14</v>
      </c>
      <c r="F137" s="5">
        <f>_xll.SNL.Clients.Office.Excel.Functions.SPG(A137, "SP_VOLUME_AVG_DAILY_TO_1YR_AVG_DAILY", , "3M")</f>
        <v>124.45</v>
      </c>
      <c r="G137" s="9" t="str">
        <f>_xll.SNL.Clients.Office.Excel.Functions.SPG(A137, "IQ_SECTOR")</f>
        <v>Energy</v>
      </c>
      <c r="H137" s="9" t="str">
        <f>_xll.SNL.Clients.Office.Excel.Functions.SPG(A137, "IQ_INDUSTRY_GROUP")</f>
        <v>Energy</v>
      </c>
      <c r="I137" s="9" t="str">
        <f>_xll.SNL.Clients.Office.Excel.Functions.SPG(A137, "IQ_INDUSTRY")</f>
        <v>Oil, Gas and Consumable Fuels</v>
      </c>
      <c r="J137" s="9" t="str">
        <f>_xll.SNL.Clients.Office.Excel.Functions.SPG(A137, "IQ_PRIMARY_INDUSTRY")</f>
        <v>Oil and Gas Exploration and Production</v>
      </c>
      <c r="K137" s="9" t="str">
        <f>_xll.SNL.Clients.Office.Excel.Functions.SPG(A137, "NAICS_CODE", "Primary")</f>
        <v>2111 - Oil and Gas Extraction</v>
      </c>
      <c r="L137" s="9" t="str">
        <f>_xll.SNL.Clients.Office.Excel.Functions.SPG(A137, "SP_TOPICTAG")</f>
        <v/>
      </c>
      <c r="M137" s="5">
        <f>_xll.SNL.Clients.Office.Excel.Functions.SPG(A137, "SP_PCT_SHARES_OWNED_ALL_INSTITUTIONS")</f>
        <v>72.27</v>
      </c>
      <c r="N137" s="9" t="str">
        <f>_xll.SNL.Clients.Office.Excel.Functions.SPG(A137, "RD_CREDIT_RATING_GLOBAL", "Issuer Credit Rating", "Local Currency LT|0")</f>
        <v>BBB</v>
      </c>
      <c r="O137" s="9" t="str">
        <f>_xll.SNL.Clients.Office.Excel.Functions.SPG(A137, "RD_CWOL_GLOBAL", "Issuer Credit Rating", "Local Currency LT|0")</f>
        <v>Stable</v>
      </c>
      <c r="P137" s="9" t="str">
        <f>_xll.SNL.Clients.Office.Excel.Functions.SPG(A137, "RD_RATING_ACTION_GLOBAL", "Issuer Credit Rating", "Local Currency LT|0")</f>
        <v>Upgrade | CreditWatch/Outlook (04/20/2022)</v>
      </c>
      <c r="Q137" s="10">
        <f>_xll.SNL.Clients.Office.Excel.Functions.SPG(A137, "RD_LAST_REVIEW_DATE_GLOBAL", "Issuer Credit Rating", "Local Currency LT")</f>
        <v>45561</v>
      </c>
      <c r="R137" s="10">
        <f>_xll.SNL.Clients.Office.Excel.Functions.SPG(A137, "RD_CREDIT_RATING_DATE_GLOBAL", "Issuer Credit Rating", "Local Currency LT|0")</f>
        <v>44671</v>
      </c>
      <c r="S137" s="10">
        <f>_xll.SNL.Clients.Office.Excel.Functions.SPG(A137, "RD_CREDIT_WATCH_OUTLOOK_DATE_GLOBAL", "Issuer Credit Rating", "Local Currency LT|0")</f>
        <v>44671</v>
      </c>
    </row>
    <row r="138" spans="1:19">
      <c r="A138" t="s">
        <v>142</v>
      </c>
      <c r="B138" s="10">
        <f>_xll.SNL.Clients.Office.Excel.Functions.SPG(A138,"SP_IPO_DATE")</f>
        <v>38455</v>
      </c>
      <c r="C138" s="5">
        <f>_xll.SNL.Clients.Office.Excel.Functions.SPG(A138, "SP_VOLUME_AVG_WEEKLY_TO_SHARES_OUT", , "1M")</f>
        <v>4.4601635199120224</v>
      </c>
      <c r="D138" s="5">
        <f>_xll.SNL.Clients.Office.Excel.Functions.SPG(A138, "SP_VOLUME_AVG_WEEKLY_TO_SHARES_OUT", , "3M")</f>
        <v>4.4437547121042815</v>
      </c>
      <c r="E138" s="5">
        <f>_xll.SNL.Clients.Office.Excel.Functions.SPG(A138, "SP_VOLUME_AVG_DAILY_TO_1YR_AVG_DAILY", , "1M")</f>
        <v>88.42</v>
      </c>
      <c r="F138" s="5">
        <f>_xll.SNL.Clients.Office.Excel.Functions.SPG(A138, "SP_VOLUME_AVG_DAILY_TO_1YR_AVG_DAILY", , "3M")</f>
        <v>88.09</v>
      </c>
      <c r="G138" s="9" t="str">
        <f>_xll.SNL.Clients.Office.Excel.Functions.SPG(A138, "IQ_SECTOR")</f>
        <v>Health Care</v>
      </c>
      <c r="H138" s="9" t="str">
        <f>_xll.SNL.Clients.Office.Excel.Functions.SPG(A138, "IQ_INDUSTRY_GROUP")</f>
        <v>Health Care Equipment and Services</v>
      </c>
      <c r="I138" s="9" t="str">
        <f>_xll.SNL.Clients.Office.Excel.Functions.SPG(A138, "IQ_INDUSTRY")</f>
        <v>Health Care Equipment and Supplies</v>
      </c>
      <c r="J138" s="9" t="str">
        <f>_xll.SNL.Clients.Office.Excel.Functions.SPG(A138, "IQ_PRIMARY_INDUSTRY")</f>
        <v>Health Care Equipment</v>
      </c>
      <c r="K138" s="9" t="str">
        <f>_xll.SNL.Clients.Office.Excel.Functions.SPG(A138, "NAICS_CODE", "Primary")</f>
        <v>334510 - Electromedical and Electrotherapeutic Apparatus Manufacturing</v>
      </c>
      <c r="L138" s="9" t="str">
        <f>_xll.SNL.Clients.Office.Excel.Functions.SPG(A138, "SP_TOPICTAG")</f>
        <v>Health Diagnostics; MHealth; Wearables; Diabetes; Endocrinology</v>
      </c>
      <c r="M138" s="5">
        <f>_xll.SNL.Clients.Office.Excel.Functions.SPG(A138, "SP_PCT_SHARES_OWNED_ALL_INSTITUTIONS")</f>
        <v>96.11</v>
      </c>
      <c r="N138" s="9" t="str">
        <f>_xll.SNL.Clients.Office.Excel.Functions.SPG(A138, "RD_CREDIT_RATING_GLOBAL", "Issuer Credit Rating", "Local Currency LT|0")</f>
        <v/>
      </c>
      <c r="O138" s="9" t="str">
        <f>_xll.SNL.Clients.Office.Excel.Functions.SPG(A138, "RD_CWOL_GLOBAL", "Issuer Credit Rating", "Local Currency LT|0")</f>
        <v/>
      </c>
      <c r="P138" s="9" t="str">
        <f>_xll.SNL.Clients.Office.Excel.Functions.SPG(A138, "RD_RATING_ACTION_GLOBAL", "Issuer Credit Rating", "Local Currency LT|0")</f>
        <v/>
      </c>
      <c r="Q138" s="10" t="str">
        <f>_xll.SNL.Clients.Office.Excel.Functions.SPG(A138, "RD_LAST_REVIEW_DATE_GLOBAL", "Issuer Credit Rating", "Local Currency LT")</f>
        <v/>
      </c>
      <c r="R138" s="10" t="str">
        <f>_xll.SNL.Clients.Office.Excel.Functions.SPG(A138, "RD_CREDIT_RATING_DATE_GLOBAL", "Issuer Credit Rating", "Local Currency LT|0")</f>
        <v/>
      </c>
      <c r="S138" s="10" t="str">
        <f>_xll.SNL.Clients.Office.Excel.Functions.SPG(A138, "RD_CREDIT_WATCH_OUTLOOK_DATE_GLOBAL", "Issuer Credit Rating", "Local Currency LT|0")</f>
        <v/>
      </c>
    </row>
    <row r="139" spans="1:19">
      <c r="A139" t="s">
        <v>143</v>
      </c>
      <c r="B139" s="10">
        <f>_xll.SNL.Clients.Office.Excel.Functions.SPG(A139,"SP_IPO_DATE")</f>
        <v>41193</v>
      </c>
      <c r="C139" s="5">
        <f>_xll.SNL.Clients.Office.Excel.Functions.SPG(A139, "SP_VOLUME_AVG_WEEKLY_TO_SHARES_OUT", , "1M")</f>
        <v>3.3399503296752302</v>
      </c>
      <c r="D139" s="5">
        <f>_xll.SNL.Clients.Office.Excel.Functions.SPG(A139, "SP_VOLUME_AVG_WEEKLY_TO_SHARES_OUT", , "3M")</f>
        <v>3.5977341129650431</v>
      </c>
      <c r="E139" s="5">
        <f>_xll.SNL.Clients.Office.Excel.Functions.SPG(A139, "SP_VOLUME_AVG_DAILY_TO_1YR_AVG_DAILY", , "1M")</f>
        <v>105.83</v>
      </c>
      <c r="F139" s="5">
        <f>_xll.SNL.Clients.Office.Excel.Functions.SPG(A139, "SP_VOLUME_AVG_DAILY_TO_1YR_AVG_DAILY", , "3M")</f>
        <v>114</v>
      </c>
      <c r="G139" s="9" t="str">
        <f>_xll.SNL.Clients.Office.Excel.Functions.SPG(A139, "IQ_SECTOR")</f>
        <v>Energy</v>
      </c>
      <c r="H139" s="9" t="str">
        <f>_xll.SNL.Clients.Office.Excel.Functions.SPG(A139, "IQ_INDUSTRY_GROUP")</f>
        <v>Energy</v>
      </c>
      <c r="I139" s="9" t="str">
        <f>_xll.SNL.Clients.Office.Excel.Functions.SPG(A139, "IQ_INDUSTRY")</f>
        <v>Oil, Gas and Consumable Fuels</v>
      </c>
      <c r="J139" s="9" t="str">
        <f>_xll.SNL.Clients.Office.Excel.Functions.SPG(A139, "IQ_PRIMARY_INDUSTRY")</f>
        <v>Oil and Gas Exploration and Production</v>
      </c>
      <c r="K139" s="9" t="str">
        <f>_xll.SNL.Clients.Office.Excel.Functions.SPG(A139, "NAICS_CODE", "Primary")</f>
        <v>2111 - Oil and Gas Extraction</v>
      </c>
      <c r="L139" s="9" t="str">
        <f>_xll.SNL.Clients.Office.Excel.Functions.SPG(A139, "SP_TOPICTAG")</f>
        <v/>
      </c>
      <c r="M139" s="5">
        <f>_xll.SNL.Clients.Office.Excel.Functions.SPG(A139, "SP_PCT_SHARES_OWNED_ALL_INSTITUTIONS")</f>
        <v>58.87</v>
      </c>
      <c r="N139" s="9" t="str">
        <f>_xll.SNL.Clients.Office.Excel.Functions.SPG(A139, "RD_CREDIT_RATING_GLOBAL", "Issuer Credit Rating", "Local Currency LT|0")</f>
        <v>BBB</v>
      </c>
      <c r="O139" s="9" t="str">
        <f>_xll.SNL.Clients.Office.Excel.Functions.SPG(A139, "RD_CWOL_GLOBAL", "Issuer Credit Rating", "Local Currency LT|0")</f>
        <v>Stable</v>
      </c>
      <c r="P139" s="9" t="str">
        <f>_xll.SNL.Clients.Office.Excel.Functions.SPG(A139, "RD_RATING_ACTION_GLOBAL", "Issuer Credit Rating", "Local Currency LT|0")</f>
        <v>Upgrade | CreditWatch/Outlook (09/19/2024)</v>
      </c>
      <c r="Q139" s="10">
        <f>_xll.SNL.Clients.Office.Excel.Functions.SPG(A139, "RD_LAST_REVIEW_DATE_GLOBAL", "Issuer Credit Rating", "Local Currency LT")</f>
        <v>45611</v>
      </c>
      <c r="R139" s="10">
        <f>_xll.SNL.Clients.Office.Excel.Functions.SPG(A139, "RD_CREDIT_RATING_DATE_GLOBAL", "Issuer Credit Rating", "Local Currency LT|0")</f>
        <v>45554</v>
      </c>
      <c r="S139" s="10">
        <f>_xll.SNL.Clients.Office.Excel.Functions.SPG(A139, "RD_CREDIT_WATCH_OUTLOOK_DATE_GLOBAL", "Issuer Credit Rating", "Local Currency LT|0")</f>
        <v>45554</v>
      </c>
    </row>
    <row r="140" spans="1:19">
      <c r="A140" t="s">
        <v>144</v>
      </c>
      <c r="B140" s="10">
        <f>_xll.SNL.Clients.Office.Excel.Functions.SPG(A140,"SP_IPO_DATE")</f>
        <v>38288</v>
      </c>
      <c r="C140" s="5">
        <f>_xll.SNL.Clients.Office.Excel.Functions.SPG(A140, "SP_VOLUME_AVG_WEEKLY_TO_SHARES_OUT", , "1M")</f>
        <v>3.5778597050564511</v>
      </c>
      <c r="D140" s="5">
        <f>_xll.SNL.Clients.Office.Excel.Functions.SPG(A140, "SP_VOLUME_AVG_WEEKLY_TO_SHARES_OUT", , "3M")</f>
        <v>3.1497913345369937</v>
      </c>
      <c r="E140" s="5">
        <f>_xll.SNL.Clients.Office.Excel.Functions.SPG(A140, "SP_VOLUME_AVG_DAILY_TO_1YR_AVG_DAILY", , "1M")</f>
        <v>123.76</v>
      </c>
      <c r="F140" s="5">
        <f>_xll.SNL.Clients.Office.Excel.Functions.SPG(A140, "SP_VOLUME_AVG_DAILY_TO_1YR_AVG_DAILY", , "3M")</f>
        <v>108.95</v>
      </c>
      <c r="G140" s="9" t="str">
        <f>_xll.SNL.Clients.Office.Excel.Functions.SPG(A140, "IQ_SECTOR")</f>
        <v>Real Estate</v>
      </c>
      <c r="H140" s="9" t="str">
        <f>_xll.SNL.Clients.Office.Excel.Functions.SPG(A140, "IQ_INDUSTRY_GROUP")</f>
        <v>Equity Real Estate Investment Trusts (REITs)</v>
      </c>
      <c r="I140" s="9" t="str">
        <f>_xll.SNL.Clients.Office.Excel.Functions.SPG(A140, "IQ_INDUSTRY")</f>
        <v>Specialized REITs</v>
      </c>
      <c r="J140" s="9" t="str">
        <f>_xll.SNL.Clients.Office.Excel.Functions.SPG(A140, "IQ_PRIMARY_INDUSTRY")</f>
        <v>Data Center REITs</v>
      </c>
      <c r="K140" s="9" t="str">
        <f>_xll.SNL.Clients.Office.Excel.Functions.SPG(A140, "NAICS_CODE", "Primary")</f>
        <v>531210 - Offices of Real Estate Agents and Brokers</v>
      </c>
      <c r="L140" s="9" t="str">
        <f>_xll.SNL.Clients.Office.Excel.Functions.SPG(A140, "SP_TOPICTAG")</f>
        <v>Data Centers and Facilities</v>
      </c>
      <c r="M140" s="5">
        <f>_xll.SNL.Clients.Office.Excel.Functions.SPG(A140, "SP_PCT_SHARES_OWNED_ALL_INSTITUTIONS")</f>
        <v>93.24</v>
      </c>
      <c r="N140" s="9" t="str">
        <f>_xll.SNL.Clients.Office.Excel.Functions.SPG(A140, "RD_CREDIT_RATING_GLOBAL", "Issuer Credit Rating", "Local Currency LT|0")</f>
        <v>BBB</v>
      </c>
      <c r="O140" s="9" t="str">
        <f>_xll.SNL.Clients.Office.Excel.Functions.SPG(A140, "RD_CWOL_GLOBAL", "Issuer Credit Rating", "Local Currency LT|0")</f>
        <v>Stable</v>
      </c>
      <c r="P140" s="9" t="str">
        <f>_xll.SNL.Clients.Office.Excel.Functions.SPG(A140, "RD_RATING_ACTION_GLOBAL", "Issuer Credit Rating", "Local Currency LT|0")</f>
        <v>CreditWatch/Outlook (12/14/2023)</v>
      </c>
      <c r="Q140" s="10">
        <f>_xll.SNL.Clients.Office.Excel.Functions.SPG(A140, "RD_LAST_REVIEW_DATE_GLOBAL", "Issuer Credit Rating", "Local Currency LT")</f>
        <v>45538</v>
      </c>
      <c r="R140" s="10">
        <f>_xll.SNL.Clients.Office.Excel.Functions.SPG(A140, "RD_CREDIT_RATING_DATE_GLOBAL", "Issuer Credit Rating", "Local Currency LT|0")</f>
        <v>40129</v>
      </c>
      <c r="S140" s="10">
        <f>_xll.SNL.Clients.Office.Excel.Functions.SPG(A140, "RD_CREDIT_WATCH_OUTLOOK_DATE_GLOBAL", "Issuer Credit Rating", "Local Currency LT|0")</f>
        <v>45274</v>
      </c>
    </row>
    <row r="141" spans="1:19">
      <c r="A141" t="s">
        <v>145</v>
      </c>
      <c r="B141" t="str">
        <f>_xll.SNL.Clients.Office.Excel.Functions.SPG(A141,"SP_IPO_DATE")</f>
        <v/>
      </c>
      <c r="C141" s="5">
        <f>_xll.SNL.Clients.Office.Excel.Functions.SPG(A141, "SP_VOLUME_AVG_WEEKLY_TO_SHARES_OUT", , "1M")</f>
        <v>3.0591730338755854</v>
      </c>
      <c r="D141" s="5">
        <f>_xll.SNL.Clients.Office.Excel.Functions.SPG(A141, "SP_VOLUME_AVG_WEEKLY_TO_SHARES_OUT", , "3M")</f>
        <v>2.8916168376202833</v>
      </c>
      <c r="E141" s="5">
        <f>_xll.SNL.Clients.Office.Excel.Functions.SPG(A141, "SP_VOLUME_AVG_DAILY_TO_1YR_AVG_DAILY", , "1M")</f>
        <v>99.97</v>
      </c>
      <c r="F141" s="5">
        <f>_xll.SNL.Clients.Office.Excel.Functions.SPG(A141, "SP_VOLUME_AVG_DAILY_TO_1YR_AVG_DAILY", , "3M")</f>
        <v>94.5</v>
      </c>
      <c r="G141" s="9" t="str">
        <f>_xll.SNL.Clients.Office.Excel.Functions.SPG(A141, "IQ_SECTOR")</f>
        <v>Financials</v>
      </c>
      <c r="H141" s="9" t="str">
        <f>_xll.SNL.Clients.Office.Excel.Functions.SPG(A141, "IQ_INDUSTRY_GROUP")</f>
        <v>Financial Services</v>
      </c>
      <c r="I141" s="9" t="str">
        <f>_xll.SNL.Clients.Office.Excel.Functions.SPG(A141, "IQ_INDUSTRY")</f>
        <v>Consumer Finance</v>
      </c>
      <c r="J141" s="9" t="str">
        <f>_xll.SNL.Clients.Office.Excel.Functions.SPG(A141, "IQ_PRIMARY_INDUSTRY")</f>
        <v>Consumer Finance</v>
      </c>
      <c r="K141" s="9" t="str">
        <f>_xll.SNL.Clients.Office.Excel.Functions.SPG(A141, "NAICS_CODE", "Primary")</f>
        <v>522210 - Credit Card Issuing</v>
      </c>
      <c r="L141" s="9" t="str">
        <f>_xll.SNL.Clients.Office.Excel.Functions.SPG(A141, "SP_TOPICTAG")</f>
        <v>Anti-Fraud; Consumer Lending; Credit Cards; Fintech; Authentication; Digital Brokerage; Payment Facilitator Enablers; Online Payments</v>
      </c>
      <c r="M141" s="5">
        <f>_xll.SNL.Clients.Office.Excel.Functions.SPG(A141, "SP_PCT_SHARES_OWNED_ALL_INSTITUTIONS")</f>
        <v>85.36</v>
      </c>
      <c r="N141" s="9" t="str">
        <f>_xll.SNL.Clients.Office.Excel.Functions.SPG(A141, "RD_CREDIT_RATING_GLOBAL", "Issuer Credit Rating", "Local Currency LT|0")</f>
        <v>BBB-</v>
      </c>
      <c r="O141" s="9" t="str">
        <f>_xll.SNL.Clients.Office.Excel.Functions.SPG(A141, "RD_CWOL_GLOBAL", "Issuer Credit Rating", "Local Currency LT|0")</f>
        <v>Watch Pos</v>
      </c>
      <c r="P141" s="9" t="str">
        <f>_xll.SNL.Clients.Office.Excel.Functions.SPG(A141, "RD_RATING_ACTION_GLOBAL", "Issuer Credit Rating", "Local Currency LT|0")</f>
        <v>CreditWatch/Outlook (02/21/2024)</v>
      </c>
      <c r="Q141" s="10">
        <f>_xll.SNL.Clients.Office.Excel.Functions.SPG(A141, "RD_LAST_REVIEW_DATE_GLOBAL", "Issuer Credit Rating", "Local Currency LT")</f>
        <v>45618</v>
      </c>
      <c r="R141" s="10">
        <f>_xll.SNL.Clients.Office.Excel.Functions.SPG(A141, "RD_CREDIT_RATING_DATE_GLOBAL", "Issuer Credit Rating", "Local Currency LT|0")</f>
        <v>39206</v>
      </c>
      <c r="S141" s="10">
        <f>_xll.SNL.Clients.Office.Excel.Functions.SPG(A141, "RD_CREDIT_WATCH_OUTLOOK_DATE_GLOBAL", "Issuer Credit Rating", "Local Currency LT|0")</f>
        <v>45343</v>
      </c>
    </row>
    <row r="142" spans="1:19">
      <c r="A142" t="s">
        <v>146</v>
      </c>
      <c r="B142" s="10">
        <f>_xll.SNL.Clients.Office.Excel.Functions.SPG(A142,"SP_IPO_DATE")</f>
        <v>40129</v>
      </c>
      <c r="C142" s="5">
        <f>_xll.SNL.Clients.Office.Excel.Functions.SPG(A142, "SP_VOLUME_AVG_WEEKLY_TO_SHARES_OUT", , "1M")</f>
        <v>7.7560942034902709</v>
      </c>
      <c r="D142" s="5">
        <f>_xll.SNL.Clients.Office.Excel.Functions.SPG(A142, "SP_VOLUME_AVG_WEEKLY_TO_SHARES_OUT", , "3M")</f>
        <v>8.7103486285367051</v>
      </c>
      <c r="E142" s="5">
        <f>_xll.SNL.Clients.Office.Excel.Functions.SPG(A142, "SP_VOLUME_AVG_DAILY_TO_1YR_AVG_DAILY", , "1M")</f>
        <v>99.13</v>
      </c>
      <c r="F142" s="5">
        <f>_xll.SNL.Clients.Office.Excel.Functions.SPG(A142, "SP_VOLUME_AVG_DAILY_TO_1YR_AVG_DAILY", , "3M")</f>
        <v>111.32</v>
      </c>
      <c r="G142" s="9" t="str">
        <f>_xll.SNL.Clients.Office.Excel.Functions.SPG(A142, "IQ_SECTOR")</f>
        <v>Consumer Staples</v>
      </c>
      <c r="H142" s="9" t="str">
        <f>_xll.SNL.Clients.Office.Excel.Functions.SPG(A142, "IQ_INDUSTRY_GROUP")</f>
        <v>Consumer Staples Distribution and Retail</v>
      </c>
      <c r="I142" s="9" t="str">
        <f>_xll.SNL.Clients.Office.Excel.Functions.SPG(A142, "IQ_INDUSTRY")</f>
        <v>Consumer Staples Distribution and Retail</v>
      </c>
      <c r="J142" s="9" t="str">
        <f>_xll.SNL.Clients.Office.Excel.Functions.SPG(A142, "IQ_PRIMARY_INDUSTRY")</f>
        <v>Consumer Staples Merchandise Retail</v>
      </c>
      <c r="K142" s="9" t="str">
        <f>_xll.SNL.Clients.Office.Excel.Functions.SPG(A142, "NAICS_CODE", "Primary")</f>
        <v>45521 - Warehouse Clubs, Supercenters, and Other General Merchandise Retailers</v>
      </c>
      <c r="L142" s="9" t="str">
        <f>_xll.SNL.Clients.Office.Excel.Functions.SPG(A142, "SP_TOPICTAG")</f>
        <v>Fast-Moving Consumer Goods</v>
      </c>
      <c r="M142" s="5">
        <f>_xll.SNL.Clients.Office.Excel.Functions.SPG(A142, "SP_PCT_SHARES_OWNED_ALL_INSTITUTIONS")</f>
        <v>93.26</v>
      </c>
      <c r="N142" s="9" t="str">
        <f>_xll.SNL.Clients.Office.Excel.Functions.SPG(A142, "RD_CREDIT_RATING_GLOBAL", "Issuer Credit Rating", "Local Currency LT|0")</f>
        <v>BBB</v>
      </c>
      <c r="O142" s="9" t="str">
        <f>_xll.SNL.Clients.Office.Excel.Functions.SPG(A142, "RD_CWOL_GLOBAL", "Issuer Credit Rating", "Local Currency LT|0")</f>
        <v>Negative</v>
      </c>
      <c r="P142" s="9" t="str">
        <f>_xll.SNL.Clients.Office.Excel.Functions.SPG(A142, "RD_RATING_ACTION_GLOBAL", "Issuer Credit Rating", "Local Currency LT|0")</f>
        <v>CreditWatch/Outlook (03/21/2024)</v>
      </c>
      <c r="Q142" s="10">
        <f>_xll.SNL.Clients.Office.Excel.Functions.SPG(A142, "RD_LAST_REVIEW_DATE_GLOBAL", "Issuer Credit Rating", "Local Currency LT")</f>
        <v>45541</v>
      </c>
      <c r="R142" s="10">
        <f>_xll.SNL.Clients.Office.Excel.Functions.SPG(A142, "RD_CREDIT_RATING_DATE_GLOBAL", "Issuer Credit Rating", "Local Currency LT|0")</f>
        <v>42292</v>
      </c>
      <c r="S142" s="10">
        <f>_xll.SNL.Clients.Office.Excel.Functions.SPG(A142, "RD_CREDIT_WATCH_OUTLOOK_DATE_GLOBAL", "Issuer Credit Rating", "Local Currency LT|0")</f>
        <v>45372</v>
      </c>
    </row>
    <row r="143" spans="1:19">
      <c r="A143" t="s">
        <v>147</v>
      </c>
      <c r="B143" t="str">
        <f>_xll.SNL.Clients.Office.Excel.Functions.SPG(A143,"SP_IPO_DATE")</f>
        <v/>
      </c>
      <c r="C143" s="5">
        <f>_xll.SNL.Clients.Office.Excel.Functions.SPG(A143, "SP_VOLUME_AVG_WEEKLY_TO_SHARES_OUT", , "1M")</f>
        <v>6.0087712059935763</v>
      </c>
      <c r="D143" s="5">
        <f>_xll.SNL.Clients.Office.Excel.Functions.SPG(A143, "SP_VOLUME_AVG_WEEKLY_TO_SHARES_OUT", , "3M")</f>
        <v>8.2869339599122824</v>
      </c>
      <c r="E143" s="5">
        <f>_xll.SNL.Clients.Office.Excel.Functions.SPG(A143, "SP_VOLUME_AVG_DAILY_TO_1YR_AVG_DAILY", , "1M")</f>
        <v>74.27</v>
      </c>
      <c r="F143" s="5">
        <f>_xll.SNL.Clients.Office.Excel.Functions.SPG(A143, "SP_VOLUME_AVG_DAILY_TO_1YR_AVG_DAILY", , "3M")</f>
        <v>102.43</v>
      </c>
      <c r="G143" s="9" t="str">
        <f>_xll.SNL.Clients.Office.Excel.Functions.SPG(A143, "IQ_SECTOR")</f>
        <v>Consumer Staples</v>
      </c>
      <c r="H143" s="9" t="str">
        <f>_xll.SNL.Clients.Office.Excel.Functions.SPG(A143, "IQ_INDUSTRY_GROUP")</f>
        <v>Consumer Staples Distribution and Retail</v>
      </c>
      <c r="I143" s="9" t="str">
        <f>_xll.SNL.Clients.Office.Excel.Functions.SPG(A143, "IQ_INDUSTRY")</f>
        <v>Consumer Staples Distribution and Retail</v>
      </c>
      <c r="J143" s="9" t="str">
        <f>_xll.SNL.Clients.Office.Excel.Functions.SPG(A143, "IQ_PRIMARY_INDUSTRY")</f>
        <v>Consumer Staples Merchandise Retail</v>
      </c>
      <c r="K143" s="9" t="str">
        <f>_xll.SNL.Clients.Office.Excel.Functions.SPG(A143, "NAICS_CODE", "Primary")</f>
        <v>455219 - All Other General Merchandise Retailers</v>
      </c>
      <c r="L143" s="9" t="str">
        <f>_xll.SNL.Clients.Office.Excel.Functions.SPG(A143, "SP_TOPICTAG")</f>
        <v>Fast-Moving Consumer Goods; Lifestyle; Online Grocery</v>
      </c>
      <c r="M143" s="5">
        <f>_xll.SNL.Clients.Office.Excel.Functions.SPG(A143, "SP_PCT_SHARES_OWNED_ALL_INSTITUTIONS")</f>
        <v>90.62</v>
      </c>
      <c r="N143" s="9" t="str">
        <f>_xll.SNL.Clients.Office.Excel.Functions.SPG(A143, "RD_CREDIT_RATING_GLOBAL", "Issuer Credit Rating", "Local Currency LT|0")</f>
        <v>BBB</v>
      </c>
      <c r="O143" s="9" t="str">
        <f>_xll.SNL.Clients.Office.Excel.Functions.SPG(A143, "RD_CWOL_GLOBAL", "Issuer Credit Rating", "Local Currency LT|0")</f>
        <v>Stable</v>
      </c>
      <c r="P143" s="9" t="str">
        <f>_xll.SNL.Clients.Office.Excel.Functions.SPG(A143, "RD_RATING_ACTION_GLOBAL", "Issuer Credit Rating", "Local Currency LT|0")</f>
        <v>Upgrade | CreditWatch/Outlook (12/10/2020)</v>
      </c>
      <c r="Q143" s="10">
        <f>_xll.SNL.Clients.Office.Excel.Functions.SPG(A143, "RD_LAST_REVIEW_DATE_GLOBAL", "Issuer Credit Rating", "Local Currency LT")</f>
        <v>45684</v>
      </c>
      <c r="R143" s="10">
        <f>_xll.SNL.Clients.Office.Excel.Functions.SPG(A143, "RD_CREDIT_RATING_DATE_GLOBAL", "Issuer Credit Rating", "Local Currency LT|0")</f>
        <v>44175</v>
      </c>
      <c r="S143" s="10">
        <f>_xll.SNL.Clients.Office.Excel.Functions.SPG(A143, "RD_CREDIT_WATCH_OUTLOOK_DATE_GLOBAL", "Issuer Credit Rating", "Local Currency LT|0")</f>
        <v>44175</v>
      </c>
    </row>
    <row r="144" spans="1:19">
      <c r="A144" t="s">
        <v>148</v>
      </c>
      <c r="B144" t="str">
        <f>_xll.SNL.Clients.Office.Excel.Functions.SPG(A144,"SP_IPO_DATE")</f>
        <v/>
      </c>
      <c r="C144" s="5">
        <f>_xll.SNL.Clients.Office.Excel.Functions.SPG(A144, "SP_VOLUME_AVG_WEEKLY_TO_SHARES_OUT", , "1M")</f>
        <v>2.8477937828729005</v>
      </c>
      <c r="D144" s="5">
        <f>_xll.SNL.Clients.Office.Excel.Functions.SPG(A144, "SP_VOLUME_AVG_WEEKLY_TO_SHARES_OUT", , "3M")</f>
        <v>2.7166313494971397</v>
      </c>
      <c r="E144" s="5">
        <f>_xll.SNL.Clients.Office.Excel.Functions.SPG(A144, "SP_VOLUME_AVG_DAILY_TO_1YR_AVG_DAILY", , "1M")</f>
        <v>107.65</v>
      </c>
      <c r="F144" s="5">
        <f>_xll.SNL.Clients.Office.Excel.Functions.SPG(A144, "SP_VOLUME_AVG_DAILY_TO_1YR_AVG_DAILY", , "3M")</f>
        <v>102.7</v>
      </c>
      <c r="G144" s="9" t="str">
        <f>_xll.SNL.Clients.Office.Excel.Functions.SPG(A144, "IQ_SECTOR")</f>
        <v>Utilities</v>
      </c>
      <c r="H144" s="9" t="str">
        <f>_xll.SNL.Clients.Office.Excel.Functions.SPG(A144, "IQ_INDUSTRY_GROUP")</f>
        <v>Utilities</v>
      </c>
      <c r="I144" s="9" t="str">
        <f>_xll.SNL.Clients.Office.Excel.Functions.SPG(A144, "IQ_INDUSTRY")</f>
        <v>Multi-Utilities</v>
      </c>
      <c r="J144" s="9" t="str">
        <f>_xll.SNL.Clients.Office.Excel.Functions.SPG(A144, "IQ_PRIMARY_INDUSTRY")</f>
        <v>Multi-Utilities</v>
      </c>
      <c r="K144" s="9" t="str">
        <f>_xll.SNL.Clients.Office.Excel.Functions.SPG(A144, "NAICS_CODE", "Primary")</f>
        <v>2211 - Electric Power Generation, Transmission and Distribution</v>
      </c>
      <c r="L144" s="9" t="str">
        <f>_xll.SNL.Clients.Office.Excel.Functions.SPG(A144, "SP_TOPICTAG")</f>
        <v>Energy Storage; Conventional Nuclear; Utility Scale Solar; Onshore and Offshore Wind</v>
      </c>
      <c r="M144" s="5">
        <f>_xll.SNL.Clients.Office.Excel.Functions.SPG(A144, "SP_PCT_SHARES_OWNED_ALL_INSTITUTIONS")</f>
        <v>77.94</v>
      </c>
      <c r="N144" s="9" t="str">
        <f>_xll.SNL.Clients.Office.Excel.Functions.SPG(A144, "RD_CREDIT_RATING_GLOBAL", "Issuer Credit Rating", "Local Currency LT|0")</f>
        <v>BBB+</v>
      </c>
      <c r="O144" s="9" t="str">
        <f>_xll.SNL.Clients.Office.Excel.Functions.SPG(A144, "RD_CWOL_GLOBAL", "Issuer Credit Rating", "Local Currency LT|0")</f>
        <v>Stable</v>
      </c>
      <c r="P144" s="9" t="str">
        <f>_xll.SNL.Clients.Office.Excel.Functions.SPG(A144, "RD_RATING_ACTION_GLOBAL", "Issuer Credit Rating", "Local Currency LT|0")</f>
        <v>CreditWatch/Outlook (06/06/2024)</v>
      </c>
      <c r="Q144" s="10">
        <f>_xll.SNL.Clients.Office.Excel.Functions.SPG(A144, "RD_LAST_REVIEW_DATE_GLOBAL", "Issuer Credit Rating", "Local Currency LT")</f>
        <v>45449</v>
      </c>
      <c r="R144" s="10">
        <f>_xll.SNL.Clients.Office.Excel.Functions.SPG(A144, "RD_CREDIT_RATING_DATE_GLOBAL", "Issuer Credit Rating", "Local Currency LT|0")</f>
        <v>42401</v>
      </c>
      <c r="S144" s="10">
        <f>_xll.SNL.Clients.Office.Excel.Functions.SPG(A144, "RD_CREDIT_WATCH_OUTLOOK_DATE_GLOBAL", "Issuer Credit Rating", "Local Currency LT|0")</f>
        <v>45449</v>
      </c>
    </row>
    <row r="145" spans="1:19">
      <c r="A145" t="s">
        <v>149</v>
      </c>
      <c r="B145" s="10">
        <f>_xll.SNL.Clients.Office.Excel.Functions.SPG(A145,"SP_IPO_DATE")</f>
        <v>38180</v>
      </c>
      <c r="C145" s="5">
        <f>_xll.SNL.Clients.Office.Excel.Functions.SPG(A145, "SP_VOLUME_AVG_WEEKLY_TO_SHARES_OUT", , "1M")</f>
        <v>8.251150416307464</v>
      </c>
      <c r="D145" s="5">
        <f>_xll.SNL.Clients.Office.Excel.Functions.SPG(A145, "SP_VOLUME_AVG_WEEKLY_TO_SHARES_OUT", , "3M")</f>
        <v>7.9185663689151475</v>
      </c>
      <c r="E145" s="5">
        <f>_xll.SNL.Clients.Office.Excel.Functions.SPG(A145, "SP_VOLUME_AVG_DAILY_TO_1YR_AVG_DAILY", , "1M")</f>
        <v>94.52</v>
      </c>
      <c r="F145" s="5">
        <f>_xll.SNL.Clients.Office.Excel.Functions.SPG(A145, "SP_VOLUME_AVG_DAILY_TO_1YR_AVG_DAILY", , "3M")</f>
        <v>90.71</v>
      </c>
      <c r="G145" s="9" t="str">
        <f>_xll.SNL.Clients.Office.Excel.Functions.SPG(A145, "IQ_SECTOR")</f>
        <v>Consumer Discretionary</v>
      </c>
      <c r="H145" s="9" t="str">
        <f>_xll.SNL.Clients.Office.Excel.Functions.SPG(A145, "IQ_INDUSTRY_GROUP")</f>
        <v>Consumer Services</v>
      </c>
      <c r="I145" s="9" t="str">
        <f>_xll.SNL.Clients.Office.Excel.Functions.SPG(A145, "IQ_INDUSTRY")</f>
        <v>Hotels, Restaurants and Leisure</v>
      </c>
      <c r="J145" s="9" t="str">
        <f>_xll.SNL.Clients.Office.Excel.Functions.SPG(A145, "IQ_PRIMARY_INDUSTRY")</f>
        <v>Restaurants</v>
      </c>
      <c r="K145" s="9" t="str">
        <f>_xll.SNL.Clients.Office.Excel.Functions.SPG(A145, "NAICS_CODE", "Primary")</f>
        <v>722513 - Limited-Service Restaurants</v>
      </c>
      <c r="L145" s="9" t="str">
        <f>_xll.SNL.Clients.Office.Excel.Functions.SPG(A145, "SP_TOPICTAG")</f>
        <v>Food Delivery; Brand Marketing</v>
      </c>
      <c r="M145" s="5">
        <f>_xll.SNL.Clients.Office.Excel.Functions.SPG(A145, "SP_PCT_SHARES_OWNED_ALL_INSTITUTIONS")</f>
        <v>98.38</v>
      </c>
      <c r="N145" s="9" t="str">
        <f>_xll.SNL.Clients.Office.Excel.Functions.SPG(A145, "RD_CREDIT_RATING_GLOBAL", "Issuer Credit Rating", "Local Currency LT|0")</f>
        <v/>
      </c>
      <c r="O145" s="9" t="str">
        <f>_xll.SNL.Clients.Office.Excel.Functions.SPG(A145, "RD_CWOL_GLOBAL", "Issuer Credit Rating", "Local Currency LT|0")</f>
        <v/>
      </c>
      <c r="P145" s="9" t="str">
        <f>_xll.SNL.Clients.Office.Excel.Functions.SPG(A145, "RD_RATING_ACTION_GLOBAL", "Issuer Credit Rating", "Local Currency LT|0")</f>
        <v/>
      </c>
      <c r="Q145" s="10" t="str">
        <f>_xll.SNL.Clients.Office.Excel.Functions.SPG(A145, "RD_LAST_REVIEW_DATE_GLOBAL", "Issuer Credit Rating", "Local Currency LT")</f>
        <v/>
      </c>
      <c r="R145" s="10" t="str">
        <f>_xll.SNL.Clients.Office.Excel.Functions.SPG(A145, "RD_CREDIT_RATING_DATE_GLOBAL", "Issuer Credit Rating", "Local Currency LT|0")</f>
        <v/>
      </c>
      <c r="S145" s="10" t="str">
        <f>_xll.SNL.Clients.Office.Excel.Functions.SPG(A145, "RD_CREDIT_WATCH_OUTLOOK_DATE_GLOBAL", "Issuer Credit Rating", "Local Currency LT|0")</f>
        <v/>
      </c>
    </row>
    <row r="146" spans="1:19">
      <c r="A146" t="s">
        <v>150</v>
      </c>
      <c r="B146" t="str">
        <f>_xll.SNL.Clients.Office.Excel.Functions.SPG(A146,"SP_IPO_DATE")</f>
        <v/>
      </c>
      <c r="C146" s="5">
        <f>_xll.SNL.Clients.Office.Excel.Functions.SPG(A146, "SP_VOLUME_AVG_WEEKLY_TO_SHARES_OUT", , "1M")</f>
        <v>3.4828806090236948</v>
      </c>
      <c r="D146" s="5">
        <f>_xll.SNL.Clients.Office.Excel.Functions.SPG(A146, "SP_VOLUME_AVG_WEEKLY_TO_SHARES_OUT", , "3M")</f>
        <v>2.7702269317450998</v>
      </c>
      <c r="E146" s="5">
        <f>_xll.SNL.Clients.Office.Excel.Functions.SPG(A146, "SP_VOLUME_AVG_DAILY_TO_1YR_AVG_DAILY", , "1M")</f>
        <v>103.69</v>
      </c>
      <c r="F146" s="5">
        <f>_xll.SNL.Clients.Office.Excel.Functions.SPG(A146, "SP_VOLUME_AVG_DAILY_TO_1YR_AVG_DAILY", , "3M")</f>
        <v>82.47</v>
      </c>
      <c r="G146" s="9" t="str">
        <f>_xll.SNL.Clients.Office.Excel.Functions.SPG(A146, "IQ_SECTOR")</f>
        <v>Industrials</v>
      </c>
      <c r="H146" s="9" t="str">
        <f>_xll.SNL.Clients.Office.Excel.Functions.SPG(A146, "IQ_INDUSTRY_GROUP")</f>
        <v>Capital Goods</v>
      </c>
      <c r="I146" s="9" t="str">
        <f>_xll.SNL.Clients.Office.Excel.Functions.SPG(A146, "IQ_INDUSTRY")</f>
        <v>Machinery</v>
      </c>
      <c r="J146" s="9" t="str">
        <f>_xll.SNL.Clients.Office.Excel.Functions.SPG(A146, "IQ_PRIMARY_INDUSTRY")</f>
        <v>Industrial Machinery and Supplies and Components</v>
      </c>
      <c r="K146" s="9" t="str">
        <f>_xll.SNL.Clients.Office.Excel.Functions.SPG(A146, "NAICS_CODE", "Primary")</f>
        <v>333 - Machinery Manufacturing</v>
      </c>
      <c r="L146" s="9" t="str">
        <f>_xll.SNL.Clients.Office.Excel.Functions.SPG(A146, "SP_TOPICTAG")</f>
        <v>Energy Storage; Fleet Management; Industrial Automation; Process Automation; ClimateTech</v>
      </c>
      <c r="M146" s="5">
        <f>_xll.SNL.Clients.Office.Excel.Functions.SPG(A146, "SP_PCT_SHARES_OWNED_ALL_INSTITUTIONS")</f>
        <v>86.65</v>
      </c>
      <c r="N146" s="9" t="str">
        <f>_xll.SNL.Clients.Office.Excel.Functions.SPG(A146, "RD_CREDIT_RATING_GLOBAL", "Issuer Credit Rating", "Local Currency LT|0")</f>
        <v>BBB+</v>
      </c>
      <c r="O146" s="9" t="str">
        <f>_xll.SNL.Clients.Office.Excel.Functions.SPG(A146, "RD_CWOL_GLOBAL", "Issuer Credit Rating", "Local Currency LT|0")</f>
        <v>Stable</v>
      </c>
      <c r="P146" s="9" t="str">
        <f>_xll.SNL.Clients.Office.Excel.Functions.SPG(A146, "RD_RATING_ACTION_GLOBAL", "Issuer Credit Rating", "Local Currency LT|0")</f>
        <v>CreditWatch/Outlook (05/13/2021)</v>
      </c>
      <c r="Q146" s="10">
        <f>_xll.SNL.Clients.Office.Excel.Functions.SPG(A146, "RD_LAST_REVIEW_DATE_GLOBAL", "Issuer Credit Rating", "Local Currency LT")</f>
        <v>45422</v>
      </c>
      <c r="R146" s="10">
        <f>_xll.SNL.Clients.Office.Excel.Functions.SPG(A146, "RD_CREDIT_RATING_DATE_GLOBAL", "Issuer Credit Rating", "Local Currency LT|0")</f>
        <v>43087</v>
      </c>
      <c r="S146" s="10">
        <f>_xll.SNL.Clients.Office.Excel.Functions.SPG(A146, "RD_CREDIT_WATCH_OUTLOOK_DATE_GLOBAL", "Issuer Credit Rating", "Local Currency LT|0")</f>
        <v>44329</v>
      </c>
    </row>
    <row r="147" spans="1:19">
      <c r="A147" t="s">
        <v>151</v>
      </c>
      <c r="B147" t="str">
        <f>_xll.SNL.Clients.Office.Excel.Functions.SPG(A147,"SP_IPO_DATE")</f>
        <v/>
      </c>
      <c r="C147" s="5">
        <f>_xll.SNL.Clients.Office.Excel.Functions.SPG(A147, "SP_VOLUME_AVG_WEEKLY_TO_SHARES_OUT", , "1M")</f>
        <v>5.4682101439951643</v>
      </c>
      <c r="D147" s="5">
        <f>_xll.SNL.Clients.Office.Excel.Functions.SPG(A147, "SP_VOLUME_AVG_WEEKLY_TO_SHARES_OUT", , "3M")</f>
        <v>5.5017131456298971</v>
      </c>
      <c r="E147" s="5">
        <f>_xll.SNL.Clients.Office.Excel.Functions.SPG(A147, "SP_VOLUME_AVG_DAILY_TO_1YR_AVG_DAILY", , "1M")</f>
        <v>142.26</v>
      </c>
      <c r="F147" s="5">
        <f>_xll.SNL.Clients.Office.Excel.Functions.SPG(A147, "SP_VOLUME_AVG_DAILY_TO_1YR_AVG_DAILY", , "3M")</f>
        <v>143.13999999999999</v>
      </c>
      <c r="G147" s="9" t="str">
        <f>_xll.SNL.Clients.Office.Excel.Functions.SPG(A147, "IQ_SECTOR")</f>
        <v>Materials</v>
      </c>
      <c r="H147" s="9" t="str">
        <f>_xll.SNL.Clients.Office.Excel.Functions.SPG(A147, "IQ_INDUSTRY_GROUP")</f>
        <v>Materials</v>
      </c>
      <c r="I147" s="9" t="str">
        <f>_xll.SNL.Clients.Office.Excel.Functions.SPG(A147, "IQ_INDUSTRY")</f>
        <v>Chemicals</v>
      </c>
      <c r="J147" s="9" t="str">
        <f>_xll.SNL.Clients.Office.Excel.Functions.SPG(A147, "IQ_PRIMARY_INDUSTRY")</f>
        <v>Commodity Chemicals</v>
      </c>
      <c r="K147" s="9" t="str">
        <f>_xll.SNL.Clients.Office.Excel.Functions.SPG(A147, "NAICS_CODE", "Primary")</f>
        <v>325211 - Plastics Material and Resin Manufacturing</v>
      </c>
      <c r="L147" s="9" t="str">
        <f>_xll.SNL.Clients.Office.Excel.Functions.SPG(A147, "SP_TOPICTAG")</f>
        <v>Environmental Engineering; Packaging Services; Disposal and Recycling; Pollution Control; ClimateTech</v>
      </c>
      <c r="M147" s="5">
        <f>_xll.SNL.Clients.Office.Excel.Functions.SPG(A147, "SP_PCT_SHARES_OWNED_ALL_INSTITUTIONS")</f>
        <v>69.12</v>
      </c>
      <c r="N147" s="9" t="str">
        <f>_xll.SNL.Clients.Office.Excel.Functions.SPG(A147, "RD_CREDIT_RATING_GLOBAL", "Issuer Credit Rating", "Local Currency LT|0")</f>
        <v/>
      </c>
      <c r="O147" s="9" t="str">
        <f>_xll.SNL.Clients.Office.Excel.Functions.SPG(A147, "RD_CWOL_GLOBAL", "Issuer Credit Rating", "Local Currency LT|0")</f>
        <v/>
      </c>
      <c r="P147" s="9" t="str">
        <f>_xll.SNL.Clients.Office.Excel.Functions.SPG(A147, "RD_RATING_ACTION_GLOBAL", "Issuer Credit Rating", "Local Currency LT|0")</f>
        <v/>
      </c>
      <c r="Q147" s="10" t="str">
        <f>_xll.SNL.Clients.Office.Excel.Functions.SPG(A147, "RD_LAST_REVIEW_DATE_GLOBAL", "Issuer Credit Rating", "Local Currency LT")</f>
        <v/>
      </c>
      <c r="R147" s="10" t="str">
        <f>_xll.SNL.Clients.Office.Excel.Functions.SPG(A147, "RD_CREDIT_RATING_DATE_GLOBAL", "Issuer Credit Rating", "Local Currency LT|0")</f>
        <v/>
      </c>
      <c r="S147" s="10" t="str">
        <f>_xll.SNL.Clients.Office.Excel.Functions.SPG(A147, "RD_CREDIT_WATCH_OUTLOOK_DATE_GLOBAL", "Issuer Credit Rating", "Local Currency LT|0")</f>
        <v/>
      </c>
    </row>
    <row r="148" spans="1:19">
      <c r="A148" t="s">
        <v>152</v>
      </c>
      <c r="B148" t="str">
        <f>_xll.SNL.Clients.Office.Excel.Functions.SPG(A148,"SP_IPO_DATE")</f>
        <v/>
      </c>
      <c r="C148" s="5">
        <f>_xll.SNL.Clients.Office.Excel.Functions.SPG(A148, "SP_VOLUME_AVG_WEEKLY_TO_SHARES_OUT", , "1M")</f>
        <v>2.8110493911904055</v>
      </c>
      <c r="D148" s="5">
        <f>_xll.SNL.Clients.Office.Excel.Functions.SPG(A148, "SP_VOLUME_AVG_WEEKLY_TO_SHARES_OUT", , "3M")</f>
        <v>3.1345402031031715</v>
      </c>
      <c r="E148" s="5">
        <f>_xll.SNL.Clients.Office.Excel.Functions.SPG(A148, "SP_VOLUME_AVG_DAILY_TO_1YR_AVG_DAILY", , "1M")</f>
        <v>102.89</v>
      </c>
      <c r="F148" s="5">
        <f>_xll.SNL.Clients.Office.Excel.Functions.SPG(A148, "SP_VOLUME_AVG_DAILY_TO_1YR_AVG_DAILY", , "3M")</f>
        <v>114.73</v>
      </c>
      <c r="G148" s="9" t="str">
        <f>_xll.SNL.Clients.Office.Excel.Functions.SPG(A148, "IQ_SECTOR")</f>
        <v>Utilities</v>
      </c>
      <c r="H148" s="9" t="str">
        <f>_xll.SNL.Clients.Office.Excel.Functions.SPG(A148, "IQ_INDUSTRY_GROUP")</f>
        <v>Utilities</v>
      </c>
      <c r="I148" s="9" t="str">
        <f>_xll.SNL.Clients.Office.Excel.Functions.SPG(A148, "IQ_INDUSTRY")</f>
        <v>Multi-Utilities</v>
      </c>
      <c r="J148" s="9" t="str">
        <f>_xll.SNL.Clients.Office.Excel.Functions.SPG(A148, "IQ_PRIMARY_INDUSTRY")</f>
        <v>Multi-Utilities</v>
      </c>
      <c r="K148" s="9" t="str">
        <f>_xll.SNL.Clients.Office.Excel.Functions.SPG(A148, "NAICS_CODE", "Primary")</f>
        <v>2211 - Electric Power Generation, Transmission and Distribution</v>
      </c>
      <c r="L148" s="9" t="str">
        <f>_xll.SNL.Clients.Office.Excel.Functions.SPG(A148, "SP_TOPICTAG")</f>
        <v>Clean Energy; Energy Efficiency; Energy Management; Energy Storage; Environmental Engineering; Smart Energy; ClimateTech; Utility Scale Solar; Onshore and Offshore Wind</v>
      </c>
      <c r="M148" s="5">
        <f>_xll.SNL.Clients.Office.Excel.Functions.SPG(A148, "SP_PCT_SHARES_OWNED_ALL_INSTITUTIONS")</f>
        <v>77.73</v>
      </c>
      <c r="N148" s="9" t="str">
        <f>_xll.SNL.Clients.Office.Excel.Functions.SPG(A148, "RD_CREDIT_RATING_GLOBAL", "Issuer Credit Rating", "Local Currency LT|0")</f>
        <v>BBB+</v>
      </c>
      <c r="O148" s="9" t="str">
        <f>_xll.SNL.Clients.Office.Excel.Functions.SPG(A148, "RD_CWOL_GLOBAL", "Issuer Credit Rating", "Local Currency LT|0")</f>
        <v>Stable</v>
      </c>
      <c r="P148" s="9" t="str">
        <f>_xll.SNL.Clients.Office.Excel.Functions.SPG(A148, "RD_RATING_ACTION_GLOBAL", "Issuer Credit Rating", "Local Currency LT|0")</f>
        <v>CreditWatch/Outlook (08/21/2015)</v>
      </c>
      <c r="Q148" s="10">
        <f>_xll.SNL.Clients.Office.Excel.Functions.SPG(A148, "RD_LAST_REVIEW_DATE_GLOBAL", "Issuer Credit Rating", "Local Currency LT")</f>
        <v>45526</v>
      </c>
      <c r="R148" s="10">
        <f>_xll.SNL.Clients.Office.Excel.Functions.SPG(A148, "RD_CREDIT_RATING_DATE_GLOBAL", "Issuer Credit Rating", "Local Currency LT|0")</f>
        <v>40521</v>
      </c>
      <c r="S148" s="10">
        <f>_xll.SNL.Clients.Office.Excel.Functions.SPG(A148, "RD_CREDIT_WATCH_OUTLOOK_DATE_GLOBAL", "Issuer Credit Rating", "Local Currency LT|0")</f>
        <v>42237</v>
      </c>
    </row>
    <row r="149" spans="1:19">
      <c r="A149" t="s">
        <v>153</v>
      </c>
      <c r="B149" t="str">
        <f>_xll.SNL.Clients.Office.Excel.Functions.SPG(A149,"SP_IPO_DATE")</f>
        <v/>
      </c>
      <c r="C149" s="5">
        <f>_xll.SNL.Clients.Office.Excel.Functions.SPG(A149, "SP_VOLUME_AVG_WEEKLY_TO_SHARES_OUT", , "1M")</f>
        <v>2.0586598652813639</v>
      </c>
      <c r="D149" s="5">
        <f>_xll.SNL.Clients.Office.Excel.Functions.SPG(A149, "SP_VOLUME_AVG_WEEKLY_TO_SHARES_OUT", , "3M")</f>
        <v>2.0640355806613342</v>
      </c>
      <c r="E149" s="5">
        <f>_xll.SNL.Clients.Office.Excel.Functions.SPG(A149, "SP_VOLUME_AVG_DAILY_TO_1YR_AVG_DAILY", , "1M")</f>
        <v>102.69</v>
      </c>
      <c r="F149" s="5">
        <f>_xll.SNL.Clients.Office.Excel.Functions.SPG(A149, "SP_VOLUME_AVG_DAILY_TO_1YR_AVG_DAILY", , "3M")</f>
        <v>102.96</v>
      </c>
      <c r="G149" s="9" t="str">
        <f>_xll.SNL.Clients.Office.Excel.Functions.SPG(A149, "IQ_SECTOR")</f>
        <v>Utilities</v>
      </c>
      <c r="H149" s="9" t="str">
        <f>_xll.SNL.Clients.Office.Excel.Functions.SPG(A149, "IQ_INDUSTRY_GROUP")</f>
        <v>Utilities</v>
      </c>
      <c r="I149" s="9" t="str">
        <f>_xll.SNL.Clients.Office.Excel.Functions.SPG(A149, "IQ_INDUSTRY")</f>
        <v>Electric Utilities</v>
      </c>
      <c r="J149" s="9" t="str">
        <f>_xll.SNL.Clients.Office.Excel.Functions.SPG(A149, "IQ_PRIMARY_INDUSTRY")</f>
        <v>Electric Utilities</v>
      </c>
      <c r="K149" s="9" t="str">
        <f>_xll.SNL.Clients.Office.Excel.Functions.SPG(A149, "NAICS_CODE", "Primary")</f>
        <v>2211 - Electric Power Generation, Transmission and Distribution</v>
      </c>
      <c r="L149" s="9" t="str">
        <f>_xll.SNL.Clients.Office.Excel.Functions.SPG(A149, "SP_TOPICTAG")</f>
        <v>Clean Energy; Energy Management; Energy Storage; Conventional Nuclear; Smart Energy; Biomass Energy; Power Grid; Utility Scale Solar</v>
      </c>
      <c r="M149" s="5">
        <f>_xll.SNL.Clients.Office.Excel.Functions.SPG(A149, "SP_PCT_SHARES_OWNED_ALL_INSTITUTIONS")</f>
        <v>68.010000000000005</v>
      </c>
      <c r="N149" s="9" t="str">
        <f>_xll.SNL.Clients.Office.Excel.Functions.SPG(A149, "RD_CREDIT_RATING_GLOBAL", "Issuer Credit Rating", "Local Currency LT|0")</f>
        <v>BBB+</v>
      </c>
      <c r="O149" s="9" t="str">
        <f>_xll.SNL.Clients.Office.Excel.Functions.SPG(A149, "RD_CWOL_GLOBAL", "Issuer Credit Rating", "Local Currency LT|0")</f>
        <v>Stable</v>
      </c>
      <c r="P149" s="9" t="str">
        <f>_xll.SNL.Clients.Office.Excel.Functions.SPG(A149, "RD_RATING_ACTION_GLOBAL", "Issuer Credit Rating", "Local Currency LT|0")</f>
        <v>Downgrade | CreditWatch/Outlook (01/26/2021)</v>
      </c>
      <c r="Q149" s="10">
        <f>_xll.SNL.Clients.Office.Excel.Functions.SPG(A149, "RD_LAST_REVIEW_DATE_GLOBAL", "Issuer Credit Rating", "Local Currency LT")</f>
        <v>45411</v>
      </c>
      <c r="R149" s="10">
        <f>_xll.SNL.Clients.Office.Excel.Functions.SPG(A149, "RD_CREDIT_RATING_DATE_GLOBAL", "Issuer Credit Rating", "Local Currency LT|0")</f>
        <v>44222</v>
      </c>
      <c r="S149" s="10">
        <f>_xll.SNL.Clients.Office.Excel.Functions.SPG(A149, "RD_CREDIT_WATCH_OUTLOOK_DATE_GLOBAL", "Issuer Credit Rating", "Local Currency LT|0")</f>
        <v>44222</v>
      </c>
    </row>
    <row r="150" spans="1:19">
      <c r="A150" t="s">
        <v>154</v>
      </c>
      <c r="B150" t="str">
        <f>_xll.SNL.Clients.Office.Excel.Functions.SPG(A150,"SP_IPO_DATE")</f>
        <v/>
      </c>
      <c r="C150" s="5">
        <f>_xll.SNL.Clients.Office.Excel.Functions.SPG(A150, "SP_VOLUME_AVG_WEEKLY_TO_SHARES_OUT", , "1M")</f>
        <v>2.7293813178463444</v>
      </c>
      <c r="D150" s="5">
        <f>_xll.SNL.Clients.Office.Excel.Functions.SPG(A150, "SP_VOLUME_AVG_WEEKLY_TO_SHARES_OUT", , "3M")</f>
        <v>2.5138521990142584</v>
      </c>
      <c r="E150" s="5">
        <f>_xll.SNL.Clients.Office.Excel.Functions.SPG(A150, "SP_VOLUME_AVG_DAILY_TO_1YR_AVG_DAILY", , "1M")</f>
        <v>103.09</v>
      </c>
      <c r="F150" s="5">
        <f>_xll.SNL.Clients.Office.Excel.Functions.SPG(A150, "SP_VOLUME_AVG_DAILY_TO_1YR_AVG_DAILY", , "3M")</f>
        <v>94.95</v>
      </c>
      <c r="G150" s="9" t="str">
        <f>_xll.SNL.Clients.Office.Excel.Functions.SPG(A150, "IQ_SECTOR")</f>
        <v>Materials</v>
      </c>
      <c r="H150" s="9" t="str">
        <f>_xll.SNL.Clients.Office.Excel.Functions.SPG(A150, "IQ_INDUSTRY_GROUP")</f>
        <v>Materials</v>
      </c>
      <c r="I150" s="9" t="str">
        <f>_xll.SNL.Clients.Office.Excel.Functions.SPG(A150, "IQ_INDUSTRY")</f>
        <v>Chemicals</v>
      </c>
      <c r="J150" s="9" t="str">
        <f>_xll.SNL.Clients.Office.Excel.Functions.SPG(A150, "IQ_PRIMARY_INDUSTRY")</f>
        <v>Specialty Chemicals</v>
      </c>
      <c r="K150" s="9" t="str">
        <f>_xll.SNL.Clients.Office.Excel.Functions.SPG(A150, "NAICS_CODE", "Primary")</f>
        <v>3251 - Basic Chemical Manufacturing</v>
      </c>
      <c r="L150" s="9" t="str">
        <f>_xll.SNL.Clients.Office.Excel.Functions.SPG(A150, "SP_TOPICTAG")</f>
        <v>Environmental Engineering; Water Purification; 3D Printing; Utility Scale Solar</v>
      </c>
      <c r="M150" s="5">
        <f>_xll.SNL.Clients.Office.Excel.Functions.SPG(A150, "SP_PCT_SHARES_OWNED_ALL_INSTITUTIONS")</f>
        <v>73.06</v>
      </c>
      <c r="N150" s="9" t="str">
        <f>_xll.SNL.Clients.Office.Excel.Functions.SPG(A150, "RD_CREDIT_RATING_GLOBAL", "Issuer Credit Rating", "Local Currency LT|0")</f>
        <v>BBB+</v>
      </c>
      <c r="O150" s="9" t="str">
        <f>_xll.SNL.Clients.Office.Excel.Functions.SPG(A150, "RD_CWOL_GLOBAL", "Issuer Credit Rating", "Local Currency LT|0")</f>
        <v>Watch Neg</v>
      </c>
      <c r="P150" s="9" t="str">
        <f>_xll.SNL.Clients.Office.Excel.Functions.SPG(A150, "RD_RATING_ACTION_GLOBAL", "Issuer Credit Rating", "Local Currency LT|0")</f>
        <v>CreditWatch/Outlook (05/23/2024)</v>
      </c>
      <c r="Q150" s="10">
        <f>_xll.SNL.Clients.Office.Excel.Functions.SPG(A150, "RD_LAST_REVIEW_DATE_GLOBAL", "Issuer Credit Rating", "Local Currency LT")</f>
        <v>45586</v>
      </c>
      <c r="R150" s="10">
        <f>_xll.SNL.Clients.Office.Excel.Functions.SPG(A150, "RD_CREDIT_RATING_DATE_GLOBAL", "Issuer Credit Rating", "Local Currency LT|0")</f>
        <v>43917</v>
      </c>
      <c r="S150" s="10">
        <f>_xll.SNL.Clients.Office.Excel.Functions.SPG(A150, "RD_CREDIT_WATCH_OUTLOOK_DATE_GLOBAL", "Issuer Credit Rating", "Local Currency LT|0")</f>
        <v>45435</v>
      </c>
    </row>
    <row r="151" spans="1:19">
      <c r="A151" t="s">
        <v>155</v>
      </c>
      <c r="B151" t="str">
        <f>_xll.SNL.Clients.Office.Excel.Functions.SPG(A151,"SP_IPO_DATE")</f>
        <v/>
      </c>
      <c r="C151" s="5">
        <f>_xll.SNL.Clients.Office.Excel.Functions.SPG(A151, "SP_VOLUME_AVG_WEEKLY_TO_SHARES_OUT", , "1M")</f>
        <v>5.2122942528904694</v>
      </c>
      <c r="D151" s="5">
        <f>_xll.SNL.Clients.Office.Excel.Functions.SPG(A151, "SP_VOLUME_AVG_WEEKLY_TO_SHARES_OUT", , "3M")</f>
        <v>5.0055849531916499</v>
      </c>
      <c r="E151" s="5">
        <f>_xll.SNL.Clients.Office.Excel.Functions.SPG(A151, "SP_VOLUME_AVG_DAILY_TO_1YR_AVG_DAILY", , "1M")</f>
        <v>123.35</v>
      </c>
      <c r="F151" s="5">
        <f>_xll.SNL.Clients.Office.Excel.Functions.SPG(A151, "SP_VOLUME_AVG_DAILY_TO_1YR_AVG_DAILY", , "3M")</f>
        <v>118.46</v>
      </c>
      <c r="G151" s="9" t="str">
        <f>_xll.SNL.Clients.Office.Excel.Functions.SPG(A151, "IQ_SECTOR")</f>
        <v>Materials</v>
      </c>
      <c r="H151" s="9" t="str">
        <f>_xll.SNL.Clients.Office.Excel.Functions.SPG(A151, "IQ_INDUSTRY_GROUP")</f>
        <v>Materials</v>
      </c>
      <c r="I151" s="9" t="str">
        <f>_xll.SNL.Clients.Office.Excel.Functions.SPG(A151, "IQ_INDUSTRY")</f>
        <v>Chemicals</v>
      </c>
      <c r="J151" s="9" t="str">
        <f>_xll.SNL.Clients.Office.Excel.Functions.SPG(A151, "IQ_PRIMARY_INDUSTRY")</f>
        <v>Specialty Chemicals</v>
      </c>
      <c r="K151" s="9" t="str">
        <f>_xll.SNL.Clients.Office.Excel.Functions.SPG(A151, "NAICS_CODE", "Primary")</f>
        <v>325 - Chemical Manufacturing</v>
      </c>
      <c r="L151" s="9" t="str">
        <f>_xll.SNL.Clients.Office.Excel.Functions.SPG(A151, "SP_TOPICTAG")</f>
        <v>Environmental Engineering; Pollution Control</v>
      </c>
      <c r="M151" s="5">
        <f>_xll.SNL.Clients.Office.Excel.Functions.SPG(A151, "SP_PCT_SHARES_OWNED_ALL_INSTITUTIONS")</f>
        <v>88.95</v>
      </c>
      <c r="N151" s="9" t="str">
        <f>_xll.SNL.Clients.Office.Excel.Functions.SPG(A151, "RD_CREDIT_RATING_GLOBAL", "Issuer Credit Rating", "Local Currency LT|0")</f>
        <v>BBB</v>
      </c>
      <c r="O151" s="9" t="str">
        <f>_xll.SNL.Clients.Office.Excel.Functions.SPG(A151, "RD_CWOL_GLOBAL", "Issuer Credit Rating", "Local Currency LT|0")</f>
        <v>Stable</v>
      </c>
      <c r="P151" s="9" t="str">
        <f>_xll.SNL.Clients.Office.Excel.Functions.SPG(A151, "RD_RATING_ACTION_GLOBAL", "Issuer Credit Rating", "Local Currency LT|0")</f>
        <v>Upgrade | CreditWatch/Outlook (04/02/2021)</v>
      </c>
      <c r="Q151" s="10">
        <f>_xll.SNL.Clients.Office.Excel.Functions.SPG(A151, "RD_LAST_REVIEW_DATE_GLOBAL", "Issuer Credit Rating", "Local Currency LT")</f>
        <v>45618</v>
      </c>
      <c r="R151" s="10">
        <f>_xll.SNL.Clients.Office.Excel.Functions.SPG(A151, "RD_CREDIT_RATING_DATE_GLOBAL", "Issuer Credit Rating", "Local Currency LT|0")</f>
        <v>44288</v>
      </c>
      <c r="S151" s="10">
        <f>_xll.SNL.Clients.Office.Excel.Functions.SPG(A151, "RD_CREDIT_WATCH_OUTLOOK_DATE_GLOBAL", "Issuer Credit Rating", "Local Currency LT|0")</f>
        <v>44288</v>
      </c>
    </row>
    <row r="152" spans="1:19">
      <c r="A152" t="s">
        <v>156</v>
      </c>
      <c r="B152" t="str">
        <f>_xll.SNL.Clients.Office.Excel.Functions.SPG(A152,"SP_IPO_DATE")</f>
        <v/>
      </c>
      <c r="C152" s="5">
        <f>_xll.SNL.Clients.Office.Excel.Functions.SPG(A152, "SP_VOLUME_AVG_WEEKLY_TO_SHARES_OUT", , "1M")</f>
        <v>4.7460173269712751</v>
      </c>
      <c r="D152" s="5">
        <f>_xll.SNL.Clients.Office.Excel.Functions.SPG(A152, "SP_VOLUME_AVG_WEEKLY_TO_SHARES_OUT", , "3M")</f>
        <v>3.1999890827021029</v>
      </c>
      <c r="E152" s="5">
        <f>_xll.SNL.Clients.Office.Excel.Functions.SPG(A152, "SP_VOLUME_AVG_DAILY_TO_1YR_AVG_DAILY", , "1M")</f>
        <v>165.49</v>
      </c>
      <c r="F152" s="5">
        <f>_xll.SNL.Clients.Office.Excel.Functions.SPG(A152, "SP_VOLUME_AVG_DAILY_TO_1YR_AVG_DAILY", , "3M")</f>
        <v>111.58</v>
      </c>
      <c r="G152" s="9" t="str">
        <f>_xll.SNL.Clients.Office.Excel.Functions.SPG(A152, "IQ_SECTOR")</f>
        <v>Industrials</v>
      </c>
      <c r="H152" s="9" t="str">
        <f>_xll.SNL.Clients.Office.Excel.Functions.SPG(A152, "IQ_INDUSTRY_GROUP")</f>
        <v>Capital Goods</v>
      </c>
      <c r="I152" s="9" t="str">
        <f>_xll.SNL.Clients.Office.Excel.Functions.SPG(A152, "IQ_INDUSTRY")</f>
        <v>Electrical Equipment</v>
      </c>
      <c r="J152" s="9" t="str">
        <f>_xll.SNL.Clients.Office.Excel.Functions.SPG(A152, "IQ_PRIMARY_INDUSTRY")</f>
        <v>Electrical Components and Equipment</v>
      </c>
      <c r="K152" s="9" t="str">
        <f>_xll.SNL.Clients.Office.Excel.Functions.SPG(A152, "NAICS_CODE", "Primary")</f>
        <v>33531 - Electrical Equipment Manufacturing</v>
      </c>
      <c r="L152" s="9" t="str">
        <f>_xll.SNL.Clients.Office.Excel.Functions.SPG(A152, "SP_TOPICTAG")</f>
        <v>Industrial Automation; Sensors; Smart Energy; Electric Vehicle; Power Grid; Battery Energy Storage System (BESS)</v>
      </c>
      <c r="M152" s="5">
        <f>_xll.SNL.Clients.Office.Excel.Functions.SPG(A152, "SP_PCT_SHARES_OWNED_ALL_INSTITUTIONS")</f>
        <v>83.44</v>
      </c>
      <c r="N152" s="9" t="str">
        <f>_xll.SNL.Clients.Office.Excel.Functions.SPG(A152, "RD_CREDIT_RATING_GLOBAL", "Issuer Credit Rating", "Local Currency LT|0")</f>
        <v>A-</v>
      </c>
      <c r="O152" s="9" t="str">
        <f>_xll.SNL.Clients.Office.Excel.Functions.SPG(A152, "RD_CWOL_GLOBAL", "Issuer Credit Rating", "Local Currency LT|0")</f>
        <v>Stable</v>
      </c>
      <c r="P152" s="9" t="str">
        <f>_xll.SNL.Clients.Office.Excel.Functions.SPG(A152, "RD_RATING_ACTION_GLOBAL", "Issuer Credit Rating", "Local Currency LT|0")</f>
        <v>CreditWatch/Outlook (05/24/2018)</v>
      </c>
      <c r="Q152" s="10">
        <f>_xll.SNL.Clients.Office.Excel.Functions.SPG(A152, "RD_LAST_REVIEW_DATE_GLOBAL", "Issuer Credit Rating", "Local Currency LT")</f>
        <v>45422</v>
      </c>
      <c r="R152" s="10">
        <f>_xll.SNL.Clients.Office.Excel.Functions.SPG(A152, "RD_CREDIT_RATING_DATE_GLOBAL", "Issuer Credit Rating", "Local Currency LT|0")</f>
        <v>42671</v>
      </c>
      <c r="S152" s="10">
        <f>_xll.SNL.Clients.Office.Excel.Functions.SPG(A152, "RD_CREDIT_WATCH_OUTLOOK_DATE_GLOBAL", "Issuer Credit Rating", "Local Currency LT|0")</f>
        <v>43244</v>
      </c>
    </row>
    <row r="153" spans="1:19">
      <c r="A153" t="s">
        <v>157</v>
      </c>
      <c r="B153" s="10">
        <f>_xll.SNL.Clients.Office.Excel.Functions.SPG(A153,"SP_IPO_DATE")</f>
        <v>36062</v>
      </c>
      <c r="C153" s="5">
        <f>_xll.SNL.Clients.Office.Excel.Functions.SPG(A153, "SP_VOLUME_AVG_WEEKLY_TO_SHARES_OUT", , "1M")</f>
        <v>4.0062580773436727</v>
      </c>
      <c r="D153" s="5">
        <f>_xll.SNL.Clients.Office.Excel.Functions.SPG(A153, "SP_VOLUME_AVG_WEEKLY_TO_SHARES_OUT", , "3M")</f>
        <v>4.4739432790086875</v>
      </c>
      <c r="E153" s="5">
        <f>_xll.SNL.Clients.Office.Excel.Functions.SPG(A153, "SP_VOLUME_AVG_DAILY_TO_1YR_AVG_DAILY", , "1M")</f>
        <v>74.02</v>
      </c>
      <c r="F153" s="5">
        <f>_xll.SNL.Clients.Office.Excel.Functions.SPG(A153, "SP_VOLUME_AVG_DAILY_TO_1YR_AVG_DAILY", , "3M")</f>
        <v>82.66</v>
      </c>
      <c r="G153" s="9" t="str">
        <f>_xll.SNL.Clients.Office.Excel.Functions.SPG(A153, "IQ_SECTOR")</f>
        <v>Consumer Discretionary</v>
      </c>
      <c r="H153" s="9" t="str">
        <f>_xll.SNL.Clients.Office.Excel.Functions.SPG(A153, "IQ_INDUSTRY_GROUP")</f>
        <v>Consumer Discretionary Distribution and Retail</v>
      </c>
      <c r="I153" s="9" t="str">
        <f>_xll.SNL.Clients.Office.Excel.Functions.SPG(A153, "IQ_INDUSTRY")</f>
        <v>Broadline Retail</v>
      </c>
      <c r="J153" s="9" t="str">
        <f>_xll.SNL.Clients.Office.Excel.Functions.SPG(A153, "IQ_PRIMARY_INDUSTRY")</f>
        <v>Broadline Retail</v>
      </c>
      <c r="K153" s="9" t="str">
        <f>_xll.SNL.Clients.Office.Excel.Functions.SPG(A153, "NAICS_CODE", "Primary")</f>
        <v>455219 - All Other General Merchandise Retailers</v>
      </c>
      <c r="L153" s="9" t="str">
        <f>_xll.SNL.Clients.Office.Excel.Functions.SPG(A153, "SP_TOPICTAG")</f>
        <v>Crowdsourcing; Online Payments</v>
      </c>
      <c r="M153" s="5">
        <f>_xll.SNL.Clients.Office.Excel.Functions.SPG(A153, "SP_PCT_SHARES_OWNED_ALL_INSTITUTIONS")</f>
        <v>95.06</v>
      </c>
      <c r="N153" s="9" t="str">
        <f>_xll.SNL.Clients.Office.Excel.Functions.SPG(A153, "RD_CREDIT_RATING_GLOBAL", "Issuer Credit Rating", "Local Currency LT|0")</f>
        <v>BBB+</v>
      </c>
      <c r="O153" s="9" t="str">
        <f>_xll.SNL.Clients.Office.Excel.Functions.SPG(A153, "RD_CWOL_GLOBAL", "Issuer Credit Rating", "Local Currency LT|0")</f>
        <v>Stable</v>
      </c>
      <c r="P153" s="9" t="str">
        <f>_xll.SNL.Clients.Office.Excel.Functions.SPG(A153, "RD_RATING_ACTION_GLOBAL", "Issuer Credit Rating", "Local Currency LT|0")</f>
        <v>Downgrade | CreditWatch/Outlook (07/20/2015)</v>
      </c>
      <c r="Q153" s="10">
        <f>_xll.SNL.Clients.Office.Excel.Functions.SPG(A153, "RD_LAST_REVIEW_DATE_GLOBAL", "Issuer Credit Rating", "Local Currency LT")</f>
        <v>45457</v>
      </c>
      <c r="R153" s="10">
        <f>_xll.SNL.Clients.Office.Excel.Functions.SPG(A153, "RD_CREDIT_RATING_DATE_GLOBAL", "Issuer Credit Rating", "Local Currency LT|0")</f>
        <v>42205</v>
      </c>
      <c r="S153" s="10">
        <f>_xll.SNL.Clients.Office.Excel.Functions.SPG(A153, "RD_CREDIT_WATCH_OUTLOOK_DATE_GLOBAL", "Issuer Credit Rating", "Local Currency LT|0")</f>
        <v>42205</v>
      </c>
    </row>
    <row r="154" spans="1:19">
      <c r="A154" t="s">
        <v>158</v>
      </c>
      <c r="B154" t="str">
        <f>_xll.SNL.Clients.Office.Excel.Functions.SPG(A154,"SP_IPO_DATE")</f>
        <v/>
      </c>
      <c r="C154" s="5">
        <f>_xll.SNL.Clients.Office.Excel.Functions.SPG(A154, "SP_VOLUME_AVG_WEEKLY_TO_SHARES_OUT", , "1M")</f>
        <v>2.1299056446616618</v>
      </c>
      <c r="D154" s="5">
        <f>_xll.SNL.Clients.Office.Excel.Functions.SPG(A154, "SP_VOLUME_AVG_WEEKLY_TO_SHARES_OUT", , "3M")</f>
        <v>1.9934999091053753</v>
      </c>
      <c r="E154" s="5">
        <f>_xll.SNL.Clients.Office.Excel.Functions.SPG(A154, "SP_VOLUME_AVG_DAILY_TO_1YR_AVG_DAILY", , "1M")</f>
        <v>109.83</v>
      </c>
      <c r="F154" s="5">
        <f>_xll.SNL.Clients.Office.Excel.Functions.SPG(A154, "SP_VOLUME_AVG_DAILY_TO_1YR_AVG_DAILY", , "3M")</f>
        <v>102.8</v>
      </c>
      <c r="G154" s="9" t="str">
        <f>_xll.SNL.Clients.Office.Excel.Functions.SPG(A154, "IQ_SECTOR")</f>
        <v>Materials</v>
      </c>
      <c r="H154" s="9" t="str">
        <f>_xll.SNL.Clients.Office.Excel.Functions.SPG(A154, "IQ_INDUSTRY_GROUP")</f>
        <v>Materials</v>
      </c>
      <c r="I154" s="9" t="str">
        <f>_xll.SNL.Clients.Office.Excel.Functions.SPG(A154, "IQ_INDUSTRY")</f>
        <v>Chemicals</v>
      </c>
      <c r="J154" s="9" t="str">
        <f>_xll.SNL.Clients.Office.Excel.Functions.SPG(A154, "IQ_PRIMARY_INDUSTRY")</f>
        <v>Specialty Chemicals</v>
      </c>
      <c r="K154" s="9" t="str">
        <f>_xll.SNL.Clients.Office.Excel.Functions.SPG(A154, "NAICS_CODE", "Primary")</f>
        <v>325612 - Polish and Other Sanitation Good Manufacturing</v>
      </c>
      <c r="L154" s="9" t="str">
        <f>_xll.SNL.Clients.Office.Excel.Functions.SPG(A154, "SP_TOPICTAG")</f>
        <v>Energy Efficiency; Environmental Consulting; Environmental Engineering; Disposal and Recycling; Water Purification; CleanTech; Pollution Control</v>
      </c>
      <c r="M154" s="5">
        <f>_xll.SNL.Clients.Office.Excel.Functions.SPG(A154, "SP_PCT_SHARES_OWNED_ALL_INSTITUTIONS")</f>
        <v>89.66</v>
      </c>
      <c r="N154" s="9" t="str">
        <f>_xll.SNL.Clients.Office.Excel.Functions.SPG(A154, "RD_CREDIT_RATING_GLOBAL", "Issuer Credit Rating", "Local Currency LT|0")</f>
        <v>A-</v>
      </c>
      <c r="O154" s="9" t="str">
        <f>_xll.SNL.Clients.Office.Excel.Functions.SPG(A154, "RD_CWOL_GLOBAL", "Issuer Credit Rating", "Local Currency LT|0")</f>
        <v>Stable</v>
      </c>
      <c r="P154" s="9" t="str">
        <f>_xll.SNL.Clients.Office.Excel.Functions.SPG(A154, "RD_RATING_ACTION_GLOBAL", "Issuer Credit Rating", "Local Currency LT|0")</f>
        <v>CreditWatch/Outlook (02/14/2024)</v>
      </c>
      <c r="Q154" s="10">
        <f>_xll.SNL.Clients.Office.Excel.Functions.SPG(A154, "RD_LAST_REVIEW_DATE_GLOBAL", "Issuer Credit Rating", "Local Currency LT")</f>
        <v>45523</v>
      </c>
      <c r="R154" s="10">
        <f>_xll.SNL.Clients.Office.Excel.Functions.SPG(A154, "RD_CREDIT_RATING_DATE_GLOBAL", "Issuer Credit Rating", "Local Currency LT|0")</f>
        <v>42457</v>
      </c>
      <c r="S154" s="10">
        <f>_xll.SNL.Clients.Office.Excel.Functions.SPG(A154, "RD_CREDIT_WATCH_OUTLOOK_DATE_GLOBAL", "Issuer Credit Rating", "Local Currency LT|0")</f>
        <v>45336</v>
      </c>
    </row>
    <row r="155" spans="1:19">
      <c r="A155" t="s">
        <v>159</v>
      </c>
      <c r="B155" t="str">
        <f>_xll.SNL.Clients.Office.Excel.Functions.SPG(A155,"SP_IPO_DATE")</f>
        <v/>
      </c>
      <c r="C155" s="5">
        <f>_xll.SNL.Clients.Office.Excel.Functions.SPG(A155, "SP_VOLUME_AVG_WEEKLY_TO_SHARES_OUT", , "1M")</f>
        <v>9.9049139987750312</v>
      </c>
      <c r="D155" s="5">
        <f>_xll.SNL.Clients.Office.Excel.Functions.SPG(A155, "SP_VOLUME_AVG_WEEKLY_TO_SHARES_OUT", , "3M")</f>
        <v>5.3806686064503211</v>
      </c>
      <c r="E155" s="5">
        <f>_xll.SNL.Clients.Office.Excel.Functions.SPG(A155, "SP_VOLUME_AVG_DAILY_TO_1YR_AVG_DAILY", , "1M")</f>
        <v>311.83</v>
      </c>
      <c r="F155" s="5">
        <f>_xll.SNL.Clients.Office.Excel.Functions.SPG(A155, "SP_VOLUME_AVG_DAILY_TO_1YR_AVG_DAILY", , "3M")</f>
        <v>169.39</v>
      </c>
      <c r="G155" s="9" t="str">
        <f>_xll.SNL.Clients.Office.Excel.Functions.SPG(A155, "IQ_SECTOR")</f>
        <v>Utilities</v>
      </c>
      <c r="H155" s="9" t="str">
        <f>_xll.SNL.Clients.Office.Excel.Functions.SPG(A155, "IQ_INDUSTRY_GROUP")</f>
        <v>Utilities</v>
      </c>
      <c r="I155" s="9" t="str">
        <f>_xll.SNL.Clients.Office.Excel.Functions.SPG(A155, "IQ_INDUSTRY")</f>
        <v>Electric Utilities</v>
      </c>
      <c r="J155" s="9" t="str">
        <f>_xll.SNL.Clients.Office.Excel.Functions.SPG(A155, "IQ_PRIMARY_INDUSTRY")</f>
        <v>Electric Utilities</v>
      </c>
      <c r="K155" s="9" t="str">
        <f>_xll.SNL.Clients.Office.Excel.Functions.SPG(A155, "NAICS_CODE", "Primary")</f>
        <v>22111 - Electric Power Generation</v>
      </c>
      <c r="L155" s="9" t="str">
        <f>_xll.SNL.Clients.Office.Excel.Functions.SPG(A155, "SP_TOPICTAG")</f>
        <v>Clean Energy; Energy Efficiency; Energy Management; Energy Storage; Smart Energy; Power Grid</v>
      </c>
      <c r="M155" s="5">
        <f>_xll.SNL.Clients.Office.Excel.Functions.SPG(A155, "SP_PCT_SHARES_OWNED_ALL_INSTITUTIONS")</f>
        <v>89.43</v>
      </c>
      <c r="N155" s="9" t="str">
        <f>_xll.SNL.Clients.Office.Excel.Functions.SPG(A155, "RD_CREDIT_RATING_GLOBAL", "Issuer Credit Rating", "Local Currency LT|0")</f>
        <v>BBB</v>
      </c>
      <c r="O155" s="9" t="str">
        <f>_xll.SNL.Clients.Office.Excel.Functions.SPG(A155, "RD_CWOL_GLOBAL", "Issuer Credit Rating", "Local Currency LT|0")</f>
        <v>Negative</v>
      </c>
      <c r="P155" s="9" t="str">
        <f>_xll.SNL.Clients.Office.Excel.Functions.SPG(A155, "RD_RATING_ACTION_GLOBAL", "Issuer Credit Rating", "Local Currency LT|0")</f>
        <v>CreditWatch/Outlook (02/03/2025)</v>
      </c>
      <c r="Q155" s="10">
        <f>_xll.SNL.Clients.Office.Excel.Functions.SPG(A155, "RD_LAST_REVIEW_DATE_GLOBAL", "Issuer Credit Rating", "Local Currency LT")</f>
        <v>45691</v>
      </c>
      <c r="R155" s="10">
        <f>_xll.SNL.Clients.Office.Excel.Functions.SPG(A155, "RD_CREDIT_RATING_DATE_GLOBAL", "Issuer Credit Rating", "Local Currency LT|0")</f>
        <v>43486</v>
      </c>
      <c r="S155" s="10">
        <f>_xll.SNL.Clients.Office.Excel.Functions.SPG(A155, "RD_CREDIT_WATCH_OUTLOOK_DATE_GLOBAL", "Issuer Credit Rating", "Local Currency LT|0")</f>
        <v>45691</v>
      </c>
    </row>
    <row r="156" spans="1:19">
      <c r="A156" t="s">
        <v>160</v>
      </c>
      <c r="B156" t="str">
        <f>_xll.SNL.Clients.Office.Excel.Functions.SPG(A156,"SP_IPO_DATE")</f>
        <v/>
      </c>
      <c r="C156" s="5">
        <f>_xll.SNL.Clients.Office.Excel.Functions.SPG(A156, "SP_VOLUME_AVG_WEEKLY_TO_SHARES_OUT", , "1M")</f>
        <v>3.8433610263366114</v>
      </c>
      <c r="D156" s="5">
        <f>_xll.SNL.Clients.Office.Excel.Functions.SPG(A156, "SP_VOLUME_AVG_WEEKLY_TO_SHARES_OUT", , "3M")</f>
        <v>4.0544233556481695</v>
      </c>
      <c r="E156" s="5">
        <f>_xll.SNL.Clients.Office.Excel.Functions.SPG(A156, "SP_VOLUME_AVG_DAILY_TO_1YR_AVG_DAILY", , "1M")</f>
        <v>96.42</v>
      </c>
      <c r="F156" s="5">
        <f>_xll.SNL.Clients.Office.Excel.Functions.SPG(A156, "SP_VOLUME_AVG_DAILY_TO_1YR_AVG_DAILY", , "3M")</f>
        <v>101.71</v>
      </c>
      <c r="G156" s="9" t="str">
        <f>_xll.SNL.Clients.Office.Excel.Functions.SPG(A156, "IQ_SECTOR")</f>
        <v>Health Care</v>
      </c>
      <c r="H156" s="9" t="str">
        <f>_xll.SNL.Clients.Office.Excel.Functions.SPG(A156, "IQ_INDUSTRY_GROUP")</f>
        <v>Health Care Equipment and Services</v>
      </c>
      <c r="I156" s="9" t="str">
        <f>_xll.SNL.Clients.Office.Excel.Functions.SPG(A156, "IQ_INDUSTRY")</f>
        <v>Health Care Equipment and Supplies</v>
      </c>
      <c r="J156" s="9" t="str">
        <f>_xll.SNL.Clients.Office.Excel.Functions.SPG(A156, "IQ_PRIMARY_INDUSTRY")</f>
        <v>Health Care Equipment</v>
      </c>
      <c r="K156" s="9" t="str">
        <f>_xll.SNL.Clients.Office.Excel.Functions.SPG(A156, "NAICS_CODE", "Primary")</f>
        <v>339113 - Surgical Appliance and Supplies Manufacturing</v>
      </c>
      <c r="L156" s="9" t="str">
        <f>_xll.SNL.Clients.Office.Excel.Functions.SPG(A156, "SP_TOPICTAG")</f>
        <v>Health Diagnostics; Cardiovascular; Surgery</v>
      </c>
      <c r="M156" s="5">
        <f>_xll.SNL.Clients.Office.Excel.Functions.SPG(A156, "SP_PCT_SHARES_OWNED_ALL_INSTITUTIONS")</f>
        <v>88</v>
      </c>
      <c r="N156" s="9" t="str">
        <f>_xll.SNL.Clients.Office.Excel.Functions.SPG(A156, "RD_CREDIT_RATING_GLOBAL", "Issuer Credit Rating", "Local Currency LT|0")</f>
        <v>BBB</v>
      </c>
      <c r="O156" s="9" t="str">
        <f>_xll.SNL.Clients.Office.Excel.Functions.SPG(A156, "RD_CWOL_GLOBAL", "Issuer Credit Rating", "Local Currency LT|0")</f>
        <v>Stable</v>
      </c>
      <c r="P156" s="9" t="str">
        <f>_xll.SNL.Clients.Office.Excel.Functions.SPG(A156, "RD_RATING_ACTION_GLOBAL", "Issuer Credit Rating", "Local Currency LT|0")</f>
        <v>Upgrade | CreditWatch/Outlook (09/17/2019)</v>
      </c>
      <c r="Q156" s="10">
        <f>_xll.SNL.Clients.Office.Excel.Functions.SPG(A156, "RD_LAST_REVIEW_DATE_GLOBAL", "Issuer Credit Rating", "Local Currency LT")</f>
        <v>45526</v>
      </c>
      <c r="R156" s="10">
        <f>_xll.SNL.Clients.Office.Excel.Functions.SPG(A156, "RD_CREDIT_RATING_DATE_GLOBAL", "Issuer Credit Rating", "Local Currency LT|0")</f>
        <v>43725</v>
      </c>
      <c r="S156" s="10">
        <f>_xll.SNL.Clients.Office.Excel.Functions.SPG(A156, "RD_CREDIT_WATCH_OUTLOOK_DATE_GLOBAL", "Issuer Credit Rating", "Local Currency LT|0")</f>
        <v>43725</v>
      </c>
    </row>
    <row r="157" spans="1:19">
      <c r="A157" t="s">
        <v>161</v>
      </c>
      <c r="B157" s="10">
        <f>_xll.SNL.Clients.Office.Excel.Functions.SPG(A157,"SP_IPO_DATE")</f>
        <v>32770</v>
      </c>
      <c r="C157" s="5">
        <f>_xll.SNL.Clients.Office.Excel.Functions.SPG(A157, "SP_VOLUME_AVG_WEEKLY_TO_SHARES_OUT", , "1M")</f>
        <v>9.8818817201391163</v>
      </c>
      <c r="D157" s="5">
        <f>_xll.SNL.Clients.Office.Excel.Functions.SPG(A157, "SP_VOLUME_AVG_WEEKLY_TO_SHARES_OUT", , "3M")</f>
        <v>5.7974684325938037</v>
      </c>
      <c r="E157" s="5">
        <f>_xll.SNL.Clients.Office.Excel.Functions.SPG(A157, "SP_VOLUME_AVG_DAILY_TO_1YR_AVG_DAILY", , "1M")</f>
        <v>220.72</v>
      </c>
      <c r="F157" s="5">
        <f>_xll.SNL.Clients.Office.Excel.Functions.SPG(A157, "SP_VOLUME_AVG_DAILY_TO_1YR_AVG_DAILY", , "3M")</f>
        <v>129.49</v>
      </c>
      <c r="G157" s="9" t="str">
        <f>_xll.SNL.Clients.Office.Excel.Functions.SPG(A157, "IQ_SECTOR")</f>
        <v>Communication Services</v>
      </c>
      <c r="H157" s="9" t="str">
        <f>_xll.SNL.Clients.Office.Excel.Functions.SPG(A157, "IQ_INDUSTRY_GROUP")</f>
        <v>Media and Entertainment</v>
      </c>
      <c r="I157" s="9" t="str">
        <f>_xll.SNL.Clients.Office.Excel.Functions.SPG(A157, "IQ_INDUSTRY")</f>
        <v>Entertainment</v>
      </c>
      <c r="J157" s="9" t="str">
        <f>_xll.SNL.Clients.Office.Excel.Functions.SPG(A157, "IQ_PRIMARY_INDUSTRY")</f>
        <v>Interactive Home Entertainment</v>
      </c>
      <c r="K157" s="9" t="str">
        <f>_xll.SNL.Clients.Office.Excel.Functions.SPG(A157, "NAICS_CODE", "Primary")</f>
        <v>513210 - Software Publishers</v>
      </c>
      <c r="L157" s="9" t="str">
        <f>_xll.SNL.Clients.Office.Excel.Functions.SPG(A157, "SP_TOPICTAG")</f>
        <v>Social Networking and Collaboration; E-learning; Content Creation; Video Games; E-Sports</v>
      </c>
      <c r="M157" s="5">
        <f>_xll.SNL.Clients.Office.Excel.Functions.SPG(A157, "SP_PCT_SHARES_OWNED_ALL_INSTITUTIONS")</f>
        <v>88.52</v>
      </c>
      <c r="N157" s="9" t="str">
        <f>_xll.SNL.Clients.Office.Excel.Functions.SPG(A157, "RD_CREDIT_RATING_GLOBAL", "Issuer Credit Rating", "Local Currency LT|0")</f>
        <v>BBB+</v>
      </c>
      <c r="O157" s="9" t="str">
        <f>_xll.SNL.Clients.Office.Excel.Functions.SPG(A157, "RD_CWOL_GLOBAL", "Issuer Credit Rating", "Local Currency LT|0")</f>
        <v>Stable</v>
      </c>
      <c r="P157" s="9" t="str">
        <f>_xll.SNL.Clients.Office.Excel.Functions.SPG(A157, "RD_RATING_ACTION_GLOBAL", "Issuer Credit Rating", "Local Currency LT|0")</f>
        <v>Upgrade | CreditWatch/Outlook (03/20/2018)</v>
      </c>
      <c r="Q157" s="10">
        <f>_xll.SNL.Clients.Office.Excel.Functions.SPG(A157, "RD_LAST_REVIEW_DATE_GLOBAL", "Issuer Credit Rating", "Local Currency LT")</f>
        <v>45511</v>
      </c>
      <c r="R157" s="10">
        <f>_xll.SNL.Clients.Office.Excel.Functions.SPG(A157, "RD_CREDIT_RATING_DATE_GLOBAL", "Issuer Credit Rating", "Local Currency LT|0")</f>
        <v>43179</v>
      </c>
      <c r="S157" s="10">
        <f>_xll.SNL.Clients.Office.Excel.Functions.SPG(A157, "RD_CREDIT_WATCH_OUTLOOK_DATE_GLOBAL", "Issuer Credit Rating", "Local Currency LT|0")</f>
        <v>43179</v>
      </c>
    </row>
    <row r="158" spans="1:19">
      <c r="A158" t="s">
        <v>162</v>
      </c>
      <c r="B158" s="10">
        <f>_xll.SNL.Clients.Office.Excel.Functions.SPG(A158,"SP_IPO_DATE")</f>
        <v>37193</v>
      </c>
      <c r="C158" s="5">
        <f>_xll.SNL.Clients.Office.Excel.Functions.SPG(A158, "SP_VOLUME_AVG_WEEKLY_TO_SHARES_OUT", , "1M")</f>
        <v>3.8158695783582752</v>
      </c>
      <c r="D158" s="5">
        <f>_xll.SNL.Clients.Office.Excel.Functions.SPG(A158, "SP_VOLUME_AVG_WEEKLY_TO_SHARES_OUT", , "3M")</f>
        <v>3.8677579977659602</v>
      </c>
      <c r="E158" s="5">
        <f>_xll.SNL.Clients.Office.Excel.Functions.SPG(A158, "SP_VOLUME_AVG_DAILY_TO_1YR_AVG_DAILY", , "1M")</f>
        <v>136.28</v>
      </c>
      <c r="F158" s="5">
        <f>_xll.SNL.Clients.Office.Excel.Functions.SPG(A158, "SP_VOLUME_AVG_DAILY_TO_1YR_AVG_DAILY", , "3M")</f>
        <v>138.13</v>
      </c>
      <c r="G158" s="9" t="str">
        <f>_xll.SNL.Clients.Office.Excel.Functions.SPG(A158, "IQ_SECTOR")</f>
        <v>Health Care</v>
      </c>
      <c r="H158" s="9" t="str">
        <f>_xll.SNL.Clients.Office.Excel.Functions.SPG(A158, "IQ_INDUSTRY_GROUP")</f>
        <v>Health Care Equipment and Services</v>
      </c>
      <c r="I158" s="9" t="str">
        <f>_xll.SNL.Clients.Office.Excel.Functions.SPG(A158, "IQ_INDUSTRY")</f>
        <v>Health Care Providers and Services</v>
      </c>
      <c r="J158" s="9" t="str">
        <f>_xll.SNL.Clients.Office.Excel.Functions.SPG(A158, "IQ_PRIMARY_INDUSTRY")</f>
        <v>Managed Health Care</v>
      </c>
      <c r="K158" s="9" t="str">
        <f>_xll.SNL.Clients.Office.Excel.Functions.SPG(A158, "NAICS_CODE", "Primary")</f>
        <v>621491 - HMO Medical Centers</v>
      </c>
      <c r="L158" s="9" t="str">
        <f>_xll.SNL.Clients.Office.Excel.Functions.SPG(A158, "SP_TOPICTAG")</f>
        <v>Outpatient Care; Employee Benefits; Chronic Diseases; Digital Wellness</v>
      </c>
      <c r="M158" s="5">
        <f>_xll.SNL.Clients.Office.Excel.Functions.SPG(A158, "SP_PCT_SHARES_OWNED_ALL_INSTITUTIONS")</f>
        <v>90.32</v>
      </c>
      <c r="N158" s="9" t="str">
        <f>_xll.SNL.Clients.Office.Excel.Functions.SPG(A158, "RD_CREDIT_RATING_GLOBAL", "Issuer Credit Rating", "Local Currency LT|0")</f>
        <v>A</v>
      </c>
      <c r="O158" s="9" t="str">
        <f>_xll.SNL.Clients.Office.Excel.Functions.SPG(A158, "RD_CWOL_GLOBAL", "Issuer Credit Rating", "Local Currency LT|0")</f>
        <v>Negative</v>
      </c>
      <c r="P158" s="9" t="str">
        <f>_xll.SNL.Clients.Office.Excel.Functions.SPG(A158, "RD_RATING_ACTION_GLOBAL", "Issuer Credit Rating", "Local Currency LT|0")</f>
        <v>CreditWatch/Outlook (03/06/2024)</v>
      </c>
      <c r="Q158" s="10">
        <f>_xll.SNL.Clients.Office.Excel.Functions.SPG(A158, "RD_LAST_REVIEW_DATE_GLOBAL", "Issuer Credit Rating", "Local Currency LT")</f>
        <v>45594</v>
      </c>
      <c r="R158" s="10">
        <f>_xll.SNL.Clients.Office.Excel.Functions.SPG(A158, "RD_CREDIT_RATING_DATE_GLOBAL", "Issuer Credit Rating", "Local Currency LT|0")</f>
        <v>42125</v>
      </c>
      <c r="S158" s="10">
        <f>_xll.SNL.Clients.Office.Excel.Functions.SPG(A158, "RD_CREDIT_WATCH_OUTLOOK_DATE_GLOBAL", "Issuer Credit Rating", "Local Currency LT|0")</f>
        <v>45357</v>
      </c>
    </row>
    <row r="159" spans="1:19">
      <c r="A159" t="s">
        <v>163</v>
      </c>
      <c r="B159" t="str">
        <f>_xll.SNL.Clients.Office.Excel.Functions.SPG(A159,"SP_IPO_DATE")</f>
        <v/>
      </c>
      <c r="C159" s="5">
        <f>_xll.SNL.Clients.Office.Excel.Functions.SPG(A159, "SP_VOLUME_AVG_WEEKLY_TO_SHARES_OUT", , "1M")</f>
        <v>2.3435435295061429</v>
      </c>
      <c r="D159" s="5">
        <f>_xll.SNL.Clients.Office.Excel.Functions.SPG(A159, "SP_VOLUME_AVG_WEEKLY_TO_SHARES_OUT", , "3M")</f>
        <v>2.1894046149479829</v>
      </c>
      <c r="E159" s="5">
        <f>_xll.SNL.Clients.Office.Excel.Functions.SPG(A159, "SP_VOLUME_AVG_DAILY_TO_1YR_AVG_DAILY", , "1M")</f>
        <v>129.33000000000001</v>
      </c>
      <c r="F159" s="5">
        <f>_xll.SNL.Clients.Office.Excel.Functions.SPG(A159, "SP_VOLUME_AVG_DAILY_TO_1YR_AVG_DAILY", , "3M")</f>
        <v>120.83</v>
      </c>
      <c r="G159" s="9" t="str">
        <f>_xll.SNL.Clients.Office.Excel.Functions.SPG(A159, "IQ_SECTOR")</f>
        <v>Health Care</v>
      </c>
      <c r="H159" s="9" t="str">
        <f>_xll.SNL.Clients.Office.Excel.Functions.SPG(A159, "IQ_INDUSTRY_GROUP")</f>
        <v>Pharmaceuticals, Biotechnology and Life Sciences</v>
      </c>
      <c r="I159" s="9" t="str">
        <f>_xll.SNL.Clients.Office.Excel.Functions.SPG(A159, "IQ_INDUSTRY")</f>
        <v>Pharmaceuticals</v>
      </c>
      <c r="J159" s="9" t="str">
        <f>_xll.SNL.Clients.Office.Excel.Functions.SPG(A159, "IQ_PRIMARY_INDUSTRY")</f>
        <v>Pharmaceuticals</v>
      </c>
      <c r="K159" s="9" t="str">
        <f>_xll.SNL.Clients.Office.Excel.Functions.SPG(A159, "NAICS_CODE", "Primary")</f>
        <v>325412 - Pharmaceutical Preparation Manufacturing</v>
      </c>
      <c r="L159" s="9" t="str">
        <f>_xll.SNL.Clients.Office.Excel.Functions.SPG(A159, "SP_TOPICTAG")</f>
        <v>Diabetes; Osteoporosis; Neurology; Oncology; Rheumatology; Urology; Utility Scale Solar</v>
      </c>
      <c r="M159" s="5">
        <f>_xll.SNL.Clients.Office.Excel.Functions.SPG(A159, "SP_PCT_SHARES_OWNED_ALL_INSTITUTIONS")</f>
        <v>87.35</v>
      </c>
      <c r="N159" s="9" t="str">
        <f>_xll.SNL.Clients.Office.Excel.Functions.SPG(A159, "RD_CREDIT_RATING_GLOBAL", "Issuer Credit Rating", "Local Currency LT|0")</f>
        <v>A+</v>
      </c>
      <c r="O159" s="9" t="str">
        <f>_xll.SNL.Clients.Office.Excel.Functions.SPG(A159, "RD_CWOL_GLOBAL", "Issuer Credit Rating", "Local Currency LT|0")</f>
        <v>Stable</v>
      </c>
      <c r="P159" s="9" t="str">
        <f>_xll.SNL.Clients.Office.Excel.Functions.SPG(A159, "RD_RATING_ACTION_GLOBAL", "Issuer Credit Rating", "Local Currency LT|0")</f>
        <v>CreditWatch/Outlook (02/07/2022)</v>
      </c>
      <c r="Q159" s="10">
        <f>_xll.SNL.Clients.Office.Excel.Functions.SPG(A159, "RD_LAST_REVIEW_DATE_GLOBAL", "Issuer Credit Rating", "Local Currency LT")</f>
        <v>45372</v>
      </c>
      <c r="R159" s="10">
        <f>_xll.SNL.Clients.Office.Excel.Functions.SPG(A159, "RD_CREDIT_RATING_DATE_GLOBAL", "Issuer Credit Rating", "Local Currency LT|0")</f>
        <v>43515</v>
      </c>
      <c r="S159" s="10">
        <f>_xll.SNL.Clients.Office.Excel.Functions.SPG(A159, "RD_CREDIT_WATCH_OUTLOOK_DATE_GLOBAL", "Issuer Credit Rating", "Local Currency LT|0")</f>
        <v>44599</v>
      </c>
    </row>
    <row r="160" spans="1:19">
      <c r="A160" t="s">
        <v>164</v>
      </c>
      <c r="B160" t="str">
        <f>_xll.SNL.Clients.Office.Excel.Functions.SPG(A160,"SP_IPO_DATE")</f>
        <v/>
      </c>
      <c r="C160" s="5">
        <f>_xll.SNL.Clients.Office.Excel.Functions.SPG(A160, "SP_VOLUME_AVG_WEEKLY_TO_SHARES_OUT", , "1M")</f>
        <v>2.9642473336204489</v>
      </c>
      <c r="D160" s="5">
        <f>_xll.SNL.Clients.Office.Excel.Functions.SPG(A160, "SP_VOLUME_AVG_WEEKLY_TO_SHARES_OUT", , "3M")</f>
        <v>2.699219305070105</v>
      </c>
      <c r="E160" s="5">
        <f>_xll.SNL.Clients.Office.Excel.Functions.SPG(A160, "SP_VOLUME_AVG_DAILY_TO_1YR_AVG_DAILY", , "1M")</f>
        <v>119.55</v>
      </c>
      <c r="F160" s="5">
        <f>_xll.SNL.Clients.Office.Excel.Functions.SPG(A160, "SP_VOLUME_AVG_DAILY_TO_1YR_AVG_DAILY", , "3M")</f>
        <v>108.86</v>
      </c>
      <c r="G160" s="9" t="str">
        <f>_xll.SNL.Clients.Office.Excel.Functions.SPG(A160, "IQ_SECTOR")</f>
        <v>Industrials</v>
      </c>
      <c r="H160" s="9" t="str">
        <f>_xll.SNL.Clients.Office.Excel.Functions.SPG(A160, "IQ_INDUSTRY_GROUP")</f>
        <v>Capital Goods</v>
      </c>
      <c r="I160" s="9" t="str">
        <f>_xll.SNL.Clients.Office.Excel.Functions.SPG(A160, "IQ_INDUSTRY")</f>
        <v>Electrical Equipment</v>
      </c>
      <c r="J160" s="9" t="str">
        <f>_xll.SNL.Clients.Office.Excel.Functions.SPG(A160, "IQ_PRIMARY_INDUSTRY")</f>
        <v>Electrical Components and Equipment</v>
      </c>
      <c r="K160" s="9" t="str">
        <f>_xll.SNL.Clients.Office.Excel.Functions.SPG(A160, "NAICS_CODE", "Primary")</f>
        <v>33531 - Electrical Equipment Manufacturing</v>
      </c>
      <c r="L160" s="9" t="str">
        <f>_xll.SNL.Clients.Office.Excel.Functions.SPG(A160, "SP_TOPICTAG")</f>
        <v>Environmental Engineering; Industrial Automation; Sensors; Simulation; Smart Energy; Process Automation</v>
      </c>
      <c r="M160" s="5">
        <f>_xll.SNL.Clients.Office.Excel.Functions.SPG(A160, "SP_PCT_SHARES_OWNED_ALL_INSTITUTIONS")</f>
        <v>80.2</v>
      </c>
      <c r="N160" s="9" t="str">
        <f>_xll.SNL.Clients.Office.Excel.Functions.SPG(A160, "RD_CREDIT_RATING_GLOBAL", "Issuer Credit Rating", "Local Currency LT|0")</f>
        <v>A</v>
      </c>
      <c r="O160" s="9" t="str">
        <f>_xll.SNL.Clients.Office.Excel.Functions.SPG(A160, "RD_CWOL_GLOBAL", "Issuer Credit Rating", "Local Currency LT|0")</f>
        <v>Stable</v>
      </c>
      <c r="P160" s="9" t="str">
        <f>_xll.SNL.Clients.Office.Excel.Functions.SPG(A160, "RD_RATING_ACTION_GLOBAL", "Issuer Credit Rating", "Local Currency LT|0")</f>
        <v>CreditWatch/Outlook (05/09/2008)</v>
      </c>
      <c r="Q160" s="10">
        <f>_xll.SNL.Clients.Office.Excel.Functions.SPG(A160, "RD_LAST_REVIEW_DATE_GLOBAL", "Issuer Credit Rating", "Local Currency LT")</f>
        <v>45429</v>
      </c>
      <c r="R160" s="10">
        <f>_xll.SNL.Clients.Office.Excel.Functions.SPG(A160, "RD_CREDIT_RATING_DATE_GLOBAL", "Issuer Credit Rating", "Local Currency LT|0")</f>
        <v>37291</v>
      </c>
      <c r="S160" s="10">
        <f>_xll.SNL.Clients.Office.Excel.Functions.SPG(A160, "RD_CREDIT_WATCH_OUTLOOK_DATE_GLOBAL", "Issuer Credit Rating", "Local Currency LT|0")</f>
        <v>39577</v>
      </c>
    </row>
    <row r="161" spans="1:19">
      <c r="A161" t="s">
        <v>165</v>
      </c>
      <c r="B161" s="10">
        <f>_xll.SNL.Clients.Office.Excel.Functions.SPG(A161,"SP_IPO_DATE")</f>
        <v>40997</v>
      </c>
      <c r="C161" s="5">
        <f>_xll.SNL.Clients.Office.Excel.Functions.SPG(A161, "SP_VOLUME_AVG_WEEKLY_TO_SHARES_OUT", , "1M")</f>
        <v>15.589934349465009</v>
      </c>
      <c r="D161" s="5">
        <f>_xll.SNL.Clients.Office.Excel.Functions.SPG(A161, "SP_VOLUME_AVG_WEEKLY_TO_SHARES_OUT", , "3M")</f>
        <v>15.993922023769402</v>
      </c>
      <c r="E161" s="5">
        <f>_xll.SNL.Clients.Office.Excel.Functions.SPG(A161, "SP_VOLUME_AVG_DAILY_TO_1YR_AVG_DAILY", , "1M")</f>
        <v>106.28</v>
      </c>
      <c r="F161" s="5">
        <f>_xll.SNL.Clients.Office.Excel.Functions.SPG(A161, "SP_VOLUME_AVG_DAILY_TO_1YR_AVG_DAILY", , "3M")</f>
        <v>109.03</v>
      </c>
      <c r="G161" s="9" t="str">
        <f>_xll.SNL.Clients.Office.Excel.Functions.SPG(A161, "IQ_SECTOR")</f>
        <v>Information Technology</v>
      </c>
      <c r="H161" s="9" t="str">
        <f>_xll.SNL.Clients.Office.Excel.Functions.SPG(A161, "IQ_INDUSTRY_GROUP")</f>
        <v>Semiconductors and Semiconductor Equipment</v>
      </c>
      <c r="I161" s="9" t="str">
        <f>_xll.SNL.Clients.Office.Excel.Functions.SPG(A161, "IQ_INDUSTRY")</f>
        <v>Semiconductors and Semiconductor Equipment</v>
      </c>
      <c r="J161" s="9" t="str">
        <f>_xll.SNL.Clients.Office.Excel.Functions.SPG(A161, "IQ_PRIMARY_INDUSTRY")</f>
        <v>Semiconductor Materials and Equipment</v>
      </c>
      <c r="K161" s="9" t="str">
        <f>_xll.SNL.Clients.Office.Excel.Functions.SPG(A161, "NAICS_CODE", "Primary")</f>
        <v>334413 - Semiconductor and Related Device Manufacturing</v>
      </c>
      <c r="L161" s="9" t="str">
        <f>_xll.SNL.Clients.Office.Excel.Functions.SPG(A161, "SP_TOPICTAG")</f>
        <v>Clean Energy; Energy Management; Energy Storage; Smart Energy; ClimateTech</v>
      </c>
      <c r="M161" s="5">
        <f>_xll.SNL.Clients.Office.Excel.Functions.SPG(A161, "SP_PCT_SHARES_OWNED_ALL_INSTITUTIONS")</f>
        <v>88.33</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c r="A162" t="s">
        <v>166</v>
      </c>
      <c r="B162" t="str">
        <f>_xll.SNL.Clients.Office.Excel.Functions.SPG(A162,"SP_IPO_DATE")</f>
        <v/>
      </c>
      <c r="C162" s="5">
        <f>_xll.SNL.Clients.Office.Excel.Functions.SPG(A162, "SP_VOLUME_AVG_WEEKLY_TO_SHARES_OUT", , "1M")</f>
        <v>4.7236117502852029</v>
      </c>
      <c r="D162" s="5">
        <f>_xll.SNL.Clients.Office.Excel.Functions.SPG(A162, "SP_VOLUME_AVG_WEEKLY_TO_SHARES_OUT", , "3M")</f>
        <v>4.0807454718463294</v>
      </c>
      <c r="E162" s="5">
        <f>_xll.SNL.Clients.Office.Excel.Functions.SPG(A162, "SP_VOLUME_AVG_DAILY_TO_1YR_AVG_DAILY", , "1M")</f>
        <v>121.52</v>
      </c>
      <c r="F162" s="5">
        <f>_xll.SNL.Clients.Office.Excel.Functions.SPG(A162, "SP_VOLUME_AVG_DAILY_TO_1YR_AVG_DAILY", , "3M")</f>
        <v>104.98</v>
      </c>
      <c r="G162" s="9" t="str">
        <f>_xll.SNL.Clients.Office.Excel.Functions.SPG(A162, "IQ_SECTOR")</f>
        <v>Utilities</v>
      </c>
      <c r="H162" s="9" t="str">
        <f>_xll.SNL.Clients.Office.Excel.Functions.SPG(A162, "IQ_INDUSTRY_GROUP")</f>
        <v>Utilities</v>
      </c>
      <c r="I162" s="9" t="str">
        <f>_xll.SNL.Clients.Office.Excel.Functions.SPG(A162, "IQ_INDUSTRY")</f>
        <v>Electric Utilities</v>
      </c>
      <c r="J162" s="9" t="str">
        <f>_xll.SNL.Clients.Office.Excel.Functions.SPG(A162, "IQ_PRIMARY_INDUSTRY")</f>
        <v>Electric Utilities</v>
      </c>
      <c r="K162" s="9" t="str">
        <f>_xll.SNL.Clients.Office.Excel.Functions.SPG(A162, "NAICS_CODE", "Primary")</f>
        <v>2211 - Electric Power Generation, Transmission and Distribution</v>
      </c>
      <c r="L162" s="9" t="str">
        <f>_xll.SNL.Clients.Office.Excel.Functions.SPG(A162, "SP_TOPICTAG")</f>
        <v>Clean Energy; Energy Efficiency; Energy Management; Energy Storage; Conventional Nuclear; Smart Energy; Power Grid</v>
      </c>
      <c r="M162" s="5">
        <f>_xll.SNL.Clients.Office.Excel.Functions.SPG(A162, "SP_PCT_SHARES_OWNED_ALL_INSTITUTIONS")</f>
        <v>93.3</v>
      </c>
      <c r="N162" s="9" t="str">
        <f>_xll.SNL.Clients.Office.Excel.Functions.SPG(A162, "RD_CREDIT_RATING_GLOBAL", "Issuer Credit Rating", "Local Currency LT|0")</f>
        <v>BBB+</v>
      </c>
      <c r="O162" s="9" t="str">
        <f>_xll.SNL.Clients.Office.Excel.Functions.SPG(A162, "RD_CWOL_GLOBAL", "Issuer Credit Rating", "Local Currency LT|0")</f>
        <v>Stable</v>
      </c>
      <c r="P162" s="9" t="str">
        <f>_xll.SNL.Clients.Office.Excel.Functions.SPG(A162, "RD_RATING_ACTION_GLOBAL", "Issuer Credit Rating", "Local Currency LT|0")</f>
        <v>CreditWatch/Outlook (05/03/2018)</v>
      </c>
      <c r="Q162" s="10">
        <f>_xll.SNL.Clients.Office.Excel.Functions.SPG(A162, "RD_LAST_REVIEW_DATE_GLOBAL", "Issuer Credit Rating", "Local Currency LT")</f>
        <v>45470</v>
      </c>
      <c r="R162" s="10">
        <f>_xll.SNL.Clients.Office.Excel.Functions.SPG(A162, "RD_CREDIT_RATING_DATE_GLOBAL", "Issuer Credit Rating", "Local Currency LT|0")</f>
        <v>42586</v>
      </c>
      <c r="S162" s="10">
        <f>_xll.SNL.Clients.Office.Excel.Functions.SPG(A162, "RD_CREDIT_WATCH_OUTLOOK_DATE_GLOBAL", "Issuer Credit Rating", "Local Currency LT|0")</f>
        <v>43223</v>
      </c>
    </row>
    <row r="163" spans="1:19">
      <c r="A163" t="s">
        <v>167</v>
      </c>
      <c r="B163" t="str">
        <f>_xll.SNL.Clients.Office.Excel.Functions.SPG(A163,"SP_IPO_DATE")</f>
        <v/>
      </c>
      <c r="C163" s="5">
        <f>_xll.SNL.Clients.Office.Excel.Functions.SPG(A163, "SP_VOLUME_AVG_WEEKLY_TO_SHARES_OUT", , "1M")</f>
        <v>2.6496858249714892</v>
      </c>
      <c r="D163" s="5">
        <f>_xll.SNL.Clients.Office.Excel.Functions.SPG(A163, "SP_VOLUME_AVG_WEEKLY_TO_SHARES_OUT", , "3M")</f>
        <v>2.7616794877083897</v>
      </c>
      <c r="E163" s="5">
        <f>_xll.SNL.Clients.Office.Excel.Functions.SPG(A163, "SP_VOLUME_AVG_DAILY_TO_1YR_AVG_DAILY", , "1M")</f>
        <v>94.56</v>
      </c>
      <c r="F163" s="5">
        <f>_xll.SNL.Clients.Office.Excel.Functions.SPG(A163, "SP_VOLUME_AVG_DAILY_TO_1YR_AVG_DAILY", , "3M")</f>
        <v>98.55</v>
      </c>
      <c r="G163" s="9" t="str">
        <f>_xll.SNL.Clients.Office.Excel.Functions.SPG(A163, "IQ_SECTOR")</f>
        <v>Energy</v>
      </c>
      <c r="H163" s="9" t="str">
        <f>_xll.SNL.Clients.Office.Excel.Functions.SPG(A163, "IQ_INDUSTRY_GROUP")</f>
        <v>Energy</v>
      </c>
      <c r="I163" s="9" t="str">
        <f>_xll.SNL.Clients.Office.Excel.Functions.SPG(A163, "IQ_INDUSTRY")</f>
        <v>Oil, Gas and Consumable Fuels</v>
      </c>
      <c r="J163" s="9" t="str">
        <f>_xll.SNL.Clients.Office.Excel.Functions.SPG(A163, "IQ_PRIMARY_INDUSTRY")</f>
        <v>Oil and Gas Exploration and Production</v>
      </c>
      <c r="K163" s="9" t="str">
        <f>_xll.SNL.Clients.Office.Excel.Functions.SPG(A163, "NAICS_CODE", "Primary")</f>
        <v>2111 - Oil and Gas Extraction</v>
      </c>
      <c r="L163" s="9" t="str">
        <f>_xll.SNL.Clients.Office.Excel.Functions.SPG(A163, "SP_TOPICTAG")</f>
        <v/>
      </c>
      <c r="M163" s="5">
        <f>_xll.SNL.Clients.Office.Excel.Functions.SPG(A163, "SP_PCT_SHARES_OWNED_ALL_INSTITUTIONS")</f>
        <v>93.09</v>
      </c>
      <c r="N163" s="9" t="str">
        <f>_xll.SNL.Clients.Office.Excel.Functions.SPG(A163, "RD_CREDIT_RATING_GLOBAL", "Issuer Credit Rating", "Local Currency LT|0")</f>
        <v>A-</v>
      </c>
      <c r="O163" s="9" t="str">
        <f>_xll.SNL.Clients.Office.Excel.Functions.SPG(A163, "RD_CWOL_GLOBAL", "Issuer Credit Rating", "Local Currency LT|0")</f>
        <v>Stable</v>
      </c>
      <c r="P163" s="9" t="str">
        <f>_xll.SNL.Clients.Office.Excel.Functions.SPG(A163, "RD_RATING_ACTION_GLOBAL", "Issuer Credit Rating", "Local Currency LT|0")</f>
        <v>CreditWatch/Outlook (09/30/2020)</v>
      </c>
      <c r="Q163" s="10">
        <f>_xll.SNL.Clients.Office.Excel.Functions.SPG(A163, "RD_LAST_REVIEW_DATE_GLOBAL", "Issuer Credit Rating", "Local Currency LT")</f>
        <v>45525</v>
      </c>
      <c r="R163" s="10">
        <f>_xll.SNL.Clients.Office.Excel.Functions.SPG(A163, "RD_CREDIT_RATING_DATE_GLOBAL", "Issuer Credit Rating", "Local Currency LT|0")</f>
        <v>43301</v>
      </c>
      <c r="S163" s="10">
        <f>_xll.SNL.Clients.Office.Excel.Functions.SPG(A163, "RD_CREDIT_WATCH_OUTLOOK_DATE_GLOBAL", "Issuer Credit Rating", "Local Currency LT|0")</f>
        <v>44104</v>
      </c>
    </row>
    <row r="164" spans="1:19">
      <c r="A164" t="s">
        <v>168</v>
      </c>
      <c r="B164" s="10">
        <f>_xll.SNL.Clients.Office.Excel.Functions.SPG(A164,"SP_IPO_DATE")</f>
        <v>40946</v>
      </c>
      <c r="C164" s="5">
        <f>_xll.SNL.Clients.Office.Excel.Functions.SPG(A164, "SP_VOLUME_AVG_WEEKLY_TO_SHARES_OUT", , "1M")</f>
        <v>4.5600131389669087</v>
      </c>
      <c r="D164" s="5">
        <f>_xll.SNL.Clients.Office.Excel.Functions.SPG(A164, "SP_VOLUME_AVG_WEEKLY_TO_SHARES_OUT", , "3M")</f>
        <v>5.358142557582056</v>
      </c>
      <c r="E164" s="5">
        <f>_xll.SNL.Clients.Office.Excel.Functions.SPG(A164, "SP_VOLUME_AVG_DAILY_TO_1YR_AVG_DAILY", , "1M")</f>
        <v>81.569999999999993</v>
      </c>
      <c r="F164" s="5">
        <f>_xll.SNL.Clients.Office.Excel.Functions.SPG(A164, "SP_VOLUME_AVG_DAILY_TO_1YR_AVG_DAILY", , "3M")</f>
        <v>95.84</v>
      </c>
      <c r="G164" s="9" t="str">
        <f>_xll.SNL.Clients.Office.Excel.Functions.SPG(A164, "IQ_SECTOR")</f>
        <v>Information Technology</v>
      </c>
      <c r="H164" s="9" t="str">
        <f>_xll.SNL.Clients.Office.Excel.Functions.SPG(A164, "IQ_INDUSTRY_GROUP")</f>
        <v>Software and Services</v>
      </c>
      <c r="I164" s="9" t="str">
        <f>_xll.SNL.Clients.Office.Excel.Functions.SPG(A164, "IQ_INDUSTRY")</f>
        <v>IT Services</v>
      </c>
      <c r="J164" s="9" t="str">
        <f>_xll.SNL.Clients.Office.Excel.Functions.SPG(A164, "IQ_PRIMARY_INDUSTRY")</f>
        <v>IT Consulting and Other Services</v>
      </c>
      <c r="K164" s="9" t="str">
        <f>_xll.SNL.Clients.Office.Excel.Functions.SPG(A164, "NAICS_CODE", "Primary")</f>
        <v>541512 - Computer Systems Design Services</v>
      </c>
      <c r="L164" s="9" t="str">
        <f>_xll.SNL.Clients.Office.Excel.Functions.SPG(A164, "SP_TOPICTAG")</f>
        <v>Software Development; Cloud Management; Data Integration; Cloud Infrastructure; Process Automation; Artificial Intelligence</v>
      </c>
      <c r="M164" s="5">
        <f>_xll.SNL.Clients.Office.Excel.Functions.SPG(A164, "SP_PCT_SHARES_OWNED_ALL_INSTITUTIONS")</f>
        <v>89.29</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c r="A165" t="s">
        <v>169</v>
      </c>
      <c r="B165" t="str">
        <f>_xll.SNL.Clients.Office.Excel.Functions.SPG(A165,"SP_IPO_DATE")</f>
        <v/>
      </c>
      <c r="C165" s="5">
        <f>_xll.SNL.Clients.Office.Excel.Functions.SPG(A165, "SP_VOLUME_AVG_WEEKLY_TO_SHARES_OUT", , "1M")</f>
        <v>6.8717282674310178</v>
      </c>
      <c r="D165" s="5">
        <f>_xll.SNL.Clients.Office.Excel.Functions.SPG(A165, "SP_VOLUME_AVG_WEEKLY_TO_SHARES_OUT", , "3M")</f>
        <v>6.4920268625463597</v>
      </c>
      <c r="E165" s="5">
        <f>_xll.SNL.Clients.Office.Excel.Functions.SPG(A165, "SP_VOLUME_AVG_DAILY_TO_1YR_AVG_DAILY", , "1M")</f>
        <v>110.28</v>
      </c>
      <c r="F165" s="5">
        <f>_xll.SNL.Clients.Office.Excel.Functions.SPG(A165, "SP_VOLUME_AVG_DAILY_TO_1YR_AVG_DAILY", , "3M")</f>
        <v>104.19</v>
      </c>
      <c r="G165" s="9" t="str">
        <f>_xll.SNL.Clients.Office.Excel.Functions.SPG(A165, "IQ_SECTOR")</f>
        <v>Energy</v>
      </c>
      <c r="H165" s="9" t="str">
        <f>_xll.SNL.Clients.Office.Excel.Functions.SPG(A165, "IQ_INDUSTRY_GROUP")</f>
        <v>Energy</v>
      </c>
      <c r="I165" s="9" t="str">
        <f>_xll.SNL.Clients.Office.Excel.Functions.SPG(A165, "IQ_INDUSTRY")</f>
        <v>Oil, Gas and Consumable Fuels</v>
      </c>
      <c r="J165" s="9" t="str">
        <f>_xll.SNL.Clients.Office.Excel.Functions.SPG(A165, "IQ_PRIMARY_INDUSTRY")</f>
        <v>Oil and Gas Exploration and Production</v>
      </c>
      <c r="K165" s="9" t="str">
        <f>_xll.SNL.Clients.Office.Excel.Functions.SPG(A165, "NAICS_CODE", "Primary")</f>
        <v>211130 - Natural Gas Extraction</v>
      </c>
      <c r="L165" s="9" t="str">
        <f>_xll.SNL.Clients.Office.Excel.Functions.SPG(A165, "SP_TOPICTAG")</f>
        <v>Energy Storage; Utility Scale Solar</v>
      </c>
      <c r="M165" s="5">
        <f>_xll.SNL.Clients.Office.Excel.Functions.SPG(A165, "SP_PCT_SHARES_OWNED_ALL_INSTITUTIONS")</f>
        <v>104.24</v>
      </c>
      <c r="N165" s="9" t="str">
        <f>_xll.SNL.Clients.Office.Excel.Functions.SPG(A165, "RD_CREDIT_RATING_GLOBAL", "Issuer Credit Rating", "Local Currency LT|0")</f>
        <v>BBB-</v>
      </c>
      <c r="O165" s="9" t="str">
        <f>_xll.SNL.Clients.Office.Excel.Functions.SPG(A165, "RD_CWOL_GLOBAL", "Issuer Credit Rating", "Local Currency LT|0")</f>
        <v>Stable</v>
      </c>
      <c r="P165" s="9" t="str">
        <f>_xll.SNL.Clients.Office.Excel.Functions.SPG(A165, "RD_RATING_ACTION_GLOBAL", "Issuer Credit Rating", "Local Currency LT|0")</f>
        <v>CreditWatch/Outlook (11/25/2024)</v>
      </c>
      <c r="Q165" s="10">
        <f>_xll.SNL.Clients.Office.Excel.Functions.SPG(A165, "RD_LAST_REVIEW_DATE_GLOBAL", "Issuer Credit Rating", "Local Currency LT")</f>
        <v>45621</v>
      </c>
      <c r="R165" s="10">
        <f>_xll.SNL.Clients.Office.Excel.Functions.SPG(A165, "RD_CREDIT_RATING_DATE_GLOBAL", "Issuer Credit Rating", "Local Currency LT|0")</f>
        <v>44648</v>
      </c>
      <c r="S165" s="10">
        <f>_xll.SNL.Clients.Office.Excel.Functions.SPG(A165, "RD_CREDIT_WATCH_OUTLOOK_DATE_GLOBAL", "Issuer Credit Rating", "Local Currency LT|0")</f>
        <v>45621</v>
      </c>
    </row>
    <row r="166" spans="1:19">
      <c r="A166" t="s">
        <v>170</v>
      </c>
      <c r="B166" t="str">
        <f>_xll.SNL.Clients.Office.Excel.Functions.SPG(A166,"SP_IPO_DATE")</f>
        <v/>
      </c>
      <c r="C166" s="5">
        <f>_xll.SNL.Clients.Office.Excel.Functions.SPG(A166, "SP_VOLUME_AVG_WEEKLY_TO_SHARES_OUT", , "1M")</f>
        <v>4.452549347158218</v>
      </c>
      <c r="D166" s="5">
        <f>_xll.SNL.Clients.Office.Excel.Functions.SPG(A166, "SP_VOLUME_AVG_WEEKLY_TO_SHARES_OUT", , "3M")</f>
        <v>4.0878933402705515</v>
      </c>
      <c r="E166" s="5">
        <f>_xll.SNL.Clients.Office.Excel.Functions.SPG(A166, "SP_VOLUME_AVG_DAILY_TO_1YR_AVG_DAILY", , "1M")</f>
        <v>122.41</v>
      </c>
      <c r="F166" s="5">
        <f>_xll.SNL.Clients.Office.Excel.Functions.SPG(A166, "SP_VOLUME_AVG_DAILY_TO_1YR_AVG_DAILY", , "3M")</f>
        <v>112.38</v>
      </c>
      <c r="G166" s="9" t="str">
        <f>_xll.SNL.Clients.Office.Excel.Functions.SPG(A166, "IQ_SECTOR")</f>
        <v>Industrials</v>
      </c>
      <c r="H166" s="9" t="str">
        <f>_xll.SNL.Clients.Office.Excel.Functions.SPG(A166, "IQ_INDUSTRY_GROUP")</f>
        <v>Commercial and Professional Services</v>
      </c>
      <c r="I166" s="9" t="str">
        <f>_xll.SNL.Clients.Office.Excel.Functions.SPG(A166, "IQ_INDUSTRY")</f>
        <v>Professional Services</v>
      </c>
      <c r="J166" s="9" t="str">
        <f>_xll.SNL.Clients.Office.Excel.Functions.SPG(A166, "IQ_PRIMARY_INDUSTRY")</f>
        <v>Research and Consulting Services</v>
      </c>
      <c r="K166" s="9" t="str">
        <f>_xll.SNL.Clients.Office.Excel.Functions.SPG(A166, "NAICS_CODE", "Primary")</f>
        <v>561450 - Credit Bureaus</v>
      </c>
      <c r="L166" s="9" t="str">
        <f>_xll.SNL.Clients.Office.Excel.Functions.SPG(A166, "SP_TOPICTAG")</f>
        <v>Anti-Fraud; Consumer Lending; Authentication; Identity Theft Prevention; Text Analytics; Data Protection</v>
      </c>
      <c r="M166" s="5">
        <f>_xll.SNL.Clients.Office.Excel.Functions.SPG(A166, "SP_PCT_SHARES_OWNED_ALL_INSTITUTIONS")</f>
        <v>96.15</v>
      </c>
      <c r="N166" s="9" t="str">
        <f>_xll.SNL.Clients.Office.Excel.Functions.SPG(A166, "RD_CREDIT_RATING_GLOBAL", "Issuer Credit Rating", "Local Currency LT|0")</f>
        <v>BBB</v>
      </c>
      <c r="O166" s="9" t="str">
        <f>_xll.SNL.Clients.Office.Excel.Functions.SPG(A166, "RD_CWOL_GLOBAL", "Issuer Credit Rating", "Local Currency LT|0")</f>
        <v>Negative</v>
      </c>
      <c r="P166" s="9" t="str">
        <f>_xll.SNL.Clients.Office.Excel.Functions.SPG(A166, "RD_RATING_ACTION_GLOBAL", "Issuer Credit Rating", "Local Currency LT|0")</f>
        <v>CreditWatch/Outlook (03/21/2023)</v>
      </c>
      <c r="Q166" s="10">
        <f>_xll.SNL.Clients.Office.Excel.Functions.SPG(A166, "RD_LAST_REVIEW_DATE_GLOBAL", "Issuer Credit Rating", "Local Currency LT")</f>
        <v>45387</v>
      </c>
      <c r="R166" s="10">
        <f>_xll.SNL.Clients.Office.Excel.Functions.SPG(A166, "RD_CREDIT_RATING_DATE_GLOBAL", "Issuer Credit Rating", "Local Currency LT|0")</f>
        <v>43538</v>
      </c>
      <c r="S166" s="10">
        <f>_xll.SNL.Clients.Office.Excel.Functions.SPG(A166, "RD_CREDIT_WATCH_OUTLOOK_DATE_GLOBAL", "Issuer Credit Rating", "Local Currency LT|0")</f>
        <v>45006</v>
      </c>
    </row>
    <row r="167" spans="1:19">
      <c r="A167" t="s">
        <v>171</v>
      </c>
      <c r="B167" s="10">
        <f>_xll.SNL.Clients.Office.Excel.Functions.SPG(A167,"SP_IPO_DATE")</f>
        <v>36748</v>
      </c>
      <c r="C167" s="5">
        <f>_xll.SNL.Clients.Office.Excel.Functions.SPG(A167, "SP_VOLUME_AVG_WEEKLY_TO_SHARES_OUT", , "1M")</f>
        <v>2.6377635617666217</v>
      </c>
      <c r="D167" s="5">
        <f>_xll.SNL.Clients.Office.Excel.Functions.SPG(A167, "SP_VOLUME_AVG_WEEKLY_TO_SHARES_OUT", , "3M")</f>
        <v>2.6501071292599221</v>
      </c>
      <c r="E167" s="5">
        <f>_xll.SNL.Clients.Office.Excel.Functions.SPG(A167, "SP_VOLUME_AVG_DAILY_TO_1YR_AVG_DAILY", , "1M")</f>
        <v>94.78</v>
      </c>
      <c r="F167" s="5">
        <f>_xll.SNL.Clients.Office.Excel.Functions.SPG(A167, "SP_VOLUME_AVG_DAILY_TO_1YR_AVG_DAILY", , "3M")</f>
        <v>95.23</v>
      </c>
      <c r="G167" s="9" t="str">
        <f>_xll.SNL.Clients.Office.Excel.Functions.SPG(A167, "IQ_SECTOR")</f>
        <v>Real Estate</v>
      </c>
      <c r="H167" s="9" t="str">
        <f>_xll.SNL.Clients.Office.Excel.Functions.SPG(A167, "IQ_INDUSTRY_GROUP")</f>
        <v>Equity Real Estate Investment Trusts (REITs)</v>
      </c>
      <c r="I167" s="9" t="str">
        <f>_xll.SNL.Clients.Office.Excel.Functions.SPG(A167, "IQ_INDUSTRY")</f>
        <v>Specialized REITs</v>
      </c>
      <c r="J167" s="9" t="str">
        <f>_xll.SNL.Clients.Office.Excel.Functions.SPG(A167, "IQ_PRIMARY_INDUSTRY")</f>
        <v>Data Center REITs</v>
      </c>
      <c r="K167" s="9" t="str">
        <f>_xll.SNL.Clients.Office.Excel.Functions.SPG(A167, "NAICS_CODE", "Primary")</f>
        <v>518210 - Computing Infrastructure Providers, Data Processing, Web Hosting, and Related Services</v>
      </c>
      <c r="L167" s="9" t="str">
        <f>_xll.SNL.Clients.Office.Excel.Functions.SPG(A167, "SP_TOPICTAG")</f>
        <v>Data Integration; Cloud Data Services; Cloud Infrastructure; Cloud Security; Edge Computing; Data Centers and Facilities; Data Center Technology</v>
      </c>
      <c r="M167" s="5">
        <f>_xll.SNL.Clients.Office.Excel.Functions.SPG(A167, "SP_PCT_SHARES_OWNED_ALL_INSTITUTIONS")</f>
        <v>97.87</v>
      </c>
      <c r="N167" s="9" t="str">
        <f>_xll.SNL.Clients.Office.Excel.Functions.SPG(A167, "RD_CREDIT_RATING_GLOBAL", "Issuer Credit Rating", "Local Currency LT|0")</f>
        <v>BBB</v>
      </c>
      <c r="O167" s="9" t="str">
        <f>_xll.SNL.Clients.Office.Excel.Functions.SPG(A167, "RD_CWOL_GLOBAL", "Issuer Credit Rating", "Local Currency LT|0")</f>
        <v>Stable</v>
      </c>
      <c r="P167" s="9" t="str">
        <f>_xll.SNL.Clients.Office.Excel.Functions.SPG(A167, "RD_RATING_ACTION_GLOBAL", "Issuer Credit Rating", "Local Currency LT|0")</f>
        <v>Upgrade | CreditWatch/Outlook (04/28/2021)</v>
      </c>
      <c r="Q167" s="10">
        <f>_xll.SNL.Clients.Office.Excel.Functions.SPG(A167, "RD_LAST_REVIEW_DATE_GLOBAL", "Issuer Credit Rating", "Local Currency LT")</f>
        <v>45460</v>
      </c>
      <c r="R167" s="10">
        <f>_xll.SNL.Clients.Office.Excel.Functions.SPG(A167, "RD_CREDIT_RATING_DATE_GLOBAL", "Issuer Credit Rating", "Local Currency LT|0")</f>
        <v>44314</v>
      </c>
      <c r="S167" s="10">
        <f>_xll.SNL.Clients.Office.Excel.Functions.SPG(A167, "RD_CREDIT_WATCH_OUTLOOK_DATE_GLOBAL", "Issuer Credit Rating", "Local Currency LT|0")</f>
        <v>44314</v>
      </c>
    </row>
    <row r="168" spans="1:19">
      <c r="A168" t="s">
        <v>172</v>
      </c>
      <c r="B168" s="10">
        <f>_xll.SNL.Clients.Office.Excel.Functions.SPG(A168,"SP_IPO_DATE")</f>
        <v>34192</v>
      </c>
      <c r="C168" s="5">
        <f>_xll.SNL.Clients.Office.Excel.Functions.SPG(A168, "SP_VOLUME_AVG_WEEKLY_TO_SHARES_OUT", , "1M")</f>
        <v>2.345376806444285</v>
      </c>
      <c r="D168" s="5">
        <f>_xll.SNL.Clients.Office.Excel.Functions.SPG(A168, "SP_VOLUME_AVG_WEEKLY_TO_SHARES_OUT", , "3M")</f>
        <v>2.0440578967036878</v>
      </c>
      <c r="E168" s="5">
        <f>_xll.SNL.Clients.Office.Excel.Functions.SPG(A168, "SP_VOLUME_AVG_DAILY_TO_1YR_AVG_DAILY", , "1M")</f>
        <v>103.09</v>
      </c>
      <c r="F168" s="5">
        <f>_xll.SNL.Clients.Office.Excel.Functions.SPG(A168, "SP_VOLUME_AVG_DAILY_TO_1YR_AVG_DAILY", , "3M")</f>
        <v>89.85</v>
      </c>
      <c r="G168" s="9" t="str">
        <f>_xll.SNL.Clients.Office.Excel.Functions.SPG(A168, "IQ_SECTOR")</f>
        <v>Real Estate</v>
      </c>
      <c r="H168" s="9" t="str">
        <f>_xll.SNL.Clients.Office.Excel.Functions.SPG(A168, "IQ_INDUSTRY_GROUP")</f>
        <v>Equity Real Estate Investment Trusts (REITs)</v>
      </c>
      <c r="I168" s="9" t="str">
        <f>_xll.SNL.Clients.Office.Excel.Functions.SPG(A168, "IQ_INDUSTRY")</f>
        <v>Residential REITs</v>
      </c>
      <c r="J168" s="9" t="str">
        <f>_xll.SNL.Clients.Office.Excel.Functions.SPG(A168, "IQ_PRIMARY_INDUSTRY")</f>
        <v>Multi-Family Residential REITs</v>
      </c>
      <c r="K168" s="9" t="str">
        <f>_xll.SNL.Clients.Office.Excel.Functions.SPG(A168, "NAICS_CODE", "Primary")</f>
        <v>531110 - Lessors of Residential Buildings and Dwellings</v>
      </c>
      <c r="L168" s="9" t="str">
        <f>_xll.SNL.Clients.Office.Excel.Functions.SPG(A168, "SP_TOPICTAG")</f>
        <v/>
      </c>
      <c r="M168" s="5">
        <f>_xll.SNL.Clients.Office.Excel.Functions.SPG(A168, "SP_PCT_SHARES_OWNED_ALL_INSTITUTIONS")</f>
        <v>84.64</v>
      </c>
      <c r="N168" s="9" t="str">
        <f>_xll.SNL.Clients.Office.Excel.Functions.SPG(A168, "RD_CREDIT_RATING_GLOBAL", "Issuer Credit Rating", "Local Currency LT|0")</f>
        <v>A-</v>
      </c>
      <c r="O168" s="9" t="str">
        <f>_xll.SNL.Clients.Office.Excel.Functions.SPG(A168, "RD_CWOL_GLOBAL", "Issuer Credit Rating", "Local Currency LT|0")</f>
        <v>Stable</v>
      </c>
      <c r="P168" s="9" t="str">
        <f>_xll.SNL.Clients.Office.Excel.Functions.SPG(A168, "RD_RATING_ACTION_GLOBAL", "Issuer Credit Rating", "Local Currency LT|0")</f>
        <v>Upgrade | CreditWatch/Outlook (04/30/2015)</v>
      </c>
      <c r="Q168" s="10">
        <f>_xll.SNL.Clients.Office.Excel.Functions.SPG(A168, "RD_LAST_REVIEW_DATE_GLOBAL", "Issuer Credit Rating", "Local Currency LT")</f>
        <v>45414</v>
      </c>
      <c r="R168" s="10">
        <f>_xll.SNL.Clients.Office.Excel.Functions.SPG(A168, "RD_CREDIT_RATING_DATE_GLOBAL", "Issuer Credit Rating", "Local Currency LT|0")</f>
        <v>42124</v>
      </c>
      <c r="S168" s="10">
        <f>_xll.SNL.Clients.Office.Excel.Functions.SPG(A168, "RD_CREDIT_WATCH_OUTLOOK_DATE_GLOBAL", "Issuer Credit Rating", "Local Currency LT|0")</f>
        <v>42124</v>
      </c>
    </row>
    <row r="169" spans="1:19">
      <c r="A169" t="s">
        <v>173</v>
      </c>
      <c r="B169" s="10">
        <f>_xll.SNL.Clients.Office.Excel.Functions.SPG(A169,"SP_IPO_DATE")</f>
        <v>34974</v>
      </c>
      <c r="C169" s="5">
        <f>_xll.SNL.Clients.Office.Excel.Functions.SPG(A169, "SP_VOLUME_AVG_WEEKLY_TO_SHARES_OUT", , "1M")</f>
        <v>2.2537403583606985</v>
      </c>
      <c r="D169" s="5">
        <f>_xll.SNL.Clients.Office.Excel.Functions.SPG(A169, "SP_VOLUME_AVG_WEEKLY_TO_SHARES_OUT", , "3M")</f>
        <v>1.7460478436292579</v>
      </c>
      <c r="E169" s="5">
        <f>_xll.SNL.Clients.Office.Excel.Functions.SPG(A169, "SP_VOLUME_AVG_DAILY_TO_1YR_AVG_DAILY", , "1M")</f>
        <v>156.51</v>
      </c>
      <c r="F169" s="5">
        <f>_xll.SNL.Clients.Office.Excel.Functions.SPG(A169, "SP_VOLUME_AVG_DAILY_TO_1YR_AVG_DAILY", , "3M")</f>
        <v>121.25</v>
      </c>
      <c r="G169" s="9" t="str">
        <f>_xll.SNL.Clients.Office.Excel.Functions.SPG(A169, "IQ_SECTOR")</f>
        <v>Financials</v>
      </c>
      <c r="H169" s="9" t="str">
        <f>_xll.SNL.Clients.Office.Excel.Functions.SPG(A169, "IQ_INDUSTRY_GROUP")</f>
        <v>Insurance</v>
      </c>
      <c r="I169" s="9" t="str">
        <f>_xll.SNL.Clients.Office.Excel.Functions.SPG(A169, "IQ_INDUSTRY")</f>
        <v>Insurance</v>
      </c>
      <c r="J169" s="9" t="str">
        <f>_xll.SNL.Clients.Office.Excel.Functions.SPG(A169, "IQ_PRIMARY_INDUSTRY")</f>
        <v>Property and Casualty Insurance</v>
      </c>
      <c r="K169" s="9" t="str">
        <f>_xll.SNL.Clients.Office.Excel.Functions.SPG(A169, "NAICS_CODE", "Primary")</f>
        <v>524298 - All Other Insurance Related Activities</v>
      </c>
      <c r="L169" s="9" t="str">
        <f>_xll.SNL.Clients.Office.Excel.Functions.SPG(A169, "SP_TOPICTAG")</f>
        <v/>
      </c>
      <c r="M169" s="5">
        <f>_xll.SNL.Clients.Office.Excel.Functions.SPG(A169, "SP_PCT_SHARES_OWNED_ALL_INSTITUTIONS")</f>
        <v>34.049999999999997</v>
      </c>
      <c r="N169" s="9" t="str">
        <f>_xll.SNL.Clients.Office.Excel.Functions.SPG(A169, "RD_CREDIT_RATING_GLOBAL", "Issuer Credit Rating", "Local Currency LT|0")</f>
        <v/>
      </c>
      <c r="O169" s="9" t="str">
        <f>_xll.SNL.Clients.Office.Excel.Functions.SPG(A169, "RD_CWOL_GLOBAL", "Issuer Credit Rating", "Local Currency LT|0")</f>
        <v/>
      </c>
      <c r="P169" s="9" t="str">
        <f>_xll.SNL.Clients.Office.Excel.Functions.SPG(A169, "RD_RATING_ACTION_GLOBAL", "Issuer Credit Rating", "Local Currency LT|0")</f>
        <v/>
      </c>
      <c r="Q169" s="10" t="str">
        <f>_xll.SNL.Clients.Office.Excel.Functions.SPG(A169, "RD_LAST_REVIEW_DATE_GLOBAL", "Issuer Credit Rating", "Local Currency LT")</f>
        <v/>
      </c>
      <c r="R169" s="10" t="str">
        <f>_xll.SNL.Clients.Office.Excel.Functions.SPG(A169, "RD_CREDIT_RATING_DATE_GLOBAL", "Issuer Credit Rating", "Local Currency LT|0")</f>
        <v/>
      </c>
      <c r="S169" s="10" t="str">
        <f>_xll.SNL.Clients.Office.Excel.Functions.SPG(A169, "RD_CREDIT_WATCH_OUTLOOK_DATE_GLOBAL", "Issuer Credit Rating", "Local Currency LT|0")</f>
        <v/>
      </c>
    </row>
    <row r="170" spans="1:19">
      <c r="A170" t="s">
        <v>174</v>
      </c>
      <c r="B170" s="10">
        <f>_xll.SNL.Clients.Office.Excel.Functions.SPG(A170,"SP_IPO_DATE")</f>
        <v>34491</v>
      </c>
      <c r="C170" s="5">
        <f>_xll.SNL.Clients.Office.Excel.Functions.SPG(A170, "SP_VOLUME_AVG_WEEKLY_TO_SHARES_OUT", , "1M")</f>
        <v>3.8331922096778972</v>
      </c>
      <c r="D170" s="5">
        <f>_xll.SNL.Clients.Office.Excel.Functions.SPG(A170, "SP_VOLUME_AVG_WEEKLY_TO_SHARES_OUT", , "3M")</f>
        <v>3.0632543860529537</v>
      </c>
      <c r="E170" s="5">
        <f>_xll.SNL.Clients.Office.Excel.Functions.SPG(A170, "SP_VOLUME_AVG_DAILY_TO_1YR_AVG_DAILY", , "1M")</f>
        <v>130.21</v>
      </c>
      <c r="F170" s="5">
        <f>_xll.SNL.Clients.Office.Excel.Functions.SPG(A170, "SP_VOLUME_AVG_DAILY_TO_1YR_AVG_DAILY", , "3M")</f>
        <v>104.05</v>
      </c>
      <c r="G170" s="9" t="str">
        <f>_xll.SNL.Clients.Office.Excel.Functions.SPG(A170, "IQ_SECTOR")</f>
        <v>Real Estate</v>
      </c>
      <c r="H170" s="9" t="str">
        <f>_xll.SNL.Clients.Office.Excel.Functions.SPG(A170, "IQ_INDUSTRY_GROUP")</f>
        <v>Equity Real Estate Investment Trusts (REITs)</v>
      </c>
      <c r="I170" s="9" t="str">
        <f>_xll.SNL.Clients.Office.Excel.Functions.SPG(A170, "IQ_INDUSTRY")</f>
        <v>Residential REITs</v>
      </c>
      <c r="J170" s="9" t="str">
        <f>_xll.SNL.Clients.Office.Excel.Functions.SPG(A170, "IQ_PRIMARY_INDUSTRY")</f>
        <v>Multi-Family Residential REITs</v>
      </c>
      <c r="K170" s="9" t="str">
        <f>_xll.SNL.Clients.Office.Excel.Functions.SPG(A170, "NAICS_CODE", "Primary")</f>
        <v>531110 - Lessors of Residential Buildings and Dwellings</v>
      </c>
      <c r="L170" s="9" t="str">
        <f>_xll.SNL.Clients.Office.Excel.Functions.SPG(A170, "SP_TOPICTAG")</f>
        <v/>
      </c>
      <c r="M170" s="5">
        <f>_xll.SNL.Clients.Office.Excel.Functions.SPG(A170, "SP_PCT_SHARES_OWNED_ALL_INSTITUTIONS")</f>
        <v>97.47</v>
      </c>
      <c r="N170" s="9" t="str">
        <f>_xll.SNL.Clients.Office.Excel.Functions.SPG(A170, "RD_CREDIT_RATING_GLOBAL", "Issuer Credit Rating", "Local Currency LT|0")</f>
        <v>BBB+</v>
      </c>
      <c r="O170" s="9" t="str">
        <f>_xll.SNL.Clients.Office.Excel.Functions.SPG(A170, "RD_CWOL_GLOBAL", "Issuer Credit Rating", "Local Currency LT|0")</f>
        <v>Stable</v>
      </c>
      <c r="P170" s="9" t="str">
        <f>_xll.SNL.Clients.Office.Excel.Functions.SPG(A170, "RD_RATING_ACTION_GLOBAL", "Issuer Credit Rating", "Local Currency LT|0")</f>
        <v>Upgrade | CreditWatch/Outlook (10/19/2016)</v>
      </c>
      <c r="Q170" s="10">
        <f>_xll.SNL.Clients.Office.Excel.Functions.SPG(A170, "RD_LAST_REVIEW_DATE_GLOBAL", "Issuer Credit Rating", "Local Currency LT")</f>
        <v>45566</v>
      </c>
      <c r="R170" s="10">
        <f>_xll.SNL.Clients.Office.Excel.Functions.SPG(A170, "RD_CREDIT_RATING_DATE_GLOBAL", "Issuer Credit Rating", "Local Currency LT|0")</f>
        <v>42662</v>
      </c>
      <c r="S170" s="10">
        <f>_xll.SNL.Clients.Office.Excel.Functions.SPG(A170, "RD_CREDIT_WATCH_OUTLOOK_DATE_GLOBAL", "Issuer Credit Rating", "Local Currency LT|0")</f>
        <v>42662</v>
      </c>
    </row>
    <row r="171" spans="1:19">
      <c r="A171" t="s">
        <v>175</v>
      </c>
      <c r="B171" s="10">
        <f>_xll.SNL.Clients.Office.Excel.Functions.SPG(A171,"SP_IPO_DATE")</f>
        <v>34974</v>
      </c>
      <c r="C171" s="5">
        <f>_xll.SNL.Clients.Office.Excel.Functions.SPG(A171, "SP_VOLUME_AVG_WEEKLY_TO_SHARES_OUT", , "1M")</f>
        <v>5.5584803233428701</v>
      </c>
      <c r="D171" s="5">
        <f>_xll.SNL.Clients.Office.Excel.Functions.SPG(A171, "SP_VOLUME_AVG_WEEKLY_TO_SHARES_OUT", , "3M")</f>
        <v>4.8680752023587504</v>
      </c>
      <c r="E171" s="5">
        <f>_xll.SNL.Clients.Office.Excel.Functions.SPG(A171, "SP_VOLUME_AVG_DAILY_TO_1YR_AVG_DAILY", , "1M")</f>
        <v>132.6</v>
      </c>
      <c r="F171" s="5">
        <f>_xll.SNL.Clients.Office.Excel.Functions.SPG(A171, "SP_VOLUME_AVG_DAILY_TO_1YR_AVG_DAILY", , "3M")</f>
        <v>116.13</v>
      </c>
      <c r="G171" s="9" t="str">
        <f>_xll.SNL.Clients.Office.Excel.Functions.SPG(A171, "IQ_SECTOR")</f>
        <v>Financials</v>
      </c>
      <c r="H171" s="9" t="str">
        <f>_xll.SNL.Clients.Office.Excel.Functions.SPG(A171, "IQ_INDUSTRY_GROUP")</f>
        <v>Insurance</v>
      </c>
      <c r="I171" s="9" t="str">
        <f>_xll.SNL.Clients.Office.Excel.Functions.SPG(A171, "IQ_INDUSTRY")</f>
        <v>Insurance</v>
      </c>
      <c r="J171" s="9" t="str">
        <f>_xll.SNL.Clients.Office.Excel.Functions.SPG(A171, "IQ_PRIMARY_INDUSTRY")</f>
        <v>Reinsurance</v>
      </c>
      <c r="K171" s="9" t="str">
        <f>_xll.SNL.Clients.Office.Excel.Functions.SPG(A171, "NAICS_CODE", "Primary")</f>
        <v>524130 - Reinsurance Carriers</v>
      </c>
      <c r="L171" s="9" t="str">
        <f>_xll.SNL.Clients.Office.Excel.Functions.SPG(A171, "SP_TOPICTAG")</f>
        <v/>
      </c>
      <c r="M171" s="5">
        <f>_xll.SNL.Clients.Office.Excel.Functions.SPG(A171, "SP_PCT_SHARES_OWNED_ALL_INSTITUTIONS")</f>
        <v>94.45</v>
      </c>
      <c r="N171" s="9" t="str">
        <f>_xll.SNL.Clients.Office.Excel.Functions.SPG(A171, "RD_CREDIT_RATING_GLOBAL", "Issuer Credit Rating", "Local Currency LT|0")</f>
        <v>BBB+</v>
      </c>
      <c r="O171" s="9" t="str">
        <f>_xll.SNL.Clients.Office.Excel.Functions.SPG(A171, "RD_CWOL_GLOBAL", "Issuer Credit Rating", "Local Currency LT|0")</f>
        <v>Negative</v>
      </c>
      <c r="P171" s="9" t="str">
        <f>_xll.SNL.Clients.Office.Excel.Functions.SPG(A171, "RD_RATING_ACTION_GLOBAL", "Issuer Credit Rating", "Local Currency LT|0")</f>
        <v>CreditWatch/Outlook (01/28/2025)</v>
      </c>
      <c r="Q171" s="10">
        <f>_xll.SNL.Clients.Office.Excel.Functions.SPG(A171, "RD_LAST_REVIEW_DATE_GLOBAL", "Issuer Credit Rating", "Local Currency LT")</f>
        <v>45685</v>
      </c>
      <c r="R171" s="10">
        <f>_xll.SNL.Clients.Office.Excel.Functions.SPG(A171, "RD_CREDIT_RATING_DATE_GLOBAL", "Issuer Credit Rating", "Local Currency LT|0")</f>
        <v>45320</v>
      </c>
      <c r="S171" s="10">
        <f>_xll.SNL.Clients.Office.Excel.Functions.SPG(A171, "RD_CREDIT_WATCH_OUTLOOK_DATE_GLOBAL", "Issuer Credit Rating", "Local Currency LT|0")</f>
        <v>45685</v>
      </c>
    </row>
    <row r="172" spans="1:19">
      <c r="A172" t="s">
        <v>176</v>
      </c>
      <c r="B172" t="str">
        <f>_xll.SNL.Clients.Office.Excel.Functions.SPG(A172,"SP_IPO_DATE")</f>
        <v/>
      </c>
      <c r="C172" s="5">
        <f>_xll.SNL.Clients.Office.Excel.Functions.SPG(A172, "SP_VOLUME_AVG_WEEKLY_TO_SHARES_OUT", , "1M")</f>
        <v>3.852670996116045</v>
      </c>
      <c r="D172" s="5">
        <f>_xll.SNL.Clients.Office.Excel.Functions.SPG(A172, "SP_VOLUME_AVG_WEEKLY_TO_SHARES_OUT", , "3M")</f>
        <v>4.0322500868312607</v>
      </c>
      <c r="E172" s="5">
        <f>_xll.SNL.Clients.Office.Excel.Functions.SPG(A172, "SP_VOLUME_AVG_DAILY_TO_1YR_AVG_DAILY", , "1M")</f>
        <v>93.03</v>
      </c>
      <c r="F172" s="5">
        <f>_xll.SNL.Clients.Office.Excel.Functions.SPG(A172, "SP_VOLUME_AVG_DAILY_TO_1YR_AVG_DAILY", , "3M")</f>
        <v>97.37</v>
      </c>
      <c r="G172" s="9" t="str">
        <f>_xll.SNL.Clients.Office.Excel.Functions.SPG(A172, "IQ_SECTOR")</f>
        <v>Utilities</v>
      </c>
      <c r="H172" s="9" t="str">
        <f>_xll.SNL.Clients.Office.Excel.Functions.SPG(A172, "IQ_INDUSTRY_GROUP")</f>
        <v>Utilities</v>
      </c>
      <c r="I172" s="9" t="str">
        <f>_xll.SNL.Clients.Office.Excel.Functions.SPG(A172, "IQ_INDUSTRY")</f>
        <v>Electric Utilities</v>
      </c>
      <c r="J172" s="9" t="str">
        <f>_xll.SNL.Clients.Office.Excel.Functions.SPG(A172, "IQ_PRIMARY_INDUSTRY")</f>
        <v>Electric Utilities</v>
      </c>
      <c r="K172" s="9" t="str">
        <f>_xll.SNL.Clients.Office.Excel.Functions.SPG(A172, "NAICS_CODE", "Primary")</f>
        <v>2211 - Electric Power Generation, Transmission and Distribution</v>
      </c>
      <c r="L172" s="9" t="str">
        <f>_xll.SNL.Clients.Office.Excel.Functions.SPG(A172, "SP_TOPICTAG")</f>
        <v>Clean Energy; Energy Management; Energy Storage; Power Grid; Utility Scale Solar; Onshore and Offshore Wind</v>
      </c>
      <c r="M172" s="5">
        <f>_xll.SNL.Clients.Office.Excel.Functions.SPG(A172, "SP_PCT_SHARES_OWNED_ALL_INSTITUTIONS")</f>
        <v>88.25</v>
      </c>
      <c r="N172" s="9" t="str">
        <f>_xll.SNL.Clients.Office.Excel.Functions.SPG(A172, "RD_CREDIT_RATING_GLOBAL", "Issuer Credit Rating", "Local Currency LT|0")</f>
        <v>BBB+</v>
      </c>
      <c r="O172" s="9" t="str">
        <f>_xll.SNL.Clients.Office.Excel.Functions.SPG(A172, "RD_CWOL_GLOBAL", "Issuer Credit Rating", "Local Currency LT|0")</f>
        <v>Stable</v>
      </c>
      <c r="P172" s="9" t="str">
        <f>_xll.SNL.Clients.Office.Excel.Functions.SPG(A172, "RD_RATING_ACTION_GLOBAL", "Issuer Credit Rating", "Local Currency LT|0")</f>
        <v>Downgrade | CreditWatch/Outlook (11/29/2023)</v>
      </c>
      <c r="Q172" s="10">
        <f>_xll.SNL.Clients.Office.Excel.Functions.SPG(A172, "RD_LAST_REVIEW_DATE_GLOBAL", "Issuer Credit Rating", "Local Currency LT")</f>
        <v>45618</v>
      </c>
      <c r="R172" s="10">
        <f>_xll.SNL.Clients.Office.Excel.Functions.SPG(A172, "RD_CREDIT_RATING_DATE_GLOBAL", "Issuer Credit Rating", "Local Currency LT|0")</f>
        <v>45259</v>
      </c>
      <c r="S172" s="10">
        <f>_xll.SNL.Clients.Office.Excel.Functions.SPG(A172, "RD_CREDIT_WATCH_OUTLOOK_DATE_GLOBAL", "Issuer Credit Rating", "Local Currency LT|0")</f>
        <v>45259</v>
      </c>
    </row>
    <row r="173" spans="1:19">
      <c r="A173" t="s">
        <v>177</v>
      </c>
      <c r="B173" t="str">
        <f>_xll.SNL.Clients.Office.Excel.Functions.SPG(A173,"SP_IPO_DATE")</f>
        <v/>
      </c>
      <c r="C173" s="5">
        <f>_xll.SNL.Clients.Office.Excel.Functions.SPG(A173, "SP_VOLUME_AVG_WEEKLY_TO_SHARES_OUT", , "1M")</f>
        <v>4.3840575431365743</v>
      </c>
      <c r="D173" s="5">
        <f>_xll.SNL.Clients.Office.Excel.Functions.SPG(A173, "SP_VOLUME_AVG_WEEKLY_TO_SHARES_OUT", , "3M")</f>
        <v>3.3239409996997065</v>
      </c>
      <c r="E173" s="5">
        <f>_xll.SNL.Clients.Office.Excel.Functions.SPG(A173, "SP_VOLUME_AVG_DAILY_TO_1YR_AVG_DAILY", , "1M")</f>
        <v>139.13999999999999</v>
      </c>
      <c r="F173" s="5">
        <f>_xll.SNL.Clients.Office.Excel.Functions.SPG(A173, "SP_VOLUME_AVG_DAILY_TO_1YR_AVG_DAILY", , "3M")</f>
        <v>105.5</v>
      </c>
      <c r="G173" s="9" t="str">
        <f>_xll.SNL.Clients.Office.Excel.Functions.SPG(A173, "IQ_SECTOR")</f>
        <v>Utilities</v>
      </c>
      <c r="H173" s="9" t="str">
        <f>_xll.SNL.Clients.Office.Excel.Functions.SPG(A173, "IQ_INDUSTRY_GROUP")</f>
        <v>Utilities</v>
      </c>
      <c r="I173" s="9" t="str">
        <f>_xll.SNL.Clients.Office.Excel.Functions.SPG(A173, "IQ_INDUSTRY")</f>
        <v>Electric Utilities</v>
      </c>
      <c r="J173" s="9" t="str">
        <f>_xll.SNL.Clients.Office.Excel.Functions.SPG(A173, "IQ_PRIMARY_INDUSTRY")</f>
        <v>Electric Utilities</v>
      </c>
      <c r="K173" s="9" t="str">
        <f>_xll.SNL.Clients.Office.Excel.Functions.SPG(A173, "NAICS_CODE", "Primary")</f>
        <v>221122 - Electric Power Distribution</v>
      </c>
      <c r="L173" s="9" t="str">
        <f>_xll.SNL.Clients.Office.Excel.Functions.SPG(A173, "SP_TOPICTAG")</f>
        <v>Clean Energy; Energy Efficiency; Energy Management; Energy Storage; CleanTech; Smart Energy; Power Grid; Utility Scale Solar; Onshore and Offshore Wind</v>
      </c>
      <c r="M173" s="5">
        <f>_xll.SNL.Clients.Office.Excel.Functions.SPG(A173, "SP_PCT_SHARES_OWNED_ALL_INSTITUTIONS")</f>
        <v>84.65</v>
      </c>
      <c r="N173" s="9" t="str">
        <f>_xll.SNL.Clients.Office.Excel.Functions.SPG(A173, "RD_CREDIT_RATING_GLOBAL", "Issuer Credit Rating", "Local Currency LT|0")</f>
        <v>BBB+</v>
      </c>
      <c r="O173" s="9" t="str">
        <f>_xll.SNL.Clients.Office.Excel.Functions.SPG(A173, "RD_CWOL_GLOBAL", "Issuer Credit Rating", "Local Currency LT|0")</f>
        <v>Stable</v>
      </c>
      <c r="P173" s="9" t="str">
        <f>_xll.SNL.Clients.Office.Excel.Functions.SPG(A173, "RD_RATING_ACTION_GLOBAL", "Issuer Credit Rating", "Local Currency LT|0")</f>
        <v>Downgrade | CreditWatch/Outlook (12/09/2024)</v>
      </c>
      <c r="Q173" s="10">
        <f>_xll.SNL.Clients.Office.Excel.Functions.SPG(A173, "RD_LAST_REVIEW_DATE_GLOBAL", "Issuer Credit Rating", "Local Currency LT")</f>
        <v>45635</v>
      </c>
      <c r="R173" s="10">
        <f>_xll.SNL.Clients.Office.Excel.Functions.SPG(A173, "RD_CREDIT_RATING_DATE_GLOBAL", "Issuer Credit Rating", "Local Currency LT|0")</f>
        <v>45635</v>
      </c>
      <c r="S173" s="10">
        <f>_xll.SNL.Clients.Office.Excel.Functions.SPG(A173, "RD_CREDIT_WATCH_OUTLOOK_DATE_GLOBAL", "Issuer Credit Rating", "Local Currency LT|0")</f>
        <v>45635</v>
      </c>
    </row>
    <row r="174" spans="1:19">
      <c r="A174" t="s">
        <v>178</v>
      </c>
      <c r="B174" t="str">
        <f>_xll.SNL.Clients.Office.Excel.Functions.SPG(A174,"SP_IPO_DATE")</f>
        <v/>
      </c>
      <c r="C174" s="5">
        <f>_xll.SNL.Clients.Office.Excel.Functions.SPG(A174, "SP_VOLUME_AVG_WEEKLY_TO_SHARES_OUT", , "1M")</f>
        <v>3.3146463099573094</v>
      </c>
      <c r="D174" s="5">
        <f>_xll.SNL.Clients.Office.Excel.Functions.SPG(A174, "SP_VOLUME_AVG_WEEKLY_TO_SHARES_OUT", , "3M")</f>
        <v>3.1720086689533988</v>
      </c>
      <c r="E174" s="5">
        <f>_xll.SNL.Clients.Office.Excel.Functions.SPG(A174, "SP_VOLUME_AVG_DAILY_TO_1YR_AVG_DAILY", , "1M")</f>
        <v>99.72</v>
      </c>
      <c r="F174" s="5">
        <f>_xll.SNL.Clients.Office.Excel.Functions.SPG(A174, "SP_VOLUME_AVG_DAILY_TO_1YR_AVG_DAILY", , "3M")</f>
        <v>95.43</v>
      </c>
      <c r="G174" s="9" t="str">
        <f>_xll.SNL.Clients.Office.Excel.Functions.SPG(A174, "IQ_SECTOR")</f>
        <v>Utilities</v>
      </c>
      <c r="H174" s="9" t="str">
        <f>_xll.SNL.Clients.Office.Excel.Functions.SPG(A174, "IQ_INDUSTRY_GROUP")</f>
        <v>Utilities</v>
      </c>
      <c r="I174" s="9" t="str">
        <f>_xll.SNL.Clients.Office.Excel.Functions.SPG(A174, "IQ_INDUSTRY")</f>
        <v>Electric Utilities</v>
      </c>
      <c r="J174" s="9" t="str">
        <f>_xll.SNL.Clients.Office.Excel.Functions.SPG(A174, "IQ_PRIMARY_INDUSTRY")</f>
        <v>Electric Utilities</v>
      </c>
      <c r="K174" s="9" t="str">
        <f>_xll.SNL.Clients.Office.Excel.Functions.SPG(A174, "NAICS_CODE", "Primary")</f>
        <v>22112 - Electric Power Transmission, Control, and Distribution</v>
      </c>
      <c r="L174" s="9" t="str">
        <f>_xll.SNL.Clients.Office.Excel.Functions.SPG(A174, "SP_TOPICTAG")</f>
        <v>Clean Energy; Energy Management; Power Grid; ClimateTech; Utility Scale Solar</v>
      </c>
      <c r="M174" s="5">
        <f>_xll.SNL.Clients.Office.Excel.Functions.SPG(A174, "SP_PCT_SHARES_OWNED_ALL_INSTITUTIONS")</f>
        <v>84.82</v>
      </c>
      <c r="N174" s="9" t="str">
        <f>_xll.SNL.Clients.Office.Excel.Functions.SPG(A174, "RD_CREDIT_RATING_GLOBAL", "Issuer Credit Rating", "Local Currency LT|0")</f>
        <v>A-</v>
      </c>
      <c r="O174" s="9" t="str">
        <f>_xll.SNL.Clients.Office.Excel.Functions.SPG(A174, "RD_CWOL_GLOBAL", "Issuer Credit Rating", "Local Currency LT|0")</f>
        <v>Stable</v>
      </c>
      <c r="P174" s="9" t="str">
        <f>_xll.SNL.Clients.Office.Excel.Functions.SPG(A174, "RD_RATING_ACTION_GLOBAL", "Issuer Credit Rating", "Local Currency LT|0")</f>
        <v>Upgrade | CreditWatch/Outlook (02/07/2025)</v>
      </c>
      <c r="Q174" s="10">
        <f>_xll.SNL.Clients.Office.Excel.Functions.SPG(A174, "RD_LAST_REVIEW_DATE_GLOBAL", "Issuer Credit Rating", "Local Currency LT")</f>
        <v>45695</v>
      </c>
      <c r="R174" s="10">
        <f>_xll.SNL.Clients.Office.Excel.Functions.SPG(A174, "RD_CREDIT_RATING_DATE_GLOBAL", "Issuer Credit Rating", "Local Currency LT|0")</f>
        <v>45695</v>
      </c>
      <c r="S174" s="10">
        <f>_xll.SNL.Clients.Office.Excel.Functions.SPG(A174, "RD_CREDIT_WATCH_OUTLOOK_DATE_GLOBAL", "Issuer Credit Rating", "Local Currency LT|0")</f>
        <v>45695</v>
      </c>
    </row>
    <row r="175" spans="1:19">
      <c r="A175" t="s">
        <v>179</v>
      </c>
      <c r="B175" s="10">
        <f>_xll.SNL.Clients.Office.Excel.Functions.SPG(A175,"SP_IPO_DATE")</f>
        <v>36473</v>
      </c>
      <c r="C175" s="5">
        <f>_xll.SNL.Clients.Office.Excel.Functions.SPG(A175, "SP_VOLUME_AVG_WEEKLY_TO_SHARES_OUT", , "1M")</f>
        <v>9.369067646606922</v>
      </c>
      <c r="D175" s="5">
        <f>_xll.SNL.Clients.Office.Excel.Functions.SPG(A175, "SP_VOLUME_AVG_WEEKLY_TO_SHARES_OUT", , "3M")</f>
        <v>6.8034016003383293</v>
      </c>
      <c r="E175" s="5">
        <f>_xll.SNL.Clients.Office.Excel.Functions.SPG(A175, "SP_VOLUME_AVG_DAILY_TO_1YR_AVG_DAILY", , "1M")</f>
        <v>113.06</v>
      </c>
      <c r="F175" s="5">
        <f>_xll.SNL.Clients.Office.Excel.Functions.SPG(A175, "SP_VOLUME_AVG_DAILY_TO_1YR_AVG_DAILY", , "3M")</f>
        <v>82.1</v>
      </c>
      <c r="G175" s="9" t="str">
        <f>_xll.SNL.Clients.Office.Excel.Functions.SPG(A175, "IQ_SECTOR")</f>
        <v>Consumer Discretionary</v>
      </c>
      <c r="H175" s="9" t="str">
        <f>_xll.SNL.Clients.Office.Excel.Functions.SPG(A175, "IQ_INDUSTRY_GROUP")</f>
        <v>Consumer Services</v>
      </c>
      <c r="I175" s="9" t="str">
        <f>_xll.SNL.Clients.Office.Excel.Functions.SPG(A175, "IQ_INDUSTRY")</f>
        <v>Hotels, Restaurants and Leisure</v>
      </c>
      <c r="J175" s="9" t="str">
        <f>_xll.SNL.Clients.Office.Excel.Functions.SPG(A175, "IQ_PRIMARY_INDUSTRY")</f>
        <v>Hotels, Resorts and Cruise Lines</v>
      </c>
      <c r="K175" s="9" t="str">
        <f>_xll.SNL.Clients.Office.Excel.Functions.SPG(A175, "NAICS_CODE", "Primary")</f>
        <v>561510 - Travel Agencies</v>
      </c>
      <c r="L175" s="9" t="str">
        <f>_xll.SNL.Clients.Office.Excel.Functions.SPG(A175, "SP_TOPICTAG")</f>
        <v>Business Travel; Location Based Services; Marketing Automation; Tourism; Travel Accommodations; Customer Relationship Management; Vacation Rental</v>
      </c>
      <c r="M175" s="5">
        <f>_xll.SNL.Clients.Office.Excel.Functions.SPG(A175, "SP_PCT_SHARES_OWNED_ALL_INSTITUTIONS")</f>
        <v>91.41</v>
      </c>
      <c r="N175" s="9" t="str">
        <f>_xll.SNL.Clients.Office.Excel.Functions.SPG(A175, "RD_CREDIT_RATING_GLOBAL", "Issuer Credit Rating", "Local Currency LT|0")</f>
        <v>BBB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(03/16/2023)</v>
      </c>
      <c r="Q175" s="10">
        <f>_xll.SNL.Clients.Office.Excel.Functions.SPG(A175, "RD_LAST_REVIEW_DATE_GLOBAL", "Issuer Credit Rating", "Local Currency LT")</f>
        <v>45372</v>
      </c>
      <c r="R175" s="10">
        <f>_xll.SNL.Clients.Office.Excel.Functions.SPG(A175, "RD_CREDIT_RATING_DATE_GLOBAL", "Issuer Credit Rating", "Local Currency LT|0")</f>
        <v>45001</v>
      </c>
      <c r="S175" s="10">
        <f>_xll.SNL.Clients.Office.Excel.Functions.SPG(A175, "RD_CREDIT_WATCH_OUTLOOK_DATE_GLOBAL", "Issuer Credit Rating", "Local Currency LT|0")</f>
        <v>45001</v>
      </c>
    </row>
    <row r="176" spans="1:19">
      <c r="A176" t="s">
        <v>180</v>
      </c>
      <c r="B176" t="str">
        <f>_xll.SNL.Clients.Office.Excel.Functions.SPG(A176,"SP_IPO_DATE")</f>
        <v/>
      </c>
      <c r="C176" s="5">
        <f>_xll.SNL.Clients.Office.Excel.Functions.SPG(A176, "SP_VOLUME_AVG_WEEKLY_TO_SHARES_OUT", , "1M")</f>
        <v>3.6898878229145788</v>
      </c>
      <c r="D176" s="5">
        <f>_xll.SNL.Clients.Office.Excel.Functions.SPG(A176, "SP_VOLUME_AVG_WEEKLY_TO_SHARES_OUT", , "3M")</f>
        <v>3.6366988472583066</v>
      </c>
      <c r="E176" s="5">
        <f>_xll.SNL.Clients.Office.Excel.Functions.SPG(A176, "SP_VOLUME_AVG_DAILY_TO_1YR_AVG_DAILY", , "1M")</f>
        <v>87.22</v>
      </c>
      <c r="F176" s="5">
        <f>_xll.SNL.Clients.Office.Excel.Functions.SPG(A176, "SP_VOLUME_AVG_DAILY_TO_1YR_AVG_DAILY", , "3M")</f>
        <v>85.96</v>
      </c>
      <c r="G176" s="9" t="str">
        <f>_xll.SNL.Clients.Office.Excel.Functions.SPG(A176, "IQ_SECTOR")</f>
        <v>Industrials</v>
      </c>
      <c r="H176" s="9" t="str">
        <f>_xll.SNL.Clients.Office.Excel.Functions.SPG(A176, "IQ_INDUSTRY_GROUP")</f>
        <v>Transportation</v>
      </c>
      <c r="I176" s="9" t="str">
        <f>_xll.SNL.Clients.Office.Excel.Functions.SPG(A176, "IQ_INDUSTRY")</f>
        <v>Air Freight and Logistics</v>
      </c>
      <c r="J176" s="9" t="str">
        <f>_xll.SNL.Clients.Office.Excel.Functions.SPG(A176, "IQ_PRIMARY_INDUSTRY")</f>
        <v>Air Freight and Logistics</v>
      </c>
      <c r="K176" s="9" t="str">
        <f>_xll.SNL.Clients.Office.Excel.Functions.SPG(A176, "NAICS_CODE", "Primary")</f>
        <v>488510 - Freight Transportation Arrangement</v>
      </c>
      <c r="L176" s="9" t="str">
        <f>_xll.SNL.Clients.Office.Excel.Functions.SPG(A176, "SP_TOPICTAG")</f>
        <v>Fleet Management; Freight Service; Marine Transportation; Courier Service; Process Automation; Storage Management</v>
      </c>
      <c r="M176" s="5">
        <f>_xll.SNL.Clients.Office.Excel.Functions.SPG(A176, "SP_PCT_SHARES_OWNED_ALL_INSTITUTIONS")</f>
        <v>92.71</v>
      </c>
      <c r="N176" s="9" t="str">
        <f>_xll.SNL.Clients.Office.Excel.Functions.SPG(A176, "RD_CREDIT_RATING_GLOBAL", "Issuer Credit Rating", "Local Currency LT|0")</f>
        <v/>
      </c>
      <c r="O176" s="9" t="str">
        <f>_xll.SNL.Clients.Office.Excel.Functions.SPG(A176, "RD_CWOL_GLOBAL", "Issuer Credit Rating", "Local Currency LT|0")</f>
        <v/>
      </c>
      <c r="P176" s="9" t="str">
        <f>_xll.SNL.Clients.Office.Excel.Functions.SPG(A176, "RD_RATING_ACTION_GLOBAL", "Issuer Credit Rating", "Local Currency LT|0")</f>
        <v/>
      </c>
      <c r="Q176" s="10" t="str">
        <f>_xll.SNL.Clients.Office.Excel.Functions.SPG(A176, "RD_LAST_REVIEW_DATE_GLOBAL", "Issuer Credit Rating", "Local Currency LT")</f>
        <v/>
      </c>
      <c r="R176" s="10" t="str">
        <f>_xll.SNL.Clients.Office.Excel.Functions.SPG(A176, "RD_CREDIT_RATING_DATE_GLOBAL", "Issuer Credit Rating", "Local Currency LT|0")</f>
        <v/>
      </c>
      <c r="S176" s="10" t="str">
        <f>_xll.SNL.Clients.Office.Excel.Functions.SPG(A176, "RD_CREDIT_WATCH_OUTLOOK_DATE_GLOBAL", "Issuer Credit Rating", "Local Currency LT|0")</f>
        <v/>
      </c>
    </row>
    <row r="177" spans="1:19">
      <c r="A177" t="s">
        <v>181</v>
      </c>
      <c r="B177" s="10">
        <f>_xll.SNL.Clients.Office.Excel.Functions.SPG(A177,"SP_IPO_DATE")</f>
        <v>38210</v>
      </c>
      <c r="C177" s="5">
        <f>_xll.SNL.Clients.Office.Excel.Functions.SPG(A177, "SP_VOLUME_AVG_WEEKLY_TO_SHARES_OUT", , "1M")</f>
        <v>3.2932548959062045</v>
      </c>
      <c r="D177" s="5">
        <f>_xll.SNL.Clients.Office.Excel.Functions.SPG(A177, "SP_VOLUME_AVG_WEEKLY_TO_SHARES_OUT", , "3M")</f>
        <v>2.5779531076489182</v>
      </c>
      <c r="E177" s="5">
        <f>_xll.SNL.Clients.Office.Excel.Functions.SPG(A177, "SP_VOLUME_AVG_DAILY_TO_1YR_AVG_DAILY", , "1M")</f>
        <v>133.59</v>
      </c>
      <c r="F177" s="5">
        <f>_xll.SNL.Clients.Office.Excel.Functions.SPG(A177, "SP_VOLUME_AVG_DAILY_TO_1YR_AVG_DAILY", , "3M")</f>
        <v>104.57</v>
      </c>
      <c r="G177" s="9" t="str">
        <f>_xll.SNL.Clients.Office.Excel.Functions.SPG(A177, "IQ_SECTOR")</f>
        <v>Real Estate</v>
      </c>
      <c r="H177" s="9" t="str">
        <f>_xll.SNL.Clients.Office.Excel.Functions.SPG(A177, "IQ_INDUSTRY_GROUP")</f>
        <v>Equity Real Estate Investment Trusts (REITs)</v>
      </c>
      <c r="I177" s="9" t="str">
        <f>_xll.SNL.Clients.Office.Excel.Functions.SPG(A177, "IQ_INDUSTRY")</f>
        <v>Specialized REITs</v>
      </c>
      <c r="J177" s="9" t="str">
        <f>_xll.SNL.Clients.Office.Excel.Functions.SPG(A177, "IQ_PRIMARY_INDUSTRY")</f>
        <v>Self-Storage REITs</v>
      </c>
      <c r="K177" s="9" t="str">
        <f>_xll.SNL.Clients.Office.Excel.Functions.SPG(A177, "NAICS_CODE", "Primary")</f>
        <v>531130 - Lessors of Miniwarehouses and Self-Storage Units</v>
      </c>
      <c r="L177" s="9" t="str">
        <f>_xll.SNL.Clients.Office.Excel.Functions.SPG(A177, "SP_TOPICTAG")</f>
        <v/>
      </c>
      <c r="M177" s="5">
        <f>_xll.SNL.Clients.Office.Excel.Functions.SPG(A177, "SP_PCT_SHARES_OWNED_ALL_INSTITUTIONS")</f>
        <v>98.72</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Upgrade | CreditWatch/Outlook (07/25/2023)</v>
      </c>
      <c r="Q177" s="10">
        <f>_xll.SNL.Clients.Office.Excel.Functions.SPG(A177, "RD_LAST_REVIEW_DATE_GLOBAL", "Issuer Credit Rating", "Local Currency LT")</f>
        <v>45582</v>
      </c>
      <c r="R177" s="10">
        <f>_xll.SNL.Clients.Office.Excel.Functions.SPG(A177, "RD_CREDIT_RATING_DATE_GLOBAL", "Issuer Credit Rating", "Local Currency LT|0")</f>
        <v>45132</v>
      </c>
      <c r="S177" s="10">
        <f>_xll.SNL.Clients.Office.Excel.Functions.SPG(A177, "RD_CREDIT_WATCH_OUTLOOK_DATE_GLOBAL", "Issuer Credit Rating", "Local Currency LT|0")</f>
        <v>45132</v>
      </c>
    </row>
    <row r="178" spans="1:19">
      <c r="A178" t="s">
        <v>182</v>
      </c>
      <c r="B178" t="str">
        <f>_xll.SNL.Clients.Office.Excel.Functions.SPG(A178,"SP_IPO_DATE")</f>
        <v/>
      </c>
      <c r="C178" s="5">
        <f>_xll.SNL.Clients.Office.Excel.Functions.SPG(A178, "SP_VOLUME_AVG_WEEKLY_TO_SHARES_OUT", , "1M")</f>
        <v>1.7127820933565248</v>
      </c>
      <c r="D178" s="5">
        <f>_xll.SNL.Clients.Office.Excel.Functions.SPG(A178, "SP_VOLUME_AVG_WEEKLY_TO_SHARES_OUT", , "3M")</f>
        <v>1.7644378645057543</v>
      </c>
      <c r="E178" s="5">
        <f>_xll.SNL.Clients.Office.Excel.Functions.SPG(A178, "SP_VOLUME_AVG_DAILY_TO_1YR_AVG_DAILY", , "1M")</f>
        <v>94.12</v>
      </c>
      <c r="F178" s="5">
        <f>_xll.SNL.Clients.Office.Excel.Functions.SPG(A178, "SP_VOLUME_AVG_DAILY_TO_1YR_AVG_DAILY", , "3M")</f>
        <v>96.96</v>
      </c>
      <c r="G178" s="9" t="str">
        <f>_xll.SNL.Clients.Office.Excel.Functions.SPG(A178, "IQ_SECTOR")</f>
        <v>Energy</v>
      </c>
      <c r="H178" s="9" t="str">
        <f>_xll.SNL.Clients.Office.Excel.Functions.SPG(A178, "IQ_INDUSTRY_GROUP")</f>
        <v>Energy</v>
      </c>
      <c r="I178" s="9" t="str">
        <f>_xll.SNL.Clients.Office.Excel.Functions.SPG(A178, "IQ_INDUSTRY")</f>
        <v>Oil, Gas and Consumable Fuels</v>
      </c>
      <c r="J178" s="9" t="str">
        <f>_xll.SNL.Clients.Office.Excel.Functions.SPG(A178, "IQ_PRIMARY_INDUSTRY")</f>
        <v>Integrated Oil and Gas</v>
      </c>
      <c r="K178" s="9" t="str">
        <f>_xll.SNL.Clients.Office.Excel.Functions.SPG(A178, "NAICS_CODE", "Primary")</f>
        <v>211 - Oil and Gas Extraction</v>
      </c>
      <c r="L178" s="9" t="str">
        <f>_xll.SNL.Clients.Office.Excel.Functions.SPG(A178, "SP_TOPICTAG")</f>
        <v>Environmental Engineering; Biomass Energy</v>
      </c>
      <c r="M178" s="5">
        <f>_xll.SNL.Clients.Office.Excel.Functions.SPG(A178, "SP_PCT_SHARES_OWNED_ALL_INSTITUTIONS")</f>
        <v>65.95</v>
      </c>
      <c r="N178" s="9" t="str">
        <f>_xll.SNL.Clients.Office.Excel.Functions.SPG(A178, "RD_CREDIT_RATING_GLOBAL", "Issuer Credit Rating", "Local Currency LT|0")</f>
        <v>AA-</v>
      </c>
      <c r="O178" s="9" t="str">
        <f>_xll.SNL.Clients.Office.Excel.Functions.SPG(A178, "RD_CWOL_GLOBAL", "Issuer Credit Rating", "Local Currency LT|0")</f>
        <v>Stable</v>
      </c>
      <c r="P178" s="9" t="str">
        <f>_xll.SNL.Clients.Office.Excel.Functions.SPG(A178, "RD_RATING_ACTION_GLOBAL", "Issuer Credit Rating", "Local Currency LT|0")</f>
        <v>CreditWatch/Outlook (05/10/2022)</v>
      </c>
      <c r="Q178" s="10">
        <f>_xll.SNL.Clients.Office.Excel.Functions.SPG(A178, "RD_LAST_REVIEW_DATE_GLOBAL", "Issuer Credit Rating", "Local Currency LT")</f>
        <v>45561</v>
      </c>
      <c r="R178" s="10">
        <f>_xll.SNL.Clients.Office.Excel.Functions.SPG(A178, "RD_CREDIT_RATING_DATE_GLOBAL", "Issuer Credit Rating", "Local Currency LT|0")</f>
        <v>44238</v>
      </c>
      <c r="S178" s="10">
        <f>_xll.SNL.Clients.Office.Excel.Functions.SPG(A178, "RD_CREDIT_WATCH_OUTLOOK_DATE_GLOBAL", "Issuer Credit Rating", "Local Currency LT|0")</f>
        <v>44691</v>
      </c>
    </row>
    <row r="179" spans="1:19">
      <c r="A179" t="s">
        <v>183</v>
      </c>
      <c r="B179" s="10">
        <f>_xll.SNL.Clients.Office.Excel.Functions.SPG(A179,"SP_IPO_DATE")</f>
        <v>36315</v>
      </c>
      <c r="C179" s="5">
        <f>_xll.SNL.Clients.Office.Excel.Functions.SPG(A179, "SP_VOLUME_AVG_WEEKLY_TO_SHARES_OUT", , "1M")</f>
        <v>6.07458655299836</v>
      </c>
      <c r="D179" s="5">
        <f>_xll.SNL.Clients.Office.Excel.Functions.SPG(A179, "SP_VOLUME_AVG_WEEKLY_TO_SHARES_OUT", , "3M")</f>
        <v>4.818937684455193</v>
      </c>
      <c r="E179" s="5">
        <f>_xll.SNL.Clients.Office.Excel.Functions.SPG(A179, "SP_VOLUME_AVG_DAILY_TO_1YR_AVG_DAILY", , "1M")</f>
        <v>128.87</v>
      </c>
      <c r="F179" s="5">
        <f>_xll.SNL.Clients.Office.Excel.Functions.SPG(A179, "SP_VOLUME_AVG_DAILY_TO_1YR_AVG_DAILY", , "3M")</f>
        <v>102.23</v>
      </c>
      <c r="G179" s="9" t="str">
        <f>_xll.SNL.Clients.Office.Excel.Functions.SPG(A179, "IQ_SECTOR")</f>
        <v>Information Technology</v>
      </c>
      <c r="H179" s="9" t="str">
        <f>_xll.SNL.Clients.Office.Excel.Functions.SPG(A179, "IQ_INDUSTRY_GROUP")</f>
        <v>Technology Hardware and Equipment</v>
      </c>
      <c r="I179" s="9" t="str">
        <f>_xll.SNL.Clients.Office.Excel.Functions.SPG(A179, "IQ_INDUSTRY")</f>
        <v>Communications Equipment</v>
      </c>
      <c r="J179" s="9" t="str">
        <f>_xll.SNL.Clients.Office.Excel.Functions.SPG(A179, "IQ_PRIMARY_INDUSTRY")</f>
        <v>Communications Equipment</v>
      </c>
      <c r="K179" s="9" t="str">
        <f>_xll.SNL.Clients.Office.Excel.Functions.SPG(A179, "NAICS_CODE", "Primary")</f>
        <v>5132 - Software Publishers</v>
      </c>
      <c r="L179" s="9" t="str">
        <f>_xll.SNL.Clients.Office.Excel.Functions.SPG(A179, "SP_TOPICTAG")</f>
        <v>Software Development; Cloud Management; Authentication; Data Protection; Cloud Infrastructure; Cloud Security; Network Security</v>
      </c>
      <c r="M179" s="5">
        <f>_xll.SNL.Clients.Office.Excel.Functions.SPG(A179, "SP_PCT_SHARES_OWNED_ALL_INSTITUTIONS")</f>
        <v>98.93</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c r="A180" t="s">
        <v>184</v>
      </c>
      <c r="B180" s="10">
        <f>_xll.SNL.Clients.Office.Excel.Functions.SPG(A180,"SP_IPO_DATE")</f>
        <v>35243</v>
      </c>
      <c r="C180" s="5">
        <f>_xll.SNL.Clients.Office.Excel.Functions.SPG(A180, "SP_VOLUME_AVG_WEEKLY_TO_SHARES_OUT", , "1M")</f>
        <v>4.3972311987712231</v>
      </c>
      <c r="D180" s="5">
        <f>_xll.SNL.Clients.Office.Excel.Functions.SPG(A180, "SP_VOLUME_AVG_WEEKLY_TO_SHARES_OUT", , "3M")</f>
        <v>3.9340814467354783</v>
      </c>
      <c r="E180" s="5">
        <f>_xll.SNL.Clients.Office.Excel.Functions.SPG(A180, "SP_VOLUME_AVG_DAILY_TO_1YR_AVG_DAILY", , "1M")</f>
        <v>119.9</v>
      </c>
      <c r="F180" s="5">
        <f>_xll.SNL.Clients.Office.Excel.Functions.SPG(A180, "SP_VOLUME_AVG_DAILY_TO_1YR_AVG_DAILY", , "3M")</f>
        <v>107.27</v>
      </c>
      <c r="G180" s="9" t="str">
        <f>_xll.SNL.Clients.Office.Excel.Functions.SPG(A180, "IQ_SECTOR")</f>
        <v>Financials</v>
      </c>
      <c r="H180" s="9" t="str">
        <f>_xll.SNL.Clients.Office.Excel.Functions.SPG(A180, "IQ_INDUSTRY_GROUP")</f>
        <v>Financial Services</v>
      </c>
      <c r="I180" s="9" t="str">
        <f>_xll.SNL.Clients.Office.Excel.Functions.SPG(A180, "IQ_INDUSTRY")</f>
        <v>Capital Markets</v>
      </c>
      <c r="J180" s="9" t="str">
        <f>_xll.SNL.Clients.Office.Excel.Functions.SPG(A180, "IQ_PRIMARY_INDUSTRY")</f>
        <v>Financial Exchanges and Data</v>
      </c>
      <c r="K180" s="9" t="str">
        <f>_xll.SNL.Clients.Office.Excel.Functions.SPG(A180, "NAICS_CODE", "Primary")</f>
        <v>519 - Web Search Portals, Libraries, Archives, and Other Information Services</v>
      </c>
      <c r="L180" s="9" t="str">
        <f>_xll.SNL.Clients.Office.Excel.Functions.SPG(A180, "SP_TOPICTAG")</f>
        <v>Online Analysis and Reference; Software Development; Data Integration; Fintech; Text Analytics; Data Protection; Cloud Data Services</v>
      </c>
      <c r="M180" s="5">
        <f>_xll.SNL.Clients.Office.Excel.Functions.SPG(A180, "SP_PCT_SHARES_OWNED_ALL_INSTITUTIONS")</f>
        <v>97.36</v>
      </c>
      <c r="N180" s="9" t="str">
        <f>_xll.SNL.Clients.Office.Excel.Functions.SPG(A180, "RD_CREDIT_RATING_GLOBAL", "Issuer Credit Rating", "Local Currency LT|0")</f>
        <v/>
      </c>
      <c r="O180" s="9" t="str">
        <f>_xll.SNL.Clients.Office.Excel.Functions.SPG(A180, "RD_CWOL_GLOBAL", "Issuer Credit Rating", "Local Currency LT|0")</f>
        <v/>
      </c>
      <c r="P180" s="9" t="str">
        <f>_xll.SNL.Clients.Office.Excel.Functions.SPG(A180, "RD_RATING_ACTION_GLOBAL", "Issuer Credit Rating", "Local Currency LT|0")</f>
        <v/>
      </c>
      <c r="Q180" s="10" t="str">
        <f>_xll.SNL.Clients.Office.Excel.Functions.SPG(A180, "RD_LAST_REVIEW_DATE_GLOBAL", "Issuer Credit Rating", "Local Currency LT")</f>
        <v/>
      </c>
      <c r="R180" s="10" t="str">
        <f>_xll.SNL.Clients.Office.Excel.Functions.SPG(A180, "RD_CREDIT_RATING_DATE_GLOBAL", "Issuer Credit Rating", "Local Currency LT|0")</f>
        <v/>
      </c>
      <c r="S180" s="10" t="str">
        <f>_xll.SNL.Clients.Office.Excel.Functions.SPG(A180, "RD_CREDIT_WATCH_OUTLOOK_DATE_GLOBAL", "Issuer Credit Rating", "Local Currency LT|0")</f>
        <v/>
      </c>
    </row>
    <row r="181" spans="1:19">
      <c r="A181" t="s">
        <v>185</v>
      </c>
      <c r="B181" t="str">
        <f>_xll.SNL.Clients.Office.Excel.Functions.SPG(A181,"SP_IPO_DATE")</f>
        <v/>
      </c>
      <c r="C181" s="5">
        <f>_xll.SNL.Clients.Office.Excel.Functions.SPG(A181, "SP_VOLUME_AVG_WEEKLY_TO_SHARES_OUT", , "1M")</f>
        <v>5.3410082370112004</v>
      </c>
      <c r="D181" s="5">
        <f>_xll.SNL.Clients.Office.Excel.Functions.SPG(A181, "SP_VOLUME_AVG_WEEKLY_TO_SHARES_OUT", , "3M")</f>
        <v>3.9216300287026979</v>
      </c>
      <c r="E181" s="5">
        <f>_xll.SNL.Clients.Office.Excel.Functions.SPG(A181, "SP_VOLUME_AVG_DAILY_TO_1YR_AVG_DAILY", , "1M")</f>
        <v>148.91</v>
      </c>
      <c r="F181" s="5">
        <f>_xll.SNL.Clients.Office.Excel.Functions.SPG(A181, "SP_VOLUME_AVG_DAILY_TO_1YR_AVG_DAILY", , "3M")</f>
        <v>109.34</v>
      </c>
      <c r="G181" s="9" t="str">
        <f>_xll.SNL.Clients.Office.Excel.Functions.SPG(A181, "IQ_SECTOR")</f>
        <v>Information Technology</v>
      </c>
      <c r="H181" s="9" t="str">
        <f>_xll.SNL.Clients.Office.Excel.Functions.SPG(A181, "IQ_INDUSTRY_GROUP")</f>
        <v>Software and Services</v>
      </c>
      <c r="I181" s="9" t="str">
        <f>_xll.SNL.Clients.Office.Excel.Functions.SPG(A181, "IQ_INDUSTRY")</f>
        <v>Software</v>
      </c>
      <c r="J181" s="9" t="str">
        <f>_xll.SNL.Clients.Office.Excel.Functions.SPG(A181, "IQ_PRIMARY_INDUSTRY")</f>
        <v>Application Software</v>
      </c>
      <c r="K181" s="9" t="str">
        <f>_xll.SNL.Clients.Office.Excel.Functions.SPG(A181, "NAICS_CODE", "Primary")</f>
        <v>5132 - Software Publishers</v>
      </c>
      <c r="L181" s="9" t="str">
        <f>_xll.SNL.Clients.Office.Excel.Functions.SPG(A181, "SP_TOPICTAG")</f>
        <v>Software Development; Data Integration; Fintech; Predictive Analytics; Machine Learning; Data Protection; Artificial Intelligence</v>
      </c>
      <c r="M181" s="5">
        <f>_xll.SNL.Clients.Office.Excel.Functions.SPG(A181, "SP_PCT_SHARES_OWNED_ALL_INSTITUTIONS")</f>
        <v>88.41</v>
      </c>
      <c r="N181" s="9" t="str">
        <f>_xll.SNL.Clients.Office.Excel.Functions.SPG(A181, "RD_CREDIT_RATING_GLOBAL", "Issuer Credit Rating", "Local Currency LT|0")</f>
        <v>BB+</v>
      </c>
      <c r="O181" s="9" t="str">
        <f>_xll.SNL.Clients.Office.Excel.Functions.SPG(A181, "RD_CWOL_GLOBAL", "Issuer Credit Rating", "Local Currency LT|0")</f>
        <v>Stable</v>
      </c>
      <c r="P181" s="9" t="str">
        <f>_xll.SNL.Clients.Office.Excel.Functions.SPG(A181, "RD_RATING_ACTION_GLOBAL", "Issuer Credit Rating", "Local Currency LT|0")</f>
        <v>CreditWatch/Outlook (12/08/2020)</v>
      </c>
      <c r="Q181" s="10">
        <f>_xll.SNL.Clients.Office.Excel.Functions.SPG(A181, "RD_LAST_REVIEW_DATE_GLOBAL", "Issuer Credit Rating", "Local Currency LT")</f>
        <v>45330</v>
      </c>
      <c r="R181" s="10">
        <f>_xll.SNL.Clients.Office.Excel.Functions.SPG(A181, "RD_CREDIT_RATING_DATE_GLOBAL", "Issuer Credit Rating", "Local Currency LT|0")</f>
        <v>43220</v>
      </c>
      <c r="S181" s="10">
        <f>_xll.SNL.Clients.Office.Excel.Functions.SPG(A181, "RD_CREDIT_WATCH_OUTLOOK_DATE_GLOBAL", "Issuer Credit Rating", "Local Currency LT|0")</f>
        <v>44173</v>
      </c>
    </row>
    <row r="182" spans="1:19">
      <c r="A182" t="s">
        <v>186</v>
      </c>
      <c r="B182" t="str">
        <f>_xll.SNL.Clients.Office.Excel.Functions.SPG(A182,"SP_IPO_DATE")</f>
        <v/>
      </c>
      <c r="C182" s="5">
        <f>_xll.SNL.Clients.Office.Excel.Functions.SPG(A182, "SP_VOLUME_AVG_WEEKLY_TO_SHARES_OUT", , "1M")</f>
        <v>2.9753214625860718</v>
      </c>
      <c r="D182" s="5">
        <f>_xll.SNL.Clients.Office.Excel.Functions.SPG(A182, "SP_VOLUME_AVG_WEEKLY_TO_SHARES_OUT", , "3M")</f>
        <v>2.4828778620235159</v>
      </c>
      <c r="E182" s="5">
        <f>_xll.SNL.Clients.Office.Excel.Functions.SPG(A182, "SP_VOLUME_AVG_DAILY_TO_1YR_AVG_DAILY", , "1M")</f>
        <v>110.83</v>
      </c>
      <c r="F182" s="5">
        <f>_xll.SNL.Clients.Office.Excel.Functions.SPG(A182, "SP_VOLUME_AVG_DAILY_TO_1YR_AVG_DAILY", , "3M")</f>
        <v>92.48</v>
      </c>
      <c r="G182" s="9" t="str">
        <f>_xll.SNL.Clients.Office.Excel.Functions.SPG(A182, "IQ_SECTOR")</f>
        <v>Industrials</v>
      </c>
      <c r="H182" s="9" t="str">
        <f>_xll.SNL.Clients.Office.Excel.Functions.SPG(A182, "IQ_INDUSTRY_GROUP")</f>
        <v>Capital Goods</v>
      </c>
      <c r="I182" s="9" t="str">
        <f>_xll.SNL.Clients.Office.Excel.Functions.SPG(A182, "IQ_INDUSTRY")</f>
        <v>Trading Companies and Distributors</v>
      </c>
      <c r="J182" s="9" t="str">
        <f>_xll.SNL.Clients.Office.Excel.Functions.SPG(A182, "IQ_PRIMARY_INDUSTRY")</f>
        <v>Trading Companies and Distributors</v>
      </c>
      <c r="K182" s="9" t="str">
        <f>_xll.SNL.Clients.Office.Excel.Functions.SPG(A182, "NAICS_CODE", "Primary")</f>
        <v>42371 - Hardware Merchant Wholesalers</v>
      </c>
      <c r="L182" s="9" t="str">
        <f>_xll.SNL.Clients.Office.Excel.Functions.SPG(A182, "SP_TOPICTAG")</f>
        <v>Data Integration; Industrial Automation; RFID (Radio Frequency Identification); Process Automation</v>
      </c>
      <c r="M182" s="5">
        <f>_xll.SNL.Clients.Office.Excel.Functions.SPG(A182, "SP_PCT_SHARES_OWNED_ALL_INSTITUTIONS")</f>
        <v>82.77</v>
      </c>
      <c r="N182" s="9" t="str">
        <f>_xll.SNL.Clients.Office.Excel.Functions.SPG(A182, "RD_CREDIT_RATING_GLOBAL", "Issuer Credit Rating", "Local Currency LT|0")</f>
        <v/>
      </c>
      <c r="O182" s="9" t="str">
        <f>_xll.SNL.Clients.Office.Excel.Functions.SPG(A182, "RD_CWOL_GLOBAL", "Issuer Credit Rating", "Local Currency LT|0")</f>
        <v/>
      </c>
      <c r="P182" s="9" t="str">
        <f>_xll.SNL.Clients.Office.Excel.Functions.SPG(A182, "RD_RATING_ACTION_GLOBAL", "Issuer Credit Rating", "Local Currency LT|0")</f>
        <v/>
      </c>
      <c r="Q182" s="10" t="str">
        <f>_xll.SNL.Clients.Office.Excel.Functions.SPG(A182, "RD_LAST_REVIEW_DATE_GLOBAL", "Issuer Credit Rating", "Local Currency LT")</f>
        <v/>
      </c>
      <c r="R182" s="10" t="str">
        <f>_xll.SNL.Clients.Office.Excel.Functions.SPG(A182, "RD_CREDIT_RATING_DATE_GLOBAL", "Issuer Credit Rating", "Local Currency LT|0")</f>
        <v/>
      </c>
      <c r="S182" s="10" t="str">
        <f>_xll.SNL.Clients.Office.Excel.Functions.SPG(A182, "RD_CREDIT_WATCH_OUTLOOK_DATE_GLOBAL", "Issuer Credit Rating", "Local Currency LT|0")</f>
        <v/>
      </c>
    </row>
    <row r="183" spans="1:19">
      <c r="A183" t="s">
        <v>187</v>
      </c>
      <c r="B183" s="10">
        <f>_xll.SNL.Clients.Office.Excel.Functions.SPG(A183,"SP_IPO_DATE")</f>
        <v>22899</v>
      </c>
      <c r="C183" s="5">
        <f>_xll.SNL.Clients.Office.Excel.Functions.SPG(A183, "SP_VOLUME_AVG_WEEKLY_TO_SHARES_OUT", , "1M")</f>
        <v>4.1225063643524242</v>
      </c>
      <c r="D183" s="5">
        <f>_xll.SNL.Clients.Office.Excel.Functions.SPG(A183, "SP_VOLUME_AVG_WEEKLY_TO_SHARES_OUT", , "3M")</f>
        <v>3.8567184270168084</v>
      </c>
      <c r="E183" s="5">
        <f>_xll.SNL.Clients.Office.Excel.Functions.SPG(A183, "SP_VOLUME_AVG_DAILY_TO_1YR_AVG_DAILY", , "1M")</f>
        <v>112.6</v>
      </c>
      <c r="F183" s="5">
        <f>_xll.SNL.Clients.Office.Excel.Functions.SPG(A183, "SP_VOLUME_AVG_DAILY_TO_1YR_AVG_DAILY", , "3M")</f>
        <v>105.34</v>
      </c>
      <c r="G183" s="9" t="str">
        <f>_xll.SNL.Clients.Office.Excel.Functions.SPG(A183, "IQ_SECTOR")</f>
        <v>Real Estate</v>
      </c>
      <c r="H183" s="9" t="str">
        <f>_xll.SNL.Clients.Office.Excel.Functions.SPG(A183, "IQ_INDUSTRY_GROUP")</f>
        <v>Equity Real Estate Investment Trusts (REITs)</v>
      </c>
      <c r="I183" s="9" t="str">
        <f>_xll.SNL.Clients.Office.Excel.Functions.SPG(A183, "IQ_INDUSTRY")</f>
        <v>Retail REITs</v>
      </c>
      <c r="J183" s="9" t="str">
        <f>_xll.SNL.Clients.Office.Excel.Functions.SPG(A183, "IQ_PRIMARY_INDUSTRY")</f>
        <v>Retail REITs</v>
      </c>
      <c r="K183" s="9" t="str">
        <f>_xll.SNL.Clients.Office.Excel.Functions.SPG(A183, "NAICS_CODE", "Primary")</f>
        <v>531110 - Lessors of Residential Buildings and Dwellings</v>
      </c>
      <c r="L183" s="9" t="str">
        <f>_xll.SNL.Clients.Office.Excel.Functions.SPG(A183, "SP_TOPICTAG")</f>
        <v>Utility Scale Solar</v>
      </c>
      <c r="M183" s="5">
        <f>_xll.SNL.Clients.Office.Excel.Functions.SPG(A183, "SP_PCT_SHARES_OWNED_ALL_INSTITUTIONS")</f>
        <v>88.84</v>
      </c>
      <c r="N183" s="9" t="str">
        <f>_xll.SNL.Clients.Office.Excel.Functions.SPG(A183, "RD_CREDIT_RATING_GLOBAL", "Issuer Credit Rating", "Local Currency LT|0")</f>
        <v>BBB+</v>
      </c>
      <c r="O183" s="9" t="str">
        <f>_xll.SNL.Clients.Office.Excel.Functions.SPG(A183, "RD_CWOL_GLOBAL", "Issuer Credit Rating", "Local Currency LT|0")</f>
        <v>Stable</v>
      </c>
      <c r="P183" s="9" t="str">
        <f>_xll.SNL.Clients.Office.Excel.Functions.SPG(A183, "RD_RATING_ACTION_GLOBAL", "Issuer Credit Rating", "Local Currency LT|0")</f>
        <v>Downgrade | CreditWatch/Outlook (03/10/2022)</v>
      </c>
      <c r="Q183" s="10">
        <f>_xll.SNL.Clients.Office.Excel.Functions.SPG(A183, "RD_LAST_REVIEW_DATE_GLOBAL", "Issuer Credit Rating", "Local Currency LT")</f>
        <v>45356</v>
      </c>
      <c r="R183" s="10">
        <f>_xll.SNL.Clients.Office.Excel.Functions.SPG(A183, "RD_CREDIT_RATING_DATE_GLOBAL", "Issuer Credit Rating", "Local Currency LT|0")</f>
        <v>44630</v>
      </c>
      <c r="S183" s="10">
        <f>_xll.SNL.Clients.Office.Excel.Functions.SPG(A183, "RD_CREDIT_WATCH_OUTLOOK_DATE_GLOBAL", "Issuer Credit Rating", "Local Currency LT|0")</f>
        <v>44630</v>
      </c>
    </row>
    <row r="184" spans="1:19">
      <c r="A184" t="s">
        <v>188</v>
      </c>
      <c r="B184" t="str">
        <f>_xll.SNL.Clients.Office.Excel.Functions.SPG(A184,"SP_IPO_DATE")</f>
        <v/>
      </c>
      <c r="C184" s="5">
        <f>_xll.SNL.Clients.Office.Excel.Functions.SPG(A184, "SP_VOLUME_AVG_WEEKLY_TO_SHARES_OUT", , "1M")</f>
        <v>3.6842304233202152</v>
      </c>
      <c r="D184" s="5">
        <f>_xll.SNL.Clients.Office.Excel.Functions.SPG(A184, "SP_VOLUME_AVG_WEEKLY_TO_SHARES_OUT", , "3M")</f>
        <v>3.7390020032325779</v>
      </c>
      <c r="E184" s="5">
        <f>_xll.SNL.Clients.Office.Excel.Functions.SPG(A184, "SP_VOLUME_AVG_DAILY_TO_1YR_AVG_DAILY", , "1M")</f>
        <v>100.97</v>
      </c>
      <c r="F184" s="5">
        <f>_xll.SNL.Clients.Office.Excel.Functions.SPG(A184, "SP_VOLUME_AVG_DAILY_TO_1YR_AVG_DAILY", , "3M")</f>
        <v>102.47</v>
      </c>
      <c r="G184" s="9" t="str">
        <f>_xll.SNL.Clients.Office.Excel.Functions.SPG(A184, "IQ_SECTOR")</f>
        <v>Industrials</v>
      </c>
      <c r="H184" s="9" t="str">
        <f>_xll.SNL.Clients.Office.Excel.Functions.SPG(A184, "IQ_INDUSTRY_GROUP")</f>
        <v>Transportation</v>
      </c>
      <c r="I184" s="9" t="str">
        <f>_xll.SNL.Clients.Office.Excel.Functions.SPG(A184, "IQ_INDUSTRY")</f>
        <v>Air Freight and Logistics</v>
      </c>
      <c r="J184" s="9" t="str">
        <f>_xll.SNL.Clients.Office.Excel.Functions.SPG(A184, "IQ_PRIMARY_INDUSTRY")</f>
        <v>Air Freight and Logistics</v>
      </c>
      <c r="K184" s="9" t="str">
        <f>_xll.SNL.Clients.Office.Excel.Functions.SPG(A184, "NAICS_CODE", "Primary")</f>
        <v>492110 - Couriers and Express Delivery Services</v>
      </c>
      <c r="L184" s="9" t="str">
        <f>_xll.SNL.Clients.Office.Excel.Functions.SPG(A184, "SP_TOPICTAG")</f>
        <v>Fleet Management; Freight Service; GPS; Marine Transportation; Courier Service; Process Automation</v>
      </c>
      <c r="M184" s="5">
        <f>_xll.SNL.Clients.Office.Excel.Functions.SPG(A184, "SP_PCT_SHARES_OWNED_ALL_INSTITUTIONS")</f>
        <v>79.61</v>
      </c>
      <c r="N184" s="9" t="str">
        <f>_xll.SNL.Clients.Office.Excel.Functions.SPG(A184, "RD_CREDIT_RATING_GLOBAL", "Issuer Credit Rating", "Local Currency LT|0")</f>
        <v>BBB</v>
      </c>
      <c r="O184" s="9" t="str">
        <f>_xll.SNL.Clients.Office.Excel.Functions.SPG(A184, "RD_CWOL_GLOBAL", "Issuer Credit Rating", "Local Currency LT|0")</f>
        <v>Stable</v>
      </c>
      <c r="P184" s="9" t="str">
        <f>_xll.SNL.Clients.Office.Excel.Functions.SPG(A184, "RD_RATING_ACTION_GLOBAL", "Issuer Credit Rating", "Local Currency LT|0")</f>
        <v>CreditWatch/Outlook (04/14/2021)</v>
      </c>
      <c r="Q184" s="10">
        <f>_xll.SNL.Clients.Office.Excel.Functions.SPG(A184, "RD_LAST_REVIEW_DATE_GLOBAL", "Issuer Credit Rating", "Local Currency LT")</f>
        <v>45510</v>
      </c>
      <c r="R184" s="10">
        <f>_xll.SNL.Clients.Office.Excel.Functions.SPG(A184, "RD_CREDIT_RATING_DATE_GLOBAL", "Issuer Credit Rating", "Local Currency LT|0")</f>
        <v>35828</v>
      </c>
      <c r="S184" s="10">
        <f>_xll.SNL.Clients.Office.Excel.Functions.SPG(A184, "RD_CREDIT_WATCH_OUTLOOK_DATE_GLOBAL", "Issuer Credit Rating", "Local Currency LT|0")</f>
        <v>44300</v>
      </c>
    </row>
    <row r="185" spans="1:19">
      <c r="A185" t="s">
        <v>189</v>
      </c>
      <c r="B185" t="str">
        <f>_xll.SNL.Clients.Office.Excel.Functions.SPG(A185,"SP_IPO_DATE")</f>
        <v/>
      </c>
      <c r="C185" s="5">
        <f>_xll.SNL.Clients.Office.Excel.Functions.SPG(A185, "SP_VOLUME_AVG_WEEKLY_TO_SHARES_OUT", , "1M")</f>
        <v>2.1093198915951326</v>
      </c>
      <c r="D185" s="5">
        <f>_xll.SNL.Clients.Office.Excel.Functions.SPG(A185, "SP_VOLUME_AVG_WEEKLY_TO_SHARES_OUT", , "3M")</f>
        <v>2.6090215832679196</v>
      </c>
      <c r="E185" s="5">
        <f>_xll.SNL.Clients.Office.Excel.Functions.SPG(A185, "SP_VOLUME_AVG_DAILY_TO_1YR_AVG_DAILY", , "1M")</f>
        <v>66.84</v>
      </c>
      <c r="F185" s="5">
        <f>_xll.SNL.Clients.Office.Excel.Functions.SPG(A185, "SP_VOLUME_AVG_DAILY_TO_1YR_AVG_DAILY", , "3M")</f>
        <v>82.68</v>
      </c>
      <c r="G185" s="9" t="str">
        <f>_xll.SNL.Clients.Office.Excel.Functions.SPG(A185, "IQ_SECTOR")</f>
        <v>Financials</v>
      </c>
      <c r="H185" s="9" t="str">
        <f>_xll.SNL.Clients.Office.Excel.Functions.SPG(A185, "IQ_INDUSTRY_GROUP")</f>
        <v>Financial Services</v>
      </c>
      <c r="I185" s="9" t="str">
        <f>_xll.SNL.Clients.Office.Excel.Functions.SPG(A185, "IQ_INDUSTRY")</f>
        <v>Financial Services</v>
      </c>
      <c r="J185" s="9" t="str">
        <f>_xll.SNL.Clients.Office.Excel.Functions.SPG(A185, "IQ_PRIMARY_INDUSTRY")</f>
        <v>Transaction and Payment Processing Services</v>
      </c>
      <c r="K185" s="9" t="str">
        <f>_xll.SNL.Clients.Office.Excel.Functions.SPG(A185, "NAICS_CODE", "Primary")</f>
        <v>522320 - Financial Transactions Processing, Reserve, and Clearinghouse Activities</v>
      </c>
      <c r="L185" s="9" t="str">
        <f>_xll.SNL.Clients.Office.Excel.Functions.SPG(A185, "SP_TOPICTAG")</f>
        <v>Anti-Fraud; Software Development; Data Integration; Fintech; Process Automation; Payment Facilitator Enablers; Online Payments</v>
      </c>
      <c r="M185" s="5">
        <f>_xll.SNL.Clients.Office.Excel.Functions.SPG(A185, "SP_PCT_SHARES_OWNED_ALL_INSTITUTIONS")</f>
        <v>97.12</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CreditWatch/Outlook (05/05/2017)</v>
      </c>
      <c r="Q185" s="10">
        <f>_xll.SNL.Clients.Office.Excel.Functions.SPG(A185, "RD_LAST_REVIEW_DATE_GLOBAL", "Issuer Credit Rating", "Local Currency LT")</f>
        <v>45670</v>
      </c>
      <c r="R185" s="10">
        <f>_xll.SNL.Clients.Office.Excel.Functions.SPG(A185, "RD_CREDIT_RATING_DATE_GLOBAL", "Issuer Credit Rating", "Local Currency LT|0")</f>
        <v>41663</v>
      </c>
      <c r="S185" s="10">
        <f>_xll.SNL.Clients.Office.Excel.Functions.SPG(A185, "RD_CREDIT_WATCH_OUTLOOK_DATE_GLOBAL", "Issuer Credit Rating", "Local Currency LT|0")</f>
        <v>42860</v>
      </c>
    </row>
    <row r="186" spans="1:19">
      <c r="A186" t="s">
        <v>190</v>
      </c>
      <c r="B186" t="str">
        <f>_xll.SNL.Clients.Office.Excel.Functions.SPG(A186,"SP_IPO_DATE")</f>
        <v/>
      </c>
      <c r="C186" s="5">
        <f>_xll.SNL.Clients.Office.Excel.Functions.SPG(A186, "SP_VOLUME_AVG_WEEKLY_TO_SHARES_OUT", , "1M")</f>
        <v>3.6073684215764428</v>
      </c>
      <c r="D186" s="5">
        <f>_xll.SNL.Clients.Office.Excel.Functions.SPG(A186, "SP_VOLUME_AVG_WEEKLY_TO_SHARES_OUT", , "3M")</f>
        <v>3.2138742896020576</v>
      </c>
      <c r="E186" s="5">
        <f>_xll.SNL.Clients.Office.Excel.Functions.SPG(A186, "SP_VOLUME_AVG_DAILY_TO_1YR_AVG_DAILY", , "1M")</f>
        <v>109.04</v>
      </c>
      <c r="F186" s="5">
        <f>_xll.SNL.Clients.Office.Excel.Functions.SPG(A186, "SP_VOLUME_AVG_DAILY_TO_1YR_AVG_DAILY", , "3M")</f>
        <v>97.15</v>
      </c>
      <c r="G186" s="9" t="str">
        <f>_xll.SNL.Clients.Office.Excel.Functions.SPG(A186, "IQ_SECTOR")</f>
        <v>Financials</v>
      </c>
      <c r="H186" s="9" t="str">
        <f>_xll.SNL.Clients.Office.Excel.Functions.SPG(A186, "IQ_INDUSTRY_GROUP")</f>
        <v>Banks</v>
      </c>
      <c r="I186" s="9" t="str">
        <f>_xll.SNL.Clients.Office.Excel.Functions.SPG(A186, "IQ_INDUSTRY")</f>
        <v>Banks</v>
      </c>
      <c r="J186" s="9" t="str">
        <f>_xll.SNL.Clients.Office.Excel.Functions.SPG(A186, "IQ_PRIMARY_INDUSTRY")</f>
        <v>Diversified Banks</v>
      </c>
      <c r="K186" s="9" t="str">
        <f>_xll.SNL.Clients.Office.Excel.Functions.SPG(A186, "NAICS_CODE", "Primary")</f>
        <v>522110 - Commercial Banking</v>
      </c>
      <c r="L186" s="9" t="str">
        <f>_xll.SNL.Clients.Office.Excel.Functions.SPG(A186, "SP_TOPICTAG")</f>
        <v>Consumer Lending; Digital Brokerage</v>
      </c>
      <c r="M186" s="5">
        <f>_xll.SNL.Clients.Office.Excel.Functions.SPG(A186, "SP_PCT_SHARES_OWNED_ALL_INSTITUTIONS")</f>
        <v>87.23</v>
      </c>
      <c r="N186" s="9" t="str">
        <f>_xll.SNL.Clients.Office.Excel.Functions.SPG(A186, "RD_CREDIT_RATING_GLOBAL", "Issuer Credit Rating", "Local Currency LT|0")</f>
        <v>BBB+</v>
      </c>
      <c r="O186" s="9" t="str">
        <f>_xll.SNL.Clients.Office.Excel.Functions.SPG(A186, "RD_CWOL_GLOBAL", "Issuer Credit Rating", "Local Currency LT|0")</f>
        <v>Stable</v>
      </c>
      <c r="P186" s="9" t="str">
        <f>_xll.SNL.Clients.Office.Excel.Functions.SPG(A186, "RD_RATING_ACTION_GLOBAL", "Issuer Credit Rating", "Local Currency LT|0")</f>
        <v>Upgrade | CreditWatch/Outlook (09/25/2013)</v>
      </c>
      <c r="Q186" s="10">
        <f>_xll.SNL.Clients.Office.Excel.Functions.SPG(A186, "RD_LAST_REVIEW_DATE_GLOBAL", "Issuer Credit Rating", "Local Currency LT")</f>
        <v>45551</v>
      </c>
      <c r="R186" s="10">
        <f>_xll.SNL.Clients.Office.Excel.Functions.SPG(A186, "RD_CREDIT_RATING_DATE_GLOBAL", "Issuer Credit Rating", "Local Currency LT|0")</f>
        <v>41542</v>
      </c>
      <c r="S186" s="10">
        <f>_xll.SNL.Clients.Office.Excel.Functions.SPG(A186, "RD_CREDIT_WATCH_OUTLOOK_DATE_GLOBAL", "Issuer Credit Rating", "Local Currency LT|0")</f>
        <v>41542</v>
      </c>
    </row>
    <row r="187" spans="1:19">
      <c r="A187" t="s">
        <v>191</v>
      </c>
      <c r="B187" s="10">
        <f>_xll.SNL.Clients.Office.Excel.Functions.SPG(A187,"SP_IPO_DATE")</f>
        <v>39037</v>
      </c>
      <c r="C187" s="5">
        <f>_xll.SNL.Clients.Office.Excel.Functions.SPG(A187, "SP_VOLUME_AVG_WEEKLY_TO_SHARES_OUT", , "1M")</f>
        <v>11.018439498205911</v>
      </c>
      <c r="D187" s="5">
        <f>_xll.SNL.Clients.Office.Excel.Functions.SPG(A187, "SP_VOLUME_AVG_WEEKLY_TO_SHARES_OUT", , "3M")</f>
        <v>10.59547116973509</v>
      </c>
      <c r="E187" s="5">
        <f>_xll.SNL.Clients.Office.Excel.Functions.SPG(A187, "SP_VOLUME_AVG_DAILY_TO_1YR_AVG_DAILY", , "1M")</f>
        <v>93.73</v>
      </c>
      <c r="F187" s="5">
        <f>_xll.SNL.Clients.Office.Excel.Functions.SPG(A187, "SP_VOLUME_AVG_DAILY_TO_1YR_AVG_DAILY", , "3M")</f>
        <v>90.14</v>
      </c>
      <c r="G187" s="9" t="str">
        <f>_xll.SNL.Clients.Office.Excel.Functions.SPG(A187, "IQ_SECTOR")</f>
        <v>Information Technology</v>
      </c>
      <c r="H187" s="9" t="str">
        <f>_xll.SNL.Clients.Office.Excel.Functions.SPG(A187, "IQ_INDUSTRY_GROUP")</f>
        <v>Semiconductors and Semiconductor Equipment</v>
      </c>
      <c r="I187" s="9" t="str">
        <f>_xll.SNL.Clients.Office.Excel.Functions.SPG(A187, "IQ_INDUSTRY")</f>
        <v>Semiconductors and Semiconductor Equipment</v>
      </c>
      <c r="J187" s="9" t="str">
        <f>_xll.SNL.Clients.Office.Excel.Functions.SPG(A187, "IQ_PRIMARY_INDUSTRY")</f>
        <v>Semiconductors</v>
      </c>
      <c r="K187" s="9" t="str">
        <f>_xll.SNL.Clients.Office.Excel.Functions.SPG(A187, "NAICS_CODE", "Primary")</f>
        <v>334413 - Semiconductor and Related Device Manufacturing</v>
      </c>
      <c r="L187" s="9" t="str">
        <f>_xll.SNL.Clients.Office.Excel.Functions.SPG(A187, "SP_TOPICTAG")</f>
        <v>Clean Energy; Energy Management; Energy Storage; CleanTech; Smart Energy; Utility Scale Solar</v>
      </c>
      <c r="M187" s="5">
        <f>_xll.SNL.Clients.Office.Excel.Functions.SPG(A187, "SP_PCT_SHARES_OWNED_ALL_INSTITUTIONS")</f>
        <v>92.1</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c r="A188" t="s">
        <v>192</v>
      </c>
      <c r="B188" t="str">
        <f>_xll.SNL.Clients.Office.Excel.Functions.SPG(A188,"SP_IPO_DATE")</f>
        <v/>
      </c>
      <c r="C188" s="5">
        <f>_xll.SNL.Clients.Office.Excel.Functions.SPG(A188, "SP_VOLUME_AVG_WEEKLY_TO_SHARES_OUT", , "1M")</f>
        <v>3.451782671363012</v>
      </c>
      <c r="D188" s="5">
        <f>_xll.SNL.Clients.Office.Excel.Functions.SPG(A188, "SP_VOLUME_AVG_WEEKLY_TO_SHARES_OUT", , "3M")</f>
        <v>2.6464824674411194</v>
      </c>
      <c r="E188" s="5">
        <f>_xll.SNL.Clients.Office.Excel.Functions.SPG(A188, "SP_VOLUME_AVG_DAILY_TO_1YR_AVG_DAILY", , "1M")</f>
        <v>139.03</v>
      </c>
      <c r="F188" s="5">
        <f>_xll.SNL.Clients.Office.Excel.Functions.SPG(A188, "SP_VOLUME_AVG_DAILY_TO_1YR_AVG_DAILY", , "3M")</f>
        <v>106.6</v>
      </c>
      <c r="G188" s="9" t="str">
        <f>_xll.SNL.Clients.Office.Excel.Functions.SPG(A188, "IQ_SECTOR")</f>
        <v>Utilities</v>
      </c>
      <c r="H188" s="9" t="str">
        <f>_xll.SNL.Clients.Office.Excel.Functions.SPG(A188, "IQ_INDUSTRY_GROUP")</f>
        <v>Utilities</v>
      </c>
      <c r="I188" s="9" t="str">
        <f>_xll.SNL.Clients.Office.Excel.Functions.SPG(A188, "IQ_INDUSTRY")</f>
        <v>Electric Utilities</v>
      </c>
      <c r="J188" s="9" t="str">
        <f>_xll.SNL.Clients.Office.Excel.Functions.SPG(A188, "IQ_PRIMARY_INDUSTRY")</f>
        <v>Electric Utilities</v>
      </c>
      <c r="K188" s="9" t="str">
        <f>_xll.SNL.Clients.Office.Excel.Functions.SPG(A188, "NAICS_CODE", "Primary")</f>
        <v>22111 - Electric Power Generation</v>
      </c>
      <c r="L188" s="9" t="str">
        <f>_xll.SNL.Clients.Office.Excel.Functions.SPG(A188, "SP_TOPICTAG")</f>
        <v>Clean Energy; Energy Management; Energy Storage; Smart Energy; Power Grid; Utility Scale Solar</v>
      </c>
      <c r="M188" s="5">
        <f>_xll.SNL.Clients.Office.Excel.Functions.SPG(A188, "SP_PCT_SHARES_OWNED_ALL_INSTITUTIONS")</f>
        <v>84.74</v>
      </c>
      <c r="N188" s="9" t="str">
        <f>_xll.SNL.Clients.Office.Excel.Functions.SPG(A188, "RD_CREDIT_RATING_GLOBAL", "Issuer Credit Rating", "Local Currency LT|0")</f>
        <v>BBB</v>
      </c>
      <c r="O188" s="9" t="str">
        <f>_xll.SNL.Clients.Office.Excel.Functions.SPG(A188, "RD_CWOL_GLOBAL", "Issuer Credit Rating", "Local Currency LT|0")</f>
        <v>Positive</v>
      </c>
      <c r="P188" s="9" t="str">
        <f>_xll.SNL.Clients.Office.Excel.Functions.SPG(A188, "RD_RATING_ACTION_GLOBAL", "Issuer Credit Rating", "Local Currency LT|0")</f>
        <v>Upgrade | CreditWatch/Outlook (04/23/2024)</v>
      </c>
      <c r="Q188" s="10">
        <f>_xll.SNL.Clients.Office.Excel.Functions.SPG(A188, "RD_LAST_REVIEW_DATE_GLOBAL", "Issuer Credit Rating", "Local Currency LT")</f>
        <v>45405</v>
      </c>
      <c r="R188" s="10">
        <f>_xll.SNL.Clients.Office.Excel.Functions.SPG(A188, "RD_CREDIT_RATING_DATE_GLOBAL", "Issuer Credit Rating", "Local Currency LT|0")</f>
        <v>45405</v>
      </c>
      <c r="S188" s="10">
        <f>_xll.SNL.Clients.Office.Excel.Functions.SPG(A188, "RD_CREDIT_WATCH_OUTLOOK_DATE_GLOBAL", "Issuer Credit Rating", "Local Currency LT|0")</f>
        <v>45405</v>
      </c>
    </row>
    <row r="189" spans="1:19">
      <c r="A189" t="s">
        <v>193</v>
      </c>
      <c r="B189" t="str">
        <f>_xll.SNL.Clients.Office.Excel.Functions.SPG(A189,"SP_IPO_DATE")</f>
        <v/>
      </c>
      <c r="C189" s="5">
        <f>_xll.SNL.Clients.Office.Excel.Functions.SPG(A189, "SP_VOLUME_AVG_WEEKLY_TO_SHARES_OUT", , "1M")</f>
        <v>2.4411847887286782</v>
      </c>
      <c r="D189" s="5">
        <f>_xll.SNL.Clients.Office.Excel.Functions.SPG(A189, "SP_VOLUME_AVG_WEEKLY_TO_SHARES_OUT", , "3M")</f>
        <v>2.4045790096666386</v>
      </c>
      <c r="E189" s="5">
        <f>_xll.SNL.Clients.Office.Excel.Functions.SPG(A189, "SP_VOLUME_AVG_DAILY_TO_1YR_AVG_DAILY", , "1M")</f>
        <v>109.72</v>
      </c>
      <c r="F189" s="5">
        <f>_xll.SNL.Clients.Office.Excel.Functions.SPG(A189, "SP_VOLUME_AVG_DAILY_TO_1YR_AVG_DAILY", , "3M")</f>
        <v>108.07</v>
      </c>
      <c r="G189" s="9" t="str">
        <f>_xll.SNL.Clients.Office.Excel.Functions.SPG(A189, "IQ_SECTOR")</f>
        <v>Financials</v>
      </c>
      <c r="H189" s="9" t="str">
        <f>_xll.SNL.Clients.Office.Excel.Functions.SPG(A189, "IQ_INDUSTRY_GROUP")</f>
        <v>Financial Services</v>
      </c>
      <c r="I189" s="9" t="str">
        <f>_xll.SNL.Clients.Office.Excel.Functions.SPG(A189, "IQ_INDUSTRY")</f>
        <v>Financial Services</v>
      </c>
      <c r="J189" s="9" t="str">
        <f>_xll.SNL.Clients.Office.Excel.Functions.SPG(A189, "IQ_PRIMARY_INDUSTRY")</f>
        <v>Transaction and Payment Processing Services</v>
      </c>
      <c r="K189" s="9" t="str">
        <f>_xll.SNL.Clients.Office.Excel.Functions.SPG(A189, "NAICS_CODE", "Primary")</f>
        <v>522320 - Financial Transactions Processing, Reserve, and Clearinghouse Activities</v>
      </c>
      <c r="L189" s="9" t="str">
        <f>_xll.SNL.Clients.Office.Excel.Functions.SPG(A189, "SP_TOPICTAG")</f>
        <v>Anti-Fraud; Consumer Lending; Fintech; Cloud Infrastructure; Cloud Storage; Banking as a Service; Online Payments</v>
      </c>
      <c r="M189" s="5">
        <f>_xll.SNL.Clients.Office.Excel.Functions.SPG(A189, "SP_PCT_SHARES_OWNED_ALL_INSTITUTIONS")</f>
        <v>92.3</v>
      </c>
      <c r="N189" s="9" t="str">
        <f>_xll.SNL.Clients.Office.Excel.Functions.SPG(A189, "RD_CREDIT_RATING_GLOBAL", "Issuer Credit Rating", "Local Currency LT|0")</f>
        <v>BBB</v>
      </c>
      <c r="O189" s="9" t="str">
        <f>_xll.SNL.Clients.Office.Excel.Functions.SPG(A189, "RD_CWOL_GLOBAL", "Issuer Credit Rating", "Local Currency LT|0")</f>
        <v>Stable</v>
      </c>
      <c r="P189" s="9" t="str">
        <f>_xll.SNL.Clients.Office.Excel.Functions.SPG(A189, "RD_RATING_ACTION_GLOBAL", "Issuer Credit Rating", "Local Currency LT|0")</f>
        <v>Upgrade | CreditWatch/Outlook (03/25/2014)</v>
      </c>
      <c r="Q189" s="10">
        <f>_xll.SNL.Clients.Office.Excel.Functions.SPG(A189, "RD_LAST_REVIEW_DATE_GLOBAL", "Issuer Credit Rating", "Local Currency LT")</f>
        <v>45348</v>
      </c>
      <c r="R189" s="10">
        <f>_xll.SNL.Clients.Office.Excel.Functions.SPG(A189, "RD_CREDIT_RATING_DATE_GLOBAL", "Issuer Credit Rating", "Local Currency LT|0")</f>
        <v>41723</v>
      </c>
      <c r="S189" s="10">
        <f>_xll.SNL.Clients.Office.Excel.Functions.SPG(A189, "RD_CREDIT_WATCH_OUTLOOK_DATE_GLOBAL", "Issuer Credit Rating", "Local Currency LT|0")</f>
        <v>41723</v>
      </c>
    </row>
    <row r="190" spans="1:19">
      <c r="A190" t="s">
        <v>194</v>
      </c>
      <c r="B190" t="str">
        <f>_xll.SNL.Clients.Office.Excel.Functions.SPG(A190,"SP_IPO_DATE")</f>
        <v/>
      </c>
      <c r="C190" s="5">
        <f>_xll.SNL.Clients.Office.Excel.Functions.SPG(A190, "SP_VOLUME_AVG_WEEKLY_TO_SHARES_OUT", , "1M")</f>
        <v>13.887870183861978</v>
      </c>
      <c r="D190" s="5">
        <f>_xll.SNL.Clients.Office.Excel.Functions.SPG(A190, "SP_VOLUME_AVG_WEEKLY_TO_SHARES_OUT", , "3M")</f>
        <v>8.5677350673014612</v>
      </c>
      <c r="E190" s="5">
        <f>_xll.SNL.Clients.Office.Excel.Functions.SPG(A190, "SP_VOLUME_AVG_DAILY_TO_1YR_AVG_DAILY", , "1M")</f>
        <v>194.68</v>
      </c>
      <c r="F190" s="5">
        <f>_xll.SNL.Clients.Office.Excel.Functions.SPG(A190, "SP_VOLUME_AVG_DAILY_TO_1YR_AVG_DAILY", , "3M")</f>
        <v>120.1</v>
      </c>
      <c r="G190" s="9" t="str">
        <f>_xll.SNL.Clients.Office.Excel.Functions.SPG(A190, "IQ_SECTOR")</f>
        <v>Materials</v>
      </c>
      <c r="H190" s="9" t="str">
        <f>_xll.SNL.Clients.Office.Excel.Functions.SPG(A190, "IQ_INDUSTRY_GROUP")</f>
        <v>Materials</v>
      </c>
      <c r="I190" s="9" t="str">
        <f>_xll.SNL.Clients.Office.Excel.Functions.SPG(A190, "IQ_INDUSTRY")</f>
        <v>Chemicals</v>
      </c>
      <c r="J190" s="9" t="str">
        <f>_xll.SNL.Clients.Office.Excel.Functions.SPG(A190, "IQ_PRIMARY_INDUSTRY")</f>
        <v>Fertilizers and Agricultural Chemicals</v>
      </c>
      <c r="K190" s="9" t="str">
        <f>_xll.SNL.Clients.Office.Excel.Functions.SPG(A190, "NAICS_CODE", "Primary")</f>
        <v>32531 - Fertilizer and Compost Manufacturing</v>
      </c>
      <c r="L190" s="9" t="str">
        <f>_xll.SNL.Clients.Office.Excel.Functions.SPG(A190, "SP_TOPICTAG")</f>
        <v>Farming; Horticulture; AgriTech</v>
      </c>
      <c r="M190" s="5">
        <f>_xll.SNL.Clients.Office.Excel.Functions.SPG(A190, "SP_PCT_SHARES_OWNED_ALL_INSTITUTIONS")</f>
        <v>94.27</v>
      </c>
      <c r="N190" s="9" t="str">
        <f>_xll.SNL.Clients.Office.Excel.Functions.SPG(A190, "RD_CREDIT_RATING_GLOBAL", "Issuer Credit Rating", "Local Currency LT|0")</f>
        <v>BBB-</v>
      </c>
      <c r="O190" s="9" t="str">
        <f>_xll.SNL.Clients.Office.Excel.Functions.SPG(A190, "RD_CWOL_GLOBAL", "Issuer Credit Rating", "Local Currency LT|0")</f>
        <v>Negative</v>
      </c>
      <c r="P190" s="9" t="str">
        <f>_xll.SNL.Clients.Office.Excel.Functions.SPG(A190, "RD_RATING_ACTION_GLOBAL", "Issuer Credit Rating", "Local Currency LT|0")</f>
        <v>CreditWatch/Outlook (12/01/2023)</v>
      </c>
      <c r="Q190" s="10">
        <f>_xll.SNL.Clients.Office.Excel.Functions.SPG(A190, "RD_LAST_REVIEW_DATE_GLOBAL", "Issuer Credit Rating", "Local Currency LT")</f>
        <v>45681</v>
      </c>
      <c r="R190" s="10">
        <f>_xll.SNL.Clients.Office.Excel.Functions.SPG(A190, "RD_CREDIT_RATING_DATE_GLOBAL", "Issuer Credit Rating", "Local Currency LT|0")</f>
        <v>43040</v>
      </c>
      <c r="S190" s="10">
        <f>_xll.SNL.Clients.Office.Excel.Functions.SPG(A190, "RD_CREDIT_WATCH_OUTLOOK_DATE_GLOBAL", "Issuer Credit Rating", "Local Currency LT|0")</f>
        <v>45261</v>
      </c>
    </row>
    <row r="191" spans="1:19">
      <c r="A191" t="s">
        <v>195</v>
      </c>
      <c r="B191" t="str">
        <f>_xll.SNL.Clients.Office.Excel.Functions.SPG(A191,"SP_IPO_DATE")</f>
        <v/>
      </c>
      <c r="C191" s="5">
        <f>_xll.SNL.Clients.Office.Excel.Functions.SPG(A191, "SP_VOLUME_AVG_WEEKLY_TO_SHARES_OUT", , "1M")</f>
        <v>10.756061024648414</v>
      </c>
      <c r="D191" s="5">
        <f>_xll.SNL.Clients.Office.Excel.Functions.SPG(A191, "SP_VOLUME_AVG_WEEKLY_TO_SHARES_OUT", , "3M")</f>
        <v>8.497077688152153</v>
      </c>
      <c r="E191" s="5">
        <f>_xll.SNL.Clients.Office.Excel.Functions.SPG(A191, "SP_VOLUME_AVG_DAILY_TO_1YR_AVG_DAILY", , "1M")</f>
        <v>149.11000000000001</v>
      </c>
      <c r="F191" s="5">
        <f>_xll.SNL.Clients.Office.Excel.Functions.SPG(A191, "SP_VOLUME_AVG_DAILY_TO_1YR_AVG_DAILY", , "3M")</f>
        <v>117.8</v>
      </c>
      <c r="G191" s="9" t="str">
        <f>_xll.SNL.Clients.Office.Excel.Functions.SPG(A191, "IQ_SECTOR")</f>
        <v>Consumer Discretionary</v>
      </c>
      <c r="H191" s="9" t="str">
        <f>_xll.SNL.Clients.Office.Excel.Functions.SPG(A191, "IQ_INDUSTRY_GROUP")</f>
        <v>Automobiles and Components</v>
      </c>
      <c r="I191" s="9" t="str">
        <f>_xll.SNL.Clients.Office.Excel.Functions.SPG(A191, "IQ_INDUSTRY")</f>
        <v>Automobiles</v>
      </c>
      <c r="J191" s="9" t="str">
        <f>_xll.SNL.Clients.Office.Excel.Functions.SPG(A191, "IQ_PRIMARY_INDUSTRY")</f>
        <v>Automobile Manufacturers</v>
      </c>
      <c r="K191" s="9" t="str">
        <f>_xll.SNL.Clients.Office.Excel.Functions.SPG(A191, "NAICS_CODE", "Primary")</f>
        <v>336110 - Automobile and Light Duty Motor Vehicle Manufacturing</v>
      </c>
      <c r="L191" s="9" t="str">
        <f>_xll.SNL.Clients.Office.Excel.Functions.SPG(A191, "SP_TOPICTAG")</f>
        <v>Fleet Management; Freight Service; Passenger Aircraft Manufacturing; Autonomous Vehicles</v>
      </c>
      <c r="M191" s="5">
        <f>_xll.SNL.Clients.Office.Excel.Functions.SPG(A191, "SP_PCT_SHARES_OWNED_ALL_INSTITUTIONS")</f>
        <v>60.68</v>
      </c>
      <c r="N191" s="9" t="str">
        <f>_xll.SNL.Clients.Office.Excel.Functions.SPG(A191, "RD_CREDIT_RATING_GLOBAL", "Issuer Credit Rating", "Local Currency LT|0")</f>
        <v>BBB-</v>
      </c>
      <c r="O191" s="9" t="str">
        <f>_xll.SNL.Clients.Office.Excel.Functions.SPG(A191, "RD_CWOL_GLOBAL", "Issuer Credit Rating", "Local Currency LT|0")</f>
        <v>Negative</v>
      </c>
      <c r="P191" s="9" t="str">
        <f>_xll.SNL.Clients.Office.Excel.Functions.SPG(A191, "RD_RATING_ACTION_GLOBAL", "Issuer Credit Rating", "Local Currency LT|0")</f>
        <v>CreditWatch/Outlook (02/06/2025)</v>
      </c>
      <c r="Q191" s="10">
        <f>_xll.SNL.Clients.Office.Excel.Functions.SPG(A191, "RD_LAST_REVIEW_DATE_GLOBAL", "Issuer Credit Rating", "Local Currency LT")</f>
        <v>45694</v>
      </c>
      <c r="R191" s="10">
        <f>_xll.SNL.Clients.Office.Excel.Functions.SPG(A191, "RD_CREDIT_RATING_DATE_GLOBAL", "Issuer Credit Rating", "Local Currency LT|0")</f>
        <v>45229</v>
      </c>
      <c r="S191" s="10">
        <f>_xll.SNL.Clients.Office.Excel.Functions.SPG(A191, "RD_CREDIT_WATCH_OUTLOOK_DATE_GLOBAL", "Issuer Credit Rating", "Local Currency LT|0")</f>
        <v>45694</v>
      </c>
    </row>
    <row r="192" spans="1:19">
      <c r="A192" t="s">
        <v>196</v>
      </c>
      <c r="B192" s="10">
        <f>_xll.SNL.Clients.Office.Excel.Functions.SPG(A192,"SP_IPO_DATE")</f>
        <v>40134</v>
      </c>
      <c r="C192" s="5">
        <f>_xll.SNL.Clients.Office.Excel.Functions.SPG(A192, "SP_VOLUME_AVG_WEEKLY_TO_SHARES_OUT", , "1M")</f>
        <v>3.0368820962653538</v>
      </c>
      <c r="D192" s="5">
        <f>_xll.SNL.Clients.Office.Excel.Functions.SPG(A192, "SP_VOLUME_AVG_WEEKLY_TO_SHARES_OUT", , "3M")</f>
        <v>3.1278717396738398</v>
      </c>
      <c r="E192" s="5">
        <f>_xll.SNL.Clients.Office.Excel.Functions.SPG(A192, "SP_VOLUME_AVG_DAILY_TO_1YR_AVG_DAILY", , "1M")</f>
        <v>92.88</v>
      </c>
      <c r="F192" s="5">
        <f>_xll.SNL.Clients.Office.Excel.Functions.SPG(A192, "SP_VOLUME_AVG_DAILY_TO_1YR_AVG_DAILY", , "3M")</f>
        <v>95.66</v>
      </c>
      <c r="G192" s="9" t="str">
        <f>_xll.SNL.Clients.Office.Excel.Functions.SPG(A192, "IQ_SECTOR")</f>
        <v>Information Technology</v>
      </c>
      <c r="H192" s="9" t="str">
        <f>_xll.SNL.Clients.Office.Excel.Functions.SPG(A192, "IQ_INDUSTRY_GROUP")</f>
        <v>Software and Services</v>
      </c>
      <c r="I192" s="9" t="str">
        <f>_xll.SNL.Clients.Office.Excel.Functions.SPG(A192, "IQ_INDUSTRY")</f>
        <v>Software</v>
      </c>
      <c r="J192" s="9" t="str">
        <f>_xll.SNL.Clients.Office.Excel.Functions.SPG(A192, "IQ_PRIMARY_INDUSTRY")</f>
        <v>Systems Software</v>
      </c>
      <c r="K192" s="9" t="str">
        <f>_xll.SNL.Clients.Office.Excel.Functions.SPG(A192, "NAICS_CODE", "Primary")</f>
        <v>513210 - Software Publishers</v>
      </c>
      <c r="L192" s="9" t="str">
        <f>_xll.SNL.Clients.Office.Excel.Functions.SPG(A192, "SP_TOPICTAG")</f>
        <v>Authentication; Encryption; Endpoint Security Integrity; Data Protection; Cloud Infrastructure; Cloud Security; Network Security; GenAI</v>
      </c>
      <c r="M192" s="5">
        <f>_xll.SNL.Clients.Office.Excel.Functions.SPG(A192, "SP_PCT_SHARES_OWNED_ALL_INSTITUTIONS")</f>
        <v>68.58</v>
      </c>
      <c r="N192" s="9" t="str">
        <f>_xll.SNL.Clients.Office.Excel.Functions.SPG(A192, "RD_CREDIT_RATING_GLOBAL", "Issuer Credit Rating", "Local Currency LT|0")</f>
        <v>BBB+</v>
      </c>
      <c r="O192" s="9" t="str">
        <f>_xll.SNL.Clients.Office.Excel.Functions.SPG(A192, "RD_CWOL_GLOBAL", "Issuer Credit Rating", "Local Currency LT|0")</f>
        <v>Stable</v>
      </c>
      <c r="P192" s="9" t="str">
        <f>_xll.SNL.Clients.Office.Excel.Functions.SPG(A192, "RD_RATING_ACTION_GLOBAL", "Issuer Credit Rating", "Local Currency LT|0")</f>
        <v>New Rating | CreditWatch/Outlook (02/22/2021)</v>
      </c>
      <c r="Q192" s="10">
        <f>_xll.SNL.Clients.Office.Excel.Functions.SPG(A192, "RD_LAST_REVIEW_DATE_GLOBAL", "Issuer Credit Rating", "Local Currency LT")</f>
        <v>45681</v>
      </c>
      <c r="R192" s="10">
        <f>_xll.SNL.Clients.Office.Excel.Functions.SPG(A192, "RD_CREDIT_RATING_DATE_GLOBAL", "Issuer Credit Rating", "Local Currency LT|0")</f>
        <v>44249</v>
      </c>
      <c r="S192" s="10">
        <f>_xll.SNL.Clients.Office.Excel.Functions.SPG(A192, "RD_CREDIT_WATCH_OUTLOOK_DATE_GLOBAL", "Issuer Credit Rating", "Local Currency LT|0")</f>
        <v>44249</v>
      </c>
    </row>
    <row r="193" spans="1:19">
      <c r="A193" t="s">
        <v>197</v>
      </c>
      <c r="B193" t="str">
        <f>_xll.SNL.Clients.Office.Excel.Functions.SPG(A193,"SP_IPO_DATE")</f>
        <v/>
      </c>
      <c r="C193" s="5">
        <f>_xll.SNL.Clients.Office.Excel.Functions.SPG(A193, "SP_VOLUME_AVG_WEEKLY_TO_SHARES_OUT", , "1M")</f>
        <v>3.5884407971864007</v>
      </c>
      <c r="D193" s="5">
        <f>_xll.SNL.Clients.Office.Excel.Functions.SPG(A193, "SP_VOLUME_AVG_WEEKLY_TO_SHARES_OUT", , "3M")</f>
        <v>3.7037370239760987</v>
      </c>
      <c r="E193" s="5">
        <f>_xll.SNL.Clients.Office.Excel.Functions.SPG(A193, "SP_VOLUME_AVG_DAILY_TO_1YR_AVG_DAILY", , "1M")</f>
        <v>117.04</v>
      </c>
      <c r="F193" s="5">
        <f>_xll.SNL.Clients.Office.Excel.Functions.SPG(A193, "SP_VOLUME_AVG_DAILY_TO_1YR_AVG_DAILY", , "3M")</f>
        <v>120.8</v>
      </c>
      <c r="G193" s="9" t="str">
        <f>_xll.SNL.Clients.Office.Excel.Functions.SPG(A193, "IQ_SECTOR")</f>
        <v>Industrials</v>
      </c>
      <c r="H193" s="9" t="str">
        <f>_xll.SNL.Clients.Office.Excel.Functions.SPG(A193, "IQ_INDUSTRY_GROUP")</f>
        <v>Capital Goods</v>
      </c>
      <c r="I193" s="9" t="str">
        <f>_xll.SNL.Clients.Office.Excel.Functions.SPG(A193, "IQ_INDUSTRY")</f>
        <v>Machinery</v>
      </c>
      <c r="J193" s="9" t="str">
        <f>_xll.SNL.Clients.Office.Excel.Functions.SPG(A193, "IQ_PRIMARY_INDUSTRY")</f>
        <v>Industrial Machinery and Supplies and Components</v>
      </c>
      <c r="K193" s="9" t="str">
        <f>_xll.SNL.Clients.Office.Excel.Functions.SPG(A193, "NAICS_CODE", "Primary")</f>
        <v>33451 - Navigational, Measuring, Electromedical, and Control Instruments Manufacturing</v>
      </c>
      <c r="L193" s="9" t="str">
        <f>_xll.SNL.Clients.Office.Excel.Functions.SPG(A193, "SP_TOPICTAG")</f>
        <v>Industrial Automation; Sensors; Smart Building; Smart Energy; Process Automation</v>
      </c>
      <c r="M193" s="5">
        <f>_xll.SNL.Clients.Office.Excel.Functions.SPG(A193, "SP_PCT_SHARES_OWNED_ALL_INSTITUTIONS")</f>
        <v>97.45</v>
      </c>
      <c r="N193" s="9" t="str">
        <f>_xll.SNL.Clients.Office.Excel.Functions.SPG(A193, "RD_CREDIT_RATING_GLOBAL", "Issuer Credit Rating", "Local Currency LT|0")</f>
        <v>BBB</v>
      </c>
      <c r="O193" s="9" t="str">
        <f>_xll.SNL.Clients.Office.Excel.Functions.SPG(A193, "RD_CWOL_GLOBAL", "Issuer Credit Rating", "Local Currency LT|0")</f>
        <v>Stable</v>
      </c>
      <c r="P193" s="9" t="str">
        <f>_xll.SNL.Clients.Office.Excel.Functions.SPG(A193, "RD_RATING_ACTION_GLOBAL", "Issuer Credit Rating", "Local Currency LT|0")</f>
        <v>CreditWatch/Outlook (03/11/2021)</v>
      </c>
      <c r="Q193" s="10">
        <f>_xll.SNL.Clients.Office.Excel.Functions.SPG(A193, "RD_LAST_REVIEW_DATE_GLOBAL", "Issuer Credit Rating", "Local Currency LT")</f>
        <v>45376</v>
      </c>
      <c r="R193" s="10">
        <f>_xll.SNL.Clients.Office.Excel.Functions.SPG(A193, "RD_CREDIT_RATING_DATE_GLOBAL", "Issuer Credit Rating", "Local Currency LT|0")</f>
        <v>42496</v>
      </c>
      <c r="S193" s="10">
        <f>_xll.SNL.Clients.Office.Excel.Functions.SPG(A193, "RD_CREDIT_WATCH_OUTLOOK_DATE_GLOBAL", "Issuer Credit Rating", "Local Currency LT|0")</f>
        <v>44266</v>
      </c>
    </row>
    <row r="194" spans="1:19">
      <c r="A194" t="s">
        <v>198</v>
      </c>
      <c r="B194" t="str">
        <f>_xll.SNL.Clients.Office.Excel.Functions.SPG(A194,"SP_IPO_DATE")</f>
        <v/>
      </c>
      <c r="C194" s="5">
        <f>_xll.SNL.Clients.Office.Excel.Functions.SPG(A194, "SP_VOLUME_AVG_WEEKLY_TO_SHARES_OUT", , "1M")</f>
        <v>2.2122138030348379</v>
      </c>
      <c r="D194" s="5">
        <f>_xll.SNL.Clients.Office.Excel.Functions.SPG(A194, "SP_VOLUME_AVG_WEEKLY_TO_SHARES_OUT", , "3M")</f>
        <v>2.4486188097375754</v>
      </c>
      <c r="E194" s="5">
        <f>_xll.SNL.Clients.Office.Excel.Functions.SPG(A194, "SP_VOLUME_AVG_DAILY_TO_1YR_AVG_DAILY", , "1M")</f>
        <v>95.68</v>
      </c>
      <c r="F194" s="5">
        <f>_xll.SNL.Clients.Office.Excel.Functions.SPG(A194, "SP_VOLUME_AVG_DAILY_TO_1YR_AVG_DAILY", , "3M")</f>
        <v>105.91</v>
      </c>
      <c r="G194" s="9" t="str">
        <f>_xll.SNL.Clients.Office.Excel.Functions.SPG(A194, "IQ_SECTOR")</f>
        <v>Communication Services</v>
      </c>
      <c r="H194" s="9" t="str">
        <f>_xll.SNL.Clients.Office.Excel.Functions.SPG(A194, "IQ_INDUSTRY_GROUP")</f>
        <v>Media and Entertainment</v>
      </c>
      <c r="I194" s="9" t="str">
        <f>_xll.SNL.Clients.Office.Excel.Functions.SPG(A194, "IQ_INDUSTRY")</f>
        <v>Media</v>
      </c>
      <c r="J194" s="9" t="str">
        <f>_xll.SNL.Clients.Office.Excel.Functions.SPG(A194, "IQ_PRIMARY_INDUSTRY")</f>
        <v>Broadcasting</v>
      </c>
      <c r="K194" s="9" t="str">
        <f>_xll.SNL.Clients.Office.Excel.Functions.SPG(A194, "NAICS_CODE", "Primary")</f>
        <v>516120 - Television Broadcasting Stations</v>
      </c>
      <c r="L194" s="9" t="str">
        <f>_xll.SNL.Clients.Office.Excel.Functions.SPG(A194, "SP_TOPICTAG")</f>
        <v>Entertainment Systems; Ad Network; Video Streaming; Social Networking and Collaboration; Streaming Media; Video-on-Demand Servers; Content Creation</v>
      </c>
      <c r="M194" s="5">
        <f>_xll.SNL.Clients.Office.Excel.Functions.SPG(A194, "SP_PCT_SHARES_OWNED_ALL_INSTITUTIONS")</f>
        <v>83.93</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New Rating | CreditWatch/Outlook (01/10/2019)</v>
      </c>
      <c r="Q194" s="10">
        <f>_xll.SNL.Clients.Office.Excel.Functions.SPG(A194, "RD_LAST_REVIEW_DATE_GLOBAL", "Issuer Credit Rating", "Local Currency LT")</f>
        <v>45581</v>
      </c>
      <c r="R194" s="10">
        <f>_xll.SNL.Clients.Office.Excel.Functions.SPG(A194, "RD_CREDIT_RATING_DATE_GLOBAL", "Issuer Credit Rating", "Local Currency LT|0")</f>
        <v>43475</v>
      </c>
      <c r="S194" s="10">
        <f>_xll.SNL.Clients.Office.Excel.Functions.SPG(A194, "RD_CREDIT_WATCH_OUTLOOK_DATE_GLOBAL", "Issuer Credit Rating", "Local Currency LT|0")</f>
        <v>43475</v>
      </c>
    </row>
    <row r="195" spans="1:19">
      <c r="A195" t="s">
        <v>199</v>
      </c>
      <c r="B195" t="str">
        <f>_xll.SNL.Clients.Office.Excel.Functions.SPG(A195,"SP_IPO_DATE")</f>
        <v/>
      </c>
      <c r="C195" s="5">
        <f>_xll.SNL.Clients.Office.Excel.Functions.SPG(A195, "SP_VOLUME_AVG_WEEKLY_TO_SHARES_OUT", , "1M")</f>
        <v>8.5925990946124973</v>
      </c>
      <c r="D195" s="5">
        <f>_xll.SNL.Clients.Office.Excel.Functions.SPG(A195, "SP_VOLUME_AVG_WEEKLY_TO_SHARES_OUT", , "3M")</f>
        <v>8.620006002403148</v>
      </c>
      <c r="E195" s="5">
        <f>_xll.SNL.Clients.Office.Excel.Functions.SPG(A195, "SP_VOLUME_AVG_DAILY_TO_1YR_AVG_DAILY", , "1M")</f>
        <v>118.8</v>
      </c>
      <c r="F195" s="5">
        <f>_xll.SNL.Clients.Office.Excel.Functions.SPG(A195, "SP_VOLUME_AVG_DAILY_TO_1YR_AVG_DAILY", , "3M")</f>
        <v>119.18</v>
      </c>
      <c r="G195" s="9" t="str">
        <f>_xll.SNL.Clients.Office.Excel.Functions.SPG(A195, "IQ_SECTOR")</f>
        <v>Communication Services</v>
      </c>
      <c r="H195" s="9" t="str">
        <f>_xll.SNL.Clients.Office.Excel.Functions.SPG(A195, "IQ_INDUSTRY_GROUP")</f>
        <v>Media and Entertainment</v>
      </c>
      <c r="I195" s="9" t="str">
        <f>_xll.SNL.Clients.Office.Excel.Functions.SPG(A195, "IQ_INDUSTRY")</f>
        <v>Media</v>
      </c>
      <c r="J195" s="9" t="str">
        <f>_xll.SNL.Clients.Office.Excel.Functions.SPG(A195, "IQ_PRIMARY_INDUSTRY")</f>
        <v>Broadcasting</v>
      </c>
      <c r="K195" s="9" t="str">
        <f>_xll.SNL.Clients.Office.Excel.Functions.SPG(A195, "NAICS_CODE", "Primary")</f>
        <v>516120 - Television Broadcasting Stations</v>
      </c>
      <c r="L195" s="9" t="str">
        <f>_xll.SNL.Clients.Office.Excel.Functions.SPG(A195, "SP_TOPICTAG")</f>
        <v>Entertainment Systems; Ad Network; Video Streaming; Social Networking and Collaboration; Streaming Media; Video-on-Demand Servers; Content Creation</v>
      </c>
      <c r="M195" s="5">
        <f>_xll.SNL.Clients.Office.Excel.Functions.SPG(A195, "SP_PCT_SHARES_OWNED_ALL_INSTITUTIONS")</f>
        <v>83.93</v>
      </c>
      <c r="N195" s="9" t="str">
        <f>_xll.SNL.Clients.Office.Excel.Functions.SPG(A195, "RD_CREDIT_RATING_GLOBAL", "Issuer Credit Rating", "Local Currency LT|0")</f>
        <v>BBB</v>
      </c>
      <c r="O195" s="9" t="str">
        <f>_xll.SNL.Clients.Office.Excel.Functions.SPG(A195, "RD_CWOL_GLOBAL", "Issuer Credit Rating", "Local Currency LT|0")</f>
        <v>Stable</v>
      </c>
      <c r="P195" s="9" t="str">
        <f>_xll.SNL.Clients.Office.Excel.Functions.SPG(A195, "RD_RATING_ACTION_GLOBAL", "Issuer Credit Rating", "Local Currency LT|0")</f>
        <v>New Rating | CreditWatch/Outlook (01/10/2019)</v>
      </c>
      <c r="Q195" s="10">
        <f>_xll.SNL.Clients.Office.Excel.Functions.SPG(A195, "RD_LAST_REVIEW_DATE_GLOBAL", "Issuer Credit Rating", "Local Currency LT")</f>
        <v>45581</v>
      </c>
      <c r="R195" s="10">
        <f>_xll.SNL.Clients.Office.Excel.Functions.SPG(A195, "RD_CREDIT_RATING_DATE_GLOBAL", "Issuer Credit Rating", "Local Currency LT|0")</f>
        <v>43475</v>
      </c>
      <c r="S195" s="10">
        <f>_xll.SNL.Clients.Office.Excel.Functions.SPG(A195, "RD_CREDIT_WATCH_OUTLOOK_DATE_GLOBAL", "Issuer Credit Rating", "Local Currency LT|0")</f>
        <v>43475</v>
      </c>
    </row>
    <row r="196" spans="1:19">
      <c r="A196" t="s">
        <v>200</v>
      </c>
      <c r="B196" s="10">
        <f>_xll.SNL.Clients.Office.Excel.Functions.SPG(A196,"SP_IPO_DATE")</f>
        <v>26115</v>
      </c>
      <c r="C196" s="5">
        <f>_xll.SNL.Clients.Office.Excel.Functions.SPG(A196, "SP_VOLUME_AVG_WEEKLY_TO_SHARES_OUT", , "1M")</f>
        <v>4.7504418547264455</v>
      </c>
      <c r="D196" s="5">
        <f>_xll.SNL.Clients.Office.Excel.Functions.SPG(A196, "SP_VOLUME_AVG_WEEKLY_TO_SHARES_OUT", , "3M")</f>
        <v>3.9439486288155781</v>
      </c>
      <c r="E196" s="5">
        <f>_xll.SNL.Clients.Office.Excel.Functions.SPG(A196, "SP_VOLUME_AVG_DAILY_TO_1YR_AVG_DAILY", , "1M")</f>
        <v>121.7</v>
      </c>
      <c r="F196" s="5">
        <f>_xll.SNL.Clients.Office.Excel.Functions.SPG(A196, "SP_VOLUME_AVG_DAILY_TO_1YR_AVG_DAILY", , "3M")</f>
        <v>101.04</v>
      </c>
      <c r="G196" s="9" t="str">
        <f>_xll.SNL.Clients.Office.Excel.Functions.SPG(A196, "IQ_SECTOR")</f>
        <v>Financials</v>
      </c>
      <c r="H196" s="9" t="str">
        <f>_xll.SNL.Clients.Office.Excel.Functions.SPG(A196, "IQ_INDUSTRY_GROUP")</f>
        <v>Financial Services</v>
      </c>
      <c r="I196" s="9" t="str">
        <f>_xll.SNL.Clients.Office.Excel.Functions.SPG(A196, "IQ_INDUSTRY")</f>
        <v>Capital Markets</v>
      </c>
      <c r="J196" s="9" t="str">
        <f>_xll.SNL.Clients.Office.Excel.Functions.SPG(A196, "IQ_PRIMARY_INDUSTRY")</f>
        <v>Asset Management and Custody Banks</v>
      </c>
      <c r="K196" s="9" t="str">
        <f>_xll.SNL.Clients.Office.Excel.Functions.SPG(A196, "NAICS_CODE", "Primary")</f>
        <v>523940 - Portfolio Management and Investment Advice</v>
      </c>
      <c r="L196" s="9" t="str">
        <f>_xll.SNL.Clients.Office.Excel.Functions.SPG(A196, "SP_TOPICTAG")</f>
        <v/>
      </c>
      <c r="M196" s="5">
        <f>_xll.SNL.Clients.Office.Excel.Functions.SPG(A196, "SP_PCT_SHARES_OWNED_ALL_INSTITUTIONS")</f>
        <v>50.85</v>
      </c>
      <c r="N196" s="9" t="str">
        <f>_xll.SNL.Clients.Office.Excel.Functions.SPG(A196, "RD_CREDIT_RATING_GLOBAL", "Issuer Credit Rating", "Local Currency LT|0")</f>
        <v>A</v>
      </c>
      <c r="O196" s="9" t="str">
        <f>_xll.SNL.Clients.Office.Excel.Functions.SPG(A196, "RD_CWOL_GLOBAL", "Issuer Credit Rating", "Local Currency LT|0")</f>
        <v>Stable</v>
      </c>
      <c r="P196" s="9" t="str">
        <f>_xll.SNL.Clients.Office.Excel.Functions.SPG(A196, "RD_RATING_ACTION_GLOBAL", "Issuer Credit Rating", "Local Currency LT|0")</f>
        <v>Downgrade | CreditWatch/Outlook (05/15/2020)</v>
      </c>
      <c r="Q196" s="10">
        <f>_xll.SNL.Clients.Office.Excel.Functions.SPG(A196, "RD_LAST_REVIEW_DATE_GLOBAL", "Issuer Credit Rating", "Local Currency LT")</f>
        <v>45432</v>
      </c>
      <c r="R196" s="10">
        <f>_xll.SNL.Clients.Office.Excel.Functions.SPG(A196, "RD_CREDIT_RATING_DATE_GLOBAL", "Issuer Credit Rating", "Local Currency LT|0")</f>
        <v>43966</v>
      </c>
      <c r="S196" s="10">
        <f>_xll.SNL.Clients.Office.Excel.Functions.SPG(A196, "RD_CREDIT_WATCH_OUTLOOK_DATE_GLOBAL", "Issuer Credit Rating", "Local Currency LT|0")</f>
        <v>43966</v>
      </c>
    </row>
    <row r="197" spans="1:19">
      <c r="A197" t="s">
        <v>201</v>
      </c>
      <c r="B197" t="str">
        <f>_xll.SNL.Clients.Office.Excel.Functions.SPG(A197,"SP_IPO_DATE")</f>
        <v/>
      </c>
      <c r="C197" s="5">
        <f>_xll.SNL.Clients.Office.Excel.Functions.SPG(A197, "SP_VOLUME_AVG_WEEKLY_TO_SHARES_OUT", , "1M")</f>
        <v>5.2804737460446418</v>
      </c>
      <c r="D197" s="5">
        <f>_xll.SNL.Clients.Office.Excel.Functions.SPG(A197, "SP_VOLUME_AVG_WEEKLY_TO_SHARES_OUT", , "3M")</f>
        <v>4.5104326236201135</v>
      </c>
      <c r="E197" s="5">
        <f>_xll.SNL.Clients.Office.Excel.Functions.SPG(A197, "SP_VOLUME_AVG_DAILY_TO_1YR_AVG_DAILY", , "1M")</f>
        <v>117.29</v>
      </c>
      <c r="F197" s="5">
        <f>_xll.SNL.Clients.Office.Excel.Functions.SPG(A197, "SP_VOLUME_AVG_DAILY_TO_1YR_AVG_DAILY", , "3M")</f>
        <v>100.19</v>
      </c>
      <c r="G197" s="9" t="str">
        <f>_xll.SNL.Clients.Office.Excel.Functions.SPG(A197, "IQ_SECTOR")</f>
        <v>Materials</v>
      </c>
      <c r="H197" s="9" t="str">
        <f>_xll.SNL.Clients.Office.Excel.Functions.SPG(A197, "IQ_INDUSTRY_GROUP")</f>
        <v>Materials</v>
      </c>
      <c r="I197" s="9" t="str">
        <f>_xll.SNL.Clients.Office.Excel.Functions.SPG(A197, "IQ_INDUSTRY")</f>
        <v>Metals and Mining</v>
      </c>
      <c r="J197" s="9" t="str">
        <f>_xll.SNL.Clients.Office.Excel.Functions.SPG(A197, "IQ_PRIMARY_INDUSTRY")</f>
        <v>Copper</v>
      </c>
      <c r="K197" s="9" t="str">
        <f>_xll.SNL.Clients.Office.Excel.Functions.SPG(A197, "NAICS_CODE", "Primary")</f>
        <v>212230 - Copper, Nickel, Lead, and Zinc Mining</v>
      </c>
      <c r="L197" s="9" t="str">
        <f>_xll.SNL.Clients.Office.Excel.Functions.SPG(A197, "SP_TOPICTAG")</f>
        <v>Environmental Engineering; Mining Technology; Disposal and Recycling</v>
      </c>
      <c r="M197" s="5">
        <f>_xll.SNL.Clients.Office.Excel.Functions.SPG(A197, "SP_PCT_SHARES_OWNED_ALL_INSTITUTIONS")</f>
        <v>85.48</v>
      </c>
      <c r="N197" s="9" t="str">
        <f>_xll.SNL.Clients.Office.Excel.Functions.SPG(A197, "RD_CREDIT_RATING_GLOBAL", "Issuer Credit Rating", "Local Currency LT|0")</f>
        <v>BBB-</v>
      </c>
      <c r="O197" s="9" t="str">
        <f>_xll.SNL.Clients.Office.Excel.Functions.SPG(A197, "RD_CWOL_GLOBAL", "Issuer Credit Rating", "Local Currency LT|0")</f>
        <v>Stable</v>
      </c>
      <c r="P197" s="9" t="str">
        <f>_xll.SNL.Clients.Office.Excel.Functions.SPG(A197, "RD_RATING_ACTION_GLOBAL", "Issuer Credit Rating", "Local Currency LT|0")</f>
        <v>Upgrade | CreditWatch/Outlook (05/13/2024)</v>
      </c>
      <c r="Q197" s="10">
        <f>_xll.SNL.Clients.Office.Excel.Functions.SPG(A197, "RD_LAST_REVIEW_DATE_GLOBAL", "Issuer Credit Rating", "Local Currency LT")</f>
        <v>45425</v>
      </c>
      <c r="R197" s="10">
        <f>_xll.SNL.Clients.Office.Excel.Functions.SPG(A197, "RD_CREDIT_RATING_DATE_GLOBAL", "Issuer Credit Rating", "Local Currency LT|0")</f>
        <v>45425</v>
      </c>
      <c r="S197" s="10">
        <f>_xll.SNL.Clients.Office.Excel.Functions.SPG(A197, "RD_CREDIT_WATCH_OUTLOOK_DATE_GLOBAL", "Issuer Credit Rating", "Local Currency LT|0")</f>
        <v>45425</v>
      </c>
    </row>
    <row r="198" spans="1:19">
      <c r="A198" t="s">
        <v>202</v>
      </c>
      <c r="B198" s="10">
        <f>_xll.SNL.Clients.Office.Excel.Functions.SPG(A198,"SP_IPO_DATE")</f>
        <v>36868</v>
      </c>
      <c r="C198" s="5">
        <f>_xll.SNL.Clients.Office.Excel.Functions.SPG(A198, "SP_VOLUME_AVG_WEEKLY_TO_SHARES_OUT", , "1M")</f>
        <v>1.7909610395262614</v>
      </c>
      <c r="D198" s="5">
        <f>_xll.SNL.Clients.Office.Excel.Functions.SPG(A198, "SP_VOLUME_AVG_WEEKLY_TO_SHARES_OUT", , "3M")</f>
        <v>2.0153873507376385</v>
      </c>
      <c r="E198" s="5">
        <f>_xll.SNL.Clients.Office.Excel.Functions.SPG(A198, "SP_VOLUME_AVG_DAILY_TO_1YR_AVG_DAILY", , "1M")</f>
        <v>80.83</v>
      </c>
      <c r="F198" s="5">
        <f>_xll.SNL.Clients.Office.Excel.Functions.SPG(A198, "SP_VOLUME_AVG_DAILY_TO_1YR_AVG_DAILY", , "3M")</f>
        <v>90.96</v>
      </c>
      <c r="G198" s="9" t="str">
        <f>_xll.SNL.Clients.Office.Excel.Functions.SPG(A198, "IQ_SECTOR")</f>
        <v>Consumer Discretionary</v>
      </c>
      <c r="H198" s="9" t="str">
        <f>_xll.SNL.Clients.Office.Excel.Functions.SPG(A198, "IQ_INDUSTRY_GROUP")</f>
        <v>Consumer Durables and Apparel</v>
      </c>
      <c r="I198" s="9" t="str">
        <f>_xll.SNL.Clients.Office.Excel.Functions.SPG(A198, "IQ_INDUSTRY")</f>
        <v>Household Durables</v>
      </c>
      <c r="J198" s="9" t="str">
        <f>_xll.SNL.Clients.Office.Excel.Functions.SPG(A198, "IQ_PRIMARY_INDUSTRY")</f>
        <v>Consumer Electronics</v>
      </c>
      <c r="K198" s="9" t="str">
        <f>_xll.SNL.Clients.Office.Excel.Functions.SPG(A198, "NAICS_CODE", "Primary")</f>
        <v>33451 - Navigational, Measuring, Electromedical, and Control Instruments Manufacturing</v>
      </c>
      <c r="L198" s="9" t="str">
        <f>_xll.SNL.Clients.Office.Excel.Functions.SPG(A198, "SP_TOPICTAG")</f>
        <v>Software Development; Fitness; GPS; Mapping Services; Navigation; Sensors; Wearables</v>
      </c>
      <c r="M198" s="5">
        <f>_xll.SNL.Clients.Office.Excel.Functions.SPG(A198, "SP_PCT_SHARES_OWNED_ALL_INSTITUTIONS")</f>
        <v>57.92</v>
      </c>
      <c r="N198" s="9" t="str">
        <f>_xll.SNL.Clients.Office.Excel.Functions.SPG(A198, "RD_CREDIT_RATING_GLOBAL", "Issuer Credit Rating", "Local Currency LT|0")</f>
        <v/>
      </c>
      <c r="O198" s="9" t="str">
        <f>_xll.SNL.Clients.Office.Excel.Functions.SPG(A198, "RD_CWOL_GLOBAL", "Issuer Credit Rating", "Local Currency LT|0")</f>
        <v/>
      </c>
      <c r="P198" s="9" t="str">
        <f>_xll.SNL.Clients.Office.Excel.Functions.SPG(A198, "RD_RATING_ACTION_GLOBAL", "Issuer Credit Rating", "Local Currency LT|0")</f>
        <v/>
      </c>
      <c r="Q198" s="10" t="str">
        <f>_xll.SNL.Clients.Office.Excel.Functions.SPG(A198, "RD_LAST_REVIEW_DATE_GLOBAL", "Issuer Credit Rating", "Local Currency LT")</f>
        <v/>
      </c>
      <c r="R198" s="10" t="str">
        <f>_xll.SNL.Clients.Office.Excel.Functions.SPG(A198, "RD_CREDIT_RATING_DATE_GLOBAL", "Issuer Credit Rating", "Local Currency LT|0")</f>
        <v/>
      </c>
      <c r="S198" s="10" t="str">
        <f>_xll.SNL.Clients.Office.Excel.Functions.SPG(A198, "RD_CREDIT_WATCH_OUTLOOK_DATE_GLOBAL", "Issuer Credit Rating", "Local Currency LT|0")</f>
        <v/>
      </c>
    </row>
    <row r="199" spans="1:19">
      <c r="A199" t="s">
        <v>203</v>
      </c>
      <c r="B199" s="10">
        <f>_xll.SNL.Clients.Office.Excel.Functions.SPG(A199,"SP_IPO_DATE")</f>
        <v>34246</v>
      </c>
      <c r="C199" s="5">
        <f>_xll.SNL.Clients.Office.Excel.Functions.SPG(A199, "SP_VOLUME_AVG_WEEKLY_TO_SHARES_OUT", , "1M")</f>
        <v>3.2802928063828931</v>
      </c>
      <c r="D199" s="5">
        <f>_xll.SNL.Clients.Office.Excel.Functions.SPG(A199, "SP_VOLUME_AVG_WEEKLY_TO_SHARES_OUT", , "3M")</f>
        <v>2.9273655483783307</v>
      </c>
      <c r="E199" s="5">
        <f>_xll.SNL.Clients.Office.Excel.Functions.SPG(A199, "SP_VOLUME_AVG_DAILY_TO_1YR_AVG_DAILY", , "1M")</f>
        <v>133.02000000000001</v>
      </c>
      <c r="F199" s="5">
        <f>_xll.SNL.Clients.Office.Excel.Functions.SPG(A199, "SP_VOLUME_AVG_DAILY_TO_1YR_AVG_DAILY", , "3M")</f>
        <v>118.71</v>
      </c>
      <c r="G199" s="9" t="str">
        <f>_xll.SNL.Clients.Office.Excel.Functions.SPG(A199, "IQ_SECTOR")</f>
        <v>Information Technology</v>
      </c>
      <c r="H199" s="9" t="str">
        <f>_xll.SNL.Clients.Office.Excel.Functions.SPG(A199, "IQ_INDUSTRY_GROUP")</f>
        <v>Software and Services</v>
      </c>
      <c r="I199" s="9" t="str">
        <f>_xll.SNL.Clients.Office.Excel.Functions.SPG(A199, "IQ_INDUSTRY")</f>
        <v>IT Services</v>
      </c>
      <c r="J199" s="9" t="str">
        <f>_xll.SNL.Clients.Office.Excel.Functions.SPG(A199, "IQ_PRIMARY_INDUSTRY")</f>
        <v>IT Consulting and Other Services</v>
      </c>
      <c r="K199" s="9" t="str">
        <f>_xll.SNL.Clients.Office.Excel.Functions.SPG(A199, "NAICS_CODE", "Primary")</f>
        <v>541512 - Computer Systems Design Services</v>
      </c>
      <c r="L199" s="9" t="str">
        <f>_xll.SNL.Clients.Office.Excel.Functions.SPG(A199, "SP_TOPICTAG")</f>
        <v>Customer Relationship Management; Text Analytics; Content Creation</v>
      </c>
      <c r="M199" s="5">
        <f>_xll.SNL.Clients.Office.Excel.Functions.SPG(A199, "SP_PCT_SHARES_OWNED_ALL_INSTITUTIONS")</f>
        <v>94.14</v>
      </c>
      <c r="N199" s="9" t="str">
        <f>_xll.SNL.Clients.Office.Excel.Functions.SPG(A199, "RD_CREDIT_RATING_GLOBAL", "Issuer Credit Rating", "Local Currency LT|0")</f>
        <v>BBB-</v>
      </c>
      <c r="O199" s="9" t="str">
        <f>_xll.SNL.Clients.Office.Excel.Functions.SPG(A199, "RD_CWOL_GLOBAL", "Issuer Credit Rating", "Local Currency LT|0")</f>
        <v>Stable</v>
      </c>
      <c r="P199" s="9" t="str">
        <f>_xll.SNL.Clients.Office.Excel.Functions.SPG(A199, "RD_RATING_ACTION_GLOBAL", "Issuer Credit Rating", "Local Currency LT|0")</f>
        <v>Upgrade | CreditWatch/Outlook (07/18/2023)</v>
      </c>
      <c r="Q199" s="10">
        <f>_xll.SNL.Clients.Office.Excel.Functions.SPG(A199, "RD_LAST_REVIEW_DATE_GLOBAL", "Issuer Credit Rating", "Local Currency LT")</f>
        <v>45643</v>
      </c>
      <c r="R199" s="10">
        <f>_xll.SNL.Clients.Office.Excel.Functions.SPG(A199, "RD_CREDIT_RATING_DATE_GLOBAL", "Issuer Credit Rating", "Local Currency LT|0")</f>
        <v>45125</v>
      </c>
      <c r="S199" s="10">
        <f>_xll.SNL.Clients.Office.Excel.Functions.SPG(A199, "RD_CREDIT_WATCH_OUTLOOK_DATE_GLOBAL", "Issuer Credit Rating", "Local Currency LT|0")</f>
        <v>45125</v>
      </c>
    </row>
    <row r="200" spans="1:19">
      <c r="A200" t="s">
        <v>204</v>
      </c>
      <c r="B200" t="str">
        <f>_xll.SNL.Clients.Office.Excel.Functions.SPG(A200,"SP_IPO_DATE")</f>
        <v/>
      </c>
      <c r="C200" s="5">
        <f>_xll.SNL.Clients.Office.Excel.Functions.SPG(A200, "SP_VOLUME_AVG_WEEKLY_TO_SHARES_OUT", , "1M")</f>
        <v>2.6599326053234003</v>
      </c>
      <c r="D200" s="5">
        <f>_xll.SNL.Clients.Office.Excel.Functions.SPG(A200, "SP_VOLUME_AVG_WEEKLY_TO_SHARES_OUT", , "3M")</f>
        <v>3.3547524242421169</v>
      </c>
      <c r="E200" s="5">
        <f>_xll.SNL.Clients.Office.Excel.Functions.SPG(A200, "SP_VOLUME_AVG_DAILY_TO_1YR_AVG_DAILY", , "1M")</f>
        <v>80.73</v>
      </c>
      <c r="F200" s="5">
        <f>_xll.SNL.Clients.Office.Excel.Functions.SPG(A200, "SP_VOLUME_AVG_DAILY_TO_1YR_AVG_DAILY", , "3M")</f>
        <v>101.82</v>
      </c>
      <c r="G200" s="9" t="str">
        <f>_xll.SNL.Clients.Office.Excel.Functions.SPG(A200, "IQ_SECTOR")</f>
        <v>Health Care</v>
      </c>
      <c r="H200" s="9" t="str">
        <f>_xll.SNL.Clients.Office.Excel.Functions.SPG(A200, "IQ_INDUSTRY_GROUP")</f>
        <v>Health Care Equipment and Services</v>
      </c>
      <c r="I200" s="9" t="str">
        <f>_xll.SNL.Clients.Office.Excel.Functions.SPG(A200, "IQ_INDUSTRY")</f>
        <v>Health Care Equipment and Supplies</v>
      </c>
      <c r="J200" s="9" t="str">
        <f>_xll.SNL.Clients.Office.Excel.Functions.SPG(A200, "IQ_PRIMARY_INDUSTRY")</f>
        <v>Health Care Equipment</v>
      </c>
      <c r="K200" s="9" t="str">
        <f>_xll.SNL.Clients.Office.Excel.Functions.SPG(A200, "NAICS_CODE", "Primary")</f>
        <v>33451 - Navigational, Measuring, Electromedical, and Control Instruments Manufacturing</v>
      </c>
      <c r="L200" s="9" t="str">
        <f>_xll.SNL.Clients.Office.Excel.Functions.SPG(A200, "SP_TOPICTAG")</f>
        <v>Health Diagnostics; Assistive Technology; Cardiovascular; Neurology; Surgery</v>
      </c>
      <c r="M200" s="5">
        <f>_xll.SNL.Clients.Office.Excel.Functions.SPG(A200, "SP_PCT_SHARES_OWNED_ALL_INSTITUTIONS")</f>
        <v>83.36</v>
      </c>
      <c r="N200" s="9" t="str">
        <f>_xll.SNL.Clients.Office.Excel.Functions.SPG(A200, "RD_CREDIT_RATING_GLOBAL", "Issuer Credit Rating", "Local Currency LT|0")</f>
        <v>BBB</v>
      </c>
      <c r="O200" s="9" t="str">
        <f>_xll.SNL.Clients.Office.Excel.Functions.SPG(A200, "RD_CWOL_GLOBAL", "Issuer Credit Rating", "Local Currency LT|0")</f>
        <v>Stable</v>
      </c>
      <c r="P200" s="9" t="str">
        <f>_xll.SNL.Clients.Office.Excel.Functions.SPG(A200, "RD_RATING_ACTION_GLOBAL", "Issuer Credit Rating", "Local Currency LT|0")</f>
        <v>New Rating | CreditWatch/Outlook (01/04/2023)</v>
      </c>
      <c r="Q200" s="10">
        <f>_xll.SNL.Clients.Office.Excel.Functions.SPG(A200, "RD_LAST_REVIEW_DATE_GLOBAL", "Issuer Credit Rating", "Local Currency LT")</f>
        <v>45679</v>
      </c>
      <c r="R200" s="10">
        <f>_xll.SNL.Clients.Office.Excel.Functions.SPG(A200, "RD_CREDIT_RATING_DATE_GLOBAL", "Issuer Credit Rating", "Local Currency LT|0")</f>
        <v>44930</v>
      </c>
      <c r="S200" s="10">
        <f>_xll.SNL.Clients.Office.Excel.Functions.SPG(A200, "RD_CREDIT_WATCH_OUTLOOK_DATE_GLOBAL", "Issuer Credit Rating", "Local Currency LT|0")</f>
        <v>44930</v>
      </c>
    </row>
    <row r="201" spans="1:19">
      <c r="A201" t="s">
        <v>205</v>
      </c>
      <c r="B201" t="str">
        <f>_xll.SNL.Clients.Office.Excel.Functions.SPG(A201,"SP_IPO_DATE")</f>
        <v/>
      </c>
      <c r="C201" s="5">
        <f>_xll.SNL.Clients.Office.Excel.Functions.SPG(A201, "SP_VOLUME_AVG_WEEKLY_TO_SHARES_OUT", , "1M")</f>
        <v>7.6985214797650787</v>
      </c>
      <c r="D201" s="5">
        <f>_xll.SNL.Clients.Office.Excel.Functions.SPG(A201, "SP_VOLUME_AVG_WEEKLY_TO_SHARES_OUT", , "3M")</f>
        <v>6.0531723758197664</v>
      </c>
      <c r="E201" s="5">
        <f>_xll.SNL.Clients.Office.Excel.Functions.SPG(A201, "SP_VOLUME_AVG_DAILY_TO_1YR_AVG_DAILY", , "1M")</f>
        <v>121.72</v>
      </c>
      <c r="F201" s="5">
        <f>_xll.SNL.Clients.Office.Excel.Functions.SPG(A201, "SP_VOLUME_AVG_DAILY_TO_1YR_AVG_DAILY", , "3M")</f>
        <v>95.71</v>
      </c>
      <c r="G201" s="9" t="str">
        <f>_xll.SNL.Clients.Office.Excel.Functions.SPG(A201, "IQ_SECTOR")</f>
        <v>Industrials</v>
      </c>
      <c r="H201" s="9" t="str">
        <f>_xll.SNL.Clients.Office.Excel.Functions.SPG(A201, "IQ_INDUSTRY_GROUP")</f>
        <v>Capital Goods</v>
      </c>
      <c r="I201" s="9" t="str">
        <f>_xll.SNL.Clients.Office.Excel.Functions.SPG(A201, "IQ_INDUSTRY")</f>
        <v>Electrical Equipment</v>
      </c>
      <c r="J201" s="9" t="str">
        <f>_xll.SNL.Clients.Office.Excel.Functions.SPG(A201, "IQ_PRIMARY_INDUSTRY")</f>
        <v>Heavy Electrical Equipment</v>
      </c>
      <c r="K201" s="9" t="str">
        <f>_xll.SNL.Clients.Office.Excel.Functions.SPG(A201, "NAICS_CODE", "Primary")</f>
        <v>33361 - Engine, Turbine, and Power Transmission Equipment Manufacturing</v>
      </c>
      <c r="L201" s="9" t="str">
        <f>_xll.SNL.Clients.Office.Excel.Functions.SPG(A201, "SP_TOPICTAG")</f>
        <v>Clean Energy; Energy Storage; Utility Scale Solar</v>
      </c>
      <c r="M201" s="5">
        <f>_xll.SNL.Clients.Office.Excel.Functions.SPG(A201, "SP_PCT_SHARES_OWNED_ALL_INSTITUTIONS")</f>
        <v>78.28</v>
      </c>
      <c r="N201" s="9" t="str">
        <f>_xll.SNL.Clients.Office.Excel.Functions.SPG(A201, "RD_CREDIT_RATING_GLOBAL", "Issuer Credit Rating", "Local Currency LT|0")</f>
        <v>BBB-</v>
      </c>
      <c r="O201" s="9" t="str">
        <f>_xll.SNL.Clients.Office.Excel.Functions.SPG(A201, "RD_CWOL_GLOBAL", "Issuer Credit Rating", "Local Currency LT|0")</f>
        <v>Stable</v>
      </c>
      <c r="P201" s="9" t="str">
        <f>_xll.SNL.Clients.Office.Excel.Functions.SPG(A201, "RD_RATING_ACTION_GLOBAL", "Issuer Credit Rating", "Local Currency LT|0")</f>
        <v>New Rating | CreditWatch/Outlook (04/02/2024)</v>
      </c>
      <c r="Q201" s="10">
        <f>_xll.SNL.Clients.Office.Excel.Functions.SPG(A201, "RD_LAST_REVIEW_DATE_GLOBAL", "Issuer Credit Rating", "Local Currency LT")</f>
        <v>45384</v>
      </c>
      <c r="R201" s="10">
        <f>_xll.SNL.Clients.Office.Excel.Functions.SPG(A201, "RD_CREDIT_RATING_DATE_GLOBAL", "Issuer Credit Rating", "Local Currency LT|0")</f>
        <v>45384</v>
      </c>
      <c r="S201" s="10">
        <f>_xll.SNL.Clients.Office.Excel.Functions.SPG(A201, "RD_CREDIT_WATCH_OUTLOOK_DATE_GLOBAL", "Issuer Credit Rating", "Local Currency LT|0")</f>
        <v>45384</v>
      </c>
    </row>
    <row r="202" spans="1:19">
      <c r="A202" t="s">
        <v>206</v>
      </c>
      <c r="B202" s="10">
        <f>_xll.SNL.Clients.Office.Excel.Functions.SPG(A202,"SP_IPO_DATE")</f>
        <v>32682</v>
      </c>
      <c r="C202" s="5">
        <f>_xll.SNL.Clients.Office.Excel.Functions.SPG(A202, "SP_VOLUME_AVG_WEEKLY_TO_SHARES_OUT", , "1M")</f>
        <v>2.7825039989640583</v>
      </c>
      <c r="D202" s="5">
        <f>_xll.SNL.Clients.Office.Excel.Functions.SPG(A202, "SP_VOLUME_AVG_WEEKLY_TO_SHARES_OUT", , "3M")</f>
        <v>2.7071194308677944</v>
      </c>
      <c r="E202" s="5">
        <f>_xll.SNL.Clients.Office.Excel.Functions.SPG(A202, "SP_VOLUME_AVG_DAILY_TO_1YR_AVG_DAILY", , "1M")</f>
        <v>87.93</v>
      </c>
      <c r="F202" s="5">
        <f>_xll.SNL.Clients.Office.Excel.Functions.SPG(A202, "SP_VOLUME_AVG_DAILY_TO_1YR_AVG_DAILY", , "3M")</f>
        <v>85.55</v>
      </c>
      <c r="G202" s="9" t="str">
        <f>_xll.SNL.Clients.Office.Excel.Functions.SPG(A202, "IQ_SECTOR")</f>
        <v>Information Technology</v>
      </c>
      <c r="H202" s="9" t="str">
        <f>_xll.SNL.Clients.Office.Excel.Functions.SPG(A202, "IQ_INDUSTRY_GROUP")</f>
        <v>Software and Services</v>
      </c>
      <c r="I202" s="9" t="str">
        <f>_xll.SNL.Clients.Office.Excel.Functions.SPG(A202, "IQ_INDUSTRY")</f>
        <v>Software</v>
      </c>
      <c r="J202" s="9" t="str">
        <f>_xll.SNL.Clients.Office.Excel.Functions.SPG(A202, "IQ_PRIMARY_INDUSTRY")</f>
        <v>Systems Software</v>
      </c>
      <c r="K202" s="9" t="str">
        <f>_xll.SNL.Clients.Office.Excel.Functions.SPG(A202, "NAICS_CODE", "Primary")</f>
        <v>513210 - Software Publishers</v>
      </c>
      <c r="L202" s="9" t="str">
        <f>_xll.SNL.Clients.Office.Excel.Functions.SPG(A202, "SP_TOPICTAG")</f>
        <v>Anti-Fraud; Authentication; Encryption; Endpoint Security Integrity; Identity Theft Prevention; Cloud Security; Network Security</v>
      </c>
      <c r="M202" s="5">
        <f>_xll.SNL.Clients.Office.Excel.Functions.SPG(A202, "SP_PCT_SHARES_OWNED_ALL_INSTITUTIONS")</f>
        <v>85.5</v>
      </c>
      <c r="N202" s="9" t="str">
        <f>_xll.SNL.Clients.Office.Excel.Functions.SPG(A202, "RD_CREDIT_RATING_GLOBAL", "Issuer Credit Rating", "Local Currency LT|0")</f>
        <v>BB</v>
      </c>
      <c r="O202" s="9" t="str">
        <f>_xll.SNL.Clients.Office.Excel.Functions.SPG(A202, "RD_CWOL_GLOBAL", "Issuer Credit Rating", "Local Currency LT|0")</f>
        <v>Stable</v>
      </c>
      <c r="P202" s="9" t="str">
        <f>_xll.SNL.Clients.Office.Excel.Functions.SPG(A202, "RD_RATING_ACTION_GLOBAL", "Issuer Credit Rating", "Local Currency LT|0")</f>
        <v>Downgrade | CreditWatch/Outlook (11/04/2019)</v>
      </c>
      <c r="Q202" s="10">
        <f>_xll.SNL.Clients.Office.Excel.Functions.SPG(A202, "RD_LAST_REVIEW_DATE_GLOBAL", "Issuer Credit Rating", "Local Currency LT")</f>
        <v>45698</v>
      </c>
      <c r="R202" s="10">
        <f>_xll.SNL.Clients.Office.Excel.Functions.SPG(A202, "RD_CREDIT_RATING_DATE_GLOBAL", "Issuer Credit Rating", "Local Currency LT|0")</f>
        <v>43773</v>
      </c>
      <c r="S202" s="10">
        <f>_xll.SNL.Clients.Office.Excel.Functions.SPG(A202, "RD_CREDIT_WATCH_OUTLOOK_DATE_GLOBAL", "Issuer Credit Rating", "Local Currency LT|0")</f>
        <v>43773</v>
      </c>
    </row>
    <row r="203" spans="1:19">
      <c r="A203" t="s">
        <v>207</v>
      </c>
      <c r="B203" s="10">
        <f>_xll.SNL.Clients.Office.Excel.Functions.SPG(A203,"SP_IPO_DATE")</f>
        <v>40219</v>
      </c>
      <c r="C203" s="5">
        <f>_xll.SNL.Clients.Office.Excel.Functions.SPG(A203, "SP_VOLUME_AVG_WEEKLY_TO_SHARES_OUT", , "1M")</f>
        <v>6.5305225317386553</v>
      </c>
      <c r="D203" s="5">
        <f>_xll.SNL.Clients.Office.Excel.Functions.SPG(A203, "SP_VOLUME_AVG_WEEKLY_TO_SHARES_OUT", , "3M")</f>
        <v>6.0245656890057786</v>
      </c>
      <c r="E203" s="5">
        <f>_xll.SNL.Clients.Office.Excel.Functions.SPG(A203, "SP_VOLUME_AVG_DAILY_TO_1YR_AVG_DAILY", , "1M")</f>
        <v>84.42</v>
      </c>
      <c r="F203" s="5">
        <f>_xll.SNL.Clients.Office.Excel.Functions.SPG(A203, "SP_VOLUME_AVG_DAILY_TO_1YR_AVG_DAILY", , "3M")</f>
        <v>77.88</v>
      </c>
      <c r="G203" s="9" t="str">
        <f>_xll.SNL.Clients.Office.Excel.Functions.SPG(A203, "IQ_SECTOR")</f>
        <v>Industrials</v>
      </c>
      <c r="H203" s="9" t="str">
        <f>_xll.SNL.Clients.Office.Excel.Functions.SPG(A203, "IQ_INDUSTRY_GROUP")</f>
        <v>Capital Goods</v>
      </c>
      <c r="I203" s="9" t="str">
        <f>_xll.SNL.Clients.Office.Excel.Functions.SPG(A203, "IQ_INDUSTRY")</f>
        <v>Electrical Equipment</v>
      </c>
      <c r="J203" s="9" t="str">
        <f>_xll.SNL.Clients.Office.Excel.Functions.SPG(A203, "IQ_PRIMARY_INDUSTRY")</f>
        <v>Electrical Components and Equipment</v>
      </c>
      <c r="K203" s="9" t="str">
        <f>_xll.SNL.Clients.Office.Excel.Functions.SPG(A203, "NAICS_CODE", "Primary")</f>
        <v>335312 - Motor and Generator Manufacturing</v>
      </c>
      <c r="L203" s="9" t="str">
        <f>_xll.SNL.Clients.Office.Excel.Functions.SPG(A203, "SP_TOPICTAG")</f>
        <v>Clean Energy; Energy Efficiency; Energy Management; Energy Storage; Industrial Automation; Smart Energy; Remote Access and Control</v>
      </c>
      <c r="M203" s="5">
        <f>_xll.SNL.Clients.Office.Excel.Functions.SPG(A203, "SP_PCT_SHARES_OWNED_ALL_INSTITUTIONS")</f>
        <v>90.19</v>
      </c>
      <c r="N203" s="9" t="str">
        <f>_xll.SNL.Clients.Office.Excel.Functions.SPG(A203, "RD_CREDIT_RATING_GLOBAL", "Issuer Credit Rating", "Local Currency LT|0")</f>
        <v/>
      </c>
      <c r="O203" s="9" t="str">
        <f>_xll.SNL.Clients.Office.Excel.Functions.SPG(A203, "RD_CWOL_GLOBAL", "Issuer Credit Rating", "Local Currency LT|0")</f>
        <v/>
      </c>
      <c r="P203" s="9" t="str">
        <f>_xll.SNL.Clients.Office.Excel.Functions.SPG(A203, "RD_RATING_ACTION_GLOBAL", "Issuer Credit Rating", "Local Currency LT|0")</f>
        <v/>
      </c>
      <c r="Q203" s="10" t="str">
        <f>_xll.SNL.Clients.Office.Excel.Functions.SPG(A203, "RD_LAST_REVIEW_DATE_GLOBAL", "Issuer Credit Rating", "Local Currency LT")</f>
        <v/>
      </c>
      <c r="R203" s="10" t="str">
        <f>_xll.SNL.Clients.Office.Excel.Functions.SPG(A203, "RD_CREDIT_RATING_DATE_GLOBAL", "Issuer Credit Rating", "Local Currency LT|0")</f>
        <v/>
      </c>
      <c r="S203" s="10" t="str">
        <f>_xll.SNL.Clients.Office.Excel.Functions.SPG(A203, "RD_CREDIT_WATCH_OUTLOOK_DATE_GLOBAL", "Issuer Credit Rating", "Local Currency LT|0")</f>
        <v/>
      </c>
    </row>
    <row r="204" spans="1:19">
      <c r="A204" t="s">
        <v>208</v>
      </c>
      <c r="B204" t="str">
        <f>_xll.SNL.Clients.Office.Excel.Functions.SPG(A204,"SP_IPO_DATE")</f>
        <v/>
      </c>
      <c r="C204" s="5">
        <f>_xll.SNL.Clients.Office.Excel.Functions.SPG(A204, "SP_VOLUME_AVG_WEEKLY_TO_SHARES_OUT", , "1M")</f>
        <v>3.164841889003009</v>
      </c>
      <c r="D204" s="5">
        <f>_xll.SNL.Clients.Office.Excel.Functions.SPG(A204, "SP_VOLUME_AVG_WEEKLY_TO_SHARES_OUT", , "3M")</f>
        <v>2.9820354091358183</v>
      </c>
      <c r="E204" s="5">
        <f>_xll.SNL.Clients.Office.Excel.Functions.SPG(A204, "SP_VOLUME_AVG_DAILY_TO_1YR_AVG_DAILY", , "1M")</f>
        <v>143.05000000000001</v>
      </c>
      <c r="F204" s="5">
        <f>_xll.SNL.Clients.Office.Excel.Functions.SPG(A204, "SP_VOLUME_AVG_DAILY_TO_1YR_AVG_DAILY", , "3M")</f>
        <v>134.79</v>
      </c>
      <c r="G204" s="9" t="str">
        <f>_xll.SNL.Clients.Office.Excel.Functions.SPG(A204, "IQ_SECTOR")</f>
        <v>Industrials</v>
      </c>
      <c r="H204" s="9" t="str">
        <f>_xll.SNL.Clients.Office.Excel.Functions.SPG(A204, "IQ_INDUSTRY_GROUP")</f>
        <v>Capital Goods</v>
      </c>
      <c r="I204" s="9" t="str">
        <f>_xll.SNL.Clients.Office.Excel.Functions.SPG(A204, "IQ_INDUSTRY")</f>
        <v>Aerospace and Defense</v>
      </c>
      <c r="J204" s="9" t="str">
        <f>_xll.SNL.Clients.Office.Excel.Functions.SPG(A204, "IQ_PRIMARY_INDUSTRY")</f>
        <v>Aerospace and Defense</v>
      </c>
      <c r="K204" s="9" t="str">
        <f>_xll.SNL.Clients.Office.Excel.Functions.SPG(A204, "NAICS_CODE", "Primary")</f>
        <v>336411 - Aircraft Manufacturing</v>
      </c>
      <c r="L204" s="9" t="str">
        <f>_xll.SNL.Clients.Office.Excel.Functions.SPG(A204, "SP_TOPICTAG")</f>
        <v>Industrial Automation; Marine Transportation; Simulation; Process Automation</v>
      </c>
      <c r="M204" s="5">
        <f>_xll.SNL.Clients.Office.Excel.Functions.SPG(A204, "SP_PCT_SHARES_OWNED_ALL_INSTITUTIONS")</f>
        <v>85.29</v>
      </c>
      <c r="N204" s="9" t="str">
        <f>_xll.SNL.Clients.Office.Excel.Functions.SPG(A204, "RD_CREDIT_RATING_GLOBAL", "Issuer Credit Rating", "Local Currency LT|0")</f>
        <v>A</v>
      </c>
      <c r="O204" s="9" t="str">
        <f>_xll.SNL.Clients.Office.Excel.Functions.SPG(A204, "RD_CWOL_GLOBAL", "Issuer Credit Rating", "Local Currency LT|0")</f>
        <v>Stable</v>
      </c>
      <c r="P204" s="9" t="str">
        <f>_xll.SNL.Clients.Office.Excel.Functions.SPG(A204, "RD_RATING_ACTION_GLOBAL", "Issuer Credit Rating", "Local Currency LT|0")</f>
        <v>Upgrade | CreditWatch/Outlook (07/16/2024)</v>
      </c>
      <c r="Q204" s="10">
        <f>_xll.SNL.Clients.Office.Excel.Functions.SPG(A204, "RD_LAST_REVIEW_DATE_GLOBAL", "Issuer Credit Rating", "Local Currency LT")</f>
        <v>45582</v>
      </c>
      <c r="R204" s="10">
        <f>_xll.SNL.Clients.Office.Excel.Functions.SPG(A204, "RD_CREDIT_RATING_DATE_GLOBAL", "Issuer Credit Rating", "Local Currency LT|0")</f>
        <v>45489</v>
      </c>
      <c r="S204" s="10">
        <f>_xll.SNL.Clients.Office.Excel.Functions.SPG(A204, "RD_CREDIT_WATCH_OUTLOOK_DATE_GLOBAL", "Issuer Credit Rating", "Local Currency LT|0")</f>
        <v>45489</v>
      </c>
    </row>
    <row r="205" spans="1:19">
      <c r="A205" t="s">
        <v>209</v>
      </c>
      <c r="B205" t="str">
        <f>_xll.SNL.Clients.Office.Excel.Functions.SPG(A205,"SP_IPO_DATE")</f>
        <v/>
      </c>
      <c r="C205" s="5">
        <f>_xll.SNL.Clients.Office.Excel.Functions.SPG(A205, "SP_VOLUME_AVG_WEEKLY_TO_SHARES_OUT", , "1M")</f>
        <v>2.8380367354059288</v>
      </c>
      <c r="D205" s="5">
        <f>_xll.SNL.Clients.Office.Excel.Functions.SPG(A205, "SP_VOLUME_AVG_WEEKLY_TO_SHARES_OUT", , "3M")</f>
        <v>2.4401723205946597</v>
      </c>
      <c r="E205" s="5">
        <f>_xll.SNL.Clients.Office.Excel.Functions.SPG(A205, "SP_VOLUME_AVG_DAILY_TO_1YR_AVG_DAILY", , "1M")</f>
        <v>105.06</v>
      </c>
      <c r="F205" s="5">
        <f>_xll.SNL.Clients.Office.Excel.Functions.SPG(A205, "SP_VOLUME_AVG_DAILY_TO_1YR_AVG_DAILY", , "3M")</f>
        <v>90.33</v>
      </c>
      <c r="G205" s="9" t="str">
        <f>_xll.SNL.Clients.Office.Excel.Functions.SPG(A205, "IQ_SECTOR")</f>
        <v>Industrials</v>
      </c>
      <c r="H205" s="9" t="str">
        <f>_xll.SNL.Clients.Office.Excel.Functions.SPG(A205, "IQ_INDUSTRY_GROUP")</f>
        <v>Capital Goods</v>
      </c>
      <c r="I205" s="9" t="str">
        <f>_xll.SNL.Clients.Office.Excel.Functions.SPG(A205, "IQ_INDUSTRY")</f>
        <v>Aerospace and Defense</v>
      </c>
      <c r="J205" s="9" t="str">
        <f>_xll.SNL.Clients.Office.Excel.Functions.SPG(A205, "IQ_PRIMARY_INDUSTRY")</f>
        <v>Aerospace and Defense</v>
      </c>
      <c r="K205" s="9" t="str">
        <f>_xll.SNL.Clients.Office.Excel.Functions.SPG(A205, "NAICS_CODE", "Primary")</f>
        <v>3364 - Aerospace Product and Parts Manufacturing</v>
      </c>
      <c r="L205" s="9" t="str">
        <f>_xll.SNL.Clients.Office.Excel.Functions.SPG(A205, "SP_TOPICTAG")</f>
        <v>Energy Efficiency; Energy Management; Energy Storage; Industrial Automation; Smart Energy; Passenger Aircraft Manufacturing; Utility Scale Solar; Onshore and Offshore Wind</v>
      </c>
      <c r="M205" s="5">
        <f>_xll.SNL.Clients.Office.Excel.Functions.SPG(A205, "SP_PCT_SHARES_OWNED_ALL_INSTITUTIONS")</f>
        <v>79.510000000000005</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CreditWatch/Outlook (10/28/2022)</v>
      </c>
      <c r="Q205" s="10">
        <f>_xll.SNL.Clients.Office.Excel.Functions.SPG(A205, "RD_LAST_REVIEW_DATE_GLOBAL", "Issuer Credit Rating", "Local Currency LT")</f>
        <v>45398</v>
      </c>
      <c r="R205" s="10">
        <f>_xll.SNL.Clients.Office.Excel.Functions.SPG(A205, "RD_CREDIT_RATING_DATE_GLOBAL", "Issuer Credit Rating", "Local Currency LT|0")</f>
        <v>43375</v>
      </c>
      <c r="S205" s="10">
        <f>_xll.SNL.Clients.Office.Excel.Functions.SPG(A205, "RD_CREDIT_WATCH_OUTLOOK_DATE_GLOBAL", "Issuer Credit Rating", "Local Currency LT|0")</f>
        <v>44862</v>
      </c>
    </row>
    <row r="206" spans="1:19">
      <c r="A206" t="s">
        <v>210</v>
      </c>
      <c r="B206" t="str">
        <f>_xll.SNL.Clients.Office.Excel.Functions.SPG(A206,"SP_IPO_DATE")</f>
        <v/>
      </c>
      <c r="C206" s="5">
        <f>_xll.SNL.Clients.Office.Excel.Functions.SPG(A206, "SP_VOLUME_AVG_WEEKLY_TO_SHARES_OUT", , "1M")</f>
        <v>4.2037521343198634</v>
      </c>
      <c r="D206" s="5">
        <f>_xll.SNL.Clients.Office.Excel.Functions.SPG(A206, "SP_VOLUME_AVG_WEEKLY_TO_SHARES_OUT", , "3M")</f>
        <v>3.9760929449357993</v>
      </c>
      <c r="E206" s="5">
        <f>_xll.SNL.Clients.Office.Excel.Functions.SPG(A206, "SP_VOLUME_AVG_DAILY_TO_1YR_AVG_DAILY", , "1M")</f>
        <v>116.35</v>
      </c>
      <c r="F206" s="5">
        <f>_xll.SNL.Clients.Office.Excel.Functions.SPG(A206, "SP_VOLUME_AVG_DAILY_TO_1YR_AVG_DAILY", , "3M")</f>
        <v>110.05</v>
      </c>
      <c r="G206" s="9" t="str">
        <f>_xll.SNL.Clients.Office.Excel.Functions.SPG(A206, "IQ_SECTOR")</f>
        <v>Consumer Staples</v>
      </c>
      <c r="H206" s="9" t="str">
        <f>_xll.SNL.Clients.Office.Excel.Functions.SPG(A206, "IQ_INDUSTRY_GROUP")</f>
        <v>Food, Beverage and Tobacco</v>
      </c>
      <c r="I206" s="9" t="str">
        <f>_xll.SNL.Clients.Office.Excel.Functions.SPG(A206, "IQ_INDUSTRY")</f>
        <v>Food Products</v>
      </c>
      <c r="J206" s="9" t="str">
        <f>_xll.SNL.Clients.Office.Excel.Functions.SPG(A206, "IQ_PRIMARY_INDUSTRY")</f>
        <v>Packaged Foods and Meats</v>
      </c>
      <c r="K206" s="9" t="str">
        <f>_xll.SNL.Clients.Office.Excel.Functions.SPG(A206, "NAICS_CODE", "Primary")</f>
        <v>311 - Food Manufacturing</v>
      </c>
      <c r="L206" s="9" t="str">
        <f>_xll.SNL.Clients.Office.Excel.Functions.SPG(A206, "SP_TOPICTAG")</f>
        <v>Organic; Alternative Protein</v>
      </c>
      <c r="M206" s="5">
        <f>_xll.SNL.Clients.Office.Excel.Functions.SPG(A206, "SP_PCT_SHARES_OWNED_ALL_INSTITUTIONS")</f>
        <v>80.819999999999993</v>
      </c>
      <c r="N206" s="9" t="str">
        <f>_xll.SNL.Clients.Office.Excel.Functions.SPG(A206, "RD_CREDIT_RATING_GLOBAL", "Issuer Credit Rating", "Local Currency LT|0")</f>
        <v>BBB</v>
      </c>
      <c r="O206" s="9" t="str">
        <f>_xll.SNL.Clients.Office.Excel.Functions.SPG(A206, "RD_CWOL_GLOBAL", "Issuer Credit Rating", "Local Currency LT|0")</f>
        <v>Stable</v>
      </c>
      <c r="P206" s="9" t="str">
        <f>_xll.SNL.Clients.Office.Excel.Functions.SPG(A206, "RD_RATING_ACTION_GLOBAL", "Issuer Credit Rating", "Local Currency LT|0")</f>
        <v>Downgrade | CreditWatch/Outlook (02/23/2018)</v>
      </c>
      <c r="Q206" s="10">
        <f>_xll.SNL.Clients.Office.Excel.Functions.SPG(A206, "RD_LAST_REVIEW_DATE_GLOBAL", "Issuer Credit Rating", "Local Currency LT")</f>
        <v>45323</v>
      </c>
      <c r="R206" s="10">
        <f>_xll.SNL.Clients.Office.Excel.Functions.SPG(A206, "RD_CREDIT_RATING_DATE_GLOBAL", "Issuer Credit Rating", "Local Currency LT|0")</f>
        <v>43154</v>
      </c>
      <c r="S206" s="10">
        <f>_xll.SNL.Clients.Office.Excel.Functions.SPG(A206, "RD_CREDIT_WATCH_OUTLOOK_DATE_GLOBAL", "Issuer Credit Rating", "Local Currency LT|0")</f>
        <v>43154</v>
      </c>
    </row>
    <row r="207" spans="1:19">
      <c r="A207" t="s">
        <v>211</v>
      </c>
      <c r="B207" s="10">
        <f>_xll.SNL.Clients.Office.Excel.Functions.SPG(A207,"SP_IPO_DATE")</f>
        <v>40499</v>
      </c>
      <c r="C207" s="5">
        <f>_xll.SNL.Clients.Office.Excel.Functions.SPG(A207, "SP_VOLUME_AVG_WEEKLY_TO_SHARES_OUT", , "1M")</f>
        <v>6.1305434099062275</v>
      </c>
      <c r="D207" s="5">
        <f>_xll.SNL.Clients.Office.Excel.Functions.SPG(A207, "SP_VOLUME_AVG_WEEKLY_TO_SHARES_OUT", , "3M")</f>
        <v>5.835598416644034</v>
      </c>
      <c r="E207" s="5">
        <f>_xll.SNL.Clients.Office.Excel.Functions.SPG(A207, "SP_VOLUME_AVG_DAILY_TO_1YR_AVG_DAILY", , "1M")</f>
        <v>89.42</v>
      </c>
      <c r="F207" s="5">
        <f>_xll.SNL.Clients.Office.Excel.Functions.SPG(A207, "SP_VOLUME_AVG_DAILY_TO_1YR_AVG_DAILY", , "3M")</f>
        <v>85.12</v>
      </c>
      <c r="G207" s="9" t="str">
        <f>_xll.SNL.Clients.Office.Excel.Functions.SPG(A207, "IQ_SECTOR")</f>
        <v>Consumer Discretionary</v>
      </c>
      <c r="H207" s="9" t="str">
        <f>_xll.SNL.Clients.Office.Excel.Functions.SPG(A207, "IQ_INDUSTRY_GROUP")</f>
        <v>Automobiles and Components</v>
      </c>
      <c r="I207" s="9" t="str">
        <f>_xll.SNL.Clients.Office.Excel.Functions.SPG(A207, "IQ_INDUSTRY")</f>
        <v>Automobiles</v>
      </c>
      <c r="J207" s="9" t="str">
        <f>_xll.SNL.Clients.Office.Excel.Functions.SPG(A207, "IQ_PRIMARY_INDUSTRY")</f>
        <v>Automobile Manufacturers</v>
      </c>
      <c r="K207" s="9" t="str">
        <f>_xll.SNL.Clients.Office.Excel.Functions.SPG(A207, "NAICS_CODE", "Primary")</f>
        <v>336110 - Automobile and Light Duty Motor Vehicle Manufacturing</v>
      </c>
      <c r="L207" s="9" t="str">
        <f>_xll.SNL.Clients.Office.Excel.Functions.SPG(A207, "SP_TOPICTAG")</f>
        <v>Fleet Management; GPS; Navigation; Car Sharing; Autonomous Vehicles; Utility Scale Solar</v>
      </c>
      <c r="M207" s="5">
        <f>_xll.SNL.Clients.Office.Excel.Functions.SPG(A207, "SP_PCT_SHARES_OWNED_ALL_INSTITUTIONS")</f>
        <v>95.97</v>
      </c>
      <c r="N207" s="9" t="str">
        <f>_xll.SNL.Clients.Office.Excel.Functions.SPG(A207, "RD_CREDIT_RATING_GLOBAL", "Issuer Credit Rating", "Local Currency LT|0")</f>
        <v>BBB</v>
      </c>
      <c r="O207" s="9" t="str">
        <f>_xll.SNL.Clients.Office.Excel.Functions.SPG(A207, "RD_CWOL_GLOBAL", "Issuer Credit Rating", "Local Currency LT|0")</f>
        <v>Stable</v>
      </c>
      <c r="P207" s="9" t="str">
        <f>_xll.SNL.Clients.Office.Excel.Functions.SPG(A207, "RD_RATING_ACTION_GLOBAL", "Issuer Credit Rating", "Local Currency LT|0")</f>
        <v>CreditWatch/Outlook (11/18/2021)</v>
      </c>
      <c r="Q207" s="10">
        <f>_xll.SNL.Clients.Office.Excel.Functions.SPG(A207, "RD_LAST_REVIEW_DATE_GLOBAL", "Issuer Credit Rating", "Local Currency LT")</f>
        <v>45672</v>
      </c>
      <c r="R207" s="10">
        <f>_xll.SNL.Clients.Office.Excel.Functions.SPG(A207, "RD_CREDIT_RATING_DATE_GLOBAL", "Issuer Credit Rating", "Local Currency LT|0")</f>
        <v>42745</v>
      </c>
      <c r="S207" s="10">
        <f>_xll.SNL.Clients.Office.Excel.Functions.SPG(A207, "RD_CREDIT_WATCH_OUTLOOK_DATE_GLOBAL", "Issuer Credit Rating", "Local Currency LT|0")</f>
        <v>44518</v>
      </c>
    </row>
    <row r="208" spans="1:19">
      <c r="A208" t="s">
        <v>212</v>
      </c>
      <c r="B208" t="str">
        <f>_xll.SNL.Clients.Office.Excel.Functions.SPG(A208,"SP_IPO_DATE")</f>
        <v/>
      </c>
      <c r="C208" s="5">
        <f>_xll.SNL.Clients.Office.Excel.Functions.SPG(A208, "SP_VOLUME_AVG_WEEKLY_TO_SHARES_OUT", , "1M")</f>
        <v>6.0112365632894216</v>
      </c>
      <c r="D208" s="5">
        <f>_xll.SNL.Clients.Office.Excel.Functions.SPG(A208, "SP_VOLUME_AVG_WEEKLY_TO_SHARES_OUT", , "3M")</f>
        <v>4.810479260000105</v>
      </c>
      <c r="E208" s="5">
        <f>_xll.SNL.Clients.Office.Excel.Functions.SPG(A208, "SP_VOLUME_AVG_DAILY_TO_1YR_AVG_DAILY", , "1M")</f>
        <v>146.55000000000001</v>
      </c>
      <c r="F208" s="5">
        <f>_xll.SNL.Clients.Office.Excel.Functions.SPG(A208, "SP_VOLUME_AVG_DAILY_TO_1YR_AVG_DAILY", , "3M")</f>
        <v>117.28</v>
      </c>
      <c r="G208" s="9" t="str">
        <f>_xll.SNL.Clients.Office.Excel.Functions.SPG(A208, "IQ_SECTOR")</f>
        <v>Consumer Discretionary</v>
      </c>
      <c r="H208" s="9" t="str">
        <f>_xll.SNL.Clients.Office.Excel.Functions.SPG(A208, "IQ_INDUSTRY_GROUP")</f>
        <v>Consumer Discretionary Distribution and Retail</v>
      </c>
      <c r="I208" s="9" t="str">
        <f>_xll.SNL.Clients.Office.Excel.Functions.SPG(A208, "IQ_INDUSTRY")</f>
        <v>Distributors</v>
      </c>
      <c r="J208" s="9" t="str">
        <f>_xll.SNL.Clients.Office.Excel.Functions.SPG(A208, "IQ_PRIMARY_INDUSTRY")</f>
        <v>Distributors</v>
      </c>
      <c r="K208" s="9" t="str">
        <f>_xll.SNL.Clients.Office.Excel.Functions.SPG(A208, "NAICS_CODE", "Primary")</f>
        <v>423120 - Motor Vehicle Supplies and New Parts Merchant Wholesalers</v>
      </c>
      <c r="L208" s="9" t="str">
        <f>_xll.SNL.Clients.Office.Excel.Functions.SPG(A208, "SP_TOPICTAG")</f>
        <v>Fleet Management; Industrial Automation; Process Automation; Autonomous Vehicles</v>
      </c>
      <c r="M208" s="5">
        <f>_xll.SNL.Clients.Office.Excel.Functions.SPG(A208, "SP_PCT_SHARES_OWNED_ALL_INSTITUTIONS")</f>
        <v>82.24</v>
      </c>
      <c r="N208" s="9" t="str">
        <f>_xll.SNL.Clients.Office.Excel.Functions.SPG(A208, "RD_CREDIT_RATING_GLOBAL", "Issuer Credit Rating", "Local Currency LT|0")</f>
        <v>BBB</v>
      </c>
      <c r="O208" s="9" t="str">
        <f>_xll.SNL.Clients.Office.Excel.Functions.SPG(A208, "RD_CWOL_GLOBAL", "Issuer Credit Rating", "Local Currency LT|0")</f>
        <v>Stable</v>
      </c>
      <c r="P208" s="9" t="str">
        <f>_xll.SNL.Clients.Office.Excel.Functions.SPG(A208, "RD_RATING_ACTION_GLOBAL", "Issuer Credit Rating", "Local Currency LT|0")</f>
        <v>New Rating | CreditWatch/Outlook (10/23/2020)</v>
      </c>
      <c r="Q208" s="10">
        <f>_xll.SNL.Clients.Office.Excel.Functions.SPG(A208, "RD_LAST_REVIEW_DATE_GLOBAL", "Issuer Credit Rating", "Local Currency LT")</f>
        <v>45456</v>
      </c>
      <c r="R208" s="10">
        <f>_xll.SNL.Clients.Office.Excel.Functions.SPG(A208, "RD_CREDIT_RATING_DATE_GLOBAL", "Issuer Credit Rating", "Local Currency LT|0")</f>
        <v>44127</v>
      </c>
      <c r="S208" s="10">
        <f>_xll.SNL.Clients.Office.Excel.Functions.SPG(A208, "RD_CREDIT_WATCH_OUTLOOK_DATE_GLOBAL", "Issuer Credit Rating", "Local Currency LT|0")</f>
        <v>44127</v>
      </c>
    </row>
    <row r="209" spans="1:19">
      <c r="A209" t="s">
        <v>213</v>
      </c>
      <c r="B209" s="10">
        <f>_xll.SNL.Clients.Office.Excel.Functions.SPG(A209,"SP_IPO_DATE")</f>
        <v>33625</v>
      </c>
      <c r="C209" s="5">
        <f>_xll.SNL.Clients.Office.Excel.Functions.SPG(A209, "SP_VOLUME_AVG_WEEKLY_TO_SHARES_OUT", , "1M")</f>
        <v>2.9446940603032714</v>
      </c>
      <c r="D209" s="5">
        <f>_xll.SNL.Clients.Office.Excel.Functions.SPG(A209, "SP_VOLUME_AVG_WEEKLY_TO_SHARES_OUT", , "3M")</f>
        <v>2.8173180405583911</v>
      </c>
      <c r="E209" s="5">
        <f>_xll.SNL.Clients.Office.Excel.Functions.SPG(A209, "SP_VOLUME_AVG_DAILY_TO_1YR_AVG_DAILY", , "1M")</f>
        <v>105.5</v>
      </c>
      <c r="F209" s="5">
        <f>_xll.SNL.Clients.Office.Excel.Functions.SPG(A209, "SP_VOLUME_AVG_DAILY_TO_1YR_AVG_DAILY", , "3M")</f>
        <v>100.93</v>
      </c>
      <c r="G209" s="9" t="str">
        <f>_xll.SNL.Clients.Office.Excel.Functions.SPG(A209, "IQ_SECTOR")</f>
        <v>Health Care</v>
      </c>
      <c r="H209" s="9" t="str">
        <f>_xll.SNL.Clients.Office.Excel.Functions.SPG(A209, "IQ_INDUSTRY_GROUP")</f>
        <v>Pharmaceuticals, Biotechnology and Life Sciences</v>
      </c>
      <c r="I209" s="9" t="str">
        <f>_xll.SNL.Clients.Office.Excel.Functions.SPG(A209, "IQ_INDUSTRY")</f>
        <v>Biotechnology</v>
      </c>
      <c r="J209" s="9" t="str">
        <f>_xll.SNL.Clients.Office.Excel.Functions.SPG(A209, "IQ_PRIMARY_INDUSTRY")</f>
        <v>Biotechnology</v>
      </c>
      <c r="K209" s="9" t="str">
        <f>_xll.SNL.Clients.Office.Excel.Functions.SPG(A209, "NAICS_CODE", "Primary")</f>
        <v>325414 - Biological Product (except Diagnostic) Manufacturing</v>
      </c>
      <c r="L209" s="9" t="str">
        <f>_xll.SNL.Clients.Office.Excel.Functions.SPG(A209, "SP_TOPICTAG")</f>
        <v>Energy Storage; Hematology; Hepatology; Immunology; Infectious Diseases; Oncology; Respiratory; Utility Scale Solar</v>
      </c>
      <c r="M209" s="5">
        <f>_xll.SNL.Clients.Office.Excel.Functions.SPG(A209, "SP_PCT_SHARES_OWNED_ALL_INSTITUTIONS")</f>
        <v>85.82</v>
      </c>
      <c r="N209" s="9" t="str">
        <f>_xll.SNL.Clients.Office.Excel.Functions.SPG(A209, "RD_CREDIT_RATING_GLOBAL", "Issuer Credit Rating", "Local Currency LT|0")</f>
        <v>BBB+</v>
      </c>
      <c r="O209" s="9" t="str">
        <f>_xll.SNL.Clients.Office.Excel.Functions.SPG(A209, "RD_CWOL_GLOBAL", "Issuer Credit Rating", "Local Currency LT|0")</f>
        <v>Positive</v>
      </c>
      <c r="P209" s="9" t="str">
        <f>_xll.SNL.Clients.Office.Excel.Functions.SPG(A209, "RD_RATING_ACTION_GLOBAL", "Issuer Credit Rating", "Local Currency LT|0")</f>
        <v>CreditWatch/Outlook (05/18/2023)</v>
      </c>
      <c r="Q209" s="10">
        <f>_xll.SNL.Clients.Office.Excel.Functions.SPG(A209, "RD_LAST_REVIEW_DATE_GLOBAL", "Issuer Credit Rating", "Local Currency LT")</f>
        <v>45610</v>
      </c>
      <c r="R209" s="10">
        <f>_xll.SNL.Clients.Office.Excel.Functions.SPG(A209, "RD_CREDIT_RATING_DATE_GLOBAL", "Issuer Credit Rating", "Local Currency LT|0")</f>
        <v>44131</v>
      </c>
      <c r="S209" s="10">
        <f>_xll.SNL.Clients.Office.Excel.Functions.SPG(A209, "RD_CREDIT_WATCH_OUTLOOK_DATE_GLOBAL", "Issuer Credit Rating", "Local Currency LT|0")</f>
        <v>45064</v>
      </c>
    </row>
    <row r="210" spans="1:19">
      <c r="A210" t="s">
        <v>214</v>
      </c>
      <c r="B210" t="str">
        <f>_xll.SNL.Clients.Office.Excel.Functions.SPG(A210,"SP_IPO_DATE")</f>
        <v/>
      </c>
      <c r="C210" s="5">
        <f>_xll.SNL.Clients.Office.Excel.Functions.SPG(A210, "SP_VOLUME_AVG_WEEKLY_TO_SHARES_OUT", , "1M")</f>
        <v>3.1337671258398916</v>
      </c>
      <c r="D210" s="5">
        <f>_xll.SNL.Clients.Office.Excel.Functions.SPG(A210, "SP_VOLUME_AVG_WEEKLY_TO_SHARES_OUT", , "3M")</f>
        <v>3.3443749267496541</v>
      </c>
      <c r="E210" s="5">
        <f>_xll.SNL.Clients.Office.Excel.Functions.SPG(A210, "SP_VOLUME_AVG_DAILY_TO_1YR_AVG_DAILY", , "1M")</f>
        <v>72.900000000000006</v>
      </c>
      <c r="F210" s="5">
        <f>_xll.SNL.Clients.Office.Excel.Functions.SPG(A210, "SP_VOLUME_AVG_DAILY_TO_1YR_AVG_DAILY", , "3M")</f>
        <v>77.8</v>
      </c>
      <c r="G210" s="9" t="str">
        <f>_xll.SNL.Clients.Office.Excel.Functions.SPG(A210, "IQ_SECTOR")</f>
        <v>Financials</v>
      </c>
      <c r="H210" s="9" t="str">
        <f>_xll.SNL.Clients.Office.Excel.Functions.SPG(A210, "IQ_INDUSTRY_GROUP")</f>
        <v>Financial Services</v>
      </c>
      <c r="I210" s="9" t="str">
        <f>_xll.SNL.Clients.Office.Excel.Functions.SPG(A210, "IQ_INDUSTRY")</f>
        <v>Financial Services</v>
      </c>
      <c r="J210" s="9" t="str">
        <f>_xll.SNL.Clients.Office.Excel.Functions.SPG(A210, "IQ_PRIMARY_INDUSTRY")</f>
        <v>Transaction and Payment Processing Services</v>
      </c>
      <c r="K210" s="9" t="str">
        <f>_xll.SNL.Clients.Office.Excel.Functions.SPG(A210, "NAICS_CODE", "Primary")</f>
        <v>522320 - Financial Transactions Processing, Reserve, and Clearinghouse Activities</v>
      </c>
      <c r="L210" s="9" t="str">
        <f>_xll.SNL.Clients.Office.Excel.Functions.SPG(A210, "SP_TOPICTAG")</f>
        <v>Software Development; Fintech; Data Protection; Cloud Security; Process Automation; Payment Facilitator Enablers; Online Payments</v>
      </c>
      <c r="M210" s="5">
        <f>_xll.SNL.Clients.Office.Excel.Functions.SPG(A210, "SP_PCT_SHARES_OWNED_ALL_INSTITUTIONS")</f>
        <v>92.29</v>
      </c>
      <c r="N210" s="9" t="str">
        <f>_xll.SNL.Clients.Office.Excel.Functions.SPG(A210, "RD_CREDIT_RATING_GLOBAL", "Issuer Credit Rating", "Local Currency LT|0")</f>
        <v>BBB-</v>
      </c>
      <c r="O210" s="9" t="str">
        <f>_xll.SNL.Clients.Office.Excel.Functions.SPG(A210, "RD_CWOL_GLOBAL", "Issuer Credit Rating", "Local Currency LT|0")</f>
        <v>Stable</v>
      </c>
      <c r="P210" s="9" t="str">
        <f>_xll.SNL.Clients.Office.Excel.Functions.SPG(A210, "RD_RATING_ACTION_GLOBAL", "Issuer Credit Rating", "Local Currency LT|0")</f>
        <v>Upgrade | CreditWatch/Outlook (09/18/2019)</v>
      </c>
      <c r="Q210" s="10">
        <f>_xll.SNL.Clients.Office.Excel.Functions.SPG(A210, "RD_LAST_REVIEW_DATE_GLOBAL", "Issuer Credit Rating", "Local Currency LT")</f>
        <v>45693</v>
      </c>
      <c r="R210" s="10">
        <f>_xll.SNL.Clients.Office.Excel.Functions.SPG(A210, "RD_CREDIT_RATING_DATE_GLOBAL", "Issuer Credit Rating", "Local Currency LT|0")</f>
        <v>43726</v>
      </c>
      <c r="S210" s="10">
        <f>_xll.SNL.Clients.Office.Excel.Functions.SPG(A210, "RD_CREDIT_WATCH_OUTLOOK_DATE_GLOBAL", "Issuer Credit Rating", "Local Currency LT|0")</f>
        <v>43726</v>
      </c>
    </row>
    <row r="211" spans="1:19">
      <c r="A211" t="s">
        <v>215</v>
      </c>
      <c r="B211" t="str">
        <f>_xll.SNL.Clients.Office.Excel.Functions.SPG(A211,"SP_IPO_DATE")</f>
        <v/>
      </c>
      <c r="C211" s="5">
        <f>_xll.SNL.Clients.Office.Excel.Functions.SPG(A211, "SP_VOLUME_AVG_WEEKLY_TO_SHARES_OUT", , "1M")</f>
        <v>3.2939056315165716</v>
      </c>
      <c r="D211" s="5">
        <f>_xll.SNL.Clients.Office.Excel.Functions.SPG(A211, "SP_VOLUME_AVG_WEEKLY_TO_SHARES_OUT", , "3M")</f>
        <v>3.9140540309675891</v>
      </c>
      <c r="E211" s="5">
        <f>_xll.SNL.Clients.Office.Excel.Functions.SPG(A211, "SP_VOLUME_AVG_DAILY_TO_1YR_AVG_DAILY", , "1M")</f>
        <v>38.229999999999997</v>
      </c>
      <c r="F211" s="5">
        <f>_xll.SNL.Clients.Office.Excel.Functions.SPG(A211, "SP_VOLUME_AVG_DAILY_TO_1YR_AVG_DAILY", , "3M")</f>
        <v>45.43</v>
      </c>
      <c r="G211" s="9" t="str">
        <f>_xll.SNL.Clients.Office.Excel.Functions.SPG(A211, "IQ_SECTOR")</f>
        <v>Financials</v>
      </c>
      <c r="H211" s="9" t="str">
        <f>_xll.SNL.Clients.Office.Excel.Functions.SPG(A211, "IQ_INDUSTRY_GROUP")</f>
        <v>Insurance</v>
      </c>
      <c r="I211" s="9" t="str">
        <f>_xll.SNL.Clients.Office.Excel.Functions.SPG(A211, "IQ_INDUSTRY")</f>
        <v>Insurance</v>
      </c>
      <c r="J211" s="9" t="str">
        <f>_xll.SNL.Clients.Office.Excel.Functions.SPG(A211, "IQ_PRIMARY_INDUSTRY")</f>
        <v>Life and Health Insurance</v>
      </c>
      <c r="K211" s="9" t="str">
        <f>_xll.SNL.Clients.Office.Excel.Functions.SPG(A211, "NAICS_CODE", "Primary")</f>
        <v>524113 - Direct Life Insurance Carriers</v>
      </c>
      <c r="L211" s="9" t="str">
        <f>_xll.SNL.Clients.Office.Excel.Functions.SPG(A211, "SP_TOPICTAG")</f>
        <v/>
      </c>
      <c r="M211" s="5">
        <f>_xll.SNL.Clients.Office.Excel.Functions.SPG(A211, "SP_PCT_SHARES_OWNED_ALL_INSTITUTIONS")</f>
        <v>82.97</v>
      </c>
      <c r="N211" s="9" t="str">
        <f>_xll.SNL.Clients.Office.Excel.Functions.SPG(A211, "RD_CREDIT_RATING_GLOBAL", "Issuer Credit Rating", "Local Currency LT|0")</f>
        <v>A</v>
      </c>
      <c r="O211" s="9" t="str">
        <f>_xll.SNL.Clients.Office.Excel.Functions.SPG(A211, "RD_CWOL_GLOBAL", "Issuer Credit Rating", "Local Currency LT|0")</f>
        <v>Stable</v>
      </c>
      <c r="P211" s="9" t="str">
        <f>_xll.SNL.Clients.Office.Excel.Functions.SPG(A211, "RD_RATING_ACTION_GLOBAL", "Issuer Credit Rating", "Local Currency LT|0")</f>
        <v>CreditWatch/Outlook (03/01/2024)</v>
      </c>
      <c r="Q211" s="10">
        <f>_xll.SNL.Clients.Office.Excel.Functions.SPG(A211, "RD_LAST_REVIEW_DATE_GLOBAL", "Issuer Credit Rating", "Local Currency LT")</f>
        <v>45595</v>
      </c>
      <c r="R211" s="10">
        <f>_xll.SNL.Clients.Office.Excel.Functions.SPG(A211, "RD_CREDIT_RATING_DATE_GLOBAL", "Issuer Credit Rating", "Local Currency LT|0")</f>
        <v>39401</v>
      </c>
      <c r="S211" s="10">
        <f>_xll.SNL.Clients.Office.Excel.Functions.SPG(A211, "RD_CREDIT_WATCH_OUTLOOK_DATE_GLOBAL", "Issuer Credit Rating", "Local Currency LT|0")</f>
        <v>45352</v>
      </c>
    </row>
    <row r="212" spans="1:19">
      <c r="A212" t="s">
        <v>216</v>
      </c>
      <c r="B212" s="10">
        <f>_xll.SNL.Clients.Office.Excel.Functions.SPG(A212,"SP_IPO_DATE")</f>
        <v>42094</v>
      </c>
      <c r="C212" s="5">
        <f>_xll.SNL.Clients.Office.Excel.Functions.SPG(A212, "SP_VOLUME_AVG_WEEKLY_TO_SHARES_OUT", , "1M")</f>
        <v>4.0526758034123782</v>
      </c>
      <c r="D212" s="5">
        <f>_xll.SNL.Clients.Office.Excel.Functions.SPG(A212, "SP_VOLUME_AVG_WEEKLY_TO_SHARES_OUT", , "3M")</f>
        <v>4.3051941301489274</v>
      </c>
      <c r="E212" s="5">
        <f>_xll.SNL.Clients.Office.Excel.Functions.SPG(A212, "SP_VOLUME_AVG_DAILY_TO_1YR_AVG_DAILY", , "1M")</f>
        <v>81.28</v>
      </c>
      <c r="F212" s="5">
        <f>_xll.SNL.Clients.Office.Excel.Functions.SPG(A212, "SP_VOLUME_AVG_DAILY_TO_1YR_AVG_DAILY", , "3M")</f>
        <v>86.34</v>
      </c>
      <c r="G212" s="9" t="str">
        <f>_xll.SNL.Clients.Office.Excel.Functions.SPG(A212, "IQ_SECTOR")</f>
        <v>Information Technology</v>
      </c>
      <c r="H212" s="9" t="str">
        <f>_xll.SNL.Clients.Office.Excel.Functions.SPG(A212, "IQ_INDUSTRY_GROUP")</f>
        <v>Software and Services</v>
      </c>
      <c r="I212" s="9" t="str">
        <f>_xll.SNL.Clients.Office.Excel.Functions.SPG(A212, "IQ_INDUSTRY")</f>
        <v>IT Services</v>
      </c>
      <c r="J212" s="9" t="str">
        <f>_xll.SNL.Clients.Office.Excel.Functions.SPG(A212, "IQ_PRIMARY_INDUSTRY")</f>
        <v>Internet Services and Infrastructure</v>
      </c>
      <c r="K212" s="9" t="str">
        <f>_xll.SNL.Clients.Office.Excel.Functions.SPG(A212, "NAICS_CODE", "Primary")</f>
        <v>518210 - Computing Infrastructure Providers, Data Processing, Web Hosting, and Related Services</v>
      </c>
      <c r="L212" s="9" t="str">
        <f>_xll.SNL.Clients.Office.Excel.Functions.SPG(A212, "SP_TOPICTAG")</f>
        <v>Invoice Management Software; Digital Media; Marketing Automation; Web Development; Cloud Infrastructure; Cloud Storage; Search Engine Optimization; Online Payments</v>
      </c>
      <c r="M212" s="5">
        <f>_xll.SNL.Clients.Office.Excel.Functions.SPG(A212, "SP_PCT_SHARES_OWNED_ALL_INSTITUTIONS")</f>
        <v>100.01</v>
      </c>
      <c r="N212" s="9" t="str">
        <f>_xll.SNL.Clients.Office.Excel.Functions.SPG(A212, "RD_CREDIT_RATING_GLOBAL", "Issuer Credit Rating", "Local Currency LT|0")</f>
        <v/>
      </c>
      <c r="O212" s="9" t="str">
        <f>_xll.SNL.Clients.Office.Excel.Functions.SPG(A212, "RD_CWOL_GLOBAL", "Issuer Credit Rating", "Local Currency LT|0")</f>
        <v/>
      </c>
      <c r="P212" s="9" t="str">
        <f>_xll.SNL.Clients.Office.Excel.Functions.SPG(A212, "RD_RATING_ACTION_GLOBAL", "Issuer Credit Rating", "Local Currency LT|0")</f>
        <v/>
      </c>
      <c r="Q212" s="10" t="str">
        <f>_xll.SNL.Clients.Office.Excel.Functions.SPG(A212, "RD_LAST_REVIEW_DATE_GLOBAL", "Issuer Credit Rating", "Local Currency LT")</f>
        <v/>
      </c>
      <c r="R212" s="10" t="str">
        <f>_xll.SNL.Clients.Office.Excel.Functions.SPG(A212, "RD_CREDIT_RATING_DATE_GLOBAL", "Issuer Credit Rating", "Local Currency LT|0")</f>
        <v/>
      </c>
      <c r="S212" s="10" t="str">
        <f>_xll.SNL.Clients.Office.Excel.Functions.SPG(A212, "RD_CREDIT_WATCH_OUTLOOK_DATE_GLOBAL", "Issuer Credit Rating", "Local Currency LT|0")</f>
        <v/>
      </c>
    </row>
    <row r="213" spans="1:19">
      <c r="A213" t="s">
        <v>217</v>
      </c>
      <c r="B213" t="str">
        <f>_xll.SNL.Clients.Office.Excel.Functions.SPG(A213,"SP_IPO_DATE")</f>
        <v/>
      </c>
      <c r="C213" s="5">
        <f>_xll.SNL.Clients.Office.Excel.Functions.SPG(A213, "SP_VOLUME_AVG_WEEKLY_TO_SHARES_OUT", , "1M")</f>
        <v>6.7031689339731138</v>
      </c>
      <c r="D213" s="5">
        <f>_xll.SNL.Clients.Office.Excel.Functions.SPG(A213, "SP_VOLUME_AVG_WEEKLY_TO_SHARES_OUT", , "3M")</f>
        <v>5.7039062188161944</v>
      </c>
      <c r="E213" s="5">
        <f>_xll.SNL.Clients.Office.Excel.Functions.SPG(A213, "SP_VOLUME_AVG_DAILY_TO_1YR_AVG_DAILY", , "1M")</f>
        <v>138.69999999999999</v>
      </c>
      <c r="F213" s="5">
        <f>_xll.SNL.Clients.Office.Excel.Functions.SPG(A213, "SP_VOLUME_AVG_DAILY_TO_1YR_AVG_DAILY", , "3M")</f>
        <v>118.02</v>
      </c>
      <c r="G213" s="9" t="str">
        <f>_xll.SNL.Clients.Office.Excel.Functions.SPG(A213, "IQ_SECTOR")</f>
        <v>Energy</v>
      </c>
      <c r="H213" s="9" t="str">
        <f>_xll.SNL.Clients.Office.Excel.Functions.SPG(A213, "IQ_INDUSTRY_GROUP")</f>
        <v>Energy</v>
      </c>
      <c r="I213" s="9" t="str">
        <f>_xll.SNL.Clients.Office.Excel.Functions.SPG(A213, "IQ_INDUSTRY")</f>
        <v>Energy Equipment and Services</v>
      </c>
      <c r="J213" s="9" t="str">
        <f>_xll.SNL.Clients.Office.Excel.Functions.SPG(A213, "IQ_PRIMARY_INDUSTRY")</f>
        <v>Oil and Gas Equipment and Services</v>
      </c>
      <c r="K213" s="9" t="str">
        <f>_xll.SNL.Clients.Office.Excel.Functions.SPG(A213, "NAICS_CODE", "Primary")</f>
        <v>213112 - Support Activities for Oil and Gas Operations</v>
      </c>
      <c r="L213" s="9" t="str">
        <f>_xll.SNL.Clients.Office.Excel.Functions.SPG(A213, "SP_TOPICTAG")</f>
        <v>Industrial Automation; Process Automation; Ocean Data Collection</v>
      </c>
      <c r="M213" s="5">
        <f>_xll.SNL.Clients.Office.Excel.Functions.SPG(A213, "SP_PCT_SHARES_OWNED_ALL_INSTITUTIONS")</f>
        <v>86.59</v>
      </c>
      <c r="N213" s="9" t="str">
        <f>_xll.SNL.Clients.Office.Excel.Functions.SPG(A213, "RD_CREDIT_RATING_GLOBAL", "Issuer Credit Rating", "Local Currency LT|0")</f>
        <v>BBB+</v>
      </c>
      <c r="O213" s="9" t="str">
        <f>_xll.SNL.Clients.Office.Excel.Functions.SPG(A213, "RD_CWOL_GLOBAL", "Issuer Credit Rating", "Local Currency LT|0")</f>
        <v>Positive</v>
      </c>
      <c r="P213" s="9" t="str">
        <f>_xll.SNL.Clients.Office.Excel.Functions.SPG(A213, "RD_RATING_ACTION_GLOBAL", "Issuer Credit Rating", "Local Currency LT|0")</f>
        <v>CreditWatch/Outlook (11/17/2023)</v>
      </c>
      <c r="Q213" s="10">
        <f>_xll.SNL.Clients.Office.Excel.Functions.SPG(A213, "RD_LAST_REVIEW_DATE_GLOBAL", "Issuer Credit Rating", "Local Currency LT")</f>
        <v>45370</v>
      </c>
      <c r="R213" s="10">
        <f>_xll.SNL.Clients.Office.Excel.Functions.SPG(A213, "RD_CREDIT_RATING_DATE_GLOBAL", "Issuer Credit Rating", "Local Currency LT|0")</f>
        <v>43916</v>
      </c>
      <c r="S213" s="10">
        <f>_xll.SNL.Clients.Office.Excel.Functions.SPG(A213, "RD_CREDIT_WATCH_OUTLOOK_DATE_GLOBAL", "Issuer Credit Rating", "Local Currency LT|0")</f>
        <v>45247</v>
      </c>
    </row>
    <row r="214" spans="1:19">
      <c r="A214" t="s">
        <v>218</v>
      </c>
      <c r="B214" s="10">
        <f>_xll.SNL.Clients.Office.Excel.Functions.SPG(A214,"SP_IPO_DATE")</f>
        <v>25120</v>
      </c>
      <c r="C214" s="5">
        <f>_xll.SNL.Clients.Office.Excel.Functions.SPG(A214, "SP_VOLUME_AVG_WEEKLY_TO_SHARES_OUT", , "1M")</f>
        <v>4.5209750381994578</v>
      </c>
      <c r="D214" s="5">
        <f>_xll.SNL.Clients.Office.Excel.Functions.SPG(A214, "SP_VOLUME_AVG_WEEKLY_TO_SHARES_OUT", , "3M")</f>
        <v>5.3391169622144927</v>
      </c>
      <c r="E214" s="5">
        <f>_xll.SNL.Clients.Office.Excel.Functions.SPG(A214, "SP_VOLUME_AVG_DAILY_TO_1YR_AVG_DAILY", , "1M")</f>
        <v>78.599999999999994</v>
      </c>
      <c r="F214" s="5">
        <f>_xll.SNL.Clients.Office.Excel.Functions.SPG(A214, "SP_VOLUME_AVG_DAILY_TO_1YR_AVG_DAILY", , "3M")</f>
        <v>92.82</v>
      </c>
      <c r="G214" s="9" t="str">
        <f>_xll.SNL.Clients.Office.Excel.Functions.SPG(A214, "IQ_SECTOR")</f>
        <v>Consumer Discretionary</v>
      </c>
      <c r="H214" s="9" t="str">
        <f>_xll.SNL.Clients.Office.Excel.Functions.SPG(A214, "IQ_INDUSTRY_GROUP")</f>
        <v>Consumer Durables and Apparel</v>
      </c>
      <c r="I214" s="9" t="str">
        <f>_xll.SNL.Clients.Office.Excel.Functions.SPG(A214, "IQ_INDUSTRY")</f>
        <v>Leisure Products</v>
      </c>
      <c r="J214" s="9" t="str">
        <f>_xll.SNL.Clients.Office.Excel.Functions.SPG(A214, "IQ_PRIMARY_INDUSTRY")</f>
        <v>Leisure Products</v>
      </c>
      <c r="K214" s="9" t="str">
        <f>_xll.SNL.Clients.Office.Excel.Functions.SPG(A214, "NAICS_CODE", "Primary")</f>
        <v>339930 - Doll, Toy, and Game Manufacturing</v>
      </c>
      <c r="L214" s="9" t="str">
        <f>_xll.SNL.Clients.Office.Excel.Functions.SPG(A214, "SP_TOPICTAG")</f>
        <v>Entertainment Systems; Lifestyle; Content Creation; Video Games</v>
      </c>
      <c r="M214" s="5">
        <f>_xll.SNL.Clients.Office.Excel.Functions.SPG(A214, "SP_PCT_SHARES_OWNED_ALL_INSTITUTIONS")</f>
        <v>85.01</v>
      </c>
      <c r="N214" s="9" t="str">
        <f>_xll.SNL.Clients.Office.Excel.Functions.SPG(A214, "RD_CREDIT_RATING_GLOBAL", "Issuer Credit Rating", "Local Currency LT|0")</f>
        <v>BBB</v>
      </c>
      <c r="O214" s="9" t="str">
        <f>_xll.SNL.Clients.Office.Excel.Functions.SPG(A214, "RD_CWOL_GLOBAL", "Issuer Credit Rating", "Local Currency LT|0")</f>
        <v>Negative</v>
      </c>
      <c r="P214" s="9" t="str">
        <f>_xll.SNL.Clients.Office.Excel.Functions.SPG(A214, "RD_RATING_ACTION_GLOBAL", "Issuer Credit Rating", "Local Currency LT|0")</f>
        <v>CreditWatch/Outlook (12/13/2023)</v>
      </c>
      <c r="Q214" s="10">
        <f>_xll.SNL.Clients.Office.Excel.Functions.SPG(A214, "RD_LAST_REVIEW_DATE_GLOBAL", "Issuer Credit Rating", "Local Currency LT")</f>
        <v>45371</v>
      </c>
      <c r="R214" s="10">
        <f>_xll.SNL.Clients.Office.Excel.Functions.SPG(A214, "RD_CREDIT_RATING_DATE_GLOBAL", "Issuer Credit Rating", "Local Currency LT|0")</f>
        <v>44608</v>
      </c>
      <c r="S214" s="10">
        <f>_xll.SNL.Clients.Office.Excel.Functions.SPG(A214, "RD_CREDIT_WATCH_OUTLOOK_DATE_GLOBAL", "Issuer Credit Rating", "Local Currency LT|0")</f>
        <v>45273</v>
      </c>
    </row>
    <row r="215" spans="1:19">
      <c r="A215" t="s">
        <v>219</v>
      </c>
      <c r="B215" s="10">
        <f>_xll.SNL.Clients.Office.Excel.Functions.SPG(A215,"SP_IPO_DATE")</f>
        <v>40611</v>
      </c>
      <c r="C215" s="5">
        <f>_xll.SNL.Clients.Office.Excel.Functions.SPG(A215, "SP_VOLUME_AVG_WEEKLY_TO_SHARES_OUT", , "1M")</f>
        <v>3.3983198837593145</v>
      </c>
      <c r="D215" s="5">
        <f>_xll.SNL.Clients.Office.Excel.Functions.SPG(A215, "SP_VOLUME_AVG_WEEKLY_TO_SHARES_OUT", , "3M")</f>
        <v>2.9775516959231649</v>
      </c>
      <c r="E215" s="5">
        <f>_xll.SNL.Clients.Office.Excel.Functions.SPG(A215, "SP_VOLUME_AVG_DAILY_TO_1YR_AVG_DAILY", , "1M")</f>
        <v>137.33000000000001</v>
      </c>
      <c r="F215" s="5">
        <f>_xll.SNL.Clients.Office.Excel.Functions.SPG(A215, "SP_VOLUME_AVG_DAILY_TO_1YR_AVG_DAILY", , "3M")</f>
        <v>120.32</v>
      </c>
      <c r="G215" s="9" t="str">
        <f>_xll.SNL.Clients.Office.Excel.Functions.SPG(A215, "IQ_SECTOR")</f>
        <v>Health Care</v>
      </c>
      <c r="H215" s="9" t="str">
        <f>_xll.SNL.Clients.Office.Excel.Functions.SPG(A215, "IQ_INDUSTRY_GROUP")</f>
        <v>Health Care Equipment and Services</v>
      </c>
      <c r="I215" s="9" t="str">
        <f>_xll.SNL.Clients.Office.Excel.Functions.SPG(A215, "IQ_INDUSTRY")</f>
        <v>Health Care Providers and Services</v>
      </c>
      <c r="J215" s="9" t="str">
        <f>_xll.SNL.Clients.Office.Excel.Functions.SPG(A215, "IQ_PRIMARY_INDUSTRY")</f>
        <v>Health Care Facilities</v>
      </c>
      <c r="K215" s="9" t="str">
        <f>_xll.SNL.Clients.Office.Excel.Functions.SPG(A215, "NAICS_CODE", "Primary")</f>
        <v>622 - Hospitals</v>
      </c>
      <c r="L215" s="9" t="str">
        <f>_xll.SNL.Clients.Office.Excel.Functions.SPG(A215, "SP_TOPICTAG")</f>
        <v>Health Diagnostics; Cardiovascular; Internal Diseases; Neurology; Oncology; Psychiatry; Surgery</v>
      </c>
      <c r="M215" s="5">
        <f>_xll.SNL.Clients.Office.Excel.Functions.SPG(A215, "SP_PCT_SHARES_OWNED_ALL_INSTITUTIONS")</f>
        <v>63.86</v>
      </c>
      <c r="N215" s="9" t="str">
        <f>_xll.SNL.Clients.Office.Excel.Functions.SPG(A215, "RD_CREDIT_RATING_GLOBAL", "Issuer Credit Rating", "Local Currency LT|0")</f>
        <v>BBB-</v>
      </c>
      <c r="O215" s="9" t="str">
        <f>_xll.SNL.Clients.Office.Excel.Functions.SPG(A215, "RD_CWOL_GLOBAL", "Issuer Credit Rating", "Local Currency LT|0")</f>
        <v>Stable</v>
      </c>
      <c r="P215" s="9" t="str">
        <f>_xll.SNL.Clients.Office.Excel.Functions.SPG(A215, "RD_RATING_ACTION_GLOBAL", "Issuer Credit Rating", "Local Currency LT|0")</f>
        <v>Upgrade | CreditWatch/Outlook (05/25/2022)</v>
      </c>
      <c r="Q215" s="10">
        <f>_xll.SNL.Clients.Office.Excel.Functions.SPG(A215, "RD_LAST_REVIEW_DATE_GLOBAL", "Issuer Credit Rating", "Local Currency LT")</f>
        <v>45434</v>
      </c>
      <c r="R215" s="10">
        <f>_xll.SNL.Clients.Office.Excel.Functions.SPG(A215, "RD_CREDIT_RATING_DATE_GLOBAL", "Issuer Credit Rating", "Local Currency LT|0")</f>
        <v>44706</v>
      </c>
      <c r="S215" s="10">
        <f>_xll.SNL.Clients.Office.Excel.Functions.SPG(A215, "RD_CREDIT_WATCH_OUTLOOK_DATE_GLOBAL", "Issuer Credit Rating", "Local Currency LT|0")</f>
        <v>44706</v>
      </c>
    </row>
    <row r="216" spans="1:19">
      <c r="A216" t="s">
        <v>220</v>
      </c>
      <c r="B216" s="10">
        <f>_xll.SNL.Clients.Office.Excel.Functions.SPG(A216,"SP_IPO_DATE")</f>
        <v>31190</v>
      </c>
      <c r="C216" s="5">
        <f>_xll.SNL.Clients.Office.Excel.Functions.SPG(A216, "SP_VOLUME_AVG_WEEKLY_TO_SHARES_OUT", , "1M")</f>
        <v>3.5843281279874915</v>
      </c>
      <c r="D216" s="5">
        <f>_xll.SNL.Clients.Office.Excel.Functions.SPG(A216, "SP_VOLUME_AVG_WEEKLY_TO_SHARES_OUT", , "3M")</f>
        <v>3.366884357902268</v>
      </c>
      <c r="E216" s="5">
        <f>_xll.SNL.Clients.Office.Excel.Functions.SPG(A216, "SP_VOLUME_AVG_DAILY_TO_1YR_AVG_DAILY", , "1M")</f>
        <v>90.88</v>
      </c>
      <c r="F216" s="5">
        <f>_xll.SNL.Clients.Office.Excel.Functions.SPG(A216, "SP_VOLUME_AVG_DAILY_TO_1YR_AVG_DAILY", , "3M")</f>
        <v>85.37</v>
      </c>
      <c r="G216" s="9" t="str">
        <f>_xll.SNL.Clients.Office.Excel.Functions.SPG(A216, "IQ_SECTOR")</f>
        <v>Real Estate</v>
      </c>
      <c r="H216" s="9" t="str">
        <f>_xll.SNL.Clients.Office.Excel.Functions.SPG(A216, "IQ_INDUSTRY_GROUP")</f>
        <v>Equity Real Estate Investment Trusts (REITs)</v>
      </c>
      <c r="I216" s="9" t="str">
        <f>_xll.SNL.Clients.Office.Excel.Functions.SPG(A216, "IQ_INDUSTRY")</f>
        <v>Health Care REITs</v>
      </c>
      <c r="J216" s="9" t="str">
        <f>_xll.SNL.Clients.Office.Excel.Functions.SPG(A216, "IQ_PRIMARY_INDUSTRY")</f>
        <v>Health Care REITs</v>
      </c>
      <c r="K216" s="9" t="str">
        <f>_xll.SNL.Clients.Office.Excel.Functions.SPG(A216, "NAICS_CODE", "Primary")</f>
        <v>531110 - Lessors of Residential Buildings and Dwellings</v>
      </c>
      <c r="L216" s="9" t="str">
        <f>_xll.SNL.Clients.Office.Excel.Functions.SPG(A216, "SP_TOPICTAG")</f>
        <v/>
      </c>
      <c r="M216" s="5">
        <f>_xll.SNL.Clients.Office.Excel.Functions.SPG(A216, "SP_PCT_SHARES_OWNED_ALL_INSTITUTIONS")</f>
        <v>95.76</v>
      </c>
      <c r="N216" s="9" t="str">
        <f>_xll.SNL.Clients.Office.Excel.Functions.SPG(A216, "RD_CREDIT_RATING_GLOBAL", "Issuer Credit Rating", "Local Currency LT|0")</f>
        <v>BBB+</v>
      </c>
      <c r="O216" s="9" t="str">
        <f>_xll.SNL.Clients.Office.Excel.Functions.SPG(A216, "RD_CWOL_GLOBAL", "Issuer Credit Rating", "Local Currency LT|0")</f>
        <v>Stable</v>
      </c>
      <c r="P216" s="9" t="str">
        <f>_xll.SNL.Clients.Office.Excel.Functions.SPG(A216, "RD_RATING_ACTION_GLOBAL", "Issuer Credit Rating", "Local Currency LT|0")</f>
        <v>New Rating | CreditWatch/Outlook (02/10/2023)</v>
      </c>
      <c r="Q216" s="10">
        <f>_xll.SNL.Clients.Office.Excel.Functions.SPG(A216, "RD_LAST_REVIEW_DATE_GLOBAL", "Issuer Credit Rating", "Local Currency LT")</f>
        <v>45582</v>
      </c>
      <c r="R216" s="10">
        <f>_xll.SNL.Clients.Office.Excel.Functions.SPG(A216, "RD_CREDIT_RATING_DATE_GLOBAL", "Issuer Credit Rating", "Local Currency LT|0")</f>
        <v>44967</v>
      </c>
      <c r="S216" s="10">
        <f>_xll.SNL.Clients.Office.Excel.Functions.SPG(A216, "RD_CREDIT_WATCH_OUTLOOK_DATE_GLOBAL", "Issuer Credit Rating", "Local Currency LT|0")</f>
        <v>44967</v>
      </c>
    </row>
    <row r="217" spans="1:19">
      <c r="A217" t="s">
        <v>221</v>
      </c>
      <c r="B217" t="str">
        <f>_xll.SNL.Clients.Office.Excel.Functions.SPG(A217,"SP_IPO_DATE")</f>
        <v/>
      </c>
      <c r="C217" s="5">
        <f>_xll.SNL.Clients.Office.Excel.Functions.SPG(A217, "SP_VOLUME_AVG_WEEKLY_TO_SHARES_OUT", , "1M")</f>
        <v>6.2994216888625454</v>
      </c>
      <c r="D217" s="5">
        <f>_xll.SNL.Clients.Office.Excel.Functions.SPG(A217, "SP_VOLUME_AVG_WEEKLY_TO_SHARES_OUT", , "3M")</f>
        <v>6.2275538767383312</v>
      </c>
      <c r="E217" s="5">
        <f>_xll.SNL.Clients.Office.Excel.Functions.SPG(A217, "SP_VOLUME_AVG_DAILY_TO_1YR_AVG_DAILY", , "1M")</f>
        <v>108.53</v>
      </c>
      <c r="F217" s="5">
        <f>_xll.SNL.Clients.Office.Excel.Functions.SPG(A217, "SP_VOLUME_AVG_DAILY_TO_1YR_AVG_DAILY", , "3M")</f>
        <v>107.29</v>
      </c>
      <c r="G217" s="9" t="str">
        <f>_xll.SNL.Clients.Office.Excel.Functions.SPG(A217, "IQ_SECTOR")</f>
        <v>Health Care</v>
      </c>
      <c r="H217" s="9" t="str">
        <f>_xll.SNL.Clients.Office.Excel.Functions.SPG(A217, "IQ_INDUSTRY_GROUP")</f>
        <v>Health Care Equipment and Services</v>
      </c>
      <c r="I217" s="9" t="str">
        <f>_xll.SNL.Clients.Office.Excel.Functions.SPG(A217, "IQ_INDUSTRY")</f>
        <v>Health Care Providers and Services</v>
      </c>
      <c r="J217" s="9" t="str">
        <f>_xll.SNL.Clients.Office.Excel.Functions.SPG(A217, "IQ_PRIMARY_INDUSTRY")</f>
        <v>Health Care Distributors</v>
      </c>
      <c r="K217" s="9" t="str">
        <f>_xll.SNL.Clients.Office.Excel.Functions.SPG(A217, "NAICS_CODE", "Primary")</f>
        <v>423450 - Medical, Dental, and Hospital Equipment and Supplies Merchant Wholesalers</v>
      </c>
      <c r="L217" s="9" t="str">
        <f>_xll.SNL.Clients.Office.Excel.Functions.SPG(A217, "SP_TOPICTAG")</f>
        <v>Health Diagnostics; MHealth; Dentistry; Orthopaedics; Surgery; Vaccines</v>
      </c>
      <c r="M217" s="5">
        <f>_xll.SNL.Clients.Office.Excel.Functions.SPG(A217, "SP_PCT_SHARES_OWNED_ALL_INSTITUTIONS")</f>
        <v>104</v>
      </c>
      <c r="N217" s="9" t="str">
        <f>_xll.SNL.Clients.Office.Excel.Functions.SPG(A217, "RD_CREDIT_RATING_GLOBAL", "Issuer Credit Rating", "Local Currency LT|0")</f>
        <v/>
      </c>
      <c r="O217" s="9" t="str">
        <f>_xll.SNL.Clients.Office.Excel.Functions.SPG(A217, "RD_CWOL_GLOBAL", "Issuer Credit Rating", "Local Currency LT|0")</f>
        <v/>
      </c>
      <c r="P217" s="9" t="str">
        <f>_xll.SNL.Clients.Office.Excel.Functions.SPG(A217, "RD_RATING_ACTION_GLOBAL", "Issuer Credit Rating", "Local Currency LT|0")</f>
        <v/>
      </c>
      <c r="Q217" s="10" t="str">
        <f>_xll.SNL.Clients.Office.Excel.Functions.SPG(A217, "RD_LAST_REVIEW_DATE_GLOBAL", "Issuer Credit Rating", "Local Currency LT")</f>
        <v/>
      </c>
      <c r="R217" s="10" t="str">
        <f>_xll.SNL.Clients.Office.Excel.Functions.SPG(A217, "RD_CREDIT_RATING_DATE_GLOBAL", "Issuer Credit Rating", "Local Currency LT|0")</f>
        <v/>
      </c>
      <c r="S217" s="10" t="str">
        <f>_xll.SNL.Clients.Office.Excel.Functions.SPG(A217, "RD_CREDIT_WATCH_OUTLOOK_DATE_GLOBAL", "Issuer Credit Rating", "Local Currency LT|0")</f>
        <v/>
      </c>
    </row>
    <row r="218" spans="1:19">
      <c r="A218" t="s">
        <v>222</v>
      </c>
      <c r="B218" t="str">
        <f>_xll.SNL.Clients.Office.Excel.Functions.SPG(A218,"SP_IPO_DATE")</f>
        <v/>
      </c>
      <c r="C218" s="5">
        <f>_xll.SNL.Clients.Office.Excel.Functions.SPG(A218, "SP_VOLUME_AVG_WEEKLY_TO_SHARES_OUT", , "1M")</f>
        <v>3.4246791680213238</v>
      </c>
      <c r="D218" s="5">
        <f>_xll.SNL.Clients.Office.Excel.Functions.SPG(A218, "SP_VOLUME_AVG_WEEKLY_TO_SHARES_OUT", , "3M")</f>
        <v>2.9154610882733816</v>
      </c>
      <c r="E218" s="5">
        <f>_xll.SNL.Clients.Office.Excel.Functions.SPG(A218, "SP_VOLUME_AVG_DAILY_TO_1YR_AVG_DAILY", , "1M")</f>
        <v>105.44</v>
      </c>
      <c r="F218" s="5">
        <f>_xll.SNL.Clients.Office.Excel.Functions.SPG(A218, "SP_VOLUME_AVG_DAILY_TO_1YR_AVG_DAILY", , "3M")</f>
        <v>89.76</v>
      </c>
      <c r="G218" s="9" t="str">
        <f>_xll.SNL.Clients.Office.Excel.Functions.SPG(A218, "IQ_SECTOR")</f>
        <v>Energy</v>
      </c>
      <c r="H218" s="9" t="str">
        <f>_xll.SNL.Clients.Office.Excel.Functions.SPG(A218, "IQ_INDUSTRY_GROUP")</f>
        <v>Energy</v>
      </c>
      <c r="I218" s="9" t="str">
        <f>_xll.SNL.Clients.Office.Excel.Functions.SPG(A218, "IQ_INDUSTRY")</f>
        <v>Oil, Gas and Consumable Fuels</v>
      </c>
      <c r="J218" s="9" t="str">
        <f>_xll.SNL.Clients.Office.Excel.Functions.SPG(A218, "IQ_PRIMARY_INDUSTRY")</f>
        <v>Oil and Gas Exploration and Production</v>
      </c>
      <c r="K218" s="9" t="str">
        <f>_xll.SNL.Clients.Office.Excel.Functions.SPG(A218, "NAICS_CODE", "Primary")</f>
        <v>2111 - Oil and Gas Extraction</v>
      </c>
      <c r="L218" s="9" t="str">
        <f>_xll.SNL.Clients.Office.Excel.Functions.SPG(A218, "SP_TOPICTAG")</f>
        <v>Freight Service</v>
      </c>
      <c r="M218" s="5">
        <f>_xll.SNL.Clients.Office.Excel.Functions.SPG(A218, "SP_PCT_SHARES_OWNED_ALL_INSTITUTIONS")</f>
        <v>83.09</v>
      </c>
      <c r="N218" s="9" t="str">
        <f>_xll.SNL.Clients.Office.Excel.Functions.SPG(A218, "RD_CREDIT_RATING_GLOBAL", "Issuer Credit Rating", "Local Currency LT|0")</f>
        <v>BBB-</v>
      </c>
      <c r="O218" s="9" t="str">
        <f>_xll.SNL.Clients.Office.Excel.Functions.SPG(A218, "RD_CWOL_GLOBAL", "Issuer Credit Rating", "Local Currency LT|0")</f>
        <v>Watch Pos</v>
      </c>
      <c r="P218" s="9" t="str">
        <f>_xll.SNL.Clients.Office.Excel.Functions.SPG(A218, "RD_RATING_ACTION_GLOBAL", "Issuer Credit Rating", "Local Currency LT|0")</f>
        <v>CreditWatch/Outlook (10/23/2023)</v>
      </c>
      <c r="Q218" s="10">
        <f>_xll.SNL.Clients.Office.Excel.Functions.SPG(A218, "RD_LAST_REVIEW_DATE_GLOBAL", "Issuer Credit Rating", "Local Currency LT")</f>
        <v>45525</v>
      </c>
      <c r="R218" s="10">
        <f>_xll.SNL.Clients.Office.Excel.Functions.SPG(A218, "RD_CREDIT_RATING_DATE_GLOBAL", "Issuer Credit Rating", "Local Currency LT|0")</f>
        <v>42402</v>
      </c>
      <c r="S218" s="10">
        <f>_xll.SNL.Clients.Office.Excel.Functions.SPG(A218, "RD_CREDIT_WATCH_OUTLOOK_DATE_GLOBAL", "Issuer Credit Rating", "Local Currency LT|0")</f>
        <v>45222</v>
      </c>
    </row>
    <row r="219" spans="1:19">
      <c r="A219" t="s">
        <v>223</v>
      </c>
      <c r="B219" t="str">
        <f>_xll.SNL.Clients.Office.Excel.Functions.SPG(A219,"SP_IPO_DATE")</f>
        <v/>
      </c>
      <c r="C219" s="5">
        <f>_xll.SNL.Clients.Office.Excel.Functions.SPG(A219, "SP_VOLUME_AVG_WEEKLY_TO_SHARES_OUT", , "1M")</f>
        <v>6.1230050407555412</v>
      </c>
      <c r="D219" s="5">
        <f>_xll.SNL.Clients.Office.Excel.Functions.SPG(A219, "SP_VOLUME_AVG_WEEKLY_TO_SHARES_OUT", , "3M")</f>
        <v>5.6141721012227501</v>
      </c>
      <c r="E219" s="5">
        <f>_xll.SNL.Clients.Office.Excel.Functions.SPG(A219, "SP_VOLUME_AVG_DAILY_TO_1YR_AVG_DAILY", , "1M")</f>
        <v>103.36</v>
      </c>
      <c r="F219" s="5">
        <f>_xll.SNL.Clients.Office.Excel.Functions.SPG(A219, "SP_VOLUME_AVG_DAILY_TO_1YR_AVG_DAILY", , "3M")</f>
        <v>94.77</v>
      </c>
      <c r="G219" s="9" t="str">
        <f>_xll.SNL.Clients.Office.Excel.Functions.SPG(A219, "IQ_SECTOR")</f>
        <v>Information Technology</v>
      </c>
      <c r="H219" s="9" t="str">
        <f>_xll.SNL.Clients.Office.Excel.Functions.SPG(A219, "IQ_INDUSTRY_GROUP")</f>
        <v>Technology Hardware and Equipment</v>
      </c>
      <c r="I219" s="9" t="str">
        <f>_xll.SNL.Clients.Office.Excel.Functions.SPG(A219, "IQ_INDUSTRY")</f>
        <v>Technology Hardware, Storage and Peripherals</v>
      </c>
      <c r="J219" s="9" t="str">
        <f>_xll.SNL.Clients.Office.Excel.Functions.SPG(A219, "IQ_PRIMARY_INDUSTRY")</f>
        <v>Technology Hardware, Storage and Peripherals</v>
      </c>
      <c r="K219" s="9" t="str">
        <f>_xll.SNL.Clients.Office.Excel.Functions.SPG(A219, "NAICS_CODE", "Primary")</f>
        <v>33411 - Computer and Peripheral Equipment Manufacturing</v>
      </c>
      <c r="L219" s="9" t="str">
        <f>_xll.SNL.Clients.Office.Excel.Functions.SPG(A219, "SP_TOPICTAG")</f>
        <v>Data Integration; Machine Learning; Data Protection; Cloud Infrastructure; Cloud Storage; Storage Management; Artificial Intelligence; Utility Scale Solar</v>
      </c>
      <c r="M219" s="5">
        <f>_xll.SNL.Clients.Office.Excel.Functions.SPG(A219, "SP_PCT_SHARES_OWNED_ALL_INSTITUTIONS")</f>
        <v>84.7</v>
      </c>
      <c r="N219" s="9" t="str">
        <f>_xll.SNL.Clients.Office.Excel.Functions.SPG(A219, "RD_CREDIT_RATING_GLOBAL", "Issuer Credit Rating", "Local Currency LT|0")</f>
        <v>BBB</v>
      </c>
      <c r="O219" s="9" t="str">
        <f>_xll.SNL.Clients.Office.Excel.Functions.SPG(A219, "RD_CWOL_GLOBAL", "Issuer Credit Rating", "Local Currency LT|0")</f>
        <v>Negative</v>
      </c>
      <c r="P219" s="9" t="str">
        <f>_xll.SNL.Clients.Office.Excel.Functions.SPG(A219, "RD_RATING_ACTION_GLOBAL", "Issuer Credit Rating", "Local Currency LT|0")</f>
        <v>CreditWatch/Outlook (01/11/2024)</v>
      </c>
      <c r="Q219" s="10">
        <f>_xll.SNL.Clients.Office.Excel.Functions.SPG(A219, "RD_LAST_REVIEW_DATE_GLOBAL", "Issuer Credit Rating", "Local Currency LT")</f>
        <v>45349</v>
      </c>
      <c r="R219" s="10">
        <f>_xll.SNL.Clients.Office.Excel.Functions.SPG(A219, "RD_CREDIT_RATING_DATE_GLOBAL", "Issuer Credit Rating", "Local Currency LT|0")</f>
        <v>42270</v>
      </c>
      <c r="S219" s="10">
        <f>_xll.SNL.Clients.Office.Excel.Functions.SPG(A219, "RD_CREDIT_WATCH_OUTLOOK_DATE_GLOBAL", "Issuer Credit Rating", "Local Currency LT|0")</f>
        <v>45302</v>
      </c>
    </row>
    <row r="220" spans="1:19">
      <c r="A220" t="s">
        <v>224</v>
      </c>
      <c r="B220" s="10">
        <f>_xll.SNL.Clients.Office.Excel.Functions.SPG(A220,"SP_IPO_DATE")</f>
        <v>41619</v>
      </c>
      <c r="C220" s="5">
        <f>_xll.SNL.Clients.Office.Excel.Functions.SPG(A220, "SP_VOLUME_AVG_WEEKLY_TO_SHARES_OUT", , "1M")</f>
        <v>3.2728119672698446</v>
      </c>
      <c r="D220" s="5">
        <f>_xll.SNL.Clients.Office.Excel.Functions.SPG(A220, "SP_VOLUME_AVG_WEEKLY_TO_SHARES_OUT", , "3M")</f>
        <v>2.896175190942138</v>
      </c>
      <c r="E220" s="5">
        <f>_xll.SNL.Clients.Office.Excel.Functions.SPG(A220, "SP_VOLUME_AVG_DAILY_TO_1YR_AVG_DAILY", , "1M")</f>
        <v>103.13</v>
      </c>
      <c r="F220" s="5">
        <f>_xll.SNL.Clients.Office.Excel.Functions.SPG(A220, "SP_VOLUME_AVG_DAILY_TO_1YR_AVG_DAILY", , "3M")</f>
        <v>91.26</v>
      </c>
      <c r="G220" s="9" t="str">
        <f>_xll.SNL.Clients.Office.Excel.Functions.SPG(A220, "IQ_SECTOR")</f>
        <v>Consumer Discretionary</v>
      </c>
      <c r="H220" s="9" t="str">
        <f>_xll.SNL.Clients.Office.Excel.Functions.SPG(A220, "IQ_INDUSTRY_GROUP")</f>
        <v>Consumer Services</v>
      </c>
      <c r="I220" s="9" t="str">
        <f>_xll.SNL.Clients.Office.Excel.Functions.SPG(A220, "IQ_INDUSTRY")</f>
        <v>Hotels, Restaurants and Leisure</v>
      </c>
      <c r="J220" s="9" t="str">
        <f>_xll.SNL.Clients.Office.Excel.Functions.SPG(A220, "IQ_PRIMARY_INDUSTRY")</f>
        <v>Hotels, Resorts and Cruise Lines</v>
      </c>
      <c r="K220" s="9" t="str">
        <f>_xll.SNL.Clients.Office.Excel.Functions.SPG(A220, "NAICS_CODE", "Primary")</f>
        <v>721110 - Hotels (except Casino Hotels) and Motels</v>
      </c>
      <c r="L220" s="9" t="str">
        <f>_xll.SNL.Clients.Office.Excel.Functions.SPG(A220, "SP_TOPICTAG")</f>
        <v>Lifestyle; Tourism; Travel Accommodations</v>
      </c>
      <c r="M220" s="5">
        <f>_xll.SNL.Clients.Office.Excel.Functions.SPG(A220, "SP_PCT_SHARES_OWNED_ALL_INSTITUTIONS")</f>
        <v>98.84</v>
      </c>
      <c r="N220" s="9" t="str">
        <f>_xll.SNL.Clients.Office.Excel.Functions.SPG(A220, "RD_CREDIT_RATING_GLOBAL", "Issuer Credit Rating", "Local Currency LT|0")</f>
        <v>BB+</v>
      </c>
      <c r="O220" s="9" t="str">
        <f>_xll.SNL.Clients.Office.Excel.Functions.SPG(A220, "RD_CWOL_GLOBAL", "Issuer Credit Rating", "Local Currency LT|0")</f>
        <v>Stable</v>
      </c>
      <c r="P220" s="9" t="str">
        <f>_xll.SNL.Clients.Office.Excel.Functions.SPG(A220, "RD_RATING_ACTION_GLOBAL", "Issuer Credit Rating", "Local Currency LT|0")</f>
        <v>Upgrade | CreditWatch/Outlook (08/01/2022)</v>
      </c>
      <c r="Q220" s="10">
        <f>_xll.SNL.Clients.Office.Excel.Functions.SPG(A220, "RD_LAST_REVIEW_DATE_GLOBAL", "Issuer Credit Rating", "Local Currency LT")</f>
        <v>45400</v>
      </c>
      <c r="R220" s="10">
        <f>_xll.SNL.Clients.Office.Excel.Functions.SPG(A220, "RD_CREDIT_RATING_DATE_GLOBAL", "Issuer Credit Rating", "Local Currency LT|0")</f>
        <v>44774</v>
      </c>
      <c r="S220" s="10">
        <f>_xll.SNL.Clients.Office.Excel.Functions.SPG(A220, "RD_CREDIT_WATCH_OUTLOOK_DATE_GLOBAL", "Issuer Credit Rating", "Local Currency LT|0")</f>
        <v>44774</v>
      </c>
    </row>
    <row r="221" spans="1:19">
      <c r="A221" t="s">
        <v>225</v>
      </c>
      <c r="B221" t="str">
        <f>_xll.SNL.Clients.Office.Excel.Functions.SPG(A221,"SP_IPO_DATE")</f>
        <v/>
      </c>
      <c r="C221" s="5">
        <f>_xll.SNL.Clients.Office.Excel.Functions.SPG(A221, "SP_VOLUME_AVG_WEEKLY_TO_SHARES_OUT", , "1M")</f>
        <v>6.1583871148103553</v>
      </c>
      <c r="D221" s="5">
        <f>_xll.SNL.Clients.Office.Excel.Functions.SPG(A221, "SP_VOLUME_AVG_WEEKLY_TO_SHARES_OUT", , "3M")</f>
        <v>5.1764815812792042</v>
      </c>
      <c r="E221" s="5">
        <f>_xll.SNL.Clients.Office.Excel.Functions.SPG(A221, "SP_VOLUME_AVG_DAILY_TO_1YR_AVG_DAILY", , "1M")</f>
        <v>159.38999999999999</v>
      </c>
      <c r="F221" s="5">
        <f>_xll.SNL.Clients.Office.Excel.Functions.SPG(A221, "SP_VOLUME_AVG_DAILY_TO_1YR_AVG_DAILY", , "3M")</f>
        <v>133.97999999999999</v>
      </c>
      <c r="G221" s="9" t="str">
        <f>_xll.SNL.Clients.Office.Excel.Functions.SPG(A221, "IQ_SECTOR")</f>
        <v>Health Care</v>
      </c>
      <c r="H221" s="9" t="str">
        <f>_xll.SNL.Clients.Office.Excel.Functions.SPG(A221, "IQ_INDUSTRY_GROUP")</f>
        <v>Health Care Equipment and Services</v>
      </c>
      <c r="I221" s="9" t="str">
        <f>_xll.SNL.Clients.Office.Excel.Functions.SPG(A221, "IQ_INDUSTRY")</f>
        <v>Health Care Equipment and Supplies</v>
      </c>
      <c r="J221" s="9" t="str">
        <f>_xll.SNL.Clients.Office.Excel.Functions.SPG(A221, "IQ_PRIMARY_INDUSTRY")</f>
        <v>Health Care Equipment</v>
      </c>
      <c r="K221" s="9" t="str">
        <f>_xll.SNL.Clients.Office.Excel.Functions.SPG(A221, "NAICS_CODE", "Primary")</f>
        <v>334517 - Irradiation Apparatus Manufacturing</v>
      </c>
      <c r="L221" s="9" t="str">
        <f>_xll.SNL.Clients.Office.Excel.Functions.SPG(A221, "SP_TOPICTAG")</f>
        <v>Health Diagnostics; Infectious Diseases; Oncology; Orthopaedics; Surgery</v>
      </c>
      <c r="M221" s="5">
        <f>_xll.SNL.Clients.Office.Excel.Functions.SPG(A221, "SP_PCT_SHARES_OWNED_ALL_INSTITUTIONS")</f>
        <v>105.41</v>
      </c>
      <c r="N221" s="9" t="str">
        <f>_xll.SNL.Clients.Office.Excel.Functions.SPG(A221, "RD_CREDIT_RATING_GLOBAL", "Issuer Credit Rating", "Local Currency LT|0")</f>
        <v>BBB-</v>
      </c>
      <c r="O221" s="9" t="str">
        <f>_xll.SNL.Clients.Office.Excel.Functions.SPG(A221, "RD_CWOL_GLOBAL", "Issuer Credit Rating", "Local Currency LT|0")</f>
        <v>Stable</v>
      </c>
      <c r="P221" s="9" t="str">
        <f>_xll.SNL.Clients.Office.Excel.Functions.SPG(A221, "RD_RATING_ACTION_GLOBAL", "Issuer Credit Rating", "Local Currency LT|0")</f>
        <v>Upgrade | CreditWatch/Outlook (11/09/2021)</v>
      </c>
      <c r="Q221" s="10">
        <f>_xll.SNL.Clients.Office.Excel.Functions.SPG(A221, "RD_LAST_REVIEW_DATE_GLOBAL", "Issuer Credit Rating", "Local Currency LT")</f>
        <v>45345</v>
      </c>
      <c r="R221" s="10">
        <f>_xll.SNL.Clients.Office.Excel.Functions.SPG(A221, "RD_CREDIT_RATING_DATE_GLOBAL", "Issuer Credit Rating", "Local Currency LT|0")</f>
        <v>44509</v>
      </c>
      <c r="S221" s="10">
        <f>_xll.SNL.Clients.Office.Excel.Functions.SPG(A221, "RD_CREDIT_WATCH_OUTLOOK_DATE_GLOBAL", "Issuer Credit Rating", "Local Currency LT|0")</f>
        <v>44509</v>
      </c>
    </row>
    <row r="222" spans="1:19">
      <c r="A222" t="s">
        <v>226</v>
      </c>
      <c r="B222" t="str">
        <f>_xll.SNL.Clients.Office.Excel.Functions.SPG(A222,"SP_IPO_DATE")</f>
        <v/>
      </c>
      <c r="C222" s="5">
        <f>_xll.SNL.Clients.Office.Excel.Functions.SPG(A222, "SP_VOLUME_AVG_WEEKLY_TO_SHARES_OUT", , "1M")</f>
        <v>3.3796261106188905</v>
      </c>
      <c r="D222" s="5">
        <f>_xll.SNL.Clients.Office.Excel.Functions.SPG(A222, "SP_VOLUME_AVG_WEEKLY_TO_SHARES_OUT", , "3M")</f>
        <v>3.2196007612939859</v>
      </c>
      <c r="E222" s="5">
        <f>_xll.SNL.Clients.Office.Excel.Functions.SPG(A222, "SP_VOLUME_AVG_DAILY_TO_1YR_AVG_DAILY", , "1M")</f>
        <v>134.47</v>
      </c>
      <c r="F222" s="5">
        <f>_xll.SNL.Clients.Office.Excel.Functions.SPG(A222, "SP_VOLUME_AVG_DAILY_TO_1YR_AVG_DAILY", , "3M")</f>
        <v>128.1</v>
      </c>
      <c r="G222" s="9" t="str">
        <f>_xll.SNL.Clients.Office.Excel.Functions.SPG(A222, "IQ_SECTOR")</f>
        <v>Industrials</v>
      </c>
      <c r="H222" s="9" t="str">
        <f>_xll.SNL.Clients.Office.Excel.Functions.SPG(A222, "IQ_INDUSTRY_GROUP")</f>
        <v>Capital Goods</v>
      </c>
      <c r="I222" s="9" t="str">
        <f>_xll.SNL.Clients.Office.Excel.Functions.SPG(A222, "IQ_INDUSTRY")</f>
        <v>Industrial Conglomerates</v>
      </c>
      <c r="J222" s="9" t="str">
        <f>_xll.SNL.Clients.Office.Excel.Functions.SPG(A222, "IQ_PRIMARY_INDUSTRY")</f>
        <v>Industrial Conglomerates</v>
      </c>
      <c r="K222" s="9" t="str">
        <f>_xll.SNL.Clients.Office.Excel.Functions.SPG(A222, "NAICS_CODE", "Primary")</f>
        <v>335 - Electrical Equipment, Appliance, and Component Manufacturing</v>
      </c>
      <c r="L222" s="9" t="str">
        <f>_xll.SNL.Clients.Office.Excel.Functions.SPG(A222, "SP_TOPICTAG")</f>
        <v>Software Development; Data Integration; Industrial Automation; Sensors; Process Automation; Artificial Intelligence; Utility Scale Solar; Battery Energy Storage System (BESS)</v>
      </c>
      <c r="M222" s="5">
        <f>_xll.SNL.Clients.Office.Excel.Functions.SPG(A222, "SP_PCT_SHARES_OWNED_ALL_INSTITUTIONS")</f>
        <v>79.41</v>
      </c>
      <c r="N222" s="9" t="str">
        <f>_xll.SNL.Clients.Office.Excel.Functions.SPG(A222, "RD_CREDIT_RATING_GLOBAL", "Issuer Credit Rating", "Local Currency LT|0")</f>
        <v>A</v>
      </c>
      <c r="O222" s="9" t="str">
        <f>_xll.SNL.Clients.Office.Excel.Functions.SPG(A222, "RD_CWOL_GLOBAL", "Issuer Credit Rating", "Local Currency LT|0")</f>
        <v>Watch Neg</v>
      </c>
      <c r="P222" s="9" t="str">
        <f>_xll.SNL.Clients.Office.Excel.Functions.SPG(A222, "RD_RATING_ACTION_GLOBAL", "Issuer Credit Rating", "Local Currency LT|0")</f>
        <v>CreditWatch/Outlook (02/06/2025)</v>
      </c>
      <c r="Q222" s="10">
        <f>_xll.SNL.Clients.Office.Excel.Functions.SPG(A222, "RD_LAST_REVIEW_DATE_GLOBAL", "Issuer Credit Rating", "Local Currency LT")</f>
        <v>45694</v>
      </c>
      <c r="R222" s="10">
        <f>_xll.SNL.Clients.Office.Excel.Functions.SPG(A222, "RD_CREDIT_RATING_DATE_GLOBAL", "Issuer Credit Rating", "Local Currency LT|0")</f>
        <v>33967</v>
      </c>
      <c r="S222" s="10">
        <f>_xll.SNL.Clients.Office.Excel.Functions.SPG(A222, "RD_CREDIT_WATCH_OUTLOOK_DATE_GLOBAL", "Issuer Credit Rating", "Local Currency LT|0")</f>
        <v>45694</v>
      </c>
    </row>
    <row r="223" spans="1:19">
      <c r="A223" t="s">
        <v>227</v>
      </c>
      <c r="B223" t="str">
        <f>_xll.SNL.Clients.Office.Excel.Functions.SPG(A223,"SP_IPO_DATE")</f>
        <v/>
      </c>
      <c r="C223" s="5">
        <f>_xll.SNL.Clients.Office.Excel.Functions.SPG(A223, "SP_VOLUME_AVG_WEEKLY_TO_SHARES_OUT", , "1M")</f>
        <v>2.778471682571539</v>
      </c>
      <c r="D223" s="5">
        <f>_xll.SNL.Clients.Office.Excel.Functions.SPG(A223, "SP_VOLUME_AVG_WEEKLY_TO_SHARES_OUT", , "3M")</f>
        <v>2.4345025578527748</v>
      </c>
      <c r="E223" s="5">
        <f>_xll.SNL.Clients.Office.Excel.Functions.SPG(A223, "SP_VOLUME_AVG_DAILY_TO_1YR_AVG_DAILY", , "1M")</f>
        <v>118.26</v>
      </c>
      <c r="F223" s="5">
        <f>_xll.SNL.Clients.Office.Excel.Functions.SPG(A223, "SP_VOLUME_AVG_DAILY_TO_1YR_AVG_DAILY", , "3M")</f>
        <v>103.62</v>
      </c>
      <c r="G223" s="9" t="str">
        <f>_xll.SNL.Clients.Office.Excel.Functions.SPG(A223, "IQ_SECTOR")</f>
        <v>Consumer Staples</v>
      </c>
      <c r="H223" s="9" t="str">
        <f>_xll.SNL.Clients.Office.Excel.Functions.SPG(A223, "IQ_INDUSTRY_GROUP")</f>
        <v>Food, Beverage and Tobacco</v>
      </c>
      <c r="I223" s="9" t="str">
        <f>_xll.SNL.Clients.Office.Excel.Functions.SPG(A223, "IQ_INDUSTRY")</f>
        <v>Food Products</v>
      </c>
      <c r="J223" s="9" t="str">
        <f>_xll.SNL.Clients.Office.Excel.Functions.SPG(A223, "IQ_PRIMARY_INDUSTRY")</f>
        <v>Packaged Foods and Meats</v>
      </c>
      <c r="K223" s="9" t="str">
        <f>_xll.SNL.Clients.Office.Excel.Functions.SPG(A223, "NAICS_CODE", "Primary")</f>
        <v>311611 - Animal (except Poultry) Slaughtering</v>
      </c>
      <c r="L223" s="9" t="str">
        <f>_xll.SNL.Clients.Office.Excel.Functions.SPG(A223, "SP_TOPICTAG")</f>
        <v>Farming; Livestock; Alternative Protein</v>
      </c>
      <c r="M223" s="5">
        <f>_xll.SNL.Clients.Office.Excel.Functions.SPG(A223, "SP_PCT_SHARES_OWNED_ALL_INSTITUTIONS")</f>
        <v>41.18</v>
      </c>
      <c r="N223" s="9" t="str">
        <f>_xll.SNL.Clients.Office.Excel.Functions.SPG(A223, "RD_CREDIT_RATING_GLOBAL", "Issuer Credit Rating", "Local Currency LT|0")</f>
        <v>A-</v>
      </c>
      <c r="O223" s="9" t="str">
        <f>_xll.SNL.Clients.Office.Excel.Functions.SPG(A223, "RD_CWOL_GLOBAL", "Issuer Credit Rating", "Local Currency LT|0")</f>
        <v>Stable</v>
      </c>
      <c r="P223" s="9" t="str">
        <f>_xll.SNL.Clients.Office.Excel.Functions.SPG(A223, "RD_RATING_ACTION_GLOBAL", "Issuer Credit Rating", "Local Currency LT|0")</f>
        <v>Downgrade | CreditWatch/Outlook (03/13/2023)</v>
      </c>
      <c r="Q223" s="10">
        <f>_xll.SNL.Clients.Office.Excel.Functions.SPG(A223, "RD_LAST_REVIEW_DATE_GLOBAL", "Issuer Credit Rating", "Local Currency LT")</f>
        <v>45356</v>
      </c>
      <c r="R223" s="10">
        <f>_xll.SNL.Clients.Office.Excel.Functions.SPG(A223, "RD_CREDIT_RATING_DATE_GLOBAL", "Issuer Credit Rating", "Local Currency LT|0")</f>
        <v>44998</v>
      </c>
      <c r="S223" s="10">
        <f>_xll.SNL.Clients.Office.Excel.Functions.SPG(A223, "RD_CREDIT_WATCH_OUTLOOK_DATE_GLOBAL", "Issuer Credit Rating", "Local Currency LT|0")</f>
        <v>44998</v>
      </c>
    </row>
    <row r="224" spans="1:19">
      <c r="A224" t="s">
        <v>228</v>
      </c>
      <c r="B224" s="10">
        <f>_xll.SNL.Clients.Office.Excel.Functions.SPG(A224,"SP_IPO_DATE")</f>
        <v>19435</v>
      </c>
      <c r="C224" s="5">
        <f>_xll.SNL.Clients.Office.Excel.Functions.SPG(A224, "SP_VOLUME_AVG_WEEKLY_TO_SHARES_OUT", , "1M")</f>
        <v>5.8378492512311064</v>
      </c>
      <c r="D224" s="5">
        <f>_xll.SNL.Clients.Office.Excel.Functions.SPG(A224, "SP_VOLUME_AVG_WEEKLY_TO_SHARES_OUT", , "3M")</f>
        <v>5.369492037850967</v>
      </c>
      <c r="E224" s="5">
        <f>_xll.SNL.Clients.Office.Excel.Functions.SPG(A224, "SP_VOLUME_AVG_DAILY_TO_1YR_AVG_DAILY", , "1M")</f>
        <v>116.61</v>
      </c>
      <c r="F224" s="5">
        <f>_xll.SNL.Clients.Office.Excel.Functions.SPG(A224, "SP_VOLUME_AVG_DAILY_TO_1YR_AVG_DAILY", , "3M")</f>
        <v>107.26</v>
      </c>
      <c r="G224" s="9" t="str">
        <f>_xll.SNL.Clients.Office.Excel.Functions.SPG(A224, "IQ_SECTOR")</f>
        <v>Real Estate</v>
      </c>
      <c r="H224" s="9" t="str">
        <f>_xll.SNL.Clients.Office.Excel.Functions.SPG(A224, "IQ_INDUSTRY_GROUP")</f>
        <v>Equity Real Estate Investment Trusts (REITs)</v>
      </c>
      <c r="I224" s="9" t="str">
        <f>_xll.SNL.Clients.Office.Excel.Functions.SPG(A224, "IQ_INDUSTRY")</f>
        <v>Hotel and Resort REITs</v>
      </c>
      <c r="J224" s="9" t="str">
        <f>_xll.SNL.Clients.Office.Excel.Functions.SPG(A224, "IQ_PRIMARY_INDUSTRY")</f>
        <v>Hotel and Resort REITs</v>
      </c>
      <c r="K224" s="9" t="str">
        <f>_xll.SNL.Clients.Office.Excel.Functions.SPG(A224, "NAICS_CODE", "Primary")</f>
        <v>531110 - Lessors of Residential Buildings and Dwellings</v>
      </c>
      <c r="L224" s="9" t="str">
        <f>_xll.SNL.Clients.Office.Excel.Functions.SPG(A224, "SP_TOPICTAG")</f>
        <v/>
      </c>
      <c r="M224" s="5">
        <f>_xll.SNL.Clients.Office.Excel.Functions.SPG(A224, "SP_PCT_SHARES_OWNED_ALL_INSTITUTIONS")</f>
        <v>100.95</v>
      </c>
      <c r="N224" s="9" t="str">
        <f>_xll.SNL.Clients.Office.Excel.Functions.SPG(A224, "RD_CREDIT_RATING_GLOBAL", "Issuer Credit Rating", "Local Currency LT|0")</f>
        <v>BBB-</v>
      </c>
      <c r="O224" s="9" t="str">
        <f>_xll.SNL.Clients.Office.Excel.Functions.SPG(A224, "RD_CWOL_GLOBAL", "Issuer Credit Rating", "Local Currency LT|0")</f>
        <v>Stable</v>
      </c>
      <c r="P224" s="9" t="str">
        <f>_xll.SNL.Clients.Office.Excel.Functions.SPG(A224, "RD_RATING_ACTION_GLOBAL", "Issuer Credit Rating", "Local Currency LT|0")</f>
        <v>Upgrade | CreditWatch/Outlook (05/04/2023)</v>
      </c>
      <c r="Q224" s="10">
        <f>_xll.SNL.Clients.Office.Excel.Functions.SPG(A224, "RD_LAST_REVIEW_DATE_GLOBAL", "Issuer Credit Rating", "Local Currency LT")</f>
        <v>45618</v>
      </c>
      <c r="R224" s="10">
        <f>_xll.SNL.Clients.Office.Excel.Functions.SPG(A224, "RD_CREDIT_RATING_DATE_GLOBAL", "Issuer Credit Rating", "Local Currency LT|0")</f>
        <v>45050</v>
      </c>
      <c r="S224" s="10">
        <f>_xll.SNL.Clients.Office.Excel.Functions.SPG(A224, "RD_CREDIT_WATCH_OUTLOOK_DATE_GLOBAL", "Issuer Credit Rating", "Local Currency LT|0")</f>
        <v>45050</v>
      </c>
    </row>
    <row r="225" spans="1:19">
      <c r="A225" t="s">
        <v>229</v>
      </c>
      <c r="B225" t="str">
        <f>_xll.SNL.Clients.Office.Excel.Functions.SPG(A225,"SP_IPO_DATE")</f>
        <v/>
      </c>
      <c r="C225" s="5">
        <f>_xll.SNL.Clients.Office.Excel.Functions.SPG(A225, "SP_VOLUME_AVG_WEEKLY_TO_SHARES_OUT", , "1M")</f>
        <v>3.2650264434170237</v>
      </c>
      <c r="D225" s="5">
        <f>_xll.SNL.Clients.Office.Excel.Functions.SPG(A225, "SP_VOLUME_AVG_WEEKLY_TO_SHARES_OUT", , "3M")</f>
        <v>2.9606690522595041</v>
      </c>
      <c r="E225" s="5">
        <f>_xll.SNL.Clients.Office.Excel.Functions.SPG(A225, "SP_VOLUME_AVG_DAILY_TO_1YR_AVG_DAILY", , "1M")</f>
        <v>94.62</v>
      </c>
      <c r="F225" s="5">
        <f>_xll.SNL.Clients.Office.Excel.Functions.SPG(A225, "SP_VOLUME_AVG_DAILY_TO_1YR_AVG_DAILY", , "3M")</f>
        <v>85.8</v>
      </c>
      <c r="G225" s="9" t="str">
        <f>_xll.SNL.Clients.Office.Excel.Functions.SPG(A225, "IQ_SECTOR")</f>
        <v>Industrials</v>
      </c>
      <c r="H225" s="9" t="str">
        <f>_xll.SNL.Clients.Office.Excel.Functions.SPG(A225, "IQ_INDUSTRY_GROUP")</f>
        <v>Capital Goods</v>
      </c>
      <c r="I225" s="9" t="str">
        <f>_xll.SNL.Clients.Office.Excel.Functions.SPG(A225, "IQ_INDUSTRY")</f>
        <v>Aerospace and Defense</v>
      </c>
      <c r="J225" s="9" t="str">
        <f>_xll.SNL.Clients.Office.Excel.Functions.SPG(A225, "IQ_PRIMARY_INDUSTRY")</f>
        <v>Aerospace and Defense</v>
      </c>
      <c r="K225" s="9" t="str">
        <f>_xll.SNL.Clients.Office.Excel.Functions.SPG(A225, "NAICS_CODE", "Primary")</f>
        <v>3364 - Aerospace Product and Parts Manufacturing</v>
      </c>
      <c r="L225" s="9" t="str">
        <f>_xll.SNL.Clients.Office.Excel.Functions.SPG(A225, "SP_TOPICTAG")</f>
        <v>Freight Service; Industrial Automation; Process Automation; Passenger Aircraft Manufacturing</v>
      </c>
      <c r="M225" s="5">
        <f>_xll.SNL.Clients.Office.Excel.Functions.SPG(A225, "SP_PCT_SHARES_OWNED_ALL_INSTITUTIONS")</f>
        <v>91.99</v>
      </c>
      <c r="N225" s="9" t="str">
        <f>_xll.SNL.Clients.Office.Excel.Functions.SPG(A225, "RD_CREDIT_RATING_GLOBAL", "Issuer Credit Rating", "Local Currency LT|0")</f>
        <v>BBB</v>
      </c>
      <c r="O225" s="9" t="str">
        <f>_xll.SNL.Clients.Office.Excel.Functions.SPG(A225, "RD_CWOL_GLOBAL", "Issuer Credit Rating", "Local Currency LT|0")</f>
        <v>Stable</v>
      </c>
      <c r="P225" s="9" t="str">
        <f>_xll.SNL.Clients.Office.Excel.Functions.SPG(A225, "RD_RATING_ACTION_GLOBAL", "Issuer Credit Rating", "Local Currency LT|0")</f>
        <v>Upgrade | CreditWatch/Outlook (11/26/2024)</v>
      </c>
      <c r="Q225" s="10">
        <f>_xll.SNL.Clients.Office.Excel.Functions.SPG(A225, "RD_LAST_REVIEW_DATE_GLOBAL", "Issuer Credit Rating", "Local Currency LT")</f>
        <v>45622</v>
      </c>
      <c r="R225" s="10">
        <f>_xll.SNL.Clients.Office.Excel.Functions.SPG(A225, "RD_CREDIT_RATING_DATE_GLOBAL", "Issuer Credit Rating", "Local Currency LT|0")</f>
        <v>45622</v>
      </c>
      <c r="S225" s="10">
        <f>_xll.SNL.Clients.Office.Excel.Functions.SPG(A225, "RD_CREDIT_WATCH_OUTLOOK_DATE_GLOBAL", "Issuer Credit Rating", "Local Currency LT|0")</f>
        <v>45622</v>
      </c>
    </row>
    <row r="226" spans="1:19">
      <c r="A226" t="s">
        <v>230</v>
      </c>
      <c r="B226" t="str">
        <f>_xll.SNL.Clients.Office.Excel.Functions.SPG(A226,"SP_IPO_DATE")</f>
        <v/>
      </c>
      <c r="C226" s="5">
        <f>_xll.SNL.Clients.Office.Excel.Functions.SPG(A226, "SP_VOLUME_AVG_WEEKLY_TO_SHARES_OUT", , "1M")</f>
        <v>3.2705068850592238</v>
      </c>
      <c r="D226" s="5">
        <f>_xll.SNL.Clients.Office.Excel.Functions.SPG(A226, "SP_VOLUME_AVG_WEEKLY_TO_SHARES_OUT", , "3M")</f>
        <v>3.7952898468145286</v>
      </c>
      <c r="E226" s="5">
        <f>_xll.SNL.Clients.Office.Excel.Functions.SPG(A226, "SP_VOLUME_AVG_DAILY_TO_1YR_AVG_DAILY", , "1M")</f>
        <v>81.19</v>
      </c>
      <c r="F226" s="5">
        <f>_xll.SNL.Clients.Office.Excel.Functions.SPG(A226, "SP_VOLUME_AVG_DAILY_TO_1YR_AVG_DAILY", , "3M")</f>
        <v>94.22</v>
      </c>
      <c r="G226" s="9" t="str">
        <f>_xll.SNL.Clients.Office.Excel.Functions.SPG(A226, "IQ_SECTOR")</f>
        <v>Information Technology</v>
      </c>
      <c r="H226" s="9" t="str">
        <f>_xll.SNL.Clients.Office.Excel.Functions.SPG(A226, "IQ_INDUSTRY_GROUP")</f>
        <v>Technology Hardware and Equipment</v>
      </c>
      <c r="I226" s="9" t="str">
        <f>_xll.SNL.Clients.Office.Excel.Functions.SPG(A226, "IQ_INDUSTRY")</f>
        <v>Technology Hardware, Storage and Peripherals</v>
      </c>
      <c r="J226" s="9" t="str">
        <f>_xll.SNL.Clients.Office.Excel.Functions.SPG(A226, "IQ_PRIMARY_INDUSTRY")</f>
        <v>Technology Hardware, Storage and Peripherals</v>
      </c>
      <c r="K226" s="9" t="str">
        <f>_xll.SNL.Clients.Office.Excel.Functions.SPG(A226, "NAICS_CODE", "Primary")</f>
        <v>33411 - Computer and Peripheral Equipment Manufacturing</v>
      </c>
      <c r="L226" s="9" t="str">
        <f>_xll.SNL.Clients.Office.Excel.Functions.SPG(A226, "SP_TOPICTAG")</f>
        <v>Software Development; Video Chat; Cloud Storage; 3D Printing; Storage Management; Data Center Technology; Artificial Intelligence</v>
      </c>
      <c r="M226" s="5">
        <f>_xll.SNL.Clients.Office.Excel.Functions.SPG(A226, "SP_PCT_SHARES_OWNED_ALL_INSTITUTIONS")</f>
        <v>84.29</v>
      </c>
      <c r="N226" s="9" t="str">
        <f>_xll.SNL.Clients.Office.Excel.Functions.SPG(A226, "RD_CREDIT_RATING_GLOBAL", "Issuer Credit Rating", "Local Currency LT|0")</f>
        <v>BBB</v>
      </c>
      <c r="O226" s="9" t="str">
        <f>_xll.SNL.Clients.Office.Excel.Functions.SPG(A226, "RD_CWOL_GLOBAL", "Issuer Credit Rating", "Local Currency LT|0")</f>
        <v>Stable</v>
      </c>
      <c r="P226" s="9" t="str">
        <f>_xll.SNL.Clients.Office.Excel.Functions.SPG(A226, "RD_RATING_ACTION_GLOBAL", "Issuer Credit Rating", "Local Currency LT|0")</f>
        <v>Downgrade | CreditWatch/Outlook (10/30/2015)</v>
      </c>
      <c r="Q226" s="10">
        <f>_xll.SNL.Clients.Office.Excel.Functions.SPG(A226, "RD_LAST_REVIEW_DATE_GLOBAL", "Issuer Credit Rating", "Local Currency LT")</f>
        <v>45492</v>
      </c>
      <c r="R226" s="10">
        <f>_xll.SNL.Clients.Office.Excel.Functions.SPG(A226, "RD_CREDIT_RATING_DATE_GLOBAL", "Issuer Credit Rating", "Local Currency LT|0")</f>
        <v>42307</v>
      </c>
      <c r="S226" s="10">
        <f>_xll.SNL.Clients.Office.Excel.Functions.SPG(A226, "RD_CREDIT_WATCH_OUTLOOK_DATE_GLOBAL", "Issuer Credit Rating", "Local Currency LT|0")</f>
        <v>42307</v>
      </c>
    </row>
    <row r="227" spans="1:19">
      <c r="A227" t="s">
        <v>231</v>
      </c>
      <c r="B227" t="str">
        <f>_xll.SNL.Clients.Office.Excel.Functions.SPG(A227,"SP_IPO_DATE")</f>
        <v/>
      </c>
      <c r="C227" s="5">
        <f>_xll.SNL.Clients.Office.Excel.Functions.SPG(A227, "SP_VOLUME_AVG_WEEKLY_TO_SHARES_OUT", , "1M")</f>
        <v>6.615449555468671</v>
      </c>
      <c r="D227" s="5">
        <f>_xll.SNL.Clients.Office.Excel.Functions.SPG(A227, "SP_VOLUME_AVG_WEEKLY_TO_SHARES_OUT", , "3M")</f>
        <v>4.5534833566338824</v>
      </c>
      <c r="E227" s="5">
        <f>_xll.SNL.Clients.Office.Excel.Functions.SPG(A227, "SP_VOLUME_AVG_DAILY_TO_1YR_AVG_DAILY", , "1M")</f>
        <v>155.19</v>
      </c>
      <c r="F227" s="5">
        <f>_xll.SNL.Clients.Office.Excel.Functions.SPG(A227, "SP_VOLUME_AVG_DAILY_TO_1YR_AVG_DAILY", , "3M")</f>
        <v>106.82</v>
      </c>
      <c r="G227" s="9" t="str">
        <f>_xll.SNL.Clients.Office.Excel.Functions.SPG(A227, "IQ_SECTOR")</f>
        <v>Industrials</v>
      </c>
      <c r="H227" s="9" t="str">
        <f>_xll.SNL.Clients.Office.Excel.Functions.SPG(A227, "IQ_INDUSTRY_GROUP")</f>
        <v>Capital Goods</v>
      </c>
      <c r="I227" s="9" t="str">
        <f>_xll.SNL.Clients.Office.Excel.Functions.SPG(A227, "IQ_INDUSTRY")</f>
        <v>Electrical Equipment</v>
      </c>
      <c r="J227" s="9" t="str">
        <f>_xll.SNL.Clients.Office.Excel.Functions.SPG(A227, "IQ_PRIMARY_INDUSTRY")</f>
        <v>Electrical Components and Equipment</v>
      </c>
      <c r="K227" s="9" t="str">
        <f>_xll.SNL.Clients.Office.Excel.Functions.SPG(A227, "NAICS_CODE", "Primary")</f>
        <v>3351 - Electric Lighting Equipment Manufacturing</v>
      </c>
      <c r="L227" s="9" t="str">
        <f>_xll.SNL.Clients.Office.Excel.Functions.SPG(A227, "SP_TOPICTAG")</f>
        <v>Energy Management; Industrial Automation; Sensors; Smart Building; Smart Energy; Data Center Technology</v>
      </c>
      <c r="M227" s="5">
        <f>_xll.SNL.Clients.Office.Excel.Functions.SPG(A227, "SP_PCT_SHARES_OWNED_ALL_INSTITUTIONS")</f>
        <v>94.77</v>
      </c>
      <c r="N227" s="9" t="str">
        <f>_xll.SNL.Clients.Office.Excel.Functions.SPG(A227, "RD_CREDIT_RATING_GLOBAL", "Issuer Credit Rating", "Local Currency LT|0")</f>
        <v>BBB+</v>
      </c>
      <c r="O227" s="9" t="str">
        <f>_xll.SNL.Clients.Office.Excel.Functions.SPG(A227, "RD_CWOL_GLOBAL", "Issuer Credit Rating", "Local Currency LT|0")</f>
        <v>Stable</v>
      </c>
      <c r="P227" s="9" t="str">
        <f>_xll.SNL.Clients.Office.Excel.Functions.SPG(A227, "RD_RATING_ACTION_GLOBAL", "Issuer Credit Rating", "Local Currency LT|0")</f>
        <v>Downgrade | CreditWatch/Outlook (01/31/2018)</v>
      </c>
      <c r="Q227" s="10">
        <f>_xll.SNL.Clients.Office.Excel.Functions.SPG(A227, "RD_LAST_REVIEW_DATE_GLOBAL", "Issuer Credit Rating", "Local Currency LT")</f>
        <v>45510</v>
      </c>
      <c r="R227" s="10">
        <f>_xll.SNL.Clients.Office.Excel.Functions.SPG(A227, "RD_CREDIT_RATING_DATE_GLOBAL", "Issuer Credit Rating", "Local Currency LT|0")</f>
        <v>43131</v>
      </c>
      <c r="S227" s="10">
        <f>_xll.SNL.Clients.Office.Excel.Functions.SPG(A227, "RD_CREDIT_WATCH_OUTLOOK_DATE_GLOBAL", "Issuer Credit Rating", "Local Currency LT|0")</f>
        <v>43131</v>
      </c>
    </row>
    <row r="228" spans="1:19">
      <c r="A228" t="s">
        <v>232</v>
      </c>
      <c r="B228" t="str">
        <f>_xll.SNL.Clients.Office.Excel.Functions.SPG(A228,"SP_IPO_DATE")</f>
        <v/>
      </c>
      <c r="C228" s="5">
        <f>_xll.SNL.Clients.Office.Excel.Functions.SPG(A228, "SP_VOLUME_AVG_WEEKLY_TO_SHARES_OUT", , "1M")</f>
        <v>6.7879774099893249</v>
      </c>
      <c r="D228" s="5">
        <f>_xll.SNL.Clients.Office.Excel.Functions.SPG(A228, "SP_VOLUME_AVG_WEEKLY_TO_SHARES_OUT", , "3M")</f>
        <v>6.9555741454818616</v>
      </c>
      <c r="E228" s="5">
        <f>_xll.SNL.Clients.Office.Excel.Functions.SPG(A228, "SP_VOLUME_AVG_DAILY_TO_1YR_AVG_DAILY", , "1M")</f>
        <v>94.63</v>
      </c>
      <c r="F228" s="5">
        <f>_xll.SNL.Clients.Office.Excel.Functions.SPG(A228, "SP_VOLUME_AVG_DAILY_TO_1YR_AVG_DAILY", , "3M")</f>
        <v>96.97</v>
      </c>
      <c r="G228" s="9" t="str">
        <f>_xll.SNL.Clients.Office.Excel.Functions.SPG(A228, "IQ_SECTOR")</f>
        <v>Health Care</v>
      </c>
      <c r="H228" s="9" t="str">
        <f>_xll.SNL.Clients.Office.Excel.Functions.SPG(A228, "IQ_INDUSTRY_GROUP")</f>
        <v>Health Care Equipment and Services</v>
      </c>
      <c r="I228" s="9" t="str">
        <f>_xll.SNL.Clients.Office.Excel.Functions.SPG(A228, "IQ_INDUSTRY")</f>
        <v>Health Care Providers and Services</v>
      </c>
      <c r="J228" s="9" t="str">
        <f>_xll.SNL.Clients.Office.Excel.Functions.SPG(A228, "IQ_PRIMARY_INDUSTRY")</f>
        <v>Managed Health Care</v>
      </c>
      <c r="K228" s="9" t="str">
        <f>_xll.SNL.Clients.Office.Excel.Functions.SPG(A228, "NAICS_CODE", "Primary")</f>
        <v>621491 - HMO Medical Centers</v>
      </c>
      <c r="L228" s="9" t="str">
        <f>_xll.SNL.Clients.Office.Excel.Functions.SPG(A228, "SP_TOPICTAG")</f>
        <v>Health Diagnostics; MHealth; Customer Relationship Management; Customer Analytics; Outpatient Care; Employee Benefits</v>
      </c>
      <c r="M228" s="5">
        <f>_xll.SNL.Clients.Office.Excel.Functions.SPG(A228, "SP_PCT_SHARES_OWNED_ALL_INSTITUTIONS")</f>
        <v>96.54</v>
      </c>
      <c r="N228" s="9" t="str">
        <f>_xll.SNL.Clients.Office.Excel.Functions.SPG(A228, "RD_CREDIT_RATING_GLOBAL", "Issuer Credit Rating", "Local Currency LT|0")</f>
        <v>BBB</v>
      </c>
      <c r="O228" s="9" t="str">
        <f>_xll.SNL.Clients.Office.Excel.Functions.SPG(A228, "RD_CWOL_GLOBAL", "Issuer Credit Rating", "Local Currency LT|0")</f>
        <v>Stable</v>
      </c>
      <c r="P228" s="9" t="str">
        <f>_xll.SNL.Clients.Office.Excel.Functions.SPG(A228, "RD_RATING_ACTION_GLOBAL", "Issuer Credit Rating", "Local Currency LT|0")</f>
        <v>Downgrade | CreditWatch/Outlook (03/06/2024)</v>
      </c>
      <c r="Q228" s="10">
        <f>_xll.SNL.Clients.Office.Excel.Functions.SPG(A228, "RD_LAST_REVIEW_DATE_GLOBAL", "Issuer Credit Rating", "Local Currency LT")</f>
        <v>45532</v>
      </c>
      <c r="R228" s="10">
        <f>_xll.SNL.Clients.Office.Excel.Functions.SPG(A228, "RD_CREDIT_RATING_DATE_GLOBAL", "Issuer Credit Rating", "Local Currency LT|0")</f>
        <v>45357</v>
      </c>
      <c r="S228" s="10">
        <f>_xll.SNL.Clients.Office.Excel.Functions.SPG(A228, "RD_CREDIT_WATCH_OUTLOOK_DATE_GLOBAL", "Issuer Credit Rating", "Local Currency LT|0")</f>
        <v>45357</v>
      </c>
    </row>
    <row r="229" spans="1:19">
      <c r="A229" t="s">
        <v>233</v>
      </c>
      <c r="B229" t="str">
        <f>_xll.SNL.Clients.Office.Excel.Functions.SPG(A229,"SP_IPO_DATE")</f>
        <v/>
      </c>
      <c r="C229" s="5">
        <f>_xll.SNL.Clients.Office.Excel.Functions.SPG(A229, "SP_VOLUME_AVG_WEEKLY_TO_SHARES_OUT", , "1M")</f>
        <v>7.0575885411277932</v>
      </c>
      <c r="D229" s="5">
        <f>_xll.SNL.Clients.Office.Excel.Functions.SPG(A229, "SP_VOLUME_AVG_WEEKLY_TO_SHARES_OUT", , "3M")</f>
        <v>5.5743644813999245</v>
      </c>
      <c r="E229" s="5">
        <f>_xll.SNL.Clients.Office.Excel.Functions.SPG(A229, "SP_VOLUME_AVG_DAILY_TO_1YR_AVG_DAILY", , "1M")</f>
        <v>128.58000000000001</v>
      </c>
      <c r="F229" s="5">
        <f>_xll.SNL.Clients.Office.Excel.Functions.SPG(A229, "SP_VOLUME_AVG_DAILY_TO_1YR_AVG_DAILY", , "3M")</f>
        <v>101.56</v>
      </c>
      <c r="G229" s="9" t="str">
        <f>_xll.SNL.Clients.Office.Excel.Functions.SPG(A229, "IQ_SECTOR")</f>
        <v>Financials</v>
      </c>
      <c r="H229" s="9" t="str">
        <f>_xll.SNL.Clients.Office.Excel.Functions.SPG(A229, "IQ_INDUSTRY_GROUP")</f>
        <v>Banks</v>
      </c>
      <c r="I229" s="9" t="str">
        <f>_xll.SNL.Clients.Office.Excel.Functions.SPG(A229, "IQ_INDUSTRY")</f>
        <v>Banks</v>
      </c>
      <c r="J229" s="9" t="str">
        <f>_xll.SNL.Clients.Office.Excel.Functions.SPG(A229, "IQ_PRIMARY_INDUSTRY")</f>
        <v>Regional Banks</v>
      </c>
      <c r="K229" s="9" t="str">
        <f>_xll.SNL.Clients.Office.Excel.Functions.SPG(A229, "NAICS_CODE", "Primary")</f>
        <v>522110 - Commercial Banking</v>
      </c>
      <c r="L229" s="9" t="str">
        <f>_xll.SNL.Clients.Office.Excel.Functions.SPG(A229, "SP_TOPICTAG")</f>
        <v>Consumer Lending; Digital Brokerage; Banking as a Service</v>
      </c>
      <c r="M229" s="5">
        <f>_xll.SNL.Clients.Office.Excel.Functions.SPG(A229, "SP_PCT_SHARES_OWNED_ALL_INSTITUTIONS")</f>
        <v>85.6</v>
      </c>
      <c r="N229" s="9" t="str">
        <f>_xll.SNL.Clients.Office.Excel.Functions.SPG(A229, "RD_CREDIT_RATING_GLOBAL", "Issuer Credit Rating", "Local Currency LT|0")</f>
        <v>BBB+</v>
      </c>
      <c r="O229" s="9" t="str">
        <f>_xll.SNL.Clients.Office.Excel.Functions.SPG(A229, "RD_CWOL_GLOBAL", "Issuer Credit Rating", "Local Currency LT|0")</f>
        <v>Stable</v>
      </c>
      <c r="P229" s="9" t="str">
        <f>_xll.SNL.Clients.Office.Excel.Functions.SPG(A229, "RD_RATING_ACTION_GLOBAL", "Issuer Credit Rating", "Local Currency LT|0")</f>
        <v>CreditWatch/Outlook (04/14/2022)</v>
      </c>
      <c r="Q229" s="10">
        <f>_xll.SNL.Clients.Office.Excel.Functions.SPG(A229, "RD_LAST_REVIEW_DATE_GLOBAL", "Issuer Credit Rating", "Local Currency LT")</f>
        <v>45400</v>
      </c>
      <c r="R229" s="10">
        <f>_xll.SNL.Clients.Office.Excel.Functions.SPG(A229, "RD_CREDIT_RATING_DATE_GLOBAL", "Issuer Credit Rating", "Local Currency LT|0")</f>
        <v>43217</v>
      </c>
      <c r="S229" s="10">
        <f>_xll.SNL.Clients.Office.Excel.Functions.SPG(A229, "RD_CREDIT_WATCH_OUTLOOK_DATE_GLOBAL", "Issuer Credit Rating", "Local Currency LT|0")</f>
        <v>44665</v>
      </c>
    </row>
    <row r="230" spans="1:19">
      <c r="A230" t="s">
        <v>234</v>
      </c>
      <c r="B230" t="str">
        <f>_xll.SNL.Clients.Office.Excel.Functions.SPG(A230,"SP_IPO_DATE")</f>
        <v/>
      </c>
      <c r="C230" s="5">
        <f>_xll.SNL.Clients.Office.Excel.Functions.SPG(A230, "SP_VOLUME_AVG_WEEKLY_TO_SHARES_OUT", , "1M")</f>
        <v>8.1616018191339883</v>
      </c>
      <c r="D230" s="5">
        <f>_xll.SNL.Clients.Office.Excel.Functions.SPG(A230, "SP_VOLUME_AVG_WEEKLY_TO_SHARES_OUT", , "3M")</f>
        <v>7.6387133060036971</v>
      </c>
      <c r="E230" s="5">
        <f>_xll.SNL.Clients.Office.Excel.Functions.SPG(A230, "SP_VOLUME_AVG_DAILY_TO_1YR_AVG_DAILY", , "1M")</f>
        <v>159.63</v>
      </c>
      <c r="F230" s="5">
        <f>_xll.SNL.Clients.Office.Excel.Functions.SPG(A230, "SP_VOLUME_AVG_DAILY_TO_1YR_AVG_DAILY", , "3M")</f>
        <v>149.41</v>
      </c>
      <c r="G230" s="9" t="str">
        <f>_xll.SNL.Clients.Office.Excel.Functions.SPG(A230, "IQ_SECTOR")</f>
        <v>Industrials</v>
      </c>
      <c r="H230" s="9" t="str">
        <f>_xll.SNL.Clients.Office.Excel.Functions.SPG(A230, "IQ_INDUSTRY_GROUP")</f>
        <v>Capital Goods</v>
      </c>
      <c r="I230" s="9" t="str">
        <f>_xll.SNL.Clients.Office.Excel.Functions.SPG(A230, "IQ_INDUSTRY")</f>
        <v>Aerospace and Defense</v>
      </c>
      <c r="J230" s="9" t="str">
        <f>_xll.SNL.Clients.Office.Excel.Functions.SPG(A230, "IQ_PRIMARY_INDUSTRY")</f>
        <v>Aerospace and Defense</v>
      </c>
      <c r="K230" s="9" t="str">
        <f>_xll.SNL.Clients.Office.Excel.Functions.SPG(A230, "NAICS_CODE", "Primary")</f>
        <v>336611 - Ship Building and Repairing</v>
      </c>
      <c r="L230" s="9" t="str">
        <f>_xll.SNL.Clients.Office.Excel.Functions.SPG(A230, "SP_TOPICTAG")</f>
        <v>Disaster Recovery; Fleet Management; Industrial Automation; Marine Transportation; Simulation; Conventional Nuclear; Passenger Aircraft Manufacturing</v>
      </c>
      <c r="M230" s="5">
        <f>_xll.SNL.Clients.Office.Excel.Functions.SPG(A230, "SP_PCT_SHARES_OWNED_ALL_INSTITUTIONS")</f>
        <v>94.86</v>
      </c>
      <c r="N230" s="9" t="str">
        <f>_xll.SNL.Clients.Office.Excel.Functions.SPG(A230, "RD_CREDIT_RATING_GLOBAL", "Issuer Credit Rating", "Local Currency LT|0")</f>
        <v>BBB-</v>
      </c>
      <c r="O230" s="9" t="str">
        <f>_xll.SNL.Clients.Office.Excel.Functions.SPG(A230, "RD_CWOL_GLOBAL", "Issuer Credit Rating", "Local Currency LT|0")</f>
        <v>Negative</v>
      </c>
      <c r="P230" s="9" t="str">
        <f>_xll.SNL.Clients.Office.Excel.Functions.SPG(A230, "RD_RATING_ACTION_GLOBAL", "Issuer Credit Rating", "Local Currency LT|0")</f>
        <v>CreditWatch/Outlook (11/07/2024)</v>
      </c>
      <c r="Q230" s="10">
        <f>_xll.SNL.Clients.Office.Excel.Functions.SPG(A230, "RD_LAST_REVIEW_DATE_GLOBAL", "Issuer Credit Rating", "Local Currency LT")</f>
        <v>45603</v>
      </c>
      <c r="R230" s="10">
        <f>_xll.SNL.Clients.Office.Excel.Functions.SPG(A230, "RD_CREDIT_RATING_DATE_GLOBAL", "Issuer Credit Rating", "Local Currency LT|0")</f>
        <v>44243</v>
      </c>
      <c r="S230" s="10">
        <f>_xll.SNL.Clients.Office.Excel.Functions.SPG(A230, "RD_CREDIT_WATCH_OUTLOOK_DATE_GLOBAL", "Issuer Credit Rating", "Local Currency LT|0")</f>
        <v>45603</v>
      </c>
    </row>
    <row r="231" spans="1:19">
      <c r="A231" t="s">
        <v>235</v>
      </c>
      <c r="B231" t="str">
        <f>_xll.SNL.Clients.Office.Excel.Functions.SPG(A231,"SP_IPO_DATE")</f>
        <v/>
      </c>
      <c r="C231" s="5">
        <f>_xll.SNL.Clients.Office.Excel.Functions.SPG(A231, "SP_VOLUME_AVG_WEEKLY_TO_SHARES_OUT", , "1M")</f>
        <v>3.5099911754666451</v>
      </c>
      <c r="D231" s="5">
        <f>_xll.SNL.Clients.Office.Excel.Functions.SPG(A231, "SP_VOLUME_AVG_WEEKLY_TO_SHARES_OUT", , "3M")</f>
        <v>3.6276308699749271</v>
      </c>
      <c r="E231" s="5">
        <f>_xll.SNL.Clients.Office.Excel.Functions.SPG(A231, "SP_VOLUME_AVG_DAILY_TO_1YR_AVG_DAILY", , "1M")</f>
        <v>107.15</v>
      </c>
      <c r="F231" s="5">
        <f>_xll.SNL.Clients.Office.Excel.Functions.SPG(A231, "SP_VOLUME_AVG_DAILY_TO_1YR_AVG_DAILY", , "3M")</f>
        <v>110.74</v>
      </c>
      <c r="G231" s="9" t="str">
        <f>_xll.SNL.Clients.Office.Excel.Functions.SPG(A231, "IQ_SECTOR")</f>
        <v>Industrials</v>
      </c>
      <c r="H231" s="9" t="str">
        <f>_xll.SNL.Clients.Office.Excel.Functions.SPG(A231, "IQ_INDUSTRY_GROUP")</f>
        <v>Capital Goods</v>
      </c>
      <c r="I231" s="9" t="str">
        <f>_xll.SNL.Clients.Office.Excel.Functions.SPG(A231, "IQ_INDUSTRY")</f>
        <v>Machinery</v>
      </c>
      <c r="J231" s="9" t="str">
        <f>_xll.SNL.Clients.Office.Excel.Functions.SPG(A231, "IQ_PRIMARY_INDUSTRY")</f>
        <v>Industrial Machinery and Supplies and Components</v>
      </c>
      <c r="K231" s="9" t="str">
        <f>_xll.SNL.Clients.Office.Excel.Functions.SPG(A231, "NAICS_CODE", "Primary")</f>
        <v>333914 - Measuring, Dispensing, and Other Pumping Equipment Manufacturing</v>
      </c>
      <c r="L231" s="9" t="str">
        <f>_xll.SNL.Clients.Office.Excel.Functions.SPG(A231, "SP_TOPICTAG")</f>
        <v>Environmental Engineering; Industrial Automation; Sensors; Water Purification; Process Automation</v>
      </c>
      <c r="M231" s="5">
        <f>_xll.SNL.Clients.Office.Excel.Functions.SPG(A231, "SP_PCT_SHARES_OWNED_ALL_INSTITUTIONS")</f>
        <v>100.23</v>
      </c>
      <c r="N231" s="9" t="str">
        <f>_xll.SNL.Clients.Office.Excel.Functions.SPG(A231, "RD_CREDIT_RATING_GLOBAL", "Issuer Credit Rating", "Local Currency LT|0")</f>
        <v>BBB</v>
      </c>
      <c r="O231" s="9" t="str">
        <f>_xll.SNL.Clients.Office.Excel.Functions.SPG(A231, "RD_CWOL_GLOBAL", "Issuer Credit Rating", "Local Currency LT|0")</f>
        <v>Stable</v>
      </c>
      <c r="P231" s="9" t="str">
        <f>_xll.SNL.Clients.Office.Excel.Functions.SPG(A231, "RD_RATING_ACTION_GLOBAL", "Issuer Credit Rating", "Local Currency LT|0")</f>
        <v>Upgrade | CreditWatch/Outlook (03/27/2003)</v>
      </c>
      <c r="Q231" s="10">
        <f>_xll.SNL.Clients.Office.Excel.Functions.SPG(A231, "RD_LAST_REVIEW_DATE_GLOBAL", "Issuer Credit Rating", "Local Currency LT")</f>
        <v>45553</v>
      </c>
      <c r="R231" s="10">
        <f>_xll.SNL.Clients.Office.Excel.Functions.SPG(A231, "RD_CREDIT_RATING_DATE_GLOBAL", "Issuer Credit Rating", "Local Currency LT|0")</f>
        <v>37707.041666666664</v>
      </c>
      <c r="S231" s="10">
        <f>_xll.SNL.Clients.Office.Excel.Functions.SPG(A231, "RD_CREDIT_WATCH_OUTLOOK_DATE_GLOBAL", "Issuer Credit Rating", "Local Currency LT|0")</f>
        <v>37707.041666666664</v>
      </c>
    </row>
    <row r="232" spans="1:19">
      <c r="A232" t="s">
        <v>236</v>
      </c>
      <c r="B232" s="10">
        <f>_xll.SNL.Clients.Office.Excel.Functions.SPG(A232,"SP_IPO_DATE")</f>
        <v>33410</v>
      </c>
      <c r="C232" s="5">
        <f>_xll.SNL.Clients.Office.Excel.Functions.SPG(A232, "SP_VOLUME_AVG_WEEKLY_TO_SHARES_OUT", , "1M")</f>
        <v>4.8031323783948237</v>
      </c>
      <c r="D232" s="5">
        <f>_xll.SNL.Clients.Office.Excel.Functions.SPG(A232, "SP_VOLUME_AVG_WEEKLY_TO_SHARES_OUT", , "3M")</f>
        <v>4.000498897626497</v>
      </c>
      <c r="E232" s="5">
        <f>_xll.SNL.Clients.Office.Excel.Functions.SPG(A232, "SP_VOLUME_AVG_DAILY_TO_1YR_AVG_DAILY", , "1M")</f>
        <v>146.5</v>
      </c>
      <c r="F232" s="5">
        <f>_xll.SNL.Clients.Office.Excel.Functions.SPG(A232, "SP_VOLUME_AVG_DAILY_TO_1YR_AVG_DAILY", , "3M")</f>
        <v>122.02</v>
      </c>
      <c r="G232" s="9" t="str">
        <f>_xll.SNL.Clients.Office.Excel.Functions.SPG(A232, "IQ_SECTOR")</f>
        <v>Health Care</v>
      </c>
      <c r="H232" s="9" t="str">
        <f>_xll.SNL.Clients.Office.Excel.Functions.SPG(A232, "IQ_INDUSTRY_GROUP")</f>
        <v>Health Care Equipment and Services</v>
      </c>
      <c r="I232" s="9" t="str">
        <f>_xll.SNL.Clients.Office.Excel.Functions.SPG(A232, "IQ_INDUSTRY")</f>
        <v>Health Care Equipment and Supplies</v>
      </c>
      <c r="J232" s="9" t="str">
        <f>_xll.SNL.Clients.Office.Excel.Functions.SPG(A232, "IQ_PRIMARY_INDUSTRY")</f>
        <v>Health Care Equipment</v>
      </c>
      <c r="K232" s="9" t="str">
        <f>_xll.SNL.Clients.Office.Excel.Functions.SPG(A232, "NAICS_CODE", "Primary")</f>
        <v>339112 - Surgical and Medical Instrument Manufacturing</v>
      </c>
      <c r="L232" s="9" t="str">
        <f>_xll.SNL.Clients.Office.Excel.Functions.SPG(A232, "SP_TOPICTAG")</f>
        <v>Livestock; Cloud Storage; Infectious Diseases; Pet Care</v>
      </c>
      <c r="M232" s="5">
        <f>_xll.SNL.Clients.Office.Excel.Functions.SPG(A232, "SP_PCT_SHARES_OWNED_ALL_INSTITUTIONS")</f>
        <v>91.78</v>
      </c>
      <c r="N232" s="9" t="str">
        <f>_xll.SNL.Clients.Office.Excel.Functions.SPG(A232, "RD_CREDIT_RATING_GLOBAL", "Issuer Credit Rating", "Local Currency LT|0")</f>
        <v/>
      </c>
      <c r="O232" s="9" t="str">
        <f>_xll.SNL.Clients.Office.Excel.Functions.SPG(A232, "RD_CWOL_GLOBAL", "Issuer Credit Rating", "Local Currency LT|0")</f>
        <v/>
      </c>
      <c r="P232" s="9" t="str">
        <f>_xll.SNL.Clients.Office.Excel.Functions.SPG(A232, "RD_RATING_ACTION_GLOBAL", "Issuer Credit Rating", "Local Currency LT|0")</f>
        <v/>
      </c>
      <c r="Q232" s="10" t="str">
        <f>_xll.SNL.Clients.Office.Excel.Functions.SPG(A232, "RD_LAST_REVIEW_DATE_GLOBAL", "Issuer Credit Rating", "Local Currency LT")</f>
        <v/>
      </c>
      <c r="R232" s="10" t="str">
        <f>_xll.SNL.Clients.Office.Excel.Functions.SPG(A232, "RD_CREDIT_RATING_DATE_GLOBAL", "Issuer Credit Rating", "Local Currency LT|0")</f>
        <v/>
      </c>
      <c r="S232" s="10" t="str">
        <f>_xll.SNL.Clients.Office.Excel.Functions.SPG(A232, "RD_CREDIT_WATCH_OUTLOOK_DATE_GLOBAL", "Issuer Credit Rating", "Local Currency LT|0")</f>
        <v/>
      </c>
    </row>
    <row r="233" spans="1:19">
      <c r="A233" t="s">
        <v>237</v>
      </c>
      <c r="B233" t="str">
        <f>_xll.SNL.Clients.Office.Excel.Functions.SPG(A233,"SP_IPO_DATE")</f>
        <v/>
      </c>
      <c r="C233" s="5">
        <f>_xll.SNL.Clients.Office.Excel.Functions.SPG(A233, "SP_VOLUME_AVG_WEEKLY_TO_SHARES_OUT", , "1M")</f>
        <v>1.7394314095431604</v>
      </c>
      <c r="D233" s="5">
        <f>_xll.SNL.Clients.Office.Excel.Functions.SPG(A233, "SP_VOLUME_AVG_WEEKLY_TO_SHARES_OUT", , "3M")</f>
        <v>1.5442584359262859</v>
      </c>
      <c r="E233" s="5">
        <f>_xll.SNL.Clients.Office.Excel.Functions.SPG(A233, "SP_VOLUME_AVG_DAILY_TO_1YR_AVG_DAILY", , "1M")</f>
        <v>101.16</v>
      </c>
      <c r="F233" s="5">
        <f>_xll.SNL.Clients.Office.Excel.Functions.SPG(A233, "SP_VOLUME_AVG_DAILY_TO_1YR_AVG_DAILY", , "3M")</f>
        <v>89.81</v>
      </c>
      <c r="G233" s="9" t="str">
        <f>_xll.SNL.Clients.Office.Excel.Functions.SPG(A233, "IQ_SECTOR")</f>
        <v>Industrials</v>
      </c>
      <c r="H233" s="9" t="str">
        <f>_xll.SNL.Clients.Office.Excel.Functions.SPG(A233, "IQ_INDUSTRY_GROUP")</f>
        <v>Capital Goods</v>
      </c>
      <c r="I233" s="9" t="str">
        <f>_xll.SNL.Clients.Office.Excel.Functions.SPG(A233, "IQ_INDUSTRY")</f>
        <v>Machinery</v>
      </c>
      <c r="J233" s="9" t="str">
        <f>_xll.SNL.Clients.Office.Excel.Functions.SPG(A233, "IQ_PRIMARY_INDUSTRY")</f>
        <v>Industrial Machinery and Supplies and Components</v>
      </c>
      <c r="K233" s="9" t="str">
        <f>_xll.SNL.Clients.Office.Excel.Functions.SPG(A233, "NAICS_CODE", "Primary")</f>
        <v>3339 - Other General Purpose Machinery Manufacturing</v>
      </c>
      <c r="L233" s="9" t="str">
        <f>_xll.SNL.Clients.Office.Excel.Functions.SPG(A233, "SP_TOPICTAG")</f>
        <v>Home Improvement; Industrial Automation</v>
      </c>
      <c r="M233" s="5">
        <f>_xll.SNL.Clients.Office.Excel.Functions.SPG(A233, "SP_PCT_SHARES_OWNED_ALL_INSTITUTIONS")</f>
        <v>83.11</v>
      </c>
      <c r="N233" s="9" t="str">
        <f>_xll.SNL.Clients.Office.Excel.Functions.SPG(A233, "RD_CREDIT_RATING_GLOBAL", "Issuer Credit Rating", "Local Currency LT|0")</f>
        <v>A+</v>
      </c>
      <c r="O233" s="9" t="str">
        <f>_xll.SNL.Clients.Office.Excel.Functions.SPG(A233, "RD_CWOL_GLOBAL", "Issuer Credit Rating", "Local Currency LT|0")</f>
        <v>Stable</v>
      </c>
      <c r="P233" s="9" t="str">
        <f>_xll.SNL.Clients.Office.Excel.Functions.SPG(A233, "RD_RATING_ACTION_GLOBAL", "Issuer Credit Rating", "Local Currency LT|0")</f>
        <v>CreditWatch/Outlook (03/25/2010)</v>
      </c>
      <c r="Q233" s="10">
        <f>_xll.SNL.Clients.Office.Excel.Functions.SPG(A233, "RD_LAST_REVIEW_DATE_GLOBAL", "Issuer Credit Rating", "Local Currency LT")</f>
        <v>45621</v>
      </c>
      <c r="R233" s="10">
        <f>_xll.SNL.Clients.Office.Excel.Functions.SPG(A233, "RD_CREDIT_RATING_DATE_GLOBAL", "Issuer Credit Rating", "Local Currency LT|0")</f>
        <v>39882</v>
      </c>
      <c r="S233" s="10">
        <f>_xll.SNL.Clients.Office.Excel.Functions.SPG(A233, "RD_CREDIT_WATCH_OUTLOOK_DATE_GLOBAL", "Issuer Credit Rating", "Local Currency LT|0")</f>
        <v>40262</v>
      </c>
    </row>
    <row r="234" spans="1:19">
      <c r="A234" t="s">
        <v>238</v>
      </c>
      <c r="B234" t="str">
        <f>_xll.SNL.Clients.Office.Excel.Functions.SPG(A234,"SP_IPO_DATE")</f>
        <v/>
      </c>
      <c r="C234" s="5">
        <f>_xll.SNL.Clients.Office.Excel.Functions.SPG(A234, "SP_VOLUME_AVG_WEEKLY_TO_SHARES_OUT", , "1M")</f>
        <v>3.8784522189446307</v>
      </c>
      <c r="D234" s="5">
        <f>_xll.SNL.Clients.Office.Excel.Functions.SPG(A234, "SP_VOLUME_AVG_WEEKLY_TO_SHARES_OUT", , "3M")</f>
        <v>4.9412323214634108</v>
      </c>
      <c r="E234" s="5">
        <f>_xll.SNL.Clients.Office.Excel.Functions.SPG(A234, "SP_VOLUME_AVG_DAILY_TO_1YR_AVG_DAILY", , "1M")</f>
        <v>64.5</v>
      </c>
      <c r="F234" s="5">
        <f>_xll.SNL.Clients.Office.Excel.Functions.SPG(A234, "SP_VOLUME_AVG_DAILY_TO_1YR_AVG_DAILY", , "3M")</f>
        <v>82.18</v>
      </c>
      <c r="G234" s="9" t="str">
        <f>_xll.SNL.Clients.Office.Excel.Functions.SPG(A234, "IQ_SECTOR")</f>
        <v>Health Care</v>
      </c>
      <c r="H234" s="9" t="str">
        <f>_xll.SNL.Clients.Office.Excel.Functions.SPG(A234, "IQ_INDUSTRY_GROUP")</f>
        <v>Pharmaceuticals, Biotechnology and Life Sciences</v>
      </c>
      <c r="I234" s="9" t="str">
        <f>_xll.SNL.Clients.Office.Excel.Functions.SPG(A234, "IQ_INDUSTRY")</f>
        <v>Biotechnology</v>
      </c>
      <c r="J234" s="9" t="str">
        <f>_xll.SNL.Clients.Office.Excel.Functions.SPG(A234, "IQ_PRIMARY_INDUSTRY")</f>
        <v>Biotechnology</v>
      </c>
      <c r="K234" s="9" t="str">
        <f>_xll.SNL.Clients.Office.Excel.Functions.SPG(A234, "NAICS_CODE", "Primary")</f>
        <v>325414 - Biological Product (except Diagnostic) Manufacturing</v>
      </c>
      <c r="L234" s="9" t="str">
        <f>_xll.SNL.Clients.Office.Excel.Functions.SPG(A234, "SP_TOPICTAG")</f>
        <v>Genetics; Dermatology; Hematology; Immunology; Inflammation; Oncology; Respiratory</v>
      </c>
      <c r="M234" s="5">
        <f>_xll.SNL.Clients.Office.Excel.Functions.SPG(A234, "SP_PCT_SHARES_OWNED_ALL_INSTITUTIONS")</f>
        <v>80.569999999999993</v>
      </c>
      <c r="N234" s="9" t="str">
        <f>_xll.SNL.Clients.Office.Excel.Functions.SPG(A234, "RD_CREDIT_RATING_GLOBAL", "Issuer Credit Rating", "Local Currency LT|0")</f>
        <v>NR</v>
      </c>
      <c r="O234" s="9" t="str">
        <f>_xll.SNL.Clients.Office.Excel.Functions.SPG(A234, "RD_CWOL_GLOBAL", "Issuer Credit Rating", "Local Currency LT|0")</f>
        <v>NR</v>
      </c>
      <c r="P234" s="9" t="str">
        <f>_xll.SNL.Clients.Office.Excel.Functions.SPG(A234, "RD_RATING_ACTION_GLOBAL", "Issuer Credit Rating", "Local Currency LT|0")</f>
        <v>Not Rated | CreditWatch/Outlook (12/30/2002)</v>
      </c>
      <c r="Q234" s="10" t="str">
        <f>_xll.SNL.Clients.Office.Excel.Functions.SPG(A234, "RD_LAST_REVIEW_DATE_GLOBAL", "Issuer Credit Rating", "Local Currency LT")</f>
        <v/>
      </c>
      <c r="R234" s="10">
        <f>_xll.SNL.Clients.Office.Excel.Functions.SPG(A234, "RD_CREDIT_RATING_DATE_GLOBAL", "Issuer Credit Rating", "Local Currency LT|0")</f>
        <v>37620</v>
      </c>
      <c r="S234" s="10">
        <f>_xll.SNL.Clients.Office.Excel.Functions.SPG(A234, "RD_CREDIT_WATCH_OUTLOOK_DATE_GLOBAL", "Issuer Credit Rating", "Local Currency LT|0")</f>
        <v>37620</v>
      </c>
    </row>
    <row r="235" spans="1:19">
      <c r="A235" t="s">
        <v>239</v>
      </c>
      <c r="B235" s="10">
        <f>_xll.SNL.Clients.Office.Excel.Functions.SPG(A235,"SP_IPO_DATE")</f>
        <v>42866</v>
      </c>
      <c r="C235" s="5">
        <f>_xll.SNL.Clients.Office.Excel.Functions.SPG(A235, "SP_VOLUME_AVG_WEEKLY_TO_SHARES_OUT", , "1M")</f>
        <v>2.7686848208738621</v>
      </c>
      <c r="D235" s="5">
        <f>_xll.SNL.Clients.Office.Excel.Functions.SPG(A235, "SP_VOLUME_AVG_WEEKLY_TO_SHARES_OUT", , "3M")</f>
        <v>2.5658209028635381</v>
      </c>
      <c r="E235" s="5">
        <f>_xll.SNL.Clients.Office.Excel.Functions.SPG(A235, "SP_VOLUME_AVG_DAILY_TO_1YR_AVG_DAILY", , "1M")</f>
        <v>92.29</v>
      </c>
      <c r="F235" s="5">
        <f>_xll.SNL.Clients.Office.Excel.Functions.SPG(A235, "SP_VOLUME_AVG_DAILY_TO_1YR_AVG_DAILY", , "3M")</f>
        <v>85.53</v>
      </c>
      <c r="G235" s="9" t="str">
        <f>_xll.SNL.Clients.Office.Excel.Functions.SPG(A235, "IQ_SECTOR")</f>
        <v>Industrials</v>
      </c>
      <c r="H235" s="9" t="str">
        <f>_xll.SNL.Clients.Office.Excel.Functions.SPG(A235, "IQ_INDUSTRY_GROUP")</f>
        <v>Capital Goods</v>
      </c>
      <c r="I235" s="9" t="str">
        <f>_xll.SNL.Clients.Office.Excel.Functions.SPG(A235, "IQ_INDUSTRY")</f>
        <v>Machinery</v>
      </c>
      <c r="J235" s="9" t="str">
        <f>_xll.SNL.Clients.Office.Excel.Functions.SPG(A235, "IQ_PRIMARY_INDUSTRY")</f>
        <v>Industrial Machinery and Supplies and Components</v>
      </c>
      <c r="K235" s="9" t="str">
        <f>_xll.SNL.Clients.Office.Excel.Functions.SPG(A235, "NAICS_CODE", "Primary")</f>
        <v>3339 - Other General Purpose Machinery Manufacturing</v>
      </c>
      <c r="L235" s="9" t="str">
        <f>_xll.SNL.Clients.Office.Excel.Functions.SPG(A235, "SP_TOPICTAG")</f>
        <v>Environmental Engineering; Industrial Automation; Pollution Control; Process Automation</v>
      </c>
      <c r="M235" s="5">
        <f>_xll.SNL.Clients.Office.Excel.Functions.SPG(A235, "SP_PCT_SHARES_OWNED_ALL_INSTITUTIONS")</f>
        <v>100.96</v>
      </c>
      <c r="N235" s="9" t="str">
        <f>_xll.SNL.Clients.Office.Excel.Functions.SPG(A235, "RD_CREDIT_RATING_GLOBAL", "Issuer Credit Rating", "Local Currency LT|0")</f>
        <v>BBB</v>
      </c>
      <c r="O235" s="9" t="str">
        <f>_xll.SNL.Clients.Office.Excel.Functions.SPG(A235, "RD_CWOL_GLOBAL", "Issuer Credit Rating", "Local Currency LT|0")</f>
        <v>Stable</v>
      </c>
      <c r="P235" s="9" t="str">
        <f>_xll.SNL.Clients.Office.Excel.Functions.SPG(A235, "RD_RATING_ACTION_GLOBAL", "Issuer Credit Rating", "Local Currency LT|0")</f>
        <v>Upgrade | CreditWatch/Outlook (05/06/2024)</v>
      </c>
      <c r="Q235" s="10">
        <f>_xll.SNL.Clients.Office.Excel.Functions.SPG(A235, "RD_LAST_REVIEW_DATE_GLOBAL", "Issuer Credit Rating", "Local Currency LT")</f>
        <v>45418</v>
      </c>
      <c r="R235" s="10">
        <f>_xll.SNL.Clients.Office.Excel.Functions.SPG(A235, "RD_CREDIT_RATING_DATE_GLOBAL", "Issuer Credit Rating", "Local Currency LT|0")</f>
        <v>45418</v>
      </c>
      <c r="S235" s="10">
        <f>_xll.SNL.Clients.Office.Excel.Functions.SPG(A235, "RD_CREDIT_WATCH_OUTLOOK_DATE_GLOBAL", "Issuer Credit Rating", "Local Currency LT|0")</f>
        <v>45418</v>
      </c>
    </row>
    <row r="236" spans="1:19">
      <c r="A236" t="s">
        <v>240</v>
      </c>
      <c r="B236" s="10">
        <f>_xll.SNL.Clients.Office.Excel.Functions.SPG(A236,"SP_IPO_DATE")</f>
        <v>39216</v>
      </c>
      <c r="C236" s="5">
        <f>_xll.SNL.Clients.Office.Excel.Functions.SPG(A236, "SP_VOLUME_AVG_WEEKLY_TO_SHARES_OUT", , "1M")</f>
        <v>3.8213904232862874</v>
      </c>
      <c r="D236" s="5">
        <f>_xll.SNL.Clients.Office.Excel.Functions.SPG(A236, "SP_VOLUME_AVG_WEEKLY_TO_SHARES_OUT", , "3M")</f>
        <v>4.0503684769659749</v>
      </c>
      <c r="E236" s="5">
        <f>_xll.SNL.Clients.Office.Excel.Functions.SPG(A236, "SP_VOLUME_AVG_DAILY_TO_1YR_AVG_DAILY", , "1M")</f>
        <v>74.239999999999995</v>
      </c>
      <c r="F236" s="5">
        <f>_xll.SNL.Clients.Office.Excel.Functions.SPG(A236, "SP_VOLUME_AVG_DAILY_TO_1YR_AVG_DAILY", , "3M")</f>
        <v>78.69</v>
      </c>
      <c r="G236" s="9" t="str">
        <f>_xll.SNL.Clients.Office.Excel.Functions.SPG(A236, "IQ_SECTOR")</f>
        <v>Health Care</v>
      </c>
      <c r="H236" s="9" t="str">
        <f>_xll.SNL.Clients.Office.Excel.Functions.SPG(A236, "IQ_INDUSTRY_GROUP")</f>
        <v>Health Care Equipment and Services</v>
      </c>
      <c r="I236" s="9" t="str">
        <f>_xll.SNL.Clients.Office.Excel.Functions.SPG(A236, "IQ_INDUSTRY")</f>
        <v>Health Care Equipment and Supplies</v>
      </c>
      <c r="J236" s="9" t="str">
        <f>_xll.SNL.Clients.Office.Excel.Functions.SPG(A236, "IQ_PRIMARY_INDUSTRY")</f>
        <v>Health Care Equipment</v>
      </c>
      <c r="K236" s="9" t="str">
        <f>_xll.SNL.Clients.Office.Excel.Functions.SPG(A236, "NAICS_CODE", "Primary")</f>
        <v>334510 - Electromedical and Electrotherapeutic Apparatus Manufacturing</v>
      </c>
      <c r="L236" s="9" t="str">
        <f>_xll.SNL.Clients.Office.Excel.Functions.SPG(A236, "SP_TOPICTAG")</f>
        <v>Health Diagnostics; MHealth; Wearables; Cloud Storage; Diabetes</v>
      </c>
      <c r="M236" s="5">
        <f>_xll.SNL.Clients.Office.Excel.Functions.SPG(A236, "SP_PCT_SHARES_OWNED_ALL_INSTITUTIONS")</f>
        <v>103.59</v>
      </c>
      <c r="N236" s="9" t="str">
        <f>_xll.SNL.Clients.Office.Excel.Functions.SPG(A236, "RD_CREDIT_RATING_GLOBAL", "Issuer Credit Rating", "Local Currency LT|0")</f>
        <v>BB-</v>
      </c>
      <c r="O236" s="9" t="str">
        <f>_xll.SNL.Clients.Office.Excel.Functions.SPG(A236, "RD_CWOL_GLOBAL", "Issuer Credit Rating", "Local Currency LT|0")</f>
        <v>Stable</v>
      </c>
      <c r="P236" s="9" t="str">
        <f>_xll.SNL.Clients.Office.Excel.Functions.SPG(A236, "RD_RATING_ACTION_GLOBAL", "Issuer Credit Rating", "Local Currency LT|0")</f>
        <v>Upgrade | CreditWatch/Outlook (11/19/2024)</v>
      </c>
      <c r="Q236" s="10">
        <f>_xll.SNL.Clients.Office.Excel.Functions.SPG(A236, "RD_LAST_REVIEW_DATE_GLOBAL", "Issuer Credit Rating", "Local Currency LT")</f>
        <v>45617</v>
      </c>
      <c r="R236" s="10">
        <f>_xll.SNL.Clients.Office.Excel.Functions.SPG(A236, "RD_CREDIT_RATING_DATE_GLOBAL", "Issuer Credit Rating", "Local Currency LT|0")</f>
        <v>45615</v>
      </c>
      <c r="S236" s="10">
        <f>_xll.SNL.Clients.Office.Excel.Functions.SPG(A236, "RD_CREDIT_WATCH_OUTLOOK_DATE_GLOBAL", "Issuer Credit Rating", "Local Currency LT|0")</f>
        <v>45615</v>
      </c>
    </row>
    <row r="237" spans="1:19">
      <c r="A237" t="s">
        <v>241</v>
      </c>
      <c r="B237" t="str">
        <f>_xll.SNL.Clients.Office.Excel.Functions.SPG(A237,"SP_IPO_DATE")</f>
        <v/>
      </c>
      <c r="C237" s="5">
        <f>_xll.SNL.Clients.Office.Excel.Functions.SPG(A237, "SP_VOLUME_AVG_WEEKLY_TO_SHARES_OUT", , "1M")</f>
        <v>8.5771275156713962</v>
      </c>
      <c r="D237" s="5">
        <f>_xll.SNL.Clients.Office.Excel.Functions.SPG(A237, "SP_VOLUME_AVG_WEEKLY_TO_SHARES_OUT", , "3M")</f>
        <v>8.2496488266408416</v>
      </c>
      <c r="E237" s="5">
        <f>_xll.SNL.Clients.Office.Excel.Functions.SPG(A237, "SP_VOLUME_AVG_DAILY_TO_1YR_AVG_DAILY", , "1M")</f>
        <v>115.4</v>
      </c>
      <c r="F237" s="5">
        <f>_xll.SNL.Clients.Office.Excel.Functions.SPG(A237, "SP_VOLUME_AVG_DAILY_TO_1YR_AVG_DAILY", , "3M")</f>
        <v>110.99</v>
      </c>
      <c r="G237" s="9" t="str">
        <f>_xll.SNL.Clients.Office.Excel.Functions.SPG(A237, "IQ_SECTOR")</f>
        <v>Information Technology</v>
      </c>
      <c r="H237" s="9" t="str">
        <f>_xll.SNL.Clients.Office.Excel.Functions.SPG(A237, "IQ_INDUSTRY_GROUP")</f>
        <v>Semiconductors and Semiconductor Equipment</v>
      </c>
      <c r="I237" s="9" t="str">
        <f>_xll.SNL.Clients.Office.Excel.Functions.SPG(A237, "IQ_INDUSTRY")</f>
        <v>Semiconductors and Semiconductor Equipment</v>
      </c>
      <c r="J237" s="9" t="str">
        <f>_xll.SNL.Clients.Office.Excel.Functions.SPG(A237, "IQ_PRIMARY_INDUSTRY")</f>
        <v>Semiconductors</v>
      </c>
      <c r="K237" s="9" t="str">
        <f>_xll.SNL.Clients.Office.Excel.Functions.SPG(A237, "NAICS_CODE", "Primary")</f>
        <v>334413 - Semiconductor and Related Device Manufacturing</v>
      </c>
      <c r="L237" s="9" t="str">
        <f>_xll.SNL.Clients.Office.Excel.Functions.SPG(A237, "SP_TOPICTAG")</f>
        <v>Computer Vision; Machine Learning; Cloud Infrastructure; Edge Computing; Data Center Technology; Artificial Intelligence; 5G; Utility Scale Solar</v>
      </c>
      <c r="M237" s="5">
        <f>_xll.SNL.Clients.Office.Excel.Functions.SPG(A237, "SP_PCT_SHARES_OWNED_ALL_INSTITUTIONS")</f>
        <v>61.78</v>
      </c>
      <c r="N237" s="9" t="str">
        <f>_xll.SNL.Clients.Office.Excel.Functions.SPG(A237, "RD_CREDIT_RATING_GLOBAL", "Issuer Credit Rating", "Local Currency LT|0")</f>
        <v>BBB</v>
      </c>
      <c r="O237" s="9" t="str">
        <f>_xll.SNL.Clients.Office.Excel.Functions.SPG(A237, "RD_CWOL_GLOBAL", "Issuer Credit Rating", "Local Currency LT|0")</f>
        <v>Stable</v>
      </c>
      <c r="P237" s="9" t="str">
        <f>_xll.SNL.Clients.Office.Excel.Functions.SPG(A237, "RD_RATING_ACTION_GLOBAL", "Issuer Credit Rating", "Local Currency LT|0")</f>
        <v>Downgrade | CreditWatch/Outlook (12/10/2024)</v>
      </c>
      <c r="Q237" s="10">
        <f>_xll.SNL.Clients.Office.Excel.Functions.SPG(A237, "RD_LAST_REVIEW_DATE_GLOBAL", "Issuer Credit Rating", "Local Currency LT")</f>
        <v>45636</v>
      </c>
      <c r="R237" s="10">
        <f>_xll.SNL.Clients.Office.Excel.Functions.SPG(A237, "RD_CREDIT_RATING_DATE_GLOBAL", "Issuer Credit Rating", "Local Currency LT|0")</f>
        <v>45636</v>
      </c>
      <c r="S237" s="10">
        <f>_xll.SNL.Clients.Office.Excel.Functions.SPG(A237, "RD_CREDIT_WATCH_OUTLOOK_DATE_GLOBAL", "Issuer Credit Rating", "Local Currency LT|0")</f>
        <v>45636</v>
      </c>
    </row>
    <row r="238" spans="1:19">
      <c r="A238" t="s">
        <v>242</v>
      </c>
      <c r="B238" s="10">
        <f>_xll.SNL.Clients.Office.Excel.Functions.SPG(A238,"SP_IPO_DATE")</f>
        <v>38671</v>
      </c>
      <c r="C238" s="5">
        <f>_xll.SNL.Clients.Office.Excel.Functions.SPG(A238, "SP_VOLUME_AVG_WEEKLY_TO_SHARES_OUT", , "1M")</f>
        <v>2.8427704915595862</v>
      </c>
      <c r="D238" s="5">
        <f>_xll.SNL.Clients.Office.Excel.Functions.SPG(A238, "SP_VOLUME_AVG_WEEKLY_TO_SHARES_OUT", , "3M")</f>
        <v>2.6446018146989285</v>
      </c>
      <c r="E238" s="5">
        <f>_xll.SNL.Clients.Office.Excel.Functions.SPG(A238, "SP_VOLUME_AVG_DAILY_TO_1YR_AVG_DAILY", , "1M")</f>
        <v>120.7</v>
      </c>
      <c r="F238" s="5">
        <f>_xll.SNL.Clients.Office.Excel.Functions.SPG(A238, "SP_VOLUME_AVG_DAILY_TO_1YR_AVG_DAILY", , "3M")</f>
        <v>112.28</v>
      </c>
      <c r="G238" s="9" t="str">
        <f>_xll.SNL.Clients.Office.Excel.Functions.SPG(A238, "IQ_SECTOR")</f>
        <v>Financials</v>
      </c>
      <c r="H238" s="9" t="str">
        <f>_xll.SNL.Clients.Office.Excel.Functions.SPG(A238, "IQ_INDUSTRY_GROUP")</f>
        <v>Financial Services</v>
      </c>
      <c r="I238" s="9" t="str">
        <f>_xll.SNL.Clients.Office.Excel.Functions.SPG(A238, "IQ_INDUSTRY")</f>
        <v>Capital Markets</v>
      </c>
      <c r="J238" s="9" t="str">
        <f>_xll.SNL.Clients.Office.Excel.Functions.SPG(A238, "IQ_PRIMARY_INDUSTRY")</f>
        <v>Financial Exchanges and Data</v>
      </c>
      <c r="K238" s="9" t="str">
        <f>_xll.SNL.Clients.Office.Excel.Functions.SPG(A238, "NAICS_CODE", "Primary")</f>
        <v>523210 - Securities and Commodity Exchanges</v>
      </c>
      <c r="L238" s="9" t="str">
        <f>_xll.SNL.Clients.Office.Excel.Functions.SPG(A238, "SP_TOPICTAG")</f>
        <v>Data Integration; Fintech; Data Protection; Cloud Data Services; Cloud Infrastructure; Process Automation; Digital Brokerage</v>
      </c>
      <c r="M238" s="5">
        <f>_xll.SNL.Clients.Office.Excel.Functions.SPG(A238, "SP_PCT_SHARES_OWNED_ALL_INSTITUTIONS")</f>
        <v>94.29</v>
      </c>
      <c r="N238" s="9" t="str">
        <f>_xll.SNL.Clients.Office.Excel.Functions.SPG(A238, "RD_CREDIT_RATING_GLOBAL", "Issuer Credit Rating", "Local Currency LT|0")</f>
        <v>A-</v>
      </c>
      <c r="O238" s="9" t="str">
        <f>_xll.SNL.Clients.Office.Excel.Functions.SPG(A238, "RD_CWOL_GLOBAL", "Issuer Credit Rating", "Local Currency LT|0")</f>
        <v>Stable</v>
      </c>
      <c r="P238" s="9" t="str">
        <f>_xll.SNL.Clients.Office.Excel.Functions.SPG(A238, "RD_RATING_ACTION_GLOBAL", "Issuer Credit Rating", "Local Currency LT|0")</f>
        <v>Upgrade | CreditWatch/Outlook (11/29/2021)</v>
      </c>
      <c r="Q238" s="10">
        <f>_xll.SNL.Clients.Office.Excel.Functions.SPG(A238, "RD_LAST_REVIEW_DATE_GLOBAL", "Issuer Credit Rating", "Local Currency LT")</f>
        <v>45348</v>
      </c>
      <c r="R238" s="10">
        <f>_xll.SNL.Clients.Office.Excel.Functions.SPG(A238, "RD_CREDIT_RATING_DATE_GLOBAL", "Issuer Credit Rating", "Local Currency LT|0")</f>
        <v>44529</v>
      </c>
      <c r="S238" s="10">
        <f>_xll.SNL.Clients.Office.Excel.Functions.SPG(A238, "RD_CREDIT_WATCH_OUTLOOK_DATE_GLOBAL", "Issuer Credit Rating", "Local Currency LT|0")</f>
        <v>44529</v>
      </c>
    </row>
    <row r="239" spans="1:19">
      <c r="A239" t="s">
        <v>243</v>
      </c>
      <c r="B239" t="str">
        <f>_xll.SNL.Clients.Office.Excel.Functions.SPG(A239,"SP_IPO_DATE")</f>
        <v/>
      </c>
      <c r="C239" s="5">
        <f>_xll.SNL.Clients.Office.Excel.Functions.SPG(A239, "SP_VOLUME_AVG_WEEKLY_TO_SHARES_OUT", , "1M")</f>
        <v>2.8559283567452369</v>
      </c>
      <c r="D239" s="5">
        <f>_xll.SNL.Clients.Office.Excel.Functions.SPG(A239, "SP_VOLUME_AVG_WEEKLY_TO_SHARES_OUT", , "3M")</f>
        <v>2.3458523295982929</v>
      </c>
      <c r="E239" s="5">
        <f>_xll.SNL.Clients.Office.Excel.Functions.SPG(A239, "SP_VOLUME_AVG_DAILY_TO_1YR_AVG_DAILY", , "1M")</f>
        <v>128.62</v>
      </c>
      <c r="F239" s="5">
        <f>_xll.SNL.Clients.Office.Excel.Functions.SPG(A239, "SP_VOLUME_AVG_DAILY_TO_1YR_AVG_DAILY", , "3M")</f>
        <v>105.65</v>
      </c>
      <c r="G239" s="9" t="str">
        <f>_xll.SNL.Clients.Office.Excel.Functions.SPG(A239, "IQ_SECTOR")</f>
        <v>Information Technology</v>
      </c>
      <c r="H239" s="9" t="str">
        <f>_xll.SNL.Clients.Office.Excel.Functions.SPG(A239, "IQ_INDUSTRY_GROUP")</f>
        <v>Software and Services</v>
      </c>
      <c r="I239" s="9" t="str">
        <f>_xll.SNL.Clients.Office.Excel.Functions.SPG(A239, "IQ_INDUSTRY")</f>
        <v>IT Services</v>
      </c>
      <c r="J239" s="9" t="str">
        <f>_xll.SNL.Clients.Office.Excel.Functions.SPG(A239, "IQ_PRIMARY_INDUSTRY")</f>
        <v>IT Consulting and Other Services</v>
      </c>
      <c r="K239" s="9" t="str">
        <f>_xll.SNL.Clients.Office.Excel.Functions.SPG(A239, "NAICS_CODE", "Primary")</f>
        <v>54151 - Computer Systems Design and Related Services</v>
      </c>
      <c r="L239" s="9" t="str">
        <f>_xll.SNL.Clients.Office.Excel.Functions.SPG(A239, "SP_TOPICTAG")</f>
        <v>Invoice Management Software; Software Development; Cloud Management; Machine Learning; IaaS (Infrastructure as a Service); Cloud Infrastructure; Cloud Security; Artificial Intelligence; GenAI</v>
      </c>
      <c r="M239" s="5">
        <f>_xll.SNL.Clients.Office.Excel.Functions.SPG(A239, "SP_PCT_SHARES_OWNED_ALL_INSTITUTIONS")</f>
        <v>62.75</v>
      </c>
      <c r="N239" s="9" t="str">
        <f>_xll.SNL.Clients.Office.Excel.Functions.SPG(A239, "RD_CREDIT_RATING_GLOBAL", "Issuer Credit Rating", "Local Currency LT|0")</f>
        <v>A-</v>
      </c>
      <c r="O239" s="9" t="str">
        <f>_xll.SNL.Clients.Office.Excel.Functions.SPG(A239, "RD_CWOL_GLOBAL", "Issuer Credit Rating", "Local Currency LT|0")</f>
        <v>Stable</v>
      </c>
      <c r="P239" s="9" t="str">
        <f>_xll.SNL.Clients.Office.Excel.Functions.SPG(A239, "RD_RATING_ACTION_GLOBAL", "Issuer Credit Rating", "Local Currency LT|0")</f>
        <v>Downgrade | CreditWatch/Outlook (05/06/2021)</v>
      </c>
      <c r="Q239" s="10">
        <f>_xll.SNL.Clients.Office.Excel.Functions.SPG(A239, "RD_LAST_REVIEW_DATE_GLOBAL", "Issuer Credit Rating", "Local Currency LT")</f>
        <v>45681</v>
      </c>
      <c r="R239" s="10">
        <f>_xll.SNL.Clients.Office.Excel.Functions.SPG(A239, "RD_CREDIT_RATING_DATE_GLOBAL", "Issuer Credit Rating", "Local Currency LT|0")</f>
        <v>44322</v>
      </c>
      <c r="S239" s="10">
        <f>_xll.SNL.Clients.Office.Excel.Functions.SPG(A239, "RD_CREDIT_WATCH_OUTLOOK_DATE_GLOBAL", "Issuer Credit Rating", "Local Currency LT|0")</f>
        <v>44322</v>
      </c>
    </row>
    <row r="240" spans="1:19">
      <c r="A240" t="s">
        <v>244</v>
      </c>
      <c r="B240" t="str">
        <f>_xll.SNL.Clients.Office.Excel.Functions.SPG(A240,"SP_IPO_DATE")</f>
        <v/>
      </c>
      <c r="C240" s="5">
        <f>_xll.SNL.Clients.Office.Excel.Functions.SPG(A240, "SP_VOLUME_AVG_WEEKLY_TO_SHARES_OUT", , "1M")</f>
        <v>2.630221716596278</v>
      </c>
      <c r="D240" s="5">
        <f>_xll.SNL.Clients.Office.Excel.Functions.SPG(A240, "SP_VOLUME_AVG_WEEKLY_TO_SHARES_OUT", , "3M")</f>
        <v>2.8312041185420593</v>
      </c>
      <c r="E240" s="5">
        <f>_xll.SNL.Clients.Office.Excel.Functions.SPG(A240, "SP_VOLUME_AVG_DAILY_TO_1YR_AVG_DAILY", , "1M")</f>
        <v>83.63</v>
      </c>
      <c r="F240" s="5">
        <f>_xll.SNL.Clients.Office.Excel.Functions.SPG(A240, "SP_VOLUME_AVG_DAILY_TO_1YR_AVG_DAILY", , "3M")</f>
        <v>90.02</v>
      </c>
      <c r="G240" s="9" t="str">
        <f>_xll.SNL.Clients.Office.Excel.Functions.SPG(A240, "IQ_SECTOR")</f>
        <v>Materials</v>
      </c>
      <c r="H240" s="9" t="str">
        <f>_xll.SNL.Clients.Office.Excel.Functions.SPG(A240, "IQ_INDUSTRY_GROUP")</f>
        <v>Materials</v>
      </c>
      <c r="I240" s="9" t="str">
        <f>_xll.SNL.Clients.Office.Excel.Functions.SPG(A240, "IQ_INDUSTRY")</f>
        <v>Chemicals</v>
      </c>
      <c r="J240" s="9" t="str">
        <f>_xll.SNL.Clients.Office.Excel.Functions.SPG(A240, "IQ_PRIMARY_INDUSTRY")</f>
        <v>Specialty Chemicals</v>
      </c>
      <c r="K240" s="9" t="str">
        <f>_xll.SNL.Clients.Office.Excel.Functions.SPG(A240, "NAICS_CODE", "Primary")</f>
        <v>325199 - All Other Basic Organic Chemical Manufacturing</v>
      </c>
      <c r="L240" s="9" t="str">
        <f>_xll.SNL.Clients.Office.Excel.Functions.SPG(A240, "SP_TOPICTAG")</f>
        <v>Organic; Biofuel; Nutraceutical; Alternative Protein; Onshore and Offshore Wind</v>
      </c>
      <c r="M240" s="5">
        <f>_xll.SNL.Clients.Office.Excel.Functions.SPG(A240, "SP_PCT_SHARES_OWNED_ALL_INSTITUTIONS")</f>
        <v>92.32</v>
      </c>
      <c r="N240" s="9" t="str">
        <f>_xll.SNL.Clients.Office.Excel.Functions.SPG(A240, "RD_CREDIT_RATING_GLOBAL", "Issuer Credit Rating", "Local Currency LT|0")</f>
        <v>BBB-</v>
      </c>
      <c r="O240" s="9" t="str">
        <f>_xll.SNL.Clients.Office.Excel.Functions.SPG(A240, "RD_CWOL_GLOBAL", "Issuer Credit Rating", "Local Currency LT|0")</f>
        <v>Stable</v>
      </c>
      <c r="P240" s="9" t="str">
        <f>_xll.SNL.Clients.Office.Excel.Functions.SPG(A240, "RD_RATING_ACTION_GLOBAL", "Issuer Credit Rating", "Local Currency LT|0")</f>
        <v>CreditWatch/Outlook (11/15/2024)</v>
      </c>
      <c r="Q240" s="10">
        <f>_xll.SNL.Clients.Office.Excel.Functions.SPG(A240, "RD_LAST_REVIEW_DATE_GLOBAL", "Issuer Credit Rating", "Local Currency LT")</f>
        <v>45611</v>
      </c>
      <c r="R240" s="10">
        <f>_xll.SNL.Clients.Office.Excel.Functions.SPG(A240, "RD_CREDIT_RATING_DATE_GLOBAL", "Issuer Credit Rating", "Local Currency LT|0")</f>
        <v>44847</v>
      </c>
      <c r="S240" s="10">
        <f>_xll.SNL.Clients.Office.Excel.Functions.SPG(A240, "RD_CREDIT_WATCH_OUTLOOK_DATE_GLOBAL", "Issuer Credit Rating", "Local Currency LT|0")</f>
        <v>45611</v>
      </c>
    </row>
    <row r="241" spans="1:19">
      <c r="A241" t="s">
        <v>245</v>
      </c>
      <c r="B241" t="str">
        <f>_xll.SNL.Clients.Office.Excel.Functions.SPG(A241,"SP_IPO_DATE")</f>
        <v/>
      </c>
      <c r="C241" s="5">
        <f>_xll.SNL.Clients.Office.Excel.Functions.SPG(A241, "SP_VOLUME_AVG_WEEKLY_TO_SHARES_OUT", , "1M")</f>
        <v>14.178819871015547</v>
      </c>
      <c r="D241" s="5">
        <f>_xll.SNL.Clients.Office.Excel.Functions.SPG(A241, "SP_VOLUME_AVG_WEEKLY_TO_SHARES_OUT", , "3M")</f>
        <v>7.0240986644850816</v>
      </c>
      <c r="E241" s="5">
        <f>_xll.SNL.Clients.Office.Excel.Functions.SPG(A241, "SP_VOLUME_AVG_DAILY_TO_1YR_AVG_DAILY", , "1M")</f>
        <v>246.64</v>
      </c>
      <c r="F241" s="5">
        <f>_xll.SNL.Clients.Office.Excel.Functions.SPG(A241, "SP_VOLUME_AVG_DAILY_TO_1YR_AVG_DAILY", , "3M")</f>
        <v>122.18</v>
      </c>
      <c r="G241" s="9" t="str">
        <f>_xll.SNL.Clients.Office.Excel.Functions.SPG(A241, "IQ_SECTOR")</f>
        <v>Materials</v>
      </c>
      <c r="H241" s="9" t="str">
        <f>_xll.SNL.Clients.Office.Excel.Functions.SPG(A241, "IQ_INDUSTRY_GROUP")</f>
        <v>Materials</v>
      </c>
      <c r="I241" s="9" t="str">
        <f>_xll.SNL.Clients.Office.Excel.Functions.SPG(A241, "IQ_INDUSTRY")</f>
        <v>Containers and Packaging</v>
      </c>
      <c r="J241" s="9" t="str">
        <f>_xll.SNL.Clients.Office.Excel.Functions.SPG(A241, "IQ_PRIMARY_INDUSTRY")</f>
        <v>Paper and Plastic Packaging Products and Materials</v>
      </c>
      <c r="K241" s="9" t="str">
        <f>_xll.SNL.Clients.Office.Excel.Functions.SPG(A241, "NAICS_CODE", "Primary")</f>
        <v>32221 - Paperboard Container Manufacturing</v>
      </c>
      <c r="L241" s="9" t="str">
        <f>_xll.SNL.Clients.Office.Excel.Functions.SPG(A241, "SP_TOPICTAG")</f>
        <v>Packaging Services; Biomass Energy; Utility Scale Solar</v>
      </c>
      <c r="M241" s="5">
        <f>_xll.SNL.Clients.Office.Excel.Functions.SPG(A241, "SP_PCT_SHARES_OWNED_ALL_INSTITUTIONS")</f>
        <v>90.67</v>
      </c>
      <c r="N241" s="9" t="str">
        <f>_xll.SNL.Clients.Office.Excel.Functions.SPG(A241, "RD_CREDIT_RATING_GLOBAL", "Issuer Credit Rating", "Local Currency LT|0")</f>
        <v>BBB</v>
      </c>
      <c r="O241" s="9" t="str">
        <f>_xll.SNL.Clients.Office.Excel.Functions.SPG(A241, "RD_CWOL_GLOBAL", "Issuer Credit Rating", "Local Currency LT|0")</f>
        <v>Stable</v>
      </c>
      <c r="P241" s="9" t="str">
        <f>_xll.SNL.Clients.Office.Excel.Functions.SPG(A241, "RD_RATING_ACTION_GLOBAL", "Issuer Credit Rating", "Local Currency LT|0")</f>
        <v>CreditWatch/Outlook (03/15/2010)</v>
      </c>
      <c r="Q241" s="10">
        <f>_xll.SNL.Clients.Office.Excel.Functions.SPG(A241, "RD_LAST_REVIEW_DATE_GLOBAL", "Issuer Credit Rating", "Local Currency LT")</f>
        <v>45399</v>
      </c>
      <c r="R241" s="10">
        <f>_xll.SNL.Clients.Office.Excel.Functions.SPG(A241, "RD_CREDIT_RATING_DATE_GLOBAL", "Issuer Credit Rating", "Local Currency LT|0")</f>
        <v>37054</v>
      </c>
      <c r="S241" s="10">
        <f>_xll.SNL.Clients.Office.Excel.Functions.SPG(A241, "RD_CREDIT_WATCH_OUTLOOK_DATE_GLOBAL", "Issuer Credit Rating", "Local Currency LT|0")</f>
        <v>40252</v>
      </c>
    </row>
    <row r="242" spans="1:19">
      <c r="A242" t="s">
        <v>246</v>
      </c>
      <c r="B242" s="10">
        <f>_xll.SNL.Clients.Office.Excel.Functions.SPG(A242,"SP_IPO_DATE")</f>
        <v>34039</v>
      </c>
      <c r="C242" s="5">
        <f>_xll.SNL.Clients.Office.Excel.Functions.SPG(A242, "SP_VOLUME_AVG_WEEKLY_TO_SHARES_OUT", , "1M")</f>
        <v>3.3203313603034115</v>
      </c>
      <c r="D242" s="5">
        <f>_xll.SNL.Clients.Office.Excel.Functions.SPG(A242, "SP_VOLUME_AVG_WEEKLY_TO_SHARES_OUT", , "3M")</f>
        <v>3.0301030523875379</v>
      </c>
      <c r="E242" s="5">
        <f>_xll.SNL.Clients.Office.Excel.Functions.SPG(A242, "SP_VOLUME_AVG_DAILY_TO_1YR_AVG_DAILY", , "1M")</f>
        <v>129.15</v>
      </c>
      <c r="F242" s="5">
        <f>_xll.SNL.Clients.Office.Excel.Functions.SPG(A242, "SP_VOLUME_AVG_DAILY_TO_1YR_AVG_DAILY", , "3M")</f>
        <v>117.86</v>
      </c>
      <c r="G242" s="9" t="str">
        <f>_xll.SNL.Clients.Office.Excel.Functions.SPG(A242, "IQ_SECTOR")</f>
        <v>Information Technology</v>
      </c>
      <c r="H242" s="9" t="str">
        <f>_xll.SNL.Clients.Office.Excel.Functions.SPG(A242, "IQ_INDUSTRY_GROUP")</f>
        <v>Software and Services</v>
      </c>
      <c r="I242" s="9" t="str">
        <f>_xll.SNL.Clients.Office.Excel.Functions.SPG(A242, "IQ_INDUSTRY")</f>
        <v>Software</v>
      </c>
      <c r="J242" s="9" t="str">
        <f>_xll.SNL.Clients.Office.Excel.Functions.SPG(A242, "IQ_PRIMARY_INDUSTRY")</f>
        <v>Application Software</v>
      </c>
      <c r="K242" s="9" t="str">
        <f>_xll.SNL.Clients.Office.Excel.Functions.SPG(A242, "NAICS_CODE", "Primary")</f>
        <v>513210 - Software Publishers</v>
      </c>
      <c r="L242" s="9" t="str">
        <f>_xll.SNL.Clients.Office.Excel.Functions.SPG(A242, "SP_TOPICTAG")</f>
        <v>Software Development; Fintech; Marketing Automation; Customer Relationship Management; Process Automation; Online Payments</v>
      </c>
      <c r="M242" s="5">
        <f>_xll.SNL.Clients.Office.Excel.Functions.SPG(A242, "SP_PCT_SHARES_OWNED_ALL_INSTITUTIONS")</f>
        <v>84.88</v>
      </c>
      <c r="N242" s="9" t="str">
        <f>_xll.SNL.Clients.Office.Excel.Functions.SPG(A242, "RD_CREDIT_RATING_GLOBAL", "Issuer Credit Rating", "Local Currency LT|0")</f>
        <v>A-</v>
      </c>
      <c r="O242" s="9" t="str">
        <f>_xll.SNL.Clients.Office.Excel.Functions.SPG(A242, "RD_CWOL_GLOBAL", "Issuer Credit Rating", "Local Currency LT|0")</f>
        <v>Stable</v>
      </c>
      <c r="P242" s="9" t="str">
        <f>_xll.SNL.Clients.Office.Excel.Functions.SPG(A242, "RD_RATING_ACTION_GLOBAL", "Issuer Credit Rating", "Local Currency LT|0")</f>
        <v>Upgrade | CreditWatch/Outlook (03/30/2017)</v>
      </c>
      <c r="Q242" s="10">
        <f>_xll.SNL.Clients.Office.Excel.Functions.SPG(A242, "RD_LAST_REVIEW_DATE_GLOBAL", "Issuer Credit Rating", "Local Currency LT")</f>
        <v>45471</v>
      </c>
      <c r="R242" s="10">
        <f>_xll.SNL.Clients.Office.Excel.Functions.SPG(A242, "RD_CREDIT_RATING_DATE_GLOBAL", "Issuer Credit Rating", "Local Currency LT|0")</f>
        <v>42824</v>
      </c>
      <c r="S242" s="10">
        <f>_xll.SNL.Clients.Office.Excel.Functions.SPG(A242, "RD_CREDIT_WATCH_OUTLOOK_DATE_GLOBAL", "Issuer Credit Rating", "Local Currency LT|0")</f>
        <v>42824</v>
      </c>
    </row>
    <row r="243" spans="1:19">
      <c r="A243" t="s">
        <v>247</v>
      </c>
      <c r="B243" s="10">
        <f>_xll.SNL.Clients.Office.Excel.Functions.SPG(A243,"SP_IPO_DATE")</f>
        <v>36690</v>
      </c>
      <c r="C243" s="5">
        <f>_xll.SNL.Clients.Office.Excel.Functions.SPG(A243, "SP_VOLUME_AVG_WEEKLY_TO_SHARES_OUT", , "1M")</f>
        <v>2.7974678906365185</v>
      </c>
      <c r="D243" s="5">
        <f>_xll.SNL.Clients.Office.Excel.Functions.SPG(A243, "SP_VOLUME_AVG_WEEKLY_TO_SHARES_OUT", , "3M")</f>
        <v>2.1768835033607323</v>
      </c>
      <c r="E243" s="5">
        <f>_xll.SNL.Clients.Office.Excel.Functions.SPG(A243, "SP_VOLUME_AVG_DAILY_TO_1YR_AVG_DAILY", , "1M")</f>
        <v>139.41</v>
      </c>
      <c r="F243" s="5">
        <f>_xll.SNL.Clients.Office.Excel.Functions.SPG(A243, "SP_VOLUME_AVG_DAILY_TO_1YR_AVG_DAILY", , "3M")</f>
        <v>108.49</v>
      </c>
      <c r="G243" s="9" t="str">
        <f>_xll.SNL.Clients.Office.Excel.Functions.SPG(A243, "IQ_SECTOR")</f>
        <v>Health Care</v>
      </c>
      <c r="H243" s="9" t="str">
        <f>_xll.SNL.Clients.Office.Excel.Functions.SPG(A243, "IQ_INDUSTRY_GROUP")</f>
        <v>Health Care Equipment and Services</v>
      </c>
      <c r="I243" s="9" t="str">
        <f>_xll.SNL.Clients.Office.Excel.Functions.SPG(A243, "IQ_INDUSTRY")</f>
        <v>Health Care Equipment and Supplies</v>
      </c>
      <c r="J243" s="9" t="str">
        <f>_xll.SNL.Clients.Office.Excel.Functions.SPG(A243, "IQ_PRIMARY_INDUSTRY")</f>
        <v>Health Care Equipment</v>
      </c>
      <c r="K243" s="9" t="str">
        <f>_xll.SNL.Clients.Office.Excel.Functions.SPG(A243, "NAICS_CODE", "Primary")</f>
        <v>334510 - Electromedical and Electrotherapeutic Apparatus Manufacturing</v>
      </c>
      <c r="L243" s="9" t="str">
        <f>_xll.SNL.Clients.Office.Excel.Functions.SPG(A243, "SP_TOPICTAG")</f>
        <v>Health Diagnostics; Assistive Technology; Surgery; Urology</v>
      </c>
      <c r="M243" s="5">
        <f>_xll.SNL.Clients.Office.Excel.Functions.SPG(A243, "SP_PCT_SHARES_OWNED_ALL_INSTITUTIONS")</f>
        <v>86.82</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c r="A244" t="s">
        <v>248</v>
      </c>
      <c r="B244" t="str">
        <f>_xll.SNL.Clients.Office.Excel.Functions.SPG(A244,"SP_IPO_DATE")</f>
        <v/>
      </c>
      <c r="C244" s="5">
        <f>_xll.SNL.Clients.Office.Excel.Functions.SPG(A244, "SP_VOLUME_AVG_WEEKLY_TO_SHARES_OUT", , "1M")</f>
        <v>5.4765620969614313</v>
      </c>
      <c r="D244" s="5">
        <f>_xll.SNL.Clients.Office.Excel.Functions.SPG(A244, "SP_VOLUME_AVG_WEEKLY_TO_SHARES_OUT", , "3M")</f>
        <v>4.1087347553787907</v>
      </c>
      <c r="E244" s="5">
        <f>_xll.SNL.Clients.Office.Excel.Functions.SPG(A244, "SP_VOLUME_AVG_DAILY_TO_1YR_AVG_DAILY", , "1M")</f>
        <v>123.23</v>
      </c>
      <c r="F244" s="5">
        <f>_xll.SNL.Clients.Office.Excel.Functions.SPG(A244, "SP_VOLUME_AVG_DAILY_TO_1YR_AVG_DAILY", , "3M")</f>
        <v>92.45</v>
      </c>
      <c r="G244" s="9" t="str">
        <f>_xll.SNL.Clients.Office.Excel.Functions.SPG(A244, "IQ_SECTOR")</f>
        <v>Financials</v>
      </c>
      <c r="H244" s="9" t="str">
        <f>_xll.SNL.Clients.Office.Excel.Functions.SPG(A244, "IQ_INDUSTRY_GROUP")</f>
        <v>Financial Services</v>
      </c>
      <c r="I244" s="9" t="str">
        <f>_xll.SNL.Clients.Office.Excel.Functions.SPG(A244, "IQ_INDUSTRY")</f>
        <v>Capital Markets</v>
      </c>
      <c r="J244" s="9" t="str">
        <f>_xll.SNL.Clients.Office.Excel.Functions.SPG(A244, "IQ_PRIMARY_INDUSTRY")</f>
        <v>Asset Management and Custody Banks</v>
      </c>
      <c r="K244" s="9" t="str">
        <f>_xll.SNL.Clients.Office.Excel.Functions.SPG(A244, "NAICS_CODE", "Primary")</f>
        <v>523940 - Portfolio Management and Investment Advice</v>
      </c>
      <c r="L244" s="9" t="str">
        <f>_xll.SNL.Clients.Office.Excel.Functions.SPG(A244, "SP_TOPICTAG")</f>
        <v/>
      </c>
      <c r="M244" s="5">
        <f>_xll.SNL.Clients.Office.Excel.Functions.SPG(A244, "SP_PCT_SHARES_OWNED_ALL_INSTITUTIONS")</f>
        <v>67.09</v>
      </c>
      <c r="N244" s="9" t="str">
        <f>_xll.SNL.Clients.Office.Excel.Functions.SPG(A244, "RD_CREDIT_RATING_GLOBAL", "Issuer Credit Rating", "Local Currency LT|0")</f>
        <v>BBB+</v>
      </c>
      <c r="O244" s="9" t="str">
        <f>_xll.SNL.Clients.Office.Excel.Functions.SPG(A244, "RD_CWOL_GLOBAL", "Issuer Credit Rating", "Local Currency LT|0")</f>
        <v>Stable</v>
      </c>
      <c r="P244" s="9" t="str">
        <f>_xll.SNL.Clients.Office.Excel.Functions.SPG(A244, "RD_RATING_ACTION_GLOBAL", "Issuer Credit Rating", "Local Currency LT|0")</f>
        <v>Downgrade | CreditWatch/Outlook (10/18/2018)</v>
      </c>
      <c r="Q244" s="10">
        <f>_xll.SNL.Clients.Office.Excel.Functions.SPG(A244, "RD_LAST_REVIEW_DATE_GLOBAL", "Issuer Credit Rating", "Local Currency LT")</f>
        <v>45464</v>
      </c>
      <c r="R244" s="10">
        <f>_xll.SNL.Clients.Office.Excel.Functions.SPG(A244, "RD_CREDIT_RATING_DATE_GLOBAL", "Issuer Credit Rating", "Local Currency LT|0")</f>
        <v>43391</v>
      </c>
      <c r="S244" s="10">
        <f>_xll.SNL.Clients.Office.Excel.Functions.SPG(A244, "RD_CREDIT_WATCH_OUTLOOK_DATE_GLOBAL", "Issuer Credit Rating", "Local Currency LT|0")</f>
        <v>43391</v>
      </c>
    </row>
    <row r="245" spans="1:19">
      <c r="A245" t="s">
        <v>249</v>
      </c>
      <c r="B245" s="10">
        <f>_xll.SNL.Clients.Office.Excel.Functions.SPG(A245,"SP_IPO_DATE")</f>
        <v>42766</v>
      </c>
      <c r="C245" s="5">
        <f>_xll.SNL.Clients.Office.Excel.Functions.SPG(A245, "SP_VOLUME_AVG_WEEKLY_TO_SHARES_OUT", , "1M")</f>
        <v>2.3995240398888029</v>
      </c>
      <c r="D245" s="5">
        <f>_xll.SNL.Clients.Office.Excel.Functions.SPG(A245, "SP_VOLUME_AVG_WEEKLY_TO_SHARES_OUT", , "3M")</f>
        <v>2.4377170564260688</v>
      </c>
      <c r="E245" s="5">
        <f>_xll.SNL.Clients.Office.Excel.Functions.SPG(A245, "SP_VOLUME_AVG_DAILY_TO_1YR_AVG_DAILY", , "1M")</f>
        <v>88.77</v>
      </c>
      <c r="F245" s="5">
        <f>_xll.SNL.Clients.Office.Excel.Functions.SPG(A245, "SP_VOLUME_AVG_DAILY_TO_1YR_AVG_DAILY", , "3M")</f>
        <v>90.18</v>
      </c>
      <c r="G245" s="9" t="str">
        <f>_xll.SNL.Clients.Office.Excel.Functions.SPG(A245, "IQ_SECTOR")</f>
        <v>Real Estate</v>
      </c>
      <c r="H245" s="9" t="str">
        <f>_xll.SNL.Clients.Office.Excel.Functions.SPG(A245, "IQ_INDUSTRY_GROUP")</f>
        <v>Equity Real Estate Investment Trusts (REITs)</v>
      </c>
      <c r="I245" s="9" t="str">
        <f>_xll.SNL.Clients.Office.Excel.Functions.SPG(A245, "IQ_INDUSTRY")</f>
        <v>Residential REITs</v>
      </c>
      <c r="J245" s="9" t="str">
        <f>_xll.SNL.Clients.Office.Excel.Functions.SPG(A245, "IQ_PRIMARY_INDUSTRY")</f>
        <v>Single-Family Residential REITs</v>
      </c>
      <c r="K245" s="9" t="str">
        <f>_xll.SNL.Clients.Office.Excel.Functions.SPG(A245, "NAICS_CODE", "Primary")</f>
        <v>531190 - Lessors of Other Real Estate Property</v>
      </c>
      <c r="L245" s="9" t="str">
        <f>_xll.SNL.Clients.Office.Excel.Functions.SPG(A245, "SP_TOPICTAG")</f>
        <v>Lifestyle</v>
      </c>
      <c r="M245" s="5">
        <f>_xll.SNL.Clients.Office.Excel.Functions.SPG(A245, "SP_PCT_SHARES_OWNED_ALL_INSTITUTIONS")</f>
        <v>92.22</v>
      </c>
      <c r="N245" s="9" t="str">
        <f>_xll.SNL.Clients.Office.Excel.Functions.SPG(A245, "RD_CREDIT_RATING_GLOBAL", "Issuer Credit Rating", "Local Currency LT|0")</f>
        <v>BBB</v>
      </c>
      <c r="O245" s="9" t="str">
        <f>_xll.SNL.Clients.Office.Excel.Functions.SPG(A245, "RD_CWOL_GLOBAL", "Issuer Credit Rating", "Local Currency LT|0")</f>
        <v>Stable</v>
      </c>
      <c r="P245" s="9" t="str">
        <f>_xll.SNL.Clients.Office.Excel.Functions.SPG(A245, "RD_RATING_ACTION_GLOBAL", "Issuer Credit Rating", "Local Currency LT|0")</f>
        <v>Upgrade | CreditWatch/Outlook (03/16/2023)</v>
      </c>
      <c r="Q245" s="10">
        <f>_xll.SNL.Clients.Office.Excel.Functions.SPG(A245, "RD_LAST_REVIEW_DATE_GLOBAL", "Issuer Credit Rating", "Local Currency LT")</f>
        <v>45383</v>
      </c>
      <c r="R245" s="10">
        <f>_xll.SNL.Clients.Office.Excel.Functions.SPG(A245, "RD_CREDIT_RATING_DATE_GLOBAL", "Issuer Credit Rating", "Local Currency LT|0")</f>
        <v>45001</v>
      </c>
      <c r="S245" s="10">
        <f>_xll.SNL.Clients.Office.Excel.Functions.SPG(A245, "RD_CREDIT_WATCH_OUTLOOK_DATE_GLOBAL", "Issuer Credit Rating", "Local Currency LT|0")</f>
        <v>45001</v>
      </c>
    </row>
    <row r="246" spans="1:19">
      <c r="A246" t="s">
        <v>250</v>
      </c>
      <c r="B246" s="10">
        <f>_xll.SNL.Clients.Office.Excel.Functions.SPG(A246,"SP_IPO_DATE")</f>
        <v>41402</v>
      </c>
      <c r="C246" s="5">
        <f>_xll.SNL.Clients.Office.Excel.Functions.SPG(A246, "SP_VOLUME_AVG_WEEKLY_TO_SHARES_OUT", , "1M")</f>
        <v>4.3141379356967091</v>
      </c>
      <c r="D246" s="5">
        <f>_xll.SNL.Clients.Office.Excel.Functions.SPG(A246, "SP_VOLUME_AVG_WEEKLY_TO_SHARES_OUT", , "3M")</f>
        <v>4.5870575277976222</v>
      </c>
      <c r="E246" s="5">
        <f>_xll.SNL.Clients.Office.Excel.Functions.SPG(A246, "SP_VOLUME_AVG_DAILY_TO_1YR_AVG_DAILY", , "1M")</f>
        <v>122.91</v>
      </c>
      <c r="F246" s="5">
        <f>_xll.SNL.Clients.Office.Excel.Functions.SPG(A246, "SP_VOLUME_AVG_DAILY_TO_1YR_AVG_DAILY", , "3M")</f>
        <v>130.68</v>
      </c>
      <c r="G246" s="9" t="str">
        <f>_xll.SNL.Clients.Office.Excel.Functions.SPG(A246, "IQ_SECTOR")</f>
        <v>Health Care</v>
      </c>
      <c r="H246" s="9" t="str">
        <f>_xll.SNL.Clients.Office.Excel.Functions.SPG(A246, "IQ_INDUSTRY_GROUP")</f>
        <v>Pharmaceuticals, Biotechnology and Life Sciences</v>
      </c>
      <c r="I246" s="9" t="str">
        <f>_xll.SNL.Clients.Office.Excel.Functions.SPG(A246, "IQ_INDUSTRY")</f>
        <v>Life Sciences Tools and Services</v>
      </c>
      <c r="J246" s="9" t="str">
        <f>_xll.SNL.Clients.Office.Excel.Functions.SPG(A246, "IQ_PRIMARY_INDUSTRY")</f>
        <v>Life Sciences Tools and Services</v>
      </c>
      <c r="K246" s="9" t="str">
        <f>_xll.SNL.Clients.Office.Excel.Functions.SPG(A246, "NAICS_CODE", "Primary")</f>
        <v>541715 - Research and Development in the Physical, Engineering, and Life Sciences (except Nanotechnology and Biotechnology)</v>
      </c>
      <c r="L246" s="9" t="str">
        <f>_xll.SNL.Clients.Office.Excel.Functions.SPG(A246, "SP_TOPICTAG")</f>
        <v>Data Integration; Health Diagnostics; Predictive Analytics; Text Analytics; Data Protection; Genetics</v>
      </c>
      <c r="M246" s="5">
        <f>_xll.SNL.Clients.Office.Excel.Functions.SPG(A246, "SP_PCT_SHARES_OWNED_ALL_INSTITUTIONS")</f>
        <v>92.67</v>
      </c>
      <c r="N246" s="9" t="str">
        <f>_xll.SNL.Clients.Office.Excel.Functions.SPG(A246, "RD_CREDIT_RATING_GLOBAL", "Issuer Credit Rating", "Local Currency LT|0")</f>
        <v>BB+</v>
      </c>
      <c r="O246" s="9" t="str">
        <f>_xll.SNL.Clients.Office.Excel.Functions.SPG(A246, "RD_CWOL_GLOBAL", "Issuer Credit Rating", "Local Currency LT|0")</f>
        <v>Stable</v>
      </c>
      <c r="P246" s="9" t="str">
        <f>_xll.SNL.Clients.Office.Excel.Functions.SPG(A246, "RD_RATING_ACTION_GLOBAL", "Issuer Credit Rating", "Local Currency LT|0")</f>
        <v>Downgrade | CreditWatch/Outlook (05/30/2018)</v>
      </c>
      <c r="Q246" s="10">
        <f>_xll.SNL.Clients.Office.Excel.Functions.SPG(A246, "RD_LAST_REVIEW_DATE_GLOBAL", "Issuer Credit Rating", "Local Currency LT")</f>
        <v>45385</v>
      </c>
      <c r="R246" s="10">
        <f>_xll.SNL.Clients.Office.Excel.Functions.SPG(A246, "RD_CREDIT_RATING_DATE_GLOBAL", "Issuer Credit Rating", "Local Currency LT|0")</f>
        <v>43250</v>
      </c>
      <c r="S246" s="10">
        <f>_xll.SNL.Clients.Office.Excel.Functions.SPG(A246, "RD_CREDIT_WATCH_OUTLOOK_DATE_GLOBAL", "Issuer Credit Rating", "Local Currency LT|0")</f>
        <v>43250</v>
      </c>
    </row>
    <row r="247" spans="1:19">
      <c r="A247" t="s">
        <v>251</v>
      </c>
      <c r="B247" s="10">
        <f>_xll.SNL.Clients.Office.Excel.Functions.SPG(A247,"SP_IPO_DATE")</f>
        <v>35096</v>
      </c>
      <c r="C247" s="5">
        <f>_xll.SNL.Clients.Office.Excel.Functions.SPG(A247, "SP_VOLUME_AVG_WEEKLY_TO_SHARES_OUT", , "1M")</f>
        <v>2.9603856833956668</v>
      </c>
      <c r="D247" s="5">
        <f>_xll.SNL.Clients.Office.Excel.Functions.SPG(A247, "SP_VOLUME_AVG_WEEKLY_TO_SHARES_OUT", , "3M")</f>
        <v>2.9018408978008581</v>
      </c>
      <c r="E247" s="5">
        <f>_xll.SNL.Clients.Office.Excel.Functions.SPG(A247, "SP_VOLUME_AVG_DAILY_TO_1YR_AVG_DAILY", , "1M")</f>
        <v>104.74</v>
      </c>
      <c r="F247" s="5">
        <f>_xll.SNL.Clients.Office.Excel.Functions.SPG(A247, "SP_VOLUME_AVG_DAILY_TO_1YR_AVG_DAILY", , "3M")</f>
        <v>102.67</v>
      </c>
      <c r="G247" s="9" t="str">
        <f>_xll.SNL.Clients.Office.Excel.Functions.SPG(A247, "IQ_SECTOR")</f>
        <v>Real Estate</v>
      </c>
      <c r="H247" s="9" t="str">
        <f>_xll.SNL.Clients.Office.Excel.Functions.SPG(A247, "IQ_INDUSTRY_GROUP")</f>
        <v>Equity Real Estate Investment Trusts (REITs)</v>
      </c>
      <c r="I247" s="9" t="str">
        <f>_xll.SNL.Clients.Office.Excel.Functions.SPG(A247, "IQ_INDUSTRY")</f>
        <v>Specialized REITs</v>
      </c>
      <c r="J247" s="9" t="str">
        <f>_xll.SNL.Clients.Office.Excel.Functions.SPG(A247, "IQ_PRIMARY_INDUSTRY")</f>
        <v>Other Specialized REITs</v>
      </c>
      <c r="K247" s="9" t="str">
        <f>_xll.SNL.Clients.Office.Excel.Functions.SPG(A247, "NAICS_CODE", "Primary")</f>
        <v>493190 - Other Warehousing and Storage</v>
      </c>
      <c r="L247" s="9" t="str">
        <f>_xll.SNL.Clients.Office.Excel.Functions.SPG(A247, "SP_TOPICTAG")</f>
        <v>Disaster Recovery; Backup and Recovery; Data Protection; Courier Service</v>
      </c>
      <c r="M247" s="5">
        <f>_xll.SNL.Clients.Office.Excel.Functions.SPG(A247, "SP_PCT_SHARES_OWNED_ALL_INSTITUTIONS")</f>
        <v>84.09</v>
      </c>
      <c r="N247" s="9" t="str">
        <f>_xll.SNL.Clients.Office.Excel.Functions.SPG(A247, "RD_CREDIT_RATING_GLOBAL", "Issuer Credit Rating", "Local Currency LT|0")</f>
        <v>BB-</v>
      </c>
      <c r="O247" s="9" t="str">
        <f>_xll.SNL.Clients.Office.Excel.Functions.SPG(A247, "RD_CWOL_GLOBAL", "Issuer Credit Rating", "Local Currency LT|0")</f>
        <v>Stable</v>
      </c>
      <c r="P247" s="9" t="str">
        <f>_xll.SNL.Clients.Office.Excel.Functions.SPG(A247, "RD_RATING_ACTION_GLOBAL", "Issuer Credit Rating", "Local Currency LT|0")</f>
        <v>CreditWatch/Outlook (12/13/2021)</v>
      </c>
      <c r="Q247" s="10">
        <f>_xll.SNL.Clients.Office.Excel.Functions.SPG(A247, "RD_LAST_REVIEW_DATE_GLOBAL", "Issuer Credit Rating", "Local Currency LT")</f>
        <v>45335</v>
      </c>
      <c r="R247" s="10">
        <f>_xll.SNL.Clients.Office.Excel.Functions.SPG(A247, "RD_CREDIT_RATING_DATE_GLOBAL", "Issuer Credit Rating", "Local Currency LT|0")</f>
        <v>42492</v>
      </c>
      <c r="S247" s="10">
        <f>_xll.SNL.Clients.Office.Excel.Functions.SPG(A247, "RD_CREDIT_WATCH_OUTLOOK_DATE_GLOBAL", "Issuer Credit Rating", "Local Currency LT|0")</f>
        <v>44543</v>
      </c>
    </row>
    <row r="248" spans="1:19">
      <c r="A248" t="s">
        <v>252</v>
      </c>
      <c r="B248" t="str">
        <f>_xll.SNL.Clients.Office.Excel.Functions.SPG(A248,"SP_IPO_DATE")</f>
        <v/>
      </c>
      <c r="C248" s="5">
        <f>_xll.SNL.Clients.Office.Excel.Functions.SPG(A248, "SP_VOLUME_AVG_WEEKLY_TO_SHARES_OUT", , "1M")</f>
        <v>5.3680454430292821</v>
      </c>
      <c r="D248" s="5">
        <f>_xll.SNL.Clients.Office.Excel.Functions.SPG(A248, "SP_VOLUME_AVG_WEEKLY_TO_SHARES_OUT", , "3M")</f>
        <v>4.2924968842280187</v>
      </c>
      <c r="E248" s="5">
        <f>_xll.SNL.Clients.Office.Excel.Functions.SPG(A248, "SP_VOLUME_AVG_DAILY_TO_1YR_AVG_DAILY", , "1M")</f>
        <v>125.25</v>
      </c>
      <c r="F248" s="5">
        <f>_xll.SNL.Clients.Office.Excel.Functions.SPG(A248, "SP_VOLUME_AVG_DAILY_TO_1YR_AVG_DAILY", , "3M")</f>
        <v>100.15</v>
      </c>
      <c r="G248" s="9" t="str">
        <f>_xll.SNL.Clients.Office.Excel.Functions.SPG(A248, "IQ_SECTOR")</f>
        <v>Industrials</v>
      </c>
      <c r="H248" s="9" t="str">
        <f>_xll.SNL.Clients.Office.Excel.Functions.SPG(A248, "IQ_INDUSTRY_GROUP")</f>
        <v>Transportation</v>
      </c>
      <c r="I248" s="9" t="str">
        <f>_xll.SNL.Clients.Office.Excel.Functions.SPG(A248, "IQ_INDUSTRY")</f>
        <v>Ground Transportation</v>
      </c>
      <c r="J248" s="9" t="str">
        <f>_xll.SNL.Clients.Office.Excel.Functions.SPG(A248, "IQ_PRIMARY_INDUSTRY")</f>
        <v>Cargo Ground Transportation</v>
      </c>
      <c r="K248" s="9" t="str">
        <f>_xll.SNL.Clients.Office.Excel.Functions.SPG(A248, "NAICS_CODE", "Primary")</f>
        <v>484 - Truck Transportation</v>
      </c>
      <c r="L248" s="9" t="str">
        <f>_xll.SNL.Clients.Office.Excel.Functions.SPG(A248, "SP_TOPICTAG")</f>
        <v>Fleet Management; Freight Service; Last Mile Transportation</v>
      </c>
      <c r="M248" s="5">
        <f>_xll.SNL.Clients.Office.Excel.Functions.SPG(A248, "SP_PCT_SHARES_OWNED_ALL_INSTITUTIONS")</f>
        <v>75.98</v>
      </c>
      <c r="N248" s="9" t="str">
        <f>_xll.SNL.Clients.Office.Excel.Functions.SPG(A248, "RD_CREDIT_RATING_GLOBAL", "Issuer Credit Rating", "Local Currency LT|0")</f>
        <v>BBB+</v>
      </c>
      <c r="O248" s="9" t="str">
        <f>_xll.SNL.Clients.Office.Excel.Functions.SPG(A248, "RD_CWOL_GLOBAL", "Issuer Credit Rating", "Local Currency LT|0")</f>
        <v>Stable</v>
      </c>
      <c r="P248" s="9" t="str">
        <f>_xll.SNL.Clients.Office.Excel.Functions.SPG(A248, "RD_RATING_ACTION_GLOBAL", "Issuer Credit Rating", "Local Currency LT|0")</f>
        <v>CreditWatch/Outlook (08/23/2024)</v>
      </c>
      <c r="Q248" s="10">
        <f>_xll.SNL.Clients.Office.Excel.Functions.SPG(A248, "RD_LAST_REVIEW_DATE_GLOBAL", "Issuer Credit Rating", "Local Currency LT")</f>
        <v>45527</v>
      </c>
      <c r="R248" s="10">
        <f>_xll.SNL.Clients.Office.Excel.Functions.SPG(A248, "RD_CREDIT_RATING_DATE_GLOBAL", "Issuer Credit Rating", "Local Currency LT|0")</f>
        <v>41110</v>
      </c>
      <c r="S248" s="10">
        <f>_xll.SNL.Clients.Office.Excel.Functions.SPG(A248, "RD_CREDIT_WATCH_OUTLOOK_DATE_GLOBAL", "Issuer Credit Rating", "Local Currency LT|0")</f>
        <v>45527</v>
      </c>
    </row>
    <row r="249" spans="1:19">
      <c r="A249" t="s">
        <v>253</v>
      </c>
      <c r="B249" t="str">
        <f>_xll.SNL.Clients.Office.Excel.Functions.SPG(A249,"SP_IPO_DATE")</f>
        <v/>
      </c>
      <c r="C249" s="5">
        <f>_xll.SNL.Clients.Office.Excel.Functions.SPG(A249, "SP_VOLUME_AVG_WEEKLY_TO_SHARES_OUT", , "1M")</f>
        <v>6.2920159802724678</v>
      </c>
      <c r="D249" s="5">
        <f>_xll.SNL.Clients.Office.Excel.Functions.SPG(A249, "SP_VOLUME_AVG_WEEKLY_TO_SHARES_OUT", , "3M")</f>
        <v>6.1341886369733816</v>
      </c>
      <c r="E249" s="5">
        <f>_xll.SNL.Clients.Office.Excel.Functions.SPG(A249, "SP_VOLUME_AVG_DAILY_TO_1YR_AVG_DAILY", , "1M")</f>
        <v>95.52</v>
      </c>
      <c r="F249" s="5">
        <f>_xll.SNL.Clients.Office.Excel.Functions.SPG(A249, "SP_VOLUME_AVG_DAILY_TO_1YR_AVG_DAILY", , "3M")</f>
        <v>93.12</v>
      </c>
      <c r="G249" s="9" t="str">
        <f>_xll.SNL.Clients.Office.Excel.Functions.SPG(A249, "IQ_SECTOR")</f>
        <v>Information Technology</v>
      </c>
      <c r="H249" s="9" t="str">
        <f>_xll.SNL.Clients.Office.Excel.Functions.SPG(A249, "IQ_INDUSTRY_GROUP")</f>
        <v>Technology Hardware and Equipment</v>
      </c>
      <c r="I249" s="9" t="str">
        <f>_xll.SNL.Clients.Office.Excel.Functions.SPG(A249, "IQ_INDUSTRY")</f>
        <v>Electronic Equipment, Instruments and Components</v>
      </c>
      <c r="J249" s="9" t="str">
        <f>_xll.SNL.Clients.Office.Excel.Functions.SPG(A249, "IQ_PRIMARY_INDUSTRY")</f>
        <v>Electronic Manufacturing Services</v>
      </c>
      <c r="K249" s="9" t="str">
        <f>_xll.SNL.Clients.Office.Excel.Functions.SPG(A249, "NAICS_CODE", "Primary")</f>
        <v>334419 - Other Electronic Component Manufacturing</v>
      </c>
      <c r="L249" s="9" t="str">
        <f>_xll.SNL.Clients.Office.Excel.Functions.SPG(A249, "SP_TOPICTAG")</f>
        <v>Software Development; Industrial Automation; RFID (Radio Frequency Identification); Process Automation; 3D Printing; Artificial Intelligence; Onshore and Offshore Wind</v>
      </c>
      <c r="M249" s="5">
        <f>_xll.SNL.Clients.Office.Excel.Functions.SPG(A249, "SP_PCT_SHARES_OWNED_ALL_INSTITUTIONS")</f>
        <v>96.53</v>
      </c>
      <c r="N249" s="9" t="str">
        <f>_xll.SNL.Clients.Office.Excel.Functions.SPG(A249, "RD_CREDIT_RATING_GLOBAL", "Issuer Credit Rating", "Local Currency LT|0")</f>
        <v>BBB-</v>
      </c>
      <c r="O249" s="9" t="str">
        <f>_xll.SNL.Clients.Office.Excel.Functions.SPG(A249, "RD_CWOL_GLOBAL", "Issuer Credit Rating", "Local Currency LT|0")</f>
        <v>Stable</v>
      </c>
      <c r="P249" s="9" t="str">
        <f>_xll.SNL.Clients.Office.Excel.Functions.SPG(A249, "RD_RATING_ACTION_GLOBAL", "Issuer Credit Rating", "Local Currency LT|0")</f>
        <v>Upgrade | CreditWatch/Outlook (12/10/2012)</v>
      </c>
      <c r="Q249" s="10">
        <f>_xll.SNL.Clients.Office.Excel.Functions.SPG(A249, "RD_LAST_REVIEW_DATE_GLOBAL", "Issuer Credit Rating", "Local Currency LT")</f>
        <v>45527</v>
      </c>
      <c r="R249" s="10">
        <f>_xll.SNL.Clients.Office.Excel.Functions.SPG(A249, "RD_CREDIT_RATING_DATE_GLOBAL", "Issuer Credit Rating", "Local Currency LT|0")</f>
        <v>41253</v>
      </c>
      <c r="S249" s="10">
        <f>_xll.SNL.Clients.Office.Excel.Functions.SPG(A249, "RD_CREDIT_WATCH_OUTLOOK_DATE_GLOBAL", "Issuer Credit Rating", "Local Currency LT|0")</f>
        <v>41253</v>
      </c>
    </row>
    <row r="250" spans="1:19">
      <c r="A250" t="s">
        <v>254</v>
      </c>
      <c r="B250" s="10">
        <f>_xll.SNL.Clients.Office.Excel.Functions.SPG(A250,"SP_IPO_DATE")</f>
        <v>31371</v>
      </c>
      <c r="C250" s="5">
        <f>_xll.SNL.Clients.Office.Excel.Functions.SPG(A250, "SP_VOLUME_AVG_WEEKLY_TO_SHARES_OUT", , "1M")</f>
        <v>4.329350215030157</v>
      </c>
      <c r="D250" s="5">
        <f>_xll.SNL.Clients.Office.Excel.Functions.SPG(A250, "SP_VOLUME_AVG_WEEKLY_TO_SHARES_OUT", , "3M")</f>
        <v>4.2560850192850603</v>
      </c>
      <c r="E250" s="5">
        <f>_xll.SNL.Clients.Office.Excel.Functions.SPG(A250, "SP_VOLUME_AVG_DAILY_TO_1YR_AVG_DAILY", , "1M")</f>
        <v>131.4</v>
      </c>
      <c r="F250" s="5">
        <f>_xll.SNL.Clients.Office.Excel.Functions.SPG(A250, "SP_VOLUME_AVG_DAILY_TO_1YR_AVG_DAILY", , "3M")</f>
        <v>129.16999999999999</v>
      </c>
      <c r="G250" s="9" t="str">
        <f>_xll.SNL.Clients.Office.Excel.Functions.SPG(A250, "IQ_SECTOR")</f>
        <v>Financials</v>
      </c>
      <c r="H250" s="9" t="str">
        <f>_xll.SNL.Clients.Office.Excel.Functions.SPG(A250, "IQ_INDUSTRY_GROUP")</f>
        <v>Financial Services</v>
      </c>
      <c r="I250" s="9" t="str">
        <f>_xll.SNL.Clients.Office.Excel.Functions.SPG(A250, "IQ_INDUSTRY")</f>
        <v>Financial Services</v>
      </c>
      <c r="J250" s="9" t="str">
        <f>_xll.SNL.Clients.Office.Excel.Functions.SPG(A250, "IQ_PRIMARY_INDUSTRY")</f>
        <v>Transaction and Payment Processing Services</v>
      </c>
      <c r="K250" s="9" t="str">
        <f>_xll.SNL.Clients.Office.Excel.Functions.SPG(A250, "NAICS_CODE", "Primary")</f>
        <v>522320 - Financial Transactions Processing, Reserve, and Clearinghouse Activities</v>
      </c>
      <c r="L250" s="9" t="str">
        <f>_xll.SNL.Clients.Office.Excel.Functions.SPG(A250, "SP_TOPICTAG")</f>
        <v>Invoice Management Software; Software Development; Cloud Management; Data Integration; Fintech; Cloud Infrastructure; Process Automation</v>
      </c>
      <c r="M250" s="5">
        <f>_xll.SNL.Clients.Office.Excel.Functions.SPG(A250, "SP_PCT_SHARES_OWNED_ALL_INSTITUTIONS")</f>
        <v>101.24</v>
      </c>
      <c r="N250" s="9" t="str">
        <f>_xll.SNL.Clients.Office.Excel.Functions.SPG(A250, "RD_CREDIT_RATING_GLOBAL", "Issuer Credit Rating", "Local Currency LT|0")</f>
        <v/>
      </c>
      <c r="O250" s="9" t="str">
        <f>_xll.SNL.Clients.Office.Excel.Functions.SPG(A250, "RD_CWOL_GLOBAL", "Issuer Credit Rating", "Local Currency LT|0")</f>
        <v/>
      </c>
      <c r="P250" s="9" t="str">
        <f>_xll.SNL.Clients.Office.Excel.Functions.SPG(A250, "RD_RATING_ACTION_GLOBAL", "Issuer Credit Rating", "Local Currency LT|0")</f>
        <v/>
      </c>
      <c r="Q250" s="10" t="str">
        <f>_xll.SNL.Clients.Office.Excel.Functions.SPG(A250, "RD_LAST_REVIEW_DATE_GLOBAL", "Issuer Credit Rating", "Local Currency LT")</f>
        <v/>
      </c>
      <c r="R250" s="10" t="str">
        <f>_xll.SNL.Clients.Office.Excel.Functions.SPG(A250, "RD_CREDIT_RATING_DATE_GLOBAL", "Issuer Credit Rating", "Local Currency LT|0")</f>
        <v/>
      </c>
      <c r="S250" s="10" t="str">
        <f>_xll.SNL.Clients.Office.Excel.Functions.SPG(A250, "RD_CREDIT_WATCH_OUTLOOK_DATE_GLOBAL", "Issuer Credit Rating", "Local Currency LT|0")</f>
        <v/>
      </c>
    </row>
    <row r="251" spans="1:19">
      <c r="A251" t="s">
        <v>255</v>
      </c>
      <c r="B251" t="str">
        <f>_xll.SNL.Clients.Office.Excel.Functions.SPG(A251,"SP_IPO_DATE")</f>
        <v/>
      </c>
      <c r="C251" s="5">
        <f>_xll.SNL.Clients.Office.Excel.Functions.SPG(A251, "SP_VOLUME_AVG_WEEKLY_TO_SHARES_OUT", , "1M")</f>
        <v>3.3323124961018755</v>
      </c>
      <c r="D251" s="5">
        <f>_xll.SNL.Clients.Office.Excel.Functions.SPG(A251, "SP_VOLUME_AVG_WEEKLY_TO_SHARES_OUT", , "3M")</f>
        <v>3.3369577537354429</v>
      </c>
      <c r="E251" s="5">
        <f>_xll.SNL.Clients.Office.Excel.Functions.SPG(A251, "SP_VOLUME_AVG_DAILY_TO_1YR_AVG_DAILY", , "1M")</f>
        <v>116.53</v>
      </c>
      <c r="F251" s="5">
        <f>_xll.SNL.Clients.Office.Excel.Functions.SPG(A251, "SP_VOLUME_AVG_DAILY_TO_1YR_AVG_DAILY", , "3M")</f>
        <v>116.69</v>
      </c>
      <c r="G251" s="9" t="str">
        <f>_xll.SNL.Clients.Office.Excel.Functions.SPG(A251, "IQ_SECTOR")</f>
        <v>Industrials</v>
      </c>
      <c r="H251" s="9" t="str">
        <f>_xll.SNL.Clients.Office.Excel.Functions.SPG(A251, "IQ_INDUSTRY_GROUP")</f>
        <v>Commercial and Professional Services</v>
      </c>
      <c r="I251" s="9" t="str">
        <f>_xll.SNL.Clients.Office.Excel.Functions.SPG(A251, "IQ_INDUSTRY")</f>
        <v>Professional Services</v>
      </c>
      <c r="J251" s="9" t="str">
        <f>_xll.SNL.Clients.Office.Excel.Functions.SPG(A251, "IQ_PRIMARY_INDUSTRY")</f>
        <v>Research and Consulting Services</v>
      </c>
      <c r="K251" s="9" t="str">
        <f>_xll.SNL.Clients.Office.Excel.Functions.SPG(A251, "NAICS_CODE", "Primary")</f>
        <v>54151 - Computer Systems Design and Related Services</v>
      </c>
      <c r="L251" s="9" t="str">
        <f>_xll.SNL.Clients.Office.Excel.Functions.SPG(A251, "SP_TOPICTAG")</f>
        <v>Software Development; Data Integration; Environmental Engineering; Data Protection; Cloud Infrastructure; Process Automation</v>
      </c>
      <c r="M251" s="5">
        <f>_xll.SNL.Clients.Office.Excel.Functions.SPG(A251, "SP_PCT_SHARES_OWNED_ALL_INSTITUTIONS")</f>
        <v>87.44</v>
      </c>
      <c r="N251" s="9" t="str">
        <f>_xll.SNL.Clients.Office.Excel.Functions.SPG(A251, "RD_CREDIT_RATING_GLOBAL", "Issuer Credit Rating", "Local Currency LT|0")</f>
        <v>BBB-</v>
      </c>
      <c r="O251" s="9" t="str">
        <f>_xll.SNL.Clients.Office.Excel.Functions.SPG(A251, "RD_CWOL_GLOBAL", "Issuer Credit Rating", "Local Currency LT|0")</f>
        <v>Stable</v>
      </c>
      <c r="P251" s="9" t="str">
        <f>_xll.SNL.Clients.Office.Excel.Functions.SPG(A251, "RD_RATING_ACTION_GLOBAL", "Issuer Credit Rating", "Local Currency LT|0")</f>
        <v>New Rating | CreditWatch/Outlook (02/07/2023)</v>
      </c>
      <c r="Q251" s="10">
        <f>_xll.SNL.Clients.Office.Excel.Functions.SPG(A251, "RD_LAST_REVIEW_DATE_GLOBAL", "Issuer Credit Rating", "Local Currency LT")</f>
        <v>45513</v>
      </c>
      <c r="R251" s="10">
        <f>_xll.SNL.Clients.Office.Excel.Functions.SPG(A251, "RD_CREDIT_RATING_DATE_GLOBAL", "Issuer Credit Rating", "Local Currency LT|0")</f>
        <v>44964</v>
      </c>
      <c r="S251" s="10">
        <f>_xll.SNL.Clients.Office.Excel.Functions.SPG(A251, "RD_CREDIT_WATCH_OUTLOOK_DATE_GLOBAL", "Issuer Credit Rating", "Local Currency LT|0")</f>
        <v>44964</v>
      </c>
    </row>
    <row r="252" spans="1:19">
      <c r="A252" t="s">
        <v>256</v>
      </c>
      <c r="B252" t="str">
        <f>_xll.SNL.Clients.Office.Excel.Functions.SPG(A252,"SP_IPO_DATE")</f>
        <v/>
      </c>
      <c r="C252" s="5">
        <f>_xll.SNL.Clients.Office.Excel.Functions.SPG(A252, "SP_VOLUME_AVG_WEEKLY_TO_SHARES_OUT", , "1M")</f>
        <v>1.970234001761777</v>
      </c>
      <c r="D252" s="5">
        <f>_xll.SNL.Clients.Office.Excel.Functions.SPG(A252, "SP_VOLUME_AVG_WEEKLY_TO_SHARES_OUT", , "3M")</f>
        <v>1.7985709591678196</v>
      </c>
      <c r="E252" s="5">
        <f>_xll.SNL.Clients.Office.Excel.Functions.SPG(A252, "SP_VOLUME_AVG_DAILY_TO_1YR_AVG_DAILY", , "1M")</f>
        <v>128.44</v>
      </c>
      <c r="F252" s="5">
        <f>_xll.SNL.Clients.Office.Excel.Functions.SPG(A252, "SP_VOLUME_AVG_DAILY_TO_1YR_AVG_DAILY", , "3M")</f>
        <v>117.25</v>
      </c>
      <c r="G252" s="9" t="str">
        <f>_xll.SNL.Clients.Office.Excel.Functions.SPG(A252, "IQ_SECTOR")</f>
        <v>Health Care</v>
      </c>
      <c r="H252" s="9" t="str">
        <f>_xll.SNL.Clients.Office.Excel.Functions.SPG(A252, "IQ_INDUSTRY_GROUP")</f>
        <v>Pharmaceuticals, Biotechnology and Life Sciences</v>
      </c>
      <c r="I252" s="9" t="str">
        <f>_xll.SNL.Clients.Office.Excel.Functions.SPG(A252, "IQ_INDUSTRY")</f>
        <v>Pharmaceuticals</v>
      </c>
      <c r="J252" s="9" t="str">
        <f>_xll.SNL.Clients.Office.Excel.Functions.SPG(A252, "IQ_PRIMARY_INDUSTRY")</f>
        <v>Pharmaceuticals</v>
      </c>
      <c r="K252" s="9" t="str">
        <f>_xll.SNL.Clients.Office.Excel.Functions.SPG(A252, "NAICS_CODE", "Primary")</f>
        <v>325412 - Pharmaceutical Preparation Manufacturing</v>
      </c>
      <c r="L252" s="9" t="str">
        <f>_xll.SNL.Clients.Office.Excel.Functions.SPG(A252, "SP_TOPICTAG")</f>
        <v>Cardiovascular; Dermatology; Immunology; Oncology; Pulmonology; Respiratory; Women's Health</v>
      </c>
      <c r="M252" s="5">
        <f>_xll.SNL.Clients.Office.Excel.Functions.SPG(A252, "SP_PCT_SHARES_OWNED_ALL_INSTITUTIONS")</f>
        <v>72.98</v>
      </c>
      <c r="N252" s="9" t="str">
        <f>_xll.SNL.Clients.Office.Excel.Functions.SPG(A252, "RD_CREDIT_RATING_GLOBAL", "Issuer Credit Rating", "Local Currency LT|0")</f>
        <v>AAA</v>
      </c>
      <c r="O252" s="9" t="str">
        <f>_xll.SNL.Clients.Office.Excel.Functions.SPG(A252, "RD_CWOL_GLOBAL", "Issuer Credit Rating", "Local Currency LT|0")</f>
        <v>Watch Neg</v>
      </c>
      <c r="P252" s="9" t="str">
        <f>_xll.SNL.Clients.Office.Excel.Functions.SPG(A252, "RD_RATING_ACTION_GLOBAL", "Issuer Credit Rating", "Local Currency LT|0")</f>
        <v>CreditWatch/Outlook (01/14/2025)</v>
      </c>
      <c r="Q252" s="10">
        <f>_xll.SNL.Clients.Office.Excel.Functions.SPG(A252, "RD_LAST_REVIEW_DATE_GLOBAL", "Issuer Credit Rating", "Local Currency LT")</f>
        <v>45679</v>
      </c>
      <c r="R252" s="10">
        <f>_xll.SNL.Clients.Office.Excel.Functions.SPG(A252, "RD_CREDIT_RATING_DATE_GLOBAL", "Issuer Credit Rating", "Local Currency LT|0")</f>
        <v>32037</v>
      </c>
      <c r="S252" s="10">
        <f>_xll.SNL.Clients.Office.Excel.Functions.SPG(A252, "RD_CREDIT_WATCH_OUTLOOK_DATE_GLOBAL", "Issuer Credit Rating", "Local Currency LT|0")</f>
        <v>45671</v>
      </c>
    </row>
    <row r="253" spans="1:19">
      <c r="A253" t="s">
        <v>257</v>
      </c>
      <c r="B253" t="str">
        <f>_xll.SNL.Clients.Office.Excel.Functions.SPG(A253,"SP_IPO_DATE")</f>
        <v/>
      </c>
      <c r="C253" s="5">
        <f>_xll.SNL.Clients.Office.Excel.Functions.SPG(A253, "SP_VOLUME_AVG_WEEKLY_TO_SHARES_OUT", , "1M")</f>
        <v>4.1464123197981726</v>
      </c>
      <c r="D253" s="5">
        <f>_xll.SNL.Clients.Office.Excel.Functions.SPG(A253, "SP_VOLUME_AVG_WEEKLY_TO_SHARES_OUT", , "3M")</f>
        <v>3.0350924534750323</v>
      </c>
      <c r="E253" s="5">
        <f>_xll.SNL.Clients.Office.Excel.Functions.SPG(A253, "SP_VOLUME_AVG_DAILY_TO_1YR_AVG_DAILY", , "1M")</f>
        <v>120.38</v>
      </c>
      <c r="F253" s="5">
        <f>_xll.SNL.Clients.Office.Excel.Functions.SPG(A253, "SP_VOLUME_AVG_DAILY_TO_1YR_AVG_DAILY", , "3M")</f>
        <v>88.11</v>
      </c>
      <c r="G253" s="9" t="str">
        <f>_xll.SNL.Clients.Office.Excel.Functions.SPG(A253, "IQ_SECTOR")</f>
        <v>Industrials</v>
      </c>
      <c r="H253" s="9" t="str">
        <f>_xll.SNL.Clients.Office.Excel.Functions.SPG(A253, "IQ_INDUSTRY_GROUP")</f>
        <v>Capital Goods</v>
      </c>
      <c r="I253" s="9" t="str">
        <f>_xll.SNL.Clients.Office.Excel.Functions.SPG(A253, "IQ_INDUSTRY")</f>
        <v>Building Products</v>
      </c>
      <c r="J253" s="9" t="str">
        <f>_xll.SNL.Clients.Office.Excel.Functions.SPG(A253, "IQ_PRIMARY_INDUSTRY")</f>
        <v>Building Products</v>
      </c>
      <c r="K253" s="9" t="str">
        <f>_xll.SNL.Clients.Office.Excel.Functions.SPG(A253, "NAICS_CODE", "Primary")</f>
        <v>33341 - Ventilation, Heating, Air-Conditioning, and Commercial Refrigeration Equipment Manufacturing</v>
      </c>
      <c r="L253" s="9" t="str">
        <f>_xll.SNL.Clients.Office.Excel.Functions.SPG(A253, "SP_TOPICTAG")</f>
        <v>Industrial Automation; Smart Building; Process Automation</v>
      </c>
      <c r="M253" s="5">
        <f>_xll.SNL.Clients.Office.Excel.Functions.SPG(A253, "SP_PCT_SHARES_OWNED_ALL_INSTITUTIONS")</f>
        <v>93.52</v>
      </c>
      <c r="N253" s="9" t="str">
        <f>_xll.SNL.Clients.Office.Excel.Functions.SPG(A253, "RD_CREDIT_RATING_GLOBAL", "Issuer Credit Rating", "Local Currency LT|0")</f>
        <v>BBB+</v>
      </c>
      <c r="O253" s="9" t="str">
        <f>_xll.SNL.Clients.Office.Excel.Functions.SPG(A253, "RD_CWOL_GLOBAL", "Issuer Credit Rating", "Local Currency LT|0")</f>
        <v>Stable</v>
      </c>
      <c r="P253" s="9" t="str">
        <f>_xll.SNL.Clients.Office.Excel.Functions.SPG(A253, "RD_RATING_ACTION_GLOBAL", "Issuer Credit Rating", "Local Currency LT|0")</f>
        <v>CreditWatch/Outlook (06/30/2021)</v>
      </c>
      <c r="Q253" s="10">
        <f>_xll.SNL.Clients.Office.Excel.Functions.SPG(A253, "RD_LAST_REVIEW_DATE_GLOBAL", "Issuer Credit Rating", "Local Currency LT")</f>
        <v>45544</v>
      </c>
      <c r="R253" s="10">
        <f>_xll.SNL.Clients.Office.Excel.Functions.SPG(A253, "RD_CREDIT_RATING_DATE_GLOBAL", "Issuer Credit Rating", "Local Currency LT|0")</f>
        <v>42607</v>
      </c>
      <c r="S253" s="10">
        <f>_xll.SNL.Clients.Office.Excel.Functions.SPG(A253, "RD_CREDIT_WATCH_OUTLOOK_DATE_GLOBAL", "Issuer Credit Rating", "Local Currency LT|0")</f>
        <v>44377</v>
      </c>
    </row>
    <row r="254" spans="1:19">
      <c r="A254" t="s">
        <v>258</v>
      </c>
      <c r="B254" t="str">
        <f>_xll.SNL.Clients.Office.Excel.Functions.SPG(A254,"SP_IPO_DATE")</f>
        <v/>
      </c>
      <c r="C254" s="5">
        <f>_xll.SNL.Clients.Office.Excel.Functions.SPG(A254, "SP_VOLUME_AVG_WEEKLY_TO_SHARES_OUT", , "1M")</f>
        <v>1.7551638394133748</v>
      </c>
      <c r="D254" s="5">
        <f>_xll.SNL.Clients.Office.Excel.Functions.SPG(A254, "SP_VOLUME_AVG_WEEKLY_TO_SHARES_OUT", , "3M")</f>
        <v>1.6177909031473985</v>
      </c>
      <c r="E254" s="5">
        <f>_xll.SNL.Clients.Office.Excel.Functions.SPG(A254, "SP_VOLUME_AVG_DAILY_TO_1YR_AVG_DAILY", , "1M")</f>
        <v>109.66</v>
      </c>
      <c r="F254" s="5">
        <f>_xll.SNL.Clients.Office.Excel.Functions.SPG(A254, "SP_VOLUME_AVG_DAILY_TO_1YR_AVG_DAILY", , "3M")</f>
        <v>101.07</v>
      </c>
      <c r="G254" s="9" t="str">
        <f>_xll.SNL.Clients.Office.Excel.Functions.SPG(A254, "IQ_SECTOR")</f>
        <v>Financials</v>
      </c>
      <c r="H254" s="9" t="str">
        <f>_xll.SNL.Clients.Office.Excel.Functions.SPG(A254, "IQ_INDUSTRY_GROUP")</f>
        <v>Banks</v>
      </c>
      <c r="I254" s="9" t="str">
        <f>_xll.SNL.Clients.Office.Excel.Functions.SPG(A254, "IQ_INDUSTRY")</f>
        <v>Banks</v>
      </c>
      <c r="J254" s="9" t="str">
        <f>_xll.SNL.Clients.Office.Excel.Functions.SPG(A254, "IQ_PRIMARY_INDUSTRY")</f>
        <v>Diversified Banks</v>
      </c>
      <c r="K254" s="9" t="str">
        <f>_xll.SNL.Clients.Office.Excel.Functions.SPG(A254, "NAICS_CODE", "Primary")</f>
        <v>522110 - Commercial Banking</v>
      </c>
      <c r="L254" s="9" t="str">
        <f>_xll.SNL.Clients.Office.Excel.Functions.SPG(A254, "SP_TOPICTAG")</f>
        <v>Consumer Lending; Digital Brokerage; Onshore and Offshore Wind</v>
      </c>
      <c r="M254" s="5">
        <f>_xll.SNL.Clients.Office.Excel.Functions.SPG(A254, "SP_PCT_SHARES_OWNED_ALL_INSTITUTIONS")</f>
        <v>73.959999999999994</v>
      </c>
      <c r="N254" s="9" t="str">
        <f>_xll.SNL.Clients.Office.Excel.Functions.SPG(A254, "RD_CREDIT_RATING_GLOBAL", "Issuer Credit Rating", "Local Currency LT|0")</f>
        <v>A</v>
      </c>
      <c r="O254" s="9" t="str">
        <f>_xll.SNL.Clients.Office.Excel.Functions.SPG(A254, "RD_CWOL_GLOBAL", "Issuer Credit Rating", "Local Currency LT|0")</f>
        <v>Stable</v>
      </c>
      <c r="P254" s="9" t="str">
        <f>_xll.SNL.Clients.Office.Excel.Functions.SPG(A254, "RD_RATING_ACTION_GLOBAL", "Issuer Credit Rating", "Local Currency LT|0")</f>
        <v>Upgrade | CreditWatch/Outlook (11/15/2024)</v>
      </c>
      <c r="Q254" s="10">
        <f>_xll.SNL.Clients.Office.Excel.Functions.SPG(A254, "RD_LAST_REVIEW_DATE_GLOBAL", "Issuer Credit Rating", "Local Currency LT")</f>
        <v>45611</v>
      </c>
      <c r="R254" s="10">
        <f>_xll.SNL.Clients.Office.Excel.Functions.SPG(A254, "RD_CREDIT_RATING_DATE_GLOBAL", "Issuer Credit Rating", "Local Currency LT|0")</f>
        <v>45611</v>
      </c>
      <c r="S254" s="10">
        <f>_xll.SNL.Clients.Office.Excel.Functions.SPG(A254, "RD_CREDIT_WATCH_OUTLOOK_DATE_GLOBAL", "Issuer Credit Rating", "Local Currency LT|0")</f>
        <v>45611</v>
      </c>
    </row>
    <row r="255" spans="1:19">
      <c r="A255" t="s">
        <v>259</v>
      </c>
      <c r="B255" s="10">
        <f>_xll.SNL.Clients.Office.Excel.Functions.SPG(A255,"SP_IPO_DATE")</f>
        <v>36335</v>
      </c>
      <c r="C255" s="5">
        <f>_xll.SNL.Clients.Office.Excel.Functions.SPG(A255, "SP_VOLUME_AVG_WEEKLY_TO_SHARES_OUT", , "1M")</f>
        <v>8.5071839864810865</v>
      </c>
      <c r="D255" s="5">
        <f>_xll.SNL.Clients.Office.Excel.Functions.SPG(A255, "SP_VOLUME_AVG_WEEKLY_TO_SHARES_OUT", , "3M")</f>
        <v>6.7377410502732538</v>
      </c>
      <c r="E255" s="5">
        <f>_xll.SNL.Clients.Office.Excel.Functions.SPG(A255, "SP_VOLUME_AVG_DAILY_TO_1YR_AVG_DAILY", , "1M")</f>
        <v>167</v>
      </c>
      <c r="F255" s="5">
        <f>_xll.SNL.Clients.Office.Excel.Functions.SPG(A255, "SP_VOLUME_AVG_DAILY_TO_1YR_AVG_DAILY", , "3M")</f>
        <v>132.26</v>
      </c>
      <c r="G255" s="9" t="str">
        <f>_xll.SNL.Clients.Office.Excel.Functions.SPG(A255, "IQ_SECTOR")</f>
        <v>Information Technology</v>
      </c>
      <c r="H255" s="9" t="str">
        <f>_xll.SNL.Clients.Office.Excel.Functions.SPG(A255, "IQ_INDUSTRY_GROUP")</f>
        <v>Technology Hardware and Equipment</v>
      </c>
      <c r="I255" s="9" t="str">
        <f>_xll.SNL.Clients.Office.Excel.Functions.SPG(A255, "IQ_INDUSTRY")</f>
        <v>Communications Equipment</v>
      </c>
      <c r="J255" s="9" t="str">
        <f>_xll.SNL.Clients.Office.Excel.Functions.SPG(A255, "IQ_PRIMARY_INDUSTRY")</f>
        <v>Communications Equipment</v>
      </c>
      <c r="K255" s="9" t="str">
        <f>_xll.SNL.Clients.Office.Excel.Functions.SPG(A255, "NAICS_CODE", "Primary")</f>
        <v>334290 - Other Communications Equipment Manufacturing</v>
      </c>
      <c r="L255" s="9" t="str">
        <f>_xll.SNL.Clients.Office.Excel.Functions.SPG(A255, "SP_TOPICTAG")</f>
        <v>Cloud Management; Cloud Infrastructure; Cloud Security; Process Automation; Network Security</v>
      </c>
      <c r="M255" s="5">
        <f>_xll.SNL.Clients.Office.Excel.Functions.SPG(A255, "SP_PCT_SHARES_OWNED_ALL_INSTITUTIONS")</f>
        <v>86.37</v>
      </c>
      <c r="N255" s="9" t="str">
        <f>_xll.SNL.Clients.Office.Excel.Functions.SPG(A255, "RD_CREDIT_RATING_GLOBAL", "Issuer Credit Rating", "Local Currency LT|0")</f>
        <v>BBB</v>
      </c>
      <c r="O255" s="9" t="str">
        <f>_xll.SNL.Clients.Office.Excel.Functions.SPG(A255, "RD_CWOL_GLOBAL", "Issuer Credit Rating", "Local Currency LT|0")</f>
        <v>Negative</v>
      </c>
      <c r="P255" s="9" t="str">
        <f>_xll.SNL.Clients.Office.Excel.Functions.SPG(A255, "RD_RATING_ACTION_GLOBAL", "Issuer Credit Rating", "Local Currency LT|0")</f>
        <v>CreditWatch/Outlook (01/12/2024)</v>
      </c>
      <c r="Q255" s="10">
        <f>_xll.SNL.Clients.Office.Excel.Functions.SPG(A255, "RD_LAST_REVIEW_DATE_GLOBAL", "Issuer Credit Rating", "Local Currency LT")</f>
        <v>45678</v>
      </c>
      <c r="R255" s="10">
        <f>_xll.SNL.Clients.Office.Excel.Functions.SPG(A255, "RD_CREDIT_RATING_DATE_GLOBAL", "Issuer Credit Rating", "Local Currency LT|0")</f>
        <v>40602</v>
      </c>
      <c r="S255" s="10">
        <f>_xll.SNL.Clients.Office.Excel.Functions.SPG(A255, "RD_CREDIT_WATCH_OUTLOOK_DATE_GLOBAL", "Issuer Credit Rating", "Local Currency LT|0")</f>
        <v>45303</v>
      </c>
    </row>
    <row r="256" spans="1:19">
      <c r="A256" t="s">
        <v>260</v>
      </c>
      <c r="B256" t="str">
        <f>_xll.SNL.Clients.Office.Excel.Functions.SPG(A256,"SP_IPO_DATE")</f>
        <v/>
      </c>
      <c r="C256" s="5">
        <f>_xll.SNL.Clients.Office.Excel.Functions.SPG(A256, "SP_VOLUME_AVG_WEEKLY_TO_SHARES_OUT", , "1M")</f>
        <v>3.4834116011661589</v>
      </c>
      <c r="D256" s="5">
        <f>_xll.SNL.Clients.Office.Excel.Functions.SPG(A256, "SP_VOLUME_AVG_WEEKLY_TO_SHARES_OUT", , "3M")</f>
        <v>2.9726140140635167</v>
      </c>
      <c r="E256" s="5">
        <f>_xll.SNL.Clients.Office.Excel.Functions.SPG(A256, "SP_VOLUME_AVG_DAILY_TO_1YR_AVG_DAILY", , "1M")</f>
        <v>84.66</v>
      </c>
      <c r="F256" s="5">
        <f>_xll.SNL.Clients.Office.Excel.Functions.SPG(A256, "SP_VOLUME_AVG_DAILY_TO_1YR_AVG_DAILY", , "3M")</f>
        <v>72.239999999999995</v>
      </c>
      <c r="G256" s="9" t="str">
        <f>_xll.SNL.Clients.Office.Excel.Functions.SPG(A256, "IQ_SECTOR")</f>
        <v>Consumer Staples</v>
      </c>
      <c r="H256" s="9" t="str">
        <f>_xll.SNL.Clients.Office.Excel.Functions.SPG(A256, "IQ_INDUSTRY_GROUP")</f>
        <v>Food, Beverage and Tobacco</v>
      </c>
      <c r="I256" s="9" t="str">
        <f>_xll.SNL.Clients.Office.Excel.Functions.SPG(A256, "IQ_INDUSTRY")</f>
        <v>Food Products</v>
      </c>
      <c r="J256" s="9" t="str">
        <f>_xll.SNL.Clients.Office.Excel.Functions.SPG(A256, "IQ_PRIMARY_INDUSTRY")</f>
        <v>Packaged Foods and Meats</v>
      </c>
      <c r="K256" s="9" t="str">
        <f>_xll.SNL.Clients.Office.Excel.Functions.SPG(A256, "NAICS_CODE", "Primary")</f>
        <v>31191 - Snack Food Manufacturing</v>
      </c>
      <c r="L256" s="9" t="str">
        <f>_xll.SNL.Clients.Office.Excel.Functions.SPG(A256, "SP_TOPICTAG")</f>
        <v>Alternative Protein</v>
      </c>
      <c r="M256" s="5">
        <f>_xll.SNL.Clients.Office.Excel.Functions.SPG(A256, "SP_PCT_SHARES_OWNED_ALL_INSTITUTIONS")</f>
        <v>96.31</v>
      </c>
      <c r="N256" s="9" t="str">
        <f>_xll.SNL.Clients.Office.Excel.Functions.SPG(A256, "RD_CREDIT_RATING_GLOBAL", "Issuer Credit Rating", "Local Currency LT|0")</f>
        <v>NR</v>
      </c>
      <c r="O256" s="9" t="str">
        <f>_xll.SNL.Clients.Office.Excel.Functions.SPG(A256, "RD_CWOL_GLOBAL", "Issuer Credit Rating", "Local Currency LT|0")</f>
        <v>NR</v>
      </c>
      <c r="P256" s="9" t="str">
        <f>_xll.SNL.Clients.Office.Excel.Functions.SPG(A256, "RD_RATING_ACTION_GLOBAL", "Issuer Credit Rating", "Local Currency LT|0")</f>
        <v>Not Rated | CreditWatch/Outlook (02/15/2024)</v>
      </c>
      <c r="Q256" s="10">
        <f>_xll.SNL.Clients.Office.Excel.Functions.SPG(A256, "RD_LAST_REVIEW_DATE_GLOBAL", "Issuer Credit Rating", "Local Currency LT")</f>
        <v>45337</v>
      </c>
      <c r="R256" s="10">
        <f>_xll.SNL.Clients.Office.Excel.Functions.SPG(A256, "RD_CREDIT_RATING_DATE_GLOBAL", "Issuer Credit Rating", "Local Currency LT|0")</f>
        <v>45337</v>
      </c>
      <c r="S256" s="10">
        <f>_xll.SNL.Clients.Office.Excel.Functions.SPG(A256, "RD_CREDIT_WATCH_OUTLOOK_DATE_GLOBAL", "Issuer Credit Rating", "Local Currency LT|0")</f>
        <v>45337</v>
      </c>
    </row>
    <row r="257" spans="1:19">
      <c r="A257" t="s">
        <v>261</v>
      </c>
      <c r="B257" s="10">
        <f>_xll.SNL.Clients.Office.Excel.Functions.SPG(A257,"SP_IPO_DATE")</f>
        <v>45049</v>
      </c>
      <c r="C257" s="5">
        <f>_xll.SNL.Clients.Office.Excel.Functions.SPG(A257, "SP_VOLUME_AVG_WEEKLY_TO_SHARES_OUT", , "1M")</f>
        <v>3.6280461178014765</v>
      </c>
      <c r="D257" s="5">
        <f>_xll.SNL.Clients.Office.Excel.Functions.SPG(A257, "SP_VOLUME_AVG_WEEKLY_TO_SHARES_OUT", , "3M")</f>
        <v>3.3071308022393273</v>
      </c>
      <c r="E257" s="5">
        <f>_xll.SNL.Clients.Office.Excel.Functions.SPG(A257, "SP_VOLUME_AVG_DAILY_TO_1YR_AVG_DAILY", , "1M")</f>
        <v>82.27</v>
      </c>
      <c r="F257" s="5">
        <f>_xll.SNL.Clients.Office.Excel.Functions.SPG(A257, "SP_VOLUME_AVG_DAILY_TO_1YR_AVG_DAILY", , "3M")</f>
        <v>75</v>
      </c>
      <c r="G257" s="9" t="str">
        <f>_xll.SNL.Clients.Office.Excel.Functions.SPG(A257, "IQ_SECTOR")</f>
        <v>Consumer Staples</v>
      </c>
      <c r="H257" s="9" t="str">
        <f>_xll.SNL.Clients.Office.Excel.Functions.SPG(A257, "IQ_INDUSTRY_GROUP")</f>
        <v>Household and Personal Products</v>
      </c>
      <c r="I257" s="9" t="str">
        <f>_xll.SNL.Clients.Office.Excel.Functions.SPG(A257, "IQ_INDUSTRY")</f>
        <v>Personal Care Products</v>
      </c>
      <c r="J257" s="9" t="str">
        <f>_xll.SNL.Clients.Office.Excel.Functions.SPG(A257, "IQ_PRIMARY_INDUSTRY")</f>
        <v>Personal Care Products</v>
      </c>
      <c r="K257" s="9" t="str">
        <f>_xll.SNL.Clients.Office.Excel.Functions.SPG(A257, "NAICS_CODE", "Primary")</f>
        <v>325620 - Toilet Preparation Manufacturing</v>
      </c>
      <c r="L257" s="9" t="str">
        <f>_xll.SNL.Clients.Office.Excel.Functions.SPG(A257, "SP_TOPICTAG")</f>
        <v>Addiction; Dermatology; Allergy</v>
      </c>
      <c r="M257" s="5">
        <f>_xll.SNL.Clients.Office.Excel.Functions.SPG(A257, "SP_PCT_SHARES_OWNED_ALL_INSTITUTIONS")</f>
        <v>100.39</v>
      </c>
      <c r="N257" s="9" t="str">
        <f>_xll.SNL.Clients.Office.Excel.Functions.SPG(A257, "RD_CREDIT_RATING_GLOBAL", "Issuer Credit Rating", "Local Currency LT|0")</f>
        <v>A</v>
      </c>
      <c r="O257" s="9" t="str">
        <f>_xll.SNL.Clients.Office.Excel.Functions.SPG(A257, "RD_CWOL_GLOBAL", "Issuer Credit Rating", "Local Currency LT|0")</f>
        <v>Stable</v>
      </c>
      <c r="P257" s="9" t="str">
        <f>_xll.SNL.Clients.Office.Excel.Functions.SPG(A257, "RD_RATING_ACTION_GLOBAL", "Issuer Credit Rating", "Local Currency LT|0")</f>
        <v>New Rating | CreditWatch/Outlook (04/07/2023)</v>
      </c>
      <c r="Q257" s="10">
        <f>_xll.SNL.Clients.Office.Excel.Functions.SPG(A257, "RD_LAST_REVIEW_DATE_GLOBAL", "Issuer Credit Rating", "Local Currency LT")</f>
        <v>45407</v>
      </c>
      <c r="R257" s="10">
        <f>_xll.SNL.Clients.Office.Excel.Functions.SPG(A257, "RD_CREDIT_RATING_DATE_GLOBAL", "Issuer Credit Rating", "Local Currency LT|0")</f>
        <v>45023</v>
      </c>
      <c r="S257" s="10">
        <f>_xll.SNL.Clients.Office.Excel.Functions.SPG(A257, "RD_CREDIT_WATCH_OUTLOOK_DATE_GLOBAL", "Issuer Credit Rating", "Local Currency LT|0")</f>
        <v>45023</v>
      </c>
    </row>
    <row r="258" spans="1:19">
      <c r="A258" t="s">
        <v>262</v>
      </c>
      <c r="B258" t="str">
        <f>_xll.SNL.Clients.Office.Excel.Functions.SPG(A258,"SP_IPO_DATE")</f>
        <v/>
      </c>
      <c r="C258" s="5">
        <f>_xll.SNL.Clients.Office.Excel.Functions.SPG(A258, "SP_VOLUME_AVG_WEEKLY_TO_SHARES_OUT", , "1M")</f>
        <v>3.1624106927442268</v>
      </c>
      <c r="D258" s="5">
        <f>_xll.SNL.Clients.Office.Excel.Functions.SPG(A258, "SP_VOLUME_AVG_WEEKLY_TO_SHARES_OUT", , "3M")</f>
        <v>3.4046401748517674</v>
      </c>
      <c r="E258" s="5">
        <f>_xll.SNL.Clients.Office.Excel.Functions.SPG(A258, "SP_VOLUME_AVG_DAILY_TO_1YR_AVG_DAILY", , "1M")</f>
        <v>91.78</v>
      </c>
      <c r="F258" s="5">
        <f>_xll.SNL.Clients.Office.Excel.Functions.SPG(A258, "SP_VOLUME_AVG_DAILY_TO_1YR_AVG_DAILY", , "3M")</f>
        <v>98.82</v>
      </c>
      <c r="G258" s="9" t="str">
        <f>_xll.SNL.Clients.Office.Excel.Functions.SPG(A258, "IQ_SECTOR")</f>
        <v>Consumer Staples</v>
      </c>
      <c r="H258" s="9" t="str">
        <f>_xll.SNL.Clients.Office.Excel.Functions.SPG(A258, "IQ_INDUSTRY_GROUP")</f>
        <v>Food, Beverage and Tobacco</v>
      </c>
      <c r="I258" s="9" t="str">
        <f>_xll.SNL.Clients.Office.Excel.Functions.SPG(A258, "IQ_INDUSTRY")</f>
        <v>Beverages</v>
      </c>
      <c r="J258" s="9" t="str">
        <f>_xll.SNL.Clients.Office.Excel.Functions.SPG(A258, "IQ_PRIMARY_INDUSTRY")</f>
        <v>Soft Drinks and Non-alcoholic Beverages</v>
      </c>
      <c r="K258" s="9" t="str">
        <f>_xll.SNL.Clients.Office.Excel.Functions.SPG(A258, "NAICS_CODE", "Primary")</f>
        <v>311920 - Coffee and Tea Manufacturing</v>
      </c>
      <c r="L258" s="9" t="str">
        <f>_xll.SNL.Clients.Office.Excel.Functions.SPG(A258, "SP_TOPICTAG")</f>
        <v>Coffee; Organic</v>
      </c>
      <c r="M258" s="5">
        <f>_xll.SNL.Clients.Office.Excel.Functions.SPG(A258, "SP_PCT_SHARES_OWNED_ALL_INSTITUTIONS")</f>
        <v>75.099999999999994</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Downgrade | CreditWatch/Outlook (05/14/2018)</v>
      </c>
      <c r="Q258" s="10">
        <f>_xll.SNL.Clients.Office.Excel.Functions.SPG(A258, "RD_LAST_REVIEW_DATE_GLOBAL", "Issuer Credit Rating", "Local Currency LT")</f>
        <v>45399</v>
      </c>
      <c r="R258" s="10">
        <f>_xll.SNL.Clients.Office.Excel.Functions.SPG(A258, "RD_CREDIT_RATING_DATE_GLOBAL", "Issuer Credit Rating", "Local Currency LT|0")</f>
        <v>43234</v>
      </c>
      <c r="S258" s="10">
        <f>_xll.SNL.Clients.Office.Excel.Functions.SPG(A258, "RD_CREDIT_WATCH_OUTLOOK_DATE_GLOBAL", "Issuer Credit Rating", "Local Currency LT|0")</f>
        <v>43234</v>
      </c>
    </row>
    <row r="259" spans="1:19">
      <c r="A259" t="s">
        <v>263</v>
      </c>
      <c r="B259" t="str">
        <f>_xll.SNL.Clients.Office.Excel.Functions.SPG(A259,"SP_IPO_DATE")</f>
        <v/>
      </c>
      <c r="C259" s="5">
        <f>_xll.SNL.Clients.Office.Excel.Functions.SPG(A259, "SP_VOLUME_AVG_WEEKLY_TO_SHARES_OUT", , "1M")</f>
        <v>6.4368245833732383</v>
      </c>
      <c r="D259" s="5">
        <f>_xll.SNL.Clients.Office.Excel.Functions.SPG(A259, "SP_VOLUME_AVG_WEEKLY_TO_SHARES_OUT", , "3M")</f>
        <v>4.8555363195484427</v>
      </c>
      <c r="E259" s="5">
        <f>_xll.SNL.Clients.Office.Excel.Functions.SPG(A259, "SP_VOLUME_AVG_DAILY_TO_1YR_AVG_DAILY", , "1M")</f>
        <v>112.76</v>
      </c>
      <c r="F259" s="5">
        <f>_xll.SNL.Clients.Office.Excel.Functions.SPG(A259, "SP_VOLUME_AVG_DAILY_TO_1YR_AVG_DAILY", , "3M")</f>
        <v>85.06</v>
      </c>
      <c r="G259" s="9" t="str">
        <f>_xll.SNL.Clients.Office.Excel.Functions.SPG(A259, "IQ_SECTOR")</f>
        <v>Financials</v>
      </c>
      <c r="H259" s="9" t="str">
        <f>_xll.SNL.Clients.Office.Excel.Functions.SPG(A259, "IQ_INDUSTRY_GROUP")</f>
        <v>Banks</v>
      </c>
      <c r="I259" s="9" t="str">
        <f>_xll.SNL.Clients.Office.Excel.Functions.SPG(A259, "IQ_INDUSTRY")</f>
        <v>Banks</v>
      </c>
      <c r="J259" s="9" t="str">
        <f>_xll.SNL.Clients.Office.Excel.Functions.SPG(A259, "IQ_PRIMARY_INDUSTRY")</f>
        <v>Diversified Banks</v>
      </c>
      <c r="K259" s="9" t="str">
        <f>_xll.SNL.Clients.Office.Excel.Functions.SPG(A259, "NAICS_CODE", "Primary")</f>
        <v>522110 - Commercial Banking</v>
      </c>
      <c r="L259" s="9" t="str">
        <f>_xll.SNL.Clients.Office.Excel.Functions.SPG(A259, "SP_TOPICTAG")</f>
        <v>Consumer Lending; Digital Brokerage</v>
      </c>
      <c r="M259" s="5">
        <f>_xll.SNL.Clients.Office.Excel.Functions.SPG(A259, "SP_PCT_SHARES_OWNED_ALL_INSTITUTIONS")</f>
        <v>72.14</v>
      </c>
      <c r="N259" s="9" t="str">
        <f>_xll.SNL.Clients.Office.Excel.Functions.SPG(A259, "RD_CREDIT_RATING_GLOBAL", "Issuer Credit Rating", "Local Currency LT|0")</f>
        <v>BBB</v>
      </c>
      <c r="O259" s="9" t="str">
        <f>_xll.SNL.Clients.Office.Excel.Functions.SPG(A259, "RD_CWOL_GLOBAL", "Issuer Credit Rating", "Local Currency LT|0")</f>
        <v>Stable</v>
      </c>
      <c r="P259" s="9" t="str">
        <f>_xll.SNL.Clients.Office.Excel.Functions.SPG(A259, "RD_RATING_ACTION_GLOBAL", "Issuer Credit Rating", "Local Currency LT|0")</f>
        <v>Downgrade | CreditWatch/Outlook (08/21/2023)</v>
      </c>
      <c r="Q259" s="10">
        <f>_xll.SNL.Clients.Office.Excel.Functions.SPG(A259, "RD_LAST_REVIEW_DATE_GLOBAL", "Issuer Credit Rating", "Local Currency LT")</f>
        <v>45467</v>
      </c>
      <c r="R259" s="10">
        <f>_xll.SNL.Clients.Office.Excel.Functions.SPG(A259, "RD_CREDIT_RATING_DATE_GLOBAL", "Issuer Credit Rating", "Local Currency LT|0")</f>
        <v>45159</v>
      </c>
      <c r="S259" s="10">
        <f>_xll.SNL.Clients.Office.Excel.Functions.SPG(A259, "RD_CREDIT_WATCH_OUTLOOK_DATE_GLOBAL", "Issuer Credit Rating", "Local Currency LT|0")</f>
        <v>45159</v>
      </c>
    </row>
    <row r="260" spans="1:19">
      <c r="A260" t="s">
        <v>264</v>
      </c>
      <c r="B260" t="str">
        <f>_xll.SNL.Clients.Office.Excel.Functions.SPG(A260,"SP_IPO_DATE")</f>
        <v/>
      </c>
      <c r="C260" s="5">
        <f>_xll.SNL.Clients.Office.Excel.Functions.SPG(A260, "SP_VOLUME_AVG_WEEKLY_TO_SHARES_OUT", , "1M")</f>
        <v>2.7033653090514442</v>
      </c>
      <c r="D260" s="5">
        <f>_xll.SNL.Clients.Office.Excel.Functions.SPG(A260, "SP_VOLUME_AVG_WEEKLY_TO_SHARES_OUT", , "3M")</f>
        <v>3.3542990924188159</v>
      </c>
      <c r="E260" s="5">
        <f>_xll.SNL.Clients.Office.Excel.Functions.SPG(A260, "SP_VOLUME_AVG_DAILY_TO_1YR_AVG_DAILY", , "1M")</f>
        <v>77.989999999999995</v>
      </c>
      <c r="F260" s="5">
        <f>_xll.SNL.Clients.Office.Excel.Functions.SPG(A260, "SP_VOLUME_AVG_DAILY_TO_1YR_AVG_DAILY", , "3M")</f>
        <v>96.77</v>
      </c>
      <c r="G260" s="9" t="str">
        <f>_xll.SNL.Clients.Office.Excel.Functions.SPG(A260, "IQ_SECTOR")</f>
        <v>Information Technology</v>
      </c>
      <c r="H260" s="9" t="str">
        <f>_xll.SNL.Clients.Office.Excel.Functions.SPG(A260, "IQ_INDUSTRY_GROUP")</f>
        <v>Technology Hardware and Equipment</v>
      </c>
      <c r="I260" s="9" t="str">
        <f>_xll.SNL.Clients.Office.Excel.Functions.SPG(A260, "IQ_INDUSTRY")</f>
        <v>Electronic Equipment, Instruments and Components</v>
      </c>
      <c r="J260" s="9" t="str">
        <f>_xll.SNL.Clients.Office.Excel.Functions.SPG(A260, "IQ_PRIMARY_INDUSTRY")</f>
        <v>Electronic Equipment and Instruments</v>
      </c>
      <c r="K260" s="9" t="str">
        <f>_xll.SNL.Clients.Office.Excel.Functions.SPG(A260, "NAICS_CODE", "Primary")</f>
        <v>33451 - Navigational, Measuring, Electromedical, and Control Instruments Manufacturing</v>
      </c>
      <c r="L260" s="9" t="str">
        <f>_xll.SNL.Clients.Office.Excel.Functions.SPG(A260, "SP_TOPICTAG")</f>
        <v>Software Development; Simulation; Encryption; Process Automation; Network Security; Artificial Intelligence</v>
      </c>
      <c r="M260" s="5">
        <f>_xll.SNL.Clients.Office.Excel.Functions.SPG(A260, "SP_PCT_SHARES_OWNED_ALL_INSTITUTIONS")</f>
        <v>87.62</v>
      </c>
      <c r="N260" s="9" t="str">
        <f>_xll.SNL.Clients.Office.Excel.Functions.SPG(A260, "RD_CREDIT_RATING_GLOBAL", "Issuer Credit Rating", "Local Currency LT|0")</f>
        <v>BBB</v>
      </c>
      <c r="O260" s="9" t="str">
        <f>_xll.SNL.Clients.Office.Excel.Functions.SPG(A260, "RD_CWOL_GLOBAL", "Issuer Credit Rating", "Local Currency LT|0")</f>
        <v>Stable</v>
      </c>
      <c r="P260" s="9" t="str">
        <f>_xll.SNL.Clients.Office.Excel.Functions.SPG(A260, "RD_RATING_ACTION_GLOBAL", "Issuer Credit Rating", "Local Currency LT|0")</f>
        <v>Upgrade | CreditWatch/Outlook (08/07/2019)</v>
      </c>
      <c r="Q260" s="10">
        <f>_xll.SNL.Clients.Office.Excel.Functions.SPG(A260, "RD_LAST_REVIEW_DATE_GLOBAL", "Issuer Credit Rating", "Local Currency LT")</f>
        <v>45406</v>
      </c>
      <c r="R260" s="10">
        <f>_xll.SNL.Clients.Office.Excel.Functions.SPG(A260, "RD_CREDIT_RATING_DATE_GLOBAL", "Issuer Credit Rating", "Local Currency LT|0")</f>
        <v>43684</v>
      </c>
      <c r="S260" s="10">
        <f>_xll.SNL.Clients.Office.Excel.Functions.SPG(A260, "RD_CREDIT_WATCH_OUTLOOK_DATE_GLOBAL", "Issuer Credit Rating", "Local Currency LT|0")</f>
        <v>43684</v>
      </c>
    </row>
    <row r="261" spans="1:19">
      <c r="A261" t="s">
        <v>265</v>
      </c>
      <c r="B261" t="str">
        <f>_xll.SNL.Clients.Office.Excel.Functions.SPG(A261,"SP_IPO_DATE")</f>
        <v/>
      </c>
      <c r="C261" s="5">
        <f>_xll.SNL.Clients.Office.Excel.Functions.SPG(A261, "SP_VOLUME_AVG_WEEKLY_TO_SHARES_OUT", , "1M")</f>
        <v>3.4782330864835385</v>
      </c>
      <c r="D261" s="5">
        <f>_xll.SNL.Clients.Office.Excel.Functions.SPG(A261, "SP_VOLUME_AVG_WEEKLY_TO_SHARES_OUT", , "3M")</f>
        <v>3.3051404120243442</v>
      </c>
      <c r="E261" s="5">
        <f>_xll.SNL.Clients.Office.Excel.Functions.SPG(A261, "SP_VOLUME_AVG_DAILY_TO_1YR_AVG_DAILY", , "1M")</f>
        <v>108.5</v>
      </c>
      <c r="F261" s="5">
        <f>_xll.SNL.Clients.Office.Excel.Functions.SPG(A261, "SP_VOLUME_AVG_DAILY_TO_1YR_AVG_DAILY", , "3M")</f>
        <v>103.1</v>
      </c>
      <c r="G261" s="9" t="str">
        <f>_xll.SNL.Clients.Office.Excel.Functions.SPG(A261, "IQ_SECTOR")</f>
        <v>Consumer Staples</v>
      </c>
      <c r="H261" s="9" t="str">
        <f>_xll.SNL.Clients.Office.Excel.Functions.SPG(A261, "IQ_INDUSTRY_GROUP")</f>
        <v>Household and Personal Products</v>
      </c>
      <c r="I261" s="9" t="str">
        <f>_xll.SNL.Clients.Office.Excel.Functions.SPG(A261, "IQ_INDUSTRY")</f>
        <v>Household Products</v>
      </c>
      <c r="J261" s="9" t="str">
        <f>_xll.SNL.Clients.Office.Excel.Functions.SPG(A261, "IQ_PRIMARY_INDUSTRY")</f>
        <v>Household Products</v>
      </c>
      <c r="K261" s="9" t="str">
        <f>_xll.SNL.Clients.Office.Excel.Functions.SPG(A261, "NAICS_CODE", "Primary")</f>
        <v>322291 - Sanitary Paper Product Manufacturing</v>
      </c>
      <c r="L261" s="9" t="str">
        <f>_xll.SNL.Clients.Office.Excel.Functions.SPG(A261, "SP_TOPICTAG")</f>
        <v>Biomass Energy</v>
      </c>
      <c r="M261" s="5">
        <f>_xll.SNL.Clients.Office.Excel.Functions.SPG(A261, "SP_PCT_SHARES_OWNED_ALL_INSTITUTIONS")</f>
        <v>79.77</v>
      </c>
      <c r="N261" s="9" t="str">
        <f>_xll.SNL.Clients.Office.Excel.Functions.SPG(A261, "RD_CREDIT_RATING_GLOBAL", "Issuer Credit Rating", "Local Currency LT|0")</f>
        <v>A</v>
      </c>
      <c r="O261" s="9" t="str">
        <f>_xll.SNL.Clients.Office.Excel.Functions.SPG(A261, "RD_CWOL_GLOBAL", "Issuer Credit Rating", "Local Currency LT|0")</f>
        <v>Stable</v>
      </c>
      <c r="P261" s="9" t="str">
        <f>_xll.SNL.Clients.Office.Excel.Functions.SPG(A261, "RD_RATING_ACTION_GLOBAL", "Issuer Credit Rating", "Local Currency LT|0")</f>
        <v>CreditWatch/Outlook (09/05/2023)</v>
      </c>
      <c r="Q261" s="10">
        <f>_xll.SNL.Clients.Office.Excel.Functions.SPG(A261, "RD_LAST_REVIEW_DATE_GLOBAL", "Issuer Credit Rating", "Local Currency LT")</f>
        <v>45572</v>
      </c>
      <c r="R261" s="10">
        <f>_xll.SNL.Clients.Office.Excel.Functions.SPG(A261, "RD_CREDIT_RATING_DATE_GLOBAL", "Issuer Credit Rating", "Local Currency LT|0")</f>
        <v>39679</v>
      </c>
      <c r="S261" s="10">
        <f>_xll.SNL.Clients.Office.Excel.Functions.SPG(A261, "RD_CREDIT_WATCH_OUTLOOK_DATE_GLOBAL", "Issuer Credit Rating", "Local Currency LT|0")</f>
        <v>45174</v>
      </c>
    </row>
    <row r="262" spans="1:19">
      <c r="A262" t="s">
        <v>266</v>
      </c>
      <c r="B262" s="10">
        <f>_xll.SNL.Clients.Office.Excel.Functions.SPG(A262,"SP_IPO_DATE")</f>
        <v>33564</v>
      </c>
      <c r="C262" s="5">
        <f>_xll.SNL.Clients.Office.Excel.Functions.SPG(A262, "SP_VOLUME_AVG_WEEKLY_TO_SHARES_OUT", , "1M")</f>
        <v>3.463128814402582</v>
      </c>
      <c r="D262" s="5">
        <f>_xll.SNL.Clients.Office.Excel.Functions.SPG(A262, "SP_VOLUME_AVG_WEEKLY_TO_SHARES_OUT", , "3M")</f>
        <v>3.053985700837925</v>
      </c>
      <c r="E262" s="5">
        <f>_xll.SNL.Clients.Office.Excel.Functions.SPG(A262, "SP_VOLUME_AVG_DAILY_TO_1YR_AVG_DAILY", , "1M")</f>
        <v>109.59</v>
      </c>
      <c r="F262" s="5">
        <f>_xll.SNL.Clients.Office.Excel.Functions.SPG(A262, "SP_VOLUME_AVG_DAILY_TO_1YR_AVG_DAILY", , "3M")</f>
        <v>96.65</v>
      </c>
      <c r="G262" s="9" t="str">
        <f>_xll.SNL.Clients.Office.Excel.Functions.SPG(A262, "IQ_SECTOR")</f>
        <v>Real Estate</v>
      </c>
      <c r="H262" s="9" t="str">
        <f>_xll.SNL.Clients.Office.Excel.Functions.SPG(A262, "IQ_INDUSTRY_GROUP")</f>
        <v>Equity Real Estate Investment Trusts (REITs)</v>
      </c>
      <c r="I262" s="9" t="str">
        <f>_xll.SNL.Clients.Office.Excel.Functions.SPG(A262, "IQ_INDUSTRY")</f>
        <v>Retail REITs</v>
      </c>
      <c r="J262" s="9" t="str">
        <f>_xll.SNL.Clients.Office.Excel.Functions.SPG(A262, "IQ_PRIMARY_INDUSTRY")</f>
        <v>Retail REITs</v>
      </c>
      <c r="K262" s="9" t="str">
        <f>_xll.SNL.Clients.Office.Excel.Functions.SPG(A262, "NAICS_CODE", "Primary")</f>
        <v>531110 - Lessors of Residential Buildings and Dwellings</v>
      </c>
      <c r="L262" s="9" t="str">
        <f>_xll.SNL.Clients.Office.Excel.Functions.SPG(A262, "SP_TOPICTAG")</f>
        <v/>
      </c>
      <c r="M262" s="5">
        <f>_xll.SNL.Clients.Office.Excel.Functions.SPG(A262, "SP_PCT_SHARES_OWNED_ALL_INSTITUTIONS")</f>
        <v>92.84</v>
      </c>
      <c r="N262" s="9" t="str">
        <f>_xll.SNL.Clients.Office.Excel.Functions.SPG(A262, "RD_CREDIT_RATING_GLOBAL", "Issuer Credit Rating", "Local Currency LT|0")</f>
        <v>BBB+</v>
      </c>
      <c r="O262" s="9" t="str">
        <f>_xll.SNL.Clients.Office.Excel.Functions.SPG(A262, "RD_CWOL_GLOBAL", "Issuer Credit Rating", "Local Currency LT|0")</f>
        <v>Positive</v>
      </c>
      <c r="P262" s="9" t="str">
        <f>_xll.SNL.Clients.Office.Excel.Functions.SPG(A262, "RD_RATING_ACTION_GLOBAL", "Issuer Credit Rating", "Local Currency LT|0")</f>
        <v>CreditWatch/Outlook (09/11/2024)</v>
      </c>
      <c r="Q262" s="10">
        <f>_xll.SNL.Clients.Office.Excel.Functions.SPG(A262, "RD_LAST_REVIEW_DATE_GLOBAL", "Issuer Credit Rating", "Local Currency LT")</f>
        <v>45546</v>
      </c>
      <c r="R262" s="10">
        <f>_xll.SNL.Clients.Office.Excel.Functions.SPG(A262, "RD_CREDIT_RATING_DATE_GLOBAL", "Issuer Credit Rating", "Local Currency LT|0")</f>
        <v>44932</v>
      </c>
      <c r="S262" s="10">
        <f>_xll.SNL.Clients.Office.Excel.Functions.SPG(A262, "RD_CREDIT_WATCH_OUTLOOK_DATE_GLOBAL", "Issuer Credit Rating", "Local Currency LT|0")</f>
        <v>45546</v>
      </c>
    </row>
    <row r="263" spans="1:19">
      <c r="A263" t="s">
        <v>267</v>
      </c>
      <c r="B263" s="10">
        <f>_xll.SNL.Clients.Office.Excel.Functions.SPG(A263,"SP_IPO_DATE")</f>
        <v>40584</v>
      </c>
      <c r="C263" s="5">
        <f>_xll.SNL.Clients.Office.Excel.Functions.SPG(A263, "SP_VOLUME_AVG_WEEKLY_TO_SHARES_OUT", , "1M")</f>
        <v>3.8845089057262374</v>
      </c>
      <c r="D263" s="5">
        <f>_xll.SNL.Clients.Office.Excel.Functions.SPG(A263, "SP_VOLUME_AVG_WEEKLY_TO_SHARES_OUT", , "3M")</f>
        <v>3.1918059501355325</v>
      </c>
      <c r="E263" s="5">
        <f>_xll.SNL.Clients.Office.Excel.Functions.SPG(A263, "SP_VOLUME_AVG_DAILY_TO_1YR_AVG_DAILY", , "1M")</f>
        <v>125.64</v>
      </c>
      <c r="F263" s="5">
        <f>_xll.SNL.Clients.Office.Excel.Functions.SPG(A263, "SP_VOLUME_AVG_DAILY_TO_1YR_AVG_DAILY", , "3M")</f>
        <v>103.24</v>
      </c>
      <c r="G263" s="9" t="str">
        <f>_xll.SNL.Clients.Office.Excel.Functions.SPG(A263, "IQ_SECTOR")</f>
        <v>Energy</v>
      </c>
      <c r="H263" s="9" t="str">
        <f>_xll.SNL.Clients.Office.Excel.Functions.SPG(A263, "IQ_INDUSTRY_GROUP")</f>
        <v>Energy</v>
      </c>
      <c r="I263" s="9" t="str">
        <f>_xll.SNL.Clients.Office.Excel.Functions.SPG(A263, "IQ_INDUSTRY")</f>
        <v>Oil, Gas and Consumable Fuels</v>
      </c>
      <c r="J263" s="9" t="str">
        <f>_xll.SNL.Clients.Office.Excel.Functions.SPG(A263, "IQ_PRIMARY_INDUSTRY")</f>
        <v>Oil and Gas Storage and Transportation</v>
      </c>
      <c r="K263" s="9" t="str">
        <f>_xll.SNL.Clients.Office.Excel.Functions.SPG(A263, "NAICS_CODE", "Primary")</f>
        <v>486210 - Pipeline Transportation of Natural Gas</v>
      </c>
      <c r="L263" s="9" t="str">
        <f>_xll.SNL.Clients.Office.Excel.Functions.SPG(A263, "SP_TOPICTAG")</f>
        <v>Clean Energy; Energy Storage; Freight Service; Marine Transportation</v>
      </c>
      <c r="M263" s="5">
        <f>_xll.SNL.Clients.Office.Excel.Functions.SPG(A263, "SP_PCT_SHARES_OWNED_ALL_INSTITUTIONS")</f>
        <v>67.12</v>
      </c>
      <c r="N263" s="9" t="str">
        <f>_xll.SNL.Clients.Office.Excel.Functions.SPG(A263, "RD_CREDIT_RATING_GLOBAL", "Issuer Credit Rating", "Local Currency LT|0")</f>
        <v>BBB</v>
      </c>
      <c r="O263" s="9" t="str">
        <f>_xll.SNL.Clients.Office.Excel.Functions.SPG(A263, "RD_CWOL_GLOBAL", "Issuer Credit Rating", "Local Currency LT|0")</f>
        <v>Stable</v>
      </c>
      <c r="P263" s="9" t="str">
        <f>_xll.SNL.Clients.Office.Excel.Functions.SPG(A263, "RD_RATING_ACTION_GLOBAL", "Issuer Credit Rating", "Local Currency LT|0")</f>
        <v>Upgrade | CreditWatch/Outlook (01/07/2019)</v>
      </c>
      <c r="Q263" s="10">
        <f>_xll.SNL.Clients.Office.Excel.Functions.SPG(A263, "RD_LAST_REVIEW_DATE_GLOBAL", "Issuer Credit Rating", "Local Currency LT")</f>
        <v>45412</v>
      </c>
      <c r="R263" s="10">
        <f>_xll.SNL.Clients.Office.Excel.Functions.SPG(A263, "RD_CREDIT_RATING_DATE_GLOBAL", "Issuer Credit Rating", "Local Currency LT|0")</f>
        <v>43472</v>
      </c>
      <c r="S263" s="10">
        <f>_xll.SNL.Clients.Office.Excel.Functions.SPG(A263, "RD_CREDIT_WATCH_OUTLOOK_DATE_GLOBAL", "Issuer Credit Rating", "Local Currency LT|0")</f>
        <v>43472</v>
      </c>
    </row>
    <row r="264" spans="1:19">
      <c r="A264" t="s">
        <v>268</v>
      </c>
      <c r="B264" t="str">
        <f>_xll.SNL.Clients.Office.Excel.Functions.SPG(A264,"SP_IPO_DATE")</f>
        <v/>
      </c>
      <c r="C264" s="5">
        <f>_xll.SNL.Clients.Office.Excel.Functions.SPG(A264, "SP_VOLUME_AVG_WEEKLY_TO_SHARES_OUT", , "1M")</f>
        <v>2.4381084902717167</v>
      </c>
      <c r="D264" s="5">
        <f>_xll.SNL.Clients.Office.Excel.Functions.SPG(A264, "SP_VOLUME_AVG_WEEKLY_TO_SHARES_OUT", , "3M")</f>
        <v>2.0398824710165067</v>
      </c>
      <c r="E264" s="5">
        <f>_xll.SNL.Clients.Office.Excel.Functions.SPG(A264, "SP_VOLUME_AVG_DAILY_TO_1YR_AVG_DAILY", , "1M")</f>
        <v>102.08</v>
      </c>
      <c r="F264" s="5">
        <f>_xll.SNL.Clients.Office.Excel.Functions.SPG(A264, "SP_VOLUME_AVG_DAILY_TO_1YR_AVG_DAILY", , "3M")</f>
        <v>85.4</v>
      </c>
      <c r="G264" s="9" t="str">
        <f>_xll.SNL.Clients.Office.Excel.Functions.SPG(A264, "IQ_SECTOR")</f>
        <v>Financials</v>
      </c>
      <c r="H264" s="9" t="str">
        <f>_xll.SNL.Clients.Office.Excel.Functions.SPG(A264, "IQ_INDUSTRY_GROUP")</f>
        <v>Financial Services</v>
      </c>
      <c r="I264" s="9" t="str">
        <f>_xll.SNL.Clients.Office.Excel.Functions.SPG(A264, "IQ_INDUSTRY")</f>
        <v>Capital Markets</v>
      </c>
      <c r="J264" s="9" t="str">
        <f>_xll.SNL.Clients.Office.Excel.Functions.SPG(A264, "IQ_PRIMARY_INDUSTRY")</f>
        <v>Asset Management and Custody Banks</v>
      </c>
      <c r="K264" s="9" t="str">
        <f>_xll.SNL.Clients.Office.Excel.Functions.SPG(A264, "NAICS_CODE", "Primary")</f>
        <v>523940 - Portfolio Management and Investment Advice</v>
      </c>
      <c r="L264" s="9" t="str">
        <f>_xll.SNL.Clients.Office.Excel.Functions.SPG(A264, "SP_TOPICTAG")</f>
        <v/>
      </c>
      <c r="M264" s="5">
        <f>_xll.SNL.Clients.Office.Excel.Functions.SPG(A264, "SP_PCT_SHARES_OWNED_ALL_INSTITUTIONS")</f>
        <v>61.59</v>
      </c>
      <c r="N264" s="9" t="str">
        <f>_xll.SNL.Clients.Office.Excel.Functions.SPG(A264, "RD_CREDIT_RATING_GLOBAL", "Issuer Credit Rating", "Local Currency LT|0")</f>
        <v>A</v>
      </c>
      <c r="O264" s="9" t="str">
        <f>_xll.SNL.Clients.Office.Excel.Functions.SPG(A264, "RD_CWOL_GLOBAL", "Issuer Credit Rating", "Local Currency LT|0")</f>
        <v>Stable</v>
      </c>
      <c r="P264" s="9" t="str">
        <f>_xll.SNL.Clients.Office.Excel.Functions.SPG(A264, "RD_RATING_ACTION_GLOBAL", "Issuer Credit Rating", "Local Currency LT|0")</f>
        <v>CreditWatch/Outlook (02/03/2021)</v>
      </c>
      <c r="Q264" s="10">
        <f>_xll.SNL.Clients.Office.Excel.Functions.SPG(A264, "RD_LAST_REVIEW_DATE_GLOBAL", "Issuer Credit Rating", "Local Currency LT")</f>
        <v>45674</v>
      </c>
      <c r="R264" s="10">
        <f>_xll.SNL.Clients.Office.Excel.Functions.SPG(A264, "RD_CREDIT_RATING_DATE_GLOBAL", "Issuer Credit Rating", "Local Currency LT|0")</f>
        <v>41625</v>
      </c>
      <c r="S264" s="10">
        <f>_xll.SNL.Clients.Office.Excel.Functions.SPG(A264, "RD_CREDIT_WATCH_OUTLOOK_DATE_GLOBAL", "Issuer Credit Rating", "Local Currency LT|0")</f>
        <v>44230</v>
      </c>
    </row>
    <row r="265" spans="1:19">
      <c r="A265" t="s">
        <v>269</v>
      </c>
      <c r="B265" t="str">
        <f>_xll.SNL.Clients.Office.Excel.Functions.SPG(A265,"SP_IPO_DATE")</f>
        <v/>
      </c>
      <c r="C265" s="5">
        <f>_xll.SNL.Clients.Office.Excel.Functions.SPG(A265, "SP_VOLUME_AVG_WEEKLY_TO_SHARES_OUT", , "1M")</f>
        <v>4.6694776503609354</v>
      </c>
      <c r="D265" s="5">
        <f>_xll.SNL.Clients.Office.Excel.Functions.SPG(A265, "SP_VOLUME_AVG_WEEKLY_TO_SHARES_OUT", , "3M")</f>
        <v>4.4665945672410068</v>
      </c>
      <c r="E265" s="5">
        <f>_xll.SNL.Clients.Office.Excel.Functions.SPG(A265, "SP_VOLUME_AVG_DAILY_TO_1YR_AVG_DAILY", , "1M")</f>
        <v>123.79</v>
      </c>
      <c r="F265" s="5">
        <f>_xll.SNL.Clients.Office.Excel.Functions.SPG(A265, "SP_VOLUME_AVG_DAILY_TO_1YR_AVG_DAILY", , "3M")</f>
        <v>118.41</v>
      </c>
      <c r="G265" s="9" t="str">
        <f>_xll.SNL.Clients.Office.Excel.Functions.SPG(A265, "IQ_SECTOR")</f>
        <v>Information Technology</v>
      </c>
      <c r="H265" s="9" t="str">
        <f>_xll.SNL.Clients.Office.Excel.Functions.SPG(A265, "IQ_INDUSTRY_GROUP")</f>
        <v>Semiconductors and Semiconductor Equipment</v>
      </c>
      <c r="I265" s="9" t="str">
        <f>_xll.SNL.Clients.Office.Excel.Functions.SPG(A265, "IQ_INDUSTRY")</f>
        <v>Semiconductors and Semiconductor Equipment</v>
      </c>
      <c r="J265" s="9" t="str">
        <f>_xll.SNL.Clients.Office.Excel.Functions.SPG(A265, "IQ_PRIMARY_INDUSTRY")</f>
        <v>Semiconductor Materials and Equipment</v>
      </c>
      <c r="K265" s="9" t="str">
        <f>_xll.SNL.Clients.Office.Excel.Functions.SPG(A265, "NAICS_CODE", "Primary")</f>
        <v>333242 - Semiconductor Machinery Manufacturing</v>
      </c>
      <c r="L265" s="9" t="str">
        <f>_xll.SNL.Clients.Office.Excel.Functions.SPG(A265, "SP_TOPICTAG")</f>
        <v>Sensors; 3D Printing; Artificial Intelligence</v>
      </c>
      <c r="M265" s="5">
        <f>_xll.SNL.Clients.Office.Excel.Functions.SPG(A265, "SP_PCT_SHARES_OWNED_ALL_INSTITUTIONS")</f>
        <v>88.92</v>
      </c>
      <c r="N265" s="9" t="str">
        <f>_xll.SNL.Clients.Office.Excel.Functions.SPG(A265, "RD_CREDIT_RATING_GLOBAL", "Issuer Credit Rating", "Local Currency LT|0")</f>
        <v>A-</v>
      </c>
      <c r="O265" s="9" t="str">
        <f>_xll.SNL.Clients.Office.Excel.Functions.SPG(A265, "RD_CWOL_GLOBAL", "Issuer Credit Rating", "Local Currency LT|0")</f>
        <v>Stable</v>
      </c>
      <c r="P265" s="9" t="str">
        <f>_xll.SNL.Clients.Office.Excel.Functions.SPG(A265, "RD_RATING_ACTION_GLOBAL", "Issuer Credit Rating", "Local Currency LT|0")</f>
        <v>Upgrade | CreditWatch/Outlook (06/21/2022)</v>
      </c>
      <c r="Q265" s="10">
        <f>_xll.SNL.Clients.Office.Excel.Functions.SPG(A265, "RD_LAST_REVIEW_DATE_GLOBAL", "Issuer Credit Rating", "Local Currency LT")</f>
        <v>45399</v>
      </c>
      <c r="R265" s="10">
        <f>_xll.SNL.Clients.Office.Excel.Functions.SPG(A265, "RD_CREDIT_RATING_DATE_GLOBAL", "Issuer Credit Rating", "Local Currency LT|0")</f>
        <v>44733</v>
      </c>
      <c r="S265" s="10">
        <f>_xll.SNL.Clients.Office.Excel.Functions.SPG(A265, "RD_CREDIT_WATCH_OUTLOOK_DATE_GLOBAL", "Issuer Credit Rating", "Local Currency LT|0")</f>
        <v>44733</v>
      </c>
    </row>
    <row r="266" spans="1:19">
      <c r="A266" t="s">
        <v>270</v>
      </c>
      <c r="B266" t="str">
        <f>_xll.SNL.Clients.Office.Excel.Functions.SPG(A266,"SP_IPO_DATE")</f>
        <v/>
      </c>
      <c r="C266" s="5">
        <f>_xll.SNL.Clients.Office.Excel.Functions.SPG(A266, "SP_VOLUME_AVG_WEEKLY_TO_SHARES_OUT", , "1M")</f>
        <v>3.3646052151673884</v>
      </c>
      <c r="D266" s="5">
        <f>_xll.SNL.Clients.Office.Excel.Functions.SPG(A266, "SP_VOLUME_AVG_WEEKLY_TO_SHARES_OUT", , "3M")</f>
        <v>2.8939220017361635</v>
      </c>
      <c r="E266" s="5">
        <f>_xll.SNL.Clients.Office.Excel.Functions.SPG(A266, "SP_VOLUME_AVG_DAILY_TO_1YR_AVG_DAILY", , "1M")</f>
        <v>138.36000000000001</v>
      </c>
      <c r="F266" s="5">
        <f>_xll.SNL.Clients.Office.Excel.Functions.SPG(A266, "SP_VOLUME_AVG_DAILY_TO_1YR_AVG_DAILY", , "3M")</f>
        <v>119</v>
      </c>
      <c r="G266" s="9" t="str">
        <f>_xll.SNL.Clients.Office.Excel.Functions.SPG(A266, "IQ_SECTOR")</f>
        <v>Industrials</v>
      </c>
      <c r="H266" s="9" t="str">
        <f>_xll.SNL.Clients.Office.Excel.Functions.SPG(A266, "IQ_INDUSTRY_GROUP")</f>
        <v>Capital Goods</v>
      </c>
      <c r="I266" s="9" t="str">
        <f>_xll.SNL.Clients.Office.Excel.Functions.SPG(A266, "IQ_INDUSTRY")</f>
        <v>Aerospace and Defense</v>
      </c>
      <c r="J266" s="9" t="str">
        <f>_xll.SNL.Clients.Office.Excel.Functions.SPG(A266, "IQ_PRIMARY_INDUSTRY")</f>
        <v>Aerospace and Defense</v>
      </c>
      <c r="K266" s="9" t="str">
        <f>_xll.SNL.Clients.Office.Excel.Functions.SPG(A266, "NAICS_CODE", "Primary")</f>
        <v>334511 - Search, Detection, Navigation, Guidance, Aeronautical, and Nautical System and Instrument Manufacturing</v>
      </c>
      <c r="L266" s="9" t="str">
        <f>_xll.SNL.Clients.Office.Excel.Functions.SPG(A266, "SP_TOPICTAG")</f>
        <v>Computer Vision; Fleet Management; Industrial Automation; Navigation; Physical Security; Sensors; Process Automation</v>
      </c>
      <c r="M266" s="5">
        <f>_xll.SNL.Clients.Office.Excel.Functions.SPG(A266, "SP_PCT_SHARES_OWNED_ALL_INSTITUTIONS")</f>
        <v>86.03</v>
      </c>
      <c r="N266" s="9" t="str">
        <f>_xll.SNL.Clients.Office.Excel.Functions.SPG(A266, "RD_CREDIT_RATING_GLOBAL", "Issuer Credit Rating", "Local Currency LT|0")</f>
        <v>BBB</v>
      </c>
      <c r="O266" s="9" t="str">
        <f>_xll.SNL.Clients.Office.Excel.Functions.SPG(A266, "RD_CWOL_GLOBAL", "Issuer Credit Rating", "Local Currency LT|0")</f>
        <v>Stable</v>
      </c>
      <c r="P266" s="9" t="str">
        <f>_xll.SNL.Clients.Office.Excel.Functions.SPG(A266, "RD_RATING_ACTION_GLOBAL", "Issuer Credit Rating", "Local Currency LT|0")</f>
        <v>CreditWatch/Outlook (08/20/2024)</v>
      </c>
      <c r="Q266" s="10">
        <f>_xll.SNL.Clients.Office.Excel.Functions.SPG(A266, "RD_LAST_REVIEW_DATE_GLOBAL", "Issuer Credit Rating", "Local Currency LT")</f>
        <v>45524</v>
      </c>
      <c r="R266" s="10">
        <f>_xll.SNL.Clients.Office.Excel.Functions.SPG(A266, "RD_CREDIT_RATING_DATE_GLOBAL", "Issuer Credit Rating", "Local Currency LT|0")</f>
        <v>43647</v>
      </c>
      <c r="S266" s="10">
        <f>_xll.SNL.Clients.Office.Excel.Functions.SPG(A266, "RD_CREDIT_WATCH_OUTLOOK_DATE_GLOBAL", "Issuer Credit Rating", "Local Currency LT|0")</f>
        <v>45524</v>
      </c>
    </row>
    <row r="267" spans="1:19">
      <c r="A267" t="s">
        <v>271</v>
      </c>
      <c r="B267" t="str">
        <f>_xll.SNL.Clients.Office.Excel.Functions.SPG(A267,"SP_IPO_DATE")</f>
        <v/>
      </c>
      <c r="C267" s="5">
        <f>_xll.SNL.Clients.Office.Excel.Functions.SPG(A267, "SP_VOLUME_AVG_WEEKLY_TO_SHARES_OUT", , "1M")</f>
        <v>3.7566763731871644</v>
      </c>
      <c r="D267" s="5">
        <f>_xll.SNL.Clients.Office.Excel.Functions.SPG(A267, "SP_VOLUME_AVG_WEEKLY_TO_SHARES_OUT", , "3M")</f>
        <v>3.5256570550011608</v>
      </c>
      <c r="E267" s="5">
        <f>_xll.SNL.Clients.Office.Excel.Functions.SPG(A267, "SP_VOLUME_AVG_DAILY_TO_1YR_AVG_DAILY", , "1M")</f>
        <v>96.89</v>
      </c>
      <c r="F267" s="5">
        <f>_xll.SNL.Clients.Office.Excel.Functions.SPG(A267, "SP_VOLUME_AVG_DAILY_TO_1YR_AVG_DAILY", , "3M")</f>
        <v>90.93</v>
      </c>
      <c r="G267" s="9" t="str">
        <f>_xll.SNL.Clients.Office.Excel.Functions.SPG(A267, "IQ_SECTOR")</f>
        <v>Health Care</v>
      </c>
      <c r="H267" s="9" t="str">
        <f>_xll.SNL.Clients.Office.Excel.Functions.SPG(A267, "IQ_INDUSTRY_GROUP")</f>
        <v>Health Care Equipment and Services</v>
      </c>
      <c r="I267" s="9" t="str">
        <f>_xll.SNL.Clients.Office.Excel.Functions.SPG(A267, "IQ_INDUSTRY")</f>
        <v>Health Care Providers and Services</v>
      </c>
      <c r="J267" s="9" t="str">
        <f>_xll.SNL.Clients.Office.Excel.Functions.SPG(A267, "IQ_PRIMARY_INDUSTRY")</f>
        <v>Health Care Services</v>
      </c>
      <c r="K267" s="9" t="str">
        <f>_xll.SNL.Clients.Office.Excel.Functions.SPG(A267, "NAICS_CODE", "Primary")</f>
        <v>621511 - Medical Laboratories</v>
      </c>
      <c r="L267" s="9" t="str">
        <f>_xll.SNL.Clients.Office.Excel.Functions.SPG(A267, "SP_TOPICTAG")</f>
        <v>Health Diagnostics; Genetics; Cardiovascular; Chronic Diseases; Endocrinology; Infectious Diseases; Oncology</v>
      </c>
      <c r="M267" s="5">
        <f>_xll.SNL.Clients.Office.Excel.Functions.SPG(A267, "SP_PCT_SHARES_OWNED_ALL_INSTITUTIONS")</f>
        <v>95.03</v>
      </c>
      <c r="N267" s="9" t="str">
        <f>_xll.SNL.Clients.Office.Excel.Functions.SPG(A267, "RD_CREDIT_RATING_GLOBAL", "Issuer Credit Rating", "Local Currency LT|0")</f>
        <v>BBB</v>
      </c>
      <c r="O267" s="9" t="str">
        <f>_xll.SNL.Clients.Office.Excel.Functions.SPG(A267, "RD_CWOL_GLOBAL", "Issuer Credit Rating", "Local Currency LT|0")</f>
        <v>Stable</v>
      </c>
      <c r="P267" s="9" t="str">
        <f>_xll.SNL.Clients.Office.Excel.Functions.SPG(A267, "RD_RATING_ACTION_GLOBAL", "Issuer Credit Rating", "Local Currency LT|0")</f>
        <v>Downgrade | CreditWatch/Outlook (01/21/2015)</v>
      </c>
      <c r="Q267" s="10">
        <f>_xll.SNL.Clients.Office.Excel.Functions.SPG(A267, "RD_LAST_REVIEW_DATE_GLOBAL", "Issuer Credit Rating", "Local Currency LT")</f>
        <v>45512</v>
      </c>
      <c r="R267" s="10">
        <f>_xll.SNL.Clients.Office.Excel.Functions.SPG(A267, "RD_CREDIT_RATING_DATE_GLOBAL", "Issuer Credit Rating", "Local Currency LT|0")</f>
        <v>42025</v>
      </c>
      <c r="S267" s="10">
        <f>_xll.SNL.Clients.Office.Excel.Functions.SPG(A267, "RD_CREDIT_WATCH_OUTLOOK_DATE_GLOBAL", "Issuer Credit Rating", "Local Currency LT|0")</f>
        <v>42025</v>
      </c>
    </row>
    <row r="268" spans="1:19">
      <c r="A268" t="s">
        <v>272</v>
      </c>
      <c r="B268" t="str">
        <f>_xll.SNL.Clients.Office.Excel.Functions.SPG(A268,"SP_IPO_DATE")</f>
        <v/>
      </c>
      <c r="C268" s="5">
        <f>_xll.SNL.Clients.Office.Excel.Functions.SPG(A268, "SP_VOLUME_AVG_WEEKLY_TO_SHARES_OUT", , "1M")</f>
        <v>5.1192773190331744</v>
      </c>
      <c r="D268" s="5">
        <f>_xll.SNL.Clients.Office.Excel.Functions.SPG(A268, "SP_VOLUME_AVG_WEEKLY_TO_SHARES_OUT", , "3M")</f>
        <v>4.621058353417423</v>
      </c>
      <c r="E268" s="5">
        <f>_xll.SNL.Clients.Office.Excel.Functions.SPG(A268, "SP_VOLUME_AVG_DAILY_TO_1YR_AVG_DAILY", , "1M")</f>
        <v>114.76</v>
      </c>
      <c r="F268" s="5">
        <f>_xll.SNL.Clients.Office.Excel.Functions.SPG(A268, "SP_VOLUME_AVG_DAILY_TO_1YR_AVG_DAILY", , "3M")</f>
        <v>103.59</v>
      </c>
      <c r="G268" s="9" t="str">
        <f>_xll.SNL.Clients.Office.Excel.Functions.SPG(A268, "IQ_SECTOR")</f>
        <v>Information Technology</v>
      </c>
      <c r="H268" s="9" t="str">
        <f>_xll.SNL.Clients.Office.Excel.Functions.SPG(A268, "IQ_INDUSTRY_GROUP")</f>
        <v>Semiconductors and Semiconductor Equipment</v>
      </c>
      <c r="I268" s="9" t="str">
        <f>_xll.SNL.Clients.Office.Excel.Functions.SPG(A268, "IQ_INDUSTRY")</f>
        <v>Semiconductors and Semiconductor Equipment</v>
      </c>
      <c r="J268" s="9" t="str">
        <f>_xll.SNL.Clients.Office.Excel.Functions.SPG(A268, "IQ_PRIMARY_INDUSTRY")</f>
        <v>Semiconductor Materials and Equipment</v>
      </c>
      <c r="K268" s="9" t="str">
        <f>_xll.SNL.Clients.Office.Excel.Functions.SPG(A268, "NAICS_CODE", "Primary")</f>
        <v>333242 - Semiconductor Machinery Manufacturing</v>
      </c>
      <c r="L268" s="9" t="str">
        <f>_xll.SNL.Clients.Office.Excel.Functions.SPG(A268, "SP_TOPICTAG")</f>
        <v>Software Development; Computer Vision; Industrial Automation; Sensors; 3D Printing; Artificial Intelligence</v>
      </c>
      <c r="M268" s="5">
        <f>_xll.SNL.Clients.Office.Excel.Functions.SPG(A268, "SP_PCT_SHARES_OWNED_ALL_INSTITUTIONS")</f>
        <v>78.45</v>
      </c>
      <c r="N268" s="9" t="str">
        <f>_xll.SNL.Clients.Office.Excel.Functions.SPG(A268, "RD_CREDIT_RATING_GLOBAL", "Issuer Credit Rating", "Local Currency LT|0")</f>
        <v>A-</v>
      </c>
      <c r="O268" s="9" t="str">
        <f>_xll.SNL.Clients.Office.Excel.Functions.SPG(A268, "RD_CWOL_GLOBAL", "Issuer Credit Rating", "Local Currency LT|0")</f>
        <v>Stable</v>
      </c>
      <c r="P268" s="9" t="str">
        <f>_xll.SNL.Clients.Office.Excel.Functions.SPG(A268, "RD_RATING_ACTION_GLOBAL", "Issuer Credit Rating", "Local Currency LT|0")</f>
        <v>Upgrade | CreditWatch/Outlook (03/12/2020)</v>
      </c>
      <c r="Q268" s="10">
        <f>_xll.SNL.Clients.Office.Excel.Functions.SPG(A268, "RD_LAST_REVIEW_DATE_GLOBAL", "Issuer Credit Rating", "Local Currency LT")</f>
        <v>45498</v>
      </c>
      <c r="R268" s="10">
        <f>_xll.SNL.Clients.Office.Excel.Functions.SPG(A268, "RD_CREDIT_RATING_DATE_GLOBAL", "Issuer Credit Rating", "Local Currency LT|0")</f>
        <v>43902</v>
      </c>
      <c r="S268" s="10">
        <f>_xll.SNL.Clients.Office.Excel.Functions.SPG(A268, "RD_CREDIT_WATCH_OUTLOOK_DATE_GLOBAL", "Issuer Credit Rating", "Local Currency LT|0")</f>
        <v>43902</v>
      </c>
    </row>
    <row r="269" spans="1:19">
      <c r="A269" t="s">
        <v>273</v>
      </c>
      <c r="B269" t="str">
        <f>_xll.SNL.Clients.Office.Excel.Functions.SPG(A269,"SP_IPO_DATE")</f>
        <v/>
      </c>
      <c r="C269" s="5">
        <f>_xll.SNL.Clients.Office.Excel.Functions.SPG(A269, "SP_VOLUME_AVG_WEEKLY_TO_SHARES_OUT", , "1M")</f>
        <v>7.5767890855894802</v>
      </c>
      <c r="D269" s="5">
        <f>_xll.SNL.Clients.Office.Excel.Functions.SPG(A269, "SP_VOLUME_AVG_WEEKLY_TO_SHARES_OUT", , "3M")</f>
        <v>8.6678201188669632</v>
      </c>
      <c r="E269" s="5">
        <f>_xll.SNL.Clients.Office.Excel.Functions.SPG(A269, "SP_VOLUME_AVG_DAILY_TO_1YR_AVG_DAILY", , "1M")</f>
        <v>83.23</v>
      </c>
      <c r="F269" s="5">
        <f>_xll.SNL.Clients.Office.Excel.Functions.SPG(A269, "SP_VOLUME_AVG_DAILY_TO_1YR_AVG_DAILY", , "3M")</f>
        <v>95.22</v>
      </c>
      <c r="G269" s="9" t="str">
        <f>_xll.SNL.Clients.Office.Excel.Functions.SPG(A269, "IQ_SECTOR")</f>
        <v>Consumer Staples</v>
      </c>
      <c r="H269" s="9" t="str">
        <f>_xll.SNL.Clients.Office.Excel.Functions.SPG(A269, "IQ_INDUSTRY_GROUP")</f>
        <v>Food, Beverage and Tobacco</v>
      </c>
      <c r="I269" s="9" t="str">
        <f>_xll.SNL.Clients.Office.Excel.Functions.SPG(A269, "IQ_INDUSTRY")</f>
        <v>Food Products</v>
      </c>
      <c r="J269" s="9" t="str">
        <f>_xll.SNL.Clients.Office.Excel.Functions.SPG(A269, "IQ_PRIMARY_INDUSTRY")</f>
        <v>Packaged Foods and Meats</v>
      </c>
      <c r="K269" s="9" t="str">
        <f>_xll.SNL.Clients.Office.Excel.Functions.SPG(A269, "NAICS_CODE", "Primary")</f>
        <v>311411 - Frozen Fruit, Juice, and Vegetable Manufacturing</v>
      </c>
      <c r="L269" s="9" t="str">
        <f>_xll.SNL.Clients.Office.Excel.Functions.SPG(A269, "SP_TOPICTAG")</f>
        <v>Animal Feed; Farming; Horticulture; Livestock</v>
      </c>
      <c r="M269" s="5">
        <f>_xll.SNL.Clients.Office.Excel.Functions.SPG(A269, "SP_PCT_SHARES_OWNED_ALL_INSTITUTIONS")</f>
        <v>91.45</v>
      </c>
      <c r="N269" s="9" t="str">
        <f>_xll.SNL.Clients.Office.Excel.Functions.SPG(A269, "RD_CREDIT_RATING_GLOBAL", "Issuer Credit Rating", "Local Currency LT|0")</f>
        <v>BB+</v>
      </c>
      <c r="O269" s="9" t="str">
        <f>_xll.SNL.Clients.Office.Excel.Functions.SPG(A269, "RD_CWOL_GLOBAL", "Issuer Credit Rating", "Local Currency LT|0")</f>
        <v>Stable</v>
      </c>
      <c r="P269" s="9" t="str">
        <f>_xll.SNL.Clients.Office.Excel.Functions.SPG(A269, "RD_RATING_ACTION_GLOBAL", "Issuer Credit Rating", "Local Currency LT|0")</f>
        <v>Upgrade | CreditWatch/Outlook (08/09/2019)</v>
      </c>
      <c r="Q269" s="10">
        <f>_xll.SNL.Clients.Office.Excel.Functions.SPG(A269, "RD_LAST_REVIEW_DATE_GLOBAL", "Issuer Credit Rating", "Local Currency LT")</f>
        <v>45574</v>
      </c>
      <c r="R269" s="10">
        <f>_xll.SNL.Clients.Office.Excel.Functions.SPG(A269, "RD_CREDIT_RATING_DATE_GLOBAL", "Issuer Credit Rating", "Local Currency LT|0")</f>
        <v>43686</v>
      </c>
      <c r="S269" s="10">
        <f>_xll.SNL.Clients.Office.Excel.Functions.SPG(A269, "RD_CREDIT_WATCH_OUTLOOK_DATE_GLOBAL", "Issuer Credit Rating", "Local Currency LT|0")</f>
        <v>43686</v>
      </c>
    </row>
    <row r="270" spans="1:19">
      <c r="A270" t="s">
        <v>274</v>
      </c>
      <c r="B270" s="10">
        <f>_xll.SNL.Clients.Office.Excel.Functions.SPG(A270,"SP_IPO_DATE")</f>
        <v>38335</v>
      </c>
      <c r="C270" s="5">
        <f>_xll.SNL.Clients.Office.Excel.Functions.SPG(A270, "SP_VOLUME_AVG_WEEKLY_TO_SHARES_OUT", , "1M")</f>
        <v>4.7936354780642949</v>
      </c>
      <c r="D270" s="5">
        <f>_xll.SNL.Clients.Office.Excel.Functions.SPG(A270, "SP_VOLUME_AVG_WEEKLY_TO_SHARES_OUT", , "3M")</f>
        <v>3.6589780878419105</v>
      </c>
      <c r="E270" s="5">
        <f>_xll.SNL.Clients.Office.Excel.Functions.SPG(A270, "SP_VOLUME_AVG_DAILY_TO_1YR_AVG_DAILY", , "1M")</f>
        <v>120.28</v>
      </c>
      <c r="F270" s="5">
        <f>_xll.SNL.Clients.Office.Excel.Functions.SPG(A270, "SP_VOLUME_AVG_DAILY_TO_1YR_AVG_DAILY", , "3M")</f>
        <v>91.81</v>
      </c>
      <c r="G270" s="9" t="str">
        <f>_xll.SNL.Clients.Office.Excel.Functions.SPG(A270, "IQ_SECTOR")</f>
        <v>Consumer Discretionary</v>
      </c>
      <c r="H270" s="9" t="str">
        <f>_xll.SNL.Clients.Office.Excel.Functions.SPG(A270, "IQ_INDUSTRY_GROUP")</f>
        <v>Consumer Services</v>
      </c>
      <c r="I270" s="9" t="str">
        <f>_xll.SNL.Clients.Office.Excel.Functions.SPG(A270, "IQ_INDUSTRY")</f>
        <v>Hotels, Restaurants and Leisure</v>
      </c>
      <c r="J270" s="9" t="str">
        <f>_xll.SNL.Clients.Office.Excel.Functions.SPG(A270, "IQ_PRIMARY_INDUSTRY")</f>
        <v>Casinos and Gaming</v>
      </c>
      <c r="K270" s="9" t="str">
        <f>_xll.SNL.Clients.Office.Excel.Functions.SPG(A270, "NAICS_CODE", "Primary")</f>
        <v>721120 - Casino Hotels</v>
      </c>
      <c r="L270" s="9" t="str">
        <f>_xll.SNL.Clients.Office.Excel.Functions.SPG(A270, "SP_TOPICTAG")</f>
        <v>Travel Accommodations</v>
      </c>
      <c r="M270" s="5">
        <f>_xll.SNL.Clients.Office.Excel.Functions.SPG(A270, "SP_PCT_SHARES_OWNED_ALL_INSTITUTIONS")</f>
        <v>48.12</v>
      </c>
      <c r="N270" s="9" t="str">
        <f>_xll.SNL.Clients.Office.Excel.Functions.SPG(A270, "RD_CREDIT_RATING_GLOBAL", "Issuer Credit Rating", "Local Currency LT|0")</f>
        <v>BBB-</v>
      </c>
      <c r="O270" s="9" t="str">
        <f>_xll.SNL.Clients.Office.Excel.Functions.SPG(A270, "RD_CWOL_GLOBAL", "Issuer Credit Rating", "Local Currency LT|0")</f>
        <v>Stable</v>
      </c>
      <c r="P270" s="9" t="str">
        <f>_xll.SNL.Clients.Office.Excel.Functions.SPG(A270, "RD_RATING_ACTION_GLOBAL", "Issuer Credit Rating", "Local Currency LT|0")</f>
        <v>Upgrade | CreditWatch/Outlook (07/26/2023)</v>
      </c>
      <c r="Q270" s="10">
        <f>_xll.SNL.Clients.Office.Excel.Functions.SPG(A270, "RD_LAST_REVIEW_DATE_GLOBAL", "Issuer Credit Rating", "Local Currency LT")</f>
        <v>45498</v>
      </c>
      <c r="R270" s="10">
        <f>_xll.SNL.Clients.Office.Excel.Functions.SPG(A270, "RD_CREDIT_RATING_DATE_GLOBAL", "Issuer Credit Rating", "Local Currency LT|0")</f>
        <v>45133</v>
      </c>
      <c r="S270" s="10">
        <f>_xll.SNL.Clients.Office.Excel.Functions.SPG(A270, "RD_CREDIT_WATCH_OUTLOOK_DATE_GLOBAL", "Issuer Credit Rating", "Local Currency LT|0")</f>
        <v>45133</v>
      </c>
    </row>
    <row r="271" spans="1:19">
      <c r="A271" t="s">
        <v>275</v>
      </c>
      <c r="B271" s="10">
        <f>_xll.SNL.Clients.Office.Excel.Functions.SPG(A271,"SP_IPO_DATE")</f>
        <v>39002</v>
      </c>
      <c r="C271" s="5">
        <f>_xll.SNL.Clients.Office.Excel.Functions.SPG(A271, "SP_VOLUME_AVG_WEEKLY_TO_SHARES_OUT", , "1M")</f>
        <v>5.0845526402796066</v>
      </c>
      <c r="D271" s="5">
        <f>_xll.SNL.Clients.Office.Excel.Functions.SPG(A271, "SP_VOLUME_AVG_WEEKLY_TO_SHARES_OUT", , "3M")</f>
        <v>5.5123984838121061</v>
      </c>
      <c r="E271" s="5">
        <f>_xll.SNL.Clients.Office.Excel.Functions.SPG(A271, "SP_VOLUME_AVG_DAILY_TO_1YR_AVG_DAILY", , "1M")</f>
        <v>131.13999999999999</v>
      </c>
      <c r="F271" s="5">
        <f>_xll.SNL.Clients.Office.Excel.Functions.SPG(A271, "SP_VOLUME_AVG_DAILY_TO_1YR_AVG_DAILY", , "3M")</f>
        <v>142.18</v>
      </c>
      <c r="G271" s="9" t="str">
        <f>_xll.SNL.Clients.Office.Excel.Functions.SPG(A271, "IQ_SECTOR")</f>
        <v>Industrials</v>
      </c>
      <c r="H271" s="9" t="str">
        <f>_xll.SNL.Clients.Office.Excel.Functions.SPG(A271, "IQ_INDUSTRY_GROUP")</f>
        <v>Commercial and Professional Services</v>
      </c>
      <c r="I271" s="9" t="str">
        <f>_xll.SNL.Clients.Office.Excel.Functions.SPG(A271, "IQ_INDUSTRY")</f>
        <v>Professional Services</v>
      </c>
      <c r="J271" s="9" t="str">
        <f>_xll.SNL.Clients.Office.Excel.Functions.SPG(A271, "IQ_PRIMARY_INDUSTRY")</f>
        <v>Research and Consulting Services</v>
      </c>
      <c r="K271" s="9" t="str">
        <f>_xll.SNL.Clients.Office.Excel.Functions.SPG(A271, "NAICS_CODE", "Primary")</f>
        <v>54151 - Computer Systems Design and Related Services</v>
      </c>
      <c r="L271" s="9" t="str">
        <f>_xll.SNL.Clients.Office.Excel.Functions.SPG(A271, "SP_TOPICTAG")</f>
        <v>Software Development; Data Integration; Data Protection; Cloud Infrastructure; Cloud Security; Process Automation</v>
      </c>
      <c r="M271" s="5">
        <f>_xll.SNL.Clients.Office.Excel.Functions.SPG(A271, "SP_PCT_SHARES_OWNED_ALL_INSTITUTIONS")</f>
        <v>75.55</v>
      </c>
      <c r="N271" s="9" t="str">
        <f>_xll.SNL.Clients.Office.Excel.Functions.SPG(A271, "RD_CREDIT_RATING_GLOBAL", "Issuer Credit Rating", "Local Currency LT|0")</f>
        <v>BBB</v>
      </c>
      <c r="O271" s="9" t="str">
        <f>_xll.SNL.Clients.Office.Excel.Functions.SPG(A271, "RD_CWOL_GLOBAL", "Issuer Credit Rating", "Local Currency LT|0")</f>
        <v>Stable</v>
      </c>
      <c r="P271" s="9" t="str">
        <f>_xll.SNL.Clients.Office.Excel.Functions.SPG(A271, "RD_RATING_ACTION_GLOBAL", "Issuer Credit Rating", "Local Currency LT|0")</f>
        <v>Upgrade | CreditWatch/Outlook (11/25/2024)</v>
      </c>
      <c r="Q271" s="10">
        <f>_xll.SNL.Clients.Office.Excel.Functions.SPG(A271, "RD_LAST_REVIEW_DATE_GLOBAL", "Issuer Credit Rating", "Local Currency LT")</f>
        <v>45621</v>
      </c>
      <c r="R271" s="10">
        <f>_xll.SNL.Clients.Office.Excel.Functions.SPG(A271, "RD_CREDIT_RATING_DATE_GLOBAL", "Issuer Credit Rating", "Local Currency LT|0")</f>
        <v>45621</v>
      </c>
      <c r="S271" s="10">
        <f>_xll.SNL.Clients.Office.Excel.Functions.SPG(A271, "RD_CREDIT_WATCH_OUTLOOK_DATE_GLOBAL", "Issuer Credit Rating", "Local Currency LT|0")</f>
        <v>45621</v>
      </c>
    </row>
    <row r="272" spans="1:19">
      <c r="A272" t="s">
        <v>276</v>
      </c>
      <c r="B272" s="10">
        <f>_xll.SNL.Clients.Office.Excel.Functions.SPG(A272,"SP_IPO_DATE")</f>
        <v>26298</v>
      </c>
      <c r="C272" s="5">
        <f>_xll.SNL.Clients.Office.Excel.Functions.SPG(A272, "SP_VOLUME_AVG_WEEKLY_TO_SHARES_OUT", , "1M")</f>
        <v>8.3436183301490612</v>
      </c>
      <c r="D272" s="5">
        <f>_xll.SNL.Clients.Office.Excel.Functions.SPG(A272, "SP_VOLUME_AVG_WEEKLY_TO_SHARES_OUT", , "3M")</f>
        <v>6.2910411145796568</v>
      </c>
      <c r="E272" s="5">
        <f>_xll.SNL.Clients.Office.Excel.Functions.SPG(A272, "SP_VOLUME_AVG_DAILY_TO_1YR_AVG_DAILY", , "1M")</f>
        <v>171.56</v>
      </c>
      <c r="F272" s="5">
        <f>_xll.SNL.Clients.Office.Excel.Functions.SPG(A272, "SP_VOLUME_AVG_DAILY_TO_1YR_AVG_DAILY", , "3M")</f>
        <v>129.36000000000001</v>
      </c>
      <c r="G272" s="9" t="str">
        <f>_xll.SNL.Clients.Office.Excel.Functions.SPG(A272, "IQ_SECTOR")</f>
        <v>Consumer Discretionary</v>
      </c>
      <c r="H272" s="9" t="str">
        <f>_xll.SNL.Clients.Office.Excel.Functions.SPG(A272, "IQ_INDUSTRY_GROUP")</f>
        <v>Consumer Durables and Apparel</v>
      </c>
      <c r="I272" s="9" t="str">
        <f>_xll.SNL.Clients.Office.Excel.Functions.SPG(A272, "IQ_INDUSTRY")</f>
        <v>Household Durables</v>
      </c>
      <c r="J272" s="9" t="str">
        <f>_xll.SNL.Clients.Office.Excel.Functions.SPG(A272, "IQ_PRIMARY_INDUSTRY")</f>
        <v>Homebuilding</v>
      </c>
      <c r="K272" s="9" t="str">
        <f>_xll.SNL.Clients.Office.Excel.Functions.SPG(A272, "NAICS_CODE", "Primary")</f>
        <v>23611 - Residential Building Construction</v>
      </c>
      <c r="L272" s="9" t="str">
        <f>_xll.SNL.Clients.Office.Excel.Functions.SPG(A272, "SP_TOPICTAG")</f>
        <v>Marketing Automation; Predictive Analytics; Smart Building; Real Estate Technology</v>
      </c>
      <c r="M272" s="5">
        <f>_xll.SNL.Clients.Office.Excel.Functions.SPG(A272, "SP_PCT_SHARES_OWNED_ALL_INSTITUTIONS")</f>
        <v>88.22</v>
      </c>
      <c r="N272" s="9" t="str">
        <f>_xll.SNL.Clients.Office.Excel.Functions.SPG(A272, "RD_CREDIT_RATING_GLOBAL", "Issuer Credit Rating", "Local Currency LT|0")</f>
        <v>BBB</v>
      </c>
      <c r="O272" s="9" t="str">
        <f>_xll.SNL.Clients.Office.Excel.Functions.SPG(A272, "RD_CWOL_GLOBAL", "Issuer Credit Rating", "Local Currency LT|0")</f>
        <v>Stable</v>
      </c>
      <c r="P272" s="9" t="str">
        <f>_xll.SNL.Clients.Office.Excel.Functions.SPG(A272, "RD_RATING_ACTION_GLOBAL", "Issuer Credit Rating", "Local Currency LT|0")</f>
        <v>Upgrade | CreditWatch/Outlook (07/27/2023)</v>
      </c>
      <c r="Q272" s="10">
        <f>_xll.SNL.Clients.Office.Excel.Functions.SPG(A272, "RD_LAST_REVIEW_DATE_GLOBAL", "Issuer Credit Rating", "Local Currency LT")</f>
        <v>45491</v>
      </c>
      <c r="R272" s="10">
        <f>_xll.SNL.Clients.Office.Excel.Functions.SPG(A272, "RD_CREDIT_RATING_DATE_GLOBAL", "Issuer Credit Rating", "Local Currency LT|0")</f>
        <v>45134</v>
      </c>
      <c r="S272" s="10">
        <f>_xll.SNL.Clients.Office.Excel.Functions.SPG(A272, "RD_CREDIT_WATCH_OUTLOOK_DATE_GLOBAL", "Issuer Credit Rating", "Local Currency LT|0")</f>
        <v>45134</v>
      </c>
    </row>
    <row r="273" spans="1:19">
      <c r="A273" t="s">
        <v>277</v>
      </c>
      <c r="B273" s="10">
        <f>_xll.SNL.Clients.Office.Excel.Functions.SPG(A273,"SP_IPO_DATE")</f>
        <v>36369</v>
      </c>
      <c r="C273" s="5">
        <f>_xll.SNL.Clients.Office.Excel.Functions.SPG(A273, "SP_VOLUME_AVG_WEEKLY_TO_SHARES_OUT", , "1M")</f>
        <v>5.3878313327331648</v>
      </c>
      <c r="D273" s="5">
        <f>_xll.SNL.Clients.Office.Excel.Functions.SPG(A273, "SP_VOLUME_AVG_WEEKLY_TO_SHARES_OUT", , "3M")</f>
        <v>5.9745467237075207</v>
      </c>
      <c r="E273" s="5">
        <f>_xll.SNL.Clients.Office.Excel.Functions.SPG(A273, "SP_VOLUME_AVG_DAILY_TO_1YR_AVG_DAILY", , "1M")</f>
        <v>125.57</v>
      </c>
      <c r="F273" s="5">
        <f>_xll.SNL.Clients.Office.Excel.Functions.SPG(A273, "SP_VOLUME_AVG_DAILY_TO_1YR_AVG_DAILY", , "3M")</f>
        <v>139.24</v>
      </c>
      <c r="G273" s="9" t="str">
        <f>_xll.SNL.Clients.Office.Excel.Functions.SPG(A273, "IQ_SECTOR")</f>
        <v>Industrials</v>
      </c>
      <c r="H273" s="9" t="str">
        <f>_xll.SNL.Clients.Office.Excel.Functions.SPG(A273, "IQ_INDUSTRY_GROUP")</f>
        <v>Capital Goods</v>
      </c>
      <c r="I273" s="9" t="str">
        <f>_xll.SNL.Clients.Office.Excel.Functions.SPG(A273, "IQ_INDUSTRY")</f>
        <v>Building Products</v>
      </c>
      <c r="J273" s="9" t="str">
        <f>_xll.SNL.Clients.Office.Excel.Functions.SPG(A273, "IQ_PRIMARY_INDUSTRY")</f>
        <v>Building Products</v>
      </c>
      <c r="K273" s="9" t="str">
        <f>_xll.SNL.Clients.Office.Excel.Functions.SPG(A273, "NAICS_CODE", "Primary")</f>
        <v>333415 - Air-Conditioning and Warm Air Heating Equipment and Commercial and Industrial Refrigeration Equipment Manufacturing</v>
      </c>
      <c r="L273" s="9" t="str">
        <f>_xll.SNL.Clients.Office.Excel.Functions.SPG(A273, "SP_TOPICTAG")</f>
        <v>Energy Management; Data Center Technology; ClimateTech</v>
      </c>
      <c r="M273" s="5">
        <f>_xll.SNL.Clients.Office.Excel.Functions.SPG(A273, "SP_PCT_SHARES_OWNED_ALL_INSTITUTIONS")</f>
        <v>67.569999999999993</v>
      </c>
      <c r="N273" s="9" t="str">
        <f>_xll.SNL.Clients.Office.Excel.Functions.SPG(A273, "RD_CREDIT_RATING_GLOBAL", "Issuer Credit Rating", "Local Currency LT|0")</f>
        <v>BBB</v>
      </c>
      <c r="O273" s="9" t="str">
        <f>_xll.SNL.Clients.Office.Excel.Functions.SPG(A273, "RD_CWOL_GLOBAL", "Issuer Credit Rating", "Local Currency LT|0")</f>
        <v>Stable</v>
      </c>
      <c r="P273" s="9" t="str">
        <f>_xll.SNL.Clients.Office.Excel.Functions.SPG(A273, "RD_RATING_ACTION_GLOBAL", "Issuer Credit Rating", "Local Currency LT|0")</f>
        <v>Upgrade | CreditWatch/Outlook (03/12/2014)</v>
      </c>
      <c r="Q273" s="10">
        <f>_xll.SNL.Clients.Office.Excel.Functions.SPG(A273, "RD_LAST_REVIEW_DATE_GLOBAL", "Issuer Credit Rating", "Local Currency LT")</f>
        <v>45404</v>
      </c>
      <c r="R273" s="10">
        <f>_xll.SNL.Clients.Office.Excel.Functions.SPG(A273, "RD_CREDIT_RATING_DATE_GLOBAL", "Issuer Credit Rating", "Local Currency LT|0")</f>
        <v>41710</v>
      </c>
      <c r="S273" s="10">
        <f>_xll.SNL.Clients.Office.Excel.Functions.SPG(A273, "RD_CREDIT_WATCH_OUTLOOK_DATE_GLOBAL", "Issuer Credit Rating", "Local Currency LT|0")</f>
        <v>41710</v>
      </c>
    </row>
    <row r="274" spans="1:19">
      <c r="A274" t="s">
        <v>278</v>
      </c>
      <c r="B274" t="str">
        <f>_xll.SNL.Clients.Office.Excel.Functions.SPG(A274,"SP_IPO_DATE")</f>
        <v/>
      </c>
      <c r="C274" s="5">
        <f>_xll.SNL.Clients.Office.Excel.Functions.SPG(A274, "SP_VOLUME_AVG_WEEKLY_TO_SHARES_OUT", , "1M")</f>
        <v>2.4539333581212492</v>
      </c>
      <c r="D274" s="5">
        <f>_xll.SNL.Clients.Office.Excel.Functions.SPG(A274, "SP_VOLUME_AVG_WEEKLY_TO_SHARES_OUT", , "3M")</f>
        <v>2.394539458261967</v>
      </c>
      <c r="E274" s="5">
        <f>_xll.SNL.Clients.Office.Excel.Functions.SPG(A274, "SP_VOLUME_AVG_DAILY_TO_1YR_AVG_DAILY", , "1M")</f>
        <v>118.84</v>
      </c>
      <c r="F274" s="5">
        <f>_xll.SNL.Clients.Office.Excel.Functions.SPG(A274, "SP_VOLUME_AVG_DAILY_TO_1YR_AVG_DAILY", , "3M")</f>
        <v>115.97</v>
      </c>
      <c r="G274" s="9" t="str">
        <f>_xll.SNL.Clients.Office.Excel.Functions.SPG(A274, "IQ_SECTOR")</f>
        <v>Materials</v>
      </c>
      <c r="H274" s="9" t="str">
        <f>_xll.SNL.Clients.Office.Excel.Functions.SPG(A274, "IQ_INDUSTRY_GROUP")</f>
        <v>Materials</v>
      </c>
      <c r="I274" s="9" t="str">
        <f>_xll.SNL.Clients.Office.Excel.Functions.SPG(A274, "IQ_INDUSTRY")</f>
        <v>Chemicals</v>
      </c>
      <c r="J274" s="9" t="str">
        <f>_xll.SNL.Clients.Office.Excel.Functions.SPG(A274, "IQ_PRIMARY_INDUSTRY")</f>
        <v>Industrial Gases</v>
      </c>
      <c r="K274" s="9" t="str">
        <f>_xll.SNL.Clients.Office.Excel.Functions.SPG(A274, "NAICS_CODE", "Primary")</f>
        <v>325120 - Industrial Gas Manufacturing</v>
      </c>
      <c r="L274" s="9" t="str">
        <f>_xll.SNL.Clients.Office.Excel.Functions.SPG(A274, "SP_TOPICTAG")</f>
        <v>Clean Energy; Environmental Engineering; Fuel Cells; CleanTech; ClimateTech</v>
      </c>
      <c r="M274" s="5">
        <f>_xll.SNL.Clients.Office.Excel.Functions.SPG(A274, "SP_PCT_SHARES_OWNED_ALL_INSTITUTIONS")</f>
        <v>83.96</v>
      </c>
      <c r="N274" s="9" t="str">
        <f>_xll.SNL.Clients.Office.Excel.Functions.SPG(A274, "RD_CREDIT_RATING_GLOBAL", "Issuer Credit Rating", "Local Currency LT|0")</f>
        <v>A</v>
      </c>
      <c r="O274" s="9" t="str">
        <f>_xll.SNL.Clients.Office.Excel.Functions.SPG(A274, "RD_CWOL_GLOBAL", "Issuer Credit Rating", "Local Currency LT|0")</f>
        <v>Stable</v>
      </c>
      <c r="P274" s="9" t="str">
        <f>_xll.SNL.Clients.Office.Excel.Functions.SPG(A274, "RD_RATING_ACTION_GLOBAL", "Issuer Credit Rating", "Local Currency LT|0")</f>
        <v>New Rating | CreditWatch/Outlook (03/05/2019)</v>
      </c>
      <c r="Q274" s="10">
        <f>_xll.SNL.Clients.Office.Excel.Functions.SPG(A274, "RD_LAST_REVIEW_DATE_GLOBAL", "Issuer Credit Rating", "Local Currency LT")</f>
        <v>45439</v>
      </c>
      <c r="R274" s="10">
        <f>_xll.SNL.Clients.Office.Excel.Functions.SPG(A274, "RD_CREDIT_RATING_DATE_GLOBAL", "Issuer Credit Rating", "Local Currency LT|0")</f>
        <v>43529</v>
      </c>
      <c r="S274" s="10">
        <f>_xll.SNL.Clients.Office.Excel.Functions.SPG(A274, "RD_CREDIT_WATCH_OUTLOOK_DATE_GLOBAL", "Issuer Credit Rating", "Local Currency LT|0")</f>
        <v>43529</v>
      </c>
    </row>
    <row r="275" spans="1:19">
      <c r="A275" t="s">
        <v>279</v>
      </c>
      <c r="B275" t="str">
        <f>_xll.SNL.Clients.Office.Excel.Functions.SPG(A275,"SP_IPO_DATE")</f>
        <v/>
      </c>
      <c r="C275" s="5">
        <f>_xll.SNL.Clients.Office.Excel.Functions.SPG(A275, "SP_VOLUME_AVG_WEEKLY_TO_SHARES_OUT", , "1M")</f>
        <v>4.0807690204000089</v>
      </c>
      <c r="D275" s="5">
        <f>_xll.SNL.Clients.Office.Excel.Functions.SPG(A275, "SP_VOLUME_AVG_WEEKLY_TO_SHARES_OUT", , "3M")</f>
        <v>4.8557628257159093</v>
      </c>
      <c r="E275" s="5">
        <f>_xll.SNL.Clients.Office.Excel.Functions.SPG(A275, "SP_VOLUME_AVG_DAILY_TO_1YR_AVG_DAILY", , "1M")</f>
        <v>86.91</v>
      </c>
      <c r="F275" s="5">
        <f>_xll.SNL.Clients.Office.Excel.Functions.SPG(A275, "SP_VOLUME_AVG_DAILY_TO_1YR_AVG_DAILY", , "3M")</f>
        <v>103.42</v>
      </c>
      <c r="G275" s="9" t="str">
        <f>_xll.SNL.Clients.Office.Excel.Functions.SPG(A275, "IQ_SECTOR")</f>
        <v>Communication Services</v>
      </c>
      <c r="H275" s="9" t="str">
        <f>_xll.SNL.Clients.Office.Excel.Functions.SPG(A275, "IQ_INDUSTRY_GROUP")</f>
        <v>Media and Entertainment</v>
      </c>
      <c r="I275" s="9" t="str">
        <f>_xll.SNL.Clients.Office.Excel.Functions.SPG(A275, "IQ_INDUSTRY")</f>
        <v>Entertainment</v>
      </c>
      <c r="J275" s="9" t="str">
        <f>_xll.SNL.Clients.Office.Excel.Functions.SPG(A275, "IQ_PRIMARY_INDUSTRY")</f>
        <v>Movies and Entertainment</v>
      </c>
      <c r="K275" s="9" t="str">
        <f>_xll.SNL.Clients.Office.Excel.Functions.SPG(A275, "NAICS_CODE", "Primary")</f>
        <v>7111 - Performing Arts Companies</v>
      </c>
      <c r="L275" s="9" t="str">
        <f>_xll.SNL.Clients.Office.Excel.Functions.SPG(A275, "SP_TOPICTAG")</f>
        <v>Tourism; Video Streaming; Amateur Sports</v>
      </c>
      <c r="M275" s="5">
        <f>_xll.SNL.Clients.Office.Excel.Functions.SPG(A275, "SP_PCT_SHARES_OWNED_ALL_INSTITUTIONS")</f>
        <v>71.38</v>
      </c>
      <c r="N275" s="9" t="str">
        <f>_xll.SNL.Clients.Office.Excel.Functions.SPG(A275, "RD_CREDIT_RATING_GLOBAL", "Issuer Credit Rating", "Local Currency LT|0")</f>
        <v>BB-</v>
      </c>
      <c r="O275" s="9" t="str">
        <f>_xll.SNL.Clients.Office.Excel.Functions.SPG(A275, "RD_CWOL_GLOBAL", "Issuer Credit Rating", "Local Currency LT|0")</f>
        <v>Negative</v>
      </c>
      <c r="P275" s="9" t="str">
        <f>_xll.SNL.Clients.Office.Excel.Functions.SPG(A275, "RD_RATING_ACTION_GLOBAL", "Issuer Credit Rating", "Local Currency LT|0")</f>
        <v>CreditWatch/Outlook (05/29/2024)</v>
      </c>
      <c r="Q275" s="10">
        <f>_xll.SNL.Clients.Office.Excel.Functions.SPG(A275, "RD_LAST_REVIEW_DATE_GLOBAL", "Issuer Credit Rating", "Local Currency LT")</f>
        <v>45616</v>
      </c>
      <c r="R275" s="10">
        <f>_xll.SNL.Clients.Office.Excel.Functions.SPG(A275, "RD_CREDIT_RATING_DATE_GLOBAL", "Issuer Credit Rating", "Local Currency LT|0")</f>
        <v>45091</v>
      </c>
      <c r="S275" s="10">
        <f>_xll.SNL.Clients.Office.Excel.Functions.SPG(A275, "RD_CREDIT_WATCH_OUTLOOK_DATE_GLOBAL", "Issuer Credit Rating", "Local Currency LT|0")</f>
        <v>45441</v>
      </c>
    </row>
    <row r="276" spans="1:19">
      <c r="A276" t="s">
        <v>280</v>
      </c>
      <c r="B276" s="10">
        <f>_xll.SNL.Clients.Office.Excel.Functions.SPG(A276,"SP_IPO_DATE")</f>
        <v>37896</v>
      </c>
      <c r="C276" s="5">
        <f>_xll.SNL.Clients.Office.Excel.Functions.SPG(A276, "SP_VOLUME_AVG_WEEKLY_TO_SHARES_OUT", , "1M")</f>
        <v>3.9962337702790127</v>
      </c>
      <c r="D276" s="5">
        <f>_xll.SNL.Clients.Office.Excel.Functions.SPG(A276, "SP_VOLUME_AVG_WEEKLY_TO_SHARES_OUT", , "3M")</f>
        <v>4.129585414311931</v>
      </c>
      <c r="E276" s="5">
        <f>_xll.SNL.Clients.Office.Excel.Functions.SPG(A276, "SP_VOLUME_AVG_DAILY_TO_1YR_AVG_DAILY", , "1M")</f>
        <v>102.46</v>
      </c>
      <c r="F276" s="5">
        <f>_xll.SNL.Clients.Office.Excel.Functions.SPG(A276, "SP_VOLUME_AVG_DAILY_TO_1YR_AVG_DAILY", , "3M")</f>
        <v>105.88</v>
      </c>
      <c r="G276" s="9" t="str">
        <f>_xll.SNL.Clients.Office.Excel.Functions.SPG(A276, "IQ_SECTOR")</f>
        <v>Consumer Discretionary</v>
      </c>
      <c r="H276" s="9" t="str">
        <f>_xll.SNL.Clients.Office.Excel.Functions.SPG(A276, "IQ_INDUSTRY_GROUP")</f>
        <v>Consumer Discretionary Distribution and Retail</v>
      </c>
      <c r="I276" s="9" t="str">
        <f>_xll.SNL.Clients.Office.Excel.Functions.SPG(A276, "IQ_INDUSTRY")</f>
        <v>Distributors</v>
      </c>
      <c r="J276" s="9" t="str">
        <f>_xll.SNL.Clients.Office.Excel.Functions.SPG(A276, "IQ_PRIMARY_INDUSTRY")</f>
        <v>Distributors</v>
      </c>
      <c r="K276" s="9" t="str">
        <f>_xll.SNL.Clients.Office.Excel.Functions.SPG(A276, "NAICS_CODE", "Primary")</f>
        <v>4231 - Motor Vehicle and Motor Vehicle Parts and Supplies Merchant Wholesalers</v>
      </c>
      <c r="L276" s="9" t="str">
        <f>_xll.SNL.Clients.Office.Excel.Functions.SPG(A276, "SP_TOPICTAG")</f>
        <v>Fleet Management; Freight Service; Industrial Automation; Last Mile Transportation; Sensors; Process Automation; Artificial Intelligence</v>
      </c>
      <c r="M276" s="5">
        <f>_xll.SNL.Clients.Office.Excel.Functions.SPG(A276, "SP_PCT_SHARES_OWNED_ALL_INSTITUTIONS")</f>
        <v>98.2</v>
      </c>
      <c r="N276" s="9" t="str">
        <f>_xll.SNL.Clients.Office.Excel.Functions.SPG(A276, "RD_CREDIT_RATING_GLOBAL", "Issuer Credit Rating", "Local Currency LT|0")</f>
        <v>BBB-</v>
      </c>
      <c r="O276" s="9" t="str">
        <f>_xll.SNL.Clients.Office.Excel.Functions.SPG(A276, "RD_CWOL_GLOBAL", "Issuer Credit Rating", "Local Currency LT|0")</f>
        <v>Stable</v>
      </c>
      <c r="P276" s="9" t="str">
        <f>_xll.SNL.Clients.Office.Excel.Functions.SPG(A276, "RD_RATING_ACTION_GLOBAL", "Issuer Credit Rating", "Local Currency LT|0")</f>
        <v>Upgrade | CreditWatch/Outlook (04/18/2022)</v>
      </c>
      <c r="Q276" s="10">
        <f>_xll.SNL.Clients.Office.Excel.Functions.SPG(A276, "RD_LAST_REVIEW_DATE_GLOBAL", "Issuer Credit Rating", "Local Currency LT")</f>
        <v>45428</v>
      </c>
      <c r="R276" s="10">
        <f>_xll.SNL.Clients.Office.Excel.Functions.SPG(A276, "RD_CREDIT_RATING_DATE_GLOBAL", "Issuer Credit Rating", "Local Currency LT|0")</f>
        <v>44669</v>
      </c>
      <c r="S276" s="10">
        <f>_xll.SNL.Clients.Office.Excel.Functions.SPG(A276, "RD_CREDIT_WATCH_OUTLOOK_DATE_GLOBAL", "Issuer Credit Rating", "Local Currency LT|0")</f>
        <v>44669</v>
      </c>
    </row>
    <row r="277" spans="1:19">
      <c r="A277" t="s">
        <v>281</v>
      </c>
      <c r="B277" t="str">
        <f>_xll.SNL.Clients.Office.Excel.Functions.SPG(A277,"SP_IPO_DATE")</f>
        <v/>
      </c>
      <c r="C277" s="5">
        <f>_xll.SNL.Clients.Office.Excel.Functions.SPG(A277, "SP_VOLUME_AVG_WEEKLY_TO_SHARES_OUT", , "1M")</f>
        <v>3.1547147668698567</v>
      </c>
      <c r="D277" s="5">
        <f>_xll.SNL.Clients.Office.Excel.Functions.SPG(A277, "SP_VOLUME_AVG_WEEKLY_TO_SHARES_OUT", , "3M")</f>
        <v>2.8916266753554614</v>
      </c>
      <c r="E277" s="5">
        <f>_xll.SNL.Clients.Office.Excel.Functions.SPG(A277, "SP_VOLUME_AVG_DAILY_TO_1YR_AVG_DAILY", , "1M")</f>
        <v>132.9</v>
      </c>
      <c r="F277" s="5">
        <f>_xll.SNL.Clients.Office.Excel.Functions.SPG(A277, "SP_VOLUME_AVG_DAILY_TO_1YR_AVG_DAILY", , "3M")</f>
        <v>121.82</v>
      </c>
      <c r="G277" s="9" t="str">
        <f>_xll.SNL.Clients.Office.Excel.Functions.SPG(A277, "IQ_SECTOR")</f>
        <v>Industrials</v>
      </c>
      <c r="H277" s="9" t="str">
        <f>_xll.SNL.Clients.Office.Excel.Functions.SPG(A277, "IQ_INDUSTRY_GROUP")</f>
        <v>Capital Goods</v>
      </c>
      <c r="I277" s="9" t="str">
        <f>_xll.SNL.Clients.Office.Excel.Functions.SPG(A277, "IQ_INDUSTRY")</f>
        <v>Aerospace and Defense</v>
      </c>
      <c r="J277" s="9" t="str">
        <f>_xll.SNL.Clients.Office.Excel.Functions.SPG(A277, "IQ_PRIMARY_INDUSTRY")</f>
        <v>Aerospace and Defense</v>
      </c>
      <c r="K277" s="9" t="str">
        <f>_xll.SNL.Clients.Office.Excel.Functions.SPG(A277, "NAICS_CODE", "Primary")</f>
        <v>336411 - Aircraft Manufacturing</v>
      </c>
      <c r="L277" s="9" t="str">
        <f>_xll.SNL.Clients.Office.Excel.Functions.SPG(A277, "SP_TOPICTAG")</f>
        <v>Energy Storage; Homeland Security; Industrial Automation; Physical Security; Simulation; Network Security; Security Management; Commercial Space Launch; Utility Scale Solar</v>
      </c>
      <c r="M277" s="5">
        <f>_xll.SNL.Clients.Office.Excel.Functions.SPG(A277, "SP_PCT_SHARES_OWNED_ALL_INSTITUTIONS")</f>
        <v>74.89</v>
      </c>
      <c r="N277" s="9" t="str">
        <f>_xll.SNL.Clients.Office.Excel.Functions.SPG(A277, "RD_CREDIT_RATING_GLOBAL", "Issuer Credit Rating", "Local Currency LT|0")</f>
        <v>A-</v>
      </c>
      <c r="O277" s="9" t="str">
        <f>_xll.SNL.Clients.Office.Excel.Functions.SPG(A277, "RD_CWOL_GLOBAL", "Issuer Credit Rating", "Local Currency LT|0")</f>
        <v>Stable</v>
      </c>
      <c r="P277" s="9" t="str">
        <f>_xll.SNL.Clients.Office.Excel.Functions.SPG(A277, "RD_RATING_ACTION_GLOBAL", "Issuer Credit Rating", "Local Currency LT|0")</f>
        <v>Upgrade | CreditWatch/Outlook (05/02/2019)</v>
      </c>
      <c r="Q277" s="10">
        <f>_xll.SNL.Clients.Office.Excel.Functions.SPG(A277, "RD_LAST_REVIEW_DATE_GLOBAL", "Issuer Credit Rating", "Local Currency LT")</f>
        <v>45434</v>
      </c>
      <c r="R277" s="10">
        <f>_xll.SNL.Clients.Office.Excel.Functions.SPG(A277, "RD_CREDIT_RATING_DATE_GLOBAL", "Issuer Credit Rating", "Local Currency LT|0")</f>
        <v>43587</v>
      </c>
      <c r="S277" s="10">
        <f>_xll.SNL.Clients.Office.Excel.Functions.SPG(A277, "RD_CREDIT_WATCH_OUTLOOK_DATE_GLOBAL", "Issuer Credit Rating", "Local Currency LT|0")</f>
        <v>43587</v>
      </c>
    </row>
    <row r="278" spans="1:19">
      <c r="A278" t="s">
        <v>282</v>
      </c>
      <c r="B278" t="str">
        <f>_xll.SNL.Clients.Office.Excel.Functions.SPG(A278,"SP_IPO_DATE")</f>
        <v/>
      </c>
      <c r="C278" s="5">
        <f>_xll.SNL.Clients.Office.Excel.Functions.SPG(A278, "SP_VOLUME_AVG_WEEKLY_TO_SHARES_OUT", , "1M")</f>
        <v>1.5299487657196087</v>
      </c>
      <c r="D278" s="5">
        <f>_xll.SNL.Clients.Office.Excel.Functions.SPG(A278, "SP_VOLUME_AVG_WEEKLY_TO_SHARES_OUT", , "3M")</f>
        <v>1.7418715537058462</v>
      </c>
      <c r="E278" s="5">
        <f>_xll.SNL.Clients.Office.Excel.Functions.SPG(A278, "SP_VOLUME_AVG_DAILY_TO_1YR_AVG_DAILY", , "1M")</f>
        <v>91.96</v>
      </c>
      <c r="F278" s="5">
        <f>_xll.SNL.Clients.Office.Excel.Functions.SPG(A278, "SP_VOLUME_AVG_DAILY_TO_1YR_AVG_DAILY", , "3M")</f>
        <v>104.7</v>
      </c>
      <c r="G278" s="9" t="str">
        <f>_xll.SNL.Clients.Office.Excel.Functions.SPG(A278, "IQ_SECTOR")</f>
        <v>Financials</v>
      </c>
      <c r="H278" s="9" t="str">
        <f>_xll.SNL.Clients.Office.Excel.Functions.SPG(A278, "IQ_INDUSTRY_GROUP")</f>
        <v>Insurance</v>
      </c>
      <c r="I278" s="9" t="str">
        <f>_xll.SNL.Clients.Office.Excel.Functions.SPG(A278, "IQ_INDUSTRY")</f>
        <v>Insurance</v>
      </c>
      <c r="J278" s="9" t="str">
        <f>_xll.SNL.Clients.Office.Excel.Functions.SPG(A278, "IQ_PRIMARY_INDUSTRY")</f>
        <v>Property and Casualty Insurance</v>
      </c>
      <c r="K278" s="9" t="str">
        <f>_xll.SNL.Clients.Office.Excel.Functions.SPG(A278, "NAICS_CODE", "Primary")</f>
        <v>524126 - Direct Property and Casualty Insurance Carriers</v>
      </c>
      <c r="L278" s="9" t="str">
        <f>_xll.SNL.Clients.Office.Excel.Functions.SPG(A278, "SP_TOPICTAG")</f>
        <v>Nutraceutical</v>
      </c>
      <c r="M278" s="5">
        <f>_xll.SNL.Clients.Office.Excel.Functions.SPG(A278, "SP_PCT_SHARES_OWNED_ALL_INSTITUTIONS")</f>
        <v>59.67</v>
      </c>
      <c r="N278" s="9" t="str">
        <f>_xll.SNL.Clients.Office.Excel.Functions.SPG(A278, "RD_CREDIT_RATING_GLOBAL", "Issuer Credit Rating", "Local Currency LT|0")</f>
        <v>A</v>
      </c>
      <c r="O278" s="9" t="str">
        <f>_xll.SNL.Clients.Office.Excel.Functions.SPG(A278, "RD_CWOL_GLOBAL", "Issuer Credit Rating", "Local Currency LT|0")</f>
        <v>Stable</v>
      </c>
      <c r="P278" s="9" t="str">
        <f>_xll.SNL.Clients.Office.Excel.Functions.SPG(A278, "RD_RATING_ACTION_GLOBAL", "Issuer Credit Rating", "Local Currency LT|0")</f>
        <v>Downgrade | CreditWatch/Outlook (06/05/2017)</v>
      </c>
      <c r="Q278" s="10">
        <f>_xll.SNL.Clients.Office.Excel.Functions.SPG(A278, "RD_LAST_REVIEW_DATE_GLOBAL", "Issuer Credit Rating", "Local Currency LT")</f>
        <v>45623</v>
      </c>
      <c r="R278" s="10">
        <f>_xll.SNL.Clients.Office.Excel.Functions.SPG(A278, "RD_CREDIT_RATING_DATE_GLOBAL", "Issuer Credit Rating", "Local Currency LT|0")</f>
        <v>42891</v>
      </c>
      <c r="S278" s="10">
        <f>_xll.SNL.Clients.Office.Excel.Functions.SPG(A278, "RD_CREDIT_WATCH_OUTLOOK_DATE_GLOBAL", "Issuer Credit Rating", "Local Currency LT|0")</f>
        <v>42891</v>
      </c>
    </row>
    <row r="279" spans="1:19">
      <c r="A279" t="s">
        <v>283</v>
      </c>
      <c r="B279" t="str">
        <f>_xll.SNL.Clients.Office.Excel.Functions.SPG(A279,"SP_IPO_DATE")</f>
        <v/>
      </c>
      <c r="C279" s="5">
        <f>_xll.SNL.Clients.Office.Excel.Functions.SPG(A279, "SP_VOLUME_AVG_WEEKLY_TO_SHARES_OUT", , "1M")</f>
        <v>1.9181761815023635</v>
      </c>
      <c r="D279" s="5">
        <f>_xll.SNL.Clients.Office.Excel.Functions.SPG(A279, "SP_VOLUME_AVG_WEEKLY_TO_SHARES_OUT", , "3M")</f>
        <v>2.0497395578928637</v>
      </c>
      <c r="E279" s="5">
        <f>_xll.SNL.Clients.Office.Excel.Functions.SPG(A279, "SP_VOLUME_AVG_DAILY_TO_1YR_AVG_DAILY", , "1M")</f>
        <v>90.52</v>
      </c>
      <c r="F279" s="5">
        <f>_xll.SNL.Clients.Office.Excel.Functions.SPG(A279, "SP_VOLUME_AVG_DAILY_TO_1YR_AVG_DAILY", , "3M")</f>
        <v>96.73</v>
      </c>
      <c r="G279" s="9" t="str">
        <f>_xll.SNL.Clients.Office.Excel.Functions.SPG(A279, "IQ_SECTOR")</f>
        <v>Consumer Discretionary</v>
      </c>
      <c r="H279" s="9" t="str">
        <f>_xll.SNL.Clients.Office.Excel.Functions.SPG(A279, "IQ_INDUSTRY_GROUP")</f>
        <v>Consumer Discretionary Distribution and Retail</v>
      </c>
      <c r="I279" s="9" t="str">
        <f>_xll.SNL.Clients.Office.Excel.Functions.SPG(A279, "IQ_INDUSTRY")</f>
        <v>Specialty Retail</v>
      </c>
      <c r="J279" s="9" t="str">
        <f>_xll.SNL.Clients.Office.Excel.Functions.SPG(A279, "IQ_PRIMARY_INDUSTRY")</f>
        <v>Home Improvement Retail</v>
      </c>
      <c r="K279" s="9" t="str">
        <f>_xll.SNL.Clients.Office.Excel.Functions.SPG(A279, "NAICS_CODE", "Primary")</f>
        <v>444 - Building Material and Garden Equipment and Supplies Dealers</v>
      </c>
      <c r="L279" s="9" t="str">
        <f>_xll.SNL.Clients.Office.Excel.Functions.SPG(A279, "SP_TOPICTAG")</f>
        <v>Home Improvement; Team Collaboration</v>
      </c>
      <c r="M279" s="5">
        <f>_xll.SNL.Clients.Office.Excel.Functions.SPG(A279, "SP_PCT_SHARES_OWNED_ALL_INSTITUTIONS")</f>
        <v>77.13</v>
      </c>
      <c r="N279" s="9" t="str">
        <f>_xll.SNL.Clients.Office.Excel.Functions.SPG(A279, "RD_CREDIT_RATING_GLOBAL", "Issuer Credit Rating", "Local Currency LT|0")</f>
        <v>BBB+</v>
      </c>
      <c r="O279" s="9" t="str">
        <f>_xll.SNL.Clients.Office.Excel.Functions.SPG(A279, "RD_CWOL_GLOBAL", "Issuer Credit Rating", "Local Currency LT|0")</f>
        <v>Stable</v>
      </c>
      <c r="P279" s="9" t="str">
        <f>_xll.SNL.Clients.Office.Excel.Functions.SPG(A279, "RD_RATING_ACTION_GLOBAL", "Issuer Credit Rating", "Local Currency LT|0")</f>
        <v>Downgrade | CreditWatch/Outlook (12/12/2018)</v>
      </c>
      <c r="Q279" s="10">
        <f>_xll.SNL.Clients.Office.Excel.Functions.SPG(A279, "RD_LAST_REVIEW_DATE_GLOBAL", "Issuer Credit Rating", "Local Currency LT")</f>
        <v>45467</v>
      </c>
      <c r="R279" s="10">
        <f>_xll.SNL.Clients.Office.Excel.Functions.SPG(A279, "RD_CREDIT_RATING_DATE_GLOBAL", "Issuer Credit Rating", "Local Currency LT|0")</f>
        <v>43446</v>
      </c>
      <c r="S279" s="10">
        <f>_xll.SNL.Clients.Office.Excel.Functions.SPG(A279, "RD_CREDIT_WATCH_OUTLOOK_DATE_GLOBAL", "Issuer Credit Rating", "Local Currency LT|0")</f>
        <v>43446</v>
      </c>
    </row>
    <row r="280" spans="1:19">
      <c r="A280" t="s">
        <v>284</v>
      </c>
      <c r="B280" s="10">
        <f>_xll.SNL.Clients.Office.Excel.Functions.SPG(A280,"SP_IPO_DATE")</f>
        <v>39289</v>
      </c>
      <c r="C280" s="5">
        <f>_xll.SNL.Clients.Office.Excel.Functions.SPG(A280, "SP_VOLUME_AVG_WEEKLY_TO_SHARES_OUT", , "1M")</f>
        <v>7.072562396381052</v>
      </c>
      <c r="D280" s="5">
        <f>_xll.SNL.Clients.Office.Excel.Functions.SPG(A280, "SP_VOLUME_AVG_WEEKLY_TO_SHARES_OUT", , "3M")</f>
        <v>7.9464004757348157</v>
      </c>
      <c r="E280" s="5">
        <f>_xll.SNL.Clients.Office.Excel.Functions.SPG(A280, "SP_VOLUME_AVG_DAILY_TO_1YR_AVG_DAILY", , "1M")</f>
        <v>77.150000000000006</v>
      </c>
      <c r="F280" s="5">
        <f>_xll.SNL.Clients.Office.Excel.Functions.SPG(A280, "SP_VOLUME_AVG_DAILY_TO_1YR_AVG_DAILY", , "3M")</f>
        <v>86.69</v>
      </c>
      <c r="G280" s="9" t="str">
        <f>_xll.SNL.Clients.Office.Excel.Functions.SPG(A280, "IQ_SECTOR")</f>
        <v>Consumer Discretionary</v>
      </c>
      <c r="H280" s="9" t="str">
        <f>_xll.SNL.Clients.Office.Excel.Functions.SPG(A280, "IQ_INDUSTRY_GROUP")</f>
        <v>Consumer Durables and Apparel</v>
      </c>
      <c r="I280" s="9" t="str">
        <f>_xll.SNL.Clients.Office.Excel.Functions.SPG(A280, "IQ_INDUSTRY")</f>
        <v>Textiles, Apparel and Luxury Goods</v>
      </c>
      <c r="J280" s="9" t="str">
        <f>_xll.SNL.Clients.Office.Excel.Functions.SPG(A280, "IQ_PRIMARY_INDUSTRY")</f>
        <v>Apparel, Accessories and Luxury Goods</v>
      </c>
      <c r="K280" s="9" t="str">
        <f>_xll.SNL.Clients.Office.Excel.Functions.SPG(A280, "NAICS_CODE", "Primary")</f>
        <v>315 - Apparel Manufacturing</v>
      </c>
      <c r="L280" s="9" t="str">
        <f>_xll.SNL.Clients.Office.Excel.Functions.SPG(A280, "SP_TOPICTAG")</f>
        <v>Fitness; Lifestyle; Smart Clothing</v>
      </c>
      <c r="M280" s="5">
        <f>_xll.SNL.Clients.Office.Excel.Functions.SPG(A280, "SP_PCT_SHARES_OWNED_ALL_INSTITUTIONS")</f>
        <v>84.54</v>
      </c>
      <c r="N280" s="9" t="str">
        <f>_xll.SNL.Clients.Office.Excel.Functions.SPG(A280, "RD_CREDIT_RATING_GLOBAL", "Issuer Credit Rating", "Local Currency LT|0")</f>
        <v/>
      </c>
      <c r="O280" s="9" t="str">
        <f>_xll.SNL.Clients.Office.Excel.Functions.SPG(A280, "RD_CWOL_GLOBAL", "Issuer Credit Rating", "Local Currency LT|0")</f>
        <v/>
      </c>
      <c r="P280" s="9" t="str">
        <f>_xll.SNL.Clients.Office.Excel.Functions.SPG(A280, "RD_RATING_ACTION_GLOBAL", "Issuer Credit Rating", "Local Currency LT|0")</f>
        <v/>
      </c>
      <c r="Q280" s="10" t="str">
        <f>_xll.SNL.Clients.Office.Excel.Functions.SPG(A280, "RD_LAST_REVIEW_DATE_GLOBAL", "Issuer Credit Rating", "Local Currency LT")</f>
        <v/>
      </c>
      <c r="R280" s="10" t="str">
        <f>_xll.SNL.Clients.Office.Excel.Functions.SPG(A280, "RD_CREDIT_RATING_DATE_GLOBAL", "Issuer Credit Rating", "Local Currency LT|0")</f>
        <v/>
      </c>
      <c r="S280" s="10" t="str">
        <f>_xll.SNL.Clients.Office.Excel.Functions.SPG(A280, "RD_CREDIT_WATCH_OUTLOOK_DATE_GLOBAL", "Issuer Credit Rating", "Local Currency LT|0")</f>
        <v/>
      </c>
    </row>
    <row r="281" spans="1:19">
      <c r="A281" t="s">
        <v>285</v>
      </c>
      <c r="B281" t="str">
        <f>_xll.SNL.Clients.Office.Excel.Functions.SPG(A281,"SP_IPO_DATE")</f>
        <v/>
      </c>
      <c r="C281" s="5">
        <f>_xll.SNL.Clients.Office.Excel.Functions.SPG(A281, "SP_VOLUME_AVG_WEEKLY_TO_SHARES_OUT", , "1M")</f>
        <v>4.3462900787340146</v>
      </c>
      <c r="D281" s="5">
        <f>_xll.SNL.Clients.Office.Excel.Functions.SPG(A281, "SP_VOLUME_AVG_WEEKLY_TO_SHARES_OUT", , "3M")</f>
        <v>4.4752022854088125</v>
      </c>
      <c r="E281" s="5">
        <f>_xll.SNL.Clients.Office.Excel.Functions.SPG(A281, "SP_VOLUME_AVG_DAILY_TO_1YR_AVG_DAILY", , "1M")</f>
        <v>132.06</v>
      </c>
      <c r="F281" s="5">
        <f>_xll.SNL.Clients.Office.Excel.Functions.SPG(A281, "SP_VOLUME_AVG_DAILY_TO_1YR_AVG_DAILY", , "3M")</f>
        <v>135.97</v>
      </c>
      <c r="G281" s="9" t="str">
        <f>_xll.SNL.Clients.Office.Excel.Functions.SPG(A281, "IQ_SECTOR")</f>
        <v>Materials</v>
      </c>
      <c r="H281" s="9" t="str">
        <f>_xll.SNL.Clients.Office.Excel.Functions.SPG(A281, "IQ_INDUSTRY_GROUP")</f>
        <v>Materials</v>
      </c>
      <c r="I281" s="9" t="str">
        <f>_xll.SNL.Clients.Office.Excel.Functions.SPG(A281, "IQ_INDUSTRY")</f>
        <v>Chemicals</v>
      </c>
      <c r="J281" s="9" t="str">
        <f>_xll.SNL.Clients.Office.Excel.Functions.SPG(A281, "IQ_PRIMARY_INDUSTRY")</f>
        <v>Commodity Chemicals</v>
      </c>
      <c r="K281" s="9" t="str">
        <f>_xll.SNL.Clients.Office.Excel.Functions.SPG(A281, "NAICS_CODE", "Primary")</f>
        <v>3252 - Resin, Synthetic Rubber, and Artificial and Synthetic Fibers and Filaments Manufacturing</v>
      </c>
      <c r="L281" s="9" t="str">
        <f>_xll.SNL.Clients.Office.Excel.Functions.SPG(A281, "SP_TOPICTAG")</f>
        <v>Disposal and Recycling</v>
      </c>
      <c r="M281" s="5">
        <f>_xll.SNL.Clients.Office.Excel.Functions.SPG(A281, "SP_PCT_SHARES_OWNED_ALL_INSTITUTIONS")</f>
        <v>73.930000000000007</v>
      </c>
      <c r="N281" s="9" t="str">
        <f>_xll.SNL.Clients.Office.Excel.Functions.SPG(A281, "RD_CREDIT_RATING_GLOBAL", "Issuer Credit Rating", "Local Currency LT|0")</f>
        <v>BBB</v>
      </c>
      <c r="O281" s="9" t="str">
        <f>_xll.SNL.Clients.Office.Excel.Functions.SPG(A281, "RD_CWOL_GLOBAL", "Issuer Credit Rating", "Local Currency LT|0")</f>
        <v>Stable</v>
      </c>
      <c r="P281" s="9" t="str">
        <f>_xll.SNL.Clients.Office.Excel.Functions.SPG(A281, "RD_RATING_ACTION_GLOBAL", "Issuer Credit Rating", "Local Currency LT|0")</f>
        <v>Upgrade | CreditWatch/Outlook (07/22/2021)</v>
      </c>
      <c r="Q281" s="10">
        <f>_xll.SNL.Clients.Office.Excel.Functions.SPG(A281, "RD_LAST_REVIEW_DATE_GLOBAL", "Issuer Credit Rating", "Local Currency LT")</f>
        <v>45681</v>
      </c>
      <c r="R281" s="10">
        <f>_xll.SNL.Clients.Office.Excel.Functions.SPG(A281, "RD_CREDIT_RATING_DATE_GLOBAL", "Issuer Credit Rating", "Local Currency LT|0")</f>
        <v>44399</v>
      </c>
      <c r="S281" s="10">
        <f>_xll.SNL.Clients.Office.Excel.Functions.SPG(A281, "RD_CREDIT_WATCH_OUTLOOK_DATE_GLOBAL", "Issuer Credit Rating", "Local Currency LT|0")</f>
        <v>44399</v>
      </c>
    </row>
    <row r="282" spans="1:19">
      <c r="A282" t="s">
        <v>286</v>
      </c>
      <c r="B282" t="str">
        <f>_xll.SNL.Clients.Office.Excel.Functions.SPG(A282,"SP_IPO_DATE")</f>
        <v/>
      </c>
      <c r="C282" s="5">
        <f>_xll.SNL.Clients.Office.Excel.Functions.SPG(A282, "SP_VOLUME_AVG_WEEKLY_TO_SHARES_OUT", , "1M")</f>
        <v>3.9757572253071451</v>
      </c>
      <c r="D282" s="5">
        <f>_xll.SNL.Clients.Office.Excel.Functions.SPG(A282, "SP_VOLUME_AVG_WEEKLY_TO_SHARES_OUT", , "3M")</f>
        <v>3.4470339519802566</v>
      </c>
      <c r="E282" s="5">
        <f>_xll.SNL.Clients.Office.Excel.Functions.SPG(A282, "SP_VOLUME_AVG_DAILY_TO_1YR_AVG_DAILY", , "1M")</f>
        <v>126.58</v>
      </c>
      <c r="F282" s="5">
        <f>_xll.SNL.Clients.Office.Excel.Functions.SPG(A282, "SP_VOLUME_AVG_DAILY_TO_1YR_AVG_DAILY", , "3M")</f>
        <v>109.74</v>
      </c>
      <c r="G282" s="9" t="str">
        <f>_xll.SNL.Clients.Office.Excel.Functions.SPG(A282, "IQ_SECTOR")</f>
        <v>Financials</v>
      </c>
      <c r="H282" s="9" t="str">
        <f>_xll.SNL.Clients.Office.Excel.Functions.SPG(A282, "IQ_INDUSTRY_GROUP")</f>
        <v>Banks</v>
      </c>
      <c r="I282" s="9" t="str">
        <f>_xll.SNL.Clients.Office.Excel.Functions.SPG(A282, "IQ_INDUSTRY")</f>
        <v>Banks</v>
      </c>
      <c r="J282" s="9" t="str">
        <f>_xll.SNL.Clients.Office.Excel.Functions.SPG(A282, "IQ_PRIMARY_INDUSTRY")</f>
        <v>Regional Banks</v>
      </c>
      <c r="K282" s="9" t="str">
        <f>_xll.SNL.Clients.Office.Excel.Functions.SPG(A282, "NAICS_CODE", "Primary")</f>
        <v>522110 - Commercial Banking</v>
      </c>
      <c r="L282" s="9" t="str">
        <f>_xll.SNL.Clients.Office.Excel.Functions.SPG(A282, "SP_TOPICTAG")</f>
        <v>Consumer Lending; Digital Brokerage</v>
      </c>
      <c r="M282" s="5">
        <f>_xll.SNL.Clients.Office.Excel.Functions.SPG(A282, "SP_PCT_SHARES_OWNED_ALL_INSTITUTIONS")</f>
        <v>88.85</v>
      </c>
      <c r="N282" s="9" t="str">
        <f>_xll.SNL.Clients.Office.Excel.Functions.SPG(A282, "RD_CREDIT_RATING_GLOBAL", "Issuer Credit Rating", "Local Currency LT|0")</f>
        <v>BBB+</v>
      </c>
      <c r="O282" s="9" t="str">
        <f>_xll.SNL.Clients.Office.Excel.Functions.SPG(A282, "RD_CWOL_GLOBAL", "Issuer Credit Rating", "Local Currency LT|0")</f>
        <v>Negative</v>
      </c>
      <c r="P282" s="9" t="str">
        <f>_xll.SNL.Clients.Office.Excel.Functions.SPG(A282, "RD_RATING_ACTION_GLOBAL", "Issuer Credit Rating", "Local Currency LT|0")</f>
        <v>CreditWatch/Outlook (03/26/2024)</v>
      </c>
      <c r="Q282" s="10">
        <f>_xll.SNL.Clients.Office.Excel.Functions.SPG(A282, "RD_LAST_REVIEW_DATE_GLOBAL", "Issuer Credit Rating", "Local Currency LT")</f>
        <v>45434</v>
      </c>
      <c r="R282" s="10">
        <f>_xll.SNL.Clients.Office.Excel.Functions.SPG(A282, "RD_CREDIT_RATING_DATE_GLOBAL", "Issuer Credit Rating", "Local Currency LT|0")</f>
        <v>44449</v>
      </c>
      <c r="S282" s="10">
        <f>_xll.SNL.Clients.Office.Excel.Functions.SPG(A282, "RD_CREDIT_WATCH_OUTLOOK_DATE_GLOBAL", "Issuer Credit Rating", "Local Currency LT|0")</f>
        <v>45377</v>
      </c>
    </row>
    <row r="283" spans="1:19">
      <c r="A283" t="s">
        <v>287</v>
      </c>
      <c r="B283" t="str">
        <f>_xll.SNL.Clients.Office.Excel.Functions.SPG(A283,"SP_IPO_DATE")</f>
        <v/>
      </c>
      <c r="C283" s="5">
        <f>_xll.SNL.Clients.Office.Excel.Functions.SPG(A283, "SP_VOLUME_AVG_WEEKLY_TO_SHARES_OUT", , "1M")</f>
        <v>4.5380892103676915</v>
      </c>
      <c r="D283" s="5">
        <f>_xll.SNL.Clients.Office.Excel.Functions.SPG(A283, "SP_VOLUME_AVG_WEEKLY_TO_SHARES_OUT", , "3M")</f>
        <v>4.2764102694977542</v>
      </c>
      <c r="E283" s="5">
        <f>_xll.SNL.Clients.Office.Excel.Functions.SPG(A283, "SP_VOLUME_AVG_DAILY_TO_1YR_AVG_DAILY", , "1M")</f>
        <v>108.66</v>
      </c>
      <c r="F283" s="5">
        <f>_xll.SNL.Clients.Office.Excel.Functions.SPG(A283, "SP_VOLUME_AVG_DAILY_TO_1YR_AVG_DAILY", , "3M")</f>
        <v>102.39</v>
      </c>
      <c r="G283" s="9" t="str">
        <f>_xll.SNL.Clients.Office.Excel.Functions.SPG(A283, "IQ_SECTOR")</f>
        <v>Energy</v>
      </c>
      <c r="H283" s="9" t="str">
        <f>_xll.SNL.Clients.Office.Excel.Functions.SPG(A283, "IQ_INDUSTRY_GROUP")</f>
        <v>Energy</v>
      </c>
      <c r="I283" s="9" t="str">
        <f>_xll.SNL.Clients.Office.Excel.Functions.SPG(A283, "IQ_INDUSTRY")</f>
        <v>Oil, Gas and Consumable Fuels</v>
      </c>
      <c r="J283" s="9" t="str">
        <f>_xll.SNL.Clients.Office.Excel.Functions.SPG(A283, "IQ_PRIMARY_INDUSTRY")</f>
        <v>Oil and Gas Refining and Marketing</v>
      </c>
      <c r="K283" s="9" t="str">
        <f>_xll.SNL.Clients.Office.Excel.Functions.SPG(A283, "NAICS_CODE", "Primary")</f>
        <v>324110 - Petroleum Refineries</v>
      </c>
      <c r="L283" s="9" t="str">
        <f>_xll.SNL.Clients.Office.Excel.Functions.SPG(A283, "SP_TOPICTAG")</f>
        <v>CleanTech; Biofuel; Biomass Energy; ClimateTech</v>
      </c>
      <c r="M283" s="5">
        <f>_xll.SNL.Clients.Office.Excel.Functions.SPG(A283, "SP_PCT_SHARES_OWNED_ALL_INSTITUTIONS")</f>
        <v>76.41</v>
      </c>
      <c r="N283" s="9" t="str">
        <f>_xll.SNL.Clients.Office.Excel.Functions.SPG(A283, "RD_CREDIT_RATING_GLOBAL", "Issuer Credit Rating", "Local Currency LT|0")</f>
        <v>BBB</v>
      </c>
      <c r="O283" s="9" t="str">
        <f>_xll.SNL.Clients.Office.Excel.Functions.SPG(A283, "RD_CWOL_GLOBAL", "Issuer Credit Rating", "Local Currency LT|0")</f>
        <v>Stable</v>
      </c>
      <c r="P283" s="9" t="str">
        <f>_xll.SNL.Clients.Office.Excel.Functions.SPG(A283, "RD_RATING_ACTION_GLOBAL", "Issuer Credit Rating", "Local Currency LT|0")</f>
        <v>CreditWatch/Outlook (11/23/2021)</v>
      </c>
      <c r="Q283" s="10">
        <f>_xll.SNL.Clients.Office.Excel.Functions.SPG(A283, "RD_LAST_REVIEW_DATE_GLOBAL", "Issuer Credit Rating", "Local Currency LT")</f>
        <v>45666</v>
      </c>
      <c r="R283" s="10">
        <f>_xll.SNL.Clients.Office.Excel.Functions.SPG(A283, "RD_CREDIT_RATING_DATE_GLOBAL", "Issuer Credit Rating", "Local Currency LT|0")</f>
        <v>40570</v>
      </c>
      <c r="S283" s="10">
        <f>_xll.SNL.Clients.Office.Excel.Functions.SPG(A283, "RD_CREDIT_WATCH_OUTLOOK_DATE_GLOBAL", "Issuer Credit Rating", "Local Currency LT|0")</f>
        <v>44523</v>
      </c>
    </row>
    <row r="284" spans="1:19">
      <c r="A284" t="s">
        <v>288</v>
      </c>
      <c r="B284" s="10">
        <f>_xll.SNL.Clients.Office.Excel.Functions.SPG(A284,"SP_IPO_DATE")</f>
        <v>38295</v>
      </c>
      <c r="C284" s="5">
        <f>_xll.SNL.Clients.Office.Excel.Functions.SPG(A284, "SP_VOLUME_AVG_WEEKLY_TO_SHARES_OUT", , "1M")</f>
        <v>7.0920450380504398</v>
      </c>
      <c r="D284" s="5">
        <f>_xll.SNL.Clients.Office.Excel.Functions.SPG(A284, "SP_VOLUME_AVG_WEEKLY_TO_SHARES_OUT", , "3M")</f>
        <v>6.0642945991011006</v>
      </c>
      <c r="E284" s="5">
        <f>_xll.SNL.Clients.Office.Excel.Functions.SPG(A284, "SP_VOLUME_AVG_DAILY_TO_1YR_AVG_DAILY", , "1M")</f>
        <v>129.55000000000001</v>
      </c>
      <c r="F284" s="5">
        <f>_xll.SNL.Clients.Office.Excel.Functions.SPG(A284, "SP_VOLUME_AVG_DAILY_TO_1YR_AVG_DAILY", , "3M")</f>
        <v>110.77</v>
      </c>
      <c r="G284" s="9" t="str">
        <f>_xll.SNL.Clients.Office.Excel.Functions.SPG(A284, "IQ_SECTOR")</f>
        <v>Financials</v>
      </c>
      <c r="H284" s="9" t="str">
        <f>_xll.SNL.Clients.Office.Excel.Functions.SPG(A284, "IQ_INDUSTRY_GROUP")</f>
        <v>Financial Services</v>
      </c>
      <c r="I284" s="9" t="str">
        <f>_xll.SNL.Clients.Office.Excel.Functions.SPG(A284, "IQ_INDUSTRY")</f>
        <v>Capital Markets</v>
      </c>
      <c r="J284" s="9" t="str">
        <f>_xll.SNL.Clients.Office.Excel.Functions.SPG(A284, "IQ_PRIMARY_INDUSTRY")</f>
        <v>Financial Exchanges and Data</v>
      </c>
      <c r="K284" s="9" t="str">
        <f>_xll.SNL.Clients.Office.Excel.Functions.SPG(A284, "NAICS_CODE", "Primary")</f>
        <v>523210 - Securities and Commodity Exchanges</v>
      </c>
      <c r="L284" s="9" t="str">
        <f>_xll.SNL.Clients.Office.Excel.Functions.SPG(A284, "SP_TOPICTAG")</f>
        <v>Data Integration; Predictive Analytics; Digital Brokerage; RegTech</v>
      </c>
      <c r="M284" s="5">
        <f>_xll.SNL.Clients.Office.Excel.Functions.SPG(A284, "SP_PCT_SHARES_OWNED_ALL_INSTITUTIONS")</f>
        <v>99.63</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c r="A285" t="s">
        <v>289</v>
      </c>
      <c r="B285" s="10">
        <f>_xll.SNL.Clients.Office.Excel.Functions.SPG(A285,"SP_IPO_DATE")</f>
        <v>35877</v>
      </c>
      <c r="C285" s="5">
        <f>_xll.SNL.Clients.Office.Excel.Functions.SPG(A285, "SP_VOLUME_AVG_WEEKLY_TO_SHARES_OUT", , "1M")</f>
        <v>2.6812605289505025</v>
      </c>
      <c r="D285" s="5">
        <f>_xll.SNL.Clients.Office.Excel.Functions.SPG(A285, "SP_VOLUME_AVG_WEEKLY_TO_SHARES_OUT", , "3M")</f>
        <v>2.3407709433296069</v>
      </c>
      <c r="E285" s="5">
        <f>_xll.SNL.Clients.Office.Excel.Functions.SPG(A285, "SP_VOLUME_AVG_DAILY_TO_1YR_AVG_DAILY", , "1M")</f>
        <v>102.85</v>
      </c>
      <c r="F285" s="5">
        <f>_xll.SNL.Clients.Office.Excel.Functions.SPG(A285, "SP_VOLUME_AVG_DAILY_TO_1YR_AVG_DAILY", , "3M")</f>
        <v>89.79</v>
      </c>
      <c r="G285" s="9" t="str">
        <f>_xll.SNL.Clients.Office.Excel.Functions.SPG(A285, "IQ_SECTOR")</f>
        <v>Consumer Discretionary</v>
      </c>
      <c r="H285" s="9" t="str">
        <f>_xll.SNL.Clients.Office.Excel.Functions.SPG(A285, "IQ_INDUSTRY_GROUP")</f>
        <v>Consumer Services</v>
      </c>
      <c r="I285" s="9" t="str">
        <f>_xll.SNL.Clients.Office.Excel.Functions.SPG(A285, "IQ_INDUSTRY")</f>
        <v>Hotels, Restaurants and Leisure</v>
      </c>
      <c r="J285" s="9" t="str">
        <f>_xll.SNL.Clients.Office.Excel.Functions.SPG(A285, "IQ_PRIMARY_INDUSTRY")</f>
        <v>Hotels, Resorts and Cruise Lines</v>
      </c>
      <c r="K285" s="9" t="str">
        <f>_xll.SNL.Clients.Office.Excel.Functions.SPG(A285, "NAICS_CODE", "Primary")</f>
        <v>721110 - Hotels (except Casino Hotels) and Motels</v>
      </c>
      <c r="L285" s="9" t="str">
        <f>_xll.SNL.Clients.Office.Excel.Functions.SPG(A285, "SP_TOPICTAG")</f>
        <v>Travel Accommodations</v>
      </c>
      <c r="M285" s="5">
        <f>_xll.SNL.Clients.Office.Excel.Functions.SPG(A285, "SP_PCT_SHARES_OWNED_ALL_INSTITUTIONS")</f>
        <v>63.78</v>
      </c>
      <c r="N285" s="9" t="str">
        <f>_xll.SNL.Clients.Office.Excel.Functions.SPG(A285, "RD_CREDIT_RATING_GLOBAL", "Issuer Credit Rating", "Local Currency LT|0")</f>
        <v>BBB</v>
      </c>
      <c r="O285" s="9" t="str">
        <f>_xll.SNL.Clients.Office.Excel.Functions.SPG(A285, "RD_CWOL_GLOBAL", "Issuer Credit Rating", "Local Currency LT|0")</f>
        <v>Stable</v>
      </c>
      <c r="P285" s="9" t="str">
        <f>_xll.SNL.Clients.Office.Excel.Functions.SPG(A285, "RD_RATING_ACTION_GLOBAL", "Issuer Credit Rating", "Local Currency LT|0")</f>
        <v>Upgrade | CreditWatch/Outlook (05/12/2022)</v>
      </c>
      <c r="Q285" s="10">
        <f>_xll.SNL.Clients.Office.Excel.Functions.SPG(A285, "RD_LAST_REVIEW_DATE_GLOBAL", "Issuer Credit Rating", "Local Currency LT")</f>
        <v>45404</v>
      </c>
      <c r="R285" s="10">
        <f>_xll.SNL.Clients.Office.Excel.Functions.SPG(A285, "RD_CREDIT_RATING_DATE_GLOBAL", "Issuer Credit Rating", "Local Currency LT|0")</f>
        <v>44693</v>
      </c>
      <c r="S285" s="10">
        <f>_xll.SNL.Clients.Office.Excel.Functions.SPG(A285, "RD_CREDIT_WATCH_OUTLOOK_DATE_GLOBAL", "Issuer Credit Rating", "Local Currency LT|0")</f>
        <v>44693</v>
      </c>
    </row>
    <row r="286" spans="1:19">
      <c r="A286" t="s">
        <v>290</v>
      </c>
      <c r="B286" t="str">
        <f>_xll.SNL.Clients.Office.Excel.Functions.SPG(A286,"SP_IPO_DATE")</f>
        <v/>
      </c>
      <c r="C286" s="5">
        <f>_xll.SNL.Clients.Office.Excel.Functions.SPG(A286, "SP_VOLUME_AVG_WEEKLY_TO_SHARES_OUT", , "1M")</f>
        <v>2.4882986602740647</v>
      </c>
      <c r="D286" s="5">
        <f>_xll.SNL.Clients.Office.Excel.Functions.SPG(A286, "SP_VOLUME_AVG_WEEKLY_TO_SHARES_OUT", , "3M")</f>
        <v>2.0561041625225518</v>
      </c>
      <c r="E286" s="5">
        <f>_xll.SNL.Clients.Office.Excel.Functions.SPG(A286, "SP_VOLUME_AVG_DAILY_TO_1YR_AVG_DAILY", , "1M")</f>
        <v>140.54</v>
      </c>
      <c r="F286" s="5">
        <f>_xll.SNL.Clients.Office.Excel.Functions.SPG(A286, "SP_VOLUME_AVG_DAILY_TO_1YR_AVG_DAILY", , "3M")</f>
        <v>116.13</v>
      </c>
      <c r="G286" s="9" t="str">
        <f>_xll.SNL.Clients.Office.Excel.Functions.SPG(A286, "IQ_SECTOR")</f>
        <v>Financials</v>
      </c>
      <c r="H286" s="9" t="str">
        <f>_xll.SNL.Clients.Office.Excel.Functions.SPG(A286, "IQ_INDUSTRY_GROUP")</f>
        <v>Insurance</v>
      </c>
      <c r="I286" s="9" t="str">
        <f>_xll.SNL.Clients.Office.Excel.Functions.SPG(A286, "IQ_INDUSTRY")</f>
        <v>Insurance</v>
      </c>
      <c r="J286" s="9" t="str">
        <f>_xll.SNL.Clients.Office.Excel.Functions.SPG(A286, "IQ_PRIMARY_INDUSTRY")</f>
        <v>Insurance Brokers</v>
      </c>
      <c r="K286" s="9" t="str">
        <f>_xll.SNL.Clients.Office.Excel.Functions.SPG(A286, "NAICS_CODE", "Primary")</f>
        <v>524210 - Insurance Agencies and Brokerages</v>
      </c>
      <c r="L286" s="9" t="str">
        <f>_xll.SNL.Clients.Office.Excel.Functions.SPG(A286, "SP_TOPICTAG")</f>
        <v>Employee Benefits</v>
      </c>
      <c r="M286" s="5">
        <f>_xll.SNL.Clients.Office.Excel.Functions.SPG(A286, "SP_PCT_SHARES_OWNED_ALL_INSTITUTIONS")</f>
        <v>90.95</v>
      </c>
      <c r="N286" s="9" t="str">
        <f>_xll.SNL.Clients.Office.Excel.Functions.SPG(A286, "RD_CREDIT_RATING_GLOBAL", "Issuer Credit Rating", "Local Currency LT|0")</f>
        <v>A-</v>
      </c>
      <c r="O286" s="9" t="str">
        <f>_xll.SNL.Clients.Office.Excel.Functions.SPG(A286, "RD_CWOL_GLOBAL", "Issuer Credit Rating", "Local Currency LT|0")</f>
        <v>Stable</v>
      </c>
      <c r="P286" s="9" t="str">
        <f>_xll.SNL.Clients.Office.Excel.Functions.SPG(A286, "RD_RATING_ACTION_GLOBAL", "Issuer Credit Rating", "Local Currency LT|0")</f>
        <v>CreditWatch/Outlook (02/09/2021)</v>
      </c>
      <c r="Q286" s="10">
        <f>_xll.SNL.Clients.Office.Excel.Functions.SPG(A286, "RD_LAST_REVIEW_DATE_GLOBAL", "Issuer Credit Rating", "Local Currency LT")</f>
        <v>45614</v>
      </c>
      <c r="R286" s="10">
        <f>_xll.SNL.Clients.Office.Excel.Functions.SPG(A286, "RD_CREDIT_RATING_DATE_GLOBAL", "Issuer Credit Rating", "Local Currency LT|0")</f>
        <v>41598</v>
      </c>
      <c r="S286" s="10">
        <f>_xll.SNL.Clients.Office.Excel.Functions.SPG(A286, "RD_CREDIT_WATCH_OUTLOOK_DATE_GLOBAL", "Issuer Credit Rating", "Local Currency LT|0")</f>
        <v>44236</v>
      </c>
    </row>
    <row r="287" spans="1:19">
      <c r="A287" t="s">
        <v>291</v>
      </c>
      <c r="B287" t="str">
        <f>_xll.SNL.Clients.Office.Excel.Functions.SPG(A287,"SP_IPO_DATE")</f>
        <v/>
      </c>
      <c r="C287" s="5">
        <f>_xll.SNL.Clients.Office.Excel.Functions.SPG(A287, "SP_VOLUME_AVG_WEEKLY_TO_SHARES_OUT", , "1M")</f>
        <v>2.9575699464959855</v>
      </c>
      <c r="D287" s="5">
        <f>_xll.SNL.Clients.Office.Excel.Functions.SPG(A287, "SP_VOLUME_AVG_WEEKLY_TO_SHARES_OUT", , "3M")</f>
        <v>3.220189770356801</v>
      </c>
      <c r="E287" s="5">
        <f>_xll.SNL.Clients.Office.Excel.Functions.SPG(A287, "SP_VOLUME_AVG_DAILY_TO_1YR_AVG_DAILY", , "1M")</f>
        <v>80.099999999999994</v>
      </c>
      <c r="F287" s="5">
        <f>_xll.SNL.Clients.Office.Excel.Functions.SPG(A287, "SP_VOLUME_AVG_DAILY_TO_1YR_AVG_DAILY", , "3M")</f>
        <v>87.22</v>
      </c>
      <c r="G287" s="9" t="str">
        <f>_xll.SNL.Clients.Office.Excel.Functions.SPG(A287, "IQ_SECTOR")</f>
        <v>Materials</v>
      </c>
      <c r="H287" s="9" t="str">
        <f>_xll.SNL.Clients.Office.Excel.Functions.SPG(A287, "IQ_INDUSTRY_GROUP")</f>
        <v>Materials</v>
      </c>
      <c r="I287" s="9" t="str">
        <f>_xll.SNL.Clients.Office.Excel.Functions.SPG(A287, "IQ_INDUSTRY")</f>
        <v>Construction Materials</v>
      </c>
      <c r="J287" s="9" t="str">
        <f>_xll.SNL.Clients.Office.Excel.Functions.SPG(A287, "IQ_PRIMARY_INDUSTRY")</f>
        <v>Construction Materials</v>
      </c>
      <c r="K287" s="9" t="str">
        <f>_xll.SNL.Clients.Office.Excel.Functions.SPG(A287, "NAICS_CODE", "Primary")</f>
        <v>2123 - Nonmetallic Mineral Mining and Quarrying</v>
      </c>
      <c r="L287" s="9" t="str">
        <f>_xll.SNL.Clients.Office.Excel.Functions.SPG(A287, "SP_TOPICTAG")</f>
        <v/>
      </c>
      <c r="M287" s="5">
        <f>_xll.SNL.Clients.Office.Excel.Functions.SPG(A287, "SP_PCT_SHARES_OWNED_ALL_INSTITUTIONS")</f>
        <v>102.91</v>
      </c>
      <c r="N287" s="9" t="str">
        <f>_xll.SNL.Clients.Office.Excel.Functions.SPG(A287, "RD_CREDIT_RATING_GLOBAL", "Issuer Credit Rating", "Local Currency LT|0")</f>
        <v>BBB+</v>
      </c>
      <c r="O287" s="9" t="str">
        <f>_xll.SNL.Clients.Office.Excel.Functions.SPG(A287, "RD_CWOL_GLOBAL", "Issuer Credit Rating", "Local Currency LT|0")</f>
        <v>Stable</v>
      </c>
      <c r="P287" s="9" t="str">
        <f>_xll.SNL.Clients.Office.Excel.Functions.SPG(A287, "RD_RATING_ACTION_GLOBAL", "Issuer Credit Rating", "Local Currency LT|0")</f>
        <v>CreditWatch/Outlook (12/04/2017)</v>
      </c>
      <c r="Q287" s="10">
        <f>_xll.SNL.Clients.Office.Excel.Functions.SPG(A287, "RD_LAST_REVIEW_DATE_GLOBAL", "Issuer Credit Rating", "Local Currency LT")</f>
        <v>45436</v>
      </c>
      <c r="R287" s="10">
        <f>_xll.SNL.Clients.Office.Excel.Functions.SPG(A287, "RD_CREDIT_RATING_DATE_GLOBAL", "Issuer Credit Rating", "Local Currency LT|0")</f>
        <v>42521</v>
      </c>
      <c r="S287" s="10">
        <f>_xll.SNL.Clients.Office.Excel.Functions.SPG(A287, "RD_CREDIT_WATCH_OUTLOOK_DATE_GLOBAL", "Issuer Credit Rating", "Local Currency LT|0")</f>
        <v>43073</v>
      </c>
    </row>
    <row r="288" spans="1:19">
      <c r="A288" t="s">
        <v>292</v>
      </c>
      <c r="B288" t="str">
        <f>_xll.SNL.Clients.Office.Excel.Functions.SPG(A288,"SP_IPO_DATE")</f>
        <v/>
      </c>
      <c r="C288" s="5">
        <f>_xll.SNL.Clients.Office.Excel.Functions.SPG(A288, "SP_VOLUME_AVG_WEEKLY_TO_SHARES_OUT", , "1M")</f>
        <v>3.5406092387668648</v>
      </c>
      <c r="D288" s="5">
        <f>_xll.SNL.Clients.Office.Excel.Functions.SPG(A288, "SP_VOLUME_AVG_WEEKLY_TO_SHARES_OUT", , "3M")</f>
        <v>3.2948202546774836</v>
      </c>
      <c r="E288" s="5">
        <f>_xll.SNL.Clients.Office.Excel.Functions.SPG(A288, "SP_VOLUME_AVG_DAILY_TO_1YR_AVG_DAILY", , "1M")</f>
        <v>89.56</v>
      </c>
      <c r="F288" s="5">
        <f>_xll.SNL.Clients.Office.Excel.Functions.SPG(A288, "SP_VOLUME_AVG_DAILY_TO_1YR_AVG_DAILY", , "3M")</f>
        <v>83.34</v>
      </c>
      <c r="G288" s="9" t="str">
        <f>_xll.SNL.Clients.Office.Excel.Functions.SPG(A288, "IQ_SECTOR")</f>
        <v>Industrials</v>
      </c>
      <c r="H288" s="9" t="str">
        <f>_xll.SNL.Clients.Office.Excel.Functions.SPG(A288, "IQ_INDUSTRY_GROUP")</f>
        <v>Capital Goods</v>
      </c>
      <c r="I288" s="9" t="str">
        <f>_xll.SNL.Clients.Office.Excel.Functions.SPG(A288, "IQ_INDUSTRY")</f>
        <v>Building Products</v>
      </c>
      <c r="J288" s="9" t="str">
        <f>_xll.SNL.Clients.Office.Excel.Functions.SPG(A288, "IQ_PRIMARY_INDUSTRY")</f>
        <v>Building Products</v>
      </c>
      <c r="K288" s="9" t="str">
        <f>_xll.SNL.Clients.Office.Excel.Functions.SPG(A288, "NAICS_CODE", "Primary")</f>
        <v>332913 - Plumbing Fixture Fitting and Trim Manufacturing</v>
      </c>
      <c r="L288" s="9" t="str">
        <f>_xll.SNL.Clients.Office.Excel.Functions.SPG(A288, "SP_TOPICTAG")</f>
        <v>Home Improvement; Speech Recognition; Water Purification; Artificial Intelligence</v>
      </c>
      <c r="M288" s="5">
        <f>_xll.SNL.Clients.Office.Excel.Functions.SPG(A288, "SP_PCT_SHARES_OWNED_ALL_INSTITUTIONS")</f>
        <v>94.9</v>
      </c>
      <c r="N288" s="9" t="str">
        <f>_xll.SNL.Clients.Office.Excel.Functions.SPG(A288, "RD_CREDIT_RATING_GLOBAL", "Issuer Credit Rating", "Local Currency LT|0")</f>
        <v>BBB</v>
      </c>
      <c r="O288" s="9" t="str">
        <f>_xll.SNL.Clients.Office.Excel.Functions.SPG(A288, "RD_CWOL_GLOBAL", "Issuer Credit Rating", "Local Currency LT|0")</f>
        <v>Stable</v>
      </c>
      <c r="P288" s="9" t="str">
        <f>_xll.SNL.Clients.Office.Excel.Functions.SPG(A288, "RD_RATING_ACTION_GLOBAL", "Issuer Credit Rating", "Local Currency LT|0")</f>
        <v>Upgrade | CreditWatch/Outlook (12/19/2014)</v>
      </c>
      <c r="Q288" s="10">
        <f>_xll.SNL.Clients.Office.Excel.Functions.SPG(A288, "RD_LAST_REVIEW_DATE_GLOBAL", "Issuer Credit Rating", "Local Currency LT")</f>
        <v>45356</v>
      </c>
      <c r="R288" s="10">
        <f>_xll.SNL.Clients.Office.Excel.Functions.SPG(A288, "RD_CREDIT_RATING_DATE_GLOBAL", "Issuer Credit Rating", "Local Currency LT|0")</f>
        <v>41992</v>
      </c>
      <c r="S288" s="10">
        <f>_xll.SNL.Clients.Office.Excel.Functions.SPG(A288, "RD_CREDIT_WATCH_OUTLOOK_DATE_GLOBAL", "Issuer Credit Rating", "Local Currency LT|0")</f>
        <v>41992</v>
      </c>
    </row>
    <row r="289" spans="1:19">
      <c r="A289" t="s">
        <v>293</v>
      </c>
      <c r="B289" s="10">
        <f>_xll.SNL.Clients.Office.Excel.Functions.SPG(A289,"SP_IPO_DATE")</f>
        <v>38861</v>
      </c>
      <c r="C289" s="5">
        <f>_xll.SNL.Clients.Office.Excel.Functions.SPG(A289, "SP_VOLUME_AVG_WEEKLY_TO_SHARES_OUT", , "1M")</f>
        <v>1.5672336063422061</v>
      </c>
      <c r="D289" s="5">
        <f>_xll.SNL.Clients.Office.Excel.Functions.SPG(A289, "SP_VOLUME_AVG_WEEKLY_TO_SHARES_OUT", , "3M")</f>
        <v>1.456784107479461</v>
      </c>
      <c r="E289" s="5">
        <f>_xll.SNL.Clients.Office.Excel.Functions.SPG(A289, "SP_VOLUME_AVG_DAILY_TO_1YR_AVG_DAILY", , "1M")</f>
        <v>114.21</v>
      </c>
      <c r="F289" s="5">
        <f>_xll.SNL.Clients.Office.Excel.Functions.SPG(A289, "SP_VOLUME_AVG_DAILY_TO_1YR_AVG_DAILY", , "3M")</f>
        <v>106.16</v>
      </c>
      <c r="G289" s="9" t="str">
        <f>_xll.SNL.Clients.Office.Excel.Functions.SPG(A289, "IQ_SECTOR")</f>
        <v>Financials</v>
      </c>
      <c r="H289" s="9" t="str">
        <f>_xll.SNL.Clients.Office.Excel.Functions.SPG(A289, "IQ_INDUSTRY_GROUP")</f>
        <v>Financial Services</v>
      </c>
      <c r="I289" s="9" t="str">
        <f>_xll.SNL.Clients.Office.Excel.Functions.SPG(A289, "IQ_INDUSTRY")</f>
        <v>Financial Services</v>
      </c>
      <c r="J289" s="9" t="str">
        <f>_xll.SNL.Clients.Office.Excel.Functions.SPG(A289, "IQ_PRIMARY_INDUSTRY")</f>
        <v>Transaction and Payment Processing Services</v>
      </c>
      <c r="K289" s="9" t="str">
        <f>_xll.SNL.Clients.Office.Excel.Functions.SPG(A289, "NAICS_CODE", "Primary")</f>
        <v>522320 - Financial Transactions Processing, Reserve, and Clearinghouse Activities</v>
      </c>
      <c r="L289" s="9" t="str">
        <f>_xll.SNL.Clients.Office.Excel.Functions.SPG(A289, "SP_TOPICTAG")</f>
        <v>Anti-Fraud; Invoice Management Software; Fintech; Authentication; Data Protection; Cloud Security; Payment Facilitator Enablers; Online Payments</v>
      </c>
      <c r="M289" s="5">
        <f>_xll.SNL.Clients.Office.Excel.Functions.SPG(A289, "SP_PCT_SHARES_OWNED_ALL_INSTITUTIONS")</f>
        <v>89.1</v>
      </c>
      <c r="N289" s="9" t="str">
        <f>_xll.SNL.Clients.Office.Excel.Functions.SPG(A289, "RD_CREDIT_RATING_GLOBAL", "Issuer Credit Rating", "Local Currency LT|0")</f>
        <v>A+</v>
      </c>
      <c r="O289" s="9" t="str">
        <f>_xll.SNL.Clients.Office.Excel.Functions.SPG(A289, "RD_CWOL_GLOBAL", "Issuer Credit Rating", "Local Currency LT|0")</f>
        <v>Stable</v>
      </c>
      <c r="P289" s="9" t="str">
        <f>_xll.SNL.Clients.Office.Excel.Functions.SPG(A289, "RD_RATING_ACTION_GLOBAL", "Issuer Credit Rating", "Local Currency LT|0")</f>
        <v>Upgrade | CreditWatch/Outlook (11/20/2018)</v>
      </c>
      <c r="Q289" s="10">
        <f>_xll.SNL.Clients.Office.Excel.Functions.SPG(A289, "RD_LAST_REVIEW_DATE_GLOBAL", "Issuer Credit Rating", "Local Currency LT")</f>
        <v>45454</v>
      </c>
      <c r="R289" s="10">
        <f>_xll.SNL.Clients.Office.Excel.Functions.SPG(A289, "RD_CREDIT_RATING_DATE_GLOBAL", "Issuer Credit Rating", "Local Currency LT|0")</f>
        <v>43424</v>
      </c>
      <c r="S289" s="10">
        <f>_xll.SNL.Clients.Office.Excel.Functions.SPG(A289, "RD_CREDIT_WATCH_OUTLOOK_DATE_GLOBAL", "Issuer Credit Rating", "Local Currency LT|0")</f>
        <v>43424</v>
      </c>
    </row>
    <row r="290" spans="1:19">
      <c r="A290" t="s">
        <v>294</v>
      </c>
      <c r="B290" t="str">
        <f>_xll.SNL.Clients.Office.Excel.Functions.SPG(A290,"SP_IPO_DATE")</f>
        <v/>
      </c>
      <c r="C290" s="5">
        <f>_xll.SNL.Clients.Office.Excel.Functions.SPG(A290, "SP_VOLUME_AVG_WEEKLY_TO_SHARES_OUT", , "1M")</f>
        <v>9.2037334393216756</v>
      </c>
      <c r="D290" s="5">
        <f>_xll.SNL.Clients.Office.Excel.Functions.SPG(A290, "SP_VOLUME_AVG_WEEKLY_TO_SHARES_OUT", , "3M")</f>
        <v>9.033165867480383</v>
      </c>
      <c r="E290" s="5">
        <f>_xll.SNL.Clients.Office.Excel.Functions.SPG(A290, "SP_VOLUME_AVG_DAILY_TO_1YR_AVG_DAILY", , "1M")</f>
        <v>94.15</v>
      </c>
      <c r="F290" s="5">
        <f>_xll.SNL.Clients.Office.Excel.Functions.SPG(A290, "SP_VOLUME_AVG_DAILY_TO_1YR_AVG_DAILY", , "3M")</f>
        <v>92.4</v>
      </c>
      <c r="G290" s="9" t="str">
        <f>_xll.SNL.Clients.Office.Excel.Functions.SPG(A290, "IQ_SECTOR")</f>
        <v>Communication Services</v>
      </c>
      <c r="H290" s="9" t="str">
        <f>_xll.SNL.Clients.Office.Excel.Functions.SPG(A290, "IQ_INDUSTRY_GROUP")</f>
        <v>Media and Entertainment</v>
      </c>
      <c r="I290" s="9" t="str">
        <f>_xll.SNL.Clients.Office.Excel.Functions.SPG(A290, "IQ_INDUSTRY")</f>
        <v>Interactive Media and Services</v>
      </c>
      <c r="J290" s="9" t="str">
        <f>_xll.SNL.Clients.Office.Excel.Functions.SPG(A290, "IQ_PRIMARY_INDUSTRY")</f>
        <v>Interactive Media and Services</v>
      </c>
      <c r="K290" s="9" t="str">
        <f>_xll.SNL.Clients.Office.Excel.Functions.SPG(A290, "NAICS_CODE", "Primary")</f>
        <v>519290 - Web Search Portals and All Other Information Services</v>
      </c>
      <c r="L290" s="9" t="str">
        <f>_xll.SNL.Clients.Office.Excel.Functions.SPG(A290, "SP_TOPICTAG")</f>
        <v>Digital Media; Social Media Marketing; Video Streaming; Social Networking and Collaboration; Data Protection</v>
      </c>
      <c r="M290" s="5">
        <f>_xll.SNL.Clients.Office.Excel.Functions.SPG(A290, "SP_PCT_SHARES_OWNED_ALL_INSTITUTIONS")</f>
        <v>110.09</v>
      </c>
      <c r="N290" s="9" t="str">
        <f>_xll.SNL.Clients.Office.Excel.Functions.SPG(A290, "RD_CREDIT_RATING_GLOBAL", "Issuer Credit Rating", "Local Currency LT|0")</f>
        <v>BB</v>
      </c>
      <c r="O290" s="9" t="str">
        <f>_xll.SNL.Clients.Office.Excel.Functions.SPG(A290, "RD_CWOL_GLOBAL", "Issuer Credit Rating", "Local Currency LT|0")</f>
        <v>Stable</v>
      </c>
      <c r="P290" s="9" t="str">
        <f>_xll.SNL.Clients.Office.Excel.Functions.SPG(A290, "RD_RATING_ACTION_GLOBAL", "Issuer Credit Rating", "Local Currency LT|0")</f>
        <v>CreditWatch/Outlook (01/21/2025)</v>
      </c>
      <c r="Q290" s="10">
        <f>_xll.SNL.Clients.Office.Excel.Functions.SPG(A290, "RD_LAST_REVIEW_DATE_GLOBAL", "Issuer Credit Rating", "Local Currency LT")</f>
        <v>45684</v>
      </c>
      <c r="R290" s="10">
        <f>_xll.SNL.Clients.Office.Excel.Functions.SPG(A290, "RD_CREDIT_RATING_DATE_GLOBAL", "Issuer Credit Rating", "Local Currency LT|0")</f>
        <v>42296</v>
      </c>
      <c r="S290" s="10">
        <f>_xll.SNL.Clients.Office.Excel.Functions.SPG(A290, "RD_CREDIT_WATCH_OUTLOOK_DATE_GLOBAL", "Issuer Credit Rating", "Local Currency LT|0")</f>
        <v>45678</v>
      </c>
    </row>
    <row r="291" spans="1:19">
      <c r="A291" t="s">
        <v>295</v>
      </c>
      <c r="B291" t="str">
        <f>_xll.SNL.Clients.Office.Excel.Functions.SPG(A291,"SP_IPO_DATE")</f>
        <v/>
      </c>
      <c r="C291" s="5">
        <f>_xll.SNL.Clients.Office.Excel.Functions.SPG(A291, "SP_VOLUME_AVG_WEEKLY_TO_SHARES_OUT", , "1M")</f>
        <v>4.2569068260831191</v>
      </c>
      <c r="D291" s="5">
        <f>_xll.SNL.Clients.Office.Excel.Functions.SPG(A291, "SP_VOLUME_AVG_WEEKLY_TO_SHARES_OUT", , "3M")</f>
        <v>3.6805527468286656</v>
      </c>
      <c r="E291" s="5">
        <f>_xll.SNL.Clients.Office.Excel.Functions.SPG(A291, "SP_VOLUME_AVG_DAILY_TO_1YR_AVG_DAILY", , "1M")</f>
        <v>114.84</v>
      </c>
      <c r="F291" s="5">
        <f>_xll.SNL.Clients.Office.Excel.Functions.SPG(A291, "SP_VOLUME_AVG_DAILY_TO_1YR_AVG_DAILY", , "3M")</f>
        <v>99.29</v>
      </c>
      <c r="G291" s="9" t="str">
        <f>_xll.SNL.Clients.Office.Excel.Functions.SPG(A291, "IQ_SECTOR")</f>
        <v>Consumer Staples</v>
      </c>
      <c r="H291" s="9" t="str">
        <f>_xll.SNL.Clients.Office.Excel.Functions.SPG(A291, "IQ_INDUSTRY_GROUP")</f>
        <v>Food, Beverage and Tobacco</v>
      </c>
      <c r="I291" s="9" t="str">
        <f>_xll.SNL.Clients.Office.Excel.Functions.SPG(A291, "IQ_INDUSTRY")</f>
        <v>Food Products</v>
      </c>
      <c r="J291" s="9" t="str">
        <f>_xll.SNL.Clients.Office.Excel.Functions.SPG(A291, "IQ_PRIMARY_INDUSTRY")</f>
        <v>Packaged Foods and Meats</v>
      </c>
      <c r="K291" s="9" t="str">
        <f>_xll.SNL.Clients.Office.Excel.Functions.SPG(A291, "NAICS_CODE", "Primary")</f>
        <v>31194 - Seasoning and Dressing Manufacturing</v>
      </c>
      <c r="L291" s="9" t="str">
        <f>_xll.SNL.Clients.Office.Excel.Functions.SPG(A291, "SP_TOPICTAG")</f>
        <v>Green Consumer Goods; Organic</v>
      </c>
      <c r="M291" s="5">
        <f>_xll.SNL.Clients.Office.Excel.Functions.SPG(A291, "SP_PCT_SHARES_OWNED_ALL_INSTITUTIONS")</f>
        <v>82.17</v>
      </c>
      <c r="N291" s="9" t="str">
        <f>_xll.SNL.Clients.Office.Excel.Functions.SPG(A291, "RD_CREDIT_RATING_GLOBAL", "Issuer Credit Rating", "Local Currency LT|0")</f>
        <v>BBB</v>
      </c>
      <c r="O291" s="9" t="str">
        <f>_xll.SNL.Clients.Office.Excel.Functions.SPG(A291, "RD_CWOL_GLOBAL", "Issuer Credit Rating", "Local Currency LT|0")</f>
        <v>Stable</v>
      </c>
      <c r="P291" s="9" t="str">
        <f>_xll.SNL.Clients.Office.Excel.Functions.SPG(A291, "RD_RATING_ACTION_GLOBAL", "Issuer Credit Rating", "Local Currency LT|0")</f>
        <v>CreditWatch/Outlook (02/13/2024)</v>
      </c>
      <c r="Q291" s="10">
        <f>_xll.SNL.Clients.Office.Excel.Functions.SPG(A291, "RD_LAST_REVIEW_DATE_GLOBAL", "Issuer Credit Rating", "Local Currency LT")</f>
        <v>45454</v>
      </c>
      <c r="R291" s="10">
        <f>_xll.SNL.Clients.Office.Excel.Functions.SPG(A291, "RD_CREDIT_RATING_DATE_GLOBAL", "Issuer Credit Rating", "Local Currency LT|0")</f>
        <v>42956</v>
      </c>
      <c r="S291" s="10">
        <f>_xll.SNL.Clients.Office.Excel.Functions.SPG(A291, "RD_CREDIT_WATCH_OUTLOOK_DATE_GLOBAL", "Issuer Credit Rating", "Local Currency LT|0")</f>
        <v>45335</v>
      </c>
    </row>
    <row r="292" spans="1:19">
      <c r="A292" t="s">
        <v>296</v>
      </c>
      <c r="B292" t="str">
        <f>_xll.SNL.Clients.Office.Excel.Functions.SPG(A292,"SP_IPO_DATE")</f>
        <v/>
      </c>
      <c r="C292" s="5">
        <f>_xll.SNL.Clients.Office.Excel.Functions.SPG(A292, "SP_VOLUME_AVG_WEEKLY_TO_SHARES_OUT", , "1M")</f>
        <v>2.2904119738678368</v>
      </c>
      <c r="D292" s="5">
        <f>_xll.SNL.Clients.Office.Excel.Functions.SPG(A292, "SP_VOLUME_AVG_WEEKLY_TO_SHARES_OUT", , "3M")</f>
        <v>2.1260519677495813</v>
      </c>
      <c r="E292" s="5">
        <f>_xll.SNL.Clients.Office.Excel.Functions.SPG(A292, "SP_VOLUME_AVG_DAILY_TO_1YR_AVG_DAILY", , "1M")</f>
        <v>96.05</v>
      </c>
      <c r="F292" s="5">
        <f>_xll.SNL.Clients.Office.Excel.Functions.SPG(A292, "SP_VOLUME_AVG_DAILY_TO_1YR_AVG_DAILY", , "3M")</f>
        <v>89.15</v>
      </c>
      <c r="G292" s="9" t="str">
        <f>_xll.SNL.Clients.Office.Excel.Functions.SPG(A292, "IQ_SECTOR")</f>
        <v>Consumer Discretionary</v>
      </c>
      <c r="H292" s="9" t="str">
        <f>_xll.SNL.Clients.Office.Excel.Functions.SPG(A292, "IQ_INDUSTRY_GROUP")</f>
        <v>Consumer Services</v>
      </c>
      <c r="I292" s="9" t="str">
        <f>_xll.SNL.Clients.Office.Excel.Functions.SPG(A292, "IQ_INDUSTRY")</f>
        <v>Hotels, Restaurants and Leisure</v>
      </c>
      <c r="J292" s="9" t="str">
        <f>_xll.SNL.Clients.Office.Excel.Functions.SPG(A292, "IQ_PRIMARY_INDUSTRY")</f>
        <v>Restaurants</v>
      </c>
      <c r="K292" s="9" t="str">
        <f>_xll.SNL.Clients.Office.Excel.Functions.SPG(A292, "NAICS_CODE", "Primary")</f>
        <v>722513 - Limited-Service Restaurants</v>
      </c>
      <c r="L292" s="9" t="str">
        <f>_xll.SNL.Clients.Office.Excel.Functions.SPG(A292, "SP_TOPICTAG")</f>
        <v/>
      </c>
      <c r="M292" s="5">
        <f>_xll.SNL.Clients.Office.Excel.Functions.SPG(A292, "SP_PCT_SHARES_OWNED_ALL_INSTITUTIONS")</f>
        <v>73.03</v>
      </c>
      <c r="N292" s="9" t="str">
        <f>_xll.SNL.Clients.Office.Excel.Functions.SPG(A292, "RD_CREDIT_RATING_GLOBAL", "Issuer Credit Rating", "Local Currency LT|0")</f>
        <v>BBB+</v>
      </c>
      <c r="O292" s="9" t="str">
        <f>_xll.SNL.Clients.Office.Excel.Functions.SPG(A292, "RD_CWOL_GLOBAL", "Issuer Credit Rating", "Local Currency LT|0")</f>
        <v>Stable</v>
      </c>
      <c r="P292" s="9" t="str">
        <f>_xll.SNL.Clients.Office.Excel.Functions.SPG(A292, "RD_RATING_ACTION_GLOBAL", "Issuer Credit Rating", "Local Currency LT|0")</f>
        <v>CreditWatch/Outlook (04/26/2021)</v>
      </c>
      <c r="Q292" s="10">
        <f>_xll.SNL.Clients.Office.Excel.Functions.SPG(A292, "RD_LAST_REVIEW_DATE_GLOBAL", "Issuer Credit Rating", "Local Currency LT")</f>
        <v>45397</v>
      </c>
      <c r="R292" s="10">
        <f>_xll.SNL.Clients.Office.Excel.Functions.SPG(A292, "RD_CREDIT_RATING_DATE_GLOBAL", "Issuer Credit Rating", "Local Currency LT|0")</f>
        <v>42318</v>
      </c>
      <c r="S292" s="10">
        <f>_xll.SNL.Clients.Office.Excel.Functions.SPG(A292, "RD_CREDIT_WATCH_OUTLOOK_DATE_GLOBAL", "Issuer Credit Rating", "Local Currency LT|0")</f>
        <v>44312</v>
      </c>
    </row>
    <row r="293" spans="1:19">
      <c r="A293" t="s">
        <v>297</v>
      </c>
      <c r="B293" t="str">
        <f>_xll.SNL.Clients.Office.Excel.Functions.SPG(A293,"SP_IPO_DATE")</f>
        <v/>
      </c>
      <c r="C293" s="5">
        <f>_xll.SNL.Clients.Office.Excel.Functions.SPG(A293, "SP_VOLUME_AVG_WEEKLY_TO_SHARES_OUT", , "1M")</f>
        <v>3.1912886626287098</v>
      </c>
      <c r="D293" s="5">
        <f>_xll.SNL.Clients.Office.Excel.Functions.SPG(A293, "SP_VOLUME_AVG_WEEKLY_TO_SHARES_OUT", , "3M")</f>
        <v>3.11641057544333</v>
      </c>
      <c r="E293" s="5">
        <f>_xll.SNL.Clients.Office.Excel.Functions.SPG(A293, "SP_VOLUME_AVG_DAILY_TO_1YR_AVG_DAILY", , "1M")</f>
        <v>98.3</v>
      </c>
      <c r="F293" s="5">
        <f>_xll.SNL.Clients.Office.Excel.Functions.SPG(A293, "SP_VOLUME_AVG_DAILY_TO_1YR_AVG_DAILY", , "3M")</f>
        <v>96</v>
      </c>
      <c r="G293" s="9" t="str">
        <f>_xll.SNL.Clients.Office.Excel.Functions.SPG(A293, "IQ_SECTOR")</f>
        <v>Health Care</v>
      </c>
      <c r="H293" s="9" t="str">
        <f>_xll.SNL.Clients.Office.Excel.Functions.SPG(A293, "IQ_INDUSTRY_GROUP")</f>
        <v>Health Care Equipment and Services</v>
      </c>
      <c r="I293" s="9" t="str">
        <f>_xll.SNL.Clients.Office.Excel.Functions.SPG(A293, "IQ_INDUSTRY")</f>
        <v>Health Care Providers and Services</v>
      </c>
      <c r="J293" s="9" t="str">
        <f>_xll.SNL.Clients.Office.Excel.Functions.SPG(A293, "IQ_PRIMARY_INDUSTRY")</f>
        <v>Health Care Distributors</v>
      </c>
      <c r="K293" s="9" t="str">
        <f>_xll.SNL.Clients.Office.Excel.Functions.SPG(A293, "NAICS_CODE", "Primary")</f>
        <v>424210 - Drugs and Druggists' Sundries Merchant Wholesalers</v>
      </c>
      <c r="L293" s="9" t="str">
        <f>_xll.SNL.Clients.Office.Excel.Functions.SPG(A293, "SP_TOPICTAG")</f>
        <v>Health Diagnostics; MHealth; Genetics; Oncology; Ophthalmology; Rheumatology</v>
      </c>
      <c r="M293" s="5">
        <f>_xll.SNL.Clients.Office.Excel.Functions.SPG(A293, "SP_PCT_SHARES_OWNED_ALL_INSTITUTIONS")</f>
        <v>88.91</v>
      </c>
      <c r="N293" s="9" t="str">
        <f>_xll.SNL.Clients.Office.Excel.Functions.SPG(A293, "RD_CREDIT_RATING_GLOBAL", "Issuer Credit Rating", "Local Currency LT|0")</f>
        <v>BBB+</v>
      </c>
      <c r="O293" s="9" t="str">
        <f>_xll.SNL.Clients.Office.Excel.Functions.SPG(A293, "RD_CWOL_GLOBAL", "Issuer Credit Rating", "Local Currency LT|0")</f>
        <v>Positive</v>
      </c>
      <c r="P293" s="9" t="str">
        <f>_xll.SNL.Clients.Office.Excel.Functions.SPG(A293, "RD_RATING_ACTION_GLOBAL", "Issuer Credit Rating", "Local Currency LT|0")</f>
        <v>CreditWatch/Outlook (02/06/2025)</v>
      </c>
      <c r="Q293" s="10">
        <f>_xll.SNL.Clients.Office.Excel.Functions.SPG(A293, "RD_LAST_REVIEW_DATE_GLOBAL", "Issuer Credit Rating", "Local Currency LT")</f>
        <v>45694</v>
      </c>
      <c r="R293" s="10">
        <f>_xll.SNL.Clients.Office.Excel.Functions.SPG(A293, "RD_CREDIT_RATING_DATE_GLOBAL", "Issuer Credit Rating", "Local Currency LT|0")</f>
        <v>41703</v>
      </c>
      <c r="S293" s="10">
        <f>_xll.SNL.Clients.Office.Excel.Functions.SPG(A293, "RD_CREDIT_WATCH_OUTLOOK_DATE_GLOBAL", "Issuer Credit Rating", "Local Currency LT|0")</f>
        <v>45694</v>
      </c>
    </row>
    <row r="294" spans="1:19">
      <c r="A294" t="s">
        <v>298</v>
      </c>
      <c r="B294" t="str">
        <f>_xll.SNL.Clients.Office.Excel.Functions.SPG(A294,"SP_IPO_DATE")</f>
        <v/>
      </c>
      <c r="C294" s="5">
        <f>_xll.SNL.Clients.Office.Excel.Functions.SPG(A294, "SP_VOLUME_AVG_WEEKLY_TO_SHARES_OUT", , "1M")</f>
        <v>2.7802026679798599</v>
      </c>
      <c r="D294" s="5">
        <f>_xll.SNL.Clients.Office.Excel.Functions.SPG(A294, "SP_VOLUME_AVG_WEEKLY_TO_SHARES_OUT", , "3M")</f>
        <v>2.6365950259621567</v>
      </c>
      <c r="E294" s="5">
        <f>_xll.SNL.Clients.Office.Excel.Functions.SPG(A294, "SP_VOLUME_AVG_DAILY_TO_1YR_AVG_DAILY", , "1M")</f>
        <v>112.01</v>
      </c>
      <c r="F294" s="5">
        <f>_xll.SNL.Clients.Office.Excel.Functions.SPG(A294, "SP_VOLUME_AVG_DAILY_TO_1YR_AVG_DAILY", , "3M")</f>
        <v>106.22</v>
      </c>
      <c r="G294" s="9" t="str">
        <f>_xll.SNL.Clients.Office.Excel.Functions.SPG(A294, "IQ_SECTOR")</f>
        <v>Health Care</v>
      </c>
      <c r="H294" s="9" t="str">
        <f>_xll.SNL.Clients.Office.Excel.Functions.SPG(A294, "IQ_INDUSTRY_GROUP")</f>
        <v>Health Care Equipment and Services</v>
      </c>
      <c r="I294" s="9" t="str">
        <f>_xll.SNL.Clients.Office.Excel.Functions.SPG(A294, "IQ_INDUSTRY")</f>
        <v>Health Care Equipment and Supplies</v>
      </c>
      <c r="J294" s="9" t="str">
        <f>_xll.SNL.Clients.Office.Excel.Functions.SPG(A294, "IQ_PRIMARY_INDUSTRY")</f>
        <v>Health Care Equipment</v>
      </c>
      <c r="K294" s="9" t="str">
        <f>_xll.SNL.Clients.Office.Excel.Functions.SPG(A294, "NAICS_CODE", "Primary")</f>
        <v>334510 - Electromedical and Electrotherapeutic Apparatus Manufacturing</v>
      </c>
      <c r="L294" s="9" t="str">
        <f>_xll.SNL.Clients.Office.Excel.Functions.SPG(A294, "SP_TOPICTAG")</f>
        <v>Health Diagnostics; Neuroscience; Cardiovascular; Ear Nose &amp; Throat (ENT); Neurology; Surgery</v>
      </c>
      <c r="M294" s="5">
        <f>_xll.SNL.Clients.Office.Excel.Functions.SPG(A294, "SP_PCT_SHARES_OWNED_ALL_INSTITUTIONS")</f>
        <v>84.98</v>
      </c>
      <c r="N294" s="9" t="str">
        <f>_xll.SNL.Clients.Office.Excel.Functions.SPG(A294, "RD_CREDIT_RATING_GLOBAL", "Issuer Credit Rating", "Local Currency LT|0")</f>
        <v>A</v>
      </c>
      <c r="O294" s="9" t="str">
        <f>_xll.SNL.Clients.Office.Excel.Functions.SPG(A294, "RD_CWOL_GLOBAL", "Issuer Credit Rating", "Local Currency LT|0")</f>
        <v>Stable</v>
      </c>
      <c r="P294" s="9" t="str">
        <f>_xll.SNL.Clients.Office.Excel.Functions.SPG(A294, "RD_RATING_ACTION_GLOBAL", "Issuer Credit Rating", "Local Currency LT|0")</f>
        <v>New Rating | CreditWatch/Outlook (01/26/2015)</v>
      </c>
      <c r="Q294" s="10">
        <f>_xll.SNL.Clients.Office.Excel.Functions.SPG(A294, "RD_LAST_REVIEW_DATE_GLOBAL", "Issuer Credit Rating", "Local Currency LT")</f>
        <v>45527</v>
      </c>
      <c r="R294" s="10">
        <f>_xll.SNL.Clients.Office.Excel.Functions.SPG(A294, "RD_CREDIT_RATING_DATE_GLOBAL", "Issuer Credit Rating", "Local Currency LT|0")</f>
        <v>42030</v>
      </c>
      <c r="S294" s="10">
        <f>_xll.SNL.Clients.Office.Excel.Functions.SPG(A294, "RD_CREDIT_WATCH_OUTLOOK_DATE_GLOBAL", "Issuer Credit Rating", "Local Currency LT|0")</f>
        <v>42030</v>
      </c>
    </row>
    <row r="295" spans="1:19">
      <c r="A295" t="s">
        <v>299</v>
      </c>
      <c r="B295" t="str">
        <f>_xll.SNL.Clients.Office.Excel.Functions.SPG(A295,"SP_IPO_DATE")</f>
        <v/>
      </c>
      <c r="C295" s="5">
        <f>_xll.SNL.Clients.Office.Excel.Functions.SPG(A295, "SP_VOLUME_AVG_WEEKLY_TO_SHARES_OUT", , "1M")</f>
        <v>3.0144151169135776</v>
      </c>
      <c r="D295" s="5">
        <f>_xll.SNL.Clients.Office.Excel.Functions.SPG(A295, "SP_VOLUME_AVG_WEEKLY_TO_SHARES_OUT", , "3M")</f>
        <v>2.5602036180373169</v>
      </c>
      <c r="E295" s="5">
        <f>_xll.SNL.Clients.Office.Excel.Functions.SPG(A295, "SP_VOLUME_AVG_DAILY_TO_1YR_AVG_DAILY", , "1M")</f>
        <v>153.44</v>
      </c>
      <c r="F295" s="5">
        <f>_xll.SNL.Clients.Office.Excel.Functions.SPG(A295, "SP_VOLUME_AVG_DAILY_TO_1YR_AVG_DAILY", , "3M")</f>
        <v>130.32</v>
      </c>
      <c r="G295" s="9" t="str">
        <f>_xll.SNL.Clients.Office.Excel.Functions.SPG(A295, "IQ_SECTOR")</f>
        <v>Health Care</v>
      </c>
      <c r="H295" s="9" t="str">
        <f>_xll.SNL.Clients.Office.Excel.Functions.SPG(A295, "IQ_INDUSTRY_GROUP")</f>
        <v>Pharmaceuticals, Biotechnology and Life Sciences</v>
      </c>
      <c r="I295" s="9" t="str">
        <f>_xll.SNL.Clients.Office.Excel.Functions.SPG(A295, "IQ_INDUSTRY")</f>
        <v>Pharmaceuticals</v>
      </c>
      <c r="J295" s="9" t="str">
        <f>_xll.SNL.Clients.Office.Excel.Functions.SPG(A295, "IQ_PRIMARY_INDUSTRY")</f>
        <v>Pharmaceuticals</v>
      </c>
      <c r="K295" s="9" t="str">
        <f>_xll.SNL.Clients.Office.Excel.Functions.SPG(A295, "NAICS_CODE", "Primary")</f>
        <v>325412 - Pharmaceutical Preparation Manufacturing</v>
      </c>
      <c r="L295" s="9" t="str">
        <f>_xll.SNL.Clients.Office.Excel.Functions.SPG(A295, "SP_TOPICTAG")</f>
        <v>Cardiovascular; Infectious Diseases; Neurology; Oncology; Respiratory; Vaccines; Utility Scale Solar</v>
      </c>
      <c r="M295" s="5">
        <f>_xll.SNL.Clients.Office.Excel.Functions.SPG(A295, "SP_PCT_SHARES_OWNED_ALL_INSTITUTIONS")</f>
        <v>79.16</v>
      </c>
      <c r="N295" s="9" t="str">
        <f>_xll.SNL.Clients.Office.Excel.Functions.SPG(A295, "RD_CREDIT_RATING_GLOBAL", "Issuer Credit Rating", "Local Currency LT|0")</f>
        <v>A+</v>
      </c>
      <c r="O295" s="9" t="str">
        <f>_xll.SNL.Clients.Office.Excel.Functions.SPG(A295, "RD_CWOL_GLOBAL", "Issuer Credit Rating", "Local Currency LT|0")</f>
        <v>Stable</v>
      </c>
      <c r="P295" s="9" t="str">
        <f>_xll.SNL.Clients.Office.Excel.Functions.SPG(A295, "RD_RATING_ACTION_GLOBAL", "Issuer Credit Rating", "Local Currency LT|0")</f>
        <v>Downgrade | CreditWatch/Outlook (06/03/2021)</v>
      </c>
      <c r="Q295" s="10">
        <f>_xll.SNL.Clients.Office.Excel.Functions.SPG(A295, "RD_LAST_REVIEW_DATE_GLOBAL", "Issuer Credit Rating", "Local Currency LT")</f>
        <v>45440</v>
      </c>
      <c r="R295" s="10">
        <f>_xll.SNL.Clients.Office.Excel.Functions.SPG(A295, "RD_CREDIT_RATING_DATE_GLOBAL", "Issuer Credit Rating", "Local Currency LT|0")</f>
        <v>44350</v>
      </c>
      <c r="S295" s="10">
        <f>_xll.SNL.Clients.Office.Excel.Functions.SPG(A295, "RD_CREDIT_WATCH_OUTLOOK_DATE_GLOBAL", "Issuer Credit Rating", "Local Currency LT|0")</f>
        <v>44350</v>
      </c>
    </row>
    <row r="296" spans="1:19">
      <c r="A296" t="s">
        <v>300</v>
      </c>
      <c r="B296" s="10">
        <f>_xll.SNL.Clients.Office.Excel.Functions.SPG(A296,"SP_IPO_DATE")</f>
        <v>41046</v>
      </c>
      <c r="C296" s="5">
        <f>_xll.SNL.Clients.Office.Excel.Functions.SPG(A296, "SP_VOLUME_AVG_WEEKLY_TO_SHARES_OUT", , "1M")</f>
        <v>3.8329972138959953</v>
      </c>
      <c r="D296" s="5">
        <f>_xll.SNL.Clients.Office.Excel.Functions.SPG(A296, "SP_VOLUME_AVG_WEEKLY_TO_SHARES_OUT", , "3M")</f>
        <v>3.1092967569729271</v>
      </c>
      <c r="E296" s="5">
        <f>_xll.SNL.Clients.Office.Excel.Functions.SPG(A296, "SP_VOLUME_AVG_DAILY_TO_1YR_AVG_DAILY", , "1M")</f>
        <v>118.78</v>
      </c>
      <c r="F296" s="5">
        <f>_xll.SNL.Clients.Office.Excel.Functions.SPG(A296, "SP_VOLUME_AVG_DAILY_TO_1YR_AVG_DAILY", , "3M")</f>
        <v>96.35</v>
      </c>
      <c r="G296" s="9" t="str">
        <f>_xll.SNL.Clients.Office.Excel.Functions.SPG(A296, "IQ_SECTOR")</f>
        <v>Communication Services</v>
      </c>
      <c r="H296" s="9" t="str">
        <f>_xll.SNL.Clients.Office.Excel.Functions.SPG(A296, "IQ_INDUSTRY_GROUP")</f>
        <v>Media and Entertainment</v>
      </c>
      <c r="I296" s="9" t="str">
        <f>_xll.SNL.Clients.Office.Excel.Functions.SPG(A296, "IQ_INDUSTRY")</f>
        <v>Interactive Media and Services</v>
      </c>
      <c r="J296" s="9" t="str">
        <f>_xll.SNL.Clients.Office.Excel.Functions.SPG(A296, "IQ_PRIMARY_INDUSTRY")</f>
        <v>Interactive Media and Services</v>
      </c>
      <c r="K296" s="9" t="str">
        <f>_xll.SNL.Clients.Office.Excel.Functions.SPG(A296, "NAICS_CODE", "Primary")</f>
        <v>519290 - Web Search Portals and All Other Information Services</v>
      </c>
      <c r="L296" s="9" t="str">
        <f>_xll.SNL.Clients.Office.Excel.Functions.SPG(A296, "SP_TOPICTAG")</f>
        <v>Social Networking and Collaboration; E-learning; Video Chat; Wearables; Augmented Reality; Content Creation; Artificial Intelligence; GenAI</v>
      </c>
      <c r="M296" s="5">
        <f>_xll.SNL.Clients.Office.Excel.Functions.SPG(A296, "SP_PCT_SHARES_OWNED_ALL_INSTITUTIONS")</f>
        <v>67.11</v>
      </c>
      <c r="N296" s="9" t="str">
        <f>_xll.SNL.Clients.Office.Excel.Functions.SPG(A296, "RD_CREDIT_RATING_GLOBAL", "Issuer Credit Rating", "Local Currency LT|0")</f>
        <v>AA-</v>
      </c>
      <c r="O296" s="9" t="str">
        <f>_xll.SNL.Clients.Office.Excel.Functions.SPG(A296, "RD_CWOL_GLOBAL", "Issuer Credit Rating", "Local Currency LT|0")</f>
        <v>Stable</v>
      </c>
      <c r="P296" s="9" t="str">
        <f>_xll.SNL.Clients.Office.Excel.Functions.SPG(A296, "RD_RATING_ACTION_GLOBAL", "Issuer Credit Rating", "Local Currency LT|0")</f>
        <v>New Rating | CreditWatch/Outlook (08/03/2022)</v>
      </c>
      <c r="Q296" s="10">
        <f>_xll.SNL.Clients.Office.Excel.Functions.SPG(A296, "RD_LAST_REVIEW_DATE_GLOBAL", "Issuer Credit Rating", "Local Currency LT")</f>
        <v>45693</v>
      </c>
      <c r="R296" s="10">
        <f>_xll.SNL.Clients.Office.Excel.Functions.SPG(A296, "RD_CREDIT_RATING_DATE_GLOBAL", "Issuer Credit Rating", "Local Currency LT|0")</f>
        <v>44776</v>
      </c>
      <c r="S296" s="10">
        <f>_xll.SNL.Clients.Office.Excel.Functions.SPG(A296, "RD_CREDIT_WATCH_OUTLOOK_DATE_GLOBAL", "Issuer Credit Rating", "Local Currency LT|0")</f>
        <v>44776</v>
      </c>
    </row>
    <row r="297" spans="1:19">
      <c r="A297" t="s">
        <v>301</v>
      </c>
      <c r="B297" s="10">
        <f>_xll.SNL.Clients.Office.Excel.Functions.SPG(A297,"SP_IPO_DATE")</f>
        <v>36620</v>
      </c>
      <c r="C297" s="5">
        <f>_xll.SNL.Clients.Office.Excel.Functions.SPG(A297, "SP_VOLUME_AVG_WEEKLY_TO_SHARES_OUT", , "1M")</f>
        <v>2.8754360473150378</v>
      </c>
      <c r="D297" s="5">
        <f>_xll.SNL.Clients.Office.Excel.Functions.SPG(A297, "SP_VOLUME_AVG_WEEKLY_TO_SHARES_OUT", , "3M")</f>
        <v>2.5297186663359108</v>
      </c>
      <c r="E297" s="5">
        <f>_xll.SNL.Clients.Office.Excel.Functions.SPG(A297, "SP_VOLUME_AVG_DAILY_TO_1YR_AVG_DAILY", , "1M")</f>
        <v>120.92</v>
      </c>
      <c r="F297" s="5">
        <f>_xll.SNL.Clients.Office.Excel.Functions.SPG(A297, "SP_VOLUME_AVG_DAILY_TO_1YR_AVG_DAILY", , "3M")</f>
        <v>106.38</v>
      </c>
      <c r="G297" s="9" t="str">
        <f>_xll.SNL.Clients.Office.Excel.Functions.SPG(A297, "IQ_SECTOR")</f>
        <v>Financials</v>
      </c>
      <c r="H297" s="9" t="str">
        <f>_xll.SNL.Clients.Office.Excel.Functions.SPG(A297, "IQ_INDUSTRY_GROUP")</f>
        <v>Insurance</v>
      </c>
      <c r="I297" s="9" t="str">
        <f>_xll.SNL.Clients.Office.Excel.Functions.SPG(A297, "IQ_INDUSTRY")</f>
        <v>Insurance</v>
      </c>
      <c r="J297" s="9" t="str">
        <f>_xll.SNL.Clients.Office.Excel.Functions.SPG(A297, "IQ_PRIMARY_INDUSTRY")</f>
        <v>Life and Health Insurance</v>
      </c>
      <c r="K297" s="9" t="str">
        <f>_xll.SNL.Clients.Office.Excel.Functions.SPG(A297, "NAICS_CODE", "Primary")</f>
        <v>5241 - Insurance Carriers</v>
      </c>
      <c r="L297" s="9" t="str">
        <f>_xll.SNL.Clients.Office.Excel.Functions.SPG(A297, "SP_TOPICTAG")</f>
        <v>Employee Benefits; End-of-Life Planning; Utility Scale Solar</v>
      </c>
      <c r="M297" s="5">
        <f>_xll.SNL.Clients.Office.Excel.Functions.SPG(A297, "SP_PCT_SHARES_OWNED_ALL_INSTITUTIONS")</f>
        <v>75.94</v>
      </c>
      <c r="N297" s="9" t="str">
        <f>_xll.SNL.Clients.Office.Excel.Functions.SPG(A297, "RD_CREDIT_RATING_GLOBAL", "Issuer Credit Rating", "Local Currency LT|0")</f>
        <v>A-</v>
      </c>
      <c r="O297" s="9" t="str">
        <f>_xll.SNL.Clients.Office.Excel.Functions.SPG(A297, "RD_CWOL_GLOBAL", "Issuer Credit Rating", "Local Currency LT|0")</f>
        <v>Stable</v>
      </c>
      <c r="P297" s="9" t="str">
        <f>_xll.SNL.Clients.Office.Excel.Functions.SPG(A297, "RD_RATING_ACTION_GLOBAL", "Issuer Credit Rating", "Local Currency LT|0")</f>
        <v>CreditWatch/Outlook (02/25/2016)</v>
      </c>
      <c r="Q297" s="10">
        <f>_xll.SNL.Clients.Office.Excel.Functions.SPG(A297, "RD_LAST_REVIEW_DATE_GLOBAL", "Issuer Credit Rating", "Local Currency LT")</f>
        <v>45345</v>
      </c>
      <c r="R297" s="10">
        <f>_xll.SNL.Clients.Office.Excel.Functions.SPG(A297, "RD_CREDIT_RATING_DATE_GLOBAL", "Issuer Credit Rating", "Local Currency LT|0")</f>
        <v>39870</v>
      </c>
      <c r="S297" s="10">
        <f>_xll.SNL.Clients.Office.Excel.Functions.SPG(A297, "RD_CREDIT_WATCH_OUTLOOK_DATE_GLOBAL", "Issuer Credit Rating", "Local Currency LT|0")</f>
        <v>42425</v>
      </c>
    </row>
    <row r="298" spans="1:19">
      <c r="A298" t="s">
        <v>302</v>
      </c>
      <c r="B298" s="10">
        <f>_xll.SNL.Clients.Office.Excel.Functions.SPG(A298,"SP_IPO_DATE")</f>
        <v>35747</v>
      </c>
      <c r="C298" s="5">
        <f>_xll.SNL.Clients.Office.Excel.Functions.SPG(A298, "SP_VOLUME_AVG_WEEKLY_TO_SHARES_OUT", , "1M")</f>
        <v>3.3954952936937413</v>
      </c>
      <c r="D298" s="5">
        <f>_xll.SNL.Clients.Office.Excel.Functions.SPG(A298, "SP_VOLUME_AVG_WEEKLY_TO_SHARES_OUT", , "3M")</f>
        <v>3.3647637751871429</v>
      </c>
      <c r="E298" s="5">
        <f>_xll.SNL.Clients.Office.Excel.Functions.SPG(A298, "SP_VOLUME_AVG_DAILY_TO_1YR_AVG_DAILY", , "1M")</f>
        <v>107.99</v>
      </c>
      <c r="F298" s="5">
        <f>_xll.SNL.Clients.Office.Excel.Functions.SPG(A298, "SP_VOLUME_AVG_DAILY_TO_1YR_AVG_DAILY", , "3M")</f>
        <v>107.01</v>
      </c>
      <c r="G298" s="9" t="str">
        <f>_xll.SNL.Clients.Office.Excel.Functions.SPG(A298, "IQ_SECTOR")</f>
        <v>Health Care</v>
      </c>
      <c r="H298" s="9" t="str">
        <f>_xll.SNL.Clients.Office.Excel.Functions.SPG(A298, "IQ_INDUSTRY_GROUP")</f>
        <v>Pharmaceuticals, Biotechnology and Life Sciences</v>
      </c>
      <c r="I298" s="9" t="str">
        <f>_xll.SNL.Clients.Office.Excel.Functions.SPG(A298, "IQ_INDUSTRY")</f>
        <v>Life Sciences Tools and Services</v>
      </c>
      <c r="J298" s="9" t="str">
        <f>_xll.SNL.Clients.Office.Excel.Functions.SPG(A298, "IQ_PRIMARY_INDUSTRY")</f>
        <v>Life Sciences Tools and Services</v>
      </c>
      <c r="K298" s="9" t="str">
        <f>_xll.SNL.Clients.Office.Excel.Functions.SPG(A298, "NAICS_CODE", "Primary")</f>
        <v>334516 - Analytical Laboratory Instrument Manufacturing</v>
      </c>
      <c r="L298" s="9" t="str">
        <f>_xll.SNL.Clients.Office.Excel.Functions.SPG(A298, "SP_TOPICTAG")</f>
        <v>Software Development; Data Integration; Industrial Automation; Sensors; Process Automation; Artificial Intelligence</v>
      </c>
      <c r="M298" s="5">
        <f>_xll.SNL.Clients.Office.Excel.Functions.SPG(A298, "SP_PCT_SHARES_OWNED_ALL_INSTITUTIONS")</f>
        <v>95.52</v>
      </c>
      <c r="N298" s="9" t="str">
        <f>_xll.SNL.Clients.Office.Excel.Functions.SPG(A298, "RD_CREDIT_RATING_GLOBAL", "Issuer Credit Rating", "Local Currency LT|0")</f>
        <v>NR</v>
      </c>
      <c r="O298" s="9" t="str">
        <f>_xll.SNL.Clients.Office.Excel.Functions.SPG(A298, "RD_CWOL_GLOBAL", "Issuer Credit Rating", "Local Currency LT|0")</f>
        <v>NR</v>
      </c>
      <c r="P298" s="9" t="str">
        <f>_xll.SNL.Clients.Office.Excel.Functions.SPG(A298, "RD_RATING_ACTION_GLOBAL", "Issuer Credit Rating", "Local Currency LT|0")</f>
        <v>Not Rated | CreditWatch/Outlook (09/17/2012)</v>
      </c>
      <c r="Q298" s="10" t="str">
        <f>_xll.SNL.Clients.Office.Excel.Functions.SPG(A298, "RD_LAST_REVIEW_DATE_GLOBAL", "Issuer Credit Rating", "Local Currency LT")</f>
        <v/>
      </c>
      <c r="R298" s="10">
        <f>_xll.SNL.Clients.Office.Excel.Functions.SPG(A298, "RD_CREDIT_RATING_DATE_GLOBAL", "Issuer Credit Rating", "Local Currency LT|0")</f>
        <v>41169</v>
      </c>
      <c r="S298" s="10">
        <f>_xll.SNL.Clients.Office.Excel.Functions.SPG(A298, "RD_CREDIT_WATCH_OUTLOOK_DATE_GLOBAL", "Issuer Credit Rating", "Local Currency LT|0")</f>
        <v>41169</v>
      </c>
    </row>
    <row r="299" spans="1:19">
      <c r="A299" t="s">
        <v>303</v>
      </c>
      <c r="B299" t="str">
        <f>_xll.SNL.Clients.Office.Excel.Functions.SPG(A299,"SP_IPO_DATE")</f>
        <v/>
      </c>
      <c r="C299" s="5">
        <f>_xll.SNL.Clients.Office.Excel.Functions.SPG(A299, "SP_VOLUME_AVG_WEEKLY_TO_SHARES_OUT", , "1M")</f>
        <v>7.8915753897131387</v>
      </c>
      <c r="D299" s="5">
        <f>_xll.SNL.Clients.Office.Excel.Functions.SPG(A299, "SP_VOLUME_AVG_WEEKLY_TO_SHARES_OUT", , "3M")</f>
        <v>6.9464798439685467</v>
      </c>
      <c r="E299" s="5">
        <f>_xll.SNL.Clients.Office.Excel.Functions.SPG(A299, "SP_VOLUME_AVG_DAILY_TO_1YR_AVG_DAILY", , "1M")</f>
        <v>114.32</v>
      </c>
      <c r="F299" s="5">
        <f>_xll.SNL.Clients.Office.Excel.Functions.SPG(A299, "SP_VOLUME_AVG_DAILY_TO_1YR_AVG_DAILY", , "3M")</f>
        <v>100.63</v>
      </c>
      <c r="G299" s="9" t="str">
        <f>_xll.SNL.Clients.Office.Excel.Functions.SPG(A299, "IQ_SECTOR")</f>
        <v>Consumer Discretionary</v>
      </c>
      <c r="H299" s="9" t="str">
        <f>_xll.SNL.Clients.Office.Excel.Functions.SPG(A299, "IQ_INDUSTRY_GROUP")</f>
        <v>Consumer Services</v>
      </c>
      <c r="I299" s="9" t="str">
        <f>_xll.SNL.Clients.Office.Excel.Functions.SPG(A299, "IQ_INDUSTRY")</f>
        <v>Hotels, Restaurants and Leisure</v>
      </c>
      <c r="J299" s="9" t="str">
        <f>_xll.SNL.Clients.Office.Excel.Functions.SPG(A299, "IQ_PRIMARY_INDUSTRY")</f>
        <v>Casinos and Gaming</v>
      </c>
      <c r="K299" s="9" t="str">
        <f>_xll.SNL.Clients.Office.Excel.Functions.SPG(A299, "NAICS_CODE", "Primary")</f>
        <v>721120 - Casino Hotels</v>
      </c>
      <c r="L299" s="9" t="str">
        <f>_xll.SNL.Clients.Office.Excel.Functions.SPG(A299, "SP_TOPICTAG")</f>
        <v>Entertainment Systems; Business Travel; Video Games</v>
      </c>
      <c r="M299" s="5">
        <f>_xll.SNL.Clients.Office.Excel.Functions.SPG(A299, "SP_PCT_SHARES_OWNED_ALL_INSTITUTIONS")</f>
        <v>69.150000000000006</v>
      </c>
      <c r="N299" s="9" t="str">
        <f>_xll.SNL.Clients.Office.Excel.Functions.SPG(A299, "RD_CREDIT_RATING_GLOBAL", "Issuer Credit Rating", "Local Currency LT|0")</f>
        <v>B+</v>
      </c>
      <c r="O299" s="9" t="str">
        <f>_xll.SNL.Clients.Office.Excel.Functions.SPG(A299, "RD_CWOL_GLOBAL", "Issuer Credit Rating", "Local Currency LT|0")</f>
        <v>Stable</v>
      </c>
      <c r="P299" s="9" t="str">
        <f>_xll.SNL.Clients.Office.Excel.Functions.SPG(A299, "RD_RATING_ACTION_GLOBAL", "Issuer Credit Rating", "Local Currency LT|0")</f>
        <v>CreditWatch/Outlook (05/11/2023)</v>
      </c>
      <c r="Q299" s="10">
        <f>_xll.SNL.Clients.Office.Excel.Functions.SPG(A299, "RD_LAST_REVIEW_DATE_GLOBAL", "Issuer Credit Rating", "Local Currency LT")</f>
        <v>45460</v>
      </c>
      <c r="R299" s="10">
        <f>_xll.SNL.Clients.Office.Excel.Functions.SPG(A299, "RD_CREDIT_RATING_DATE_GLOBAL", "Issuer Credit Rating", "Local Currency LT|0")</f>
        <v>44259</v>
      </c>
      <c r="S299" s="10">
        <f>_xll.SNL.Clients.Office.Excel.Functions.SPG(A299, "RD_CREDIT_WATCH_OUTLOOK_DATE_GLOBAL", "Issuer Credit Rating", "Local Currency LT|0")</f>
        <v>45057</v>
      </c>
    </row>
    <row r="300" spans="1:19">
      <c r="A300" t="s">
        <v>304</v>
      </c>
      <c r="B300" t="str">
        <f>_xll.SNL.Clients.Office.Excel.Functions.SPG(A300,"SP_IPO_DATE")</f>
        <v/>
      </c>
      <c r="C300" s="5">
        <f>_xll.SNL.Clients.Office.Excel.Functions.SPG(A300, "SP_VOLUME_AVG_WEEKLY_TO_SHARES_OUT", , "1M")</f>
        <v>8.8276813828781115</v>
      </c>
      <c r="D300" s="5">
        <f>_xll.SNL.Clients.Office.Excel.Functions.SPG(A300, "SP_VOLUME_AVG_WEEKLY_TO_SHARES_OUT", , "3M")</f>
        <v>8.2323753009429339</v>
      </c>
      <c r="E300" s="5">
        <f>_xll.SNL.Clients.Office.Excel.Functions.SPG(A300, "SP_VOLUME_AVG_DAILY_TO_1YR_AVG_DAILY", , "1M")</f>
        <v>141.77000000000001</v>
      </c>
      <c r="F300" s="5">
        <f>_xll.SNL.Clients.Office.Excel.Functions.SPG(A300, "SP_VOLUME_AVG_DAILY_TO_1YR_AVG_DAILY", , "3M")</f>
        <v>132.21</v>
      </c>
      <c r="G300" s="9" t="str">
        <f>_xll.SNL.Clients.Office.Excel.Functions.SPG(A300, "IQ_SECTOR")</f>
        <v>Information Technology</v>
      </c>
      <c r="H300" s="9" t="str">
        <f>_xll.SNL.Clients.Office.Excel.Functions.SPG(A300, "IQ_INDUSTRY_GROUP")</f>
        <v>Semiconductors and Semiconductor Equipment</v>
      </c>
      <c r="I300" s="9" t="str">
        <f>_xll.SNL.Clients.Office.Excel.Functions.SPG(A300, "IQ_INDUSTRY")</f>
        <v>Semiconductors and Semiconductor Equipment</v>
      </c>
      <c r="J300" s="9" t="str">
        <f>_xll.SNL.Clients.Office.Excel.Functions.SPG(A300, "IQ_PRIMARY_INDUSTRY")</f>
        <v>Semiconductors</v>
      </c>
      <c r="K300" s="9" t="str">
        <f>_xll.SNL.Clients.Office.Excel.Functions.SPG(A300, "NAICS_CODE", "Primary")</f>
        <v>334413 - Semiconductor and Related Device Manufacturing</v>
      </c>
      <c r="L300" s="9" t="str">
        <f>_xll.SNL.Clients.Office.Excel.Functions.SPG(A300, "SP_TOPICTAG")</f>
        <v>RFID (Radio Frequency Identification); Smart Building; Smart Energy; Edge Computing; Artificial Intelligence; 5G</v>
      </c>
      <c r="M300" s="5">
        <f>_xll.SNL.Clients.Office.Excel.Functions.SPG(A300, "SP_PCT_SHARES_OWNED_ALL_INSTITUTIONS")</f>
        <v>95.83</v>
      </c>
      <c r="N300" s="9" t="str">
        <f>_xll.SNL.Clients.Office.Excel.Functions.SPG(A300, "RD_CREDIT_RATING_GLOBAL", "Issuer Credit Rating", "Local Currency LT|0")</f>
        <v>NR</v>
      </c>
      <c r="O300" s="9" t="str">
        <f>_xll.SNL.Clients.Office.Excel.Functions.SPG(A300, "RD_CWOL_GLOBAL", "Issuer Credit Rating", "Local Currency LT|0")</f>
        <v>NR</v>
      </c>
      <c r="P300" s="9" t="str">
        <f>_xll.SNL.Clients.Office.Excel.Functions.SPG(A300, "RD_RATING_ACTION_GLOBAL", "Issuer Credit Rating", "Local Currency LT|0")</f>
        <v>Not Rated | CreditWatch/Outlook (08/26/2020)</v>
      </c>
      <c r="Q300" s="10">
        <f>_xll.SNL.Clients.Office.Excel.Functions.SPG(A300, "RD_LAST_REVIEW_DATE_GLOBAL", "Issuer Credit Rating", "Local Currency LT")</f>
        <v>44069</v>
      </c>
      <c r="R300" s="10">
        <f>_xll.SNL.Clients.Office.Excel.Functions.SPG(A300, "RD_CREDIT_RATING_DATE_GLOBAL", "Issuer Credit Rating", "Local Currency LT|0")</f>
        <v>44069</v>
      </c>
      <c r="S300" s="10">
        <f>_xll.SNL.Clients.Office.Excel.Functions.SPG(A300, "RD_CREDIT_WATCH_OUTLOOK_DATE_GLOBAL", "Issuer Credit Rating", "Local Currency LT|0")</f>
        <v>44069</v>
      </c>
    </row>
    <row r="301" spans="1:19">
      <c r="A301" t="s">
        <v>305</v>
      </c>
      <c r="B301" t="str">
        <f>_xll.SNL.Clients.Office.Excel.Functions.SPG(A301,"SP_IPO_DATE")</f>
        <v/>
      </c>
      <c r="C301" s="5">
        <f>_xll.SNL.Clients.Office.Excel.Functions.SPG(A301, "SP_VOLUME_AVG_WEEKLY_TO_SHARES_OUT", , "1M")</f>
        <v>9.818167192461468</v>
      </c>
      <c r="D301" s="5">
        <f>_xll.SNL.Clients.Office.Excel.Functions.SPG(A301, "SP_VOLUME_AVG_WEEKLY_TO_SHARES_OUT", , "3M")</f>
        <v>10.480276792626547</v>
      </c>
      <c r="E301" s="5">
        <f>_xll.SNL.Clients.Office.Excel.Functions.SPG(A301, "SP_VOLUME_AVG_DAILY_TO_1YR_AVG_DAILY", , "1M")</f>
        <v>94.87</v>
      </c>
      <c r="F301" s="5">
        <f>_xll.SNL.Clients.Office.Excel.Functions.SPG(A301, "SP_VOLUME_AVG_DAILY_TO_1YR_AVG_DAILY", , "3M")</f>
        <v>101.27</v>
      </c>
      <c r="G301" s="9" t="str">
        <f>_xll.SNL.Clients.Office.Excel.Functions.SPG(A301, "IQ_SECTOR")</f>
        <v>Information Technology</v>
      </c>
      <c r="H301" s="9" t="str">
        <f>_xll.SNL.Clients.Office.Excel.Functions.SPG(A301, "IQ_INDUSTRY_GROUP")</f>
        <v>Semiconductors and Semiconductor Equipment</v>
      </c>
      <c r="I301" s="9" t="str">
        <f>_xll.SNL.Clients.Office.Excel.Functions.SPG(A301, "IQ_INDUSTRY")</f>
        <v>Semiconductors and Semiconductor Equipment</v>
      </c>
      <c r="J301" s="9" t="str">
        <f>_xll.SNL.Clients.Office.Excel.Functions.SPG(A301, "IQ_PRIMARY_INDUSTRY")</f>
        <v>Semiconductors</v>
      </c>
      <c r="K301" s="9" t="str">
        <f>_xll.SNL.Clients.Office.Excel.Functions.SPG(A301, "NAICS_CODE", "Primary")</f>
        <v>334413 - Semiconductor and Related Device Manufacturing</v>
      </c>
      <c r="L301" s="9" t="str">
        <f>_xll.SNL.Clients.Office.Excel.Functions.SPG(A301, "SP_TOPICTAG")</f>
        <v>Machine Learning; Augmented Reality; Cloud Storage; Data Centers and Facilities; Storage Management; Data Center Technology; Artificial Intelligence</v>
      </c>
      <c r="M301" s="5">
        <f>_xll.SNL.Clients.Office.Excel.Functions.SPG(A301, "SP_PCT_SHARES_OWNED_ALL_INSTITUTIONS")</f>
        <v>77.58</v>
      </c>
      <c r="N301" s="9" t="str">
        <f>_xll.SNL.Clients.Office.Excel.Functions.SPG(A301, "RD_CREDIT_RATING_GLOBAL", "Issuer Credit Rating", "Local Currency LT|0")</f>
        <v>BBB-</v>
      </c>
      <c r="O301" s="9" t="str">
        <f>_xll.SNL.Clients.Office.Excel.Functions.SPG(A301, "RD_CWOL_GLOBAL", "Issuer Credit Rating", "Local Currency LT|0")</f>
        <v>Stable</v>
      </c>
      <c r="P301" s="9" t="str">
        <f>_xll.SNL.Clients.Office.Excel.Functions.SPG(A301, "RD_RATING_ACTION_GLOBAL", "Issuer Credit Rating", "Local Currency LT|0")</f>
        <v>CreditWatch/Outlook (12/13/2022)</v>
      </c>
      <c r="Q301" s="10">
        <f>_xll.SNL.Clients.Office.Excel.Functions.SPG(A301, "RD_LAST_REVIEW_DATE_GLOBAL", "Issuer Credit Rating", "Local Currency LT")</f>
        <v>45429</v>
      </c>
      <c r="R301" s="10">
        <f>_xll.SNL.Clients.Office.Excel.Functions.SPG(A301, "RD_CREDIT_RATING_DATE_GLOBAL", "Issuer Credit Rating", "Local Currency LT|0")</f>
        <v>43796</v>
      </c>
      <c r="S301" s="10">
        <f>_xll.SNL.Clients.Office.Excel.Functions.SPG(A301, "RD_CREDIT_WATCH_OUTLOOK_DATE_GLOBAL", "Issuer Credit Rating", "Local Currency LT|0")</f>
        <v>44908</v>
      </c>
    </row>
    <row r="302" spans="1:19">
      <c r="A302" t="s">
        <v>306</v>
      </c>
      <c r="B302" s="10">
        <f>_xll.SNL.Clients.Office.Excel.Functions.SPG(A302,"SP_IPO_DATE")</f>
        <v>31484</v>
      </c>
      <c r="C302" s="5">
        <f>_xll.SNL.Clients.Office.Excel.Functions.SPG(A302, "SP_VOLUME_AVG_WEEKLY_TO_SHARES_OUT", , "1M")</f>
        <v>1.5942948760240458</v>
      </c>
      <c r="D302" s="5">
        <f>_xll.SNL.Clients.Office.Excel.Functions.SPG(A302, "SP_VOLUME_AVG_WEEKLY_TO_SHARES_OUT", , "3M")</f>
        <v>1.4745127901286645</v>
      </c>
      <c r="E302" s="5">
        <f>_xll.SNL.Clients.Office.Excel.Functions.SPG(A302, "SP_VOLUME_AVG_DAILY_TO_1YR_AVG_DAILY", , "1M")</f>
        <v>116.68</v>
      </c>
      <c r="F302" s="5">
        <f>_xll.SNL.Clients.Office.Excel.Functions.SPG(A302, "SP_VOLUME_AVG_DAILY_TO_1YR_AVG_DAILY", , "3M")</f>
        <v>107.91</v>
      </c>
      <c r="G302" s="9" t="str">
        <f>_xll.SNL.Clients.Office.Excel.Functions.SPG(A302, "IQ_SECTOR")</f>
        <v>Information Technology</v>
      </c>
      <c r="H302" s="9" t="str">
        <f>_xll.SNL.Clients.Office.Excel.Functions.SPG(A302, "IQ_INDUSTRY_GROUP")</f>
        <v>Software and Services</v>
      </c>
      <c r="I302" s="9" t="str">
        <f>_xll.SNL.Clients.Office.Excel.Functions.SPG(A302, "IQ_INDUSTRY")</f>
        <v>Software</v>
      </c>
      <c r="J302" s="9" t="str">
        <f>_xll.SNL.Clients.Office.Excel.Functions.SPG(A302, "IQ_PRIMARY_INDUSTRY")</f>
        <v>Systems Software</v>
      </c>
      <c r="K302" s="9" t="str">
        <f>_xll.SNL.Clients.Office.Excel.Functions.SPG(A302, "NAICS_CODE", "Primary")</f>
        <v>513210 - Software Publishers</v>
      </c>
      <c r="L302" s="9" t="str">
        <f>_xll.SNL.Clients.Office.Excel.Functions.SPG(A302, "SP_TOPICTAG")</f>
        <v>Software Development; Cloud Management; Machine Learning; Customer Relationship Management; Cloud Infrastructure; Cloud Security; Cloud Storage; Chatbot; Artificial Intelligence; GenAI</v>
      </c>
      <c r="M302" s="5">
        <f>_xll.SNL.Clients.Office.Excel.Functions.SPG(A302, "SP_PCT_SHARES_OWNED_ALL_INSTITUTIONS")</f>
        <v>72.84</v>
      </c>
      <c r="N302" s="9" t="str">
        <f>_xll.SNL.Clients.Office.Excel.Functions.SPG(A302, "RD_CREDIT_RATING_GLOBAL", "Issuer Credit Rating", "Local Currency LT|0")</f>
        <v>AAA</v>
      </c>
      <c r="O302" s="9" t="str">
        <f>_xll.SNL.Clients.Office.Excel.Functions.SPG(A302, "RD_CWOL_GLOBAL", "Issuer Credit Rating", "Local Currency LT|0")</f>
        <v>Stable</v>
      </c>
      <c r="P302" s="9" t="str">
        <f>_xll.SNL.Clients.Office.Excel.Functions.SPG(A302, "RD_RATING_ACTION_GLOBAL", "Issuer Credit Rating", "Local Currency LT|0")</f>
        <v>New Rating | CreditWatch/Outlook (09/22/2008)</v>
      </c>
      <c r="Q302" s="10">
        <f>_xll.SNL.Clients.Office.Excel.Functions.SPG(A302, "RD_LAST_REVIEW_DATE_GLOBAL", "Issuer Credit Rating", "Local Currency LT")</f>
        <v>45490</v>
      </c>
      <c r="R302" s="10">
        <f>_xll.SNL.Clients.Office.Excel.Functions.SPG(A302, "RD_CREDIT_RATING_DATE_GLOBAL", "Issuer Credit Rating", "Local Currency LT|0")</f>
        <v>39713</v>
      </c>
      <c r="S302" s="10">
        <f>_xll.SNL.Clients.Office.Excel.Functions.SPG(A302, "RD_CREDIT_WATCH_OUTLOOK_DATE_GLOBAL", "Issuer Credit Rating", "Local Currency LT|0")</f>
        <v>39713</v>
      </c>
    </row>
    <row r="303" spans="1:19">
      <c r="A303" t="s">
        <v>307</v>
      </c>
      <c r="B303" s="10">
        <f>_xll.SNL.Clients.Office.Excel.Functions.SPG(A303,"SP_IPO_DATE")</f>
        <v>34362</v>
      </c>
      <c r="C303" s="5">
        <f>_xll.SNL.Clients.Office.Excel.Functions.SPG(A303, "SP_VOLUME_AVG_WEEKLY_TO_SHARES_OUT", , "1M")</f>
        <v>3.3643113297256799</v>
      </c>
      <c r="D303" s="5">
        <f>_xll.SNL.Clients.Office.Excel.Functions.SPG(A303, "SP_VOLUME_AVG_WEEKLY_TO_SHARES_OUT", , "3M")</f>
        <v>2.9441696716951453</v>
      </c>
      <c r="E303" s="5">
        <f>_xll.SNL.Clients.Office.Excel.Functions.SPG(A303, "SP_VOLUME_AVG_DAILY_TO_1YR_AVG_DAILY", , "1M")</f>
        <v>113.13</v>
      </c>
      <c r="F303" s="5">
        <f>_xll.SNL.Clients.Office.Excel.Functions.SPG(A303, "SP_VOLUME_AVG_DAILY_TO_1YR_AVG_DAILY", , "3M")</f>
        <v>99.01</v>
      </c>
      <c r="G303" s="9" t="str">
        <f>_xll.SNL.Clients.Office.Excel.Functions.SPG(A303, "IQ_SECTOR")</f>
        <v>Real Estate</v>
      </c>
      <c r="H303" s="9" t="str">
        <f>_xll.SNL.Clients.Office.Excel.Functions.SPG(A303, "IQ_INDUSTRY_GROUP")</f>
        <v>Equity Real Estate Investment Trusts (REITs)</v>
      </c>
      <c r="I303" s="9" t="str">
        <f>_xll.SNL.Clients.Office.Excel.Functions.SPG(A303, "IQ_INDUSTRY")</f>
        <v>Residential REITs</v>
      </c>
      <c r="J303" s="9" t="str">
        <f>_xll.SNL.Clients.Office.Excel.Functions.SPG(A303, "IQ_PRIMARY_INDUSTRY")</f>
        <v>Multi-Family Residential REITs</v>
      </c>
      <c r="K303" s="9" t="str">
        <f>_xll.SNL.Clients.Office.Excel.Functions.SPG(A303, "NAICS_CODE", "Primary")</f>
        <v>531110 - Lessors of Residential Buildings and Dwellings</v>
      </c>
      <c r="L303" s="9" t="str">
        <f>_xll.SNL.Clients.Office.Excel.Functions.SPG(A303, "SP_TOPICTAG")</f>
        <v/>
      </c>
      <c r="M303" s="5">
        <f>_xll.SNL.Clients.Office.Excel.Functions.SPG(A303, "SP_PCT_SHARES_OWNED_ALL_INSTITUTIONS")</f>
        <v>94.38</v>
      </c>
      <c r="N303" s="9" t="str">
        <f>_xll.SNL.Clients.Office.Excel.Functions.SPG(A303, "RD_CREDIT_RATING_GLOBAL", "Issuer Credit Rating", "Local Currency LT|0")</f>
        <v>A-</v>
      </c>
      <c r="O303" s="9" t="str">
        <f>_xll.SNL.Clients.Office.Excel.Functions.SPG(A303, "RD_CWOL_GLOBAL", "Issuer Credit Rating", "Local Currency LT|0")</f>
        <v>Stable</v>
      </c>
      <c r="P303" s="9" t="str">
        <f>_xll.SNL.Clients.Office.Excel.Functions.SPG(A303, "RD_RATING_ACTION_GLOBAL", "Issuer Credit Rating", "Local Currency LT|0")</f>
        <v>Upgrade | CreditWatch/Outlook (08/24/2022)</v>
      </c>
      <c r="Q303" s="10">
        <f>_xll.SNL.Clients.Office.Excel.Functions.SPG(A303, "RD_LAST_REVIEW_DATE_GLOBAL", "Issuer Credit Rating", "Local Currency LT")</f>
        <v>45688</v>
      </c>
      <c r="R303" s="10">
        <f>_xll.SNL.Clients.Office.Excel.Functions.SPG(A303, "RD_CREDIT_RATING_DATE_GLOBAL", "Issuer Credit Rating", "Local Currency LT|0")</f>
        <v>44797</v>
      </c>
      <c r="S303" s="10">
        <f>_xll.SNL.Clients.Office.Excel.Functions.SPG(A303, "RD_CREDIT_WATCH_OUTLOOK_DATE_GLOBAL", "Issuer Credit Rating", "Local Currency LT|0")</f>
        <v>44797</v>
      </c>
    </row>
    <row r="304" spans="1:19">
      <c r="A304" t="s">
        <v>308</v>
      </c>
      <c r="B304" s="10">
        <f>_xll.SNL.Clients.Office.Excel.Functions.SPG(A304,"SP_IPO_DATE")</f>
        <v>43440</v>
      </c>
      <c r="C304" s="5">
        <f>_xll.SNL.Clients.Office.Excel.Functions.SPG(A304, "SP_VOLUME_AVG_WEEKLY_TO_SHARES_OUT", , "1M")</f>
        <v>16.822286771514772</v>
      </c>
      <c r="D304" s="5">
        <f>_xll.SNL.Clients.Office.Excel.Functions.SPG(A304, "SP_VOLUME_AVG_WEEKLY_TO_SHARES_OUT", , "3M")</f>
        <v>13.871718098693689</v>
      </c>
      <c r="E304" s="5">
        <f>_xll.SNL.Clients.Office.Excel.Functions.SPG(A304, "SP_VOLUME_AVG_DAILY_TO_1YR_AVG_DAILY", , "1M")</f>
        <v>216.53</v>
      </c>
      <c r="F304" s="5">
        <f>_xll.SNL.Clients.Office.Excel.Functions.SPG(A304, "SP_VOLUME_AVG_DAILY_TO_1YR_AVG_DAILY", , "3M")</f>
        <v>178.55</v>
      </c>
      <c r="G304" s="9" t="str">
        <f>_xll.SNL.Clients.Office.Excel.Functions.SPG(A304, "IQ_SECTOR")</f>
        <v>Health Care</v>
      </c>
      <c r="H304" s="9" t="str">
        <f>_xll.SNL.Clients.Office.Excel.Functions.SPG(A304, "IQ_INDUSTRY_GROUP")</f>
        <v>Pharmaceuticals, Biotechnology and Life Sciences</v>
      </c>
      <c r="I304" s="9" t="str">
        <f>_xll.SNL.Clients.Office.Excel.Functions.SPG(A304, "IQ_INDUSTRY")</f>
        <v>Biotechnology</v>
      </c>
      <c r="J304" s="9" t="str">
        <f>_xll.SNL.Clients.Office.Excel.Functions.SPG(A304, "IQ_PRIMARY_INDUSTRY")</f>
        <v>Biotechnology</v>
      </c>
      <c r="K304" s="9" t="str">
        <f>_xll.SNL.Clients.Office.Excel.Functions.SPG(A304, "NAICS_CODE", "Primary")</f>
        <v>325414 - Biological Product (except Diagnostic) Manufacturing</v>
      </c>
      <c r="L304" s="9" t="str">
        <f>_xll.SNL.Clients.Office.Excel.Functions.SPG(A304, "SP_TOPICTAG")</f>
        <v>Genetics; Genetic Disorder; Infectious Diseases; Oncology; Respiratory; Vaccines</v>
      </c>
      <c r="M304" s="5">
        <f>_xll.SNL.Clients.Office.Excel.Functions.SPG(A304, "SP_PCT_SHARES_OWNED_ALL_INSTITUTIONS")</f>
        <v>67.19</v>
      </c>
      <c r="N304" s="9" t="str">
        <f>_xll.SNL.Clients.Office.Excel.Functions.SPG(A304, "RD_CREDIT_RATING_GLOBAL", "Issuer Credit Rating", "Local Currency LT|0")</f>
        <v/>
      </c>
      <c r="O304" s="9" t="str">
        <f>_xll.SNL.Clients.Office.Excel.Functions.SPG(A304, "RD_CWOL_GLOBAL", "Issuer Credit Rating", "Local Currency LT|0")</f>
        <v/>
      </c>
      <c r="P304" s="9" t="str">
        <f>_xll.SNL.Clients.Office.Excel.Functions.SPG(A304, "RD_RATING_ACTION_GLOBAL", "Issuer Credit Rating", "Local Currency LT|0")</f>
        <v/>
      </c>
      <c r="Q304" s="10" t="str">
        <f>_xll.SNL.Clients.Office.Excel.Functions.SPG(A304, "RD_LAST_REVIEW_DATE_GLOBAL", "Issuer Credit Rating", "Local Currency LT")</f>
        <v/>
      </c>
      <c r="R304" s="10" t="str">
        <f>_xll.SNL.Clients.Office.Excel.Functions.SPG(A304, "RD_CREDIT_RATING_DATE_GLOBAL", "Issuer Credit Rating", "Local Currency LT|0")</f>
        <v/>
      </c>
      <c r="S304" s="10" t="str">
        <f>_xll.SNL.Clients.Office.Excel.Functions.SPG(A304, "RD_CREDIT_WATCH_OUTLOOK_DATE_GLOBAL", "Issuer Credit Rating", "Local Currency LT|0")</f>
        <v/>
      </c>
    </row>
    <row r="305" spans="1:19">
      <c r="A305" t="s">
        <v>309</v>
      </c>
      <c r="B305" t="str">
        <f>_xll.SNL.Clients.Office.Excel.Functions.SPG(A305,"SP_IPO_DATE")</f>
        <v/>
      </c>
      <c r="C305" s="5">
        <f>_xll.SNL.Clients.Office.Excel.Functions.SPG(A305, "SP_VOLUME_AVG_WEEKLY_TO_SHARES_OUT", , "1M")</f>
        <v>7.010498078745699</v>
      </c>
      <c r="D305" s="5">
        <f>_xll.SNL.Clients.Office.Excel.Functions.SPG(A305, "SP_VOLUME_AVG_WEEKLY_TO_SHARES_OUT", , "3M")</f>
        <v>5.6821114426924799</v>
      </c>
      <c r="E305" s="5">
        <f>_xll.SNL.Clients.Office.Excel.Functions.SPG(A305, "SP_VOLUME_AVG_DAILY_TO_1YR_AVG_DAILY", , "1M")</f>
        <v>123.07</v>
      </c>
      <c r="F305" s="5">
        <f>_xll.SNL.Clients.Office.Excel.Functions.SPG(A305, "SP_VOLUME_AVG_DAILY_TO_1YR_AVG_DAILY", , "3M")</f>
        <v>99.75</v>
      </c>
      <c r="G305" s="9" t="str">
        <f>_xll.SNL.Clients.Office.Excel.Functions.SPG(A305, "IQ_SECTOR")</f>
        <v>Consumer Discretionary</v>
      </c>
      <c r="H305" s="9" t="str">
        <f>_xll.SNL.Clients.Office.Excel.Functions.SPG(A305, "IQ_INDUSTRY_GROUP")</f>
        <v>Consumer Durables and Apparel</v>
      </c>
      <c r="I305" s="9" t="str">
        <f>_xll.SNL.Clients.Office.Excel.Functions.SPG(A305, "IQ_INDUSTRY")</f>
        <v>Household Durables</v>
      </c>
      <c r="J305" s="9" t="str">
        <f>_xll.SNL.Clients.Office.Excel.Functions.SPG(A305, "IQ_PRIMARY_INDUSTRY")</f>
        <v>Home Furnishings</v>
      </c>
      <c r="K305" s="9" t="str">
        <f>_xll.SNL.Clients.Office.Excel.Functions.SPG(A305, "NAICS_CODE", "Primary")</f>
        <v>314110 - Carpet and Rug Mills</v>
      </c>
      <c r="L305" s="9" t="str">
        <f>_xll.SNL.Clients.Office.Excel.Functions.SPG(A305, "SP_TOPICTAG")</f>
        <v/>
      </c>
      <c r="M305" s="5">
        <f>_xll.SNL.Clients.Office.Excel.Functions.SPG(A305, "SP_PCT_SHARES_OWNED_ALL_INSTITUTIONS")</f>
        <v>81.08</v>
      </c>
      <c r="N305" s="9" t="str">
        <f>_xll.SNL.Clients.Office.Excel.Functions.SPG(A305, "RD_CREDIT_RATING_GLOBAL", "Issuer Credit Rating", "Local Currency LT|0")</f>
        <v>BBB+</v>
      </c>
      <c r="O305" s="9" t="str">
        <f>_xll.SNL.Clients.Office.Excel.Functions.SPG(A305, "RD_CWOL_GLOBAL", "Issuer Credit Rating", "Local Currency LT|0")</f>
        <v>Stable</v>
      </c>
      <c r="P305" s="9" t="str">
        <f>_xll.SNL.Clients.Office.Excel.Functions.SPG(A305, "RD_RATING_ACTION_GLOBAL", "Issuer Credit Rating", "Local Currency LT|0")</f>
        <v>CreditWatch/Outlook (07/01/2021)</v>
      </c>
      <c r="Q305" s="10">
        <f>_xll.SNL.Clients.Office.Excel.Functions.SPG(A305, "RD_LAST_REVIEW_DATE_GLOBAL", "Issuer Credit Rating", "Local Currency LT")</f>
        <v>45406</v>
      </c>
      <c r="R305" s="10">
        <f>_xll.SNL.Clients.Office.Excel.Functions.SPG(A305, "RD_CREDIT_RATING_DATE_GLOBAL", "Issuer Credit Rating", "Local Currency LT|0")</f>
        <v>42592</v>
      </c>
      <c r="S305" s="10">
        <f>_xll.SNL.Clients.Office.Excel.Functions.SPG(A305, "RD_CREDIT_WATCH_OUTLOOK_DATE_GLOBAL", "Issuer Credit Rating", "Local Currency LT|0")</f>
        <v>44378</v>
      </c>
    </row>
    <row r="306" spans="1:19">
      <c r="A306" t="s">
        <v>310</v>
      </c>
      <c r="B306" s="10">
        <f>_xll.SNL.Clients.Office.Excel.Functions.SPG(A306,"SP_IPO_DATE")</f>
        <v>37804</v>
      </c>
      <c r="C306" s="5">
        <f>_xll.SNL.Clients.Office.Excel.Functions.SPG(A306, "SP_VOLUME_AVG_WEEKLY_TO_SHARES_OUT", , "1M")</f>
        <v>6.2347448979591835</v>
      </c>
      <c r="D306" s="5">
        <f>_xll.SNL.Clients.Office.Excel.Functions.SPG(A306, "SP_VOLUME_AVG_WEEKLY_TO_SHARES_OUT", , "3M")</f>
        <v>5.8063266129032263</v>
      </c>
      <c r="E306" s="5">
        <f>_xll.SNL.Clients.Office.Excel.Functions.SPG(A306, "SP_VOLUME_AVG_DAILY_TO_1YR_AVG_DAILY", , "1M")</f>
        <v>121.77</v>
      </c>
      <c r="F306" s="5">
        <f>_xll.SNL.Clients.Office.Excel.Functions.SPG(A306, "SP_VOLUME_AVG_DAILY_TO_1YR_AVG_DAILY", , "3M")</f>
        <v>113.41</v>
      </c>
      <c r="G306" s="9" t="str">
        <f>_xll.SNL.Clients.Office.Excel.Functions.SPG(A306, "IQ_SECTOR")</f>
        <v>Health Care</v>
      </c>
      <c r="H306" s="9" t="str">
        <f>_xll.SNL.Clients.Office.Excel.Functions.SPG(A306, "IQ_INDUSTRY_GROUP")</f>
        <v>Health Care Equipment and Services</v>
      </c>
      <c r="I306" s="9" t="str">
        <f>_xll.SNL.Clients.Office.Excel.Functions.SPG(A306, "IQ_INDUSTRY")</f>
        <v>Health Care Providers and Services</v>
      </c>
      <c r="J306" s="9" t="str">
        <f>_xll.SNL.Clients.Office.Excel.Functions.SPG(A306, "IQ_PRIMARY_INDUSTRY")</f>
        <v>Managed Health Care</v>
      </c>
      <c r="K306" s="9" t="str">
        <f>_xll.SNL.Clients.Office.Excel.Functions.SPG(A306, "NAICS_CODE", "Primary")</f>
        <v>621491 - HMO Medical Centers</v>
      </c>
      <c r="L306" s="9" t="str">
        <f>_xll.SNL.Clients.Office.Excel.Functions.SPG(A306, "SP_TOPICTAG")</f>
        <v>MHealth; Employee Benefits</v>
      </c>
      <c r="M306" s="5">
        <f>_xll.SNL.Clients.Office.Excel.Functions.SPG(A306, "SP_PCT_SHARES_OWNED_ALL_INSTITUTIONS")</f>
        <v>100.95</v>
      </c>
      <c r="N306" s="9" t="str">
        <f>_xll.SNL.Clients.Office.Excel.Functions.SPG(A306, "RD_CREDIT_RATING_GLOBAL", "Issuer Credit Rating", "Local Currency LT|0")</f>
        <v>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(03/05/2024)</v>
      </c>
      <c r="Q306" s="10">
        <f>_xll.SNL.Clients.Office.Excel.Functions.SPG(A306, "RD_LAST_REVIEW_DATE_GLOBAL", "Issuer Credit Rating", "Local Currency LT")</f>
        <v>45595</v>
      </c>
      <c r="R306" s="10">
        <f>_xll.SNL.Clients.Office.Excel.Functions.SPG(A306, "RD_CREDIT_RATING_DATE_GLOBAL", "Issuer Credit Rating", "Local Currency LT|0")</f>
        <v>45356</v>
      </c>
      <c r="S306" s="10">
        <f>_xll.SNL.Clients.Office.Excel.Functions.SPG(A306, "RD_CREDIT_WATCH_OUTLOOK_DATE_GLOBAL", "Issuer Credit Rating", "Local Currency LT|0")</f>
        <v>45356</v>
      </c>
    </row>
    <row r="307" spans="1:19">
      <c r="A307" t="s">
        <v>311</v>
      </c>
      <c r="B307" t="str">
        <f>_xll.SNL.Clients.Office.Excel.Functions.SPG(A307,"SP_IPO_DATE")</f>
        <v/>
      </c>
      <c r="C307" s="5">
        <f>_xll.SNL.Clients.Office.Excel.Functions.SPG(A307, "SP_VOLUME_AVG_WEEKLY_TO_SHARES_OUT", , "1M")</f>
        <v>4.2451433834938674</v>
      </c>
      <c r="D307" s="5">
        <f>_xll.SNL.Clients.Office.Excel.Functions.SPG(A307, "SP_VOLUME_AVG_WEEKLY_TO_SHARES_OUT", , "3M")</f>
        <v>4.5710192044153759</v>
      </c>
      <c r="E307" s="5">
        <f>_xll.SNL.Clients.Office.Excel.Functions.SPG(A307, "SP_VOLUME_AVG_DAILY_TO_1YR_AVG_DAILY", , "1M")</f>
        <v>85.88</v>
      </c>
      <c r="F307" s="5">
        <f>_xll.SNL.Clients.Office.Excel.Functions.SPG(A307, "SP_VOLUME_AVG_DAILY_TO_1YR_AVG_DAILY", , "3M")</f>
        <v>92.47</v>
      </c>
      <c r="G307" s="9" t="str">
        <f>_xll.SNL.Clients.Office.Excel.Functions.SPG(A307, "IQ_SECTOR")</f>
        <v>Consumer Staples</v>
      </c>
      <c r="H307" s="9" t="str">
        <f>_xll.SNL.Clients.Office.Excel.Functions.SPG(A307, "IQ_INDUSTRY_GROUP")</f>
        <v>Food, Beverage and Tobacco</v>
      </c>
      <c r="I307" s="9" t="str">
        <f>_xll.SNL.Clients.Office.Excel.Functions.SPG(A307, "IQ_INDUSTRY")</f>
        <v>Beverages</v>
      </c>
      <c r="J307" s="9" t="str">
        <f>_xll.SNL.Clients.Office.Excel.Functions.SPG(A307, "IQ_PRIMARY_INDUSTRY")</f>
        <v>Brewers</v>
      </c>
      <c r="K307" s="9" t="str">
        <f>_xll.SNL.Clients.Office.Excel.Functions.SPG(A307, "NAICS_CODE", "Primary")</f>
        <v>312120 - Breweries</v>
      </c>
      <c r="L307" s="9" t="str">
        <f>_xll.SNL.Clients.Office.Excel.Functions.SPG(A307, "SP_TOPICTAG")</f>
        <v>Distillery; Biomass Energy; Utility Scale Solar</v>
      </c>
      <c r="M307" s="5">
        <f>_xll.SNL.Clients.Office.Excel.Functions.SPG(A307, "SP_PCT_SHARES_OWNED_ALL_INSTITUTIONS")</f>
        <v>82.76</v>
      </c>
      <c r="N307" s="9" t="str">
        <f>_xll.SNL.Clients.Office.Excel.Functions.SPG(A307, "RD_CREDIT_RATING_GLOBAL", "Issuer Credit Rating", "Local Currency LT|0")</f>
        <v>BBB</v>
      </c>
      <c r="O307" s="9" t="str">
        <f>_xll.SNL.Clients.Office.Excel.Functions.SPG(A307, "RD_CWOL_GLOBAL", "Issuer Credit Rating", "Local Currency LT|0")</f>
        <v>Stable</v>
      </c>
      <c r="P307" s="9" t="str">
        <f>_xll.SNL.Clients.Office.Excel.Functions.SPG(A307, "RD_RATING_ACTION_GLOBAL", "Issuer Credit Rating", "Local Currency LT|0")</f>
        <v>Upgrade | CreditWatch/Outlook (10/05/2023)</v>
      </c>
      <c r="Q307" s="10">
        <f>_xll.SNL.Clients.Office.Excel.Functions.SPG(A307, "RD_LAST_REVIEW_DATE_GLOBAL", "Issuer Credit Rating", "Local Currency LT")</f>
        <v>45525</v>
      </c>
      <c r="R307" s="10">
        <f>_xll.SNL.Clients.Office.Excel.Functions.SPG(A307, "RD_CREDIT_RATING_DATE_GLOBAL", "Issuer Credit Rating", "Local Currency LT|0")</f>
        <v>45204</v>
      </c>
      <c r="S307" s="10">
        <f>_xll.SNL.Clients.Office.Excel.Functions.SPG(A307, "RD_CREDIT_WATCH_OUTLOOK_DATE_GLOBAL", "Issuer Credit Rating", "Local Currency LT|0")</f>
        <v>45204</v>
      </c>
    </row>
    <row r="308" spans="1:19">
      <c r="A308" t="s">
        <v>312</v>
      </c>
      <c r="B308" s="10">
        <f>_xll.SNL.Clients.Office.Excel.Functions.SPG(A308,"SP_IPO_DATE")</f>
        <v>37054</v>
      </c>
      <c r="C308" s="5">
        <f>_xll.SNL.Clients.Office.Excel.Functions.SPG(A308, "SP_VOLUME_AVG_WEEKLY_TO_SHARES_OUT", , "1M")</f>
        <v>4.6030220063927132</v>
      </c>
      <c r="D308" s="5">
        <f>_xll.SNL.Clients.Office.Excel.Functions.SPG(A308, "SP_VOLUME_AVG_WEEKLY_TO_SHARES_OUT", , "3M")</f>
        <v>3.8442114189974133</v>
      </c>
      <c r="E308" s="5">
        <f>_xll.SNL.Clients.Office.Excel.Functions.SPG(A308, "SP_VOLUME_AVG_DAILY_TO_1YR_AVG_DAILY", , "1M")</f>
        <v>157.46</v>
      </c>
      <c r="F308" s="5">
        <f>_xll.SNL.Clients.Office.Excel.Functions.SPG(A308, "SP_VOLUME_AVG_DAILY_TO_1YR_AVG_DAILY", , "3M")</f>
        <v>131.51</v>
      </c>
      <c r="G308" s="9" t="str">
        <f>_xll.SNL.Clients.Office.Excel.Functions.SPG(A308, "IQ_SECTOR")</f>
        <v>Consumer Staples</v>
      </c>
      <c r="H308" s="9" t="str">
        <f>_xll.SNL.Clients.Office.Excel.Functions.SPG(A308, "IQ_INDUSTRY_GROUP")</f>
        <v>Food, Beverage and Tobacco</v>
      </c>
      <c r="I308" s="9" t="str">
        <f>_xll.SNL.Clients.Office.Excel.Functions.SPG(A308, "IQ_INDUSTRY")</f>
        <v>Food Products</v>
      </c>
      <c r="J308" s="9" t="str">
        <f>_xll.SNL.Clients.Office.Excel.Functions.SPG(A308, "IQ_PRIMARY_INDUSTRY")</f>
        <v>Packaged Foods and Meats</v>
      </c>
      <c r="K308" s="9" t="str">
        <f>_xll.SNL.Clients.Office.Excel.Functions.SPG(A308, "NAICS_CODE", "Primary")</f>
        <v>311821 - Cookie and Cracker Manufacturing</v>
      </c>
      <c r="L308" s="9" t="str">
        <f>_xll.SNL.Clients.Office.Excel.Functions.SPG(A308, "SP_TOPICTAG")</f>
        <v>Fast-Moving Consumer Goods; Online Grocery</v>
      </c>
      <c r="M308" s="5">
        <f>_xll.SNL.Clients.Office.Excel.Functions.SPG(A308, "SP_PCT_SHARES_OWNED_ALL_INSTITUTIONS")</f>
        <v>82.65</v>
      </c>
      <c r="N308" s="9" t="str">
        <f>_xll.SNL.Clients.Office.Excel.Functions.SPG(A308, "RD_CREDIT_RATING_GLOBAL", "Issuer Credit Rating", "Local Currency LT|0")</f>
        <v>BBB</v>
      </c>
      <c r="O308" s="9" t="str">
        <f>_xll.SNL.Clients.Office.Excel.Functions.SPG(A308, "RD_CWOL_GLOBAL", "Issuer Credit Rating", "Local Currency LT|0")</f>
        <v>Stable</v>
      </c>
      <c r="P308" s="9" t="str">
        <f>_xll.SNL.Clients.Office.Excel.Functions.SPG(A308, "RD_RATING_ACTION_GLOBAL", "Issuer Credit Rating", "Local Currency LT|0")</f>
        <v>CreditWatch/Outlook (05/10/2016)</v>
      </c>
      <c r="Q308" s="10">
        <f>_xll.SNL.Clients.Office.Excel.Functions.SPG(A308, "RD_LAST_REVIEW_DATE_GLOBAL", "Issuer Credit Rating", "Local Currency LT")</f>
        <v>45610</v>
      </c>
      <c r="R308" s="10">
        <f>_xll.SNL.Clients.Office.Excel.Functions.SPG(A308, "RD_CREDIT_RATING_DATE_GLOBAL", "Issuer Credit Rating", "Local Currency LT|0")</f>
        <v>40211</v>
      </c>
      <c r="S308" s="10">
        <f>_xll.SNL.Clients.Office.Excel.Functions.SPG(A308, "RD_CREDIT_WATCH_OUTLOOK_DATE_GLOBAL", "Issuer Credit Rating", "Local Currency LT|0")</f>
        <v>42500</v>
      </c>
    </row>
    <row r="309" spans="1:19">
      <c r="A309" t="s">
        <v>313</v>
      </c>
      <c r="B309" s="10">
        <f>_xll.SNL.Clients.Office.Excel.Functions.SPG(A309,"SP_IPO_DATE")</f>
        <v>38309</v>
      </c>
      <c r="C309" s="5">
        <f>_xll.SNL.Clients.Office.Excel.Functions.SPG(A309, "SP_VOLUME_AVG_WEEKLY_TO_SHARES_OUT", , "1M")</f>
        <v>10.893380152805534</v>
      </c>
      <c r="D309" s="5">
        <f>_xll.SNL.Clients.Office.Excel.Functions.SPG(A309, "SP_VOLUME_AVG_WEEKLY_TO_SHARES_OUT", , "3M")</f>
        <v>10.957847924436413</v>
      </c>
      <c r="E309" s="5">
        <f>_xll.SNL.Clients.Office.Excel.Functions.SPG(A309, "SP_VOLUME_AVG_DAILY_TO_1YR_AVG_DAILY", , "1M")</f>
        <v>154.24</v>
      </c>
      <c r="F309" s="5">
        <f>_xll.SNL.Clients.Office.Excel.Functions.SPG(A309, "SP_VOLUME_AVG_DAILY_TO_1YR_AVG_DAILY", , "3M")</f>
        <v>155.16</v>
      </c>
      <c r="G309" s="9" t="str">
        <f>_xll.SNL.Clients.Office.Excel.Functions.SPG(A309, "IQ_SECTOR")</f>
        <v>Information Technology</v>
      </c>
      <c r="H309" s="9" t="str">
        <f>_xll.SNL.Clients.Office.Excel.Functions.SPG(A309, "IQ_INDUSTRY_GROUP")</f>
        <v>Semiconductors and Semiconductor Equipment</v>
      </c>
      <c r="I309" s="9" t="str">
        <f>_xll.SNL.Clients.Office.Excel.Functions.SPG(A309, "IQ_INDUSTRY")</f>
        <v>Semiconductors and Semiconductor Equipment</v>
      </c>
      <c r="J309" s="9" t="str">
        <f>_xll.SNL.Clients.Office.Excel.Functions.SPG(A309, "IQ_PRIMARY_INDUSTRY")</f>
        <v>Semiconductors</v>
      </c>
      <c r="K309" s="9" t="str">
        <f>_xll.SNL.Clients.Office.Excel.Functions.SPG(A309, "NAICS_CODE", "Primary")</f>
        <v>334413 - Semiconductor and Related Device Manufacturing</v>
      </c>
      <c r="L309" s="9" t="str">
        <f>_xll.SNL.Clients.Office.Excel.Functions.SPG(A309, "SP_TOPICTAG")</f>
        <v>Sensors</v>
      </c>
      <c r="M309" s="5">
        <f>_xll.SNL.Clients.Office.Excel.Functions.SPG(A309, "SP_PCT_SHARES_OWNED_ALL_INSTITUTIONS")</f>
        <v>98.22</v>
      </c>
      <c r="N309" s="9" t="str">
        <f>_xll.SNL.Clients.Office.Excel.Functions.SPG(A309, "RD_CREDIT_RATING_GLOBAL", "Issuer Credit Rating", "Local Currency LT|0")</f>
        <v/>
      </c>
      <c r="O309" s="9" t="str">
        <f>_xll.SNL.Clients.Office.Excel.Functions.SPG(A309, "RD_CWOL_GLOBAL", "Issuer Credit Rating", "Local Currency LT|0")</f>
        <v/>
      </c>
      <c r="P309" s="9" t="str">
        <f>_xll.SNL.Clients.Office.Excel.Functions.SPG(A309, "RD_RATING_ACTION_GLOBAL", "Issuer Credit Rating", "Local Currency LT|0")</f>
        <v/>
      </c>
      <c r="Q309" s="10" t="str">
        <f>_xll.SNL.Clients.Office.Excel.Functions.SPG(A309, "RD_LAST_REVIEW_DATE_GLOBAL", "Issuer Credit Rating", "Local Currency LT")</f>
        <v/>
      </c>
      <c r="R309" s="10" t="str">
        <f>_xll.SNL.Clients.Office.Excel.Functions.SPG(A309, "RD_CREDIT_RATING_DATE_GLOBAL", "Issuer Credit Rating", "Local Currency LT|0")</f>
        <v/>
      </c>
      <c r="S309" s="10" t="str">
        <f>_xll.SNL.Clients.Office.Excel.Functions.SPG(A309, "RD_CREDIT_WATCH_OUTLOOK_DATE_GLOBAL", "Issuer Credit Rating", "Local Currency LT|0")</f>
        <v/>
      </c>
    </row>
    <row r="310" spans="1:19">
      <c r="A310" t="s">
        <v>314</v>
      </c>
      <c r="B310" t="str">
        <f>_xll.SNL.Clients.Office.Excel.Functions.SPG(A310,"SP_IPO_DATE")</f>
        <v/>
      </c>
      <c r="C310" s="5" t="str">
        <f>_xll.SNL.Clients.Office.Excel.Functions.SPG(A310, "SP_VOLUME_AVG_WEEKLY_TO_SHARES_OUT", , "1M")</f>
        <v>NA</v>
      </c>
      <c r="D310" s="5" t="str">
        <f>_xll.SNL.Clients.Office.Excel.Functions.SPG(A310, "SP_VOLUME_AVG_WEEKLY_TO_SHARES_OUT", , "3M")</f>
        <v>NA</v>
      </c>
      <c r="E310" s="5">
        <f>_xll.SNL.Clients.Office.Excel.Functions.SPG(A310, "SP_VOLUME_AVG_DAILY_TO_1YR_AVG_DAILY", , "1M")</f>
        <v>104.73</v>
      </c>
      <c r="F310" s="5">
        <f>_xll.SNL.Clients.Office.Excel.Functions.SPG(A310, "SP_VOLUME_AVG_DAILY_TO_1YR_AVG_DAILY", , "3M")</f>
        <v>84.54</v>
      </c>
      <c r="G310" s="9" t="str">
        <f>_xll.SNL.Clients.Office.Excel.Functions.SPG(A310, "IQ_SECTOR")</f>
        <v>Consumer Staples</v>
      </c>
      <c r="H310" s="9" t="str">
        <f>_xll.SNL.Clients.Office.Excel.Functions.SPG(A310, "IQ_INDUSTRY_GROUP")</f>
        <v>Food, Beverage and Tobacco</v>
      </c>
      <c r="I310" s="9" t="str">
        <f>_xll.SNL.Clients.Office.Excel.Functions.SPG(A310, "IQ_INDUSTRY")</f>
        <v>Beverages</v>
      </c>
      <c r="J310" s="9" t="str">
        <f>_xll.SNL.Clients.Office.Excel.Functions.SPG(A310, "IQ_PRIMARY_INDUSTRY")</f>
        <v>Soft Drinks and Non-alcoholic Beverages</v>
      </c>
      <c r="K310" s="9" t="str">
        <f>_xll.SNL.Clients.Office.Excel.Functions.SPG(A310, "NAICS_CODE", "Primary")</f>
        <v>312111 - Soft Drink Manufacturing</v>
      </c>
      <c r="L310" s="9" t="str">
        <f>_xll.SNL.Clients.Office.Excel.Functions.SPG(A310, "SP_TOPICTAG")</f>
        <v>Coffee; Distillery; Green Consumer Goods</v>
      </c>
      <c r="M310" s="5">
        <f>_xll.SNL.Clients.Office.Excel.Functions.SPG(A310, "SP_PCT_SHARES_OWNED_ALL_INSTITUTIONS")</f>
        <v>66.040000000000006</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c r="A311" t="s">
        <v>315</v>
      </c>
      <c r="B311" t="str">
        <f>_xll.SNL.Clients.Office.Excel.Functions.SPG(A311,"SP_IPO_DATE")</f>
        <v/>
      </c>
      <c r="C311" s="5">
        <f>_xll.SNL.Clients.Office.Excel.Functions.SPG(A311, "SP_VOLUME_AVG_WEEKLY_TO_SHARES_OUT", , "1M")</f>
        <v>1.9448115379984439</v>
      </c>
      <c r="D311" s="5">
        <f>_xll.SNL.Clients.Office.Excel.Functions.SPG(A311, "SP_VOLUME_AVG_WEEKLY_TO_SHARES_OUT", , "3M")</f>
        <v>1.7444825436610776</v>
      </c>
      <c r="E311" s="5">
        <f>_xll.SNL.Clients.Office.Excel.Functions.SPG(A311, "SP_VOLUME_AVG_DAILY_TO_1YR_AVG_DAILY", , "1M")</f>
        <v>97.46</v>
      </c>
      <c r="F311" s="5">
        <f>_xll.SNL.Clients.Office.Excel.Functions.SPG(A311, "SP_VOLUME_AVG_DAILY_TO_1YR_AVG_DAILY", , "3M")</f>
        <v>87.42</v>
      </c>
      <c r="G311" s="9" t="str">
        <f>_xll.SNL.Clients.Office.Excel.Functions.SPG(A311, "IQ_SECTOR")</f>
        <v>Financials</v>
      </c>
      <c r="H311" s="9" t="str">
        <f>_xll.SNL.Clients.Office.Excel.Functions.SPG(A311, "IQ_INDUSTRY_GROUP")</f>
        <v>Financial Services</v>
      </c>
      <c r="I311" s="9" t="str">
        <f>_xll.SNL.Clients.Office.Excel.Functions.SPG(A311, "IQ_INDUSTRY")</f>
        <v>Capital Markets</v>
      </c>
      <c r="J311" s="9" t="str">
        <f>_xll.SNL.Clients.Office.Excel.Functions.SPG(A311, "IQ_PRIMARY_INDUSTRY")</f>
        <v>Financial Exchanges and Data</v>
      </c>
      <c r="K311" s="9" t="str">
        <f>_xll.SNL.Clients.Office.Excel.Functions.SPG(A311, "NAICS_CODE", "Primary")</f>
        <v>561450 - Credit Bureaus</v>
      </c>
      <c r="L311" s="9" t="str">
        <f>_xll.SNL.Clients.Office.Excel.Functions.SPG(A311, "SP_TOPICTAG")</f>
        <v>Online Analysis and Reference; Data Integration; Predictive Analytics; Customer Analytics; Text Analytics; DaaS</v>
      </c>
      <c r="M311" s="5">
        <f>_xll.SNL.Clients.Office.Excel.Functions.SPG(A311, "SP_PCT_SHARES_OWNED_ALL_INSTITUTIONS")</f>
        <v>71.08</v>
      </c>
      <c r="N311" s="9" t="str">
        <f>_xll.SNL.Clients.Office.Excel.Functions.SPG(A311, "RD_CREDIT_RATING_GLOBAL", "Issuer Credit Rating", "Local Currency LT|0")</f>
        <v>BBB+</v>
      </c>
      <c r="O311" s="9" t="str">
        <f>_xll.SNL.Clients.Office.Excel.Functions.SPG(A311, "RD_CWOL_GLOBAL", "Issuer Credit Rating", "Local Currency LT|0")</f>
        <v>Stable</v>
      </c>
      <c r="P311" s="9" t="str">
        <f>_xll.SNL.Clients.Office.Excel.Functions.SPG(A311, "RD_RATING_ACTION_GLOBAL", "Issuer Credit Rating", "Local Currency LT|0")</f>
        <v>CreditWatch/Outlook (05/17/2018)</v>
      </c>
      <c r="Q311" s="10">
        <f>_xll.SNL.Clients.Office.Excel.Functions.SPG(A311, "RD_LAST_REVIEW_DATE_GLOBAL", "Issuer Credit Rating", "Local Currency LT")</f>
        <v>45432</v>
      </c>
      <c r="R311" s="10">
        <f>_xll.SNL.Clients.Office.Excel.Functions.SPG(A311, "RD_CREDIT_RATING_DATE_GLOBAL", "Issuer Credit Rating", "Local Currency LT|0")</f>
        <v>40393</v>
      </c>
      <c r="S311" s="10">
        <f>_xll.SNL.Clients.Office.Excel.Functions.SPG(A311, "RD_CREDIT_WATCH_OUTLOOK_DATE_GLOBAL", "Issuer Credit Rating", "Local Currency LT|0")</f>
        <v>43237</v>
      </c>
    </row>
    <row r="312" spans="1:19">
      <c r="A312" t="s">
        <v>316</v>
      </c>
      <c r="B312" s="10">
        <f>_xll.SNL.Clients.Office.Excel.Functions.SPG(A312,"SP_IPO_DATE")</f>
        <v>34022</v>
      </c>
      <c r="C312" s="5">
        <f>_xll.SNL.Clients.Office.Excel.Functions.SPG(A312, "SP_VOLUME_AVG_WEEKLY_TO_SHARES_OUT", , "1M")</f>
        <v>2.2529939550182241</v>
      </c>
      <c r="D312" s="5">
        <f>_xll.SNL.Clients.Office.Excel.Functions.SPG(A312, "SP_VOLUME_AVG_WEEKLY_TO_SHARES_OUT", , "3M")</f>
        <v>2.0141163558624569</v>
      </c>
      <c r="E312" s="5">
        <f>_xll.SNL.Clients.Office.Excel.Functions.SPG(A312, "SP_VOLUME_AVG_DAILY_TO_1YR_AVG_DAILY", , "1M")</f>
        <v>107.65</v>
      </c>
      <c r="F312" s="5">
        <f>_xll.SNL.Clients.Office.Excel.Functions.SPG(A312, "SP_VOLUME_AVG_DAILY_TO_1YR_AVG_DAILY", , "3M")</f>
        <v>96.24</v>
      </c>
      <c r="G312" s="9" t="str">
        <f>_xll.SNL.Clients.Office.Excel.Functions.SPG(A312, "IQ_SECTOR")</f>
        <v>Financials</v>
      </c>
      <c r="H312" s="9" t="str">
        <f>_xll.SNL.Clients.Office.Excel.Functions.SPG(A312, "IQ_INDUSTRY_GROUP")</f>
        <v>Financial Services</v>
      </c>
      <c r="I312" s="9" t="str">
        <f>_xll.SNL.Clients.Office.Excel.Functions.SPG(A312, "IQ_INDUSTRY")</f>
        <v>Capital Markets</v>
      </c>
      <c r="J312" s="9" t="str">
        <f>_xll.SNL.Clients.Office.Excel.Functions.SPG(A312, "IQ_PRIMARY_INDUSTRY")</f>
        <v>Investment Banking and Brokerage</v>
      </c>
      <c r="K312" s="9" t="str">
        <f>_xll.SNL.Clients.Office.Excel.Functions.SPG(A312, "NAICS_CODE", "Primary")</f>
        <v>517121 - Telecommunications Resellers</v>
      </c>
      <c r="L312" s="9" t="str">
        <f>_xll.SNL.Clients.Office.Excel.Functions.SPG(A312, "SP_TOPICTAG")</f>
        <v/>
      </c>
      <c r="M312" s="5">
        <f>_xll.SNL.Clients.Office.Excel.Functions.SPG(A312, "SP_PCT_SHARES_OWNED_ALL_INSTITUTIONS")</f>
        <v>62.26</v>
      </c>
      <c r="N312" s="9" t="str">
        <f>_xll.SNL.Clients.Office.Excel.Functions.SPG(A312, "RD_CREDIT_RATING_GLOBAL", "Issuer Credit Rating", "Local Currency LT|0")</f>
        <v>A-</v>
      </c>
      <c r="O312" s="9" t="str">
        <f>_xll.SNL.Clients.Office.Excel.Functions.SPG(A312, "RD_CWOL_GLOBAL", "Issuer Credit Rating", "Local Currency LT|0")</f>
        <v>Stable</v>
      </c>
      <c r="P312" s="9" t="str">
        <f>_xll.SNL.Clients.Office.Excel.Functions.SPG(A312, "RD_RATING_ACTION_GLOBAL", "Issuer Credit Rating", "Local Currency LT|0")</f>
        <v>Upgrade | CreditWatch/Outlook (05/17/2022)</v>
      </c>
      <c r="Q312" s="10">
        <f>_xll.SNL.Clients.Office.Excel.Functions.SPG(A312, "RD_LAST_REVIEW_DATE_GLOBAL", "Issuer Credit Rating", "Local Currency LT")</f>
        <v>45435</v>
      </c>
      <c r="R312" s="10">
        <f>_xll.SNL.Clients.Office.Excel.Functions.SPG(A312, "RD_CREDIT_RATING_DATE_GLOBAL", "Issuer Credit Rating", "Local Currency LT|0")</f>
        <v>44698</v>
      </c>
      <c r="S312" s="10">
        <f>_xll.SNL.Clients.Office.Excel.Functions.SPG(A312, "RD_CREDIT_WATCH_OUTLOOK_DATE_GLOBAL", "Issuer Credit Rating", "Local Currency LT|0")</f>
        <v>44698</v>
      </c>
    </row>
    <row r="313" spans="1:19">
      <c r="A313" t="s">
        <v>317</v>
      </c>
      <c r="B313" t="str">
        <f>_xll.SNL.Clients.Office.Excel.Functions.SPG(A313,"SP_IPO_DATE")</f>
        <v/>
      </c>
      <c r="C313" s="5">
        <f>_xll.SNL.Clients.Office.Excel.Functions.SPG(A313, "SP_VOLUME_AVG_WEEKLY_TO_SHARES_OUT", , "1M")</f>
        <v>2.0691838243376686</v>
      </c>
      <c r="D313" s="5">
        <f>_xll.SNL.Clients.Office.Excel.Functions.SPG(A313, "SP_VOLUME_AVG_WEEKLY_TO_SHARES_OUT", , "3M")</f>
        <v>2.4643400079650961</v>
      </c>
      <c r="E313" s="5">
        <f>_xll.SNL.Clients.Office.Excel.Functions.SPG(A313, "SP_VOLUME_AVG_DAILY_TO_1YR_AVG_DAILY", , "1M")</f>
        <v>97.56</v>
      </c>
      <c r="F313" s="5">
        <f>_xll.SNL.Clients.Office.Excel.Functions.SPG(A313, "SP_VOLUME_AVG_DAILY_TO_1YR_AVG_DAILY", , "3M")</f>
        <v>116.19</v>
      </c>
      <c r="G313" s="9" t="str">
        <f>_xll.SNL.Clients.Office.Excel.Functions.SPG(A313, "IQ_SECTOR")</f>
        <v>Information Technology</v>
      </c>
      <c r="H313" s="9" t="str">
        <f>_xll.SNL.Clients.Office.Excel.Functions.SPG(A313, "IQ_INDUSTRY_GROUP")</f>
        <v>Technology Hardware and Equipment</v>
      </c>
      <c r="I313" s="9" t="str">
        <f>_xll.SNL.Clients.Office.Excel.Functions.SPG(A313, "IQ_INDUSTRY")</f>
        <v>Communications Equipment</v>
      </c>
      <c r="J313" s="9" t="str">
        <f>_xll.SNL.Clients.Office.Excel.Functions.SPG(A313, "IQ_PRIMARY_INDUSTRY")</f>
        <v>Communications Equipment</v>
      </c>
      <c r="K313" s="9" t="str">
        <f>_xll.SNL.Clients.Office.Excel.Functions.SPG(A313, "NAICS_CODE", "Primary")</f>
        <v>334220 - Radio and Television Broadcasting and Wireless Communications Equipment Manufacturing</v>
      </c>
      <c r="L313" s="9" t="str">
        <f>_xll.SNL.Clients.Office.Excel.Functions.SPG(A313, "SP_TOPICTAG")</f>
        <v>Physical Security; Video Streaming; Authorization and Access Control; Video Chat; Network Security</v>
      </c>
      <c r="M313" s="5">
        <f>_xll.SNL.Clients.Office.Excel.Functions.SPG(A313, "SP_PCT_SHARES_OWNED_ALL_INSTITUTIONS")</f>
        <v>87.23</v>
      </c>
      <c r="N313" s="9" t="str">
        <f>_xll.SNL.Clients.Office.Excel.Functions.SPG(A313, "RD_CREDIT_RATING_GLOBAL", "Issuer Credit Rating", "Local Currency LT|0")</f>
        <v>BBB</v>
      </c>
      <c r="O313" s="9" t="str">
        <f>_xll.SNL.Clients.Office.Excel.Functions.SPG(A313, "RD_CWOL_GLOBAL", "Issuer Credit Rating", "Local Currency LT|0")</f>
        <v>Stable</v>
      </c>
      <c r="P313" s="9" t="str">
        <f>_xll.SNL.Clients.Office.Excel.Functions.SPG(A313, "RD_RATING_ACTION_GLOBAL", "Issuer Credit Rating", "Local Currency LT|0")</f>
        <v>Upgrade | CreditWatch/Outlook (03/05/2024)</v>
      </c>
      <c r="Q313" s="10">
        <f>_xll.SNL.Clients.Office.Excel.Functions.SPG(A313, "RD_LAST_REVIEW_DATE_GLOBAL", "Issuer Credit Rating", "Local Currency LT")</f>
        <v>45356</v>
      </c>
      <c r="R313" s="10">
        <f>_xll.SNL.Clients.Office.Excel.Functions.SPG(A313, "RD_CREDIT_RATING_DATE_GLOBAL", "Issuer Credit Rating", "Local Currency LT|0")</f>
        <v>45356</v>
      </c>
      <c r="S313" s="10">
        <f>_xll.SNL.Clients.Office.Excel.Functions.SPG(A313, "RD_CREDIT_WATCH_OUTLOOK_DATE_GLOBAL", "Issuer Credit Rating", "Local Currency LT|0")</f>
        <v>45356</v>
      </c>
    </row>
    <row r="314" spans="1:19">
      <c r="A314" t="s">
        <v>318</v>
      </c>
      <c r="B314" s="10">
        <f>_xll.SNL.Clients.Office.Excel.Functions.SPG(A314,"SP_IPO_DATE")</f>
        <v>39400</v>
      </c>
      <c r="C314" s="5">
        <f>_xll.SNL.Clients.Office.Excel.Functions.SPG(A314, "SP_VOLUME_AVG_WEEKLY_TO_SHARES_OUT", , "1M")</f>
        <v>3.600157525518803</v>
      </c>
      <c r="D314" s="5">
        <f>_xll.SNL.Clients.Office.Excel.Functions.SPG(A314, "SP_VOLUME_AVG_WEEKLY_TO_SHARES_OUT", , "3M")</f>
        <v>3.1062127458207232</v>
      </c>
      <c r="E314" s="5">
        <f>_xll.SNL.Clients.Office.Excel.Functions.SPG(A314, "SP_VOLUME_AVG_DAILY_TO_1YR_AVG_DAILY", , "1M")</f>
        <v>105.63</v>
      </c>
      <c r="F314" s="5">
        <f>_xll.SNL.Clients.Office.Excel.Functions.SPG(A314, "SP_VOLUME_AVG_DAILY_TO_1YR_AVG_DAILY", , "3M")</f>
        <v>91.14</v>
      </c>
      <c r="G314" s="9" t="str">
        <f>_xll.SNL.Clients.Office.Excel.Functions.SPG(A314, "IQ_SECTOR")</f>
        <v>Financials</v>
      </c>
      <c r="H314" s="9" t="str">
        <f>_xll.SNL.Clients.Office.Excel.Functions.SPG(A314, "IQ_INDUSTRY_GROUP")</f>
        <v>Financial Services</v>
      </c>
      <c r="I314" s="9" t="str">
        <f>_xll.SNL.Clients.Office.Excel.Functions.SPG(A314, "IQ_INDUSTRY")</f>
        <v>Capital Markets</v>
      </c>
      <c r="J314" s="9" t="str">
        <f>_xll.SNL.Clients.Office.Excel.Functions.SPG(A314, "IQ_PRIMARY_INDUSTRY")</f>
        <v>Financial Exchanges and Data</v>
      </c>
      <c r="K314" s="9" t="str">
        <f>_xll.SNL.Clients.Office.Excel.Functions.SPG(A314, "NAICS_CODE", "Primary")</f>
        <v>523210 - Securities and Commodity Exchanges</v>
      </c>
      <c r="L314" s="9" t="str">
        <f>_xll.SNL.Clients.Office.Excel.Functions.SPG(A314, "SP_TOPICTAG")</f>
        <v>Online Analysis and Reference; Data Integration; Predictive Analytics; Customer Analytics; Text Analytics; Data Protection; Cloud Data Services</v>
      </c>
      <c r="M314" s="5">
        <f>_xll.SNL.Clients.Office.Excel.Functions.SPG(A314, "SP_PCT_SHARES_OWNED_ALL_INSTITUTIONS")</f>
        <v>92.04</v>
      </c>
      <c r="N314" s="9" t="str">
        <f>_xll.SNL.Clients.Office.Excel.Functions.SPG(A314, "RD_CREDIT_RATING_GLOBAL", "Issuer Credit Rating", "Local Currency LT|0")</f>
        <v>BBB-</v>
      </c>
      <c r="O314" s="9" t="str">
        <f>_xll.SNL.Clients.Office.Excel.Functions.SPG(A314, "RD_CWOL_GLOBAL", "Issuer Credit Rating", "Local Currency LT|0")</f>
        <v>Stable</v>
      </c>
      <c r="P314" s="9" t="str">
        <f>_xll.SNL.Clients.Office.Excel.Functions.SPG(A314, "RD_RATING_ACTION_GLOBAL", "Issuer Credit Rating", "Local Currency LT|0")</f>
        <v>Upgrade | CreditWatch/Outlook (02/23/2023)</v>
      </c>
      <c r="Q314" s="10">
        <f>_xll.SNL.Clients.Office.Excel.Functions.SPG(A314, "RD_LAST_REVIEW_DATE_GLOBAL", "Issuer Credit Rating", "Local Currency LT")</f>
        <v>45371</v>
      </c>
      <c r="R314" s="10">
        <f>_xll.SNL.Clients.Office.Excel.Functions.SPG(A314, "RD_CREDIT_RATING_DATE_GLOBAL", "Issuer Credit Rating", "Local Currency LT|0")</f>
        <v>44980</v>
      </c>
      <c r="S314" s="10">
        <f>_xll.SNL.Clients.Office.Excel.Functions.SPG(A314, "RD_CREDIT_WATCH_OUTLOOK_DATE_GLOBAL", "Issuer Credit Rating", "Local Currency LT|0")</f>
        <v>44980</v>
      </c>
    </row>
    <row r="315" spans="1:19">
      <c r="A315" t="s">
        <v>319</v>
      </c>
      <c r="B315" t="str">
        <f>_xll.SNL.Clients.Office.Excel.Functions.SPG(A315,"SP_IPO_DATE")</f>
        <v/>
      </c>
      <c r="C315" s="5">
        <f>_xll.SNL.Clients.Office.Excel.Functions.SPG(A315, "SP_VOLUME_AVG_WEEKLY_TO_SHARES_OUT", , "1M")</f>
        <v>2.4582444506052856</v>
      </c>
      <c r="D315" s="5">
        <f>_xll.SNL.Clients.Office.Excel.Functions.SPG(A315, "SP_VOLUME_AVG_WEEKLY_TO_SHARES_OUT", , "3M")</f>
        <v>2.3089907514046284</v>
      </c>
      <c r="E315" s="5">
        <f>_xll.SNL.Clients.Office.Excel.Functions.SPG(A315, "SP_VOLUME_AVG_DAILY_TO_1YR_AVG_DAILY", , "1M")</f>
        <v>97.98</v>
      </c>
      <c r="F315" s="5">
        <f>_xll.SNL.Clients.Office.Excel.Functions.SPG(A315, "SP_VOLUME_AVG_DAILY_TO_1YR_AVG_DAILY", , "3M")</f>
        <v>92.03</v>
      </c>
      <c r="G315" s="9" t="str">
        <f>_xll.SNL.Clients.Office.Excel.Functions.SPG(A315, "IQ_SECTOR")</f>
        <v>Financials</v>
      </c>
      <c r="H315" s="9" t="str">
        <f>_xll.SNL.Clients.Office.Excel.Functions.SPG(A315, "IQ_INDUSTRY_GROUP")</f>
        <v>Financial Services</v>
      </c>
      <c r="I315" s="9" t="str">
        <f>_xll.SNL.Clients.Office.Excel.Functions.SPG(A315, "IQ_INDUSTRY")</f>
        <v>Capital Markets</v>
      </c>
      <c r="J315" s="9" t="str">
        <f>_xll.SNL.Clients.Office.Excel.Functions.SPG(A315, "IQ_PRIMARY_INDUSTRY")</f>
        <v>Financial Exchanges and Data</v>
      </c>
      <c r="K315" s="9" t="str">
        <f>_xll.SNL.Clients.Office.Excel.Functions.SPG(A315, "NAICS_CODE", "Primary")</f>
        <v>523210 - Securities and Commodity Exchanges</v>
      </c>
      <c r="L315" s="9" t="str">
        <f>_xll.SNL.Clients.Office.Excel.Functions.SPG(A315, "SP_TOPICTAG")</f>
        <v>Online Analysis and Reference; Cloud Management; Data Integration; Fintech; Data Protection; Cloud Infrastructure</v>
      </c>
      <c r="M315" s="5">
        <f>_xll.SNL.Clients.Office.Excel.Functions.SPG(A315, "SP_PCT_SHARES_OWNED_ALL_INSTITUTIONS")</f>
        <v>78.430000000000007</v>
      </c>
      <c r="N315" s="9" t="str">
        <f>_xll.SNL.Clients.Office.Excel.Functions.SPG(A315, "RD_CREDIT_RATING_GLOBAL", "Issuer Credit Rating", "Local Currency LT|0")</f>
        <v>BBB</v>
      </c>
      <c r="O315" s="9" t="str">
        <f>_xll.SNL.Clients.Office.Excel.Functions.SPG(A315, "RD_CWOL_GLOBAL", "Issuer Credit Rating", "Local Currency LT|0")</f>
        <v>Positive</v>
      </c>
      <c r="P315" s="9" t="str">
        <f>_xll.SNL.Clients.Office.Excel.Functions.SPG(A315, "RD_RATING_ACTION_GLOBAL", "Issuer Credit Rating", "Local Currency LT|0")</f>
        <v>CreditWatch/Outlook (11/20/2024)</v>
      </c>
      <c r="Q315" s="10">
        <f>_xll.SNL.Clients.Office.Excel.Functions.SPG(A315, "RD_LAST_REVIEW_DATE_GLOBAL", "Issuer Credit Rating", "Local Currency LT")</f>
        <v>45616</v>
      </c>
      <c r="R315" s="10">
        <f>_xll.SNL.Clients.Office.Excel.Functions.SPG(A315, "RD_CREDIT_RATING_DATE_GLOBAL", "Issuer Credit Rating", "Local Currency LT|0")</f>
        <v>45089</v>
      </c>
      <c r="S315" s="10">
        <f>_xll.SNL.Clients.Office.Excel.Functions.SPG(A315, "RD_CREDIT_WATCH_OUTLOOK_DATE_GLOBAL", "Issuer Credit Rating", "Local Currency LT|0")</f>
        <v>45616</v>
      </c>
    </row>
    <row r="316" spans="1:19">
      <c r="A316" t="s">
        <v>320</v>
      </c>
      <c r="B316" t="str">
        <f>_xll.SNL.Clients.Office.Excel.Functions.SPG(A316,"SP_IPO_DATE")</f>
        <v/>
      </c>
      <c r="C316" s="5">
        <f>_xll.SNL.Clients.Office.Excel.Functions.SPG(A316, "SP_VOLUME_AVG_WEEKLY_TO_SHARES_OUT", , "1M")</f>
        <v>3.3722568264270696</v>
      </c>
      <c r="D316" s="5">
        <f>_xll.SNL.Clients.Office.Excel.Functions.SPG(A316, "SP_VOLUME_AVG_WEEKLY_TO_SHARES_OUT", , "3M")</f>
        <v>4.2428578154520089</v>
      </c>
      <c r="E316" s="5">
        <f>_xll.SNL.Clients.Office.Excel.Functions.SPG(A316, "SP_VOLUME_AVG_DAILY_TO_1YR_AVG_DAILY", , "1M")</f>
        <v>75.510000000000005</v>
      </c>
      <c r="F316" s="5">
        <f>_xll.SNL.Clients.Office.Excel.Functions.SPG(A316, "SP_VOLUME_AVG_DAILY_TO_1YR_AVG_DAILY", , "3M")</f>
        <v>95</v>
      </c>
      <c r="G316" s="9" t="str">
        <f>_xll.SNL.Clients.Office.Excel.Functions.SPG(A316, "IQ_SECTOR")</f>
        <v>Information Technology</v>
      </c>
      <c r="H316" s="9" t="str">
        <f>_xll.SNL.Clients.Office.Excel.Functions.SPG(A316, "IQ_INDUSTRY_GROUP")</f>
        <v>Technology Hardware and Equipment</v>
      </c>
      <c r="I316" s="9" t="str">
        <f>_xll.SNL.Clients.Office.Excel.Functions.SPG(A316, "IQ_INDUSTRY")</f>
        <v>Technology Hardware, Storage and Peripherals</v>
      </c>
      <c r="J316" s="9" t="str">
        <f>_xll.SNL.Clients.Office.Excel.Functions.SPG(A316, "IQ_PRIMARY_INDUSTRY")</f>
        <v>Technology Hardware, Storage and Peripherals</v>
      </c>
      <c r="K316" s="9" t="str">
        <f>_xll.SNL.Clients.Office.Excel.Functions.SPG(A316, "NAICS_CODE", "Primary")</f>
        <v>334112 - Computer Storage Device Manufacturing</v>
      </c>
      <c r="L316" s="9" t="str">
        <f>_xll.SNL.Clients.Office.Excel.Functions.SPG(A316, "SP_TOPICTAG")</f>
        <v>Cloud Management; Data Integration; Data Protection; Cloud Infrastructure; Cloud Storage; Storage Management; Data Center Technology</v>
      </c>
      <c r="M316" s="5">
        <f>_xll.SNL.Clients.Office.Excel.Functions.SPG(A316, "SP_PCT_SHARES_OWNED_ALL_INSTITUTIONS")</f>
        <v>95.73</v>
      </c>
      <c r="N316" s="9" t="str">
        <f>_xll.SNL.Clients.Office.Excel.Functions.SPG(A316, "RD_CREDIT_RATING_GLOBAL", "Issuer Credit Rating", "Local Currency LT|0")</f>
        <v>BBB+</v>
      </c>
      <c r="O316" s="9" t="str">
        <f>_xll.SNL.Clients.Office.Excel.Functions.SPG(A316, "RD_CWOL_GLOBAL", "Issuer Credit Rating", "Local Currency LT|0")</f>
        <v>Stable</v>
      </c>
      <c r="P316" s="9" t="str">
        <f>_xll.SNL.Clients.Office.Excel.Functions.SPG(A316, "RD_RATING_ACTION_GLOBAL", "Issuer Credit Rating", "Local Currency LT|0")</f>
        <v>New Rating | CreditWatch/Outlook (12/04/2012)</v>
      </c>
      <c r="Q316" s="10">
        <f>_xll.SNL.Clients.Office.Excel.Functions.SPG(A316, "RD_LAST_REVIEW_DATE_GLOBAL", "Issuer Credit Rating", "Local Currency LT")</f>
        <v>45495</v>
      </c>
      <c r="R316" s="10">
        <f>_xll.SNL.Clients.Office.Excel.Functions.SPG(A316, "RD_CREDIT_RATING_DATE_GLOBAL", "Issuer Credit Rating", "Local Currency LT|0")</f>
        <v>41247</v>
      </c>
      <c r="S316" s="10">
        <f>_xll.SNL.Clients.Office.Excel.Functions.SPG(A316, "RD_CREDIT_WATCH_OUTLOOK_DATE_GLOBAL", "Issuer Credit Rating", "Local Currency LT|0")</f>
        <v>41247</v>
      </c>
    </row>
    <row r="317" spans="1:19">
      <c r="A317" t="s">
        <v>321</v>
      </c>
      <c r="B317" s="10">
        <f>_xll.SNL.Clients.Office.Excel.Functions.SPG(A317,"SP_IPO_DATE")</f>
        <v>37398</v>
      </c>
      <c r="C317" s="5">
        <f>_xll.SNL.Clients.Office.Excel.Functions.SPG(A317, "SP_VOLUME_AVG_WEEKLY_TO_SHARES_OUT", , "1M")</f>
        <v>5.5644296394245378</v>
      </c>
      <c r="D317" s="5">
        <f>_xll.SNL.Clients.Office.Excel.Functions.SPG(A317, "SP_VOLUME_AVG_WEEKLY_TO_SHARES_OUT", , "3M")</f>
        <v>4.1664896744497772</v>
      </c>
      <c r="E317" s="5">
        <f>_xll.SNL.Clients.Office.Excel.Functions.SPG(A317, "SP_VOLUME_AVG_DAILY_TO_1YR_AVG_DAILY", , "1M")</f>
        <v>140.72</v>
      </c>
      <c r="F317" s="5">
        <f>_xll.SNL.Clients.Office.Excel.Functions.SPG(A317, "SP_VOLUME_AVG_DAILY_TO_1YR_AVG_DAILY", , "3M")</f>
        <v>105.37</v>
      </c>
      <c r="G317" s="9" t="str">
        <f>_xll.SNL.Clients.Office.Excel.Functions.SPG(A317, "IQ_SECTOR")</f>
        <v>Communication Services</v>
      </c>
      <c r="H317" s="9" t="str">
        <f>_xll.SNL.Clients.Office.Excel.Functions.SPG(A317, "IQ_INDUSTRY_GROUP")</f>
        <v>Media and Entertainment</v>
      </c>
      <c r="I317" s="9" t="str">
        <f>_xll.SNL.Clients.Office.Excel.Functions.SPG(A317, "IQ_INDUSTRY")</f>
        <v>Entertainment</v>
      </c>
      <c r="J317" s="9" t="str">
        <f>_xll.SNL.Clients.Office.Excel.Functions.SPG(A317, "IQ_PRIMARY_INDUSTRY")</f>
        <v>Movies and Entertainment</v>
      </c>
      <c r="K317" s="9" t="str">
        <f>_xll.SNL.Clients.Office.Excel.Functions.SPG(A317, "NAICS_CODE", "Primary")</f>
        <v>512110 - Motion Picture and Video Production</v>
      </c>
      <c r="L317" s="9" t="str">
        <f>_xll.SNL.Clients.Office.Excel.Functions.SPG(A317, "SP_TOPICTAG")</f>
        <v>Streaming Media</v>
      </c>
      <c r="M317" s="5">
        <f>_xll.SNL.Clients.Office.Excel.Functions.SPG(A317, "SP_PCT_SHARES_OWNED_ALL_INSTITUTIONS")</f>
        <v>83.79</v>
      </c>
      <c r="N317" s="9" t="str">
        <f>_xll.SNL.Clients.Office.Excel.Functions.SPG(A317, "RD_CREDIT_RATING_GLOBAL", "Issuer Credit Rating", "Local Currency LT|0")</f>
        <v>A</v>
      </c>
      <c r="O317" s="9" t="str">
        <f>_xll.SNL.Clients.Office.Excel.Functions.SPG(A317, "RD_CWOL_GLOBAL", "Issuer Credit Rating", "Local Currency LT|0")</f>
        <v>Stable</v>
      </c>
      <c r="P317" s="9" t="str">
        <f>_xll.SNL.Clients.Office.Excel.Functions.SPG(A317, "RD_RATING_ACTION_GLOBAL", "Issuer Credit Rating", "Local Currency LT|0")</f>
        <v>Upgrade | CreditWatch/Outlook (07/22/2024)</v>
      </c>
      <c r="Q317" s="10">
        <f>_xll.SNL.Clients.Office.Excel.Functions.SPG(A317, "RD_LAST_REVIEW_DATE_GLOBAL", "Issuer Credit Rating", "Local Currency LT")</f>
        <v>45509</v>
      </c>
      <c r="R317" s="10">
        <f>_xll.SNL.Clients.Office.Excel.Functions.SPG(A317, "RD_CREDIT_RATING_DATE_GLOBAL", "Issuer Credit Rating", "Local Currency LT|0")</f>
        <v>45495</v>
      </c>
      <c r="S317" s="10">
        <f>_xll.SNL.Clients.Office.Excel.Functions.SPG(A317, "RD_CREDIT_WATCH_OUTLOOK_DATE_GLOBAL", "Issuer Credit Rating", "Local Currency LT|0")</f>
        <v>45495</v>
      </c>
    </row>
    <row r="318" spans="1:19">
      <c r="A318" t="s">
        <v>322</v>
      </c>
      <c r="B318" t="str">
        <f>_xll.SNL.Clients.Office.Excel.Functions.SPG(A318,"SP_IPO_DATE")</f>
        <v/>
      </c>
      <c r="C318" s="5">
        <f>_xll.SNL.Clients.Office.Excel.Functions.SPG(A318, "SP_VOLUME_AVG_WEEKLY_TO_SHARES_OUT", , "1M")</f>
        <v>3.9866879986155559</v>
      </c>
      <c r="D318" s="5">
        <f>_xll.SNL.Clients.Office.Excel.Functions.SPG(A318, "SP_VOLUME_AVG_WEEKLY_TO_SHARES_OUT", , "3M")</f>
        <v>4.3657396548595502</v>
      </c>
      <c r="E318" s="5">
        <f>_xll.SNL.Clients.Office.Excel.Functions.SPG(A318, "SP_VOLUME_AVG_DAILY_TO_1YR_AVG_DAILY", , "1M")</f>
        <v>87.19</v>
      </c>
      <c r="F318" s="5">
        <f>_xll.SNL.Clients.Office.Excel.Functions.SPG(A318, "SP_VOLUME_AVG_DAILY_TO_1YR_AVG_DAILY", , "3M")</f>
        <v>95.48</v>
      </c>
      <c r="G318" s="9" t="str">
        <f>_xll.SNL.Clients.Office.Excel.Functions.SPG(A318, "IQ_SECTOR")</f>
        <v>Materials</v>
      </c>
      <c r="H318" s="9" t="str">
        <f>_xll.SNL.Clients.Office.Excel.Functions.SPG(A318, "IQ_INDUSTRY_GROUP")</f>
        <v>Materials</v>
      </c>
      <c r="I318" s="9" t="str">
        <f>_xll.SNL.Clients.Office.Excel.Functions.SPG(A318, "IQ_INDUSTRY")</f>
        <v>Metals and Mining</v>
      </c>
      <c r="J318" s="9" t="str">
        <f>_xll.SNL.Clients.Office.Excel.Functions.SPG(A318, "IQ_PRIMARY_INDUSTRY")</f>
        <v>Gold</v>
      </c>
      <c r="K318" s="9" t="str">
        <f>_xll.SNL.Clients.Office.Excel.Functions.SPG(A318, "NAICS_CODE", "Primary")</f>
        <v>212220 - Gold Ore and Silver Ore Mining</v>
      </c>
      <c r="L318" s="9" t="str">
        <f>_xll.SNL.Clients.Office.Excel.Functions.SPG(A318, "SP_TOPICTAG")</f>
        <v>Environmental Engineering; Farming; Utility Scale Solar</v>
      </c>
      <c r="M318" s="5">
        <f>_xll.SNL.Clients.Office.Excel.Functions.SPG(A318, "SP_PCT_SHARES_OWNED_ALL_INSTITUTIONS")</f>
        <v>74.78</v>
      </c>
      <c r="N318" s="9" t="str">
        <f>_xll.SNL.Clients.Office.Excel.Functions.SPG(A318, "RD_CREDIT_RATING_GLOBAL", "Issuer Credit Rating", "Local Currency LT|0")</f>
        <v>BBB+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(03/29/2022)</v>
      </c>
      <c r="Q318" s="10">
        <f>_xll.SNL.Clients.Office.Excel.Functions.SPG(A318, "RD_LAST_REVIEW_DATE_GLOBAL", "Issuer Credit Rating", "Local Currency LT")</f>
        <v>45558</v>
      </c>
      <c r="R318" s="10">
        <f>_xll.SNL.Clients.Office.Excel.Functions.SPG(A318, "RD_CREDIT_RATING_DATE_GLOBAL", "Issuer Credit Rating", "Local Currency LT|0")</f>
        <v>44649</v>
      </c>
      <c r="S318" s="10">
        <f>_xll.SNL.Clients.Office.Excel.Functions.SPG(A318, "RD_CREDIT_WATCH_OUTLOOK_DATE_GLOBAL", "Issuer Credit Rating", "Local Currency LT|0")</f>
        <v>44649</v>
      </c>
    </row>
    <row r="319" spans="1:19">
      <c r="A319" t="s">
        <v>323</v>
      </c>
      <c r="B319" t="str">
        <f>_xll.SNL.Clients.Office.Excel.Functions.SPG(A319,"SP_IPO_DATE")</f>
        <v/>
      </c>
      <c r="C319" s="5">
        <f>_xll.SNL.Clients.Office.Excel.Functions.SPG(A319, "SP_VOLUME_AVG_WEEKLY_TO_SHARES_OUT", , "1M")</f>
        <v>2.3686434038110367</v>
      </c>
      <c r="D319" s="5">
        <f>_xll.SNL.Clients.Office.Excel.Functions.SPG(A319, "SP_VOLUME_AVG_WEEKLY_TO_SHARES_OUT", , "3M")</f>
        <v>2.1087421491917993</v>
      </c>
      <c r="E319" s="5">
        <f>_xll.SNL.Clients.Office.Excel.Functions.SPG(A319, "SP_VOLUME_AVG_DAILY_TO_1YR_AVG_DAILY", , "1M")</f>
        <v>123.48</v>
      </c>
      <c r="F319" s="5">
        <f>_xll.SNL.Clients.Office.Excel.Functions.SPG(A319, "SP_VOLUME_AVG_DAILY_TO_1YR_AVG_DAILY", , "3M")</f>
        <v>109.93</v>
      </c>
      <c r="G319" s="9" t="str">
        <f>_xll.SNL.Clients.Office.Excel.Functions.SPG(A319, "IQ_SECTOR")</f>
        <v>Communication Services</v>
      </c>
      <c r="H319" s="9" t="str">
        <f>_xll.SNL.Clients.Office.Excel.Functions.SPG(A319, "IQ_INDUSTRY_GROUP")</f>
        <v>Media and Entertainment</v>
      </c>
      <c r="I319" s="9" t="str">
        <f>_xll.SNL.Clients.Office.Excel.Functions.SPG(A319, "IQ_INDUSTRY")</f>
        <v>Media</v>
      </c>
      <c r="J319" s="9" t="str">
        <f>_xll.SNL.Clients.Office.Excel.Functions.SPG(A319, "IQ_PRIMARY_INDUSTRY")</f>
        <v>Publishing</v>
      </c>
      <c r="K319" s="9" t="str">
        <f>_xll.SNL.Clients.Office.Excel.Functions.SPG(A319, "NAICS_CODE", "Primary")</f>
        <v>513110 - Newspaper Publishers</v>
      </c>
      <c r="L319" s="9" t="str">
        <f>_xll.SNL.Clients.Office.Excel.Functions.SPG(A319, "SP_TOPICTAG")</f>
        <v>Digital Media; Social Media Advertising; Video Streaming; Text Analytics; Podcast; Content Creation</v>
      </c>
      <c r="M319" s="5">
        <f>_xll.SNL.Clients.Office.Excel.Functions.SPG(A319, "SP_PCT_SHARES_OWNED_ALL_INSTITUTIONS")</f>
        <v>82.39</v>
      </c>
      <c r="N319" s="9" t="str">
        <f>_xll.SNL.Clients.Office.Excel.Functions.SPG(A319, "RD_CREDIT_RATING_GLOBAL", "Issuer Credit Rating", "Local Currency LT|0")</f>
        <v>BBB-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(01/08/2025)</v>
      </c>
      <c r="Q319" s="10">
        <f>_xll.SNL.Clients.Office.Excel.Functions.SPG(A319, "RD_LAST_REVIEW_DATE_GLOBAL", "Issuer Credit Rating", "Local Currency LT")</f>
        <v>45665</v>
      </c>
      <c r="R319" s="10">
        <f>_xll.SNL.Clients.Office.Excel.Functions.SPG(A319, "RD_CREDIT_RATING_DATE_GLOBAL", "Issuer Credit Rating", "Local Currency LT|0")</f>
        <v>45665</v>
      </c>
      <c r="S319" s="10">
        <f>_xll.SNL.Clients.Office.Excel.Functions.SPG(A319, "RD_CREDIT_WATCH_OUTLOOK_DATE_GLOBAL", "Issuer Credit Rating", "Local Currency LT|0")</f>
        <v>45665</v>
      </c>
    </row>
    <row r="320" spans="1:19">
      <c r="A320" t="s">
        <v>324</v>
      </c>
      <c r="B320" t="str">
        <f>_xll.SNL.Clients.Office.Excel.Functions.SPG(A320,"SP_IPO_DATE")</f>
        <v/>
      </c>
      <c r="C320" s="5">
        <f>_xll.SNL.Clients.Office.Excel.Functions.SPG(A320, "SP_VOLUME_AVG_WEEKLY_TO_SHARES_OUT", , "1M")</f>
        <v>3.9320444572620947</v>
      </c>
      <c r="D320" s="5">
        <f>_xll.SNL.Clients.Office.Excel.Functions.SPG(A320, "SP_VOLUME_AVG_WEEKLY_TO_SHARES_OUT", , "3M")</f>
        <v>3.5496713563936479</v>
      </c>
      <c r="E320" s="5">
        <f>_xll.SNL.Clients.Office.Excel.Functions.SPG(A320, "SP_VOLUME_AVG_DAILY_TO_1YR_AVG_DAILY", , "1M")</f>
        <v>113.62</v>
      </c>
      <c r="F320" s="5">
        <f>_xll.SNL.Clients.Office.Excel.Functions.SPG(A320, "SP_VOLUME_AVG_DAILY_TO_1YR_AVG_DAILY", , "3M")</f>
        <v>102.57</v>
      </c>
      <c r="G320" s="9" t="str">
        <f>_xll.SNL.Clients.Office.Excel.Functions.SPG(A320, "IQ_SECTOR")</f>
        <v>Communication Services</v>
      </c>
      <c r="H320" s="9" t="str">
        <f>_xll.SNL.Clients.Office.Excel.Functions.SPG(A320, "IQ_INDUSTRY_GROUP")</f>
        <v>Media and Entertainment</v>
      </c>
      <c r="I320" s="9" t="str">
        <f>_xll.SNL.Clients.Office.Excel.Functions.SPG(A320, "IQ_INDUSTRY")</f>
        <v>Media</v>
      </c>
      <c r="J320" s="9" t="str">
        <f>_xll.SNL.Clients.Office.Excel.Functions.SPG(A320, "IQ_PRIMARY_INDUSTRY")</f>
        <v>Publishing</v>
      </c>
      <c r="K320" s="9" t="str">
        <f>_xll.SNL.Clients.Office.Excel.Functions.SPG(A320, "NAICS_CODE", "Primary")</f>
        <v>513110 - Newspaper Publishers</v>
      </c>
      <c r="L320" s="9" t="str">
        <f>_xll.SNL.Clients.Office.Excel.Functions.SPG(A320, "SP_TOPICTAG")</f>
        <v>Digital Media; Social Media Advertising; Video Streaming; Text Analytics; Podcast; Content Creation</v>
      </c>
      <c r="M320" s="5">
        <f>_xll.SNL.Clients.Office.Excel.Functions.SPG(A320, "SP_PCT_SHARES_OWNED_ALL_INSTITUTIONS")</f>
        <v>82.39</v>
      </c>
      <c r="N320" s="9" t="str">
        <f>_xll.SNL.Clients.Office.Excel.Functions.SPG(A320, "RD_CREDIT_RATING_GLOBAL", "Issuer Credit Rating", "Local Currency LT|0")</f>
        <v>BBB-</v>
      </c>
      <c r="O320" s="9" t="str">
        <f>_xll.SNL.Clients.Office.Excel.Functions.SPG(A320, "RD_CWOL_GLOBAL", "Issuer Credit Rating", "Local Currency LT|0")</f>
        <v>Stable</v>
      </c>
      <c r="P320" s="9" t="str">
        <f>_xll.SNL.Clients.Office.Excel.Functions.SPG(A320, "RD_RATING_ACTION_GLOBAL", "Issuer Credit Rating", "Local Currency LT|0")</f>
        <v>Upgrade | CreditWatch/Outlook (01/08/2025)</v>
      </c>
      <c r="Q320" s="10">
        <f>_xll.SNL.Clients.Office.Excel.Functions.SPG(A320, "RD_LAST_REVIEW_DATE_GLOBAL", "Issuer Credit Rating", "Local Currency LT")</f>
        <v>45665</v>
      </c>
      <c r="R320" s="10">
        <f>_xll.SNL.Clients.Office.Excel.Functions.SPG(A320, "RD_CREDIT_RATING_DATE_GLOBAL", "Issuer Credit Rating", "Local Currency LT|0")</f>
        <v>45665</v>
      </c>
      <c r="S320" s="10">
        <f>_xll.SNL.Clients.Office.Excel.Functions.SPG(A320, "RD_CREDIT_WATCH_OUTLOOK_DATE_GLOBAL", "Issuer Credit Rating", "Local Currency LT|0")</f>
        <v>45665</v>
      </c>
    </row>
    <row r="321" spans="1:19">
      <c r="A321" t="s">
        <v>325</v>
      </c>
      <c r="B321" t="str">
        <f>_xll.SNL.Clients.Office.Excel.Functions.SPG(A321,"SP_IPO_DATE")</f>
        <v/>
      </c>
      <c r="C321" s="5">
        <f>_xll.SNL.Clients.Office.Excel.Functions.SPG(A321, "SP_VOLUME_AVG_WEEKLY_TO_SHARES_OUT", , "1M")</f>
        <v>3.0500154155558552</v>
      </c>
      <c r="D321" s="5">
        <f>_xll.SNL.Clients.Office.Excel.Functions.SPG(A321, "SP_VOLUME_AVG_WEEKLY_TO_SHARES_OUT", , "3M")</f>
        <v>2.5539136599850583</v>
      </c>
      <c r="E321" s="5">
        <f>_xll.SNL.Clients.Office.Excel.Functions.SPG(A321, "SP_VOLUME_AVG_DAILY_TO_1YR_AVG_DAILY", , "1M")</f>
        <v>115.91</v>
      </c>
      <c r="F321" s="5">
        <f>_xll.SNL.Clients.Office.Excel.Functions.SPG(A321, "SP_VOLUME_AVG_DAILY_TO_1YR_AVG_DAILY", , "3M")</f>
        <v>97.06</v>
      </c>
      <c r="G321" s="9" t="str">
        <f>_xll.SNL.Clients.Office.Excel.Functions.SPG(A321, "IQ_SECTOR")</f>
        <v>Utilities</v>
      </c>
      <c r="H321" s="9" t="str">
        <f>_xll.SNL.Clients.Office.Excel.Functions.SPG(A321, "IQ_INDUSTRY_GROUP")</f>
        <v>Utilities</v>
      </c>
      <c r="I321" s="9" t="str">
        <f>_xll.SNL.Clients.Office.Excel.Functions.SPG(A321, "IQ_INDUSTRY")</f>
        <v>Electric Utilities</v>
      </c>
      <c r="J321" s="9" t="str">
        <f>_xll.SNL.Clients.Office.Excel.Functions.SPG(A321, "IQ_PRIMARY_INDUSTRY")</f>
        <v>Electric Utilities</v>
      </c>
      <c r="K321" s="9" t="str">
        <f>_xll.SNL.Clients.Office.Excel.Functions.SPG(A321, "NAICS_CODE", "Primary")</f>
        <v>2211 - Electric Power Generation, Transmission and Distribution</v>
      </c>
      <c r="L321" s="9" t="str">
        <f>_xll.SNL.Clients.Office.Excel.Functions.SPG(A321, "SP_TOPICTAG")</f>
        <v>Clean Energy; Energy Efficiency; Energy Management; Energy Storage; Conventional Nuclear; Smart Energy; Power Grid; Utility Scale Solar; Onshore and Offshore Wind</v>
      </c>
      <c r="M321" s="5">
        <f>_xll.SNL.Clients.Office.Excel.Functions.SPG(A321, "SP_PCT_SHARES_OWNED_ALL_INSTITUTIONS")</f>
        <v>82.11</v>
      </c>
      <c r="N321" s="9" t="str">
        <f>_xll.SNL.Clients.Office.Excel.Functions.SPG(A321, "RD_CREDIT_RATING_GLOBAL", "Issuer Credit Rating", "Local Currency LT|0")</f>
        <v>A-</v>
      </c>
      <c r="O321" s="9" t="str">
        <f>_xll.SNL.Clients.Office.Excel.Functions.SPG(A321, "RD_CWOL_GLOBAL", "Issuer Credit Rating", "Local Currency LT|0")</f>
        <v>Stable</v>
      </c>
      <c r="P321" s="9" t="str">
        <f>_xll.SNL.Clients.Office.Excel.Functions.SPG(A321, "RD_RATING_ACTION_GLOBAL", "Issuer Credit Rating", "Local Currency LT|0")</f>
        <v>Downgrade | CreditWatch/Outlook (03/11/2010)</v>
      </c>
      <c r="Q321" s="10">
        <f>_xll.SNL.Clients.Office.Excel.Functions.SPG(A321, "RD_LAST_REVIEW_DATE_GLOBAL", "Issuer Credit Rating", "Local Currency LT")</f>
        <v>45468</v>
      </c>
      <c r="R321" s="10">
        <f>_xll.SNL.Clients.Office.Excel.Functions.SPG(A321, "RD_CREDIT_RATING_DATE_GLOBAL", "Issuer Credit Rating", "Local Currency LT|0")</f>
        <v>40248</v>
      </c>
      <c r="S321" s="10">
        <f>_xll.SNL.Clients.Office.Excel.Functions.SPG(A321, "RD_CREDIT_WATCH_OUTLOOK_DATE_GLOBAL", "Issuer Credit Rating", "Local Currency LT|0")</f>
        <v>40248</v>
      </c>
    </row>
    <row r="322" spans="1:19">
      <c r="A322" t="s">
        <v>326</v>
      </c>
      <c r="B322" t="str">
        <f>_xll.SNL.Clients.Office.Excel.Functions.SPG(A322,"SP_IPO_DATE")</f>
        <v/>
      </c>
      <c r="C322" s="5">
        <f>_xll.SNL.Clients.Office.Excel.Functions.SPG(A322, "SP_VOLUME_AVG_WEEKLY_TO_SHARES_OUT", , "1M")</f>
        <v>5.7644961957681842</v>
      </c>
      <c r="D322" s="5">
        <f>_xll.SNL.Clients.Office.Excel.Functions.SPG(A322, "SP_VOLUME_AVG_WEEKLY_TO_SHARES_OUT", , "3M")</f>
        <v>5.3295905604654612</v>
      </c>
      <c r="E322" s="5">
        <f>_xll.SNL.Clients.Office.Excel.Functions.SPG(A322, "SP_VOLUME_AVG_DAILY_TO_1YR_AVG_DAILY", , "1M")</f>
        <v>112.65</v>
      </c>
      <c r="F322" s="5">
        <f>_xll.SNL.Clients.Office.Excel.Functions.SPG(A322, "SP_VOLUME_AVG_DAILY_TO_1YR_AVG_DAILY", , "3M")</f>
        <v>104.15</v>
      </c>
      <c r="G322" s="9" t="str">
        <f>_xll.SNL.Clients.Office.Excel.Functions.SPG(A322, "IQ_SECTOR")</f>
        <v>Consumer Discretionary</v>
      </c>
      <c r="H322" s="9" t="str">
        <f>_xll.SNL.Clients.Office.Excel.Functions.SPG(A322, "IQ_INDUSTRY_GROUP")</f>
        <v>Consumer Durables and Apparel</v>
      </c>
      <c r="I322" s="9" t="str">
        <f>_xll.SNL.Clients.Office.Excel.Functions.SPG(A322, "IQ_INDUSTRY")</f>
        <v>Textiles, Apparel and Luxury Goods</v>
      </c>
      <c r="J322" s="9" t="str">
        <f>_xll.SNL.Clients.Office.Excel.Functions.SPG(A322, "IQ_PRIMARY_INDUSTRY")</f>
        <v>Footwear</v>
      </c>
      <c r="K322" s="9" t="str">
        <f>_xll.SNL.Clients.Office.Excel.Functions.SPG(A322, "NAICS_CODE", "Primary")</f>
        <v>316210 - Footwear Manufacturing</v>
      </c>
      <c r="L322" s="9" t="str">
        <f>_xll.SNL.Clients.Office.Excel.Functions.SPG(A322, "SP_TOPICTAG")</f>
        <v>Fitness; Lifestyle</v>
      </c>
      <c r="M322" s="5">
        <f>_xll.SNL.Clients.Office.Excel.Functions.SPG(A322, "SP_PCT_SHARES_OWNED_ALL_INSTITUTIONS")</f>
        <v>65.989999999999995</v>
      </c>
      <c r="N322" s="9" t="str">
        <f>_xll.SNL.Clients.Office.Excel.Functions.SPG(A322, "RD_CREDIT_RATING_GLOBAL", "Issuer Credit Rating", "Local Currency LT|0")</f>
        <v>AA-</v>
      </c>
      <c r="O322" s="9" t="str">
        <f>_xll.SNL.Clients.Office.Excel.Functions.SPG(A322, "RD_CWOL_GLOBAL", "Issuer Credit Rating", "Local Currency LT|0")</f>
        <v>Negative</v>
      </c>
      <c r="P322" s="9" t="str">
        <f>_xll.SNL.Clients.Office.Excel.Functions.SPG(A322, "RD_RATING_ACTION_GLOBAL", "Issuer Credit Rating", "Local Currency LT|0")</f>
        <v>CreditWatch/Outlook (10/17/2024)</v>
      </c>
      <c r="Q322" s="10">
        <f>_xll.SNL.Clients.Office.Excel.Functions.SPG(A322, "RD_LAST_REVIEW_DATE_GLOBAL", "Issuer Credit Rating", "Local Currency LT")</f>
        <v>45588</v>
      </c>
      <c r="R322" s="10">
        <f>_xll.SNL.Clients.Office.Excel.Functions.SPG(A322, "RD_CREDIT_RATING_DATE_GLOBAL", "Issuer Credit Rating", "Local Currency LT|0")</f>
        <v>41584</v>
      </c>
      <c r="S322" s="10">
        <f>_xll.SNL.Clients.Office.Excel.Functions.SPG(A322, "RD_CREDIT_WATCH_OUTLOOK_DATE_GLOBAL", "Issuer Credit Rating", "Local Currency LT|0")</f>
        <v>45582</v>
      </c>
    </row>
    <row r="323" spans="1:19">
      <c r="A323" t="s">
        <v>327</v>
      </c>
      <c r="B323" t="str">
        <f>_xll.SNL.Clients.Office.Excel.Functions.SPG(A323,"SP_IPO_DATE")</f>
        <v/>
      </c>
      <c r="C323" s="5">
        <f>_xll.SNL.Clients.Office.Excel.Functions.SPG(A323, "SP_VOLUME_AVG_WEEKLY_TO_SHARES_OUT", , "1M")</f>
        <v>3.8880856285755807</v>
      </c>
      <c r="D323" s="5">
        <f>_xll.SNL.Clients.Office.Excel.Functions.SPG(A323, "SP_VOLUME_AVG_WEEKLY_TO_SHARES_OUT", , "3M")</f>
        <v>3.9384196706742656</v>
      </c>
      <c r="E323" s="5">
        <f>_xll.SNL.Clients.Office.Excel.Functions.SPG(A323, "SP_VOLUME_AVG_DAILY_TO_1YR_AVG_DAILY", , "1M")</f>
        <v>91.68</v>
      </c>
      <c r="F323" s="5">
        <f>_xll.SNL.Clients.Office.Excel.Functions.SPG(A323, "SP_VOLUME_AVG_DAILY_TO_1YR_AVG_DAILY", , "3M")</f>
        <v>92.87</v>
      </c>
      <c r="G323" s="9" t="str">
        <f>_xll.SNL.Clients.Office.Excel.Functions.SPG(A323, "IQ_SECTOR")</f>
        <v>Utilities</v>
      </c>
      <c r="H323" s="9" t="str">
        <f>_xll.SNL.Clients.Office.Excel.Functions.SPG(A323, "IQ_INDUSTRY_GROUP")</f>
        <v>Utilities</v>
      </c>
      <c r="I323" s="9" t="str">
        <f>_xll.SNL.Clients.Office.Excel.Functions.SPG(A323, "IQ_INDUSTRY")</f>
        <v>Multi-Utilities</v>
      </c>
      <c r="J323" s="9" t="str">
        <f>_xll.SNL.Clients.Office.Excel.Functions.SPG(A323, "IQ_PRIMARY_INDUSTRY")</f>
        <v>Multi-Utilities</v>
      </c>
      <c r="K323" s="9" t="str">
        <f>_xll.SNL.Clients.Office.Excel.Functions.SPG(A323, "NAICS_CODE", "Primary")</f>
        <v>221210 - Natural Gas Distribution</v>
      </c>
      <c r="L323" s="9" t="str">
        <f>_xll.SNL.Clients.Office.Excel.Functions.SPG(A323, "SP_TOPICTAG")</f>
        <v>Energy Efficiency; Energy Storage; ClimateTech</v>
      </c>
      <c r="M323" s="5">
        <f>_xll.SNL.Clients.Office.Excel.Functions.SPG(A323, "SP_PCT_SHARES_OWNED_ALL_INSTITUTIONS")</f>
        <v>98.39</v>
      </c>
      <c r="N323" s="9" t="str">
        <f>_xll.SNL.Clients.Office.Excel.Functions.SPG(A323, "RD_CREDIT_RATING_GLOBAL", "Issuer Credit Rating", "Local Currency LT|0")</f>
        <v>BBB+</v>
      </c>
      <c r="O323" s="9" t="str">
        <f>_xll.SNL.Clients.Office.Excel.Functions.SPG(A323, "RD_CWOL_GLOBAL", "Issuer Credit Rating", "Local Currency LT|0")</f>
        <v>Stable</v>
      </c>
      <c r="P323" s="9" t="str">
        <f>_xll.SNL.Clients.Office.Excel.Functions.SPG(A323, "RD_RATING_ACTION_GLOBAL", "Issuer Credit Rating", "Local Currency LT|0")</f>
        <v>CreditWatch/Outlook (02/28/2020)</v>
      </c>
      <c r="Q323" s="10">
        <f>_xll.SNL.Clients.Office.Excel.Functions.SPG(A323, "RD_LAST_REVIEW_DATE_GLOBAL", "Issuer Credit Rating", "Local Currency LT")</f>
        <v>45344</v>
      </c>
      <c r="R323" s="10">
        <f>_xll.SNL.Clients.Office.Excel.Functions.SPG(A323, "RD_CREDIT_RATING_DATE_GLOBAL", "Issuer Credit Rating", "Local Currency LT|0")</f>
        <v>42173</v>
      </c>
      <c r="S323" s="10">
        <f>_xll.SNL.Clients.Office.Excel.Functions.SPG(A323, "RD_CREDIT_WATCH_OUTLOOK_DATE_GLOBAL", "Issuer Credit Rating", "Local Currency LT|0")</f>
        <v>43889</v>
      </c>
    </row>
    <row r="324" spans="1:19">
      <c r="A324" t="s">
        <v>328</v>
      </c>
      <c r="B324" t="str">
        <f>_xll.SNL.Clients.Office.Excel.Functions.SPG(A324,"SP_IPO_DATE")</f>
        <v/>
      </c>
      <c r="C324" s="5">
        <f>_xll.SNL.Clients.Office.Excel.Functions.SPG(A324, "SP_VOLUME_AVG_WEEKLY_TO_SHARES_OUT", , "1M")</f>
        <v>3.1204053555473297</v>
      </c>
      <c r="D324" s="5">
        <f>_xll.SNL.Clients.Office.Excel.Functions.SPG(A324, "SP_VOLUME_AVG_WEEKLY_TO_SHARES_OUT", , "3M")</f>
        <v>3.0804349437234797</v>
      </c>
      <c r="E324" s="5">
        <f>_xll.SNL.Clients.Office.Excel.Functions.SPG(A324, "SP_VOLUME_AVG_DAILY_TO_1YR_AVG_DAILY", , "1M")</f>
        <v>134.31</v>
      </c>
      <c r="F324" s="5">
        <f>_xll.SNL.Clients.Office.Excel.Functions.SPG(A324, "SP_VOLUME_AVG_DAILY_TO_1YR_AVG_DAILY", , "3M")</f>
        <v>132.59</v>
      </c>
      <c r="G324" s="9" t="str">
        <f>_xll.SNL.Clients.Office.Excel.Functions.SPG(A324, "IQ_SECTOR")</f>
        <v>Industrials</v>
      </c>
      <c r="H324" s="9" t="str">
        <f>_xll.SNL.Clients.Office.Excel.Functions.SPG(A324, "IQ_INDUSTRY_GROUP")</f>
        <v>Capital Goods</v>
      </c>
      <c r="I324" s="9" t="str">
        <f>_xll.SNL.Clients.Office.Excel.Functions.SPG(A324, "IQ_INDUSTRY")</f>
        <v>Machinery</v>
      </c>
      <c r="J324" s="9" t="str">
        <f>_xll.SNL.Clients.Office.Excel.Functions.SPG(A324, "IQ_PRIMARY_INDUSTRY")</f>
        <v>Industrial Machinery and Supplies and Components</v>
      </c>
      <c r="K324" s="9" t="str">
        <f>_xll.SNL.Clients.Office.Excel.Functions.SPG(A324, "NAICS_CODE", "Primary")</f>
        <v>333998 - All Other Miscellaneous General Purpose Machinery Manufacturing</v>
      </c>
      <c r="L324" s="9" t="str">
        <f>_xll.SNL.Clients.Office.Excel.Functions.SPG(A324, "SP_TOPICTAG")</f>
        <v>Computer Vision; Industrial Automation; Sensors; Process Automation; 3D Printing; Artificial Intelligence</v>
      </c>
      <c r="M324" s="5">
        <f>_xll.SNL.Clients.Office.Excel.Functions.SPG(A324, "SP_PCT_SHARES_OWNED_ALL_INSTITUTIONS")</f>
        <v>75.02</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New Rating | CreditWatch/Outlook (09/13/2023)</v>
      </c>
      <c r="Q324" s="10">
        <f>_xll.SNL.Clients.Office.Excel.Functions.SPG(A324, "RD_LAST_REVIEW_DATE_GLOBAL", "Issuer Credit Rating", "Local Currency LT")</f>
        <v>45560</v>
      </c>
      <c r="R324" s="10">
        <f>_xll.SNL.Clients.Office.Excel.Functions.SPG(A324, "RD_CREDIT_RATING_DATE_GLOBAL", "Issuer Credit Rating", "Local Currency LT|0")</f>
        <v>45182</v>
      </c>
      <c r="S324" s="10">
        <f>_xll.SNL.Clients.Office.Excel.Functions.SPG(A324, "RD_CREDIT_WATCH_OUTLOOK_DATE_GLOBAL", "Issuer Credit Rating", "Local Currency LT|0")</f>
        <v>45182</v>
      </c>
    </row>
    <row r="325" spans="1:19">
      <c r="A325" t="s">
        <v>329</v>
      </c>
      <c r="B325" t="str">
        <f>_xll.SNL.Clients.Office.Excel.Functions.SPG(A325,"SP_IPO_DATE")</f>
        <v/>
      </c>
      <c r="C325" s="5">
        <f>_xll.SNL.Clients.Office.Excel.Functions.SPG(A325, "SP_VOLUME_AVG_WEEKLY_TO_SHARES_OUT", , "1M")</f>
        <v>2.8243203841608824</v>
      </c>
      <c r="D325" s="5">
        <f>_xll.SNL.Clients.Office.Excel.Functions.SPG(A325, "SP_VOLUME_AVG_WEEKLY_TO_SHARES_OUT", , "3M")</f>
        <v>2.6077052945380603</v>
      </c>
      <c r="E325" s="5">
        <f>_xll.SNL.Clients.Office.Excel.Functions.SPG(A325, "SP_VOLUME_AVG_DAILY_TO_1YR_AVG_DAILY", , "1M")</f>
        <v>105.92</v>
      </c>
      <c r="F325" s="5">
        <f>_xll.SNL.Clients.Office.Excel.Functions.SPG(A325, "SP_VOLUME_AVG_DAILY_TO_1YR_AVG_DAILY", , "3M")</f>
        <v>97.8</v>
      </c>
      <c r="G325" s="9" t="str">
        <f>_xll.SNL.Clients.Office.Excel.Functions.SPG(A325, "IQ_SECTOR")</f>
        <v>Industrials</v>
      </c>
      <c r="H325" s="9" t="str">
        <f>_xll.SNL.Clients.Office.Excel.Functions.SPG(A325, "IQ_INDUSTRY_GROUP")</f>
        <v>Transportation</v>
      </c>
      <c r="I325" s="9" t="str">
        <f>_xll.SNL.Clients.Office.Excel.Functions.SPG(A325, "IQ_INDUSTRY")</f>
        <v>Ground Transportation</v>
      </c>
      <c r="J325" s="9" t="str">
        <f>_xll.SNL.Clients.Office.Excel.Functions.SPG(A325, "IQ_PRIMARY_INDUSTRY")</f>
        <v>Rail Transportation</v>
      </c>
      <c r="K325" s="9" t="str">
        <f>_xll.SNL.Clients.Office.Excel.Functions.SPG(A325, "NAICS_CODE", "Primary")</f>
        <v>482111 - Line-Haul Railroads</v>
      </c>
      <c r="L325" s="9" t="str">
        <f>_xll.SNL.Clients.Office.Excel.Functions.SPG(A325, "SP_TOPICTAG")</f>
        <v>Animal Feed; Farming; Fleet Management; Freight Service; GPS; Homeland Security; Livestock</v>
      </c>
      <c r="M325" s="5">
        <f>_xll.SNL.Clients.Office.Excel.Functions.SPG(A325, "SP_PCT_SHARES_OWNED_ALL_INSTITUTIONS")</f>
        <v>77.430000000000007</v>
      </c>
      <c r="N325" s="9" t="str">
        <f>_xll.SNL.Clients.Office.Excel.Functions.SPG(A325, "RD_CREDIT_RATING_GLOBAL", "Issuer Credit Rating", "Local Currency LT|0")</f>
        <v>BBB+</v>
      </c>
      <c r="O325" s="9" t="str">
        <f>_xll.SNL.Clients.Office.Excel.Functions.SPG(A325, "RD_CWOL_GLOBAL", "Issuer Credit Rating", "Local Currency LT|0")</f>
        <v>Stable</v>
      </c>
      <c r="P325" s="9" t="str">
        <f>_xll.SNL.Clients.Office.Excel.Functions.SPG(A325, "RD_RATING_ACTION_GLOBAL", "Issuer Credit Rating", "Local Currency LT|0")</f>
        <v>Upgrade | CreditWatch/Outlook (07/18/2005)</v>
      </c>
      <c r="Q325" s="10">
        <f>_xll.SNL.Clients.Office.Excel.Functions.SPG(A325, "RD_LAST_REVIEW_DATE_GLOBAL", "Issuer Credit Rating", "Local Currency LT")</f>
        <v>45541</v>
      </c>
      <c r="R325" s="10">
        <f>_xll.SNL.Clients.Office.Excel.Functions.SPG(A325, "RD_CREDIT_RATING_DATE_GLOBAL", "Issuer Credit Rating", "Local Currency LT|0")</f>
        <v>38551</v>
      </c>
      <c r="S325" s="10">
        <f>_xll.SNL.Clients.Office.Excel.Functions.SPG(A325, "RD_CREDIT_WATCH_OUTLOOK_DATE_GLOBAL", "Issuer Credit Rating", "Local Currency LT|0")</f>
        <v>38551</v>
      </c>
    </row>
    <row r="326" spans="1:19">
      <c r="A326" t="s">
        <v>330</v>
      </c>
      <c r="B326" t="str">
        <f>_xll.SNL.Clients.Office.Excel.Functions.SPG(A326,"SP_IPO_DATE")</f>
        <v/>
      </c>
      <c r="C326" s="5">
        <f>_xll.SNL.Clients.Office.Excel.Functions.SPG(A326, "SP_VOLUME_AVG_WEEKLY_TO_SHARES_OUT", , "1M")</f>
        <v>3.0410590056301139</v>
      </c>
      <c r="D326" s="5">
        <f>_xll.SNL.Clients.Office.Excel.Functions.SPG(A326, "SP_VOLUME_AVG_WEEKLY_TO_SHARES_OUT", , "3M")</f>
        <v>3.0853143255962481</v>
      </c>
      <c r="E326" s="5">
        <f>_xll.SNL.Clients.Office.Excel.Functions.SPG(A326, "SP_VOLUME_AVG_DAILY_TO_1YR_AVG_DAILY", , "1M")</f>
        <v>93.61</v>
      </c>
      <c r="F326" s="5">
        <f>_xll.SNL.Clients.Office.Excel.Functions.SPG(A326, "SP_VOLUME_AVG_DAILY_TO_1YR_AVG_DAILY", , "3M")</f>
        <v>94.97</v>
      </c>
      <c r="G326" s="9" t="str">
        <f>_xll.SNL.Clients.Office.Excel.Functions.SPG(A326, "IQ_SECTOR")</f>
        <v>Financials</v>
      </c>
      <c r="H326" s="9" t="str">
        <f>_xll.SNL.Clients.Office.Excel.Functions.SPG(A326, "IQ_INDUSTRY_GROUP")</f>
        <v>Financial Services</v>
      </c>
      <c r="I326" s="9" t="str">
        <f>_xll.SNL.Clients.Office.Excel.Functions.SPG(A326, "IQ_INDUSTRY")</f>
        <v>Capital Markets</v>
      </c>
      <c r="J326" s="9" t="str">
        <f>_xll.SNL.Clients.Office.Excel.Functions.SPG(A326, "IQ_PRIMARY_INDUSTRY")</f>
        <v>Asset Management and Custody Banks</v>
      </c>
      <c r="K326" s="9" t="str">
        <f>_xll.SNL.Clients.Office.Excel.Functions.SPG(A326, "NAICS_CODE", "Primary")</f>
        <v>5239 - Other Financial Investment Activities</v>
      </c>
      <c r="L326" s="9" t="str">
        <f>_xll.SNL.Clients.Office.Excel.Functions.SPG(A326, "SP_TOPICTAG")</f>
        <v/>
      </c>
      <c r="M326" s="5">
        <f>_xll.SNL.Clients.Office.Excel.Functions.SPG(A326, "SP_PCT_SHARES_OWNED_ALL_INSTITUTIONS")</f>
        <v>87.78</v>
      </c>
      <c r="N326" s="9" t="str">
        <f>_xll.SNL.Clients.Office.Excel.Functions.SPG(A326, "RD_CREDIT_RATING_GLOBAL", "Issuer Credit Rating", "Local Currency LT|0")</f>
        <v>A+</v>
      </c>
      <c r="O326" s="9" t="str">
        <f>_xll.SNL.Clients.Office.Excel.Functions.SPG(A326, "RD_CWOL_GLOBAL", "Issuer Credit Rating", "Local Currency LT|0")</f>
        <v>Stable</v>
      </c>
      <c r="P326" s="9" t="str">
        <f>_xll.SNL.Clients.Office.Excel.Functions.SPG(A326, "RD_RATING_ACTION_GLOBAL", "Issuer Credit Rating", "Local Currency LT|0")</f>
        <v>Downgrade | CreditWatch/Outlook (12/06/2011)</v>
      </c>
      <c r="Q326" s="10">
        <f>_xll.SNL.Clients.Office.Excel.Functions.SPG(A326, "RD_LAST_REVIEW_DATE_GLOBAL", "Issuer Credit Rating", "Local Currency LT")</f>
        <v>45617</v>
      </c>
      <c r="R326" s="10">
        <f>_xll.SNL.Clients.Office.Excel.Functions.SPG(A326, "RD_CREDIT_RATING_DATE_GLOBAL", "Issuer Credit Rating", "Local Currency LT|0")</f>
        <v>40883</v>
      </c>
      <c r="S326" s="10">
        <f>_xll.SNL.Clients.Office.Excel.Functions.SPG(A326, "RD_CREDIT_WATCH_OUTLOOK_DATE_GLOBAL", "Issuer Credit Rating", "Local Currency LT|0")</f>
        <v>40883</v>
      </c>
    </row>
    <row r="327" spans="1:19">
      <c r="A327" t="s">
        <v>331</v>
      </c>
      <c r="B327" t="str">
        <f>_xll.SNL.Clients.Office.Excel.Functions.SPG(A327,"SP_IPO_DATE")</f>
        <v/>
      </c>
      <c r="C327" s="5">
        <f>_xll.SNL.Clients.Office.Excel.Functions.SPG(A327, "SP_VOLUME_AVG_WEEKLY_TO_SHARES_OUT", , "1M")</f>
        <v>3.0033137886973158</v>
      </c>
      <c r="D327" s="5">
        <f>_xll.SNL.Clients.Office.Excel.Functions.SPG(A327, "SP_VOLUME_AVG_WEEKLY_TO_SHARES_OUT", , "3M")</f>
        <v>2.764057853717707</v>
      </c>
      <c r="E327" s="5">
        <f>_xll.SNL.Clients.Office.Excel.Functions.SPG(A327, "SP_VOLUME_AVG_DAILY_TO_1YR_AVG_DAILY", , "1M")</f>
        <v>105.44</v>
      </c>
      <c r="F327" s="5">
        <f>_xll.SNL.Clients.Office.Excel.Functions.SPG(A327, "SP_VOLUME_AVG_DAILY_TO_1YR_AVG_DAILY", , "3M")</f>
        <v>97.04</v>
      </c>
      <c r="G327" s="9" t="str">
        <f>_xll.SNL.Clients.Office.Excel.Functions.SPG(A327, "IQ_SECTOR")</f>
        <v>Industrials</v>
      </c>
      <c r="H327" s="9" t="str">
        <f>_xll.SNL.Clients.Office.Excel.Functions.SPG(A327, "IQ_INDUSTRY_GROUP")</f>
        <v>Capital Goods</v>
      </c>
      <c r="I327" s="9" t="str">
        <f>_xll.SNL.Clients.Office.Excel.Functions.SPG(A327, "IQ_INDUSTRY")</f>
        <v>Aerospace and Defense</v>
      </c>
      <c r="J327" s="9" t="str">
        <f>_xll.SNL.Clients.Office.Excel.Functions.SPG(A327, "IQ_PRIMARY_INDUSTRY")</f>
        <v>Aerospace and Defense</v>
      </c>
      <c r="K327" s="9" t="str">
        <f>_xll.SNL.Clients.Office.Excel.Functions.SPG(A327, "NAICS_CODE", "Primary")</f>
        <v>334511 - Search, Detection, Navigation, Guidance, Aeronautical, and Nautical System and Instrument Manufacturing</v>
      </c>
      <c r="L327" s="9" t="str">
        <f>_xll.SNL.Clients.Office.Excel.Functions.SPG(A327, "SP_TOPICTAG")</f>
        <v>Computer Vision; Industrial Automation; Sensors; Simulation; Process Automation; Commercial Space Launch; Autonomous Vehicles</v>
      </c>
      <c r="M327" s="5">
        <f>_xll.SNL.Clients.Office.Excel.Functions.SPG(A327, "SP_PCT_SHARES_OWNED_ALL_INSTITUTIONS")</f>
        <v>83.17</v>
      </c>
      <c r="N327" s="9" t="str">
        <f>_xll.SNL.Clients.Office.Excel.Functions.SPG(A327, "RD_CREDIT_RATING_GLOBAL", "Issuer Credit Rating", "Local Currency LT|0")</f>
        <v>BBB+</v>
      </c>
      <c r="O327" s="9" t="str">
        <f>_xll.SNL.Clients.Office.Excel.Functions.SPG(A327, "RD_CWOL_GLOBAL", "Issuer Credit Rating", "Local Currency LT|0")</f>
        <v>Stable</v>
      </c>
      <c r="P327" s="9" t="str">
        <f>_xll.SNL.Clients.Office.Excel.Functions.SPG(A327, "RD_RATING_ACTION_GLOBAL", "Issuer Credit Rating", "Local Currency LT|0")</f>
        <v>Upgrade | CreditWatch/Outlook (03/18/2021)</v>
      </c>
      <c r="Q327" s="10">
        <f>_xll.SNL.Clients.Office.Excel.Functions.SPG(A327, "RD_LAST_REVIEW_DATE_GLOBAL", "Issuer Credit Rating", "Local Currency LT")</f>
        <v>45371</v>
      </c>
      <c r="R327" s="10">
        <f>_xll.SNL.Clients.Office.Excel.Functions.SPG(A327, "RD_CREDIT_RATING_DATE_GLOBAL", "Issuer Credit Rating", "Local Currency LT|0")</f>
        <v>44273</v>
      </c>
      <c r="S327" s="10">
        <f>_xll.SNL.Clients.Office.Excel.Functions.SPG(A327, "RD_CREDIT_WATCH_OUTLOOK_DATE_GLOBAL", "Issuer Credit Rating", "Local Currency LT|0")</f>
        <v>44273</v>
      </c>
    </row>
    <row r="328" spans="1:19">
      <c r="A328" t="s">
        <v>332</v>
      </c>
      <c r="B328" s="10">
        <f>_xll.SNL.Clients.Office.Excel.Functions.SPG(A328,"SP_IPO_DATE")</f>
        <v>41291</v>
      </c>
      <c r="C328" s="5">
        <f>_xll.SNL.Clients.Office.Excel.Functions.SPG(A328, "SP_VOLUME_AVG_WEEKLY_TO_SHARES_OUT", , "1M")</f>
        <v>9.301983761844852</v>
      </c>
      <c r="D328" s="5">
        <f>_xll.SNL.Clients.Office.Excel.Functions.SPG(A328, "SP_VOLUME_AVG_WEEKLY_TO_SHARES_OUT", , "3M")</f>
        <v>10.148488464656046</v>
      </c>
      <c r="E328" s="5">
        <f>_xll.SNL.Clients.Office.Excel.Functions.SPG(A328, "SP_VOLUME_AVG_DAILY_TO_1YR_AVG_DAILY", , "1M")</f>
        <v>67.86</v>
      </c>
      <c r="F328" s="5">
        <f>_xll.SNL.Clients.Office.Excel.Functions.SPG(A328, "SP_VOLUME_AVG_DAILY_TO_1YR_AVG_DAILY", , "3M")</f>
        <v>74.040000000000006</v>
      </c>
      <c r="G328" s="9" t="str">
        <f>_xll.SNL.Clients.Office.Excel.Functions.SPG(A328, "IQ_SECTOR")</f>
        <v>Consumer Discretionary</v>
      </c>
      <c r="H328" s="9" t="str">
        <f>_xll.SNL.Clients.Office.Excel.Functions.SPG(A328, "IQ_INDUSTRY_GROUP")</f>
        <v>Consumer Services</v>
      </c>
      <c r="I328" s="9" t="str">
        <f>_xll.SNL.Clients.Office.Excel.Functions.SPG(A328, "IQ_INDUSTRY")</f>
        <v>Hotels, Restaurants and Leisure</v>
      </c>
      <c r="J328" s="9" t="str">
        <f>_xll.SNL.Clients.Office.Excel.Functions.SPG(A328, "IQ_PRIMARY_INDUSTRY")</f>
        <v>Hotels, Resorts and Cruise Lines</v>
      </c>
      <c r="K328" s="9" t="str">
        <f>_xll.SNL.Clients.Office.Excel.Functions.SPG(A328, "NAICS_CODE", "Primary")</f>
        <v>483112 - Deep Sea Passenger Transportation</v>
      </c>
      <c r="L328" s="9" t="str">
        <f>_xll.SNL.Clients.Office.Excel.Functions.SPG(A328, "SP_TOPICTAG")</f>
        <v>Adventure Travel; Tourism; Travel Accommodations</v>
      </c>
      <c r="M328" s="5">
        <f>_xll.SNL.Clients.Office.Excel.Functions.SPG(A328, "SP_PCT_SHARES_OWNED_ALL_INSTITUTIONS")</f>
        <v>75.150000000000006</v>
      </c>
      <c r="N328" s="9" t="str">
        <f>_xll.SNL.Clients.Office.Excel.Functions.SPG(A328, "RD_CREDIT_RATING_GLOBAL", "Issuer Credit Rating", "Local Currency LT|0")</f>
        <v>NR</v>
      </c>
      <c r="O328" s="9" t="str">
        <f>_xll.SNL.Clients.Office.Excel.Functions.SPG(A328, "RD_CWOL_GLOBAL", "Issuer Credit Rating", "Local Currency LT|0")</f>
        <v>NR</v>
      </c>
      <c r="P328" s="9" t="str">
        <f>_xll.SNL.Clients.Office.Excel.Functions.SPG(A328, "RD_RATING_ACTION_GLOBAL", "Issuer Credit Rating", "Local Currency LT|0")</f>
        <v>Not Rated | CreditWatch/Outlook (06/20/2000)</v>
      </c>
      <c r="Q328" s="10" t="str">
        <f>_xll.SNL.Clients.Office.Excel.Functions.SPG(A328, "RD_LAST_REVIEW_DATE_GLOBAL", "Issuer Credit Rating", "Local Currency LT")</f>
        <v/>
      </c>
      <c r="R328" s="10">
        <f>_xll.SNL.Clients.Office.Excel.Functions.SPG(A328, "RD_CREDIT_RATING_DATE_GLOBAL", "Issuer Credit Rating", "Local Currency LT|0")</f>
        <v>36697</v>
      </c>
      <c r="S328" s="10">
        <f>_xll.SNL.Clients.Office.Excel.Functions.SPG(A328, "RD_CREDIT_WATCH_OUTLOOK_DATE_GLOBAL", "Issuer Credit Rating", "Local Currency LT|0")</f>
        <v>36697</v>
      </c>
    </row>
    <row r="329" spans="1:19">
      <c r="A329" t="s">
        <v>333</v>
      </c>
      <c r="B329" s="10">
        <f>_xll.SNL.Clients.Office.Excel.Functions.SPG(A329,"SP_IPO_DATE")</f>
        <v>36676</v>
      </c>
      <c r="C329" s="5">
        <f>_xll.SNL.Clients.Office.Excel.Functions.SPG(A329, "SP_VOLUME_AVG_WEEKLY_TO_SHARES_OUT", , "1M")</f>
        <v>7.5827540052290709</v>
      </c>
      <c r="D329" s="5">
        <f>_xll.SNL.Clients.Office.Excel.Functions.SPG(A329, "SP_VOLUME_AVG_WEEKLY_TO_SHARES_OUT", , "3M")</f>
        <v>6.9480801095094611</v>
      </c>
      <c r="E329" s="5">
        <f>_xll.SNL.Clients.Office.Excel.Functions.SPG(A329, "SP_VOLUME_AVG_DAILY_TO_1YR_AVG_DAILY", , "1M")</f>
        <v>96.88</v>
      </c>
      <c r="F329" s="5">
        <f>_xll.SNL.Clients.Office.Excel.Functions.SPG(A329, "SP_VOLUME_AVG_DAILY_TO_1YR_AVG_DAILY", , "3M")</f>
        <v>88.77</v>
      </c>
      <c r="G329" s="9" t="str">
        <f>_xll.SNL.Clients.Office.Excel.Functions.SPG(A329, "IQ_SECTOR")</f>
        <v>Utilities</v>
      </c>
      <c r="H329" s="9" t="str">
        <f>_xll.SNL.Clients.Office.Excel.Functions.SPG(A329, "IQ_INDUSTRY_GROUP")</f>
        <v>Utilities</v>
      </c>
      <c r="I329" s="9" t="str">
        <f>_xll.SNL.Clients.Office.Excel.Functions.SPG(A329, "IQ_INDUSTRY")</f>
        <v>Electric Utilities</v>
      </c>
      <c r="J329" s="9" t="str">
        <f>_xll.SNL.Clients.Office.Excel.Functions.SPG(A329, "IQ_PRIMARY_INDUSTRY")</f>
        <v>Electric Utilities</v>
      </c>
      <c r="K329" s="9" t="str">
        <f>_xll.SNL.Clients.Office.Excel.Functions.SPG(A329, "NAICS_CODE", "Primary")</f>
        <v>22111 - Electric Power Generation</v>
      </c>
      <c r="L329" s="9" t="str">
        <f>_xll.SNL.Clients.Office.Excel.Functions.SPG(A329, "SP_TOPICTAG")</f>
        <v>Clean Energy; Energy Efficiency; Energy Management; Energy Storage; Conventional Nuclear; Smart Energy; Utility Scale Solar</v>
      </c>
      <c r="M329" s="5">
        <f>_xll.SNL.Clients.Office.Excel.Functions.SPG(A329, "SP_PCT_SHARES_OWNED_ALL_INSTITUTIONS")</f>
        <v>101.4</v>
      </c>
      <c r="N329" s="9" t="str">
        <f>_xll.SNL.Clients.Office.Excel.Functions.SPG(A329, "RD_CREDIT_RATING_GLOBAL", "Issuer Credit Rating", "Local Currency LT|0")</f>
        <v>BB</v>
      </c>
      <c r="O329" s="9" t="str">
        <f>_xll.SNL.Clients.Office.Excel.Functions.SPG(A329, "RD_CWOL_GLOBAL", "Issuer Credit Rating", "Local Currency LT|0")</f>
        <v>Positive</v>
      </c>
      <c r="P329" s="9" t="str">
        <f>_xll.SNL.Clients.Office.Excel.Functions.SPG(A329, "RD_RATING_ACTION_GLOBAL", "Issuer Credit Rating", "Local Currency LT|0")</f>
        <v>CreditWatch/Outlook (03/18/2024)</v>
      </c>
      <c r="Q329" s="10">
        <f>_xll.SNL.Clients.Office.Excel.Functions.SPG(A329, "RD_LAST_REVIEW_DATE_GLOBAL", "Issuer Credit Rating", "Local Currency LT")</f>
        <v>45580</v>
      </c>
      <c r="R329" s="10">
        <f>_xll.SNL.Clients.Office.Excel.Functions.SPG(A329, "RD_CREDIT_RATING_DATE_GLOBAL", "Issuer Credit Rating", "Local Currency LT|0")</f>
        <v>44986</v>
      </c>
      <c r="S329" s="10">
        <f>_xll.SNL.Clients.Office.Excel.Functions.SPG(A329, "RD_CREDIT_WATCH_OUTLOOK_DATE_GLOBAL", "Issuer Credit Rating", "Local Currency LT|0")</f>
        <v>45369</v>
      </c>
    </row>
    <row r="330" spans="1:19">
      <c r="A330" t="s">
        <v>334</v>
      </c>
      <c r="B330" t="str">
        <f>_xll.SNL.Clients.Office.Excel.Functions.SPG(A330,"SP_IPO_DATE")</f>
        <v/>
      </c>
      <c r="C330" s="5">
        <f>_xll.SNL.Clients.Office.Excel.Functions.SPG(A330, "SP_VOLUME_AVG_WEEKLY_TO_SHARES_OUT", , "1M")</f>
        <v>6.5546264600749318</v>
      </c>
      <c r="D330" s="5">
        <f>_xll.SNL.Clients.Office.Excel.Functions.SPG(A330, "SP_VOLUME_AVG_WEEKLY_TO_SHARES_OUT", , "3M")</f>
        <v>5.3004718102282071</v>
      </c>
      <c r="E330" s="5">
        <f>_xll.SNL.Clients.Office.Excel.Functions.SPG(A330, "SP_VOLUME_AVG_DAILY_TO_1YR_AVG_DAILY", , "1M")</f>
        <v>175.15</v>
      </c>
      <c r="F330" s="5">
        <f>_xll.SNL.Clients.Office.Excel.Functions.SPG(A330, "SP_VOLUME_AVG_DAILY_TO_1YR_AVG_DAILY", , "3M")</f>
        <v>141.63999999999999</v>
      </c>
      <c r="G330" s="9" t="str">
        <f>_xll.SNL.Clients.Office.Excel.Functions.SPG(A330, "IQ_SECTOR")</f>
        <v>Materials</v>
      </c>
      <c r="H330" s="9" t="str">
        <f>_xll.SNL.Clients.Office.Excel.Functions.SPG(A330, "IQ_INDUSTRY_GROUP")</f>
        <v>Materials</v>
      </c>
      <c r="I330" s="9" t="str">
        <f>_xll.SNL.Clients.Office.Excel.Functions.SPG(A330, "IQ_INDUSTRY")</f>
        <v>Metals and Mining</v>
      </c>
      <c r="J330" s="9" t="str">
        <f>_xll.SNL.Clients.Office.Excel.Functions.SPG(A330, "IQ_PRIMARY_INDUSTRY")</f>
        <v>Steel</v>
      </c>
      <c r="K330" s="9" t="str">
        <f>_xll.SNL.Clients.Office.Excel.Functions.SPG(A330, "NAICS_CODE", "Primary")</f>
        <v>331110 - Iron and Steel Mills and Ferroalloy Manufacturing</v>
      </c>
      <c r="L330" s="9" t="str">
        <f>_xll.SNL.Clients.Office.Excel.Functions.SPG(A330, "SP_TOPICTAG")</f>
        <v>Clean Energy; Environmental Engineering; Disposal and Recycling; CleanTech; Pollution Control; Green Steel</v>
      </c>
      <c r="M330" s="5">
        <f>_xll.SNL.Clients.Office.Excel.Functions.SPG(A330, "SP_PCT_SHARES_OWNED_ALL_INSTITUTIONS")</f>
        <v>77.17</v>
      </c>
      <c r="N330" s="9" t="str">
        <f>_xll.SNL.Clients.Office.Excel.Functions.SPG(A330, "RD_CREDIT_RATING_GLOBAL", "Issuer Credit Rating", "Local Currency LT|0")</f>
        <v>A-</v>
      </c>
      <c r="O330" s="9" t="str">
        <f>_xll.SNL.Clients.Office.Excel.Functions.SPG(A330, "RD_CWOL_GLOBAL", "Issuer Credit Rating", "Local Currency LT|0")</f>
        <v>Stable</v>
      </c>
      <c r="P330" s="9" t="str">
        <f>_xll.SNL.Clients.Office.Excel.Functions.SPG(A330, "RD_RATING_ACTION_GLOBAL", "Issuer Credit Rating", "Local Currency LT|0")</f>
        <v>Downgrade | CreditWatch/Outlook (09/29/2015)</v>
      </c>
      <c r="Q330" s="10">
        <f>_xll.SNL.Clients.Office.Excel.Functions.SPG(A330, "RD_LAST_REVIEW_DATE_GLOBAL", "Issuer Credit Rating", "Local Currency LT")</f>
        <v>45467</v>
      </c>
      <c r="R330" s="10">
        <f>_xll.SNL.Clients.Office.Excel.Functions.SPG(A330, "RD_CREDIT_RATING_DATE_GLOBAL", "Issuer Credit Rating", "Local Currency LT|0")</f>
        <v>42276</v>
      </c>
      <c r="S330" s="10">
        <f>_xll.SNL.Clients.Office.Excel.Functions.SPG(A330, "RD_CREDIT_WATCH_OUTLOOK_DATE_GLOBAL", "Issuer Credit Rating", "Local Currency LT|0")</f>
        <v>42276</v>
      </c>
    </row>
    <row r="331" spans="1:19">
      <c r="A331" t="s">
        <v>335</v>
      </c>
      <c r="B331" s="10">
        <f>_xll.SNL.Clients.Office.Excel.Functions.SPG(A331,"SP_IPO_DATE")</f>
        <v>36181</v>
      </c>
      <c r="C331" s="5">
        <f>_xll.SNL.Clients.Office.Excel.Functions.SPG(A331, "SP_VOLUME_AVG_WEEKLY_TO_SHARES_OUT", , "1M")</f>
        <v>6.0914559460615605</v>
      </c>
      <c r="D331" s="5">
        <f>_xll.SNL.Clients.Office.Excel.Functions.SPG(A331, "SP_VOLUME_AVG_WEEKLY_TO_SHARES_OUT", , "3M")</f>
        <v>4.9781055941200494</v>
      </c>
      <c r="E331" s="5">
        <f>_xll.SNL.Clients.Office.Excel.Functions.SPG(A331, "SP_VOLUME_AVG_DAILY_TO_1YR_AVG_DAILY", , "1M")</f>
        <v>83.39</v>
      </c>
      <c r="F331" s="5">
        <f>_xll.SNL.Clients.Office.Excel.Functions.SPG(A331, "SP_VOLUME_AVG_DAILY_TO_1YR_AVG_DAILY", , "3M")</f>
        <v>68.150000000000006</v>
      </c>
      <c r="G331" s="9" t="str">
        <f>_xll.SNL.Clients.Office.Excel.Functions.SPG(A331, "IQ_SECTOR")</f>
        <v>Information Technology</v>
      </c>
      <c r="H331" s="9" t="str">
        <f>_xll.SNL.Clients.Office.Excel.Functions.SPG(A331, "IQ_INDUSTRY_GROUP")</f>
        <v>Semiconductors and Semiconductor Equipment</v>
      </c>
      <c r="I331" s="9" t="str">
        <f>_xll.SNL.Clients.Office.Excel.Functions.SPG(A331, "IQ_INDUSTRY")</f>
        <v>Semiconductors and Semiconductor Equipment</v>
      </c>
      <c r="J331" s="9" t="str">
        <f>_xll.SNL.Clients.Office.Excel.Functions.SPG(A331, "IQ_PRIMARY_INDUSTRY")</f>
        <v>Semiconductors</v>
      </c>
      <c r="K331" s="9" t="str">
        <f>_xll.SNL.Clients.Office.Excel.Functions.SPG(A331, "NAICS_CODE", "Primary")</f>
        <v>334413 - Semiconductor and Related Device Manufacturing</v>
      </c>
      <c r="L331" s="9" t="str">
        <f>_xll.SNL.Clients.Office.Excel.Functions.SPG(A331, "SP_TOPICTAG")</f>
        <v>Computer Vision; Natural Language Processing; Simulation; Machine Learning; Data Center Technology; Artificial Intelligence; Autonomous Vehicles</v>
      </c>
      <c r="M331" s="5">
        <f>_xll.SNL.Clients.Office.Excel.Functions.SPG(A331, "SP_PCT_SHARES_OWNED_ALL_INSTITUTIONS")</f>
        <v>65.739999999999995</v>
      </c>
      <c r="N331" s="9" t="str">
        <f>_xll.SNL.Clients.Office.Excel.Functions.SPG(A331, "RD_CREDIT_RATING_GLOBAL", "Issuer Credit Rating", "Local Currency LT|0")</f>
        <v>AA-</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(04/30/2024)</v>
      </c>
      <c r="Q331" s="10">
        <f>_xll.SNL.Clients.Office.Excel.Functions.SPG(A331, "RD_LAST_REVIEW_DATE_GLOBAL", "Issuer Credit Rating", "Local Currency LT")</f>
        <v>45412</v>
      </c>
      <c r="R331" s="10">
        <f>_xll.SNL.Clients.Office.Excel.Functions.SPG(A331, "RD_CREDIT_RATING_DATE_GLOBAL", "Issuer Credit Rating", "Local Currency LT|0")</f>
        <v>45412</v>
      </c>
      <c r="S331" s="10">
        <f>_xll.SNL.Clients.Office.Excel.Functions.SPG(A331, "RD_CREDIT_WATCH_OUTLOOK_DATE_GLOBAL", "Issuer Credit Rating", "Local Currency LT|0")</f>
        <v>45412</v>
      </c>
    </row>
    <row r="332" spans="1:19">
      <c r="A332" t="s">
        <v>336</v>
      </c>
      <c r="B332" t="str">
        <f>_xll.SNL.Clients.Office.Excel.Functions.SPG(A332,"SP_IPO_DATE")</f>
        <v/>
      </c>
      <c r="C332" s="5">
        <f>_xll.SNL.Clients.Office.Excel.Functions.SPG(A332, "SP_VOLUME_AVG_WEEKLY_TO_SHARES_OUT", , "1M")</f>
        <v>4.5025716376646301</v>
      </c>
      <c r="D332" s="5">
        <f>_xll.SNL.Clients.Office.Excel.Functions.SPG(A332, "SP_VOLUME_AVG_WEEKLY_TO_SHARES_OUT", , "3M")</f>
        <v>4.120680994682103</v>
      </c>
      <c r="E332" s="5">
        <f>_xll.SNL.Clients.Office.Excel.Functions.SPG(A332, "SP_VOLUME_AVG_DAILY_TO_1YR_AVG_DAILY", , "1M")</f>
        <v>133.03</v>
      </c>
      <c r="F332" s="5">
        <f>_xll.SNL.Clients.Office.Excel.Functions.SPG(A332, "SP_VOLUME_AVG_DAILY_TO_1YR_AVG_DAILY", , "3M")</f>
        <v>121.74</v>
      </c>
      <c r="G332" s="9" t="str">
        <f>_xll.SNL.Clients.Office.Excel.Functions.SPG(A332, "IQ_SECTOR")</f>
        <v>Consumer Discretionary</v>
      </c>
      <c r="H332" s="9" t="str">
        <f>_xll.SNL.Clients.Office.Excel.Functions.SPG(A332, "IQ_INDUSTRY_GROUP")</f>
        <v>Consumer Durables and Apparel</v>
      </c>
      <c r="I332" s="9" t="str">
        <f>_xll.SNL.Clients.Office.Excel.Functions.SPG(A332, "IQ_INDUSTRY")</f>
        <v>Household Durables</v>
      </c>
      <c r="J332" s="9" t="str">
        <f>_xll.SNL.Clients.Office.Excel.Functions.SPG(A332, "IQ_PRIMARY_INDUSTRY")</f>
        <v>Homebuilding</v>
      </c>
      <c r="K332" s="9" t="str">
        <f>_xll.SNL.Clients.Office.Excel.Functions.SPG(A332, "NAICS_CODE", "Primary")</f>
        <v>23611 - Residential Building Construction</v>
      </c>
      <c r="L332" s="9" t="str">
        <f>_xll.SNL.Clients.Office.Excel.Functions.SPG(A332, "SP_TOPICTAG")</f>
        <v/>
      </c>
      <c r="M332" s="5">
        <f>_xll.SNL.Clients.Office.Excel.Functions.SPG(A332, "SP_PCT_SHARES_OWNED_ALL_INSTITUTIONS")</f>
        <v>86.64</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Upgrade | CreditWatch/Outlook (05/12/2015)</v>
      </c>
      <c r="Q332" s="10">
        <f>_xll.SNL.Clients.Office.Excel.Functions.SPG(A332, "RD_LAST_REVIEW_DATE_GLOBAL", "Issuer Credit Rating", "Local Currency LT")</f>
        <v>45375</v>
      </c>
      <c r="R332" s="10">
        <f>_xll.SNL.Clients.Office.Excel.Functions.SPG(A332, "RD_CREDIT_RATING_DATE_GLOBAL", "Issuer Credit Rating", "Local Currency LT|0")</f>
        <v>42136</v>
      </c>
      <c r="S332" s="10">
        <f>_xll.SNL.Clients.Office.Excel.Functions.SPG(A332, "RD_CREDIT_WATCH_OUTLOOK_DATE_GLOBAL", "Issuer Credit Rating", "Local Currency LT|0")</f>
        <v>42136</v>
      </c>
    </row>
    <row r="333" spans="1:19">
      <c r="A333" t="s">
        <v>337</v>
      </c>
      <c r="B333" s="10">
        <f>_xll.SNL.Clients.Office.Excel.Functions.SPG(A333,"SP_IPO_DATE")</f>
        <v>40395</v>
      </c>
      <c r="C333" s="5">
        <f>_xll.SNL.Clients.Office.Excel.Functions.SPG(A333, "SP_VOLUME_AVG_WEEKLY_TO_SHARES_OUT", , "1M")</f>
        <v>5.4757848004154068</v>
      </c>
      <c r="D333" s="5">
        <f>_xll.SNL.Clients.Office.Excel.Functions.SPG(A333, "SP_VOLUME_AVG_WEEKLY_TO_SHARES_OUT", , "3M")</f>
        <v>4.8426550319575785</v>
      </c>
      <c r="E333" s="5">
        <f>_xll.SNL.Clients.Office.Excel.Functions.SPG(A333, "SP_VOLUME_AVG_DAILY_TO_1YR_AVG_DAILY", , "1M")</f>
        <v>120.1</v>
      </c>
      <c r="F333" s="5">
        <f>_xll.SNL.Clients.Office.Excel.Functions.SPG(A333, "SP_VOLUME_AVG_DAILY_TO_1YR_AVG_DAILY", , "3M")</f>
        <v>106.21</v>
      </c>
      <c r="G333" s="9" t="str">
        <f>_xll.SNL.Clients.Office.Excel.Functions.SPG(A333, "IQ_SECTOR")</f>
        <v>Information Technology</v>
      </c>
      <c r="H333" s="9" t="str">
        <f>_xll.SNL.Clients.Office.Excel.Functions.SPG(A333, "IQ_INDUSTRY_GROUP")</f>
        <v>Semiconductors and Semiconductor Equipment</v>
      </c>
      <c r="I333" s="9" t="str">
        <f>_xll.SNL.Clients.Office.Excel.Functions.SPG(A333, "IQ_INDUSTRY")</f>
        <v>Semiconductors and Semiconductor Equipment</v>
      </c>
      <c r="J333" s="9" t="str">
        <f>_xll.SNL.Clients.Office.Excel.Functions.SPG(A333, "IQ_PRIMARY_INDUSTRY")</f>
        <v>Semiconductors</v>
      </c>
      <c r="K333" s="9" t="str">
        <f>_xll.SNL.Clients.Office.Excel.Functions.SPG(A333, "NAICS_CODE", "Primary")</f>
        <v>334413 - Semiconductor and Related Device Manufacturing</v>
      </c>
      <c r="L333" s="9" t="str">
        <f>_xll.SNL.Clients.Office.Excel.Functions.SPG(A333, "SP_TOPICTAG")</f>
        <v>Computer Vision; Sensors; Encryption; Process Automation; Artificial Intelligence</v>
      </c>
      <c r="M333" s="5">
        <f>_xll.SNL.Clients.Office.Excel.Functions.SPG(A333, "SP_PCT_SHARES_OWNED_ALL_INSTITUTIONS")</f>
        <v>94.52</v>
      </c>
      <c r="N333" s="9" t="str">
        <f>_xll.SNL.Clients.Office.Excel.Functions.SPG(A333, "RD_CREDIT_RATING_GLOBAL", "Issuer Credit Rating", "Local Currency LT|0")</f>
        <v>BBB+</v>
      </c>
      <c r="O333" s="9" t="str">
        <f>_xll.SNL.Clients.Office.Excel.Functions.SPG(A333, "RD_CWOL_GLOBAL", "Issuer Credit Rating", "Local Currency LT|0")</f>
        <v>Stable</v>
      </c>
      <c r="P333" s="9" t="str">
        <f>_xll.SNL.Clients.Office.Excel.Functions.SPG(A333, "RD_RATING_ACTION_GLOBAL", "Issuer Credit Rating", "Local Currency LT|0")</f>
        <v>Upgrade | CreditWatch/Outlook (05/10/2023)</v>
      </c>
      <c r="Q333" s="10">
        <f>_xll.SNL.Clients.Office.Excel.Functions.SPG(A333, "RD_LAST_REVIEW_DATE_GLOBAL", "Issuer Credit Rating", "Local Currency LT")</f>
        <v>45618</v>
      </c>
      <c r="R333" s="10">
        <f>_xll.SNL.Clients.Office.Excel.Functions.SPG(A333, "RD_CREDIT_RATING_DATE_GLOBAL", "Issuer Credit Rating", "Local Currency LT|0")</f>
        <v>45056</v>
      </c>
      <c r="S333" s="10">
        <f>_xll.SNL.Clients.Office.Excel.Functions.SPG(A333, "RD_CREDIT_WATCH_OUTLOOK_DATE_GLOBAL", "Issuer Credit Rating", "Local Currency LT|0")</f>
        <v>45056</v>
      </c>
    </row>
    <row r="334" spans="1:19">
      <c r="A334" t="s">
        <v>338</v>
      </c>
      <c r="B334" t="str">
        <f>_xll.SNL.Clients.Office.Excel.Functions.SPG(A334,"SP_IPO_DATE")</f>
        <v/>
      </c>
      <c r="C334" s="5">
        <f>_xll.SNL.Clients.Office.Excel.Functions.SPG(A334, "SP_VOLUME_AVG_WEEKLY_TO_SHARES_OUT", , "1M")</f>
        <v>2.9911897405919556</v>
      </c>
      <c r="D334" s="5">
        <f>_xll.SNL.Clients.Office.Excel.Functions.SPG(A334, "SP_VOLUME_AVG_WEEKLY_TO_SHARES_OUT", , "3M")</f>
        <v>2.9489020571167113</v>
      </c>
      <c r="E334" s="5">
        <f>_xll.SNL.Clients.Office.Excel.Functions.SPG(A334, "SP_VOLUME_AVG_DAILY_TO_1YR_AVG_DAILY", , "1M")</f>
        <v>94.98</v>
      </c>
      <c r="F334" s="5">
        <f>_xll.SNL.Clients.Office.Excel.Functions.SPG(A334, "SP_VOLUME_AVG_DAILY_TO_1YR_AVG_DAILY", , "3M")</f>
        <v>93.64</v>
      </c>
      <c r="G334" s="9" t="str">
        <f>_xll.SNL.Clients.Office.Excel.Functions.SPG(A334, "IQ_SECTOR")</f>
        <v>Consumer Discretionary</v>
      </c>
      <c r="H334" s="9" t="str">
        <f>_xll.SNL.Clients.Office.Excel.Functions.SPG(A334, "IQ_INDUSTRY_GROUP")</f>
        <v>Consumer Discretionary Distribution and Retail</v>
      </c>
      <c r="I334" s="9" t="str">
        <f>_xll.SNL.Clients.Office.Excel.Functions.SPG(A334, "IQ_INDUSTRY")</f>
        <v>Specialty Retail</v>
      </c>
      <c r="J334" s="9" t="str">
        <f>_xll.SNL.Clients.Office.Excel.Functions.SPG(A334, "IQ_PRIMARY_INDUSTRY")</f>
        <v>Automotive Retail</v>
      </c>
      <c r="K334" s="9" t="str">
        <f>_xll.SNL.Clients.Office.Excel.Functions.SPG(A334, "NAICS_CODE", "Primary")</f>
        <v>441330 - Automotive Parts and Accessories Retailers</v>
      </c>
      <c r="L334" s="9" t="str">
        <f>_xll.SNL.Clients.Office.Excel.Functions.SPG(A334, "SP_TOPICTAG")</f>
        <v>Industrial Automation</v>
      </c>
      <c r="M334" s="5">
        <f>_xll.SNL.Clients.Office.Excel.Functions.SPG(A334, "SP_PCT_SHARES_OWNED_ALL_INSTITUTIONS")</f>
        <v>86.71</v>
      </c>
      <c r="N334" s="9" t="str">
        <f>_xll.SNL.Clients.Office.Excel.Functions.SPG(A334, "RD_CREDIT_RATING_GLOBAL", "Issuer Credit Rating", "Local Currency LT|0")</f>
        <v>BBB</v>
      </c>
      <c r="O334" s="9" t="str">
        <f>_xll.SNL.Clients.Office.Excel.Functions.SPG(A334, "RD_CWOL_GLOBAL", "Issuer Credit Rating", "Local Currency LT|0")</f>
        <v>Stable</v>
      </c>
      <c r="P334" s="9" t="str">
        <f>_xll.SNL.Clients.Office.Excel.Functions.SPG(A334, "RD_RATING_ACTION_GLOBAL", "Issuer Credit Rating", "Local Currency LT|0")</f>
        <v>Downgrade | CreditWatch/Outlook (05/09/2018)</v>
      </c>
      <c r="Q334" s="10">
        <f>_xll.SNL.Clients.Office.Excel.Functions.SPG(A334, "RD_LAST_REVIEW_DATE_GLOBAL", "Issuer Credit Rating", "Local Currency LT")</f>
        <v>45575</v>
      </c>
      <c r="R334" s="10">
        <f>_xll.SNL.Clients.Office.Excel.Functions.SPG(A334, "RD_CREDIT_RATING_DATE_GLOBAL", "Issuer Credit Rating", "Local Currency LT|0")</f>
        <v>43229</v>
      </c>
      <c r="S334" s="10">
        <f>_xll.SNL.Clients.Office.Excel.Functions.SPG(A334, "RD_CREDIT_WATCH_OUTLOOK_DATE_GLOBAL", "Issuer Credit Rating", "Local Currency LT|0")</f>
        <v>43229</v>
      </c>
    </row>
    <row r="335" spans="1:19">
      <c r="A335" t="s">
        <v>339</v>
      </c>
      <c r="B335" t="str">
        <f>_xll.SNL.Clients.Office.Excel.Functions.SPG(A335,"SP_IPO_DATE")</f>
        <v/>
      </c>
      <c r="C335" s="5">
        <f>_xll.SNL.Clients.Office.Excel.Functions.SPG(A335, "SP_VOLUME_AVG_WEEKLY_TO_SHARES_OUT", , "1M")</f>
        <v>5.2648923665675991</v>
      </c>
      <c r="D335" s="5">
        <f>_xll.SNL.Clients.Office.Excel.Functions.SPG(A335, "SP_VOLUME_AVG_WEEKLY_TO_SHARES_OUT", , "3M")</f>
        <v>5.9593013614971051</v>
      </c>
      <c r="E335" s="5">
        <f>_xll.SNL.Clients.Office.Excel.Functions.SPG(A335, "SP_VOLUME_AVG_DAILY_TO_1YR_AVG_DAILY", , "1M")</f>
        <v>101.6</v>
      </c>
      <c r="F335" s="5">
        <f>_xll.SNL.Clients.Office.Excel.Functions.SPG(A335, "SP_VOLUME_AVG_DAILY_TO_1YR_AVG_DAILY", , "3M")</f>
        <v>115</v>
      </c>
      <c r="G335" s="9" t="str">
        <f>_xll.SNL.Clients.Office.Excel.Functions.SPG(A335, "IQ_SECTOR")</f>
        <v>Energy</v>
      </c>
      <c r="H335" s="9" t="str">
        <f>_xll.SNL.Clients.Office.Excel.Functions.SPG(A335, "IQ_INDUSTRY_GROUP")</f>
        <v>Energy</v>
      </c>
      <c r="I335" s="9" t="str">
        <f>_xll.SNL.Clients.Office.Excel.Functions.SPG(A335, "IQ_INDUSTRY")</f>
        <v>Oil, Gas and Consumable Fuels</v>
      </c>
      <c r="J335" s="9" t="str">
        <f>_xll.SNL.Clients.Office.Excel.Functions.SPG(A335, "IQ_PRIMARY_INDUSTRY")</f>
        <v>Integrated Oil and Gas</v>
      </c>
      <c r="K335" s="9" t="str">
        <f>_xll.SNL.Clients.Office.Excel.Functions.SPG(A335, "NAICS_CODE", "Primary")</f>
        <v>2111 - Oil and Gas Extraction</v>
      </c>
      <c r="L335" s="9" t="str">
        <f>_xll.SNL.Clients.Office.Excel.Functions.SPG(A335, "SP_TOPICTAG")</f>
        <v>Environmental Engineering; Marine Transportation</v>
      </c>
      <c r="M335" s="5">
        <f>_xll.SNL.Clients.Office.Excel.Functions.SPG(A335, "SP_PCT_SHARES_OWNED_ALL_INSTITUTIONS")</f>
        <v>50.48</v>
      </c>
      <c r="N335" s="9" t="str">
        <f>_xll.SNL.Clients.Office.Excel.Functions.SPG(A335, "RD_CREDIT_RATING_GLOBAL", "Issuer Credit Rating", "Local Currency LT|0")</f>
        <v>BB+</v>
      </c>
      <c r="O335" s="9" t="str">
        <f>_xll.SNL.Clients.Office.Excel.Functions.SPG(A335, "RD_CWOL_GLOBAL", "Issuer Credit Rating", "Local Currency LT|0")</f>
        <v>Stable</v>
      </c>
      <c r="P335" s="9" t="str">
        <f>_xll.SNL.Clients.Office.Excel.Functions.SPG(A335, "RD_RATING_ACTION_GLOBAL", "Issuer Credit Rating", "Local Currency LT|0")</f>
        <v>Upgrade | CreditWatch/Outlook (01/25/2022)</v>
      </c>
      <c r="Q335" s="10">
        <f>_xll.SNL.Clients.Office.Excel.Functions.SPG(A335, "RD_LAST_REVIEW_DATE_GLOBAL", "Issuer Credit Rating", "Local Currency LT")</f>
        <v>45593</v>
      </c>
      <c r="R335" s="10">
        <f>_xll.SNL.Clients.Office.Excel.Functions.SPG(A335, "RD_CREDIT_RATING_DATE_GLOBAL", "Issuer Credit Rating", "Local Currency LT|0")</f>
        <v>44586</v>
      </c>
      <c r="S335" s="10">
        <f>_xll.SNL.Clients.Office.Excel.Functions.SPG(A335, "RD_CREDIT_WATCH_OUTLOOK_DATE_GLOBAL", "Issuer Credit Rating", "Local Currency LT|0")</f>
        <v>44586</v>
      </c>
    </row>
    <row r="336" spans="1:19">
      <c r="A336" t="s">
        <v>340</v>
      </c>
      <c r="B336" t="str">
        <f>_xll.SNL.Clients.Office.Excel.Functions.SPG(A336,"SP_IPO_DATE")</f>
        <v/>
      </c>
      <c r="C336" s="5">
        <f>_xll.SNL.Clients.Office.Excel.Functions.SPG(A336, "SP_VOLUME_AVG_WEEKLY_TO_SHARES_OUT", , "1M")</f>
        <v>3.7265296811758275</v>
      </c>
      <c r="D336" s="5">
        <f>_xll.SNL.Clients.Office.Excel.Functions.SPG(A336, "SP_VOLUME_AVG_WEEKLY_TO_SHARES_OUT", , "3M")</f>
        <v>3.3889423753077583</v>
      </c>
      <c r="E336" s="5">
        <f>_xll.SNL.Clients.Office.Excel.Functions.SPG(A336, "SP_VOLUME_AVG_DAILY_TO_1YR_AVG_DAILY", , "1M")</f>
        <v>103.54</v>
      </c>
      <c r="F336" s="5">
        <f>_xll.SNL.Clients.Office.Excel.Functions.SPG(A336, "SP_VOLUME_AVG_DAILY_TO_1YR_AVG_DAILY", , "3M")</f>
        <v>94.16</v>
      </c>
      <c r="G336" s="9" t="str">
        <f>_xll.SNL.Clients.Office.Excel.Functions.SPG(A336, "IQ_SECTOR")</f>
        <v>Industrials</v>
      </c>
      <c r="H336" s="9" t="str">
        <f>_xll.SNL.Clients.Office.Excel.Functions.SPG(A336, "IQ_INDUSTRY_GROUP")</f>
        <v>Transportation</v>
      </c>
      <c r="I336" s="9" t="str">
        <f>_xll.SNL.Clients.Office.Excel.Functions.SPG(A336, "IQ_INDUSTRY")</f>
        <v>Ground Transportation</v>
      </c>
      <c r="J336" s="9" t="str">
        <f>_xll.SNL.Clients.Office.Excel.Functions.SPG(A336, "IQ_PRIMARY_INDUSTRY")</f>
        <v>Cargo Ground Transportation</v>
      </c>
      <c r="K336" s="9" t="str">
        <f>_xll.SNL.Clients.Office.Excel.Functions.SPG(A336, "NAICS_CODE", "Primary")</f>
        <v>4841 - General Freight Trucking</v>
      </c>
      <c r="L336" s="9" t="str">
        <f>_xll.SNL.Clients.Office.Excel.Functions.SPG(A336, "SP_TOPICTAG")</f>
        <v>Fleet Management; Freight Service; Utility Scale Solar</v>
      </c>
      <c r="M336" s="5">
        <f>_xll.SNL.Clients.Office.Excel.Functions.SPG(A336, "SP_PCT_SHARES_OWNED_ALL_INSTITUTIONS")</f>
        <v>79.44</v>
      </c>
      <c r="N336" s="9" t="str">
        <f>_xll.SNL.Clients.Office.Excel.Functions.SPG(A336, "RD_CREDIT_RATING_GLOBAL", "Issuer Credit Rating", "Local Currency LT|0")</f>
        <v/>
      </c>
      <c r="O336" s="9" t="str">
        <f>_xll.SNL.Clients.Office.Excel.Functions.SPG(A336, "RD_CWOL_GLOBAL", "Issuer Credit Rating", "Local Currency LT|0")</f>
        <v/>
      </c>
      <c r="P336" s="9" t="str">
        <f>_xll.SNL.Clients.Office.Excel.Functions.SPG(A336, "RD_RATING_ACTION_GLOBAL", "Issuer Credit Rating", "Local Currency LT|0")</f>
        <v/>
      </c>
      <c r="Q336" s="10" t="str">
        <f>_xll.SNL.Clients.Office.Excel.Functions.SPG(A336, "RD_LAST_REVIEW_DATE_GLOBAL", "Issuer Credit Rating", "Local Currency LT")</f>
        <v/>
      </c>
      <c r="R336" s="10" t="str">
        <f>_xll.SNL.Clients.Office.Excel.Functions.SPG(A336, "RD_CREDIT_RATING_DATE_GLOBAL", "Issuer Credit Rating", "Local Currency LT|0")</f>
        <v/>
      </c>
      <c r="S336" s="10" t="str">
        <f>_xll.SNL.Clients.Office.Excel.Functions.SPG(A336, "RD_CREDIT_WATCH_OUTLOOK_DATE_GLOBAL", "Issuer Credit Rating", "Local Currency LT|0")</f>
        <v/>
      </c>
    </row>
    <row r="337" spans="1:19">
      <c r="A337" t="s">
        <v>341</v>
      </c>
      <c r="B337" t="str">
        <f>_xll.SNL.Clients.Office.Excel.Functions.SPG(A337,"SP_IPO_DATE")</f>
        <v/>
      </c>
      <c r="C337" s="5">
        <f>_xll.SNL.Clients.Office.Excel.Functions.SPG(A337, "SP_VOLUME_AVG_WEEKLY_TO_SHARES_OUT", , "1M")</f>
        <v>6.5659774809286464</v>
      </c>
      <c r="D337" s="5">
        <f>_xll.SNL.Clients.Office.Excel.Functions.SPG(A337, "SP_VOLUME_AVG_WEEKLY_TO_SHARES_OUT", , "3M")</f>
        <v>6.1130208626862492</v>
      </c>
      <c r="E337" s="5">
        <f>_xll.SNL.Clients.Office.Excel.Functions.SPG(A337, "SP_VOLUME_AVG_DAILY_TO_1YR_AVG_DAILY", , "1M")</f>
        <v>149.57</v>
      </c>
      <c r="F337" s="5">
        <f>_xll.SNL.Clients.Office.Excel.Functions.SPG(A337, "SP_VOLUME_AVG_DAILY_TO_1YR_AVG_DAILY", , "3M")</f>
        <v>139.25</v>
      </c>
      <c r="G337" s="9" t="str">
        <f>_xll.SNL.Clients.Office.Excel.Functions.SPG(A337, "IQ_SECTOR")</f>
        <v>Communication Services</v>
      </c>
      <c r="H337" s="9" t="str">
        <f>_xll.SNL.Clients.Office.Excel.Functions.SPG(A337, "IQ_INDUSTRY_GROUP")</f>
        <v>Media and Entertainment</v>
      </c>
      <c r="I337" s="9" t="str">
        <f>_xll.SNL.Clients.Office.Excel.Functions.SPG(A337, "IQ_INDUSTRY")</f>
        <v>Media</v>
      </c>
      <c r="J337" s="9" t="str">
        <f>_xll.SNL.Clients.Office.Excel.Functions.SPG(A337, "IQ_PRIMARY_INDUSTRY")</f>
        <v>Advertising</v>
      </c>
      <c r="K337" s="9" t="str">
        <f>_xll.SNL.Clients.Office.Excel.Functions.SPG(A337, "NAICS_CODE", "Primary")</f>
        <v>541810 - Advertising Agencies</v>
      </c>
      <c r="L337" s="9" t="str">
        <f>_xll.SNL.Clients.Office.Excel.Functions.SPG(A337, "SP_TOPICTAG")</f>
        <v>Ad Network; Social Media Marketing; Customer Analytics; Ad Targeting; Text Analytics; Brand Marketing; Content Creation</v>
      </c>
      <c r="M337" s="5">
        <f>_xll.SNL.Clients.Office.Excel.Functions.SPG(A337, "SP_PCT_SHARES_OWNED_ALL_INSTITUTIONS")</f>
        <v>98.91</v>
      </c>
      <c r="N337" s="9" t="str">
        <f>_xll.SNL.Clients.Office.Excel.Functions.SPG(A337, "RD_CREDIT_RATING_GLOBAL", "Issuer Credit Rating", "Local Currency LT|0")</f>
        <v>BBB+</v>
      </c>
      <c r="O337" s="9" t="str">
        <f>_xll.SNL.Clients.Office.Excel.Functions.SPG(A337, "RD_CWOL_GLOBAL", "Issuer Credit Rating", "Local Currency LT|0")</f>
        <v>Stable</v>
      </c>
      <c r="P337" s="9" t="str">
        <f>_xll.SNL.Clients.Office.Excel.Functions.SPG(A337, "RD_RATING_ACTION_GLOBAL", "Issuer Credit Rating", "Local Currency LT|0")</f>
        <v>Downgrade | CreditWatch/Outlook (08/02/2010)</v>
      </c>
      <c r="Q337" s="10">
        <f>_xll.SNL.Clients.Office.Excel.Functions.SPG(A337, "RD_LAST_REVIEW_DATE_GLOBAL", "Issuer Credit Rating", "Local Currency LT")</f>
        <v>45582</v>
      </c>
      <c r="R337" s="10">
        <f>_xll.SNL.Clients.Office.Excel.Functions.SPG(A337, "RD_CREDIT_RATING_DATE_GLOBAL", "Issuer Credit Rating", "Local Currency LT|0")</f>
        <v>40392</v>
      </c>
      <c r="S337" s="10">
        <f>_xll.SNL.Clients.Office.Excel.Functions.SPG(A337, "RD_CREDIT_WATCH_OUTLOOK_DATE_GLOBAL", "Issuer Credit Rating", "Local Currency LT|0")</f>
        <v>40392</v>
      </c>
    </row>
    <row r="338" spans="1:19">
      <c r="A338" t="s">
        <v>342</v>
      </c>
      <c r="B338" s="10">
        <f>_xll.SNL.Clients.Office.Excel.Functions.SPG(A338,"SP_IPO_DATE")</f>
        <v>36643</v>
      </c>
      <c r="C338" s="5">
        <f>_xll.SNL.Clients.Office.Excel.Functions.SPG(A338, "SP_VOLUME_AVG_WEEKLY_TO_SHARES_OUT", , "1M")</f>
        <v>11.257349769390087</v>
      </c>
      <c r="D338" s="5">
        <f>_xll.SNL.Clients.Office.Excel.Functions.SPG(A338, "SP_VOLUME_AVG_WEEKLY_TO_SHARES_OUT", , "3M")</f>
        <v>8.8552678679286512</v>
      </c>
      <c r="E338" s="5">
        <f>_xll.SNL.Clients.Office.Excel.Functions.SPG(A338, "SP_VOLUME_AVG_DAILY_TO_1YR_AVG_DAILY", , "1M")</f>
        <v>142.69999999999999</v>
      </c>
      <c r="F338" s="5">
        <f>_xll.SNL.Clients.Office.Excel.Functions.SPG(A338, "SP_VOLUME_AVG_DAILY_TO_1YR_AVG_DAILY", , "3M")</f>
        <v>112.25</v>
      </c>
      <c r="G338" s="9" t="str">
        <f>_xll.SNL.Clients.Office.Excel.Functions.SPG(A338, "IQ_SECTOR")</f>
        <v>Information Technology</v>
      </c>
      <c r="H338" s="9" t="str">
        <f>_xll.SNL.Clients.Office.Excel.Functions.SPG(A338, "IQ_INDUSTRY_GROUP")</f>
        <v>Semiconductors and Semiconductor Equipment</v>
      </c>
      <c r="I338" s="9" t="str">
        <f>_xll.SNL.Clients.Office.Excel.Functions.SPG(A338, "IQ_INDUSTRY")</f>
        <v>Semiconductors and Semiconductor Equipment</v>
      </c>
      <c r="J338" s="9" t="str">
        <f>_xll.SNL.Clients.Office.Excel.Functions.SPG(A338, "IQ_PRIMARY_INDUSTRY")</f>
        <v>Semiconductors</v>
      </c>
      <c r="K338" s="9" t="str">
        <f>_xll.SNL.Clients.Office.Excel.Functions.SPG(A338, "NAICS_CODE", "Primary")</f>
        <v>334413 - Semiconductor and Related Device Manufacturing</v>
      </c>
      <c r="L338" s="9" t="str">
        <f>_xll.SNL.Clients.Office.Excel.Functions.SPG(A338, "SP_TOPICTAG")</f>
        <v>Computer Vision; Image Recognition; Sensors; Smart Cities; Smart Energy; Edge Computing; Autonomous Vehicles; Battery Energy Storage System (BESS)</v>
      </c>
      <c r="M338" s="5">
        <f>_xll.SNL.Clients.Office.Excel.Functions.SPG(A338, "SP_PCT_SHARES_OWNED_ALL_INSTITUTIONS")</f>
        <v>101.34</v>
      </c>
      <c r="N338" s="9" t="str">
        <f>_xll.SNL.Clients.Office.Excel.Functions.SPG(A338, "RD_CREDIT_RATING_GLOBAL", "Issuer Credit Rating", "Local Currency LT|0")</f>
        <v>BB+</v>
      </c>
      <c r="O338" s="9" t="str">
        <f>_xll.SNL.Clients.Office.Excel.Functions.SPG(A338, "RD_CWOL_GLOBAL", "Issuer Credit Rating", "Local Currency LT|0")</f>
        <v>Positive</v>
      </c>
      <c r="P338" s="9" t="str">
        <f>_xll.SNL.Clients.Office.Excel.Functions.SPG(A338, "RD_RATING_ACTION_GLOBAL", "Issuer Credit Rating", "Local Currency LT|0")</f>
        <v>CreditWatch/Outlook (11/13/2024)</v>
      </c>
      <c r="Q338" s="10">
        <f>_xll.SNL.Clients.Office.Excel.Functions.SPG(A338, "RD_LAST_REVIEW_DATE_GLOBAL", "Issuer Credit Rating", "Local Currency LT")</f>
        <v>45614</v>
      </c>
      <c r="R338" s="10">
        <f>_xll.SNL.Clients.Office.Excel.Functions.SPG(A338, "RD_CREDIT_RATING_DATE_GLOBAL", "Issuer Credit Rating", "Local Currency LT|0")</f>
        <v>44060</v>
      </c>
      <c r="S338" s="10">
        <f>_xll.SNL.Clients.Office.Excel.Functions.SPG(A338, "RD_CREDIT_WATCH_OUTLOOK_DATE_GLOBAL", "Issuer Credit Rating", "Local Currency LT|0")</f>
        <v>45609</v>
      </c>
    </row>
    <row r="339" spans="1:19">
      <c r="A339" t="s">
        <v>343</v>
      </c>
      <c r="B339" t="str">
        <f>_xll.SNL.Clients.Office.Excel.Functions.SPG(A339,"SP_IPO_DATE")</f>
        <v/>
      </c>
      <c r="C339" s="5">
        <f>_xll.SNL.Clients.Office.Excel.Functions.SPG(A339, "SP_VOLUME_AVG_WEEKLY_TO_SHARES_OUT", , "1M")</f>
        <v>3.7863006481370078</v>
      </c>
      <c r="D339" s="5">
        <f>_xll.SNL.Clients.Office.Excel.Functions.SPG(A339, "SP_VOLUME_AVG_WEEKLY_TO_SHARES_OUT", , "3M")</f>
        <v>3.0582553345484436</v>
      </c>
      <c r="E339" s="5">
        <f>_xll.SNL.Clients.Office.Excel.Functions.SPG(A339, "SP_VOLUME_AVG_DAILY_TO_1YR_AVG_DAILY", , "1M")</f>
        <v>151.41</v>
      </c>
      <c r="F339" s="5">
        <f>_xll.SNL.Clients.Office.Excel.Functions.SPG(A339, "SP_VOLUME_AVG_DAILY_TO_1YR_AVG_DAILY", , "3M")</f>
        <v>122.29</v>
      </c>
      <c r="G339" s="9" t="str">
        <f>_xll.SNL.Clients.Office.Excel.Functions.SPG(A339, "IQ_SECTOR")</f>
        <v>Energy</v>
      </c>
      <c r="H339" s="9" t="str">
        <f>_xll.SNL.Clients.Office.Excel.Functions.SPG(A339, "IQ_INDUSTRY_GROUP")</f>
        <v>Energy</v>
      </c>
      <c r="I339" s="9" t="str">
        <f>_xll.SNL.Clients.Office.Excel.Functions.SPG(A339, "IQ_INDUSTRY")</f>
        <v>Oil, Gas and Consumable Fuels</v>
      </c>
      <c r="J339" s="9" t="str">
        <f>_xll.SNL.Clients.Office.Excel.Functions.SPG(A339, "IQ_PRIMARY_INDUSTRY")</f>
        <v>Oil and Gas Storage and Transportation</v>
      </c>
      <c r="K339" s="9" t="str">
        <f>_xll.SNL.Clients.Office.Excel.Functions.SPG(A339, "NAICS_CODE", "Primary")</f>
        <v>486 - Pipeline Transportation</v>
      </c>
      <c r="L339" s="9" t="str">
        <f>_xll.SNL.Clients.Office.Excel.Functions.SPG(A339, "SP_TOPICTAG")</f>
        <v>Freight Service; Marine Transportation</v>
      </c>
      <c r="M339" s="5">
        <f>_xll.SNL.Clients.Office.Excel.Functions.SPG(A339, "SP_PCT_SHARES_OWNED_ALL_INSTITUTIONS")</f>
        <v>72.5</v>
      </c>
      <c r="N339" s="9" t="str">
        <f>_xll.SNL.Clients.Office.Excel.Functions.SPG(A339, "RD_CREDIT_RATING_GLOBAL", "Issuer Credit Rating", "Local Currency LT|0")</f>
        <v>BBB</v>
      </c>
      <c r="O339" s="9" t="str">
        <f>_xll.SNL.Clients.Office.Excel.Functions.SPG(A339, "RD_CWOL_GLOBAL", "Issuer Credit Rating", "Local Currency LT|0")</f>
        <v>Stable</v>
      </c>
      <c r="P339" s="9" t="str">
        <f>_xll.SNL.Clients.Office.Excel.Functions.SPG(A339, "RD_RATING_ACTION_GLOBAL", "Issuer Credit Rating", "Local Currency LT|0")</f>
        <v>Upgrade | CreditWatch/Outlook (06/30/2017)</v>
      </c>
      <c r="Q339" s="10">
        <f>_xll.SNL.Clients.Office.Excel.Functions.SPG(A339, "RD_LAST_REVIEW_DATE_GLOBAL", "Issuer Credit Rating", "Local Currency LT")</f>
        <v>45533</v>
      </c>
      <c r="R339" s="10">
        <f>_xll.SNL.Clients.Office.Excel.Functions.SPG(A339, "RD_CREDIT_RATING_DATE_GLOBAL", "Issuer Credit Rating", "Local Currency LT|0")</f>
        <v>42916</v>
      </c>
      <c r="S339" s="10">
        <f>_xll.SNL.Clients.Office.Excel.Functions.SPG(A339, "RD_CREDIT_WATCH_OUTLOOK_DATE_GLOBAL", "Issuer Credit Rating", "Local Currency LT|0")</f>
        <v>42916</v>
      </c>
    </row>
    <row r="340" spans="1:19">
      <c r="A340" t="s">
        <v>344</v>
      </c>
      <c r="B340" t="str">
        <f>_xll.SNL.Clients.Office.Excel.Functions.SPG(A340,"SP_IPO_DATE")</f>
        <v/>
      </c>
      <c r="C340" s="5">
        <f>_xll.SNL.Clients.Office.Excel.Functions.SPG(A340, "SP_VOLUME_AVG_WEEKLY_TO_SHARES_OUT", , "1M")</f>
        <v>2.66209882662233</v>
      </c>
      <c r="D340" s="5">
        <f>_xll.SNL.Clients.Office.Excel.Functions.SPG(A340, "SP_VOLUME_AVG_WEEKLY_TO_SHARES_OUT", , "3M")</f>
        <v>1.8980329519755785</v>
      </c>
      <c r="E340" s="5">
        <f>_xll.SNL.Clients.Office.Excel.Functions.SPG(A340, "SP_VOLUME_AVG_DAILY_TO_1YR_AVG_DAILY", , "1M")</f>
        <v>167.08</v>
      </c>
      <c r="F340" s="5">
        <f>_xll.SNL.Clients.Office.Excel.Functions.SPG(A340, "SP_VOLUME_AVG_DAILY_TO_1YR_AVG_DAILY", , "3M")</f>
        <v>119.12</v>
      </c>
      <c r="G340" s="9" t="str">
        <f>_xll.SNL.Clients.Office.Excel.Functions.SPG(A340, "IQ_SECTOR")</f>
        <v>Information Technology</v>
      </c>
      <c r="H340" s="9" t="str">
        <f>_xll.SNL.Clients.Office.Excel.Functions.SPG(A340, "IQ_INDUSTRY_GROUP")</f>
        <v>Software and Services</v>
      </c>
      <c r="I340" s="9" t="str">
        <f>_xll.SNL.Clients.Office.Excel.Functions.SPG(A340, "IQ_INDUSTRY")</f>
        <v>Software</v>
      </c>
      <c r="J340" s="9" t="str">
        <f>_xll.SNL.Clients.Office.Excel.Functions.SPG(A340, "IQ_PRIMARY_INDUSTRY")</f>
        <v>Systems Software</v>
      </c>
      <c r="K340" s="9" t="str">
        <f>_xll.SNL.Clients.Office.Excel.Functions.SPG(A340, "NAICS_CODE", "Primary")</f>
        <v>513210 - Software Publishers</v>
      </c>
      <c r="L340" s="9" t="str">
        <f>_xll.SNL.Clients.Office.Excel.Functions.SPG(A340, "SP_TOPICTAG")</f>
        <v>Software Development; Cloud Management; Data Integration; Data Protection; Cloud Infrastructure; Cloud Security; Cloud Storage</v>
      </c>
      <c r="M340" s="5">
        <f>_xll.SNL.Clients.Office.Excel.Functions.SPG(A340, "SP_PCT_SHARES_OWNED_ALL_INSTITUTIONS")</f>
        <v>44.46</v>
      </c>
      <c r="N340" s="9" t="str">
        <f>_xll.SNL.Clients.Office.Excel.Functions.SPG(A340, "RD_CREDIT_RATING_GLOBAL", "Issuer Credit Rating", "Local Currency LT|0")</f>
        <v>BBB</v>
      </c>
      <c r="O340" s="9" t="str">
        <f>_xll.SNL.Clients.Office.Excel.Functions.SPG(A340, "RD_CWOL_GLOBAL", "Issuer Credit Rating", "Local Currency LT|0")</f>
        <v>Stable</v>
      </c>
      <c r="P340" s="9" t="str">
        <f>_xll.SNL.Clients.Office.Excel.Functions.SPG(A340, "RD_RATING_ACTION_GLOBAL", "Issuer Credit Rating", "Local Currency LT|0")</f>
        <v>CreditWatch/Outlook (11/07/2022)</v>
      </c>
      <c r="Q340" s="10">
        <f>_xll.SNL.Clients.Office.Excel.Functions.SPG(A340, "RD_LAST_REVIEW_DATE_GLOBAL", "Issuer Credit Rating", "Local Currency LT")</f>
        <v>45469</v>
      </c>
      <c r="R340" s="10">
        <f>_xll.SNL.Clients.Office.Excel.Functions.SPG(A340, "RD_CREDIT_RATING_DATE_GLOBAL", "Issuer Credit Rating", "Local Currency LT|0")</f>
        <v>44720</v>
      </c>
      <c r="S340" s="10">
        <f>_xll.SNL.Clients.Office.Excel.Functions.SPG(A340, "RD_CREDIT_WATCH_OUTLOOK_DATE_GLOBAL", "Issuer Credit Rating", "Local Currency LT|0")</f>
        <v>44872</v>
      </c>
    </row>
    <row r="341" spans="1:19">
      <c r="A341" t="s">
        <v>345</v>
      </c>
      <c r="B341" t="str">
        <f>_xll.SNL.Clients.Office.Excel.Functions.SPG(A341,"SP_IPO_DATE")</f>
        <v/>
      </c>
      <c r="C341" s="5">
        <f>_xll.SNL.Clients.Office.Excel.Functions.SPG(A341, "SP_VOLUME_AVG_WEEKLY_TO_SHARES_OUT", , "1M")</f>
        <v>2.6689120995230442</v>
      </c>
      <c r="D341" s="5">
        <f>_xll.SNL.Clients.Office.Excel.Functions.SPG(A341, "SP_VOLUME_AVG_WEEKLY_TO_SHARES_OUT", , "3M")</f>
        <v>2.3916758290663576</v>
      </c>
      <c r="E341" s="5">
        <f>_xll.SNL.Clients.Office.Excel.Functions.SPG(A341, "SP_VOLUME_AVG_DAILY_TO_1YR_AVG_DAILY", , "1M")</f>
        <v>103.78</v>
      </c>
      <c r="F341" s="5">
        <f>_xll.SNL.Clients.Office.Excel.Functions.SPG(A341, "SP_VOLUME_AVG_DAILY_TO_1YR_AVG_DAILY", , "3M")</f>
        <v>93</v>
      </c>
      <c r="G341" s="9" t="str">
        <f>_xll.SNL.Clients.Office.Excel.Functions.SPG(A341, "IQ_SECTOR")</f>
        <v>Industrials</v>
      </c>
      <c r="H341" s="9" t="str">
        <f>_xll.SNL.Clients.Office.Excel.Functions.SPG(A341, "IQ_INDUSTRY_GROUP")</f>
        <v>Capital Goods</v>
      </c>
      <c r="I341" s="9" t="str">
        <f>_xll.SNL.Clients.Office.Excel.Functions.SPG(A341, "IQ_INDUSTRY")</f>
        <v>Machinery</v>
      </c>
      <c r="J341" s="9" t="str">
        <f>_xll.SNL.Clients.Office.Excel.Functions.SPG(A341, "IQ_PRIMARY_INDUSTRY")</f>
        <v>Industrial Machinery and Supplies and Components</v>
      </c>
      <c r="K341" s="9" t="str">
        <f>_xll.SNL.Clients.Office.Excel.Functions.SPG(A341, "NAICS_CODE", "Primary")</f>
        <v>333921 - Elevator and Moving Stairway Manufacturing</v>
      </c>
      <c r="L341" s="9" t="str">
        <f>_xll.SNL.Clients.Office.Excel.Functions.SPG(A341, "SP_TOPICTAG")</f>
        <v>Computer Vision; Industrial Automation; Sensors; Smart Building; Process Automation; Utility Scale Solar</v>
      </c>
      <c r="M341" s="5">
        <f>_xll.SNL.Clients.Office.Excel.Functions.SPG(A341, "SP_PCT_SHARES_OWNED_ALL_INSTITUTIONS")</f>
        <v>92.25</v>
      </c>
      <c r="N341" s="9" t="str">
        <f>_xll.SNL.Clients.Office.Excel.Functions.SPG(A341, "RD_CREDIT_RATING_GLOBAL", "Issuer Credit Rating", "Local Currency LT|0")</f>
        <v>BBB</v>
      </c>
      <c r="O341" s="9" t="str">
        <f>_xll.SNL.Clients.Office.Excel.Functions.SPG(A341, "RD_CWOL_GLOBAL", "Issuer Credit Rating", "Local Currency LT|0")</f>
        <v>Stable</v>
      </c>
      <c r="P341" s="9" t="str">
        <f>_xll.SNL.Clients.Office.Excel.Functions.SPG(A341, "RD_RATING_ACTION_GLOBAL", "Issuer Credit Rating", "Local Currency LT|0")</f>
        <v>CreditWatch/Outlook (02/08/2021)</v>
      </c>
      <c r="Q341" s="10">
        <f>_xll.SNL.Clients.Office.Excel.Functions.SPG(A341, "RD_LAST_REVIEW_DATE_GLOBAL", "Issuer Credit Rating", "Local Currency LT")</f>
        <v>45680</v>
      </c>
      <c r="R341" s="10">
        <f>_xll.SNL.Clients.Office.Excel.Functions.SPG(A341, "RD_CREDIT_RATING_DATE_GLOBAL", "Issuer Credit Rating", "Local Currency LT|0")</f>
        <v>43868</v>
      </c>
      <c r="S341" s="10">
        <f>_xll.SNL.Clients.Office.Excel.Functions.SPG(A341, "RD_CREDIT_WATCH_OUTLOOK_DATE_GLOBAL", "Issuer Credit Rating", "Local Currency LT|0")</f>
        <v>44235</v>
      </c>
    </row>
    <row r="342" spans="1:19">
      <c r="A342" t="s">
        <v>346</v>
      </c>
      <c r="B342" t="str">
        <f>_xll.SNL.Clients.Office.Excel.Functions.SPG(A342,"SP_IPO_DATE")</f>
        <v/>
      </c>
      <c r="C342" s="5">
        <f>_xll.SNL.Clients.Office.Excel.Functions.SPG(A342, "SP_VOLUME_AVG_WEEKLY_TO_SHARES_OUT", , "1M")</f>
        <v>2.2138752678798443</v>
      </c>
      <c r="D342" s="5">
        <f>_xll.SNL.Clients.Office.Excel.Functions.SPG(A342, "SP_VOLUME_AVG_WEEKLY_TO_SHARES_OUT", , "3M")</f>
        <v>2.0920450561009818</v>
      </c>
      <c r="E342" s="5">
        <f>_xll.SNL.Clients.Office.Excel.Functions.SPG(A342, "SP_VOLUME_AVG_DAILY_TO_1YR_AVG_DAILY", , "1M")</f>
        <v>90.88</v>
      </c>
      <c r="F342" s="5">
        <f>_xll.SNL.Clients.Office.Excel.Functions.SPG(A342, "SP_VOLUME_AVG_DAILY_TO_1YR_AVG_DAILY", , "3M")</f>
        <v>85.88</v>
      </c>
      <c r="G342" s="9" t="str">
        <f>_xll.SNL.Clients.Office.Excel.Functions.SPG(A342, "IQ_SECTOR")</f>
        <v>Industrials</v>
      </c>
      <c r="H342" s="9" t="str">
        <f>_xll.SNL.Clients.Office.Excel.Functions.SPG(A342, "IQ_INDUSTRY_GROUP")</f>
        <v>Capital Goods</v>
      </c>
      <c r="I342" s="9" t="str">
        <f>_xll.SNL.Clients.Office.Excel.Functions.SPG(A342, "IQ_INDUSTRY")</f>
        <v>Machinery</v>
      </c>
      <c r="J342" s="9" t="str">
        <f>_xll.SNL.Clients.Office.Excel.Functions.SPG(A342, "IQ_PRIMARY_INDUSTRY")</f>
        <v>Construction Machinery and Heavy Transportation Equipment</v>
      </c>
      <c r="K342" s="9" t="str">
        <f>_xll.SNL.Clients.Office.Excel.Functions.SPG(A342, "NAICS_CODE", "Primary")</f>
        <v>336120 - Heavy Duty Truck Manufacturing</v>
      </c>
      <c r="L342" s="9" t="str">
        <f>_xll.SNL.Clients.Office.Excel.Functions.SPG(A342, "SP_TOPICTAG")</f>
        <v>Fleet Management; Freight Service; Industrial Automation; Passenger Aircraft Manufacturing</v>
      </c>
      <c r="M342" s="5">
        <f>_xll.SNL.Clients.Office.Excel.Functions.SPG(A342, "SP_PCT_SHARES_OWNED_ALL_INSTITUTIONS")</f>
        <v>69.28</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Downgrade | CreditWatch/Outlook (04/29/2010)</v>
      </c>
      <c r="Q342" s="10">
        <f>_xll.SNL.Clients.Office.Excel.Functions.SPG(A342, "RD_LAST_REVIEW_DATE_GLOBAL", "Issuer Credit Rating", "Local Currency LT")</f>
        <v>45414</v>
      </c>
      <c r="R342" s="10">
        <f>_xll.SNL.Clients.Office.Excel.Functions.SPG(A342, "RD_CREDIT_RATING_DATE_GLOBAL", "Issuer Credit Rating", "Local Currency LT|0")</f>
        <v>40297</v>
      </c>
      <c r="S342" s="10">
        <f>_xll.SNL.Clients.Office.Excel.Functions.SPG(A342, "RD_CREDIT_WATCH_OUTLOOK_DATE_GLOBAL", "Issuer Credit Rating", "Local Currency LT|0")</f>
        <v>40297</v>
      </c>
    </row>
    <row r="343" spans="1:19">
      <c r="A343" t="s">
        <v>347</v>
      </c>
      <c r="B343" s="10">
        <f>_xll.SNL.Clients.Office.Excel.Functions.SPG(A343,"SP_IPO_DATE")</f>
        <v>36552</v>
      </c>
      <c r="C343" s="5">
        <f>_xll.SNL.Clients.Office.Excel.Functions.SPG(A343, "SP_VOLUME_AVG_WEEKLY_TO_SHARES_OUT", , "1M")</f>
        <v>5.4376970390356032</v>
      </c>
      <c r="D343" s="5">
        <f>_xll.SNL.Clients.Office.Excel.Functions.SPG(A343, "SP_VOLUME_AVG_WEEKLY_TO_SHARES_OUT", , "3M")</f>
        <v>4.5079281622668415</v>
      </c>
      <c r="E343" s="5">
        <f>_xll.SNL.Clients.Office.Excel.Functions.SPG(A343, "SP_VOLUME_AVG_DAILY_TO_1YR_AVG_DAILY", , "1M")</f>
        <v>153.04</v>
      </c>
      <c r="F343" s="5">
        <f>_xll.SNL.Clients.Office.Excel.Functions.SPG(A343, "SP_VOLUME_AVG_DAILY_TO_1YR_AVG_DAILY", , "3M")</f>
        <v>126.87</v>
      </c>
      <c r="G343" s="9" t="str">
        <f>_xll.SNL.Clients.Office.Excel.Functions.SPG(A343, "IQ_SECTOR")</f>
        <v>Materials</v>
      </c>
      <c r="H343" s="9" t="str">
        <f>_xll.SNL.Clients.Office.Excel.Functions.SPG(A343, "IQ_INDUSTRY_GROUP")</f>
        <v>Materials</v>
      </c>
      <c r="I343" s="9" t="str">
        <f>_xll.SNL.Clients.Office.Excel.Functions.SPG(A343, "IQ_INDUSTRY")</f>
        <v>Containers and Packaging</v>
      </c>
      <c r="J343" s="9" t="str">
        <f>_xll.SNL.Clients.Office.Excel.Functions.SPG(A343, "IQ_PRIMARY_INDUSTRY")</f>
        <v>Paper and Plastic Packaging Products and Materials</v>
      </c>
      <c r="K343" s="9" t="str">
        <f>_xll.SNL.Clients.Office.Excel.Functions.SPG(A343, "NAICS_CODE", "Primary")</f>
        <v>322130 - Paperboard Mills</v>
      </c>
      <c r="L343" s="9" t="str">
        <f>_xll.SNL.Clients.Office.Excel.Functions.SPG(A343, "SP_TOPICTAG")</f>
        <v>Packaging Services; Biomass Energy</v>
      </c>
      <c r="M343" s="5">
        <f>_xll.SNL.Clients.Office.Excel.Functions.SPG(A343, "SP_PCT_SHARES_OWNED_ALL_INSTITUTIONS")</f>
        <v>93.12</v>
      </c>
      <c r="N343" s="9" t="str">
        <f>_xll.SNL.Clients.Office.Excel.Functions.SPG(A343, "RD_CREDIT_RATING_GLOBAL", "Issuer Credit Rating", "Local Currency LT|0")</f>
        <v>BBB</v>
      </c>
      <c r="O343" s="9" t="str">
        <f>_xll.SNL.Clients.Office.Excel.Functions.SPG(A343, "RD_CWOL_GLOBAL", "Issuer Credit Rating", "Local Currency LT|0")</f>
        <v>Positive</v>
      </c>
      <c r="P343" s="9" t="str">
        <f>_xll.SNL.Clients.Office.Excel.Functions.SPG(A343, "RD_RATING_ACTION_GLOBAL", "Issuer Credit Rating", "Local Currency LT|0")</f>
        <v>CreditWatch/Outlook (07/26/2024)</v>
      </c>
      <c r="Q343" s="10">
        <f>_xll.SNL.Clients.Office.Excel.Functions.SPG(A343, "RD_LAST_REVIEW_DATE_GLOBAL", "Issuer Credit Rating", "Local Currency LT")</f>
        <v>45499</v>
      </c>
      <c r="R343" s="10">
        <f>_xll.SNL.Clients.Office.Excel.Functions.SPG(A343, "RD_CREDIT_RATING_DATE_GLOBAL", "Issuer Credit Rating", "Local Currency LT|0")</f>
        <v>37825</v>
      </c>
      <c r="S343" s="10">
        <f>_xll.SNL.Clients.Office.Excel.Functions.SPG(A343, "RD_CREDIT_WATCH_OUTLOOK_DATE_GLOBAL", "Issuer Credit Rating", "Local Currency LT|0")</f>
        <v>45499</v>
      </c>
    </row>
    <row r="344" spans="1:19">
      <c r="A344" t="s">
        <v>348</v>
      </c>
      <c r="B344" t="str">
        <f>_xll.SNL.Clients.Office.Excel.Functions.SPG(A344,"SP_IPO_DATE")</f>
        <v/>
      </c>
      <c r="C344" s="5">
        <f>_xll.SNL.Clients.Office.Excel.Functions.SPG(A344, "SP_VOLUME_AVG_WEEKLY_TO_SHARES_OUT", , "1M")</f>
        <v>19.33369834747489</v>
      </c>
      <c r="D344" s="5">
        <f>_xll.SNL.Clients.Office.Excel.Functions.SPG(A344, "SP_VOLUME_AVG_WEEKLY_TO_SHARES_OUT", , "3M")</f>
        <v>19.730036750238622</v>
      </c>
      <c r="E344" s="5">
        <f>_xll.SNL.Clients.Office.Excel.Functions.SPG(A344, "SP_VOLUME_AVG_DAILY_TO_1YR_AVG_DAILY", , "1M")</f>
        <v>134.72999999999999</v>
      </c>
      <c r="F344" s="5">
        <f>_xll.SNL.Clients.Office.Excel.Functions.SPG(A344, "SP_VOLUME_AVG_DAILY_TO_1YR_AVG_DAILY", , "3M")</f>
        <v>137.49</v>
      </c>
      <c r="G344" s="9" t="str">
        <f>_xll.SNL.Clients.Office.Excel.Functions.SPG(A344, "IQ_SECTOR")</f>
        <v>Information Technology</v>
      </c>
      <c r="H344" s="9" t="str">
        <f>_xll.SNL.Clients.Office.Excel.Functions.SPG(A344, "IQ_INDUSTRY_GROUP")</f>
        <v>Software and Services</v>
      </c>
      <c r="I344" s="9" t="str">
        <f>_xll.SNL.Clients.Office.Excel.Functions.SPG(A344, "IQ_INDUSTRY")</f>
        <v>Software</v>
      </c>
      <c r="J344" s="9" t="str">
        <f>_xll.SNL.Clients.Office.Excel.Functions.SPG(A344, "IQ_PRIMARY_INDUSTRY")</f>
        <v>Application Software</v>
      </c>
      <c r="K344" s="9" t="str">
        <f>_xll.SNL.Clients.Office.Excel.Functions.SPG(A344, "NAICS_CODE", "Primary")</f>
        <v>513210 - Software Publishers</v>
      </c>
      <c r="L344" s="9" t="str">
        <f>_xll.SNL.Clients.Office.Excel.Functions.SPG(A344, "SP_TOPICTAG")</f>
        <v>Software Development; Cloud Management; Data Integration; Machine Learning; Data Protection; Cloud Infrastructure; Artificial Intelligence</v>
      </c>
      <c r="M344" s="5">
        <f>_xll.SNL.Clients.Office.Excel.Functions.SPG(A344, "SP_PCT_SHARES_OWNED_ALL_INSTITUTIONS")</f>
        <v>48.92</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c r="A345" t="s">
        <v>349</v>
      </c>
      <c r="B345" s="10">
        <f>_xll.SNL.Clients.Office.Excel.Functions.SPG(A345,"SP_IPO_DATE")</f>
        <v>41109</v>
      </c>
      <c r="C345" s="5">
        <f>_xll.SNL.Clients.Office.Excel.Functions.SPG(A345, "SP_VOLUME_AVG_WEEKLY_TO_SHARES_OUT", , "1M")</f>
        <v>4.3659173669467792</v>
      </c>
      <c r="D345" s="5">
        <f>_xll.SNL.Clients.Office.Excel.Functions.SPG(A345, "SP_VOLUME_AVG_WEEKLY_TO_SHARES_OUT", , "3M")</f>
        <v>4.2633155337180835</v>
      </c>
      <c r="E345" s="5">
        <f>_xll.SNL.Clients.Office.Excel.Functions.SPG(A345, "SP_VOLUME_AVG_DAILY_TO_1YR_AVG_DAILY", , "1M")</f>
        <v>77.319999999999993</v>
      </c>
      <c r="F345" s="5">
        <f>_xll.SNL.Clients.Office.Excel.Functions.SPG(A345, "SP_VOLUME_AVG_DAILY_TO_1YR_AVG_DAILY", , "3M")</f>
        <v>75.510000000000005</v>
      </c>
      <c r="G345" s="9" t="str">
        <f>_xll.SNL.Clients.Office.Excel.Functions.SPG(A345, "IQ_SECTOR")</f>
        <v>Information Technology</v>
      </c>
      <c r="H345" s="9" t="str">
        <f>_xll.SNL.Clients.Office.Excel.Functions.SPG(A345, "IQ_INDUSTRY_GROUP")</f>
        <v>Software and Services</v>
      </c>
      <c r="I345" s="9" t="str">
        <f>_xll.SNL.Clients.Office.Excel.Functions.SPG(A345, "IQ_INDUSTRY")</f>
        <v>Software</v>
      </c>
      <c r="J345" s="9" t="str">
        <f>_xll.SNL.Clients.Office.Excel.Functions.SPG(A345, "IQ_PRIMARY_INDUSTRY")</f>
        <v>Systems Software</v>
      </c>
      <c r="K345" s="9" t="str">
        <f>_xll.SNL.Clients.Office.Excel.Functions.SPG(A345, "NAICS_CODE", "Primary")</f>
        <v>513210 - Software Publishers</v>
      </c>
      <c r="L345" s="9" t="str">
        <f>_xll.SNL.Clients.Office.Excel.Functions.SPG(A345, "SP_TOPICTAG")</f>
        <v>Cloud Management; Authentication; Endpoint Security Integrity; Data Protection; Cloud Infrastructure; Cloud Security; Network Security</v>
      </c>
      <c r="M345" s="5">
        <f>_xll.SNL.Clients.Office.Excel.Functions.SPG(A345, "SP_PCT_SHARES_OWNED_ALL_INSTITUTIONS")</f>
        <v>77.64</v>
      </c>
      <c r="N345" s="9" t="str">
        <f>_xll.SNL.Clients.Office.Excel.Functions.SPG(A345, "RD_CREDIT_RATING_GLOBAL", "Issuer Credit Rating", "Local Currency LT|0")</f>
        <v/>
      </c>
      <c r="O345" s="9" t="str">
        <f>_xll.SNL.Clients.Office.Excel.Functions.SPG(A345, "RD_CWOL_GLOBAL", "Issuer Credit Rating", "Local Currency LT|0")</f>
        <v/>
      </c>
      <c r="P345" s="9" t="str">
        <f>_xll.SNL.Clients.Office.Excel.Functions.SPG(A345, "RD_RATING_ACTION_GLOBAL", "Issuer Credit Rating", "Local Currency LT|0")</f>
        <v/>
      </c>
      <c r="Q345" s="10" t="str">
        <f>_xll.SNL.Clients.Office.Excel.Functions.SPG(A345, "RD_LAST_REVIEW_DATE_GLOBAL", "Issuer Credit Rating", "Local Currency LT")</f>
        <v/>
      </c>
      <c r="R345" s="10" t="str">
        <f>_xll.SNL.Clients.Office.Excel.Functions.SPG(A345, "RD_CREDIT_RATING_DATE_GLOBAL", "Issuer Credit Rating", "Local Currency LT|0")</f>
        <v/>
      </c>
      <c r="S345" s="10" t="str">
        <f>_xll.SNL.Clients.Office.Excel.Functions.SPG(A345, "RD_CREDIT_WATCH_OUTLOOK_DATE_GLOBAL", "Issuer Credit Rating", "Local Currency LT|0")</f>
        <v/>
      </c>
    </row>
    <row r="346" spans="1:19">
      <c r="A346" t="s">
        <v>350</v>
      </c>
      <c r="B346" t="str">
        <f>_xll.SNL.Clients.Office.Excel.Functions.SPG(A346,"SP_IPO_DATE")</f>
        <v/>
      </c>
      <c r="C346" s="5">
        <f>_xll.SNL.Clients.Office.Excel.Functions.SPG(A346, "SP_VOLUME_AVG_WEEKLY_TO_SHARES_OUT", , "1M")</f>
        <v>7.263609543749924</v>
      </c>
      <c r="D346" s="5">
        <f>_xll.SNL.Clients.Office.Excel.Functions.SPG(A346, "SP_VOLUME_AVG_WEEKLY_TO_SHARES_OUT", , "3M")</f>
        <v>8.1042829963937635</v>
      </c>
      <c r="E346" s="5">
        <f>_xll.SNL.Clients.Office.Excel.Functions.SPG(A346, "SP_VOLUME_AVG_DAILY_TO_1YR_AVG_DAILY", , "1M")</f>
        <v>66.86</v>
      </c>
      <c r="F346" s="5">
        <f>_xll.SNL.Clients.Office.Excel.Functions.SPG(A346, "SP_VOLUME_AVG_DAILY_TO_1YR_AVG_DAILY", , "3M")</f>
        <v>74.599999999999994</v>
      </c>
      <c r="G346" s="9" t="str">
        <f>_xll.SNL.Clients.Office.Excel.Functions.SPG(A346, "IQ_SECTOR")</f>
        <v>Communication Services</v>
      </c>
      <c r="H346" s="9" t="str">
        <f>_xll.SNL.Clients.Office.Excel.Functions.SPG(A346, "IQ_INDUSTRY_GROUP")</f>
        <v>Media and Entertainment</v>
      </c>
      <c r="I346" s="9" t="str">
        <f>_xll.SNL.Clients.Office.Excel.Functions.SPG(A346, "IQ_INDUSTRY")</f>
        <v>Media</v>
      </c>
      <c r="J346" s="9" t="str">
        <f>_xll.SNL.Clients.Office.Excel.Functions.SPG(A346, "IQ_PRIMARY_INDUSTRY")</f>
        <v>Broadcasting</v>
      </c>
      <c r="K346" s="9" t="str">
        <f>_xll.SNL.Clients.Office.Excel.Functions.SPG(A346, "NAICS_CODE", "Primary")</f>
        <v>516120 - Television Broadcasting Stations</v>
      </c>
      <c r="L346" s="9" t="str">
        <f>_xll.SNL.Clients.Office.Excel.Functions.SPG(A346, "SP_TOPICTAG")</f>
        <v>Digital Media; Video Streaming; Animation/av Workstations; Video Advertising; Streaming Media; Video-on-Demand Servers; Content Creation</v>
      </c>
      <c r="M346" s="5">
        <f>_xll.SNL.Clients.Office.Excel.Functions.SPG(A346, "SP_PCT_SHARES_OWNED_ALL_INSTITUTIONS")</f>
        <v>71.61</v>
      </c>
      <c r="N346" s="9" t="str">
        <f>_xll.SNL.Clients.Office.Excel.Functions.SPG(A346, "RD_CREDIT_RATING_GLOBAL", "Issuer Credit Rating", "Local Currency LT|0")</f>
        <v>BB+</v>
      </c>
      <c r="O346" s="9" t="str">
        <f>_xll.SNL.Clients.Office.Excel.Functions.SPG(A346, "RD_CWOL_GLOBAL", "Issuer Credit Rating", "Local Currency LT|0")</f>
        <v>Stable</v>
      </c>
      <c r="P346" s="9" t="str">
        <f>_xll.SNL.Clients.Office.Excel.Functions.SPG(A346, "RD_RATING_ACTION_GLOBAL", "Issuer Credit Rating", "Local Currency LT|0")</f>
        <v>Downgrade | CreditWatch/Outlook (03/27/2024)</v>
      </c>
      <c r="Q346" s="10">
        <f>_xll.SNL.Clients.Office.Excel.Functions.SPG(A346, "RD_LAST_REVIEW_DATE_GLOBAL", "Issuer Credit Rating", "Local Currency LT")</f>
        <v>45378</v>
      </c>
      <c r="R346" s="10">
        <f>_xll.SNL.Clients.Office.Excel.Functions.SPG(A346, "RD_CREDIT_RATING_DATE_GLOBAL", "Issuer Credit Rating", "Local Currency LT|0")</f>
        <v>45378</v>
      </c>
      <c r="S346" s="10">
        <f>_xll.SNL.Clients.Office.Excel.Functions.SPG(A346, "RD_CREDIT_WATCH_OUTLOOK_DATE_GLOBAL", "Issuer Credit Rating", "Local Currency LT|0")</f>
        <v>45378</v>
      </c>
    </row>
    <row r="347" spans="1:19">
      <c r="A347" t="s">
        <v>351</v>
      </c>
      <c r="B347" t="str">
        <f>_xll.SNL.Clients.Office.Excel.Functions.SPG(A347,"SP_IPO_DATE")</f>
        <v/>
      </c>
      <c r="C347" s="5">
        <f>_xll.SNL.Clients.Office.Excel.Functions.SPG(A347, "SP_VOLUME_AVG_WEEKLY_TO_SHARES_OUT", , "1M")</f>
        <v>2.6087751592996837</v>
      </c>
      <c r="D347" s="5">
        <f>_xll.SNL.Clients.Office.Excel.Functions.SPG(A347, "SP_VOLUME_AVG_WEEKLY_TO_SHARES_OUT", , "3M")</f>
        <v>2.2947638843494151</v>
      </c>
      <c r="E347" s="5">
        <f>_xll.SNL.Clients.Office.Excel.Functions.SPG(A347, "SP_VOLUME_AVG_DAILY_TO_1YR_AVG_DAILY", , "1M")</f>
        <v>106.08</v>
      </c>
      <c r="F347" s="5">
        <f>_xll.SNL.Clients.Office.Excel.Functions.SPG(A347, "SP_VOLUME_AVG_DAILY_TO_1YR_AVG_DAILY", , "3M")</f>
        <v>93.31</v>
      </c>
      <c r="G347" s="9" t="str">
        <f>_xll.SNL.Clients.Office.Excel.Functions.SPG(A347, "IQ_SECTOR")</f>
        <v>Industrials</v>
      </c>
      <c r="H347" s="9" t="str">
        <f>_xll.SNL.Clients.Office.Excel.Functions.SPG(A347, "IQ_INDUSTRY_GROUP")</f>
        <v>Capital Goods</v>
      </c>
      <c r="I347" s="9" t="str">
        <f>_xll.SNL.Clients.Office.Excel.Functions.SPG(A347, "IQ_INDUSTRY")</f>
        <v>Machinery</v>
      </c>
      <c r="J347" s="9" t="str">
        <f>_xll.SNL.Clients.Office.Excel.Functions.SPG(A347, "IQ_PRIMARY_INDUSTRY")</f>
        <v>Industrial Machinery and Supplies and Components</v>
      </c>
      <c r="K347" s="9" t="str">
        <f>_xll.SNL.Clients.Office.Excel.Functions.SPG(A347, "NAICS_CODE", "Primary")</f>
        <v>332912 - Fluid Power Valve and Hose Fitting Manufacturing</v>
      </c>
      <c r="L347" s="9" t="str">
        <f>_xll.SNL.Clients.Office.Excel.Functions.SPG(A347, "SP_TOPICTAG")</f>
        <v>Energy Management; Environmental Engineering; Industrial Automation; Sensors; Process Automation</v>
      </c>
      <c r="M347" s="5">
        <f>_xll.SNL.Clients.Office.Excel.Functions.SPG(A347, "SP_PCT_SHARES_OWNED_ALL_INSTITUTIONS")</f>
        <v>86.99</v>
      </c>
      <c r="N347" s="9" t="str">
        <f>_xll.SNL.Clients.Office.Excel.Functions.SPG(A347, "RD_CREDIT_RATING_GLOBAL", "Issuer Credit Rating", "Local Currency LT|0")</f>
        <v>BBB+</v>
      </c>
      <c r="O347" s="9" t="str">
        <f>_xll.SNL.Clients.Office.Excel.Functions.SPG(A347, "RD_CWOL_GLOBAL", "Issuer Credit Rating", "Local Currency LT|0")</f>
        <v>Stable</v>
      </c>
      <c r="P347" s="9" t="str">
        <f>_xll.SNL.Clients.Office.Excel.Functions.SPG(A347, "RD_RATING_ACTION_GLOBAL", "Issuer Credit Rating", "Local Currency LT|0")</f>
        <v>CreditWatch/Outlook (09/29/2023)</v>
      </c>
      <c r="Q347" s="10">
        <f>_xll.SNL.Clients.Office.Excel.Functions.SPG(A347, "RD_LAST_REVIEW_DATE_GLOBAL", "Issuer Credit Rating", "Local Currency LT")</f>
        <v>45343</v>
      </c>
      <c r="R347" s="10">
        <f>_xll.SNL.Clients.Office.Excel.Functions.SPG(A347, "RD_CREDIT_RATING_DATE_GLOBAL", "Issuer Credit Rating", "Local Currency LT|0")</f>
        <v>43913</v>
      </c>
      <c r="S347" s="10">
        <f>_xll.SNL.Clients.Office.Excel.Functions.SPG(A347, "RD_CREDIT_WATCH_OUTLOOK_DATE_GLOBAL", "Issuer Credit Rating", "Local Currency LT|0")</f>
        <v>45198</v>
      </c>
    </row>
    <row r="348" spans="1:19">
      <c r="A348" t="s">
        <v>352</v>
      </c>
      <c r="B348" t="str">
        <f>_xll.SNL.Clients.Office.Excel.Functions.SPG(A348,"SP_IPO_DATE")</f>
        <v/>
      </c>
      <c r="C348" s="5">
        <f>_xll.SNL.Clients.Office.Excel.Functions.SPG(A348, "SP_VOLUME_AVG_WEEKLY_TO_SHARES_OUT", , "1M")</f>
        <v>2.4901101474396521</v>
      </c>
      <c r="D348" s="5">
        <f>_xll.SNL.Clients.Office.Excel.Functions.SPG(A348, "SP_VOLUME_AVG_WEEKLY_TO_SHARES_OUT", , "3M")</f>
        <v>2.6238864274741647</v>
      </c>
      <c r="E348" s="5">
        <f>_xll.SNL.Clients.Office.Excel.Functions.SPG(A348, "SP_VOLUME_AVG_DAILY_TO_1YR_AVG_DAILY", , "1M")</f>
        <v>98.2</v>
      </c>
      <c r="F348" s="5">
        <f>_xll.SNL.Clients.Office.Excel.Functions.SPG(A348, "SP_VOLUME_AVG_DAILY_TO_1YR_AVG_DAILY", , "3M")</f>
        <v>103.48</v>
      </c>
      <c r="G348" s="9" t="str">
        <f>_xll.SNL.Clients.Office.Excel.Functions.SPG(A348, "IQ_SECTOR")</f>
        <v>Industrials</v>
      </c>
      <c r="H348" s="9" t="str">
        <f>_xll.SNL.Clients.Office.Excel.Functions.SPG(A348, "IQ_INDUSTRY_GROUP")</f>
        <v>Commercial and Professional Services</v>
      </c>
      <c r="I348" s="9" t="str">
        <f>_xll.SNL.Clients.Office.Excel.Functions.SPG(A348, "IQ_INDUSTRY")</f>
        <v>Professional Services</v>
      </c>
      <c r="J348" s="9" t="str">
        <f>_xll.SNL.Clients.Office.Excel.Functions.SPG(A348, "IQ_PRIMARY_INDUSTRY")</f>
        <v>Human Resource and Employment Services</v>
      </c>
      <c r="K348" s="9" t="str">
        <f>_xll.SNL.Clients.Office.Excel.Functions.SPG(A348, "NAICS_CODE", "Primary")</f>
        <v>541214 - Payroll Services</v>
      </c>
      <c r="L348" s="9" t="str">
        <f>_xll.SNL.Clients.Office.Excel.Functions.SPG(A348, "SP_TOPICTAG")</f>
        <v>Software Development; Customer Relationship Management; Cloud Infrastructure; Employee Benefits; Process Automation; Team Collaboration</v>
      </c>
      <c r="M348" s="5">
        <f>_xll.SNL.Clients.Office.Excel.Functions.SPG(A348, "SP_PCT_SHARES_OWNED_ALL_INSTITUTIONS")</f>
        <v>77.989999999999995</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c r="A349" t="s">
        <v>353</v>
      </c>
      <c r="B349" s="10">
        <f>_xll.SNL.Clients.Office.Excel.Functions.SPG(A349,"SP_IPO_DATE")</f>
        <v>41743</v>
      </c>
      <c r="C349" s="5">
        <f>_xll.SNL.Clients.Office.Excel.Functions.SPG(A349, "SP_VOLUME_AVG_WEEKLY_TO_SHARES_OUT", , "1M")</f>
        <v>4.2586832333434606</v>
      </c>
      <c r="D349" s="5">
        <f>_xll.SNL.Clients.Office.Excel.Functions.SPG(A349, "SP_VOLUME_AVG_WEEKLY_TO_SHARES_OUT", , "3M")</f>
        <v>4.6121488334913758</v>
      </c>
      <c r="E349" s="5">
        <f>_xll.SNL.Clients.Office.Excel.Functions.SPG(A349, "SP_VOLUME_AVG_DAILY_TO_1YR_AVG_DAILY", , "1M")</f>
        <v>64.16</v>
      </c>
      <c r="F349" s="5">
        <f>_xll.SNL.Clients.Office.Excel.Functions.SPG(A349, "SP_VOLUME_AVG_DAILY_TO_1YR_AVG_DAILY", , "3M")</f>
        <v>69.489999999999995</v>
      </c>
      <c r="G349" s="9" t="str">
        <f>_xll.SNL.Clients.Office.Excel.Functions.SPG(A349, "IQ_SECTOR")</f>
        <v>Industrials</v>
      </c>
      <c r="H349" s="9" t="str">
        <f>_xll.SNL.Clients.Office.Excel.Functions.SPG(A349, "IQ_INDUSTRY_GROUP")</f>
        <v>Commercial and Professional Services</v>
      </c>
      <c r="I349" s="9" t="str">
        <f>_xll.SNL.Clients.Office.Excel.Functions.SPG(A349, "IQ_INDUSTRY")</f>
        <v>Professional Services</v>
      </c>
      <c r="J349" s="9" t="str">
        <f>_xll.SNL.Clients.Office.Excel.Functions.SPG(A349, "IQ_PRIMARY_INDUSTRY")</f>
        <v>Human Resource and Employment Services</v>
      </c>
      <c r="K349" s="9" t="str">
        <f>_xll.SNL.Clients.Office.Excel.Functions.SPG(A349, "NAICS_CODE", "Primary")</f>
        <v>561311 - Employment Placement Agencies</v>
      </c>
      <c r="L349" s="9" t="str">
        <f>_xll.SNL.Clients.Office.Excel.Functions.SPG(A349, "SP_TOPICTAG")</f>
        <v>Software Development; Customer Relationship Management; Text Analytics; Data Protection; Employee Benefits; Process Automation; Artificial Intelligence</v>
      </c>
      <c r="M349" s="5">
        <f>_xll.SNL.Clients.Office.Excel.Functions.SPG(A349, "SP_PCT_SHARES_OWNED_ALL_INSTITUTIONS")</f>
        <v>86.71</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c r="A350" t="s">
        <v>354</v>
      </c>
      <c r="B350" s="10">
        <f>_xll.SNL.Clients.Office.Excel.Functions.SPG(A350,"SP_IPO_DATE")</f>
        <v>37301</v>
      </c>
      <c r="C350" s="5">
        <f>_xll.SNL.Clients.Office.Excel.Functions.SPG(A350, "SP_VOLUME_AVG_WEEKLY_TO_SHARES_OUT", , "1M")</f>
        <v>6.3527737928189154</v>
      </c>
      <c r="D350" s="5">
        <f>_xll.SNL.Clients.Office.Excel.Functions.SPG(A350, "SP_VOLUME_AVG_WEEKLY_TO_SHARES_OUT", , "3M")</f>
        <v>4.9049677078133156</v>
      </c>
      <c r="E350" s="5">
        <f>_xll.SNL.Clients.Office.Excel.Functions.SPG(A350, "SP_VOLUME_AVG_DAILY_TO_1YR_AVG_DAILY", , "1M")</f>
        <v>107.56</v>
      </c>
      <c r="F350" s="5">
        <f>_xll.SNL.Clients.Office.Excel.Functions.SPG(A350, "SP_VOLUME_AVG_DAILY_TO_1YR_AVG_DAILY", , "3M")</f>
        <v>83.05</v>
      </c>
      <c r="G350" s="9" t="str">
        <f>_xll.SNL.Clients.Office.Excel.Functions.SPG(A350, "IQ_SECTOR")</f>
        <v>Financials</v>
      </c>
      <c r="H350" s="9" t="str">
        <f>_xll.SNL.Clients.Office.Excel.Functions.SPG(A350, "IQ_INDUSTRY_GROUP")</f>
        <v>Financial Services</v>
      </c>
      <c r="I350" s="9" t="str">
        <f>_xll.SNL.Clients.Office.Excel.Functions.SPG(A350, "IQ_INDUSTRY")</f>
        <v>Financial Services</v>
      </c>
      <c r="J350" s="9" t="str">
        <f>_xll.SNL.Clients.Office.Excel.Functions.SPG(A350, "IQ_PRIMARY_INDUSTRY")</f>
        <v>Transaction and Payment Processing Services</v>
      </c>
      <c r="K350" s="9" t="str">
        <f>_xll.SNL.Clients.Office.Excel.Functions.SPG(A350, "NAICS_CODE", "Primary")</f>
        <v>52232 - Financial Transactions Processing, Reserve, and Clearinghouse Activities</v>
      </c>
      <c r="L350" s="9" t="str">
        <f>_xll.SNL.Clients.Office.Excel.Functions.SPG(A350, "SP_TOPICTAG")</f>
        <v>Anti-Fraud; Fintech; Data Protection; Cloud Security; Cryptocurrency; Online Payments</v>
      </c>
      <c r="M350" s="5">
        <f>_xll.SNL.Clients.Office.Excel.Functions.SPG(A350, "SP_PCT_SHARES_OWNED_ALL_INSTITUTIONS")</f>
        <v>73.84</v>
      </c>
      <c r="N350" s="9" t="str">
        <f>_xll.SNL.Clients.Office.Excel.Functions.SPG(A350, "RD_CREDIT_RATING_GLOBAL", "Issuer Credit Rating", "Local Currency LT|0")</f>
        <v>A-</v>
      </c>
      <c r="O350" s="9" t="str">
        <f>_xll.SNL.Clients.Office.Excel.Functions.SPG(A350, "RD_CWOL_GLOBAL", "Issuer Credit Rating", "Local Currency LT|0")</f>
        <v>Stable</v>
      </c>
      <c r="P350" s="9" t="str">
        <f>_xll.SNL.Clients.Office.Excel.Functions.SPG(A350, "RD_RATING_ACTION_GLOBAL", "Issuer Credit Rating", "Local Currency LT|0")</f>
        <v>Upgrade | CreditWatch/Outlook (06/03/2021)</v>
      </c>
      <c r="Q350" s="10">
        <f>_xll.SNL.Clients.Office.Excel.Functions.SPG(A350, "RD_LAST_REVIEW_DATE_GLOBAL", "Issuer Credit Rating", "Local Currency LT")</f>
        <v>45467</v>
      </c>
      <c r="R350" s="10">
        <f>_xll.SNL.Clients.Office.Excel.Functions.SPG(A350, "RD_CREDIT_RATING_DATE_GLOBAL", "Issuer Credit Rating", "Local Currency LT|0")</f>
        <v>44350</v>
      </c>
      <c r="S350" s="10">
        <f>_xll.SNL.Clients.Office.Excel.Functions.SPG(A350, "RD_CREDIT_WATCH_OUTLOOK_DATE_GLOBAL", "Issuer Credit Rating", "Local Currency LT|0")</f>
        <v>44350</v>
      </c>
    </row>
    <row r="351" spans="1:19">
      <c r="A351" t="s">
        <v>355</v>
      </c>
      <c r="B351" t="str">
        <f>_xll.SNL.Clients.Office.Excel.Functions.SPG(A351,"SP_IPO_DATE")</f>
        <v/>
      </c>
      <c r="C351" s="5">
        <f>_xll.SNL.Clients.Office.Excel.Functions.SPG(A351, "SP_VOLUME_AVG_WEEKLY_TO_SHARES_OUT", , "1M")</f>
        <v>4.4546770796156521</v>
      </c>
      <c r="D351" s="5">
        <f>_xll.SNL.Clients.Office.Excel.Functions.SPG(A351, "SP_VOLUME_AVG_WEEKLY_TO_SHARES_OUT", , "3M")</f>
        <v>3.7131052329691641</v>
      </c>
      <c r="E351" s="5">
        <f>_xll.SNL.Clients.Office.Excel.Functions.SPG(A351, "SP_VOLUME_AVG_DAILY_TO_1YR_AVG_DAILY", , "1M")</f>
        <v>100.44</v>
      </c>
      <c r="F351" s="5">
        <f>_xll.SNL.Clients.Office.Excel.Functions.SPG(A351, "SP_VOLUME_AVG_DAILY_TO_1YR_AVG_DAILY", , "3M")</f>
        <v>83.72</v>
      </c>
      <c r="G351" s="9" t="str">
        <f>_xll.SNL.Clients.Office.Excel.Functions.SPG(A351, "IQ_SECTOR")</f>
        <v>Industrials</v>
      </c>
      <c r="H351" s="9" t="str">
        <f>_xll.SNL.Clients.Office.Excel.Functions.SPG(A351, "IQ_INDUSTRY_GROUP")</f>
        <v>Capital Goods</v>
      </c>
      <c r="I351" s="9" t="str">
        <f>_xll.SNL.Clients.Office.Excel.Functions.SPG(A351, "IQ_INDUSTRY")</f>
        <v>Machinery</v>
      </c>
      <c r="J351" s="9" t="str">
        <f>_xll.SNL.Clients.Office.Excel.Functions.SPG(A351, "IQ_PRIMARY_INDUSTRY")</f>
        <v>Industrial Machinery and Supplies and Components</v>
      </c>
      <c r="K351" s="9" t="str">
        <f>_xll.SNL.Clients.Office.Excel.Functions.SPG(A351, "NAICS_CODE", "Primary")</f>
        <v>333914 - Measuring, Dispensing, and Other Pumping Equipment Manufacturing</v>
      </c>
      <c r="L351" s="9" t="str">
        <f>_xll.SNL.Clients.Office.Excel.Functions.SPG(A351, "SP_TOPICTAG")</f>
        <v>Aquaculture; Environmental Engineering; Farming; Water Purification; CleanTech</v>
      </c>
      <c r="M351" s="5">
        <f>_xll.SNL.Clients.Office.Excel.Functions.SPG(A351, "SP_PCT_SHARES_OWNED_ALL_INSTITUTIONS")</f>
        <v>93.1</v>
      </c>
      <c r="N351" s="9" t="str">
        <f>_xll.SNL.Clients.Office.Excel.Functions.SPG(A351, "RD_CREDIT_RATING_GLOBAL", "Issuer Credit Rating", "Local Currency LT|0")</f>
        <v>BBB-</v>
      </c>
      <c r="O351" s="9" t="str">
        <f>_xll.SNL.Clients.Office.Excel.Functions.SPG(A351, "RD_CWOL_GLOBAL", "Issuer Credit Rating", "Local Currency LT|0")</f>
        <v>Stable</v>
      </c>
      <c r="P351" s="9" t="str">
        <f>_xll.SNL.Clients.Office.Excel.Functions.SPG(A351, "RD_RATING_ACTION_GLOBAL", "Issuer Credit Rating", "Local Currency LT|0")</f>
        <v>CreditWatch/Outlook (02/27/2018)</v>
      </c>
      <c r="Q351" s="10">
        <f>_xll.SNL.Clients.Office.Excel.Functions.SPG(A351, "RD_LAST_REVIEW_DATE_GLOBAL", "Issuer Credit Rating", "Local Currency LT")</f>
        <v>45464</v>
      </c>
      <c r="R351" s="10">
        <f>_xll.SNL.Clients.Office.Excel.Functions.SPG(A351, "RD_CREDIT_RATING_DATE_GLOBAL", "Issuer Credit Rating", "Local Currency LT|0")</f>
        <v>42454</v>
      </c>
      <c r="S351" s="10">
        <f>_xll.SNL.Clients.Office.Excel.Functions.SPG(A351, "RD_CREDIT_WATCH_OUTLOOK_DATE_GLOBAL", "Issuer Credit Rating", "Local Currency LT|0")</f>
        <v>43158</v>
      </c>
    </row>
    <row r="352" spans="1:19">
      <c r="A352" t="s">
        <v>356</v>
      </c>
      <c r="B352" t="str">
        <f>_xll.SNL.Clients.Office.Excel.Functions.SPG(A352,"SP_IPO_DATE")</f>
        <v/>
      </c>
      <c r="C352" s="5">
        <f>_xll.SNL.Clients.Office.Excel.Functions.SPG(A352, "SP_VOLUME_AVG_WEEKLY_TO_SHARES_OUT", , "1M")</f>
        <v>2.5505689296126612</v>
      </c>
      <c r="D352" s="5">
        <f>_xll.SNL.Clients.Office.Excel.Functions.SPG(A352, "SP_VOLUME_AVG_WEEKLY_TO_SHARES_OUT", , "3M")</f>
        <v>2.3947051455374773</v>
      </c>
      <c r="E352" s="5">
        <f>_xll.SNL.Clients.Office.Excel.Functions.SPG(A352, "SP_VOLUME_AVG_DAILY_TO_1YR_AVG_DAILY", , "1M")</f>
        <v>121.75</v>
      </c>
      <c r="F352" s="5">
        <f>_xll.SNL.Clients.Office.Excel.Functions.SPG(A352, "SP_VOLUME_AVG_DAILY_TO_1YR_AVG_DAILY", , "3M")</f>
        <v>114.31</v>
      </c>
      <c r="G352" s="9" t="str">
        <f>_xll.SNL.Clients.Office.Excel.Functions.SPG(A352, "IQ_SECTOR")</f>
        <v>Consumer Staples</v>
      </c>
      <c r="H352" s="9" t="str">
        <f>_xll.SNL.Clients.Office.Excel.Functions.SPG(A352, "IQ_INDUSTRY_GROUP")</f>
        <v>Food, Beverage and Tobacco</v>
      </c>
      <c r="I352" s="9" t="str">
        <f>_xll.SNL.Clients.Office.Excel.Functions.SPG(A352, "IQ_INDUSTRY")</f>
        <v>Beverages</v>
      </c>
      <c r="J352" s="9" t="str">
        <f>_xll.SNL.Clients.Office.Excel.Functions.SPG(A352, "IQ_PRIMARY_INDUSTRY")</f>
        <v>Soft Drinks and Non-alcoholic Beverages</v>
      </c>
      <c r="K352" s="9" t="str">
        <f>_xll.SNL.Clients.Office.Excel.Functions.SPG(A352, "NAICS_CODE", "Primary")</f>
        <v>31211 - Soft Drink and Ice Manufacturing</v>
      </c>
      <c r="L352" s="9" t="str">
        <f>_xll.SNL.Clients.Office.Excel.Functions.SPG(A352, "SP_TOPICTAG")</f>
        <v>Coffee</v>
      </c>
      <c r="M352" s="5">
        <f>_xll.SNL.Clients.Office.Excel.Functions.SPG(A352, "SP_PCT_SHARES_OWNED_ALL_INSTITUTIONS")</f>
        <v>75.97</v>
      </c>
      <c r="N352" s="9" t="str">
        <f>_xll.SNL.Clients.Office.Excel.Functions.SPG(A352, "RD_CREDIT_RATING_GLOBAL", "Issuer Credit Rating", "Local Currency LT|0")</f>
        <v>A+</v>
      </c>
      <c r="O352" s="9" t="str">
        <f>_xll.SNL.Clients.Office.Excel.Functions.SPG(A352, "RD_CWOL_GLOBAL", "Issuer Credit Rating", "Local Currency LT|0")</f>
        <v>Stable</v>
      </c>
      <c r="P352" s="9" t="str">
        <f>_xll.SNL.Clients.Office.Excel.Functions.SPG(A352, "RD_RATING_ACTION_GLOBAL", "Issuer Credit Rating", "Local Currency LT|0")</f>
        <v>Upgrade | CreditWatch/Outlook (04/26/2017)</v>
      </c>
      <c r="Q352" s="10">
        <f>_xll.SNL.Clients.Office.Excel.Functions.SPG(A352, "RD_LAST_REVIEW_DATE_GLOBAL", "Issuer Credit Rating", "Local Currency LT")</f>
        <v>45586</v>
      </c>
      <c r="R352" s="10">
        <f>_xll.SNL.Clients.Office.Excel.Functions.SPG(A352, "RD_CREDIT_RATING_DATE_GLOBAL", "Issuer Credit Rating", "Local Currency LT|0")</f>
        <v>42851</v>
      </c>
      <c r="S352" s="10">
        <f>_xll.SNL.Clients.Office.Excel.Functions.SPG(A352, "RD_CREDIT_WATCH_OUTLOOK_DATE_GLOBAL", "Issuer Credit Rating", "Local Currency LT|0")</f>
        <v>42851</v>
      </c>
    </row>
    <row r="353" spans="1:19">
      <c r="A353" t="s">
        <v>357</v>
      </c>
      <c r="B353" t="str">
        <f>_xll.SNL.Clients.Office.Excel.Functions.SPG(A353,"SP_IPO_DATE")</f>
        <v/>
      </c>
      <c r="C353" s="5">
        <f>_xll.SNL.Clients.Office.Excel.Functions.SPG(A353, "SP_VOLUME_AVG_WEEKLY_TO_SHARES_OUT", , "1M")</f>
        <v>3.4774669995221426</v>
      </c>
      <c r="D353" s="5">
        <f>_xll.SNL.Clients.Office.Excel.Functions.SPG(A353, "SP_VOLUME_AVG_WEEKLY_TO_SHARES_OUT", , "3M")</f>
        <v>3.8329100439636736</v>
      </c>
      <c r="E353" s="5">
        <f>_xll.SNL.Clients.Office.Excel.Functions.SPG(A353, "SP_VOLUME_AVG_DAILY_TO_1YR_AVG_DAILY", , "1M")</f>
        <v>103.6</v>
      </c>
      <c r="F353" s="5">
        <f>_xll.SNL.Clients.Office.Excel.Functions.SPG(A353, "SP_VOLUME_AVG_DAILY_TO_1YR_AVG_DAILY", , "3M")</f>
        <v>114.19</v>
      </c>
      <c r="G353" s="9" t="str">
        <f>_xll.SNL.Clients.Office.Excel.Functions.SPG(A353, "IQ_SECTOR")</f>
        <v>Health Care</v>
      </c>
      <c r="H353" s="9" t="str">
        <f>_xll.SNL.Clients.Office.Excel.Functions.SPG(A353, "IQ_INDUSTRY_GROUP")</f>
        <v>Pharmaceuticals, Biotechnology and Life Sciences</v>
      </c>
      <c r="I353" s="9" t="str">
        <f>_xll.SNL.Clients.Office.Excel.Functions.SPG(A353, "IQ_INDUSTRY")</f>
        <v>Pharmaceuticals</v>
      </c>
      <c r="J353" s="9" t="str">
        <f>_xll.SNL.Clients.Office.Excel.Functions.SPG(A353, "IQ_PRIMARY_INDUSTRY")</f>
        <v>Pharmaceuticals</v>
      </c>
      <c r="K353" s="9" t="str">
        <f>_xll.SNL.Clients.Office.Excel.Functions.SPG(A353, "NAICS_CODE", "Primary")</f>
        <v>325412 - Pharmaceutical Preparation Manufacturing</v>
      </c>
      <c r="L353" s="9" t="str">
        <f>_xll.SNL.Clients.Office.Excel.Functions.SPG(A353, "SP_TOPICTAG")</f>
        <v>Cardiovascular; Endocrinology; Hematology; Infectious Diseases; Inflammation; Vaccines</v>
      </c>
      <c r="M353" s="5">
        <f>_xll.SNL.Clients.Office.Excel.Functions.SPG(A353, "SP_PCT_SHARES_OWNED_ALL_INSTITUTIONS")</f>
        <v>68.180000000000007</v>
      </c>
      <c r="N353" s="9" t="str">
        <f>_xll.SNL.Clients.Office.Excel.Functions.SPG(A353, "RD_CREDIT_RATING_GLOBAL", "Issuer Credit Rating", "Local Currency LT|0")</f>
        <v>A</v>
      </c>
      <c r="O353" s="9" t="str">
        <f>_xll.SNL.Clients.Office.Excel.Functions.SPG(A353, "RD_CWOL_GLOBAL", "Issuer Credit Rating", "Local Currency LT|0")</f>
        <v>Stable</v>
      </c>
      <c r="P353" s="9" t="str">
        <f>_xll.SNL.Clients.Office.Excel.Functions.SPG(A353, "RD_RATING_ACTION_GLOBAL", "Issuer Credit Rating", "Local Currency LT|0")</f>
        <v>Downgrade | CreditWatch/Outlook (12/13/2023)</v>
      </c>
      <c r="Q353" s="10">
        <f>_xll.SNL.Clients.Office.Excel.Functions.SPG(A353, "RD_LAST_REVIEW_DATE_GLOBAL", "Issuer Credit Rating", "Local Currency LT")</f>
        <v>45617</v>
      </c>
      <c r="R353" s="10">
        <f>_xll.SNL.Clients.Office.Excel.Functions.SPG(A353, "RD_CREDIT_RATING_DATE_GLOBAL", "Issuer Credit Rating", "Local Currency LT|0")</f>
        <v>45273</v>
      </c>
      <c r="S353" s="10">
        <f>_xll.SNL.Clients.Office.Excel.Functions.SPG(A353, "RD_CREDIT_WATCH_OUTLOOK_DATE_GLOBAL", "Issuer Credit Rating", "Local Currency LT|0")</f>
        <v>45273</v>
      </c>
    </row>
    <row r="354" spans="1:19">
      <c r="A354" t="s">
        <v>358</v>
      </c>
      <c r="B354" t="str">
        <f>_xll.SNL.Clients.Office.Excel.Functions.SPG(A354,"SP_IPO_DATE")</f>
        <v/>
      </c>
      <c r="C354" s="5">
        <f>_xll.SNL.Clients.Office.Excel.Functions.SPG(A354, "SP_VOLUME_AVG_WEEKLY_TO_SHARES_OUT", , "1M")</f>
        <v>7.4246160847214586</v>
      </c>
      <c r="D354" s="5">
        <f>_xll.SNL.Clients.Office.Excel.Functions.SPG(A354, "SP_VOLUME_AVG_WEEKLY_TO_SHARES_OUT", , "3M")</f>
        <v>5.1304292736075965</v>
      </c>
      <c r="E354" s="5">
        <f>_xll.SNL.Clients.Office.Excel.Functions.SPG(A354, "SP_VOLUME_AVG_DAILY_TO_1YR_AVG_DAILY", , "1M")</f>
        <v>209.48</v>
      </c>
      <c r="F354" s="5">
        <f>_xll.SNL.Clients.Office.Excel.Functions.SPG(A354, "SP_VOLUME_AVG_DAILY_TO_1YR_AVG_DAILY", , "3M")</f>
        <v>144.75</v>
      </c>
      <c r="G354" s="9" t="str">
        <f>_xll.SNL.Clients.Office.Excel.Functions.SPG(A354, "IQ_SECTOR")</f>
        <v>Utilities</v>
      </c>
      <c r="H354" s="9" t="str">
        <f>_xll.SNL.Clients.Office.Excel.Functions.SPG(A354, "IQ_INDUSTRY_GROUP")</f>
        <v>Utilities</v>
      </c>
      <c r="I354" s="9" t="str">
        <f>_xll.SNL.Clients.Office.Excel.Functions.SPG(A354, "IQ_INDUSTRY")</f>
        <v>Electric Utilities</v>
      </c>
      <c r="J354" s="9" t="str">
        <f>_xll.SNL.Clients.Office.Excel.Functions.SPG(A354, "IQ_PRIMARY_INDUSTRY")</f>
        <v>Electric Utilities</v>
      </c>
      <c r="K354" s="9" t="str">
        <f>_xll.SNL.Clients.Office.Excel.Functions.SPG(A354, "NAICS_CODE", "Primary")</f>
        <v>2211 - Electric Power Generation, Transmission and Distribution</v>
      </c>
      <c r="L354" s="9" t="str">
        <f>_xll.SNL.Clients.Office.Excel.Functions.SPG(A354, "SP_TOPICTAG")</f>
        <v>Clean Energy; Energy Efficiency; Energy Management; Energy Storage; Environmental Engineering; Smart Energy; Power Grid; Utility Scale Solar</v>
      </c>
      <c r="M354" s="5">
        <f>_xll.SNL.Clients.Office.Excel.Functions.SPG(A354, "SP_PCT_SHARES_OWNED_ALL_INSTITUTIONS")</f>
        <v>93.75</v>
      </c>
      <c r="N354" s="9" t="str">
        <f>_xll.SNL.Clients.Office.Excel.Functions.SPG(A354, "RD_CREDIT_RATING_GLOBAL", "Issuer Credit Rating", "Local Currency LT|0")</f>
        <v>BB</v>
      </c>
      <c r="O354" s="9" t="str">
        <f>_xll.SNL.Clients.Office.Excel.Functions.SPG(A354, "RD_CWOL_GLOBAL", "Issuer Credit Rating", "Local Currency LT|0")</f>
        <v>Positive</v>
      </c>
      <c r="P354" s="9" t="str">
        <f>_xll.SNL.Clients.Office.Excel.Functions.SPG(A354, "RD_RATING_ACTION_GLOBAL", "Issuer Credit Rating", "Local Currency LT|0")</f>
        <v>CreditWatch/Outlook (12/03/2024)</v>
      </c>
      <c r="Q354" s="10">
        <f>_xll.SNL.Clients.Office.Excel.Functions.SPG(A354, "RD_LAST_REVIEW_DATE_GLOBAL", "Issuer Credit Rating", "Local Currency LT")</f>
        <v>45670</v>
      </c>
      <c r="R354" s="10">
        <f>_xll.SNL.Clients.Office.Excel.Functions.SPG(A354, "RD_CREDIT_RATING_DATE_GLOBAL", "Issuer Credit Rating", "Local Currency LT|0")</f>
        <v>45345</v>
      </c>
      <c r="S354" s="10">
        <f>_xll.SNL.Clients.Office.Excel.Functions.SPG(A354, "RD_CREDIT_WATCH_OUTLOOK_DATE_GLOBAL", "Issuer Credit Rating", "Local Currency LT|0")</f>
        <v>45629</v>
      </c>
    </row>
    <row r="355" spans="1:19">
      <c r="A355" t="s">
        <v>359</v>
      </c>
      <c r="B355" t="str">
        <f>_xll.SNL.Clients.Office.Excel.Functions.SPG(A355,"SP_IPO_DATE")</f>
        <v/>
      </c>
      <c r="C355" s="5">
        <f>_xll.SNL.Clients.Office.Excel.Functions.SPG(A355, "SP_VOLUME_AVG_WEEKLY_TO_SHARES_OUT", , "1M")</f>
        <v>1.9013572791826749</v>
      </c>
      <c r="D355" s="5">
        <f>_xll.SNL.Clients.Office.Excel.Functions.SPG(A355, "SP_VOLUME_AVG_WEEKLY_TO_SHARES_OUT", , "3M")</f>
        <v>1.6610605715504139</v>
      </c>
      <c r="E355" s="5">
        <f>_xll.SNL.Clients.Office.Excel.Functions.SPG(A355, "SP_VOLUME_AVG_DAILY_TO_1YR_AVG_DAILY", , "1M")</f>
        <v>109.96</v>
      </c>
      <c r="F355" s="5">
        <f>_xll.SNL.Clients.Office.Excel.Functions.SPG(A355, "SP_VOLUME_AVG_DAILY_TO_1YR_AVG_DAILY", , "3M")</f>
        <v>96.07</v>
      </c>
      <c r="G355" s="9" t="str">
        <f>_xll.SNL.Clients.Office.Excel.Functions.SPG(A355, "IQ_SECTOR")</f>
        <v>Consumer Staples</v>
      </c>
      <c r="H355" s="9" t="str">
        <f>_xll.SNL.Clients.Office.Excel.Functions.SPG(A355, "IQ_INDUSTRY_GROUP")</f>
        <v>Food, Beverage and Tobacco</v>
      </c>
      <c r="I355" s="9" t="str">
        <f>_xll.SNL.Clients.Office.Excel.Functions.SPG(A355, "IQ_INDUSTRY")</f>
        <v>Tobacco</v>
      </c>
      <c r="J355" s="9" t="str">
        <f>_xll.SNL.Clients.Office.Excel.Functions.SPG(A355, "IQ_PRIMARY_INDUSTRY")</f>
        <v>Tobacco</v>
      </c>
      <c r="K355" s="9" t="str">
        <f>_xll.SNL.Clients.Office.Excel.Functions.SPG(A355, "NAICS_CODE", "Primary")</f>
        <v>312230 - Tobacco Manufacturing</v>
      </c>
      <c r="L355" s="9" t="str">
        <f>_xll.SNL.Clients.Office.Excel.Functions.SPG(A355, "SP_TOPICTAG")</f>
        <v>Fast-Moving Consumer Goods</v>
      </c>
      <c r="M355" s="5">
        <f>_xll.SNL.Clients.Office.Excel.Functions.SPG(A355, "SP_PCT_SHARES_OWNED_ALL_INSTITUTIONS")</f>
        <v>80.97</v>
      </c>
      <c r="N355" s="9" t="str">
        <f>_xll.SNL.Clients.Office.Excel.Functions.SPG(A355, "RD_CREDIT_RATING_GLOBAL", "Issuer Credit Rating", "Local Currency LT|0")</f>
        <v>A-</v>
      </c>
      <c r="O355" s="9" t="str">
        <f>_xll.SNL.Clients.Office.Excel.Functions.SPG(A355, "RD_CWOL_GLOBAL", "Issuer Credit Rating", "Local Currency LT|0")</f>
        <v>Stable</v>
      </c>
      <c r="P355" s="9" t="str">
        <f>_xll.SNL.Clients.Office.Excel.Functions.SPG(A355, "RD_RATING_ACTION_GLOBAL", "Issuer Credit Rating", "Local Currency LT|0")</f>
        <v>Downgrade | CreditWatch/Outlook (11/11/2022)</v>
      </c>
      <c r="Q355" s="10">
        <f>_xll.SNL.Clients.Office.Excel.Functions.SPG(A355, "RD_LAST_REVIEW_DATE_GLOBAL", "Issuer Credit Rating", "Local Currency LT")</f>
        <v>45378</v>
      </c>
      <c r="R355" s="10">
        <f>_xll.SNL.Clients.Office.Excel.Functions.SPG(A355, "RD_CREDIT_RATING_DATE_GLOBAL", "Issuer Credit Rating", "Local Currency LT|0")</f>
        <v>44876</v>
      </c>
      <c r="S355" s="10">
        <f>_xll.SNL.Clients.Office.Excel.Functions.SPG(A355, "RD_CREDIT_WATCH_OUTLOOK_DATE_GLOBAL", "Issuer Credit Rating", "Local Currency LT|0")</f>
        <v>44876</v>
      </c>
    </row>
    <row r="356" spans="1:19">
      <c r="A356" t="s">
        <v>360</v>
      </c>
      <c r="B356" t="str">
        <f>_xll.SNL.Clients.Office.Excel.Functions.SPG(A356,"SP_IPO_DATE")</f>
        <v/>
      </c>
      <c r="C356" s="5">
        <f>_xll.SNL.Clients.Office.Excel.Functions.SPG(A356, "SP_VOLUME_AVG_WEEKLY_TO_SHARES_OUT", , "1M")</f>
        <v>3.9043194149537879</v>
      </c>
      <c r="D356" s="5">
        <f>_xll.SNL.Clients.Office.Excel.Functions.SPG(A356, "SP_VOLUME_AVG_WEEKLY_TO_SHARES_OUT", , "3M")</f>
        <v>3.5910130255005104</v>
      </c>
      <c r="E356" s="5">
        <f>_xll.SNL.Clients.Office.Excel.Functions.SPG(A356, "SP_VOLUME_AVG_DAILY_TO_1YR_AVG_DAILY", , "1M")</f>
        <v>120.71</v>
      </c>
      <c r="F356" s="5">
        <f>_xll.SNL.Clients.Office.Excel.Functions.SPG(A356, "SP_VOLUME_AVG_DAILY_TO_1YR_AVG_DAILY", , "3M")</f>
        <v>111.02</v>
      </c>
      <c r="G356" s="9" t="str">
        <f>_xll.SNL.Clients.Office.Excel.Functions.SPG(A356, "IQ_SECTOR")</f>
        <v>Energy</v>
      </c>
      <c r="H356" s="9" t="str">
        <f>_xll.SNL.Clients.Office.Excel.Functions.SPG(A356, "IQ_INDUSTRY_GROUP")</f>
        <v>Energy</v>
      </c>
      <c r="I356" s="9" t="str">
        <f>_xll.SNL.Clients.Office.Excel.Functions.SPG(A356, "IQ_INDUSTRY")</f>
        <v>Oil, Gas and Consumable Fuels</v>
      </c>
      <c r="J356" s="9" t="str">
        <f>_xll.SNL.Clients.Office.Excel.Functions.SPG(A356, "IQ_PRIMARY_INDUSTRY")</f>
        <v>Oil and Gas Refining and Marketing</v>
      </c>
      <c r="K356" s="9" t="str">
        <f>_xll.SNL.Clients.Office.Excel.Functions.SPG(A356, "NAICS_CODE", "Primary")</f>
        <v>324110 - Petroleum Refineries</v>
      </c>
      <c r="L356" s="9" t="str">
        <f>_xll.SNL.Clients.Office.Excel.Functions.SPG(A356, "SP_TOPICTAG")</f>
        <v>Freight Service; Fuel Cells; Marine Transportation; CleanTech</v>
      </c>
      <c r="M356" s="5">
        <f>_xll.SNL.Clients.Office.Excel.Functions.SPG(A356, "SP_PCT_SHARES_OWNED_ALL_INSTITUTIONS")</f>
        <v>74.78</v>
      </c>
      <c r="N356" s="9" t="str">
        <f>_xll.SNL.Clients.Office.Excel.Functions.SPG(A356, "RD_CREDIT_RATING_GLOBAL", "Issuer Credit Rating", "Local Currency LT|0")</f>
        <v>BBB+</v>
      </c>
      <c r="O356" s="9" t="str">
        <f>_xll.SNL.Clients.Office.Excel.Functions.SPG(A356, "RD_CWOL_GLOBAL", "Issuer Credit Rating", "Local Currency LT|0")</f>
        <v>Stable</v>
      </c>
      <c r="P356" s="9" t="str">
        <f>_xll.SNL.Clients.Office.Excel.Functions.SPG(A356, "RD_RATING_ACTION_GLOBAL", "Issuer Credit Rating", "Local Currency LT|0")</f>
        <v>CreditWatch/Outlook (11/09/2021)</v>
      </c>
      <c r="Q356" s="10">
        <f>_xll.SNL.Clients.Office.Excel.Functions.SPG(A356, "RD_LAST_REVIEW_DATE_GLOBAL", "Issuer Credit Rating", "Local Currency LT")</f>
        <v>45551</v>
      </c>
      <c r="R356" s="10">
        <f>_xll.SNL.Clients.Office.Excel.Functions.SPG(A356, "RD_CREDIT_RATING_DATE_GLOBAL", "Issuer Credit Rating", "Local Currency LT|0")</f>
        <v>41955</v>
      </c>
      <c r="S356" s="10">
        <f>_xll.SNL.Clients.Office.Excel.Functions.SPG(A356, "RD_CREDIT_WATCH_OUTLOOK_DATE_GLOBAL", "Issuer Credit Rating", "Local Currency LT|0")</f>
        <v>44509</v>
      </c>
    </row>
    <row r="357" spans="1:19">
      <c r="A357" t="s">
        <v>361</v>
      </c>
      <c r="B357" t="str">
        <f>_xll.SNL.Clients.Office.Excel.Functions.SPG(A357,"SP_IPO_DATE")</f>
        <v/>
      </c>
      <c r="C357" s="5">
        <f>_xll.SNL.Clients.Office.Excel.Functions.SPG(A357, "SP_VOLUME_AVG_WEEKLY_TO_SHARES_OUT", , "1M")</f>
        <v>4.4942078100705798</v>
      </c>
      <c r="D357" s="5">
        <f>_xll.SNL.Clients.Office.Excel.Functions.SPG(A357, "SP_VOLUME_AVG_WEEKLY_TO_SHARES_OUT", , "3M")</f>
        <v>4.9662137803140389</v>
      </c>
      <c r="E357" s="5">
        <f>_xll.SNL.Clients.Office.Excel.Functions.SPG(A357, "SP_VOLUME_AVG_DAILY_TO_1YR_AVG_DAILY", , "1M")</f>
        <v>90.51</v>
      </c>
      <c r="F357" s="5">
        <f>_xll.SNL.Clients.Office.Excel.Functions.SPG(A357, "SP_VOLUME_AVG_DAILY_TO_1YR_AVG_DAILY", , "3M")</f>
        <v>100.02</v>
      </c>
      <c r="G357" s="9" t="str">
        <f>_xll.SNL.Clients.Office.Excel.Functions.SPG(A357, "IQ_SECTOR")</f>
        <v>Utilities</v>
      </c>
      <c r="H357" s="9" t="str">
        <f>_xll.SNL.Clients.Office.Excel.Functions.SPG(A357, "IQ_INDUSTRY_GROUP")</f>
        <v>Utilities</v>
      </c>
      <c r="I357" s="9" t="str">
        <f>_xll.SNL.Clients.Office.Excel.Functions.SPG(A357, "IQ_INDUSTRY")</f>
        <v>Electric Utilities</v>
      </c>
      <c r="J357" s="9" t="str">
        <f>_xll.SNL.Clients.Office.Excel.Functions.SPG(A357, "IQ_PRIMARY_INDUSTRY")</f>
        <v>Electric Utilities</v>
      </c>
      <c r="K357" s="9" t="str">
        <f>_xll.SNL.Clients.Office.Excel.Functions.SPG(A357, "NAICS_CODE", "Primary")</f>
        <v>221118 - Other Electric Power Generation</v>
      </c>
      <c r="L357" s="9" t="str">
        <f>_xll.SNL.Clients.Office.Excel.Functions.SPG(A357, "SP_TOPICTAG")</f>
        <v>Clean Energy; Energy Efficiency; Energy Management; Energy Storage; Conventional Nuclear; Smart Energy; Power Grid</v>
      </c>
      <c r="M357" s="5">
        <f>_xll.SNL.Clients.Office.Excel.Functions.SPG(A357, "SP_PCT_SHARES_OWNED_ALL_INSTITUTIONS")</f>
        <v>108.79</v>
      </c>
      <c r="N357" s="9" t="str">
        <f>_xll.SNL.Clients.Office.Excel.Functions.SPG(A357, "RD_CREDIT_RATING_GLOBAL", "Issuer Credit Rating", "Local Currency LT|0")</f>
        <v>BBB+</v>
      </c>
      <c r="O357" s="9" t="str">
        <f>_xll.SNL.Clients.Office.Excel.Functions.SPG(A357, "RD_CWOL_GLOBAL", "Issuer Credit Rating", "Local Currency LT|0")</f>
        <v>Stable</v>
      </c>
      <c r="P357" s="9" t="str">
        <f>_xll.SNL.Clients.Office.Excel.Functions.SPG(A357, "RD_RATING_ACTION_GLOBAL", "Issuer Credit Rating", "Local Currency LT|0")</f>
        <v>CreditWatch/Outlook (03/07/2024)</v>
      </c>
      <c r="Q357" s="10">
        <f>_xll.SNL.Clients.Office.Excel.Functions.SPG(A357, "RD_LAST_REVIEW_DATE_GLOBAL", "Issuer Credit Rating", "Local Currency LT")</f>
        <v>45560</v>
      </c>
      <c r="R357" s="10">
        <f>_xll.SNL.Clients.Office.Excel.Functions.SPG(A357, "RD_CREDIT_RATING_DATE_GLOBAL", "Issuer Credit Rating", "Local Currency LT|0")</f>
        <v>44509</v>
      </c>
      <c r="S357" s="10">
        <f>_xll.SNL.Clients.Office.Excel.Functions.SPG(A357, "RD_CREDIT_WATCH_OUTLOOK_DATE_GLOBAL", "Issuer Credit Rating", "Local Currency LT|0")</f>
        <v>45358</v>
      </c>
    </row>
    <row r="358" spans="1:19">
      <c r="A358" t="s">
        <v>362</v>
      </c>
      <c r="B358" t="str">
        <f>_xll.SNL.Clients.Office.Excel.Functions.SPG(A358,"SP_IPO_DATE")</f>
        <v/>
      </c>
      <c r="C358" s="5">
        <f>_xll.SNL.Clients.Office.Excel.Functions.SPG(A358, "SP_VOLUME_AVG_WEEKLY_TO_SHARES_OUT", , "1M")</f>
        <v>4.2664486654186238</v>
      </c>
      <c r="D358" s="5">
        <f>_xll.SNL.Clients.Office.Excel.Functions.SPG(A358, "SP_VOLUME_AVG_WEEKLY_TO_SHARES_OUT", , "3M")</f>
        <v>4.5059094324069173</v>
      </c>
      <c r="E358" s="5">
        <f>_xll.SNL.Clients.Office.Excel.Functions.SPG(A358, "SP_VOLUME_AVG_DAILY_TO_1YR_AVG_DAILY", , "1M")</f>
        <v>91.33</v>
      </c>
      <c r="F358" s="5">
        <f>_xll.SNL.Clients.Office.Excel.Functions.SPG(A358, "SP_VOLUME_AVG_DAILY_TO_1YR_AVG_DAILY", , "3M")</f>
        <v>96.46</v>
      </c>
      <c r="G358" s="9" t="str">
        <f>_xll.SNL.Clients.Office.Excel.Functions.SPG(A358, "IQ_SECTOR")</f>
        <v>Consumer Discretionary</v>
      </c>
      <c r="H358" s="9" t="str">
        <f>_xll.SNL.Clients.Office.Excel.Functions.SPG(A358, "IQ_INDUSTRY_GROUP")</f>
        <v>Consumer Discretionary Distribution and Retail</v>
      </c>
      <c r="I358" s="9" t="str">
        <f>_xll.SNL.Clients.Office.Excel.Functions.SPG(A358, "IQ_INDUSTRY")</f>
        <v>Distributors</v>
      </c>
      <c r="J358" s="9" t="str">
        <f>_xll.SNL.Clients.Office.Excel.Functions.SPG(A358, "IQ_PRIMARY_INDUSTRY")</f>
        <v>Distributors</v>
      </c>
      <c r="K358" s="9" t="str">
        <f>_xll.SNL.Clients.Office.Excel.Functions.SPG(A358, "NAICS_CODE", "Primary")</f>
        <v>423910 - Sporting and Recreational Goods and Supplies Merchant Wholesalers</v>
      </c>
      <c r="L358" s="9" t="str">
        <f>_xll.SNL.Clients.Office.Excel.Functions.SPG(A358, "SP_TOPICTAG")</f>
        <v>Fast-Moving Consumer Goods; Horticulture; Social Media Advertising; Ad Targeting; Brand Marketing</v>
      </c>
      <c r="M358" s="5">
        <f>_xll.SNL.Clients.Office.Excel.Functions.SPG(A358, "SP_PCT_SHARES_OWNED_ALL_INSTITUTIONS")</f>
        <v>100.08</v>
      </c>
      <c r="N358" s="9" t="str">
        <f>_xll.SNL.Clients.Office.Excel.Functions.SPG(A358, "RD_CREDIT_RATING_GLOBAL", "Issuer Credit Rating", "Local Currency LT|0")</f>
        <v/>
      </c>
      <c r="O358" s="9" t="str">
        <f>_xll.SNL.Clients.Office.Excel.Functions.SPG(A358, "RD_CWOL_GLOBAL", "Issuer Credit Rating", "Local Currency LT|0")</f>
        <v/>
      </c>
      <c r="P358" s="9" t="str">
        <f>_xll.SNL.Clients.Office.Excel.Functions.SPG(A358, "RD_RATING_ACTION_GLOBAL", "Issuer Credit Rating", "Local Currency LT|0")</f>
        <v/>
      </c>
      <c r="Q358" s="10" t="str">
        <f>_xll.SNL.Clients.Office.Excel.Functions.SPG(A358, "RD_LAST_REVIEW_DATE_GLOBAL", "Issuer Credit Rating", "Local Currency LT")</f>
        <v/>
      </c>
      <c r="R358" s="10" t="str">
        <f>_xll.SNL.Clients.Office.Excel.Functions.SPG(A358, "RD_CREDIT_RATING_DATE_GLOBAL", "Issuer Credit Rating", "Local Currency LT|0")</f>
        <v/>
      </c>
      <c r="S358" s="10" t="str">
        <f>_xll.SNL.Clients.Office.Excel.Functions.SPG(A358, "RD_CREDIT_WATCH_OUTLOOK_DATE_GLOBAL", "Issuer Credit Rating", "Local Currency LT|0")</f>
        <v/>
      </c>
    </row>
    <row r="359" spans="1:19">
      <c r="A359" t="s">
        <v>363</v>
      </c>
      <c r="B359" t="str">
        <f>_xll.SNL.Clients.Office.Excel.Functions.SPG(A359,"SP_IPO_DATE")</f>
        <v/>
      </c>
      <c r="C359" s="5">
        <f>_xll.SNL.Clients.Office.Excel.Functions.SPG(A359, "SP_VOLUME_AVG_WEEKLY_TO_SHARES_OUT", , "1M")</f>
        <v>4.8082016726111672</v>
      </c>
      <c r="D359" s="5">
        <f>_xll.SNL.Clients.Office.Excel.Functions.SPG(A359, "SP_VOLUME_AVG_WEEKLY_TO_SHARES_OUT", , "3M")</f>
        <v>4.3023651181850813</v>
      </c>
      <c r="E359" s="5">
        <f>_xll.SNL.Clients.Office.Excel.Functions.SPG(A359, "SP_VOLUME_AVG_DAILY_TO_1YR_AVG_DAILY", , "1M")</f>
        <v>133.47</v>
      </c>
      <c r="F359" s="5">
        <f>_xll.SNL.Clients.Office.Excel.Functions.SPG(A359, "SP_VOLUME_AVG_DAILY_TO_1YR_AVG_DAILY", , "3M")</f>
        <v>119.43</v>
      </c>
      <c r="G359" s="9" t="str">
        <f>_xll.SNL.Clients.Office.Excel.Functions.SPG(A359, "IQ_SECTOR")</f>
        <v>Materials</v>
      </c>
      <c r="H359" s="9" t="str">
        <f>_xll.SNL.Clients.Office.Excel.Functions.SPG(A359, "IQ_INDUSTRY_GROUP")</f>
        <v>Materials</v>
      </c>
      <c r="I359" s="9" t="str">
        <f>_xll.SNL.Clients.Office.Excel.Functions.SPG(A359, "IQ_INDUSTRY")</f>
        <v>Chemicals</v>
      </c>
      <c r="J359" s="9" t="str">
        <f>_xll.SNL.Clients.Office.Excel.Functions.SPG(A359, "IQ_PRIMARY_INDUSTRY")</f>
        <v>Specialty Chemicals</v>
      </c>
      <c r="K359" s="9" t="str">
        <f>_xll.SNL.Clients.Office.Excel.Functions.SPG(A359, "NAICS_CODE", "Primary")</f>
        <v>325510 - Paint and Coating Manufacturing</v>
      </c>
      <c r="L359" s="9" t="str">
        <f>_xll.SNL.Clients.Office.Excel.Functions.SPG(A359, "SP_TOPICTAG")</f>
        <v>Passenger Aircraft Manufacturing</v>
      </c>
      <c r="M359" s="5">
        <f>_xll.SNL.Clients.Office.Excel.Functions.SPG(A359, "SP_PCT_SHARES_OWNED_ALL_INSTITUTIONS")</f>
        <v>85.31</v>
      </c>
      <c r="N359" s="9" t="str">
        <f>_xll.SNL.Clients.Office.Excel.Functions.SPG(A359, "RD_CREDIT_RATING_GLOBAL", "Issuer Credit Rating", "Local Currency LT|0")</f>
        <v>BBB+</v>
      </c>
      <c r="O359" s="9" t="str">
        <f>_xll.SNL.Clients.Office.Excel.Functions.SPG(A359, "RD_CWOL_GLOBAL", "Issuer Credit Rating", "Local Currency LT|0")</f>
        <v>Stable</v>
      </c>
      <c r="P359" s="9" t="str">
        <f>_xll.SNL.Clients.Office.Excel.Functions.SPG(A359, "RD_RATING_ACTION_GLOBAL", "Issuer Credit Rating", "Local Currency LT|0")</f>
        <v>CreditWatch/Outlook (11/06/2023)</v>
      </c>
      <c r="Q359" s="10">
        <f>_xll.SNL.Clients.Office.Excel.Functions.SPG(A359, "RD_LAST_REVIEW_DATE_GLOBAL", "Issuer Credit Rating", "Local Currency LT")</f>
        <v>45618</v>
      </c>
      <c r="R359" s="10">
        <f>_xll.SNL.Clients.Office.Excel.Functions.SPG(A359, "RD_CREDIT_RATING_DATE_GLOBAL", "Issuer Credit Rating", "Local Currency LT|0")</f>
        <v>43914</v>
      </c>
      <c r="S359" s="10">
        <f>_xll.SNL.Clients.Office.Excel.Functions.SPG(A359, "RD_CREDIT_WATCH_OUTLOOK_DATE_GLOBAL", "Issuer Credit Rating", "Local Currency LT|0")</f>
        <v>45236</v>
      </c>
    </row>
    <row r="360" spans="1:19">
      <c r="A360" t="s">
        <v>364</v>
      </c>
      <c r="B360" t="str">
        <f>_xll.SNL.Clients.Office.Excel.Functions.SPG(A360,"SP_IPO_DATE")</f>
        <v/>
      </c>
      <c r="C360" s="5">
        <f>_xll.SNL.Clients.Office.Excel.Functions.SPG(A360, "SP_VOLUME_AVG_WEEKLY_TO_SHARES_OUT", , "1M")</f>
        <v>2.9241176207942154</v>
      </c>
      <c r="D360" s="5">
        <f>_xll.SNL.Clients.Office.Excel.Functions.SPG(A360, "SP_VOLUME_AVG_WEEKLY_TO_SHARES_OUT", , "3M")</f>
        <v>2.8925619103168767</v>
      </c>
      <c r="E360" s="5">
        <f>_xll.SNL.Clients.Office.Excel.Functions.SPG(A360, "SP_VOLUME_AVG_DAILY_TO_1YR_AVG_DAILY", , "1M")</f>
        <v>91.47</v>
      </c>
      <c r="F360" s="5">
        <f>_xll.SNL.Clients.Office.Excel.Functions.SPG(A360, "SP_VOLUME_AVG_DAILY_TO_1YR_AVG_DAILY", , "3M")</f>
        <v>90.48</v>
      </c>
      <c r="G360" s="9" t="str">
        <f>_xll.SNL.Clients.Office.Excel.Functions.SPG(A360, "IQ_SECTOR")</f>
        <v>Utilities</v>
      </c>
      <c r="H360" s="9" t="str">
        <f>_xll.SNL.Clients.Office.Excel.Functions.SPG(A360, "IQ_INDUSTRY_GROUP")</f>
        <v>Utilities</v>
      </c>
      <c r="I360" s="9" t="str">
        <f>_xll.SNL.Clients.Office.Excel.Functions.SPG(A360, "IQ_INDUSTRY")</f>
        <v>Electric Utilities</v>
      </c>
      <c r="J360" s="9" t="str">
        <f>_xll.SNL.Clients.Office.Excel.Functions.SPG(A360, "IQ_PRIMARY_INDUSTRY")</f>
        <v>Electric Utilities</v>
      </c>
      <c r="K360" s="9" t="str">
        <f>_xll.SNL.Clients.Office.Excel.Functions.SPG(A360, "NAICS_CODE", "Primary")</f>
        <v>2211 - Electric Power Generation, Transmission and Distribution</v>
      </c>
      <c r="L360" s="9" t="str">
        <f>_xll.SNL.Clients.Office.Excel.Functions.SPG(A360, "SP_TOPICTAG")</f>
        <v>Clean Energy; Energy Efficiency; Energy Management; Energy Storage; Power Grid; Utility Scale Solar</v>
      </c>
      <c r="M360" s="5">
        <f>_xll.SNL.Clients.Office.Excel.Functions.SPG(A360, "SP_PCT_SHARES_OWNED_ALL_INSTITUTIONS")</f>
        <v>79.319999999999993</v>
      </c>
      <c r="N360" s="9" t="str">
        <f>_xll.SNL.Clients.Office.Excel.Functions.SPG(A360, "RD_CREDIT_RATING_GLOBAL", "Issuer Credit Rating", "Local Currency LT|0")</f>
        <v>A-</v>
      </c>
      <c r="O360" s="9" t="str">
        <f>_xll.SNL.Clients.Office.Excel.Functions.SPG(A360, "RD_CWOL_GLOBAL", "Issuer Credit Rating", "Local Currency LT|0")</f>
        <v>Stable</v>
      </c>
      <c r="P360" s="9" t="str">
        <f>_xll.SNL.Clients.Office.Excel.Functions.SPG(A360, "RD_RATING_ACTION_GLOBAL", "Issuer Credit Rating", "Local Currency LT|0")</f>
        <v>Upgrade | CreditWatch/Outlook (06/01/2015)</v>
      </c>
      <c r="Q360" s="10">
        <f>_xll.SNL.Clients.Office.Excel.Functions.SPG(A360, "RD_LAST_REVIEW_DATE_GLOBAL", "Issuer Credit Rating", "Local Currency LT")</f>
        <v>45531</v>
      </c>
      <c r="R360" s="10">
        <f>_xll.SNL.Clients.Office.Excel.Functions.SPG(A360, "RD_CREDIT_RATING_DATE_GLOBAL", "Issuer Credit Rating", "Local Currency LT|0")</f>
        <v>42156</v>
      </c>
      <c r="S360" s="10">
        <f>_xll.SNL.Clients.Office.Excel.Functions.SPG(A360, "RD_CREDIT_WATCH_OUTLOOK_DATE_GLOBAL", "Issuer Credit Rating", "Local Currency LT|0")</f>
        <v>42156</v>
      </c>
    </row>
    <row r="361" spans="1:19">
      <c r="A361" t="s">
        <v>365</v>
      </c>
      <c r="B361" s="10">
        <f>_xll.SNL.Clients.Office.Excel.Functions.SPG(A361,"SP_IPO_DATE")</f>
        <v>37186</v>
      </c>
      <c r="C361" s="5">
        <f>_xll.SNL.Clients.Office.Excel.Functions.SPG(A361, "SP_VOLUME_AVG_WEEKLY_TO_SHARES_OUT", , "1M")</f>
        <v>3.5352731463938358</v>
      </c>
      <c r="D361" s="5">
        <f>_xll.SNL.Clients.Office.Excel.Functions.SPG(A361, "SP_VOLUME_AVG_WEEKLY_TO_SHARES_OUT", , "3M")</f>
        <v>2.9291818544821879</v>
      </c>
      <c r="E361" s="5">
        <f>_xll.SNL.Clients.Office.Excel.Functions.SPG(A361, "SP_VOLUME_AVG_DAILY_TO_1YR_AVG_DAILY", , "1M")</f>
        <v>132.36000000000001</v>
      </c>
      <c r="F361" s="5">
        <f>_xll.SNL.Clients.Office.Excel.Functions.SPG(A361, "SP_VOLUME_AVG_DAILY_TO_1YR_AVG_DAILY", , "3M")</f>
        <v>109.67</v>
      </c>
      <c r="G361" s="9" t="str">
        <f>_xll.SNL.Clients.Office.Excel.Functions.SPG(A361, "IQ_SECTOR")</f>
        <v>Financials</v>
      </c>
      <c r="H361" s="9" t="str">
        <f>_xll.SNL.Clients.Office.Excel.Functions.SPG(A361, "IQ_INDUSTRY_GROUP")</f>
        <v>Insurance</v>
      </c>
      <c r="I361" s="9" t="str">
        <f>_xll.SNL.Clients.Office.Excel.Functions.SPG(A361, "IQ_INDUSTRY")</f>
        <v>Insurance</v>
      </c>
      <c r="J361" s="9" t="str">
        <f>_xll.SNL.Clients.Office.Excel.Functions.SPG(A361, "IQ_PRIMARY_INDUSTRY")</f>
        <v>Life and Health Insurance</v>
      </c>
      <c r="K361" s="9" t="str">
        <f>_xll.SNL.Clients.Office.Excel.Functions.SPG(A361, "NAICS_CODE", "Primary")</f>
        <v>524113 - Direct Life Insurance Carriers</v>
      </c>
      <c r="L361" s="9" t="str">
        <f>_xll.SNL.Clients.Office.Excel.Functions.SPG(A361, "SP_TOPICTAG")</f>
        <v>Employee Benefits; Digital Brokerage; Income Share Agreements; End-of-Life Planning</v>
      </c>
      <c r="M361" s="5">
        <f>_xll.SNL.Clients.Office.Excel.Functions.SPG(A361, "SP_PCT_SHARES_OWNED_ALL_INSTITUTIONS")</f>
        <v>73.42</v>
      </c>
      <c r="N361" s="9" t="str">
        <f>_xll.SNL.Clients.Office.Excel.Functions.SPG(A361, "RD_CREDIT_RATING_GLOBAL", "Issuer Credit Rating", "Local Currency LT|0")</f>
        <v>A-</v>
      </c>
      <c r="O361" s="9" t="str">
        <f>_xll.SNL.Clients.Office.Excel.Functions.SPG(A361, "RD_CWOL_GLOBAL", "Issuer Credit Rating", "Local Currency LT|0")</f>
        <v>Stable</v>
      </c>
      <c r="P361" s="9" t="str">
        <f>_xll.SNL.Clients.Office.Excel.Functions.SPG(A361, "RD_RATING_ACTION_GLOBAL", "Issuer Credit Rating", "Local Currency LT|0")</f>
        <v>CreditWatch/Outlook (06/28/2021)</v>
      </c>
      <c r="Q361" s="10">
        <f>_xll.SNL.Clients.Office.Excel.Functions.SPG(A361, "RD_LAST_REVIEW_DATE_GLOBAL", "Issuer Credit Rating", "Local Currency LT")</f>
        <v>45411</v>
      </c>
      <c r="R361" s="10">
        <f>_xll.SNL.Clients.Office.Excel.Functions.SPG(A361, "RD_CREDIT_RATING_DATE_GLOBAL", "Issuer Credit Rating", "Local Currency LT|0")</f>
        <v>43207</v>
      </c>
      <c r="S361" s="10">
        <f>_xll.SNL.Clients.Office.Excel.Functions.SPG(A361, "RD_CREDIT_WATCH_OUTLOOK_DATE_GLOBAL", "Issuer Credit Rating", "Local Currency LT|0")</f>
        <v>44375</v>
      </c>
    </row>
    <row r="362" spans="1:19">
      <c r="A362" t="s">
        <v>366</v>
      </c>
      <c r="B362" s="10">
        <f>_xll.SNL.Clients.Office.Excel.Functions.SPG(A362,"SP_IPO_DATE")</f>
        <v>35755</v>
      </c>
      <c r="C362" s="5">
        <f>_xll.SNL.Clients.Office.Excel.Functions.SPG(A362, "SP_VOLUME_AVG_WEEKLY_TO_SHARES_OUT", , "1M")</f>
        <v>2.2677709010561871</v>
      </c>
      <c r="D362" s="5">
        <f>_xll.SNL.Clients.Office.Excel.Functions.SPG(A362, "SP_VOLUME_AVG_WEEKLY_TO_SHARES_OUT", , "3M")</f>
        <v>2.2486433014035354</v>
      </c>
      <c r="E362" s="5">
        <f>_xll.SNL.Clients.Office.Excel.Functions.SPG(A362, "SP_VOLUME_AVG_DAILY_TO_1YR_AVG_DAILY", , "1M")</f>
        <v>110.03</v>
      </c>
      <c r="F362" s="5">
        <f>_xll.SNL.Clients.Office.Excel.Functions.SPG(A362, "SP_VOLUME_AVG_DAILY_TO_1YR_AVG_DAILY", , "3M")</f>
        <v>109.1</v>
      </c>
      <c r="G362" s="9" t="str">
        <f>_xll.SNL.Clients.Office.Excel.Functions.SPG(A362, "IQ_SECTOR")</f>
        <v>Real Estate</v>
      </c>
      <c r="H362" s="9" t="str">
        <f>_xll.SNL.Clients.Office.Excel.Functions.SPG(A362, "IQ_INDUSTRY_GROUP")</f>
        <v>Equity Real Estate Investment Trusts (REITs)</v>
      </c>
      <c r="I362" s="9" t="str">
        <f>_xll.SNL.Clients.Office.Excel.Functions.SPG(A362, "IQ_INDUSTRY")</f>
        <v>Industrial REITs</v>
      </c>
      <c r="J362" s="9" t="str">
        <f>_xll.SNL.Clients.Office.Excel.Functions.SPG(A362, "IQ_PRIMARY_INDUSTRY")</f>
        <v>Industrial REITs</v>
      </c>
      <c r="K362" s="9" t="str">
        <f>_xll.SNL.Clients.Office.Excel.Functions.SPG(A362, "NAICS_CODE", "Primary")</f>
        <v>531110 - Lessors of Residential Buildings and Dwellings</v>
      </c>
      <c r="L362" s="9" t="str">
        <f>_xll.SNL.Clients.Office.Excel.Functions.SPG(A362, "SP_TOPICTAG")</f>
        <v>Utility Scale Solar</v>
      </c>
      <c r="M362" s="5">
        <f>_xll.SNL.Clients.Office.Excel.Functions.SPG(A362, "SP_PCT_SHARES_OWNED_ALL_INSTITUTIONS")</f>
        <v>94.47</v>
      </c>
      <c r="N362" s="9" t="str">
        <f>_xll.SNL.Clients.Office.Excel.Functions.SPG(A362, "RD_CREDIT_RATING_GLOBAL", "Issuer Credit Rating", "Local Currency LT|0")</f>
        <v>A</v>
      </c>
      <c r="O362" s="9" t="str">
        <f>_xll.SNL.Clients.Office.Excel.Functions.SPG(A362, "RD_CWOL_GLOBAL", "Issuer Credit Rating", "Local Currency LT|0")</f>
        <v>Stable</v>
      </c>
      <c r="P362" s="9" t="str">
        <f>_xll.SNL.Clients.Office.Excel.Functions.SPG(A362, "RD_RATING_ACTION_GLOBAL", "Issuer Credit Rating", "Local Currency LT|0")</f>
        <v>Upgrade | CreditWatch/Outlook (08/02/2022)</v>
      </c>
      <c r="Q362" s="10">
        <f>_xll.SNL.Clients.Office.Excel.Functions.SPG(A362, "RD_LAST_REVIEW_DATE_GLOBAL", "Issuer Credit Rating", "Local Currency LT")</f>
        <v>45371</v>
      </c>
      <c r="R362" s="10">
        <f>_xll.SNL.Clients.Office.Excel.Functions.SPG(A362, "RD_CREDIT_RATING_DATE_GLOBAL", "Issuer Credit Rating", "Local Currency LT|0")</f>
        <v>44775</v>
      </c>
      <c r="S362" s="10">
        <f>_xll.SNL.Clients.Office.Excel.Functions.SPG(A362, "RD_CREDIT_WATCH_OUTLOOK_DATE_GLOBAL", "Issuer Credit Rating", "Local Currency LT|0")</f>
        <v>44775</v>
      </c>
    </row>
    <row r="363" spans="1:19">
      <c r="A363" t="s">
        <v>367</v>
      </c>
      <c r="B363" s="10">
        <f>_xll.SNL.Clients.Office.Excel.Functions.SPG(A363,"SP_IPO_DATE")</f>
        <v>37237</v>
      </c>
      <c r="C363" s="5">
        <f>_xll.SNL.Clients.Office.Excel.Functions.SPG(A363, "SP_VOLUME_AVG_WEEKLY_TO_SHARES_OUT", , "1M")</f>
        <v>2.6872708350119514</v>
      </c>
      <c r="D363" s="5">
        <f>_xll.SNL.Clients.Office.Excel.Functions.SPG(A363, "SP_VOLUME_AVG_WEEKLY_TO_SHARES_OUT", , "3M")</f>
        <v>2.228372541527937</v>
      </c>
      <c r="E363" s="5">
        <f>_xll.SNL.Clients.Office.Excel.Functions.SPG(A363, "SP_VOLUME_AVG_DAILY_TO_1YR_AVG_DAILY", , "1M")</f>
        <v>125.98</v>
      </c>
      <c r="F363" s="5">
        <f>_xll.SNL.Clients.Office.Excel.Functions.SPG(A363, "SP_VOLUME_AVG_DAILY_TO_1YR_AVG_DAILY", , "3M")</f>
        <v>104.47</v>
      </c>
      <c r="G363" s="9" t="str">
        <f>_xll.SNL.Clients.Office.Excel.Functions.SPG(A363, "IQ_SECTOR")</f>
        <v>Financials</v>
      </c>
      <c r="H363" s="9" t="str">
        <f>_xll.SNL.Clients.Office.Excel.Functions.SPG(A363, "IQ_INDUSTRY_GROUP")</f>
        <v>Insurance</v>
      </c>
      <c r="I363" s="9" t="str">
        <f>_xll.SNL.Clients.Office.Excel.Functions.SPG(A363, "IQ_INDUSTRY")</f>
        <v>Insurance</v>
      </c>
      <c r="J363" s="9" t="str">
        <f>_xll.SNL.Clients.Office.Excel.Functions.SPG(A363, "IQ_PRIMARY_INDUSTRY")</f>
        <v>Life and Health Insurance</v>
      </c>
      <c r="K363" s="9" t="str">
        <f>_xll.SNL.Clients.Office.Excel.Functions.SPG(A363, "NAICS_CODE", "Primary")</f>
        <v>524113 - Direct Life Insurance Carriers</v>
      </c>
      <c r="L363" s="9" t="str">
        <f>_xll.SNL.Clients.Office.Excel.Functions.SPG(A363, "SP_TOPICTAG")</f>
        <v>Text Analytics; Employee Benefits; Digital Brokerage</v>
      </c>
      <c r="M363" s="5">
        <f>_xll.SNL.Clients.Office.Excel.Functions.SPG(A363, "SP_PCT_SHARES_OWNED_ALL_INSTITUTIONS")</f>
        <v>59.92</v>
      </c>
      <c r="N363" s="9" t="str">
        <f>_xll.SNL.Clients.Office.Excel.Functions.SPG(A363, "RD_CREDIT_RATING_GLOBAL", "Issuer Credit Rating", "Local Currency LT|0")</f>
        <v>A</v>
      </c>
      <c r="O363" s="9" t="str">
        <f>_xll.SNL.Clients.Office.Excel.Functions.SPG(A363, "RD_CWOL_GLOBAL", "Issuer Credit Rating", "Local Currency LT|0")</f>
        <v>Stable</v>
      </c>
      <c r="P363" s="9" t="str">
        <f>_xll.SNL.Clients.Office.Excel.Functions.SPG(A363, "RD_RATING_ACTION_GLOBAL", "Issuer Credit Rating", "Local Currency LT|0")</f>
        <v>CreditWatch/Outlook (02/16/2024)</v>
      </c>
      <c r="Q363" s="10">
        <f>_xll.SNL.Clients.Office.Excel.Functions.SPG(A363, "RD_LAST_REVIEW_DATE_GLOBAL", "Issuer Credit Rating", "Local Currency LT")</f>
        <v>45620</v>
      </c>
      <c r="R363" s="10">
        <f>_xll.SNL.Clients.Office.Excel.Functions.SPG(A363, "RD_CREDIT_RATING_DATE_GLOBAL", "Issuer Credit Rating", "Local Currency LT|0")</f>
        <v>39861</v>
      </c>
      <c r="S363" s="10">
        <f>_xll.SNL.Clients.Office.Excel.Functions.SPG(A363, "RD_CREDIT_WATCH_OUTLOOK_DATE_GLOBAL", "Issuer Credit Rating", "Local Currency LT|0")</f>
        <v>45338</v>
      </c>
    </row>
    <row r="364" spans="1:19">
      <c r="A364" t="s">
        <v>368</v>
      </c>
      <c r="B364" t="str">
        <f>_xll.SNL.Clients.Office.Excel.Functions.SPG(A364,"SP_IPO_DATE")</f>
        <v/>
      </c>
      <c r="C364" s="5">
        <f>_xll.SNL.Clients.Office.Excel.Functions.SPG(A364, "SP_VOLUME_AVG_WEEKLY_TO_SHARES_OUT", , "1M")</f>
        <v>4.8648962446521695</v>
      </c>
      <c r="D364" s="5">
        <f>_xll.SNL.Clients.Office.Excel.Functions.SPG(A364, "SP_VOLUME_AVG_WEEKLY_TO_SHARES_OUT", , "3M")</f>
        <v>3.7437193511195432</v>
      </c>
      <c r="E364" s="5">
        <f>_xll.SNL.Clients.Office.Excel.Functions.SPG(A364, "SP_VOLUME_AVG_DAILY_TO_1YR_AVG_DAILY", , "1M")</f>
        <v>143.47</v>
      </c>
      <c r="F364" s="5">
        <f>_xll.SNL.Clients.Office.Excel.Functions.SPG(A364, "SP_VOLUME_AVG_DAILY_TO_1YR_AVG_DAILY", , "3M")</f>
        <v>110.41</v>
      </c>
      <c r="G364" s="9" t="str">
        <f>_xll.SNL.Clients.Office.Excel.Functions.SPG(A364, "IQ_SECTOR")</f>
        <v>Information Technology</v>
      </c>
      <c r="H364" s="9" t="str">
        <f>_xll.SNL.Clients.Office.Excel.Functions.SPG(A364, "IQ_INDUSTRY_GROUP")</f>
        <v>Software and Services</v>
      </c>
      <c r="I364" s="9" t="str">
        <f>_xll.SNL.Clients.Office.Excel.Functions.SPG(A364, "IQ_INDUSTRY")</f>
        <v>Software</v>
      </c>
      <c r="J364" s="9" t="str">
        <f>_xll.SNL.Clients.Office.Excel.Functions.SPG(A364, "IQ_PRIMARY_INDUSTRY")</f>
        <v>Application Software</v>
      </c>
      <c r="K364" s="9" t="str">
        <f>_xll.SNL.Clients.Office.Excel.Functions.SPG(A364, "NAICS_CODE", "Primary")</f>
        <v>513210 - Software Publishers</v>
      </c>
      <c r="L364" s="9" t="str">
        <f>_xll.SNL.Clients.Office.Excel.Functions.SPG(A364, "SP_TOPICTAG")</f>
        <v>Software Development; Cloud Management; Machine Learning; Cloud Infrastructure; Cloud Storage; Process Automation; Artificial Intelligence</v>
      </c>
      <c r="M364" s="5">
        <f>_xll.SNL.Clients.Office.Excel.Functions.SPG(A364, "SP_PCT_SHARES_OWNED_ALL_INSTITUTIONS")</f>
        <v>97.75</v>
      </c>
      <c r="N364" s="9" t="str">
        <f>_xll.SNL.Clients.Office.Excel.Functions.SPG(A364, "RD_CREDIT_RATING_GLOBAL", "Issuer Credit Rating", "Local Currency LT|0")</f>
        <v>BB+</v>
      </c>
      <c r="O364" s="9" t="str">
        <f>_xll.SNL.Clients.Office.Excel.Functions.SPG(A364, "RD_CWOL_GLOBAL", "Issuer Credit Rating", "Local Currency LT|0")</f>
        <v>Stable</v>
      </c>
      <c r="P364" s="9" t="str">
        <f>_xll.SNL.Clients.Office.Excel.Functions.SPG(A364, "RD_RATING_ACTION_GLOBAL", "Issuer Credit Rating", "Local Currency LT|0")</f>
        <v>Upgrade | CreditWatch/Outlook (12/04/2020)</v>
      </c>
      <c r="Q364" s="10">
        <f>_xll.SNL.Clients.Office.Excel.Functions.SPG(A364, "RD_LAST_REVIEW_DATE_GLOBAL", "Issuer Credit Rating", "Local Currency LT")</f>
        <v>45400</v>
      </c>
      <c r="R364" s="10">
        <f>_xll.SNL.Clients.Office.Excel.Functions.SPG(A364, "RD_CREDIT_RATING_DATE_GLOBAL", "Issuer Credit Rating", "Local Currency LT|0")</f>
        <v>44169</v>
      </c>
      <c r="S364" s="10">
        <f>_xll.SNL.Clients.Office.Excel.Functions.SPG(A364, "RD_CREDIT_WATCH_OUTLOOK_DATE_GLOBAL", "Issuer Credit Rating", "Local Currency LT|0")</f>
        <v>44169</v>
      </c>
    </row>
    <row r="365" spans="1:19">
      <c r="A365" t="s">
        <v>369</v>
      </c>
      <c r="B365" t="str">
        <f>_xll.SNL.Clients.Office.Excel.Functions.SPG(A365,"SP_IPO_DATE")</f>
        <v/>
      </c>
      <c r="C365" s="5">
        <f>_xll.SNL.Clients.Office.Excel.Functions.SPG(A365, "SP_VOLUME_AVG_WEEKLY_TO_SHARES_OUT", , "1M")</f>
        <v>2.2759617478450584</v>
      </c>
      <c r="D365" s="5">
        <f>_xll.SNL.Clients.Office.Excel.Functions.SPG(A365, "SP_VOLUME_AVG_WEEKLY_TO_SHARES_OUT", , "3M")</f>
        <v>2.2725129915349784</v>
      </c>
      <c r="E365" s="5">
        <f>_xll.SNL.Clients.Office.Excel.Functions.SPG(A365, "SP_VOLUME_AVG_DAILY_TO_1YR_AVG_DAILY", , "1M")</f>
        <v>84.9</v>
      </c>
      <c r="F365" s="5">
        <f>_xll.SNL.Clients.Office.Excel.Functions.SPG(A365, "SP_VOLUME_AVG_DAILY_TO_1YR_AVG_DAILY", , "3M")</f>
        <v>84.77</v>
      </c>
      <c r="G365" s="9" t="str">
        <f>_xll.SNL.Clients.Office.Excel.Functions.SPG(A365, "IQ_SECTOR")</f>
        <v>Utilities</v>
      </c>
      <c r="H365" s="9" t="str">
        <f>_xll.SNL.Clients.Office.Excel.Functions.SPG(A365, "IQ_INDUSTRY_GROUP")</f>
        <v>Utilities</v>
      </c>
      <c r="I365" s="9" t="str">
        <f>_xll.SNL.Clients.Office.Excel.Functions.SPG(A365, "IQ_INDUSTRY")</f>
        <v>Multi-Utilities</v>
      </c>
      <c r="J365" s="9" t="str">
        <f>_xll.SNL.Clients.Office.Excel.Functions.SPG(A365, "IQ_PRIMARY_INDUSTRY")</f>
        <v>Multi-Utilities</v>
      </c>
      <c r="K365" s="9" t="str">
        <f>_xll.SNL.Clients.Office.Excel.Functions.SPG(A365, "NAICS_CODE", "Primary")</f>
        <v>2211 - Electric Power Generation, Transmission and Distribution</v>
      </c>
      <c r="L365" s="9" t="str">
        <f>_xll.SNL.Clients.Office.Excel.Functions.SPG(A365, "SP_TOPICTAG")</f>
        <v>Clean Energy; Energy Efficiency; Energy Management; Energy Storage; Fuel Cells; Smart Energy; Power Grid; Utility Scale Solar</v>
      </c>
      <c r="M365" s="5">
        <f>_xll.SNL.Clients.Office.Excel.Functions.SPG(A365, "SP_PCT_SHARES_OWNED_ALL_INSTITUTIONS")</f>
        <v>76.959999999999994</v>
      </c>
      <c r="N365" s="9" t="str">
        <f>_xll.SNL.Clients.Office.Excel.Functions.SPG(A365, "RD_CREDIT_RATING_GLOBAL", "Issuer Credit Rating", "Local Currency LT|0")</f>
        <v>BBB+</v>
      </c>
      <c r="O365" s="9" t="str">
        <f>_xll.SNL.Clients.Office.Excel.Functions.SPG(A365, "RD_CWOL_GLOBAL", "Issuer Credit Rating", "Local Currency LT|0")</f>
        <v>Stable</v>
      </c>
      <c r="P365" s="9" t="str">
        <f>_xll.SNL.Clients.Office.Excel.Functions.SPG(A365, "RD_RATING_ACTION_GLOBAL", "Issuer Credit Rating", "Local Currency LT|0")</f>
        <v>CreditWatch/Outlook (05/05/2015)</v>
      </c>
      <c r="Q365" s="10">
        <f>_xll.SNL.Clients.Office.Excel.Functions.SPG(A365, "RD_LAST_REVIEW_DATE_GLOBAL", "Issuer Credit Rating", "Local Currency LT")</f>
        <v>45400</v>
      </c>
      <c r="R365" s="10">
        <f>_xll.SNL.Clients.Office.Excel.Functions.SPG(A365, "RD_CREDIT_RATING_DATE_GLOBAL", "Issuer Credit Rating", "Local Currency LT|0")</f>
        <v>41387</v>
      </c>
      <c r="S365" s="10">
        <f>_xll.SNL.Clients.Office.Excel.Functions.SPG(A365, "RD_CREDIT_WATCH_OUTLOOK_DATE_GLOBAL", "Issuer Credit Rating", "Local Currency LT|0")</f>
        <v>42129</v>
      </c>
    </row>
    <row r="366" spans="1:19">
      <c r="A366" t="s">
        <v>370</v>
      </c>
      <c r="B366" s="10">
        <f>_xll.SNL.Clients.Office.Excel.Functions.SPG(A366,"SP_IPO_DATE")</f>
        <v>29555</v>
      </c>
      <c r="C366" s="5">
        <f>_xll.SNL.Clients.Office.Excel.Functions.SPG(A366, "SP_VOLUME_AVG_WEEKLY_TO_SHARES_OUT", , "1M")</f>
        <v>1.9949611306237083</v>
      </c>
      <c r="D366" s="5">
        <f>_xll.SNL.Clients.Office.Excel.Functions.SPG(A366, "SP_VOLUME_AVG_WEEKLY_TO_SHARES_OUT", , "3M")</f>
        <v>2.0353538819772252</v>
      </c>
      <c r="E366" s="5">
        <f>_xll.SNL.Clients.Office.Excel.Functions.SPG(A366, "SP_VOLUME_AVG_DAILY_TO_1YR_AVG_DAILY", , "1M")</f>
        <v>97.74</v>
      </c>
      <c r="F366" s="5">
        <f>_xll.SNL.Clients.Office.Excel.Functions.SPG(A366, "SP_VOLUME_AVG_DAILY_TO_1YR_AVG_DAILY", , "3M")</f>
        <v>99.72</v>
      </c>
      <c r="G366" s="9" t="str">
        <f>_xll.SNL.Clients.Office.Excel.Functions.SPG(A366, "IQ_SECTOR")</f>
        <v>Real Estate</v>
      </c>
      <c r="H366" s="9" t="str">
        <f>_xll.SNL.Clients.Office.Excel.Functions.SPG(A366, "IQ_INDUSTRY_GROUP")</f>
        <v>Equity Real Estate Investment Trusts (REITs)</v>
      </c>
      <c r="I366" s="9" t="str">
        <f>_xll.SNL.Clients.Office.Excel.Functions.SPG(A366, "IQ_INDUSTRY")</f>
        <v>Specialized REITs</v>
      </c>
      <c r="J366" s="9" t="str">
        <f>_xll.SNL.Clients.Office.Excel.Functions.SPG(A366, "IQ_PRIMARY_INDUSTRY")</f>
        <v>Self-Storage REITs</v>
      </c>
      <c r="K366" s="9" t="str">
        <f>_xll.SNL.Clients.Office.Excel.Functions.SPG(A366, "NAICS_CODE", "Primary")</f>
        <v>531110 - Lessors of Residential Buildings and Dwellings</v>
      </c>
      <c r="L366" s="9" t="str">
        <f>_xll.SNL.Clients.Office.Excel.Functions.SPG(A366, "SP_TOPICTAG")</f>
        <v/>
      </c>
      <c r="M366" s="5">
        <f>_xll.SNL.Clients.Office.Excel.Functions.SPG(A366, "SP_PCT_SHARES_OWNED_ALL_INSTITUTIONS")</f>
        <v>82.49</v>
      </c>
      <c r="N366" s="9" t="str">
        <f>_xll.SNL.Clients.Office.Excel.Functions.SPG(A366, "RD_CREDIT_RATING_GLOBAL", "Issuer Credit Rating", "Local Currency LT|0")</f>
        <v>A</v>
      </c>
      <c r="O366" s="9" t="str">
        <f>_xll.SNL.Clients.Office.Excel.Functions.SPG(A366, "RD_CWOL_GLOBAL", "Issuer Credit Rating", "Local Currency LT|0")</f>
        <v>Stable</v>
      </c>
      <c r="P366" s="9" t="str">
        <f>_xll.SNL.Clients.Office.Excel.Functions.SPG(A366, "RD_RATING_ACTION_GLOBAL", "Issuer Credit Rating", "Local Currency LT|0")</f>
        <v>Upgrade | CreditWatch/Outlook (12/10/2010)</v>
      </c>
      <c r="Q366" s="10">
        <f>_xll.SNL.Clients.Office.Excel.Functions.SPG(A366, "RD_LAST_REVIEW_DATE_GLOBAL", "Issuer Credit Rating", "Local Currency LT")</f>
        <v>45538</v>
      </c>
      <c r="R366" s="10">
        <f>_xll.SNL.Clients.Office.Excel.Functions.SPG(A366, "RD_CREDIT_RATING_DATE_GLOBAL", "Issuer Credit Rating", "Local Currency LT|0")</f>
        <v>40522</v>
      </c>
      <c r="S366" s="10">
        <f>_xll.SNL.Clients.Office.Excel.Functions.SPG(A366, "RD_CREDIT_WATCH_OUTLOOK_DATE_GLOBAL", "Issuer Credit Rating", "Local Currency LT|0")</f>
        <v>40522</v>
      </c>
    </row>
    <row r="367" spans="1:19">
      <c r="A367" t="s">
        <v>371</v>
      </c>
      <c r="B367" t="str">
        <f>_xll.SNL.Clients.Office.Excel.Functions.SPG(A367,"SP_IPO_DATE")</f>
        <v/>
      </c>
      <c r="C367" s="5">
        <f>_xll.SNL.Clients.Office.Excel.Functions.SPG(A367, "SP_VOLUME_AVG_WEEKLY_TO_SHARES_OUT", , "1M")</f>
        <v>6.0225940032182468</v>
      </c>
      <c r="D367" s="5">
        <f>_xll.SNL.Clients.Office.Excel.Functions.SPG(A367, "SP_VOLUME_AVG_WEEKLY_TO_SHARES_OUT", , "3M")</f>
        <v>4.9543650665729828</v>
      </c>
      <c r="E367" s="5">
        <f>_xll.SNL.Clients.Office.Excel.Functions.SPG(A367, "SP_VOLUME_AVG_DAILY_TO_1YR_AVG_DAILY", , "1M")</f>
        <v>129.87</v>
      </c>
      <c r="F367" s="5">
        <f>_xll.SNL.Clients.Office.Excel.Functions.SPG(A367, "SP_VOLUME_AVG_DAILY_TO_1YR_AVG_DAILY", , "3M")</f>
        <v>106.84</v>
      </c>
      <c r="G367" s="9" t="str">
        <f>_xll.SNL.Clients.Office.Excel.Functions.SPG(A367, "IQ_SECTOR")</f>
        <v>Consumer Discretionary</v>
      </c>
      <c r="H367" s="9" t="str">
        <f>_xll.SNL.Clients.Office.Excel.Functions.SPG(A367, "IQ_INDUSTRY_GROUP")</f>
        <v>Consumer Durables and Apparel</v>
      </c>
      <c r="I367" s="9" t="str">
        <f>_xll.SNL.Clients.Office.Excel.Functions.SPG(A367, "IQ_INDUSTRY")</f>
        <v>Household Durables</v>
      </c>
      <c r="J367" s="9" t="str">
        <f>_xll.SNL.Clients.Office.Excel.Functions.SPG(A367, "IQ_PRIMARY_INDUSTRY")</f>
        <v>Homebuilding</v>
      </c>
      <c r="K367" s="9" t="str">
        <f>_xll.SNL.Clients.Office.Excel.Functions.SPG(A367, "NAICS_CODE", "Primary")</f>
        <v>23611 - Residential Building Construction</v>
      </c>
      <c r="L367" s="9" t="str">
        <f>_xll.SNL.Clients.Office.Excel.Functions.SPG(A367, "SP_TOPICTAG")</f>
        <v>Home Improvement</v>
      </c>
      <c r="M367" s="5">
        <f>_xll.SNL.Clients.Office.Excel.Functions.SPG(A367, "SP_PCT_SHARES_OWNED_ALL_INSTITUTIONS")</f>
        <v>94.67</v>
      </c>
      <c r="N367" s="9" t="str">
        <f>_xll.SNL.Clients.Office.Excel.Functions.SPG(A367, "RD_CREDIT_RATING_GLOBAL", "Issuer Credit Rating", "Local Currency LT|0")</f>
        <v>BBB</v>
      </c>
      <c r="O367" s="9" t="str">
        <f>_xll.SNL.Clients.Office.Excel.Functions.SPG(A367, "RD_CWOL_GLOBAL", "Issuer Credit Rating", "Local Currency LT|0")</f>
        <v>Positive</v>
      </c>
      <c r="P367" s="9" t="str">
        <f>_xll.SNL.Clients.Office.Excel.Functions.SPG(A367, "RD_RATING_ACTION_GLOBAL", "Issuer Credit Rating", "Local Currency LT|0")</f>
        <v>CreditWatch/Outlook (08/26/2024)</v>
      </c>
      <c r="Q367" s="10">
        <f>_xll.SNL.Clients.Office.Excel.Functions.SPG(A367, "RD_LAST_REVIEW_DATE_GLOBAL", "Issuer Credit Rating", "Local Currency LT")</f>
        <v>45530</v>
      </c>
      <c r="R367" s="10">
        <f>_xll.SNL.Clients.Office.Excel.Functions.SPG(A367, "RD_CREDIT_RATING_DATE_GLOBAL", "Issuer Credit Rating", "Local Currency LT|0")</f>
        <v>45134</v>
      </c>
      <c r="S367" s="10">
        <f>_xll.SNL.Clients.Office.Excel.Functions.SPG(A367, "RD_CREDIT_WATCH_OUTLOOK_DATE_GLOBAL", "Issuer Credit Rating", "Local Currency LT|0")</f>
        <v>45530</v>
      </c>
    </row>
    <row r="368" spans="1:19">
      <c r="A368" t="s">
        <v>372</v>
      </c>
      <c r="B368" t="str">
        <f>_xll.SNL.Clients.Office.Excel.Functions.SPG(A368,"SP_IPO_DATE")</f>
        <v/>
      </c>
      <c r="C368" s="5">
        <f>_xll.SNL.Clients.Office.Excel.Functions.SPG(A368, "SP_VOLUME_AVG_WEEKLY_TO_SHARES_OUT", , "1M")</f>
        <v>3.7186746687454488</v>
      </c>
      <c r="D368" s="5">
        <f>_xll.SNL.Clients.Office.Excel.Functions.SPG(A368, "SP_VOLUME_AVG_WEEKLY_TO_SHARES_OUT", , "3M")</f>
        <v>3.6670866438595255</v>
      </c>
      <c r="E368" s="5">
        <f>_xll.SNL.Clients.Office.Excel.Functions.SPG(A368, "SP_VOLUME_AVG_DAILY_TO_1YR_AVG_DAILY", , "1M")</f>
        <v>93.79</v>
      </c>
      <c r="F368" s="5">
        <f>_xll.SNL.Clients.Office.Excel.Functions.SPG(A368, "SP_VOLUME_AVG_DAILY_TO_1YR_AVG_DAILY", , "3M")</f>
        <v>92.49</v>
      </c>
      <c r="G368" s="9" t="str">
        <f>_xll.SNL.Clients.Office.Excel.Functions.SPG(A368, "IQ_SECTOR")</f>
        <v>Information Technology</v>
      </c>
      <c r="H368" s="9" t="str">
        <f>_xll.SNL.Clients.Office.Excel.Functions.SPG(A368, "IQ_INDUSTRY_GROUP")</f>
        <v>Semiconductors and Semiconductor Equipment</v>
      </c>
      <c r="I368" s="9" t="str">
        <f>_xll.SNL.Clients.Office.Excel.Functions.SPG(A368, "IQ_INDUSTRY")</f>
        <v>Semiconductors and Semiconductor Equipment</v>
      </c>
      <c r="J368" s="9" t="str">
        <f>_xll.SNL.Clients.Office.Excel.Functions.SPG(A368, "IQ_PRIMARY_INDUSTRY")</f>
        <v>Semiconductors</v>
      </c>
      <c r="K368" s="9" t="str">
        <f>_xll.SNL.Clients.Office.Excel.Functions.SPG(A368, "NAICS_CODE", "Primary")</f>
        <v>334413 - Semiconductor and Related Device Manufacturing</v>
      </c>
      <c r="L368" s="9" t="str">
        <f>_xll.SNL.Clients.Office.Excel.Functions.SPG(A368, "SP_TOPICTAG")</f>
        <v>Computer Vision; GPS; Sensors; Smart Cities; Artificial Intelligence; 5G</v>
      </c>
      <c r="M368" s="5">
        <f>_xll.SNL.Clients.Office.Excel.Functions.SPG(A368, "SP_PCT_SHARES_OWNED_ALL_INSTITUTIONS")</f>
        <v>78.290000000000006</v>
      </c>
      <c r="N368" s="9" t="str">
        <f>_xll.SNL.Clients.Office.Excel.Functions.SPG(A368, "RD_CREDIT_RATING_GLOBAL", "Issuer Credit Rating", "Local Currency LT|0")</f>
        <v>A</v>
      </c>
      <c r="O368" s="9" t="str">
        <f>_xll.SNL.Clients.Office.Excel.Functions.SPG(A368, "RD_CWOL_GLOBAL", "Issuer Credit Rating", "Local Currency LT|0")</f>
        <v>Stable</v>
      </c>
      <c r="P368" s="9" t="str">
        <f>_xll.SNL.Clients.Office.Excel.Functions.SPG(A368, "RD_RATING_ACTION_GLOBAL", "Issuer Credit Rating", "Local Currency LT|0")</f>
        <v>Upgrade | CreditWatch/Outlook (12/09/2021)</v>
      </c>
      <c r="Q368" s="10">
        <f>_xll.SNL.Clients.Office.Excel.Functions.SPG(A368, "RD_LAST_REVIEW_DATE_GLOBAL", "Issuer Credit Rating", "Local Currency LT")</f>
        <v>45359</v>
      </c>
      <c r="R368" s="10">
        <f>_xll.SNL.Clients.Office.Excel.Functions.SPG(A368, "RD_CREDIT_RATING_DATE_GLOBAL", "Issuer Credit Rating", "Local Currency LT|0")</f>
        <v>44539</v>
      </c>
      <c r="S368" s="10">
        <f>_xll.SNL.Clients.Office.Excel.Functions.SPG(A368, "RD_CREDIT_WATCH_OUTLOOK_DATE_GLOBAL", "Issuer Credit Rating", "Local Currency LT|0")</f>
        <v>44539</v>
      </c>
    </row>
    <row r="369" spans="1:19">
      <c r="A369" t="s">
        <v>373</v>
      </c>
      <c r="B369" s="10">
        <f>_xll.SNL.Clients.Office.Excel.Functions.SPG(A369,"SP_IPO_DATE")</f>
        <v>35838</v>
      </c>
      <c r="C369" s="5">
        <f>_xll.SNL.Clients.Office.Excel.Functions.SPG(A369, "SP_VOLUME_AVG_WEEKLY_TO_SHARES_OUT", , "1M")</f>
        <v>5.1351686063105584</v>
      </c>
      <c r="D369" s="5">
        <f>_xll.SNL.Clients.Office.Excel.Functions.SPG(A369, "SP_VOLUME_AVG_WEEKLY_TO_SHARES_OUT", , "3M")</f>
        <v>3.8661181250919059</v>
      </c>
      <c r="E369" s="5">
        <f>_xll.SNL.Clients.Office.Excel.Functions.SPG(A369, "SP_VOLUME_AVG_DAILY_TO_1YR_AVG_DAILY", , "1M")</f>
        <v>160.25</v>
      </c>
      <c r="F369" s="5">
        <f>_xll.SNL.Clients.Office.Excel.Functions.SPG(A369, "SP_VOLUME_AVG_DAILY_TO_1YR_AVG_DAILY", , "3M")</f>
        <v>120.65</v>
      </c>
      <c r="G369" s="9" t="str">
        <f>_xll.SNL.Clients.Office.Excel.Functions.SPG(A369, "IQ_SECTOR")</f>
        <v>Industrials</v>
      </c>
      <c r="H369" s="9" t="str">
        <f>_xll.SNL.Clients.Office.Excel.Functions.SPG(A369, "IQ_INDUSTRY_GROUP")</f>
        <v>Capital Goods</v>
      </c>
      <c r="I369" s="9" t="str">
        <f>_xll.SNL.Clients.Office.Excel.Functions.SPG(A369, "IQ_INDUSTRY")</f>
        <v>Construction and Engineering</v>
      </c>
      <c r="J369" s="9" t="str">
        <f>_xll.SNL.Clients.Office.Excel.Functions.SPG(A369, "IQ_PRIMARY_INDUSTRY")</f>
        <v>Construction and Engineering</v>
      </c>
      <c r="K369" s="9" t="str">
        <f>_xll.SNL.Clients.Office.Excel.Functions.SPG(A369, "NAICS_CODE", "Primary")</f>
        <v>238 - Specialty Trade Contractors</v>
      </c>
      <c r="L369" s="9" t="str">
        <f>_xll.SNL.Clients.Office.Excel.Functions.SPG(A369, "SP_TOPICTAG")</f>
        <v>Clean Energy; Energy Efficiency; Energy Management; Energy Storage; Environmental Engineering; Smart Energy; Utility Scale Solar</v>
      </c>
      <c r="M369" s="5">
        <f>_xll.SNL.Clients.Office.Excel.Functions.SPG(A369, "SP_PCT_SHARES_OWNED_ALL_INSTITUTIONS")</f>
        <v>92.32</v>
      </c>
      <c r="N369" s="9" t="str">
        <f>_xll.SNL.Clients.Office.Excel.Functions.SPG(A369, "RD_CREDIT_RATING_GLOBAL", "Issuer Credit Rating", "Local Currency LT|0")</f>
        <v>BBB-</v>
      </c>
      <c r="O369" s="9" t="str">
        <f>_xll.SNL.Clients.Office.Excel.Functions.SPG(A369, "RD_CWOL_GLOBAL", "Issuer Credit Rating", "Local Currency LT|0")</f>
        <v>Positive</v>
      </c>
      <c r="P369" s="9" t="str">
        <f>_xll.SNL.Clients.Office.Excel.Functions.SPG(A369, "RD_RATING_ACTION_GLOBAL", "Issuer Credit Rating", "Local Currency LT|0")</f>
        <v>CreditWatch/Outlook (05/21/2024)</v>
      </c>
      <c r="Q369" s="10">
        <f>_xll.SNL.Clients.Office.Excel.Functions.SPG(A369, "RD_LAST_REVIEW_DATE_GLOBAL", "Issuer Credit Rating", "Local Currency LT")</f>
        <v>45447</v>
      </c>
      <c r="R369" s="10">
        <f>_xll.SNL.Clients.Office.Excel.Functions.SPG(A369, "RD_CREDIT_RATING_DATE_GLOBAL", "Issuer Credit Rating", "Local Currency LT|0")</f>
        <v>44088</v>
      </c>
      <c r="S369" s="10">
        <f>_xll.SNL.Clients.Office.Excel.Functions.SPG(A369, "RD_CREDIT_WATCH_OUTLOOK_DATE_GLOBAL", "Issuer Credit Rating", "Local Currency LT|0")</f>
        <v>45433</v>
      </c>
    </row>
    <row r="370" spans="1:19">
      <c r="A370" t="s">
        <v>374</v>
      </c>
      <c r="B370" t="str">
        <f>_xll.SNL.Clients.Office.Excel.Functions.SPG(A370,"SP_IPO_DATE")</f>
        <v/>
      </c>
      <c r="C370" s="5">
        <f>_xll.SNL.Clients.Office.Excel.Functions.SPG(A370, "SP_VOLUME_AVG_WEEKLY_TO_SHARES_OUT", , "1M")</f>
        <v>4.8780791505791496</v>
      </c>
      <c r="D370" s="5">
        <f>_xll.SNL.Clients.Office.Excel.Functions.SPG(A370, "SP_VOLUME_AVG_WEEKLY_TO_SHARES_OUT", , "3M")</f>
        <v>4.0912894507410629</v>
      </c>
      <c r="E370" s="5">
        <f>_xll.SNL.Clients.Office.Excel.Functions.SPG(A370, "SP_VOLUME_AVG_DAILY_TO_1YR_AVG_DAILY", , "1M")</f>
        <v>122.6</v>
      </c>
      <c r="F370" s="5">
        <f>_xll.SNL.Clients.Office.Excel.Functions.SPG(A370, "SP_VOLUME_AVG_DAILY_TO_1YR_AVG_DAILY", , "3M")</f>
        <v>102.83</v>
      </c>
      <c r="G370" s="9" t="str">
        <f>_xll.SNL.Clients.Office.Excel.Functions.SPG(A370, "IQ_SECTOR")</f>
        <v>Health Care</v>
      </c>
      <c r="H370" s="9" t="str">
        <f>_xll.SNL.Clients.Office.Excel.Functions.SPG(A370, "IQ_INDUSTRY_GROUP")</f>
        <v>Health Care Equipment and Services</v>
      </c>
      <c r="I370" s="9" t="str">
        <f>_xll.SNL.Clients.Office.Excel.Functions.SPG(A370, "IQ_INDUSTRY")</f>
        <v>Health Care Providers and Services</v>
      </c>
      <c r="J370" s="9" t="str">
        <f>_xll.SNL.Clients.Office.Excel.Functions.SPG(A370, "IQ_PRIMARY_INDUSTRY")</f>
        <v>Health Care Services</v>
      </c>
      <c r="K370" s="9" t="str">
        <f>_xll.SNL.Clients.Office.Excel.Functions.SPG(A370, "NAICS_CODE", "Primary")</f>
        <v>621511 - Medical Laboratories</v>
      </c>
      <c r="L370" s="9" t="str">
        <f>_xll.SNL.Clients.Office.Excel.Functions.SPG(A370, "SP_TOPICTAG")</f>
        <v>Health Diagnostics; MHealth; Chronic Diseases; Infectious Diseases; Neurology; Oncology</v>
      </c>
      <c r="M370" s="5">
        <f>_xll.SNL.Clients.Office.Excel.Functions.SPG(A370, "SP_PCT_SHARES_OWNED_ALL_INSTITUTIONS")</f>
        <v>90.97</v>
      </c>
      <c r="N370" s="9" t="str">
        <f>_xll.SNL.Clients.Office.Excel.Functions.SPG(A370, "RD_CREDIT_RATING_GLOBAL", "Issuer Credit Rating", "Local Currency LT|0")</f>
        <v>BBB+</v>
      </c>
      <c r="O370" s="9" t="str">
        <f>_xll.SNL.Clients.Office.Excel.Functions.SPG(A370, "RD_CWOL_GLOBAL", "Issuer Credit Rating", "Local Currency LT|0")</f>
        <v>Stable</v>
      </c>
      <c r="P370" s="9" t="str">
        <f>_xll.SNL.Clients.Office.Excel.Functions.SPG(A370, "RD_RATING_ACTION_GLOBAL", "Issuer Credit Rating", "Local Currency LT|0")</f>
        <v>CreditWatch/Outlook (04/30/2015)</v>
      </c>
      <c r="Q370" s="10">
        <f>_xll.SNL.Clients.Office.Excel.Functions.SPG(A370, "RD_LAST_REVIEW_DATE_GLOBAL", "Issuer Credit Rating", "Local Currency LT")</f>
        <v>45461</v>
      </c>
      <c r="R370" s="10">
        <f>_xll.SNL.Clients.Office.Excel.Functions.SPG(A370, "RD_CREDIT_RATING_DATE_GLOBAL", "Issuer Credit Rating", "Local Currency LT|0")</f>
        <v>38649</v>
      </c>
      <c r="S370" s="10">
        <f>_xll.SNL.Clients.Office.Excel.Functions.SPG(A370, "RD_CREDIT_WATCH_OUTLOOK_DATE_GLOBAL", "Issuer Credit Rating", "Local Currency LT|0")</f>
        <v>42124</v>
      </c>
    </row>
    <row r="371" spans="1:19">
      <c r="A371" t="s">
        <v>375</v>
      </c>
      <c r="B371" s="10">
        <f>_xll.SNL.Clients.Office.Excel.Functions.SPG(A371,"SP_IPO_DATE")</f>
        <v>35592</v>
      </c>
      <c r="C371" s="5">
        <f>_xll.SNL.Clients.Office.Excel.Functions.SPG(A371, "SP_VOLUME_AVG_WEEKLY_TO_SHARES_OUT", , "1M")</f>
        <v>10.092119363429584</v>
      </c>
      <c r="D371" s="5">
        <f>_xll.SNL.Clients.Office.Excel.Functions.SPG(A371, "SP_VOLUME_AVG_WEEKLY_TO_SHARES_OUT", , "3M")</f>
        <v>8.978560861858508</v>
      </c>
      <c r="E371" s="5">
        <f>_xll.SNL.Clients.Office.Excel.Functions.SPG(A371, "SP_VOLUME_AVG_DAILY_TO_1YR_AVG_DAILY", , "1M")</f>
        <v>97.29</v>
      </c>
      <c r="F371" s="5">
        <f>_xll.SNL.Clients.Office.Excel.Functions.SPG(A371, "SP_VOLUME_AVG_DAILY_TO_1YR_AVG_DAILY", , "3M")</f>
        <v>86.55</v>
      </c>
      <c r="G371" s="9" t="str">
        <f>_xll.SNL.Clients.Office.Excel.Functions.SPG(A371, "IQ_SECTOR")</f>
        <v>Consumer Discretionary</v>
      </c>
      <c r="H371" s="9" t="str">
        <f>_xll.SNL.Clients.Office.Excel.Functions.SPG(A371, "IQ_INDUSTRY_GROUP")</f>
        <v>Consumer Durables and Apparel</v>
      </c>
      <c r="I371" s="9" t="str">
        <f>_xll.SNL.Clients.Office.Excel.Functions.SPG(A371, "IQ_INDUSTRY")</f>
        <v>Textiles, Apparel and Luxury Goods</v>
      </c>
      <c r="J371" s="9" t="str">
        <f>_xll.SNL.Clients.Office.Excel.Functions.SPG(A371, "IQ_PRIMARY_INDUSTRY")</f>
        <v>Apparel, Accessories and Luxury Goods</v>
      </c>
      <c r="K371" s="9" t="str">
        <f>_xll.SNL.Clients.Office.Excel.Functions.SPG(A371, "NAICS_CODE", "Primary")</f>
        <v>315 - Apparel Manufacturing</v>
      </c>
      <c r="L371" s="9" t="str">
        <f>_xll.SNL.Clients.Office.Excel.Functions.SPG(A371, "SP_TOPICTAG")</f>
        <v>Fast-Moving Consumer Goods; Lifestyle; Virtual Goods; Brand Marketing; Smart Clothing</v>
      </c>
      <c r="M371" s="5">
        <f>_xll.SNL.Clients.Office.Excel.Functions.SPG(A371, "SP_PCT_SHARES_OWNED_ALL_INSTITUTIONS")</f>
        <v>67.239999999999995</v>
      </c>
      <c r="N371" s="9" t="str">
        <f>_xll.SNL.Clients.Office.Excel.Functions.SPG(A371, "RD_CREDIT_RATING_GLOBAL", "Issuer Credit Rating", "Local Currency LT|0")</f>
        <v>A-</v>
      </c>
      <c r="O371" s="9" t="str">
        <f>_xll.SNL.Clients.Office.Excel.Functions.SPG(A371, "RD_CWOL_GLOBAL", "Issuer Credit Rating", "Local Currency LT|0")</f>
        <v>Stable</v>
      </c>
      <c r="P371" s="9" t="str">
        <f>_xll.SNL.Clients.Office.Excel.Functions.SPG(A371, "RD_RATING_ACTION_GLOBAL", "Issuer Credit Rating", "Local Currency LT|0")</f>
        <v>CreditWatch/Outlook (06/09/2022)</v>
      </c>
      <c r="Q371" s="10">
        <f>_xll.SNL.Clients.Office.Excel.Functions.SPG(A371, "RD_LAST_REVIEW_DATE_GLOBAL", "Issuer Credit Rating", "Local Currency LT")</f>
        <v>45622</v>
      </c>
      <c r="R371" s="10">
        <f>_xll.SNL.Clients.Office.Excel.Functions.SPG(A371, "RD_CREDIT_RATING_DATE_GLOBAL", "Issuer Credit Rating", "Local Currency LT|0")</f>
        <v>42930</v>
      </c>
      <c r="S371" s="10">
        <f>_xll.SNL.Clients.Office.Excel.Functions.SPG(A371, "RD_CREDIT_WATCH_OUTLOOK_DATE_GLOBAL", "Issuer Credit Rating", "Local Currency LT|0")</f>
        <v>44721</v>
      </c>
    </row>
    <row r="372" spans="1:19">
      <c r="A372" t="s">
        <v>376</v>
      </c>
      <c r="B372" t="str">
        <f>_xll.SNL.Clients.Office.Excel.Functions.SPG(A372,"SP_IPO_DATE")</f>
        <v/>
      </c>
      <c r="C372" s="5">
        <f>_xll.SNL.Clients.Office.Excel.Functions.SPG(A372, "SP_VOLUME_AVG_WEEKLY_TO_SHARES_OUT", , "1M")</f>
        <v>3.2988137985426698</v>
      </c>
      <c r="D372" s="5">
        <f>_xll.SNL.Clients.Office.Excel.Functions.SPG(A372, "SP_VOLUME_AVG_WEEKLY_TO_SHARES_OUT", , "3M")</f>
        <v>2.8774088808794169</v>
      </c>
      <c r="E372" s="5">
        <f>_xll.SNL.Clients.Office.Excel.Functions.SPG(A372, "SP_VOLUME_AVG_DAILY_TO_1YR_AVG_DAILY", , "1M")</f>
        <v>117.23</v>
      </c>
      <c r="F372" s="5">
        <f>_xll.SNL.Clients.Office.Excel.Functions.SPG(A372, "SP_VOLUME_AVG_DAILY_TO_1YR_AVG_DAILY", , "3M")</f>
        <v>102.25</v>
      </c>
      <c r="G372" s="9" t="str">
        <f>_xll.SNL.Clients.Office.Excel.Functions.SPG(A372, "IQ_SECTOR")</f>
        <v>Financials</v>
      </c>
      <c r="H372" s="9" t="str">
        <f>_xll.SNL.Clients.Office.Excel.Functions.SPG(A372, "IQ_INDUSTRY_GROUP")</f>
        <v>Financial Services</v>
      </c>
      <c r="I372" s="9" t="str">
        <f>_xll.SNL.Clients.Office.Excel.Functions.SPG(A372, "IQ_INDUSTRY")</f>
        <v>Capital Markets</v>
      </c>
      <c r="J372" s="9" t="str">
        <f>_xll.SNL.Clients.Office.Excel.Functions.SPG(A372, "IQ_PRIMARY_INDUSTRY")</f>
        <v>Investment Banking and Brokerage</v>
      </c>
      <c r="K372" s="9" t="str">
        <f>_xll.SNL.Clients.Office.Excel.Functions.SPG(A372, "NAICS_CODE", "Primary")</f>
        <v>523150 - Investment Banking and Securities Intermediation</v>
      </c>
      <c r="L372" s="9" t="str">
        <f>_xll.SNL.Clients.Office.Excel.Functions.SPG(A372, "SP_TOPICTAG")</f>
        <v/>
      </c>
      <c r="M372" s="5">
        <f>_xll.SNL.Clients.Office.Excel.Functions.SPG(A372, "SP_PCT_SHARES_OWNED_ALL_INSTITUTIONS")</f>
        <v>77.91</v>
      </c>
      <c r="N372" s="9" t="str">
        <f>_xll.SNL.Clients.Office.Excel.Functions.SPG(A372, "RD_CREDIT_RATING_GLOBAL", "Issuer Credit Rating", "Local Currency LT|0")</f>
        <v>A-</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(02/13/2023)</v>
      </c>
      <c r="Q372" s="10">
        <f>_xll.SNL.Clients.Office.Excel.Functions.SPG(A372, "RD_LAST_REVIEW_DATE_GLOBAL", "Issuer Credit Rating", "Local Currency LT")</f>
        <v>45691</v>
      </c>
      <c r="R372" s="10">
        <f>_xll.SNL.Clients.Office.Excel.Functions.SPG(A372, "RD_CREDIT_RATING_DATE_GLOBAL", "Issuer Credit Rating", "Local Currency LT|0")</f>
        <v>44970</v>
      </c>
      <c r="S372" s="10">
        <f>_xll.SNL.Clients.Office.Excel.Functions.SPG(A372, "RD_CREDIT_WATCH_OUTLOOK_DATE_GLOBAL", "Issuer Credit Rating", "Local Currency LT|0")</f>
        <v>44970</v>
      </c>
    </row>
    <row r="373" spans="1:19">
      <c r="A373" t="s">
        <v>377</v>
      </c>
      <c r="B373" s="10">
        <f>_xll.SNL.Clients.Office.Excel.Functions.SPG(A373,"SP_IPO_DATE")</f>
        <v>34561</v>
      </c>
      <c r="C373" s="5">
        <f>_xll.SNL.Clients.Office.Excel.Functions.SPG(A373, "SP_VOLUME_AVG_WEEKLY_TO_SHARES_OUT", , "1M")</f>
        <v>2.6527632283392562</v>
      </c>
      <c r="D373" s="5">
        <f>_xll.SNL.Clients.Office.Excel.Functions.SPG(A373, "SP_VOLUME_AVG_WEEKLY_TO_SHARES_OUT", , "3M")</f>
        <v>2.8183155863358751</v>
      </c>
      <c r="E373" s="5">
        <f>_xll.SNL.Clients.Office.Excel.Functions.SPG(A373, "SP_VOLUME_AVG_DAILY_TO_1YR_AVG_DAILY", , "1M")</f>
        <v>89.12</v>
      </c>
      <c r="F373" s="5">
        <f>_xll.SNL.Clients.Office.Excel.Functions.SPG(A373, "SP_VOLUME_AVG_DAILY_TO_1YR_AVG_DAILY", , "3M")</f>
        <v>94.68</v>
      </c>
      <c r="G373" s="9" t="str">
        <f>_xll.SNL.Clients.Office.Excel.Functions.SPG(A373, "IQ_SECTOR")</f>
        <v>Real Estate</v>
      </c>
      <c r="H373" s="9" t="str">
        <f>_xll.SNL.Clients.Office.Excel.Functions.SPG(A373, "IQ_INDUSTRY_GROUP")</f>
        <v>Equity Real Estate Investment Trusts (REITs)</v>
      </c>
      <c r="I373" s="9" t="str">
        <f>_xll.SNL.Clients.Office.Excel.Functions.SPG(A373, "IQ_INDUSTRY")</f>
        <v>Retail REITs</v>
      </c>
      <c r="J373" s="9" t="str">
        <f>_xll.SNL.Clients.Office.Excel.Functions.SPG(A373, "IQ_PRIMARY_INDUSTRY")</f>
        <v>Retail REITs</v>
      </c>
      <c r="K373" s="9" t="str">
        <f>_xll.SNL.Clients.Office.Excel.Functions.SPG(A373, "NAICS_CODE", "Primary")</f>
        <v>531312 - Nonresidential Property Managers</v>
      </c>
      <c r="L373" s="9" t="str">
        <f>_xll.SNL.Clients.Office.Excel.Functions.SPG(A373, "SP_TOPICTAG")</f>
        <v/>
      </c>
      <c r="M373" s="5">
        <f>_xll.SNL.Clients.Office.Excel.Functions.SPG(A373, "SP_PCT_SHARES_OWNED_ALL_INSTITUTIONS")</f>
        <v>80.06</v>
      </c>
      <c r="N373" s="9" t="str">
        <f>_xll.SNL.Clients.Office.Excel.Functions.SPG(A373, "RD_CREDIT_RATING_GLOBAL", "Issuer Credit Rating", "Local Currency LT|0")</f>
        <v>A-</v>
      </c>
      <c r="O373" s="9" t="str">
        <f>_xll.SNL.Clients.Office.Excel.Functions.SPG(A373, "RD_CWOL_GLOBAL", "Issuer Credit Rating", "Local Currency LT|0")</f>
        <v>Stable</v>
      </c>
      <c r="P373" s="9" t="str">
        <f>_xll.SNL.Clients.Office.Excel.Functions.SPG(A373, "RD_RATING_ACTION_GLOBAL", "Issuer Credit Rating", "Local Currency LT|0")</f>
        <v>Upgrade | CreditWatch/Outlook (08/16/2018)</v>
      </c>
      <c r="Q373" s="10">
        <f>_xll.SNL.Clients.Office.Excel.Functions.SPG(A373, "RD_LAST_REVIEW_DATE_GLOBAL", "Issuer Credit Rating", "Local Currency LT")</f>
        <v>45464</v>
      </c>
      <c r="R373" s="10">
        <f>_xll.SNL.Clients.Office.Excel.Functions.SPG(A373, "RD_CREDIT_RATING_DATE_GLOBAL", "Issuer Credit Rating", "Local Currency LT|0")</f>
        <v>43328</v>
      </c>
      <c r="S373" s="10">
        <f>_xll.SNL.Clients.Office.Excel.Functions.SPG(A373, "RD_CREDIT_WATCH_OUTLOOK_DATE_GLOBAL", "Issuer Credit Rating", "Local Currency LT|0")</f>
        <v>43328</v>
      </c>
    </row>
    <row r="374" spans="1:19">
      <c r="A374" t="s">
        <v>378</v>
      </c>
      <c r="B374" s="10">
        <f>_xll.SNL.Clients.Office.Excel.Functions.SPG(A374,"SP_IPO_DATE")</f>
        <v>34271</v>
      </c>
      <c r="C374" s="5">
        <f>_xll.SNL.Clients.Office.Excel.Functions.SPG(A374, "SP_VOLUME_AVG_WEEKLY_TO_SHARES_OUT", , "1M")</f>
        <v>2.6565084215578736</v>
      </c>
      <c r="D374" s="5">
        <f>_xll.SNL.Clients.Office.Excel.Functions.SPG(A374, "SP_VOLUME_AVG_WEEKLY_TO_SHARES_OUT", , "3M")</f>
        <v>2.9721531428156096</v>
      </c>
      <c r="E374" s="5">
        <f>_xll.SNL.Clients.Office.Excel.Functions.SPG(A374, "SP_VOLUME_AVG_DAILY_TO_1YR_AVG_DAILY", , "1M")</f>
        <v>89.91</v>
      </c>
      <c r="F374" s="5">
        <f>_xll.SNL.Clients.Office.Excel.Functions.SPG(A374, "SP_VOLUME_AVG_DAILY_TO_1YR_AVG_DAILY", , "3M")</f>
        <v>100.59</v>
      </c>
      <c r="G374" s="9" t="str">
        <f>_xll.SNL.Clients.Office.Excel.Functions.SPG(A374, "IQ_SECTOR")</f>
        <v>Real Estate</v>
      </c>
      <c r="H374" s="9" t="str">
        <f>_xll.SNL.Clients.Office.Excel.Functions.SPG(A374, "IQ_INDUSTRY_GROUP")</f>
        <v>Equity Real Estate Investment Trusts (REITs)</v>
      </c>
      <c r="I374" s="9" t="str">
        <f>_xll.SNL.Clients.Office.Excel.Functions.SPG(A374, "IQ_INDUSTRY")</f>
        <v>Retail REITs</v>
      </c>
      <c r="J374" s="9" t="str">
        <f>_xll.SNL.Clients.Office.Excel.Functions.SPG(A374, "IQ_PRIMARY_INDUSTRY")</f>
        <v>Retail REITs</v>
      </c>
      <c r="K374" s="9" t="str">
        <f>_xll.SNL.Clients.Office.Excel.Functions.SPG(A374, "NAICS_CODE", "Primary")</f>
        <v>531110 - Lessors of Residential Buildings and Dwellings</v>
      </c>
      <c r="L374" s="9" t="str">
        <f>_xll.SNL.Clients.Office.Excel.Functions.SPG(A374, "SP_TOPICTAG")</f>
        <v/>
      </c>
      <c r="M374" s="5">
        <f>_xll.SNL.Clients.Office.Excel.Functions.SPG(A374, "SP_PCT_SHARES_OWNED_ALL_INSTITUTIONS")</f>
        <v>89.77</v>
      </c>
      <c r="N374" s="9" t="str">
        <f>_xll.SNL.Clients.Office.Excel.Functions.SPG(A374, "RD_CREDIT_RATING_GLOBAL", "Issuer Credit Rating", "Local Currency LT|0")</f>
        <v>BBB+</v>
      </c>
      <c r="O374" s="9" t="str">
        <f>_xll.SNL.Clients.Office.Excel.Functions.SPG(A374, "RD_CWOL_GLOBAL", "Issuer Credit Rating", "Local Currency LT|0")</f>
        <v>Positive</v>
      </c>
      <c r="P374" s="9" t="str">
        <f>_xll.SNL.Clients.Office.Excel.Functions.SPG(A374, "RD_RATING_ACTION_GLOBAL", "Issuer Credit Rating", "Local Currency LT|0")</f>
        <v>CreditWatch/Outlook (05/16/2024)</v>
      </c>
      <c r="Q374" s="10">
        <f>_xll.SNL.Clients.Office.Excel.Functions.SPG(A374, "RD_LAST_REVIEW_DATE_GLOBAL", "Issuer Credit Rating", "Local Currency LT")</f>
        <v>45428</v>
      </c>
      <c r="R374" s="10">
        <f>_xll.SNL.Clients.Office.Excel.Functions.SPG(A374, "RD_CREDIT_RATING_DATE_GLOBAL", "Issuer Credit Rating", "Local Currency LT|0")</f>
        <v>42517</v>
      </c>
      <c r="S374" s="10">
        <f>_xll.SNL.Clients.Office.Excel.Functions.SPG(A374, "RD_CREDIT_WATCH_OUTLOOK_DATE_GLOBAL", "Issuer Credit Rating", "Local Currency LT|0")</f>
        <v>45428</v>
      </c>
    </row>
    <row r="375" spans="1:19">
      <c r="A375" t="s">
        <v>379</v>
      </c>
      <c r="B375" t="str">
        <f>_xll.SNL.Clients.Office.Excel.Functions.SPG(A375,"SP_IPO_DATE")</f>
        <v/>
      </c>
      <c r="C375" s="5">
        <f>_xll.SNL.Clients.Office.Excel.Functions.SPG(A375, "SP_VOLUME_AVG_WEEKLY_TO_SHARES_OUT", , "1M")</f>
        <v>4.8366782394751642</v>
      </c>
      <c r="D375" s="5">
        <f>_xll.SNL.Clients.Office.Excel.Functions.SPG(A375, "SP_VOLUME_AVG_WEEKLY_TO_SHARES_OUT", , "3M")</f>
        <v>4.2545980951218612</v>
      </c>
      <c r="E375" s="5">
        <f>_xll.SNL.Clients.Office.Excel.Functions.SPG(A375, "SP_VOLUME_AVG_DAILY_TO_1YR_AVG_DAILY", , "1M")</f>
        <v>166.9</v>
      </c>
      <c r="F375" s="5">
        <f>_xll.SNL.Clients.Office.Excel.Functions.SPG(A375, "SP_VOLUME_AVG_DAILY_TO_1YR_AVG_DAILY", , "3M")</f>
        <v>146.81</v>
      </c>
      <c r="G375" s="9" t="str">
        <f>_xll.SNL.Clients.Office.Excel.Functions.SPG(A375, "IQ_SECTOR")</f>
        <v>Health Care</v>
      </c>
      <c r="H375" s="9" t="str">
        <f>_xll.SNL.Clients.Office.Excel.Functions.SPG(A375, "IQ_INDUSTRY_GROUP")</f>
        <v>Pharmaceuticals, Biotechnology and Life Sciences</v>
      </c>
      <c r="I375" s="9" t="str">
        <f>_xll.SNL.Clients.Office.Excel.Functions.SPG(A375, "IQ_INDUSTRY")</f>
        <v>Biotechnology</v>
      </c>
      <c r="J375" s="9" t="str">
        <f>_xll.SNL.Clients.Office.Excel.Functions.SPG(A375, "IQ_PRIMARY_INDUSTRY")</f>
        <v>Biotechnology</v>
      </c>
      <c r="K375" s="9" t="str">
        <f>_xll.SNL.Clients.Office.Excel.Functions.SPG(A375, "NAICS_CODE", "Primary")</f>
        <v>325412 - Pharmaceutical Preparation Manufacturing</v>
      </c>
      <c r="L375" s="9" t="str">
        <f>_xll.SNL.Clients.Office.Excel.Functions.SPG(A375, "SP_TOPICTAG")</f>
        <v>Dermatology; Hematology; Infectious Diseases; Inflammation; Oncology; Ophthalmology</v>
      </c>
      <c r="M375" s="5">
        <f>_xll.SNL.Clients.Office.Excel.Functions.SPG(A375, "SP_PCT_SHARES_OWNED_ALL_INSTITUTIONS")</f>
        <v>89.6</v>
      </c>
      <c r="N375" s="9" t="str">
        <f>_xll.SNL.Clients.Office.Excel.Functions.SPG(A375, "RD_CREDIT_RATING_GLOBAL", "Issuer Credit Rating", "Local Currency LT|0")</f>
        <v>BBB+</v>
      </c>
      <c r="O375" s="9" t="str">
        <f>_xll.SNL.Clients.Office.Excel.Functions.SPG(A375, "RD_CWOL_GLOBAL", "Issuer Credit Rating", "Local Currency LT|0")</f>
        <v>Stable</v>
      </c>
      <c r="P375" s="9" t="str">
        <f>_xll.SNL.Clients.Office.Excel.Functions.SPG(A375, "RD_RATING_ACTION_GLOBAL", "Issuer Credit Rating", "Local Currency LT|0")</f>
        <v>New Rating | CreditWatch/Outlook (08/05/2020)</v>
      </c>
      <c r="Q375" s="10">
        <f>_xll.SNL.Clients.Office.Excel.Functions.SPG(A375, "RD_LAST_REVIEW_DATE_GLOBAL", "Issuer Credit Rating", "Local Currency LT")</f>
        <v>45527</v>
      </c>
      <c r="R375" s="10">
        <f>_xll.SNL.Clients.Office.Excel.Functions.SPG(A375, "RD_CREDIT_RATING_DATE_GLOBAL", "Issuer Credit Rating", "Local Currency LT|0")</f>
        <v>44048</v>
      </c>
      <c r="S375" s="10">
        <f>_xll.SNL.Clients.Office.Excel.Functions.SPG(A375, "RD_CREDIT_WATCH_OUTLOOK_DATE_GLOBAL", "Issuer Credit Rating", "Local Currency LT|0")</f>
        <v>44048</v>
      </c>
    </row>
    <row r="376" spans="1:19">
      <c r="A376" t="s">
        <v>380</v>
      </c>
      <c r="B376" t="str">
        <f>_xll.SNL.Clients.Office.Excel.Functions.SPG(A376,"SP_IPO_DATE")</f>
        <v/>
      </c>
      <c r="C376" s="5">
        <f>_xll.SNL.Clients.Office.Excel.Functions.SPG(A376, "SP_VOLUME_AVG_WEEKLY_TO_SHARES_OUT", , "1M")</f>
        <v>4.4263762153406478</v>
      </c>
      <c r="D376" s="5">
        <f>_xll.SNL.Clients.Office.Excel.Functions.SPG(A376, "SP_VOLUME_AVG_WEEKLY_TO_SHARES_OUT", , "3M")</f>
        <v>4.3128129098999315</v>
      </c>
      <c r="E376" s="5">
        <f>_xll.SNL.Clients.Office.Excel.Functions.SPG(A376, "SP_VOLUME_AVG_DAILY_TO_1YR_AVG_DAILY", , "1M")</f>
        <v>103.74</v>
      </c>
      <c r="F376" s="5">
        <f>_xll.SNL.Clients.Office.Excel.Functions.SPG(A376, "SP_VOLUME_AVG_DAILY_TO_1YR_AVG_DAILY", , "3M")</f>
        <v>101.08</v>
      </c>
      <c r="G376" s="9" t="str">
        <f>_xll.SNL.Clients.Office.Excel.Functions.SPG(A376, "IQ_SECTOR")</f>
        <v>Financials</v>
      </c>
      <c r="H376" s="9" t="str">
        <f>_xll.SNL.Clients.Office.Excel.Functions.SPG(A376, "IQ_INDUSTRY_GROUP")</f>
        <v>Banks</v>
      </c>
      <c r="I376" s="9" t="str">
        <f>_xll.SNL.Clients.Office.Excel.Functions.SPG(A376, "IQ_INDUSTRY")</f>
        <v>Banks</v>
      </c>
      <c r="J376" s="9" t="str">
        <f>_xll.SNL.Clients.Office.Excel.Functions.SPG(A376, "IQ_PRIMARY_INDUSTRY")</f>
        <v>Regional Banks</v>
      </c>
      <c r="K376" s="9" t="str">
        <f>_xll.SNL.Clients.Office.Excel.Functions.SPG(A376, "NAICS_CODE", "Primary")</f>
        <v>522110 - Commercial Banking</v>
      </c>
      <c r="L376" s="9" t="str">
        <f>_xll.SNL.Clients.Office.Excel.Functions.SPG(A376, "SP_TOPICTAG")</f>
        <v>Consumer Lending; Digital Brokerage</v>
      </c>
      <c r="M376" s="5">
        <f>_xll.SNL.Clients.Office.Excel.Functions.SPG(A376, "SP_PCT_SHARES_OWNED_ALL_INSTITUTIONS")</f>
        <v>81.650000000000006</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Upgrade | CreditWatch/Outlook (11/13/2017)</v>
      </c>
      <c r="Q376" s="10">
        <f>_xll.SNL.Clients.Office.Excel.Functions.SPG(A376, "RD_LAST_REVIEW_DATE_GLOBAL", "Issuer Credit Rating", "Local Currency LT")</f>
        <v>45590</v>
      </c>
      <c r="R376" s="10">
        <f>_xll.SNL.Clients.Office.Excel.Functions.SPG(A376, "RD_CREDIT_RATING_DATE_GLOBAL", "Issuer Credit Rating", "Local Currency LT|0")</f>
        <v>43052</v>
      </c>
      <c r="S376" s="10">
        <f>_xll.SNL.Clients.Office.Excel.Functions.SPG(A376, "RD_CREDIT_WATCH_OUTLOOK_DATE_GLOBAL", "Issuer Credit Rating", "Local Currency LT|0")</f>
        <v>43052</v>
      </c>
    </row>
    <row r="377" spans="1:19">
      <c r="A377" t="s">
        <v>381</v>
      </c>
      <c r="B377" s="10">
        <f>_xll.SNL.Clients.Office.Excel.Functions.SPG(A377,"SP_IPO_DATE")</f>
        <v>35976</v>
      </c>
      <c r="C377" s="5">
        <f>_xll.SNL.Clients.Office.Excel.Functions.SPG(A377, "SP_VOLUME_AVG_WEEKLY_TO_SHARES_OUT", , "1M")</f>
        <v>1.5410130511928553</v>
      </c>
      <c r="D377" s="5">
        <f>_xll.SNL.Clients.Office.Excel.Functions.SPG(A377, "SP_VOLUME_AVG_WEEKLY_TO_SHARES_OUT", , "3M")</f>
        <v>1.570259839274011</v>
      </c>
      <c r="E377" s="5">
        <f>_xll.SNL.Clients.Office.Excel.Functions.SPG(A377, "SP_VOLUME_AVG_DAILY_TO_1YR_AVG_DAILY", , "1M")</f>
        <v>88.06</v>
      </c>
      <c r="F377" s="5">
        <f>_xll.SNL.Clients.Office.Excel.Functions.SPG(A377, "SP_VOLUME_AVG_DAILY_TO_1YR_AVG_DAILY", , "3M")</f>
        <v>89.74</v>
      </c>
      <c r="G377" s="9" t="str">
        <f>_xll.SNL.Clients.Office.Excel.Functions.SPG(A377, "IQ_SECTOR")</f>
        <v>Industrials</v>
      </c>
      <c r="H377" s="9" t="str">
        <f>_xll.SNL.Clients.Office.Excel.Functions.SPG(A377, "IQ_INDUSTRY_GROUP")</f>
        <v>Commercial and Professional Services</v>
      </c>
      <c r="I377" s="9" t="str">
        <f>_xll.SNL.Clients.Office.Excel.Functions.SPG(A377, "IQ_INDUSTRY")</f>
        <v>Commercial Services and Supplies</v>
      </c>
      <c r="J377" s="9" t="str">
        <f>_xll.SNL.Clients.Office.Excel.Functions.SPG(A377, "IQ_PRIMARY_INDUSTRY")</f>
        <v>Environmental and Facilities Services</v>
      </c>
      <c r="K377" s="9" t="str">
        <f>_xll.SNL.Clients.Office.Excel.Functions.SPG(A377, "NAICS_CODE", "Primary")</f>
        <v>56211 - Waste Collection</v>
      </c>
      <c r="L377" s="9" t="str">
        <f>_xll.SNL.Clients.Office.Excel.Functions.SPG(A377, "SP_TOPICTAG")</f>
        <v>Environmental Consulting; Environmental Engineering; Disposal and Recycling; CleanTech; Pollution Control; Biofuel; Utility Scale Solar</v>
      </c>
      <c r="M377" s="5">
        <f>_xll.SNL.Clients.Office.Excel.Functions.SPG(A377, "SP_PCT_SHARES_OWNED_ALL_INSTITUTIONS")</f>
        <v>94.51</v>
      </c>
      <c r="N377" s="9" t="str">
        <f>_xll.SNL.Clients.Office.Excel.Functions.SPG(A377, "RD_CREDIT_RATING_GLOBAL", "Issuer Credit Rating", "Local Currency LT|0")</f>
        <v>BBB+</v>
      </c>
      <c r="O377" s="9" t="str">
        <f>_xll.SNL.Clients.Office.Excel.Functions.SPG(A377, "RD_CWOL_GLOBAL", "Issuer Credit Rating", "Local Currency LT|0")</f>
        <v>Stable</v>
      </c>
      <c r="P377" s="9" t="str">
        <f>_xll.SNL.Clients.Office.Excel.Functions.SPG(A377, "RD_RATING_ACTION_GLOBAL", "Issuer Credit Rating", "Local Currency LT|0")</f>
        <v>Upgrade | CreditWatch/Outlook (12/12/2013)</v>
      </c>
      <c r="Q377" s="10">
        <f>_xll.SNL.Clients.Office.Excel.Functions.SPG(A377, "RD_LAST_REVIEW_DATE_GLOBAL", "Issuer Credit Rating", "Local Currency LT")</f>
        <v>45464</v>
      </c>
      <c r="R377" s="10">
        <f>_xll.SNL.Clients.Office.Excel.Functions.SPG(A377, "RD_CREDIT_RATING_DATE_GLOBAL", "Issuer Credit Rating", "Local Currency LT|0")</f>
        <v>41620</v>
      </c>
      <c r="S377" s="10">
        <f>_xll.SNL.Clients.Office.Excel.Functions.SPG(A377, "RD_CREDIT_WATCH_OUTLOOK_DATE_GLOBAL", "Issuer Credit Rating", "Local Currency LT|0")</f>
        <v>41620</v>
      </c>
    </row>
    <row r="378" spans="1:19">
      <c r="A378" t="s">
        <v>382</v>
      </c>
      <c r="B378" t="str">
        <f>_xll.SNL.Clients.Office.Excel.Functions.SPG(A378,"SP_IPO_DATE")</f>
        <v/>
      </c>
      <c r="C378" s="5">
        <f>_xll.SNL.Clients.Office.Excel.Functions.SPG(A378, "SP_VOLUME_AVG_WEEKLY_TO_SHARES_OUT", , "1M")</f>
        <v>3.7018412660300259</v>
      </c>
      <c r="D378" s="5">
        <f>_xll.SNL.Clients.Office.Excel.Functions.SPG(A378, "SP_VOLUME_AVG_WEEKLY_TO_SHARES_OUT", , "3M")</f>
        <v>2.9726586788045997</v>
      </c>
      <c r="E378" s="5">
        <f>_xll.SNL.Clients.Office.Excel.Functions.SPG(A378, "SP_VOLUME_AVG_DAILY_TO_1YR_AVG_DAILY", , "1M")</f>
        <v>107.18</v>
      </c>
      <c r="F378" s="5">
        <f>_xll.SNL.Clients.Office.Excel.Functions.SPG(A378, "SP_VOLUME_AVG_DAILY_TO_1YR_AVG_DAILY", , "3M")</f>
        <v>86.07</v>
      </c>
      <c r="G378" s="9" t="str">
        <f>_xll.SNL.Clients.Office.Excel.Functions.SPG(A378, "IQ_SECTOR")</f>
        <v>Health Care</v>
      </c>
      <c r="H378" s="9" t="str">
        <f>_xll.SNL.Clients.Office.Excel.Functions.SPG(A378, "IQ_INDUSTRY_GROUP")</f>
        <v>Health Care Equipment and Services</v>
      </c>
      <c r="I378" s="9" t="str">
        <f>_xll.SNL.Clients.Office.Excel.Functions.SPG(A378, "IQ_INDUSTRY")</f>
        <v>Health Care Equipment and Supplies</v>
      </c>
      <c r="J378" s="9" t="str">
        <f>_xll.SNL.Clients.Office.Excel.Functions.SPG(A378, "IQ_PRIMARY_INDUSTRY")</f>
        <v>Health Care Equipment</v>
      </c>
      <c r="K378" s="9" t="str">
        <f>_xll.SNL.Clients.Office.Excel.Functions.SPG(A378, "NAICS_CODE", "Primary")</f>
        <v>334510 - Electromedical and Electrotherapeutic Apparatus Manufacturing</v>
      </c>
      <c r="L378" s="9" t="str">
        <f>_xll.SNL.Clients.Office.Excel.Functions.SPG(A378, "SP_TOPICTAG")</f>
        <v>Health Diagnostics; MHealth; Sensors; Outpatient Care; Sleep Technology; Artificial Intelligence; Respiratory</v>
      </c>
      <c r="M378" s="5">
        <f>_xll.SNL.Clients.Office.Excel.Functions.SPG(A378, "SP_PCT_SHARES_OWNED_ALL_INSTITUTIONS")</f>
        <v>69.56</v>
      </c>
      <c r="N378" s="9" t="str">
        <f>_xll.SNL.Clients.Office.Excel.Functions.SPG(A378, "RD_CREDIT_RATING_GLOBAL", "Issuer Credit Rating", "Local Currency LT|0")</f>
        <v>NR</v>
      </c>
      <c r="O378" s="9" t="str">
        <f>_xll.SNL.Clients.Office.Excel.Functions.SPG(A378, "RD_CWOL_GLOBAL", "Issuer Credit Rating", "Local Currency LT|0")</f>
        <v>NR</v>
      </c>
      <c r="P378" s="9" t="str">
        <f>_xll.SNL.Clients.Office.Excel.Functions.SPG(A378, "RD_RATING_ACTION_GLOBAL", "Issuer Credit Rating", "Local Currency LT|0")</f>
        <v>Not Rated | CreditWatch/Outlook (06/20/2006)</v>
      </c>
      <c r="Q378" s="10" t="str">
        <f>_xll.SNL.Clients.Office.Excel.Functions.SPG(A378, "RD_LAST_REVIEW_DATE_GLOBAL", "Issuer Credit Rating", "Local Currency LT")</f>
        <v/>
      </c>
      <c r="R378" s="10">
        <f>_xll.SNL.Clients.Office.Excel.Functions.SPG(A378, "RD_CREDIT_RATING_DATE_GLOBAL", "Issuer Credit Rating", "Local Currency LT|0")</f>
        <v>38888</v>
      </c>
      <c r="S378" s="10">
        <f>_xll.SNL.Clients.Office.Excel.Functions.SPG(A378, "RD_CREDIT_WATCH_OUTLOOK_DATE_GLOBAL", "Issuer Credit Rating", "Local Currency LT|0")</f>
        <v>38888</v>
      </c>
    </row>
    <row r="379" spans="1:19">
      <c r="A379" t="s">
        <v>383</v>
      </c>
      <c r="B379" t="str">
        <f>_xll.SNL.Clients.Office.Excel.Functions.SPG(A379,"SP_IPO_DATE")</f>
        <v/>
      </c>
      <c r="C379" s="5">
        <f>_xll.SNL.Clients.Office.Excel.Functions.SPG(A379, "SP_VOLUME_AVG_WEEKLY_TO_SHARES_OUT", , "1M")</f>
        <v>4.029934644752486</v>
      </c>
      <c r="D379" s="5">
        <f>_xll.SNL.Clients.Office.Excel.Functions.SPG(A379, "SP_VOLUME_AVG_WEEKLY_TO_SHARES_OUT", , "3M")</f>
        <v>3.7226198649222262</v>
      </c>
      <c r="E379" s="5">
        <f>_xll.SNL.Clients.Office.Excel.Functions.SPG(A379, "SP_VOLUME_AVG_DAILY_TO_1YR_AVG_DAILY", , "1M")</f>
        <v>116.41</v>
      </c>
      <c r="F379" s="5">
        <f>_xll.SNL.Clients.Office.Excel.Functions.SPG(A379, "SP_VOLUME_AVG_DAILY_TO_1YR_AVG_DAILY", , "3M")</f>
        <v>107.53</v>
      </c>
      <c r="G379" s="9" t="str">
        <f>_xll.SNL.Clients.Office.Excel.Functions.SPG(A379, "IQ_SECTOR")</f>
        <v>Health Care</v>
      </c>
      <c r="H379" s="9" t="str">
        <f>_xll.SNL.Clients.Office.Excel.Functions.SPG(A379, "IQ_INDUSTRY_GROUP")</f>
        <v>Pharmaceuticals, Biotechnology and Life Sciences</v>
      </c>
      <c r="I379" s="9" t="str">
        <f>_xll.SNL.Clients.Office.Excel.Functions.SPG(A379, "IQ_INDUSTRY")</f>
        <v>Life Sciences Tools and Services</v>
      </c>
      <c r="J379" s="9" t="str">
        <f>_xll.SNL.Clients.Office.Excel.Functions.SPG(A379, "IQ_PRIMARY_INDUSTRY")</f>
        <v>Life Sciences Tools and Services</v>
      </c>
      <c r="K379" s="9" t="str">
        <f>_xll.SNL.Clients.Office.Excel.Functions.SPG(A379, "NAICS_CODE", "Primary")</f>
        <v>334516 - Analytical Laboratory Instrument Manufacturing</v>
      </c>
      <c r="L379" s="9" t="str">
        <f>_xll.SNL.Clients.Office.Excel.Functions.SPG(A379, "SP_TOPICTAG")</f>
        <v>Health Diagnostics; Neuroscience; Machine Learning; Genetics; Artificial Intelligence; Infectious Diseases</v>
      </c>
      <c r="M379" s="5">
        <f>_xll.SNL.Clients.Office.Excel.Functions.SPG(A379, "SP_PCT_SHARES_OWNED_ALL_INSTITUTIONS")</f>
        <v>91.59</v>
      </c>
      <c r="N379" s="9" t="str">
        <f>_xll.SNL.Clients.Office.Excel.Functions.SPG(A379, "RD_CREDIT_RATING_GLOBAL", "Issuer Credit Rating", "Local Currency LT|0")</f>
        <v>BBB</v>
      </c>
      <c r="O379" s="9" t="str">
        <f>_xll.SNL.Clients.Office.Excel.Functions.SPG(A379, "RD_CWOL_GLOBAL", "Issuer Credit Rating", "Local Currency LT|0")</f>
        <v>Negative</v>
      </c>
      <c r="P379" s="9" t="str">
        <f>_xll.SNL.Clients.Office.Excel.Functions.SPG(A379, "RD_RATING_ACTION_GLOBAL", "Issuer Credit Rating", "Local Currency LT|0")</f>
        <v>CreditWatch/Outlook (05/31/2024)</v>
      </c>
      <c r="Q379" s="10">
        <f>_xll.SNL.Clients.Office.Excel.Functions.SPG(A379, "RD_LAST_REVIEW_DATE_GLOBAL", "Issuer Credit Rating", "Local Currency LT")</f>
        <v>45475</v>
      </c>
      <c r="R379" s="10">
        <f>_xll.SNL.Clients.Office.Excel.Functions.SPG(A379, "RD_CREDIT_RATING_DATE_GLOBAL", "Issuer Credit Rating", "Local Currency LT|0")</f>
        <v>39304</v>
      </c>
      <c r="S379" s="10">
        <f>_xll.SNL.Clients.Office.Excel.Functions.SPG(A379, "RD_CREDIT_WATCH_OUTLOOK_DATE_GLOBAL", "Issuer Credit Rating", "Local Currency LT|0")</f>
        <v>45443</v>
      </c>
    </row>
    <row r="380" spans="1:19">
      <c r="A380" t="s">
        <v>384</v>
      </c>
      <c r="B380" t="str">
        <f>_xll.SNL.Clients.Office.Excel.Functions.SPG(A380,"SP_IPO_DATE")</f>
        <v/>
      </c>
      <c r="C380" s="5">
        <f>_xll.SNL.Clients.Office.Excel.Functions.SPG(A380, "SP_VOLUME_AVG_WEEKLY_TO_SHARES_OUT", , "1M")</f>
        <v>3.9830922499594941</v>
      </c>
      <c r="D380" s="5">
        <f>_xll.SNL.Clients.Office.Excel.Functions.SPG(A380, "SP_VOLUME_AVG_WEEKLY_TO_SHARES_OUT", , "3M")</f>
        <v>4.1037774719996039</v>
      </c>
      <c r="E380" s="5">
        <f>_xll.SNL.Clients.Office.Excel.Functions.SPG(A380, "SP_VOLUME_AVG_DAILY_TO_1YR_AVG_DAILY", , "1M")</f>
        <v>103.45</v>
      </c>
      <c r="F380" s="5">
        <f>_xll.SNL.Clients.Office.Excel.Functions.SPG(A380, "SP_VOLUME_AVG_DAILY_TO_1YR_AVG_DAILY", , "3M")</f>
        <v>106.59</v>
      </c>
      <c r="G380" s="9" t="str">
        <f>_xll.SNL.Clients.Office.Excel.Functions.SPG(A380, "IQ_SECTOR")</f>
        <v>Industrials</v>
      </c>
      <c r="H380" s="9" t="str">
        <f>_xll.SNL.Clients.Office.Excel.Functions.SPG(A380, "IQ_INDUSTRY_GROUP")</f>
        <v>Capital Goods</v>
      </c>
      <c r="I380" s="9" t="str">
        <f>_xll.SNL.Clients.Office.Excel.Functions.SPG(A380, "IQ_INDUSTRY")</f>
        <v>Electrical Equipment</v>
      </c>
      <c r="J380" s="9" t="str">
        <f>_xll.SNL.Clients.Office.Excel.Functions.SPG(A380, "IQ_PRIMARY_INDUSTRY")</f>
        <v>Electrical Components and Equipment</v>
      </c>
      <c r="K380" s="9" t="str">
        <f>_xll.SNL.Clients.Office.Excel.Functions.SPG(A380, "NAICS_CODE", "Primary")</f>
        <v>335314 - Relay and Industrial Control Manufacturing</v>
      </c>
      <c r="L380" s="9" t="str">
        <f>_xll.SNL.Clients.Office.Excel.Functions.SPG(A380, "SP_TOPICTAG")</f>
        <v>Industrial Automation; Sensors; Data Protection; Electric Vehicle; Process Automation; Network Security</v>
      </c>
      <c r="M380" s="5">
        <f>_xll.SNL.Clients.Office.Excel.Functions.SPG(A380, "SP_PCT_SHARES_OWNED_ALL_INSTITUTIONS")</f>
        <v>82.19</v>
      </c>
      <c r="N380" s="9" t="str">
        <f>_xll.SNL.Clients.Office.Excel.Functions.SPG(A380, "RD_CREDIT_RATING_GLOBAL", "Issuer Credit Rating", "Local Currency LT|0")</f>
        <v>A-</v>
      </c>
      <c r="O380" s="9" t="str">
        <f>_xll.SNL.Clients.Office.Excel.Functions.SPG(A380, "RD_CWOL_GLOBAL", "Issuer Credit Rating", "Local Currency LT|0")</f>
        <v>Stable</v>
      </c>
      <c r="P380" s="9" t="str">
        <f>_xll.SNL.Clients.Office.Excel.Functions.SPG(A380, "RD_RATING_ACTION_GLOBAL", "Issuer Credit Rating", "Local Currency LT|0")</f>
        <v>Downgrade | CreditWatch/Outlook (07/02/2024)</v>
      </c>
      <c r="Q380" s="10">
        <f>_xll.SNL.Clients.Office.Excel.Functions.SPG(A380, "RD_LAST_REVIEW_DATE_GLOBAL", "Issuer Credit Rating", "Local Currency LT")</f>
        <v>45475</v>
      </c>
      <c r="R380" s="10">
        <f>_xll.SNL.Clients.Office.Excel.Functions.SPG(A380, "RD_CREDIT_RATING_DATE_GLOBAL", "Issuer Credit Rating", "Local Currency LT|0")</f>
        <v>45475</v>
      </c>
      <c r="S380" s="10">
        <f>_xll.SNL.Clients.Office.Excel.Functions.SPG(A380, "RD_CREDIT_WATCH_OUTLOOK_DATE_GLOBAL", "Issuer Credit Rating", "Local Currency LT|0")</f>
        <v>45475</v>
      </c>
    </row>
    <row r="381" spans="1:19">
      <c r="A381" t="s">
        <v>385</v>
      </c>
      <c r="B381" t="str">
        <f>_xll.SNL.Clients.Office.Excel.Functions.SPG(A381,"SP_IPO_DATE")</f>
        <v/>
      </c>
      <c r="C381" s="5">
        <f>_xll.SNL.Clients.Office.Excel.Functions.SPG(A381, "SP_VOLUME_AVG_WEEKLY_TO_SHARES_OUT", , "1M")</f>
        <v>1.6143995207232906</v>
      </c>
      <c r="D381" s="5">
        <f>_xll.SNL.Clients.Office.Excel.Functions.SPG(A381, "SP_VOLUME_AVG_WEEKLY_TO_SHARES_OUT", , "3M")</f>
        <v>1.6499862411155075</v>
      </c>
      <c r="E381" s="5">
        <f>_xll.SNL.Clients.Office.Excel.Functions.SPG(A381, "SP_VOLUME_AVG_DAILY_TO_1YR_AVG_DAILY", , "1M")</f>
        <v>92.05</v>
      </c>
      <c r="F381" s="5">
        <f>_xll.SNL.Clients.Office.Excel.Functions.SPG(A381, "SP_VOLUME_AVG_DAILY_TO_1YR_AVG_DAILY", , "3M")</f>
        <v>94.07</v>
      </c>
      <c r="G381" s="9" t="str">
        <f>_xll.SNL.Clients.Office.Excel.Functions.SPG(A381, "IQ_SECTOR")</f>
        <v>Industrials</v>
      </c>
      <c r="H381" s="9" t="str">
        <f>_xll.SNL.Clients.Office.Excel.Functions.SPG(A381, "IQ_INDUSTRY_GROUP")</f>
        <v>Commercial and Professional Services</v>
      </c>
      <c r="I381" s="9" t="str">
        <f>_xll.SNL.Clients.Office.Excel.Functions.SPG(A381, "IQ_INDUSTRY")</f>
        <v>Commercial Services and Supplies</v>
      </c>
      <c r="J381" s="9" t="str">
        <f>_xll.SNL.Clients.Office.Excel.Functions.SPG(A381, "IQ_PRIMARY_INDUSTRY")</f>
        <v>Environmental and Facilities Services</v>
      </c>
      <c r="K381" s="9" t="str">
        <f>_xll.SNL.Clients.Office.Excel.Functions.SPG(A381, "NAICS_CODE", "Primary")</f>
        <v>561710 - Exterminating and Pest Control Services</v>
      </c>
      <c r="L381" s="9" t="str">
        <f>_xll.SNL.Clients.Office.Excel.Functions.SPG(A381, "SP_TOPICTAG")</f>
        <v/>
      </c>
      <c r="M381" s="5">
        <f>_xll.SNL.Clients.Office.Excel.Functions.SPG(A381, "SP_PCT_SHARES_OWNED_ALL_INSTITUTIONS")</f>
        <v>54.02</v>
      </c>
      <c r="N381" s="9" t="str">
        <f>_xll.SNL.Clients.Office.Excel.Functions.SPG(A381, "RD_CREDIT_RATING_GLOBAL", "Issuer Credit Rating", "Local Currency LT|0")</f>
        <v/>
      </c>
      <c r="O381" s="9" t="str">
        <f>_xll.SNL.Clients.Office.Excel.Functions.SPG(A381, "RD_CWOL_GLOBAL", "Issuer Credit Rating", "Local Currency LT|0")</f>
        <v/>
      </c>
      <c r="P381" s="9" t="str">
        <f>_xll.SNL.Clients.Office.Excel.Functions.SPG(A381, "RD_RATING_ACTION_GLOBAL", "Issuer Credit Rating", "Local Currency LT|0")</f>
        <v/>
      </c>
      <c r="Q381" s="10" t="str">
        <f>_xll.SNL.Clients.Office.Excel.Functions.SPG(A381, "RD_LAST_REVIEW_DATE_GLOBAL", "Issuer Credit Rating", "Local Currency LT")</f>
        <v/>
      </c>
      <c r="R381" s="10" t="str">
        <f>_xll.SNL.Clients.Office.Excel.Functions.SPG(A381, "RD_CREDIT_RATING_DATE_GLOBAL", "Issuer Credit Rating", "Local Currency LT|0")</f>
        <v/>
      </c>
      <c r="S381" s="10" t="str">
        <f>_xll.SNL.Clients.Office.Excel.Functions.SPG(A381, "RD_CREDIT_WATCH_OUTLOOK_DATE_GLOBAL", "Issuer Credit Rating", "Local Currency LT|0")</f>
        <v/>
      </c>
    </row>
    <row r="382" spans="1:19">
      <c r="A382" t="s">
        <v>386</v>
      </c>
      <c r="B382" t="str">
        <f>_xll.SNL.Clients.Office.Excel.Functions.SPG(A382,"SP_IPO_DATE")</f>
        <v/>
      </c>
      <c r="C382" s="5">
        <f>_xll.SNL.Clients.Office.Excel.Functions.SPG(A382, "SP_VOLUME_AVG_WEEKLY_TO_SHARES_OUT", , "1M")</f>
        <v>3.1913718615388014</v>
      </c>
      <c r="D382" s="5">
        <f>_xll.SNL.Clients.Office.Excel.Functions.SPG(A382, "SP_VOLUME_AVG_WEEKLY_TO_SHARES_OUT", , "3M")</f>
        <v>2.8147420020260188</v>
      </c>
      <c r="E382" s="5">
        <f>_xll.SNL.Clients.Office.Excel.Functions.SPG(A382, "SP_VOLUME_AVG_DAILY_TO_1YR_AVG_DAILY", , "1M")</f>
        <v>130.37</v>
      </c>
      <c r="F382" s="5">
        <f>_xll.SNL.Clients.Office.Excel.Functions.SPG(A382, "SP_VOLUME_AVG_DAILY_TO_1YR_AVG_DAILY", , "3M")</f>
        <v>114.99</v>
      </c>
      <c r="G382" s="9" t="str">
        <f>_xll.SNL.Clients.Office.Excel.Functions.SPG(A382, "IQ_SECTOR")</f>
        <v>Information Technology</v>
      </c>
      <c r="H382" s="9" t="str">
        <f>_xll.SNL.Clients.Office.Excel.Functions.SPG(A382, "IQ_INDUSTRY_GROUP")</f>
        <v>Software and Services</v>
      </c>
      <c r="I382" s="9" t="str">
        <f>_xll.SNL.Clients.Office.Excel.Functions.SPG(A382, "IQ_INDUSTRY")</f>
        <v>Software</v>
      </c>
      <c r="J382" s="9" t="str">
        <f>_xll.SNL.Clients.Office.Excel.Functions.SPG(A382, "IQ_PRIMARY_INDUSTRY")</f>
        <v>Application Software</v>
      </c>
      <c r="K382" s="9" t="str">
        <f>_xll.SNL.Clients.Office.Excel.Functions.SPG(A382, "NAICS_CODE", "Primary")</f>
        <v>513210 - Software Publishers</v>
      </c>
      <c r="L382" s="9" t="str">
        <f>_xll.SNL.Clients.Office.Excel.Functions.SPG(A382, "SP_TOPICTAG")</f>
        <v>Software Development; Data Integration; RFID (Radio Frequency Identification); Sensors; Cloud Infrastructure; Cloud Storage</v>
      </c>
      <c r="M382" s="5">
        <f>_xll.SNL.Clients.Office.Excel.Functions.SPG(A382, "SP_PCT_SHARES_OWNED_ALL_INSTITUTIONS")</f>
        <v>93.62</v>
      </c>
      <c r="N382" s="9" t="str">
        <f>_xll.SNL.Clients.Office.Excel.Functions.SPG(A382, "RD_CREDIT_RATING_GLOBAL", "Issuer Credit Rating", "Local Currency LT|0")</f>
        <v>BBB+</v>
      </c>
      <c r="O382" s="9" t="str">
        <f>_xll.SNL.Clients.Office.Excel.Functions.SPG(A382, "RD_CWOL_GLOBAL", "Issuer Credit Rating", "Local Currency LT|0")</f>
        <v>Stable</v>
      </c>
      <c r="P382" s="9" t="str">
        <f>_xll.SNL.Clients.Office.Excel.Functions.SPG(A382, "RD_RATING_ACTION_GLOBAL", "Issuer Credit Rating", "Local Currency LT|0")</f>
        <v>Upgrade | CreditWatch/Outlook (02/21/2018)</v>
      </c>
      <c r="Q382" s="10">
        <f>_xll.SNL.Clients.Office.Excel.Functions.SPG(A382, "RD_LAST_REVIEW_DATE_GLOBAL", "Issuer Credit Rating", "Local Currency LT")</f>
        <v>45680</v>
      </c>
      <c r="R382" s="10">
        <f>_xll.SNL.Clients.Office.Excel.Functions.SPG(A382, "RD_CREDIT_RATING_DATE_GLOBAL", "Issuer Credit Rating", "Local Currency LT|0")</f>
        <v>43152</v>
      </c>
      <c r="S382" s="10">
        <f>_xll.SNL.Clients.Office.Excel.Functions.SPG(A382, "RD_CREDIT_WATCH_OUTLOOK_DATE_GLOBAL", "Issuer Credit Rating", "Local Currency LT|0")</f>
        <v>43152</v>
      </c>
    </row>
    <row r="383" spans="1:19">
      <c r="A383" t="s">
        <v>387</v>
      </c>
      <c r="B383" s="10">
        <f>_xll.SNL.Clients.Office.Excel.Functions.SPG(A383,"SP_IPO_DATE")</f>
        <v>31267</v>
      </c>
      <c r="C383" s="5">
        <f>_xll.SNL.Clients.Office.Excel.Functions.SPG(A383, "SP_VOLUME_AVG_WEEKLY_TO_SHARES_OUT", , "1M")</f>
        <v>3.5839060284659747</v>
      </c>
      <c r="D383" s="5">
        <f>_xll.SNL.Clients.Office.Excel.Functions.SPG(A383, "SP_VOLUME_AVG_WEEKLY_TO_SHARES_OUT", , "3M")</f>
        <v>4.0050778560460101</v>
      </c>
      <c r="E383" s="5">
        <f>_xll.SNL.Clients.Office.Excel.Functions.SPG(A383, "SP_VOLUME_AVG_DAILY_TO_1YR_AVG_DAILY", , "1M")</f>
        <v>98.53</v>
      </c>
      <c r="F383" s="5">
        <f>_xll.SNL.Clients.Office.Excel.Functions.SPG(A383, "SP_VOLUME_AVG_DAILY_TO_1YR_AVG_DAILY", , "3M")</f>
        <v>110.11</v>
      </c>
      <c r="G383" s="9" t="str">
        <f>_xll.SNL.Clients.Office.Excel.Functions.SPG(A383, "IQ_SECTOR")</f>
        <v>Consumer Discretionary</v>
      </c>
      <c r="H383" s="9" t="str">
        <f>_xll.SNL.Clients.Office.Excel.Functions.SPG(A383, "IQ_INDUSTRY_GROUP")</f>
        <v>Consumer Discretionary Distribution and Retail</v>
      </c>
      <c r="I383" s="9" t="str">
        <f>_xll.SNL.Clients.Office.Excel.Functions.SPG(A383, "IQ_INDUSTRY")</f>
        <v>Specialty Retail</v>
      </c>
      <c r="J383" s="9" t="str">
        <f>_xll.SNL.Clients.Office.Excel.Functions.SPG(A383, "IQ_PRIMARY_INDUSTRY")</f>
        <v>Apparel Retail</v>
      </c>
      <c r="K383" s="9" t="str">
        <f>_xll.SNL.Clients.Office.Excel.Functions.SPG(A383, "NAICS_CODE", "Primary")</f>
        <v>458110 - Clothing and Clothing Accessories Retailers</v>
      </c>
      <c r="L383" s="9" t="str">
        <f>_xll.SNL.Clients.Office.Excel.Functions.SPG(A383, "SP_TOPICTAG")</f>
        <v>Lifestyle; Brand Marketing</v>
      </c>
      <c r="M383" s="5">
        <f>_xll.SNL.Clients.Office.Excel.Functions.SPG(A383, "SP_PCT_SHARES_OWNED_ALL_INSTITUTIONS")</f>
        <v>89.79</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CreditWatch/Outlook (03/19/2021)</v>
      </c>
      <c r="Q383" s="10">
        <f>_xll.SNL.Clients.Office.Excel.Functions.SPG(A383, "RD_LAST_REVIEW_DATE_GLOBAL", "Issuer Credit Rating", "Local Currency LT")</f>
        <v>45373</v>
      </c>
      <c r="R383" s="10">
        <f>_xll.SNL.Clients.Office.Excel.Functions.SPG(A383, "RD_CREDIT_RATING_DATE_GLOBAL", "Issuer Credit Rating", "Local Currency LT|0")</f>
        <v>43917</v>
      </c>
      <c r="S383" s="10">
        <f>_xll.SNL.Clients.Office.Excel.Functions.SPG(A383, "RD_CREDIT_WATCH_OUTLOOK_DATE_GLOBAL", "Issuer Credit Rating", "Local Currency LT|0")</f>
        <v>44274</v>
      </c>
    </row>
    <row r="384" spans="1:19">
      <c r="A384" t="s">
        <v>388</v>
      </c>
      <c r="B384" t="str">
        <f>_xll.SNL.Clients.Office.Excel.Functions.SPG(A384,"SP_IPO_DATE")</f>
        <v/>
      </c>
      <c r="C384" s="5">
        <f>_xll.SNL.Clients.Office.Excel.Functions.SPG(A384, "SP_VOLUME_AVG_WEEKLY_TO_SHARES_OUT", , "1M")</f>
        <v>4.5470807204475996</v>
      </c>
      <c r="D384" s="5">
        <f>_xll.SNL.Clients.Office.Excel.Functions.SPG(A384, "SP_VOLUME_AVG_WEEKLY_TO_SHARES_OUT", , "3M")</f>
        <v>3.8077641907813833</v>
      </c>
      <c r="E384" s="5">
        <f>_xll.SNL.Clients.Office.Excel.Functions.SPG(A384, "SP_VOLUME_AVG_DAILY_TO_1YR_AVG_DAILY", , "1M")</f>
        <v>107.9</v>
      </c>
      <c r="F384" s="5">
        <f>_xll.SNL.Clients.Office.Excel.Functions.SPG(A384, "SP_VOLUME_AVG_DAILY_TO_1YR_AVG_DAILY", , "3M")</f>
        <v>90.36</v>
      </c>
      <c r="G384" s="9" t="str">
        <f>_xll.SNL.Clients.Office.Excel.Functions.SPG(A384, "IQ_SECTOR")</f>
        <v>Consumer Discretionary</v>
      </c>
      <c r="H384" s="9" t="str">
        <f>_xll.SNL.Clients.Office.Excel.Functions.SPG(A384, "IQ_INDUSTRY_GROUP")</f>
        <v>Consumer Services</v>
      </c>
      <c r="I384" s="9" t="str">
        <f>_xll.SNL.Clients.Office.Excel.Functions.SPG(A384, "IQ_INDUSTRY")</f>
        <v>Hotels, Restaurants and Leisure</v>
      </c>
      <c r="J384" s="9" t="str">
        <f>_xll.SNL.Clients.Office.Excel.Functions.SPG(A384, "IQ_PRIMARY_INDUSTRY")</f>
        <v>Hotels, Resorts and Cruise Lines</v>
      </c>
      <c r="K384" s="9" t="str">
        <f>_xll.SNL.Clients.Office.Excel.Functions.SPG(A384, "NAICS_CODE", "Primary")</f>
        <v>483112 - Deep Sea Passenger Transportation</v>
      </c>
      <c r="L384" s="9" t="str">
        <f>_xll.SNL.Clients.Office.Excel.Functions.SPG(A384, "SP_TOPICTAG")</f>
        <v>Adventure Travel; Business Travel; Tourism; Travel Accommodations</v>
      </c>
      <c r="M384" s="5">
        <f>_xll.SNL.Clients.Office.Excel.Functions.SPG(A384, "SP_PCT_SHARES_OWNED_ALL_INSTITUTIONS")</f>
        <v>81.760000000000005</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Upgrade | CreditWatch/Outlook (02/04/2025)</v>
      </c>
      <c r="Q384" s="10">
        <f>_xll.SNL.Clients.Office.Excel.Functions.SPG(A384, "RD_LAST_REVIEW_DATE_GLOBAL", "Issuer Credit Rating", "Local Currency LT")</f>
        <v>45698</v>
      </c>
      <c r="R384" s="10">
        <f>_xll.SNL.Clients.Office.Excel.Functions.SPG(A384, "RD_CREDIT_RATING_DATE_GLOBAL", "Issuer Credit Rating", "Local Currency LT|0")</f>
        <v>45692</v>
      </c>
      <c r="S384" s="10">
        <f>_xll.SNL.Clients.Office.Excel.Functions.SPG(A384, "RD_CREDIT_WATCH_OUTLOOK_DATE_GLOBAL", "Issuer Credit Rating", "Local Currency LT|0")</f>
        <v>45692</v>
      </c>
    </row>
    <row r="385" spans="1:19">
      <c r="A385" t="s">
        <v>389</v>
      </c>
      <c r="B385" t="str">
        <f>_xll.SNL.Clients.Office.Excel.Functions.SPG(A385,"SP_IPO_DATE")</f>
        <v/>
      </c>
      <c r="C385" s="5">
        <f>_xll.SNL.Clients.Office.Excel.Functions.SPG(A385, "SP_VOLUME_AVG_WEEKLY_TO_SHARES_OUT", , "1M")</f>
        <v>1.849662116499927</v>
      </c>
      <c r="D385" s="5">
        <f>_xll.SNL.Clients.Office.Excel.Functions.SPG(A385, "SP_VOLUME_AVG_WEEKLY_TO_SHARES_OUT", , "3M")</f>
        <v>1.7041625027367082</v>
      </c>
      <c r="E385" s="5">
        <f>_xll.SNL.Clients.Office.Excel.Functions.SPG(A385, "SP_VOLUME_AVG_DAILY_TO_1YR_AVG_DAILY", , "1M")</f>
        <v>81.99</v>
      </c>
      <c r="F385" s="5">
        <f>_xll.SNL.Clients.Office.Excel.Functions.SPG(A385, "SP_VOLUME_AVG_DAILY_TO_1YR_AVG_DAILY", , "3M")</f>
        <v>75.540000000000006</v>
      </c>
      <c r="G385" s="9" t="str">
        <f>_xll.SNL.Clients.Office.Excel.Functions.SPG(A385, "IQ_SECTOR")</f>
        <v>Industrials</v>
      </c>
      <c r="H385" s="9" t="str">
        <f>_xll.SNL.Clients.Office.Excel.Functions.SPG(A385, "IQ_INDUSTRY_GROUP")</f>
        <v>Capital Goods</v>
      </c>
      <c r="I385" s="9" t="str">
        <f>_xll.SNL.Clients.Office.Excel.Functions.SPG(A385, "IQ_INDUSTRY")</f>
        <v>Aerospace and Defense</v>
      </c>
      <c r="J385" s="9" t="str">
        <f>_xll.SNL.Clients.Office.Excel.Functions.SPG(A385, "IQ_PRIMARY_INDUSTRY")</f>
        <v>Aerospace and Defense</v>
      </c>
      <c r="K385" s="9" t="str">
        <f>_xll.SNL.Clients.Office.Excel.Functions.SPG(A385, "NAICS_CODE", "Primary")</f>
        <v>33641 - Aerospace Product and Parts Manufacturing</v>
      </c>
      <c r="L385" s="9" t="str">
        <f>_xll.SNL.Clients.Office.Excel.Functions.SPG(A385, "SP_TOPICTAG")</f>
        <v>Fleet Management; Industrial Automation; Navigation; Simulation; Network Security; Commercial Space Launch; Passenger Aircraft Manufacturing</v>
      </c>
      <c r="M385" s="5">
        <f>_xll.SNL.Clients.Office.Excel.Functions.SPG(A385, "SP_PCT_SHARES_OWNED_ALL_INSTITUTIONS")</f>
        <v>81.05</v>
      </c>
      <c r="N385" s="9" t="str">
        <f>_xll.SNL.Clients.Office.Excel.Functions.SPG(A385, "RD_CREDIT_RATING_GLOBAL", "Issuer Credit Rating", "Local Currency LT|0")</f>
        <v>BBB+</v>
      </c>
      <c r="O385" s="9" t="str">
        <f>_xll.SNL.Clients.Office.Excel.Functions.SPG(A385, "RD_CWOL_GLOBAL", "Issuer Credit Rating", "Local Currency LT|0")</f>
        <v>Negative</v>
      </c>
      <c r="P385" s="9" t="str">
        <f>_xll.SNL.Clients.Office.Excel.Functions.SPG(A385, "RD_RATING_ACTION_GLOBAL", "Issuer Credit Rating", "Local Currency LT|0")</f>
        <v>CreditWatch/Outlook (10/27/2023)</v>
      </c>
      <c r="Q385" s="10">
        <f>_xll.SNL.Clients.Office.Excel.Functions.SPG(A385, "RD_LAST_REVIEW_DATE_GLOBAL", "Issuer Credit Rating", "Local Currency LT")</f>
        <v>45553</v>
      </c>
      <c r="R385" s="10">
        <f>_xll.SNL.Clients.Office.Excel.Functions.SPG(A385, "RD_CREDIT_RATING_DATE_GLOBAL", "Issuer Credit Rating", "Local Currency LT|0")</f>
        <v>45141</v>
      </c>
      <c r="S385" s="10">
        <f>_xll.SNL.Clients.Office.Excel.Functions.SPG(A385, "RD_CREDIT_WATCH_OUTLOOK_DATE_GLOBAL", "Issuer Credit Rating", "Local Currency LT|0")</f>
        <v>45226</v>
      </c>
    </row>
    <row r="386" spans="1:19">
      <c r="A386" t="s">
        <v>390</v>
      </c>
      <c r="B386" t="str">
        <f>_xll.SNL.Clients.Office.Excel.Functions.SPG(A386,"SP_IPO_DATE")</f>
        <v/>
      </c>
      <c r="C386" s="5">
        <f>_xll.SNL.Clients.Office.Excel.Functions.SPG(A386, "SP_VOLUME_AVG_WEEKLY_TO_SHARES_OUT", , "1M")</f>
        <v>2.0952911278281889</v>
      </c>
      <c r="D386" s="5">
        <f>_xll.SNL.Clients.Office.Excel.Functions.SPG(A386, "SP_VOLUME_AVG_WEEKLY_TO_SHARES_OUT", , "3M")</f>
        <v>1.99707046098948</v>
      </c>
      <c r="E386" s="5">
        <f>_xll.SNL.Clients.Office.Excel.Functions.SPG(A386, "SP_VOLUME_AVG_DAILY_TO_1YR_AVG_DAILY", , "1M")</f>
        <v>106.46</v>
      </c>
      <c r="F386" s="5">
        <f>_xll.SNL.Clients.Office.Excel.Functions.SPG(A386, "SP_VOLUME_AVG_DAILY_TO_1YR_AVG_DAILY", , "3M")</f>
        <v>101.47</v>
      </c>
      <c r="G386" s="9" t="str">
        <f>_xll.SNL.Clients.Office.Excel.Functions.SPG(A386, "IQ_SECTOR")</f>
        <v>Financials</v>
      </c>
      <c r="H386" s="9" t="str">
        <f>_xll.SNL.Clients.Office.Excel.Functions.SPG(A386, "IQ_INDUSTRY_GROUP")</f>
        <v>Financial Services</v>
      </c>
      <c r="I386" s="9" t="str">
        <f>_xll.SNL.Clients.Office.Excel.Functions.SPG(A386, "IQ_INDUSTRY")</f>
        <v>Capital Markets</v>
      </c>
      <c r="J386" s="9" t="str">
        <f>_xll.SNL.Clients.Office.Excel.Functions.SPG(A386, "IQ_PRIMARY_INDUSTRY")</f>
        <v>Financial Exchanges and Data</v>
      </c>
      <c r="K386" s="9" t="str">
        <f>_xll.SNL.Clients.Office.Excel.Functions.SPG(A386, "NAICS_CODE", "Primary")</f>
        <v>523 - Securities, Commodity Contracts, and Other Financial Investments and Related Activities</v>
      </c>
      <c r="L386" s="9" t="str">
        <f>_xll.SNL.Clients.Office.Excel.Functions.SPG(A386, "SP_TOPICTAG")</f>
        <v>Online Analysis and Reference; Fintech; Predictive Analytics; Text Analytics; DaaS</v>
      </c>
      <c r="M386" s="5">
        <f>_xll.SNL.Clients.Office.Excel.Functions.SPG(A386, "SP_PCT_SHARES_OWNED_ALL_INSTITUTIONS")</f>
        <v>89.75</v>
      </c>
      <c r="N386" s="9" t="str">
        <f>_xll.SNL.Clients.Office.Excel.Functions.SPG(A386, "RD_CREDIT_RATING_GLOBAL", "Issuer Credit Rating", "Local Currency LT|0")</f>
        <v/>
      </c>
      <c r="O386" s="9" t="str">
        <f>_xll.SNL.Clients.Office.Excel.Functions.SPG(A386, "RD_CWOL_GLOBAL", "Issuer Credit Rating", "Local Currency LT|0")</f>
        <v/>
      </c>
      <c r="P386" s="9" t="str">
        <f>_xll.SNL.Clients.Office.Excel.Functions.SPG(A386, "RD_RATING_ACTION_GLOBAL", "Issuer Credit Rating", "Local Currency LT|0")</f>
        <v/>
      </c>
      <c r="Q386" s="10" t="str">
        <f>_xll.SNL.Clients.Office.Excel.Functions.SPG(A386, "RD_LAST_REVIEW_DATE_GLOBAL", "Issuer Credit Rating", "Local Currency LT")</f>
        <v/>
      </c>
      <c r="R386" s="10" t="str">
        <f>_xll.SNL.Clients.Office.Excel.Functions.SPG(A386, "RD_CREDIT_RATING_DATE_GLOBAL", "Issuer Credit Rating", "Local Currency LT|0")</f>
        <v/>
      </c>
      <c r="S386" s="10" t="str">
        <f>_xll.SNL.Clients.Office.Excel.Functions.SPG(A386, "RD_CREDIT_WATCH_OUTLOOK_DATE_GLOBAL", "Issuer Credit Rating", "Local Currency LT|0")</f>
        <v/>
      </c>
    </row>
    <row r="387" spans="1:19">
      <c r="A387" t="s">
        <v>391</v>
      </c>
      <c r="B387" s="10">
        <f>_xll.SNL.Clients.Office.Excel.Functions.SPG(A387,"SP_IPO_DATE")</f>
        <v>38160</v>
      </c>
      <c r="C387" s="5">
        <f>_xll.SNL.Clients.Office.Excel.Functions.SPG(A387, "SP_VOLUME_AVG_WEEKLY_TO_SHARES_OUT", , "1M")</f>
        <v>3.5838890381649002</v>
      </c>
      <c r="D387" s="5">
        <f>_xll.SNL.Clients.Office.Excel.Functions.SPG(A387, "SP_VOLUME_AVG_WEEKLY_TO_SHARES_OUT", , "3M")</f>
        <v>3.5692583510297631</v>
      </c>
      <c r="E387" s="5">
        <f>_xll.SNL.Clients.Office.Excel.Functions.SPG(A387, "SP_VOLUME_AVG_DAILY_TO_1YR_AVG_DAILY", , "1M")</f>
        <v>105.31</v>
      </c>
      <c r="F387" s="5">
        <f>_xll.SNL.Clients.Office.Excel.Functions.SPG(A387, "SP_VOLUME_AVG_DAILY_TO_1YR_AVG_DAILY", , "3M")</f>
        <v>104.88</v>
      </c>
      <c r="G387" s="9" t="str">
        <f>_xll.SNL.Clients.Office.Excel.Functions.SPG(A387, "IQ_SECTOR")</f>
        <v>Information Technology</v>
      </c>
      <c r="H387" s="9" t="str">
        <f>_xll.SNL.Clients.Office.Excel.Functions.SPG(A387, "IQ_INDUSTRY_GROUP")</f>
        <v>Software and Services</v>
      </c>
      <c r="I387" s="9" t="str">
        <f>_xll.SNL.Clients.Office.Excel.Functions.SPG(A387, "IQ_INDUSTRY")</f>
        <v>Software</v>
      </c>
      <c r="J387" s="9" t="str">
        <f>_xll.SNL.Clients.Office.Excel.Functions.SPG(A387, "IQ_PRIMARY_INDUSTRY")</f>
        <v>Application Software</v>
      </c>
      <c r="K387" s="9" t="str">
        <f>_xll.SNL.Clients.Office.Excel.Functions.SPG(A387, "NAICS_CODE", "Primary")</f>
        <v>513210 - Software Publishers</v>
      </c>
      <c r="L387" s="9" t="str">
        <f>_xll.SNL.Clients.Office.Excel.Functions.SPG(A387, "SP_TOPICTAG")</f>
        <v>Software Development; Marketing Automation; Salesforce Automation; Customer Relationship Management; Cloud Infrastructure; Process Automation; Artificial Intelligence</v>
      </c>
      <c r="M387" s="5">
        <f>_xll.SNL.Clients.Office.Excel.Functions.SPG(A387, "SP_PCT_SHARES_OWNED_ALL_INSTITUTIONS")</f>
        <v>82.1</v>
      </c>
      <c r="N387" s="9" t="str">
        <f>_xll.SNL.Clients.Office.Excel.Functions.SPG(A387, "RD_CREDIT_RATING_GLOBAL", "Issuer Credit Rating", "Local Currency LT|0")</f>
        <v>A+</v>
      </c>
      <c r="O387" s="9" t="str">
        <f>_xll.SNL.Clients.Office.Excel.Functions.SPG(A387, "RD_CWOL_GLOBAL", "Issuer Credit Rating", "Local Currency LT|0")</f>
        <v>Stable</v>
      </c>
      <c r="P387" s="9" t="str">
        <f>_xll.SNL.Clients.Office.Excel.Functions.SPG(A387, "RD_RATING_ACTION_GLOBAL", "Issuer Credit Rating", "Local Currency LT|0")</f>
        <v>Upgrade | CreditWatch/Outlook (06/29/2021)</v>
      </c>
      <c r="Q387" s="10">
        <f>_xll.SNL.Clients.Office.Excel.Functions.SPG(A387, "RD_LAST_REVIEW_DATE_GLOBAL", "Issuer Credit Rating", "Local Currency LT")</f>
        <v>45401</v>
      </c>
      <c r="R387" s="10">
        <f>_xll.SNL.Clients.Office.Excel.Functions.SPG(A387, "RD_CREDIT_RATING_DATE_GLOBAL", "Issuer Credit Rating", "Local Currency LT|0")</f>
        <v>44376</v>
      </c>
      <c r="S387" s="10">
        <f>_xll.SNL.Clients.Office.Excel.Functions.SPG(A387, "RD_CREDIT_WATCH_OUTLOOK_DATE_GLOBAL", "Issuer Credit Rating", "Local Currency LT|0")</f>
        <v>44376</v>
      </c>
    </row>
    <row r="388" spans="1:19">
      <c r="A388" t="s">
        <v>392</v>
      </c>
      <c r="B388" s="10">
        <f>_xll.SNL.Clients.Office.Excel.Functions.SPG(A388,"SP_IPO_DATE")</f>
        <v>36327</v>
      </c>
      <c r="C388" s="5">
        <f>_xll.SNL.Clients.Office.Excel.Functions.SPG(A388, "SP_VOLUME_AVG_WEEKLY_TO_SHARES_OUT", , "1M")</f>
        <v>3.7543966342769006</v>
      </c>
      <c r="D388" s="5">
        <f>_xll.SNL.Clients.Office.Excel.Functions.SPG(A388, "SP_VOLUME_AVG_WEEKLY_TO_SHARES_OUT", , "3M")</f>
        <v>3.9111511350589088</v>
      </c>
      <c r="E388" s="5">
        <f>_xll.SNL.Clients.Office.Excel.Functions.SPG(A388, "SP_VOLUME_AVG_DAILY_TO_1YR_AVG_DAILY", , "1M")</f>
        <v>88.79</v>
      </c>
      <c r="F388" s="5">
        <f>_xll.SNL.Clients.Office.Excel.Functions.SPG(A388, "SP_VOLUME_AVG_DAILY_TO_1YR_AVG_DAILY", , "3M")</f>
        <v>92.49</v>
      </c>
      <c r="G388" s="9" t="str">
        <f>_xll.SNL.Clients.Office.Excel.Functions.SPG(A388, "IQ_SECTOR")</f>
        <v>Real Estate</v>
      </c>
      <c r="H388" s="9" t="str">
        <f>_xll.SNL.Clients.Office.Excel.Functions.SPG(A388, "IQ_INDUSTRY_GROUP")</f>
        <v>Equity Real Estate Investment Trusts (REITs)</v>
      </c>
      <c r="I388" s="9" t="str">
        <f>_xll.SNL.Clients.Office.Excel.Functions.SPG(A388, "IQ_INDUSTRY")</f>
        <v>Specialized REITs</v>
      </c>
      <c r="J388" s="9" t="str">
        <f>_xll.SNL.Clients.Office.Excel.Functions.SPG(A388, "IQ_PRIMARY_INDUSTRY")</f>
        <v>Telecom Tower REITs</v>
      </c>
      <c r="K388" s="9" t="str">
        <f>_xll.SNL.Clients.Office.Excel.Functions.SPG(A388, "NAICS_CODE", "Primary")</f>
        <v>517810 - All Other Telecommunications</v>
      </c>
      <c r="L388" s="9" t="str">
        <f>_xll.SNL.Clients.Office.Excel.Functions.SPG(A388, "SP_TOPICTAG")</f>
        <v/>
      </c>
      <c r="M388" s="5">
        <f>_xll.SNL.Clients.Office.Excel.Functions.SPG(A388, "SP_PCT_SHARES_OWNED_ALL_INSTITUTIONS")</f>
        <v>97.21</v>
      </c>
      <c r="N388" s="9" t="str">
        <f>_xll.SNL.Clients.Office.Excel.Functions.SPG(A388, "RD_CREDIT_RATING_GLOBAL", "Issuer Credit Rating", "Local Currency LT|0")</f>
        <v>BB+</v>
      </c>
      <c r="O388" s="9" t="str">
        <f>_xll.SNL.Clients.Office.Excel.Functions.SPG(A388, "RD_CWOL_GLOBAL", "Issuer Credit Rating", "Local Currency LT|0")</f>
        <v>Stable</v>
      </c>
      <c r="P388" s="9" t="str">
        <f>_xll.SNL.Clients.Office.Excel.Functions.SPG(A388, "RD_RATING_ACTION_GLOBAL", "Issuer Credit Rating", "Local Currency LT|0")</f>
        <v>Upgrade | CreditWatch/Outlook (12/02/2022)</v>
      </c>
      <c r="Q388" s="10">
        <f>_xll.SNL.Clients.Office.Excel.Functions.SPG(A388, "RD_LAST_REVIEW_DATE_GLOBAL", "Issuer Credit Rating", "Local Currency LT")</f>
        <v>45679</v>
      </c>
      <c r="R388" s="10">
        <f>_xll.SNL.Clients.Office.Excel.Functions.SPG(A388, "RD_CREDIT_RATING_DATE_GLOBAL", "Issuer Credit Rating", "Local Currency LT|0")</f>
        <v>44897</v>
      </c>
      <c r="S388" s="10">
        <f>_xll.SNL.Clients.Office.Excel.Functions.SPG(A388, "RD_CREDIT_WATCH_OUTLOOK_DATE_GLOBAL", "Issuer Credit Rating", "Local Currency LT|0")</f>
        <v>44897</v>
      </c>
    </row>
    <row r="389" spans="1:19">
      <c r="A389" t="s">
        <v>393</v>
      </c>
      <c r="B389" t="str">
        <f>_xll.SNL.Clients.Office.Excel.Functions.SPG(A389,"SP_IPO_DATE")</f>
        <v/>
      </c>
      <c r="C389" s="5">
        <f>_xll.SNL.Clients.Office.Excel.Functions.SPG(A389, "SP_VOLUME_AVG_WEEKLY_TO_SHARES_OUT", , "1M")</f>
        <v>5.5994150868659309</v>
      </c>
      <c r="D389" s="5">
        <f>_xll.SNL.Clients.Office.Excel.Functions.SPG(A389, "SP_VOLUME_AVG_WEEKLY_TO_SHARES_OUT", , "3M")</f>
        <v>4.5142340301377599</v>
      </c>
      <c r="E389" s="5">
        <f>_xll.SNL.Clients.Office.Excel.Functions.SPG(A389, "SP_VOLUME_AVG_DAILY_TO_1YR_AVG_DAILY", , "1M")</f>
        <v>140.25</v>
      </c>
      <c r="F389" s="5">
        <f>_xll.SNL.Clients.Office.Excel.Functions.SPG(A389, "SP_VOLUME_AVG_DAILY_TO_1YR_AVG_DAILY", , "3M")</f>
        <v>113.07</v>
      </c>
      <c r="G389" s="9" t="str">
        <f>_xll.SNL.Clients.Office.Excel.Functions.SPG(A389, "IQ_SECTOR")</f>
        <v>Energy</v>
      </c>
      <c r="H389" s="9" t="str">
        <f>_xll.SNL.Clients.Office.Excel.Functions.SPG(A389, "IQ_INDUSTRY_GROUP")</f>
        <v>Energy</v>
      </c>
      <c r="I389" s="9" t="str">
        <f>_xll.SNL.Clients.Office.Excel.Functions.SPG(A389, "IQ_INDUSTRY")</f>
        <v>Energy Equipment and Services</v>
      </c>
      <c r="J389" s="9" t="str">
        <f>_xll.SNL.Clients.Office.Excel.Functions.SPG(A389, "IQ_PRIMARY_INDUSTRY")</f>
        <v>Oil and Gas Equipment and Services</v>
      </c>
      <c r="K389" s="9" t="str">
        <f>_xll.SNL.Clients.Office.Excel.Functions.SPG(A389, "NAICS_CODE", "Primary")</f>
        <v>213112 - Support Activities for Oil and Gas Operations</v>
      </c>
      <c r="L389" s="9" t="str">
        <f>_xll.SNL.Clients.Office.Excel.Functions.SPG(A389, "SP_TOPICTAG")</f>
        <v>Clean Energy; Data Integration; Energy Management; Energy Storage; CleanTech; Process Automation; Utility Scale Solar</v>
      </c>
      <c r="M389" s="5">
        <f>_xll.SNL.Clients.Office.Excel.Functions.SPG(A389, "SP_PCT_SHARES_OWNED_ALL_INSTITUTIONS")</f>
        <v>85.91</v>
      </c>
      <c r="N389" s="9" t="str">
        <f>_xll.SNL.Clients.Office.Excel.Functions.SPG(A389, "RD_CREDIT_RATING_GLOBAL", "Issuer Credit Rating", "Local Currency LT|0")</f>
        <v>A</v>
      </c>
      <c r="O389" s="9" t="str">
        <f>_xll.SNL.Clients.Office.Excel.Functions.SPG(A389, "RD_CWOL_GLOBAL", "Issuer Credit Rating", "Local Currency LT|0")</f>
        <v>Positive</v>
      </c>
      <c r="P389" s="9" t="str">
        <f>_xll.SNL.Clients.Office.Excel.Functions.SPG(A389, "RD_RATING_ACTION_GLOBAL", "Issuer Credit Rating", "Local Currency LT|0")</f>
        <v>CreditWatch/Outlook (11/17/2023)</v>
      </c>
      <c r="Q389" s="10">
        <f>_xll.SNL.Clients.Office.Excel.Functions.SPG(A389, "RD_LAST_REVIEW_DATE_GLOBAL", "Issuer Credit Rating", "Local Currency LT")</f>
        <v>45617</v>
      </c>
      <c r="R389" s="10">
        <f>_xll.SNL.Clients.Office.Excel.Functions.SPG(A389, "RD_CREDIT_RATING_DATE_GLOBAL", "Issuer Credit Rating", "Local Currency LT|0")</f>
        <v>43916</v>
      </c>
      <c r="S389" s="10">
        <f>_xll.SNL.Clients.Office.Excel.Functions.SPG(A389, "RD_CREDIT_WATCH_OUTLOOK_DATE_GLOBAL", "Issuer Credit Rating", "Local Currency LT|0")</f>
        <v>45247</v>
      </c>
    </row>
    <row r="390" spans="1:19">
      <c r="A390" t="s">
        <v>394</v>
      </c>
      <c r="B390" s="10">
        <f>_xll.SNL.Clients.Office.Excel.Functions.SPG(A390,"SP_IPO_DATE")</f>
        <v>37600</v>
      </c>
      <c r="C390" s="5">
        <f>_xll.SNL.Clients.Office.Excel.Functions.SPG(A390, "SP_VOLUME_AVG_WEEKLY_TO_SHARES_OUT", , "1M")</f>
        <v>8.6872859780889495</v>
      </c>
      <c r="D390" s="5">
        <f>_xll.SNL.Clients.Office.Excel.Functions.SPG(A390, "SP_VOLUME_AVG_WEEKLY_TO_SHARES_OUT", , "3M")</f>
        <v>6.8296290802746569</v>
      </c>
      <c r="E390" s="5">
        <f>_xll.SNL.Clients.Office.Excel.Functions.SPG(A390, "SP_VOLUME_AVG_DAILY_TO_1YR_AVG_DAILY", , "1M")</f>
        <v>142.13</v>
      </c>
      <c r="F390" s="5">
        <f>_xll.SNL.Clients.Office.Excel.Functions.SPG(A390, "SP_VOLUME_AVG_DAILY_TO_1YR_AVG_DAILY", , "3M")</f>
        <v>111.74</v>
      </c>
      <c r="G390" s="9" t="str">
        <f>_xll.SNL.Clients.Office.Excel.Functions.SPG(A390, "IQ_SECTOR")</f>
        <v>Information Technology</v>
      </c>
      <c r="H390" s="9" t="str">
        <f>_xll.SNL.Clients.Office.Excel.Functions.SPG(A390, "IQ_INDUSTRY_GROUP")</f>
        <v>Technology Hardware and Equipment</v>
      </c>
      <c r="I390" s="9" t="str">
        <f>_xll.SNL.Clients.Office.Excel.Functions.SPG(A390, "IQ_INDUSTRY")</f>
        <v>Technology Hardware, Storage and Peripherals</v>
      </c>
      <c r="J390" s="9" t="str">
        <f>_xll.SNL.Clients.Office.Excel.Functions.SPG(A390, "IQ_PRIMARY_INDUSTRY")</f>
        <v>Technology Hardware, Storage and Peripherals</v>
      </c>
      <c r="K390" s="9" t="str">
        <f>_xll.SNL.Clients.Office.Excel.Functions.SPG(A390, "NAICS_CODE", "Primary")</f>
        <v>334112 - Computer Storage Device Manufacturing</v>
      </c>
      <c r="L390" s="9" t="str">
        <f>_xll.SNL.Clients.Office.Excel.Functions.SPG(A390, "SP_TOPICTAG")</f>
        <v>Data Integration; Flash Storage; Data Protection; Cloud Infrastructure; Cloud Storage; Storage Management; Data Center Technology</v>
      </c>
      <c r="M390" s="5">
        <f>_xll.SNL.Clients.Office.Excel.Functions.SPG(A390, "SP_PCT_SHARES_OWNED_ALL_INSTITUTIONS")</f>
        <v>90.82</v>
      </c>
      <c r="N390" s="9" t="str">
        <f>_xll.SNL.Clients.Office.Excel.Functions.SPG(A390, "RD_CREDIT_RATING_GLOBAL", "Issuer Credit Rating", "Local Currency LT|0")</f>
        <v>BB</v>
      </c>
      <c r="O390" s="9" t="str">
        <f>_xll.SNL.Clients.Office.Excel.Functions.SPG(A390, "RD_CWOL_GLOBAL", "Issuer Credit Rating", "Local Currency LT|0")</f>
        <v>Positive</v>
      </c>
      <c r="P390" s="9" t="str">
        <f>_xll.SNL.Clients.Office.Excel.Functions.SPG(A390, "RD_RATING_ACTION_GLOBAL", "Issuer Credit Rating", "Local Currency LT|0")</f>
        <v>CreditWatch/Outlook (10/23/2024)</v>
      </c>
      <c r="Q390" s="10">
        <f>_xll.SNL.Clients.Office.Excel.Functions.SPG(A390, "RD_LAST_REVIEW_DATE_GLOBAL", "Issuer Credit Rating", "Local Currency LT")</f>
        <v>45618</v>
      </c>
      <c r="R390" s="10">
        <f>_xll.SNL.Clients.Office.Excel.Functions.SPG(A390, "RD_CREDIT_RATING_DATE_GLOBAL", "Issuer Credit Rating", "Local Currency LT|0")</f>
        <v>45042</v>
      </c>
      <c r="S390" s="10">
        <f>_xll.SNL.Clients.Office.Excel.Functions.SPG(A390, "RD_CREDIT_WATCH_OUTLOOK_DATE_GLOBAL", "Issuer Credit Rating", "Local Currency LT|0")</f>
        <v>45588</v>
      </c>
    </row>
    <row r="391" spans="1:19">
      <c r="A391" t="s">
        <v>395</v>
      </c>
      <c r="B391" t="str">
        <f>_xll.SNL.Clients.Office.Excel.Functions.SPG(A391,"SP_IPO_DATE")</f>
        <v/>
      </c>
      <c r="C391" s="5">
        <f>_xll.SNL.Clients.Office.Excel.Functions.SPG(A391, "SP_VOLUME_AVG_WEEKLY_TO_SHARES_OUT", , "1M")</f>
        <v>3.7472639284369524</v>
      </c>
      <c r="D391" s="5">
        <f>_xll.SNL.Clients.Office.Excel.Functions.SPG(A391, "SP_VOLUME_AVG_WEEKLY_TO_SHARES_OUT", , "3M")</f>
        <v>3.0309056297881813</v>
      </c>
      <c r="E391" s="5">
        <f>_xll.SNL.Clients.Office.Excel.Functions.SPG(A391, "SP_VOLUME_AVG_DAILY_TO_1YR_AVG_DAILY", , "1M")</f>
        <v>151.16</v>
      </c>
      <c r="F391" s="5">
        <f>_xll.SNL.Clients.Office.Excel.Functions.SPG(A391, "SP_VOLUME_AVG_DAILY_TO_1YR_AVG_DAILY", , "3M")</f>
        <v>122.27</v>
      </c>
      <c r="G391" s="9" t="str">
        <f>_xll.SNL.Clients.Office.Excel.Functions.SPG(A391, "IQ_SECTOR")</f>
        <v>Utilities</v>
      </c>
      <c r="H391" s="9" t="str">
        <f>_xll.SNL.Clients.Office.Excel.Functions.SPG(A391, "IQ_INDUSTRY_GROUP")</f>
        <v>Utilities</v>
      </c>
      <c r="I391" s="9" t="str">
        <f>_xll.SNL.Clients.Office.Excel.Functions.SPG(A391, "IQ_INDUSTRY")</f>
        <v>Multi-Utilities</v>
      </c>
      <c r="J391" s="9" t="str">
        <f>_xll.SNL.Clients.Office.Excel.Functions.SPG(A391, "IQ_PRIMARY_INDUSTRY")</f>
        <v>Multi-Utilities</v>
      </c>
      <c r="K391" s="9" t="str">
        <f>_xll.SNL.Clients.Office.Excel.Functions.SPG(A391, "NAICS_CODE", "Primary")</f>
        <v>2211 - Electric Power Generation, Transmission and Distribution</v>
      </c>
      <c r="L391" s="9" t="str">
        <f>_xll.SNL.Clients.Office.Excel.Functions.SPG(A391, "SP_TOPICTAG")</f>
        <v>Clean Energy; Energy Efficiency; Energy Management; Energy Storage; CleanTech; Smart Energy; Power Grid</v>
      </c>
      <c r="M391" s="5">
        <f>_xll.SNL.Clients.Office.Excel.Functions.SPG(A391, "SP_PCT_SHARES_OWNED_ALL_INSTITUTIONS")</f>
        <v>92.99</v>
      </c>
      <c r="N391" s="9" t="str">
        <f>_xll.SNL.Clients.Office.Excel.Functions.SPG(A391, "RD_CREDIT_RATING_GLOBAL", "Issuer Credit Rating", "Local Currency LT|0")</f>
        <v>BBB+</v>
      </c>
      <c r="O391" s="9" t="str">
        <f>_xll.SNL.Clients.Office.Excel.Functions.SPG(A391, "RD_CWOL_GLOBAL", "Issuer Credit Rating", "Local Currency LT|0")</f>
        <v>Negative</v>
      </c>
      <c r="P391" s="9" t="str">
        <f>_xll.SNL.Clients.Office.Excel.Functions.SPG(A391, "RD_RATING_ACTION_GLOBAL", "Issuer Credit Rating", "Local Currency LT|0")</f>
        <v>CreditWatch/Outlook (01/09/2025)</v>
      </c>
      <c r="Q391" s="10">
        <f>_xll.SNL.Clients.Office.Excel.Functions.SPG(A391, "RD_LAST_REVIEW_DATE_GLOBAL", "Issuer Credit Rating", "Local Currency LT")</f>
        <v>45666</v>
      </c>
      <c r="R391" s="10">
        <f>_xll.SNL.Clients.Office.Excel.Functions.SPG(A391, "RD_CREDIT_RATING_DATE_GLOBAL", "Issuer Credit Rating", "Local Currency LT|0")</f>
        <v>37901</v>
      </c>
      <c r="S391" s="10">
        <f>_xll.SNL.Clients.Office.Excel.Functions.SPG(A391, "RD_CREDIT_WATCH_OUTLOOK_DATE_GLOBAL", "Issuer Credit Rating", "Local Currency LT|0")</f>
        <v>45666</v>
      </c>
    </row>
    <row r="392" spans="1:19">
      <c r="A392" t="s">
        <v>396</v>
      </c>
      <c r="B392" s="10">
        <f>_xll.SNL.Clients.Office.Excel.Functions.SPG(A392,"SP_IPO_DATE")</f>
        <v>41088</v>
      </c>
      <c r="C392" s="5">
        <f>_xll.SNL.Clients.Office.Excel.Functions.SPG(A392, "SP_VOLUME_AVG_WEEKLY_TO_SHARES_OUT", , "1M")</f>
        <v>4.4039648636153492</v>
      </c>
      <c r="D392" s="5">
        <f>_xll.SNL.Clients.Office.Excel.Functions.SPG(A392, "SP_VOLUME_AVG_WEEKLY_TO_SHARES_OUT", , "3M")</f>
        <v>3.4180768477920456</v>
      </c>
      <c r="E392" s="5">
        <f>_xll.SNL.Clients.Office.Excel.Functions.SPG(A392, "SP_VOLUME_AVG_DAILY_TO_1YR_AVG_DAILY", , "1M")</f>
        <v>137.69</v>
      </c>
      <c r="F392" s="5">
        <f>_xll.SNL.Clients.Office.Excel.Functions.SPG(A392, "SP_VOLUME_AVG_DAILY_TO_1YR_AVG_DAILY", , "3M")</f>
        <v>106.87</v>
      </c>
      <c r="G392" s="9" t="str">
        <f>_xll.SNL.Clients.Office.Excel.Functions.SPG(A392, "IQ_SECTOR")</f>
        <v>Information Technology</v>
      </c>
      <c r="H392" s="9" t="str">
        <f>_xll.SNL.Clients.Office.Excel.Functions.SPG(A392, "IQ_INDUSTRY_GROUP")</f>
        <v>Software and Services</v>
      </c>
      <c r="I392" s="9" t="str">
        <f>_xll.SNL.Clients.Office.Excel.Functions.SPG(A392, "IQ_INDUSTRY")</f>
        <v>Software</v>
      </c>
      <c r="J392" s="9" t="str">
        <f>_xll.SNL.Clients.Office.Excel.Functions.SPG(A392, "IQ_PRIMARY_INDUSTRY")</f>
        <v>Systems Software</v>
      </c>
      <c r="K392" s="9" t="str">
        <f>_xll.SNL.Clients.Office.Excel.Functions.SPG(A392, "NAICS_CODE", "Primary")</f>
        <v>513210 - Software Publishers</v>
      </c>
      <c r="L392" s="9" t="str">
        <f>_xll.SNL.Clients.Office.Excel.Functions.SPG(A392, "SP_TOPICTAG")</f>
        <v>Software Development; Machine Learning; Customer Relationship Management; Cloud Infrastructure; Process Automation; Artificial Intelligence; GenAI</v>
      </c>
      <c r="M392" s="5">
        <f>_xll.SNL.Clients.Office.Excel.Functions.SPG(A392, "SP_PCT_SHARES_OWNED_ALL_INSTITUTIONS")</f>
        <v>91.8</v>
      </c>
      <c r="N392" s="9" t="str">
        <f>_xll.SNL.Clients.Office.Excel.Functions.SPG(A392, "RD_CREDIT_RATING_GLOBAL", "Issuer Credit Rating", "Local Currency LT|0")</f>
        <v>A</v>
      </c>
      <c r="O392" s="9" t="str">
        <f>_xll.SNL.Clients.Office.Excel.Functions.SPG(A392, "RD_CWOL_GLOBAL", "Issuer Credit Rating", "Local Currency LT|0")</f>
        <v>Stable</v>
      </c>
      <c r="P392" s="9" t="str">
        <f>_xll.SNL.Clients.Office.Excel.Functions.SPG(A392, "RD_RATING_ACTION_GLOBAL", "Issuer Credit Rating", "Local Currency LT|0")</f>
        <v>Upgrade | CreditWatch/Outlook (08/12/2024)</v>
      </c>
      <c r="Q392" s="10">
        <f>_xll.SNL.Clients.Office.Excel.Functions.SPG(A392, "RD_LAST_REVIEW_DATE_GLOBAL", "Issuer Credit Rating", "Local Currency LT")</f>
        <v>45687</v>
      </c>
      <c r="R392" s="10">
        <f>_xll.SNL.Clients.Office.Excel.Functions.SPG(A392, "RD_CREDIT_RATING_DATE_GLOBAL", "Issuer Credit Rating", "Local Currency LT|0")</f>
        <v>45516</v>
      </c>
      <c r="S392" s="10">
        <f>_xll.SNL.Clients.Office.Excel.Functions.SPG(A392, "RD_CREDIT_WATCH_OUTLOOK_DATE_GLOBAL", "Issuer Credit Rating", "Local Currency LT|0")</f>
        <v>45516</v>
      </c>
    </row>
    <row r="393" spans="1:19">
      <c r="A393" t="s">
        <v>397</v>
      </c>
      <c r="B393" s="10">
        <f>_xll.SNL.Clients.Office.Excel.Functions.SPG(A393,"SP_IPO_DATE")</f>
        <v>34316</v>
      </c>
      <c r="C393" s="5">
        <f>_xll.SNL.Clients.Office.Excel.Functions.SPG(A393, "SP_VOLUME_AVG_WEEKLY_TO_SHARES_OUT", , "1M")</f>
        <v>1.9083067295603988</v>
      </c>
      <c r="D393" s="5">
        <f>_xll.SNL.Clients.Office.Excel.Functions.SPG(A393, "SP_VOLUME_AVG_WEEKLY_TO_SHARES_OUT", , "3M")</f>
        <v>2.1824590076732773</v>
      </c>
      <c r="E393" s="5">
        <f>_xll.SNL.Clients.Office.Excel.Functions.SPG(A393, "SP_VOLUME_AVG_DAILY_TO_1YR_AVG_DAILY", , "1M")</f>
        <v>87.51</v>
      </c>
      <c r="F393" s="5">
        <f>_xll.SNL.Clients.Office.Excel.Functions.SPG(A393, "SP_VOLUME_AVG_DAILY_TO_1YR_AVG_DAILY", , "3M")</f>
        <v>100.08</v>
      </c>
      <c r="G393" s="9" t="str">
        <f>_xll.SNL.Clients.Office.Excel.Functions.SPG(A393, "IQ_SECTOR")</f>
        <v>Real Estate</v>
      </c>
      <c r="H393" s="9" t="str">
        <f>_xll.SNL.Clients.Office.Excel.Functions.SPG(A393, "IQ_INDUSTRY_GROUP")</f>
        <v>Equity Real Estate Investment Trusts (REITs)</v>
      </c>
      <c r="I393" s="9" t="str">
        <f>_xll.SNL.Clients.Office.Excel.Functions.SPG(A393, "IQ_INDUSTRY")</f>
        <v>Retail REITs</v>
      </c>
      <c r="J393" s="9" t="str">
        <f>_xll.SNL.Clients.Office.Excel.Functions.SPG(A393, "IQ_PRIMARY_INDUSTRY")</f>
        <v>Retail REITs</v>
      </c>
      <c r="K393" s="9" t="str">
        <f>_xll.SNL.Clients.Office.Excel.Functions.SPG(A393, "NAICS_CODE", "Primary")</f>
        <v>531110 - Lessors of Residential Buildings and Dwellings</v>
      </c>
      <c r="L393" s="9" t="str">
        <f>_xll.SNL.Clients.Office.Excel.Functions.SPG(A393, "SP_TOPICTAG")</f>
        <v/>
      </c>
      <c r="M393" s="5">
        <f>_xll.SNL.Clients.Office.Excel.Functions.SPG(A393, "SP_PCT_SHARES_OWNED_ALL_INSTITUTIONS")</f>
        <v>86.6</v>
      </c>
      <c r="N393" s="9" t="str">
        <f>_xll.SNL.Clients.Office.Excel.Functions.SPG(A393, "RD_CREDIT_RATING_GLOBAL", "Issuer Credit Rating", "Local Currency LT|0")</f>
        <v>A-</v>
      </c>
      <c r="O393" s="9" t="str">
        <f>_xll.SNL.Clients.Office.Excel.Functions.SPG(A393, "RD_CWOL_GLOBAL", "Issuer Credit Rating", "Local Currency LT|0")</f>
        <v>Positive</v>
      </c>
      <c r="P393" s="9" t="str">
        <f>_xll.SNL.Clients.Office.Excel.Functions.SPG(A393, "RD_RATING_ACTION_GLOBAL", "Issuer Credit Rating", "Local Currency LT|0")</f>
        <v>CreditWatch/Outlook (02/06/2025)</v>
      </c>
      <c r="Q393" s="10">
        <f>_xll.SNL.Clients.Office.Excel.Functions.SPG(A393, "RD_LAST_REVIEW_DATE_GLOBAL", "Issuer Credit Rating", "Local Currency LT")</f>
        <v>45694</v>
      </c>
      <c r="R393" s="10">
        <f>_xll.SNL.Clients.Office.Excel.Functions.SPG(A393, "RD_CREDIT_RATING_DATE_GLOBAL", "Issuer Credit Rating", "Local Currency LT|0")</f>
        <v>44335</v>
      </c>
      <c r="S393" s="10">
        <f>_xll.SNL.Clients.Office.Excel.Functions.SPG(A393, "RD_CREDIT_WATCH_OUTLOOK_DATE_GLOBAL", "Issuer Credit Rating", "Local Currency LT|0")</f>
        <v>45694</v>
      </c>
    </row>
    <row r="394" spans="1:19">
      <c r="A394" t="s">
        <v>398</v>
      </c>
      <c r="B394" t="str">
        <f>_xll.SNL.Clients.Office.Excel.Functions.SPG(A394,"SP_IPO_DATE")</f>
        <v/>
      </c>
      <c r="C394" s="5">
        <f>_xll.SNL.Clients.Office.Excel.Functions.SPG(A394, "SP_VOLUME_AVG_WEEKLY_TO_SHARES_OUT", , "1M")</f>
        <v>11.865715363472768</v>
      </c>
      <c r="D394" s="5">
        <f>_xll.SNL.Clients.Office.Excel.Functions.SPG(A394, "SP_VOLUME_AVG_WEEKLY_TO_SHARES_OUT", , "3M")</f>
        <v>9.2249294062915759</v>
      </c>
      <c r="E394" s="5">
        <f>_xll.SNL.Clients.Office.Excel.Functions.SPG(A394, "SP_VOLUME_AVG_DAILY_TO_1YR_AVG_DAILY", , "1M")</f>
        <v>151.56</v>
      </c>
      <c r="F394" s="5">
        <f>_xll.SNL.Clients.Office.Excel.Functions.SPG(A394, "SP_VOLUME_AVG_DAILY_TO_1YR_AVG_DAILY", , "3M")</f>
        <v>117.83</v>
      </c>
      <c r="G394" s="9" t="str">
        <f>_xll.SNL.Clients.Office.Excel.Functions.SPG(A394, "IQ_SECTOR")</f>
        <v>Information Technology</v>
      </c>
      <c r="H394" s="9" t="str">
        <f>_xll.SNL.Clients.Office.Excel.Functions.SPG(A394, "IQ_INDUSTRY_GROUP")</f>
        <v>Semiconductors and Semiconductor Equipment</v>
      </c>
      <c r="I394" s="9" t="str">
        <f>_xll.SNL.Clients.Office.Excel.Functions.SPG(A394, "IQ_INDUSTRY")</f>
        <v>Semiconductors and Semiconductor Equipment</v>
      </c>
      <c r="J394" s="9" t="str">
        <f>_xll.SNL.Clients.Office.Excel.Functions.SPG(A394, "IQ_PRIMARY_INDUSTRY")</f>
        <v>Semiconductors</v>
      </c>
      <c r="K394" s="9" t="str">
        <f>_xll.SNL.Clients.Office.Excel.Functions.SPG(A394, "NAICS_CODE", "Primary")</f>
        <v>334413 - Semiconductor and Related Device Manufacturing</v>
      </c>
      <c r="L394" s="9" t="str">
        <f>_xll.SNL.Clients.Office.Excel.Functions.SPG(A394, "SP_TOPICTAG")</f>
        <v>RFID (Radio Frequency Identification); Sensors; Edge Computing; Network Security; Data Center Technology</v>
      </c>
      <c r="M394" s="5">
        <f>_xll.SNL.Clients.Office.Excel.Functions.SPG(A394, "SP_PCT_SHARES_OWNED_ALL_INSTITUTIONS")</f>
        <v>93.57</v>
      </c>
      <c r="N394" s="9" t="str">
        <f>_xll.SNL.Clients.Office.Excel.Functions.SPG(A394, "RD_CREDIT_RATING_GLOBAL", "Issuer Credit Rating", "Local Currency LT|0")</f>
        <v>BBB-</v>
      </c>
      <c r="O394" s="9" t="str">
        <f>_xll.SNL.Clients.Office.Excel.Functions.SPG(A394, "RD_CWOL_GLOBAL", "Issuer Credit Rating", "Local Currency LT|0")</f>
        <v>Stable</v>
      </c>
      <c r="P394" s="9" t="str">
        <f>_xll.SNL.Clients.Office.Excel.Functions.SPG(A394, "RD_RATING_ACTION_GLOBAL", "Issuer Credit Rating", "Local Currency LT|0")</f>
        <v>New Rating | CreditWatch/Outlook (04/22/2021)</v>
      </c>
      <c r="Q394" s="10">
        <f>_xll.SNL.Clients.Office.Excel.Functions.SPG(A394, "RD_LAST_REVIEW_DATE_GLOBAL", "Issuer Credit Rating", "Local Currency LT")</f>
        <v>45394</v>
      </c>
      <c r="R394" s="10">
        <f>_xll.SNL.Clients.Office.Excel.Functions.SPG(A394, "RD_CREDIT_RATING_DATE_GLOBAL", "Issuer Credit Rating", "Local Currency LT|0")</f>
        <v>44308</v>
      </c>
      <c r="S394" s="10">
        <f>_xll.SNL.Clients.Office.Excel.Functions.SPG(A394, "RD_CREDIT_WATCH_OUTLOOK_DATE_GLOBAL", "Issuer Credit Rating", "Local Currency LT|0")</f>
        <v>44308</v>
      </c>
    </row>
    <row r="395" spans="1:19">
      <c r="A395" t="s">
        <v>399</v>
      </c>
      <c r="B395" s="10">
        <f>_xll.SNL.Clients.Office.Excel.Functions.SPG(A395,"SP_IPO_DATE")</f>
        <v>39155</v>
      </c>
      <c r="C395" s="5">
        <f>_xll.SNL.Clients.Office.Excel.Functions.SPG(A395, "SP_VOLUME_AVG_WEEKLY_TO_SHARES_OUT", , "1M")</f>
        <v>3.1053619941252473</v>
      </c>
      <c r="D395" s="5">
        <f>_xll.SNL.Clients.Office.Excel.Functions.SPG(A395, "SP_VOLUME_AVG_WEEKLY_TO_SHARES_OUT", , "3M")</f>
        <v>3.2233062963857124</v>
      </c>
      <c r="E395" s="5">
        <f>_xll.SNL.Clients.Office.Excel.Functions.SPG(A395, "SP_VOLUME_AVG_DAILY_TO_1YR_AVG_DAILY", , "1M")</f>
        <v>109.01</v>
      </c>
      <c r="F395" s="5">
        <f>_xll.SNL.Clients.Office.Excel.Functions.SPG(A395, "SP_VOLUME_AVG_DAILY_TO_1YR_AVG_DAILY", , "3M")</f>
        <v>113.15</v>
      </c>
      <c r="G395" s="9" t="str">
        <f>_xll.SNL.Clients.Office.Excel.Functions.SPG(A395, "IQ_SECTOR")</f>
        <v>Materials</v>
      </c>
      <c r="H395" s="9" t="str">
        <f>_xll.SNL.Clients.Office.Excel.Functions.SPG(A395, "IQ_INDUSTRY_GROUP")</f>
        <v>Materials</v>
      </c>
      <c r="I395" s="9" t="str">
        <f>_xll.SNL.Clients.Office.Excel.Functions.SPG(A395, "IQ_INDUSTRY")</f>
        <v>Containers and Packaging</v>
      </c>
      <c r="J395" s="9" t="str">
        <f>_xll.SNL.Clients.Office.Excel.Functions.SPG(A395, "IQ_PRIMARY_INDUSTRY")</f>
        <v>Paper and Plastic Packaging Products and Materials</v>
      </c>
      <c r="K395" s="9" t="str">
        <f>_xll.SNL.Clients.Office.Excel.Functions.SPG(A395, "NAICS_CODE", "Primary")</f>
        <v>3222 - Converted Paper Product Manufacturing</v>
      </c>
      <c r="L395" s="9" t="str">
        <f>_xll.SNL.Clients.Office.Excel.Functions.SPG(A395, "SP_TOPICTAG")</f>
        <v>Packaging Services</v>
      </c>
      <c r="M395" s="5">
        <f>_xll.SNL.Clients.Office.Excel.Functions.SPG(A395, "SP_PCT_SHARES_OWNED_ALL_INSTITUTIONS")</f>
        <v>85.58</v>
      </c>
      <c r="N395" s="9" t="str">
        <f>_xll.SNL.Clients.Office.Excel.Functions.SPG(A395, "RD_CREDIT_RATING_GLOBAL", "Issuer Credit Rating", "Local Currency LT|0")</f>
        <v>BBB</v>
      </c>
      <c r="O395" s="9" t="str">
        <f>_xll.SNL.Clients.Office.Excel.Functions.SPG(A395, "RD_CWOL_GLOBAL", "Issuer Credit Rating", "Local Currency LT|0")</f>
        <v>Stable</v>
      </c>
      <c r="P395" s="9" t="str">
        <f>_xll.SNL.Clients.Office.Excel.Functions.SPG(A395, "RD_RATING_ACTION_GLOBAL", "Issuer Credit Rating", "Local Currency LT|0")</f>
        <v>New Rating | CreditWatch/Outlook (07/05/2024)</v>
      </c>
      <c r="Q395" s="10">
        <f>_xll.SNL.Clients.Office.Excel.Functions.SPG(A395, "RD_LAST_REVIEW_DATE_GLOBAL", "Issuer Credit Rating", "Local Currency LT")</f>
        <v>45478</v>
      </c>
      <c r="R395" s="10">
        <f>_xll.SNL.Clients.Office.Excel.Functions.SPG(A395, "RD_CREDIT_RATING_DATE_GLOBAL", "Issuer Credit Rating", "Local Currency LT|0")</f>
        <v>45478</v>
      </c>
      <c r="S395" s="10">
        <f>_xll.SNL.Clients.Office.Excel.Functions.SPG(A395, "RD_CREDIT_WATCH_OUTLOOK_DATE_GLOBAL", "Issuer Credit Rating", "Local Currency LT|0")</f>
        <v>45478</v>
      </c>
    </row>
    <row r="396" spans="1:19">
      <c r="A396" t="s">
        <v>400</v>
      </c>
      <c r="B396" t="str">
        <f>_xll.SNL.Clients.Office.Excel.Functions.SPG(A396,"SP_IPO_DATE")</f>
        <v/>
      </c>
      <c r="C396" s="5">
        <f>_xll.SNL.Clients.Office.Excel.Functions.SPG(A396, "SP_VOLUME_AVG_WEEKLY_TO_SHARES_OUT", , "1M")</f>
        <v>3.9453523189546758</v>
      </c>
      <c r="D396" s="5">
        <f>_xll.SNL.Clients.Office.Excel.Functions.SPG(A396, "SP_VOLUME_AVG_WEEKLY_TO_SHARES_OUT", , "3M")</f>
        <v>3.7453544406920098</v>
      </c>
      <c r="E396" s="5">
        <f>_xll.SNL.Clients.Office.Excel.Functions.SPG(A396, "SP_VOLUME_AVG_DAILY_TO_1YR_AVG_DAILY", , "1M")</f>
        <v>122.49</v>
      </c>
      <c r="F396" s="5">
        <f>_xll.SNL.Clients.Office.Excel.Functions.SPG(A396, "SP_VOLUME_AVG_DAILY_TO_1YR_AVG_DAILY", , "3M")</f>
        <v>116.28</v>
      </c>
      <c r="G396" s="9" t="str">
        <f>_xll.SNL.Clients.Office.Excel.Functions.SPG(A396, "IQ_SECTOR")</f>
        <v>Industrials</v>
      </c>
      <c r="H396" s="9" t="str">
        <f>_xll.SNL.Clients.Office.Excel.Functions.SPG(A396, "IQ_INDUSTRY_GROUP")</f>
        <v>Capital Goods</v>
      </c>
      <c r="I396" s="9" t="str">
        <f>_xll.SNL.Clients.Office.Excel.Functions.SPG(A396, "IQ_INDUSTRY")</f>
        <v>Machinery</v>
      </c>
      <c r="J396" s="9" t="str">
        <f>_xll.SNL.Clients.Office.Excel.Functions.SPG(A396, "IQ_PRIMARY_INDUSTRY")</f>
        <v>Industrial Machinery and Supplies and Components</v>
      </c>
      <c r="K396" s="9" t="str">
        <f>_xll.SNL.Clients.Office.Excel.Functions.SPG(A396, "NAICS_CODE", "Primary")</f>
        <v>33221 - Cutlery and Handtool Manufacturing</v>
      </c>
      <c r="L396" s="9" t="str">
        <f>_xll.SNL.Clients.Office.Excel.Functions.SPG(A396, "SP_TOPICTAG")</f>
        <v>Computer Vision; Fleet Management; Industrial Automation; Simulation; Process Automation</v>
      </c>
      <c r="M396" s="5">
        <f>_xll.SNL.Clients.Office.Excel.Functions.SPG(A396, "SP_PCT_SHARES_OWNED_ALL_INSTITUTIONS")</f>
        <v>92.47</v>
      </c>
      <c r="N396" s="9" t="str">
        <f>_xll.SNL.Clients.Office.Excel.Functions.SPG(A396, "RD_CREDIT_RATING_GLOBAL", "Issuer Credit Rating", "Local Currency LT|0")</f>
        <v>A-</v>
      </c>
      <c r="O396" s="9" t="str">
        <f>_xll.SNL.Clients.Office.Excel.Functions.SPG(A396, "RD_CWOL_GLOBAL", "Issuer Credit Rating", "Local Currency LT|0")</f>
        <v>Stable</v>
      </c>
      <c r="P396" s="9" t="str">
        <f>_xll.SNL.Clients.Office.Excel.Functions.SPG(A396, "RD_RATING_ACTION_GLOBAL", "Issuer Credit Rating", "Local Currency LT|0")</f>
        <v>CreditWatch/Outlook (12/03/2010)</v>
      </c>
      <c r="Q396" s="10">
        <f>_xll.SNL.Clients.Office.Excel.Functions.SPG(A396, "RD_LAST_REVIEW_DATE_GLOBAL", "Issuer Credit Rating", "Local Currency LT")</f>
        <v>45383</v>
      </c>
      <c r="R396" s="10">
        <f>_xll.SNL.Clients.Office.Excel.Functions.SPG(A396, "RD_CREDIT_RATING_DATE_GLOBAL", "Issuer Credit Rating", "Local Currency LT|0")</f>
        <v>39051</v>
      </c>
      <c r="S396" s="10">
        <f>_xll.SNL.Clients.Office.Excel.Functions.SPG(A396, "RD_CREDIT_WATCH_OUTLOOK_DATE_GLOBAL", "Issuer Credit Rating", "Local Currency LT|0")</f>
        <v>40515</v>
      </c>
    </row>
    <row r="397" spans="1:19">
      <c r="A397" t="s">
        <v>401</v>
      </c>
      <c r="B397" t="str">
        <f>_xll.SNL.Clients.Office.Excel.Functions.SPG(A397,"SP_IPO_DATE")</f>
        <v/>
      </c>
      <c r="C397" s="5">
        <f>_xll.SNL.Clients.Office.Excel.Functions.SPG(A397, "SP_VOLUME_AVG_WEEKLY_TO_SHARES_OUT", , "1M")</f>
        <v>2.6193810547863681</v>
      </c>
      <c r="D397" s="5">
        <f>_xll.SNL.Clients.Office.Excel.Functions.SPG(A397, "SP_VOLUME_AVG_WEEKLY_TO_SHARES_OUT", , "3M")</f>
        <v>2.6528324153184557</v>
      </c>
      <c r="E397" s="5">
        <f>_xll.SNL.Clients.Office.Excel.Functions.SPG(A397, "SP_VOLUME_AVG_DAILY_TO_1YR_AVG_DAILY", , "1M")</f>
        <v>59.9</v>
      </c>
      <c r="F397" s="5">
        <f>_xll.SNL.Clients.Office.Excel.Functions.SPG(A397, "SP_VOLUME_AVG_DAILY_TO_1YR_AVG_DAILY", , "3M")</f>
        <v>60.67</v>
      </c>
      <c r="G397" s="9" t="str">
        <f>_xll.SNL.Clients.Office.Excel.Functions.SPG(A397, "IQ_SECTOR")</f>
        <v>Health Care</v>
      </c>
      <c r="H397" s="9" t="str">
        <f>_xll.SNL.Clients.Office.Excel.Functions.SPG(A397, "IQ_INDUSTRY_GROUP")</f>
        <v>Health Care Equipment and Services</v>
      </c>
      <c r="I397" s="9" t="str">
        <f>_xll.SNL.Clients.Office.Excel.Functions.SPG(A397, "IQ_INDUSTRY")</f>
        <v>Health Care Equipment and Supplies</v>
      </c>
      <c r="J397" s="9" t="str">
        <f>_xll.SNL.Clients.Office.Excel.Functions.SPG(A397, "IQ_PRIMARY_INDUSTRY")</f>
        <v>Health Care Supplies</v>
      </c>
      <c r="K397" s="9" t="str">
        <f>_xll.SNL.Clients.Office.Excel.Functions.SPG(A397, "NAICS_CODE", "Primary")</f>
        <v>33911 - Medical Equipment and Supplies Manufacturing</v>
      </c>
      <c r="L397" s="9" t="str">
        <f>_xll.SNL.Clients.Office.Excel.Functions.SPG(A397, "SP_TOPICTAG")</f>
        <v/>
      </c>
      <c r="M397" s="5">
        <f>_xll.SNL.Clients.Office.Excel.Functions.SPG(A397, "SP_PCT_SHARES_OWNED_ALL_INSTITUTIONS")</f>
        <v>62.87</v>
      </c>
      <c r="N397" s="9" t="str">
        <f>_xll.SNL.Clients.Office.Excel.Functions.SPG(A397, "RD_CREDIT_RATING_GLOBAL", "Issuer Credit Rating", "Local Currency LT|0")</f>
        <v>BBB-</v>
      </c>
      <c r="O397" s="9" t="str">
        <f>_xll.SNL.Clients.Office.Excel.Functions.SPG(A397, "RD_CWOL_GLOBAL", "Issuer Credit Rating", "Local Currency LT|0")</f>
        <v>Stable</v>
      </c>
      <c r="P397" s="9" t="str">
        <f>_xll.SNL.Clients.Office.Excel.Functions.SPG(A397, "RD_RATING_ACTION_GLOBAL", "Issuer Credit Rating", "Local Currency LT|0")</f>
        <v>New Rating | CreditWatch/Outlook (02/20/2024)</v>
      </c>
      <c r="Q397" s="10">
        <f>_xll.SNL.Clients.Office.Excel.Functions.SPG(A397, "RD_LAST_REVIEW_DATE_GLOBAL", "Issuer Credit Rating", "Local Currency LT")</f>
        <v>45342</v>
      </c>
      <c r="R397" s="10">
        <f>_xll.SNL.Clients.Office.Excel.Functions.SPG(A397, "RD_CREDIT_RATING_DATE_GLOBAL", "Issuer Credit Rating", "Local Currency LT|0")</f>
        <v>45342</v>
      </c>
      <c r="S397" s="10">
        <f>_xll.SNL.Clients.Office.Excel.Functions.SPG(A397, "RD_CREDIT_WATCH_OUTLOOK_DATE_GLOBAL", "Issuer Credit Rating", "Local Currency LT|0")</f>
        <v>45342</v>
      </c>
    </row>
    <row r="398" spans="1:19">
      <c r="A398" t="s">
        <v>402</v>
      </c>
      <c r="B398" t="str">
        <f>_xll.SNL.Clients.Office.Excel.Functions.SPG(A398,"SP_IPO_DATE")</f>
        <v/>
      </c>
      <c r="C398" s="5">
        <f>_xll.SNL.Clients.Office.Excel.Functions.SPG(A398, "SP_VOLUME_AVG_WEEKLY_TO_SHARES_OUT", , "1M")</f>
        <v>7.6180178857419945</v>
      </c>
      <c r="D398" s="5">
        <f>_xll.SNL.Clients.Office.Excel.Functions.SPG(A398, "SP_VOLUME_AVG_WEEKLY_TO_SHARES_OUT", , "3M")</f>
        <v>6.0978043816332459</v>
      </c>
      <c r="E398" s="5">
        <f>_xll.SNL.Clients.Office.Excel.Functions.SPG(A398, "SP_VOLUME_AVG_DAILY_TO_1YR_AVG_DAILY", , "1M")</f>
        <v>101.25</v>
      </c>
      <c r="F398" s="5">
        <f>_xll.SNL.Clients.Office.Excel.Functions.SPG(A398, "SP_VOLUME_AVG_DAILY_TO_1YR_AVG_DAILY", , "3M")</f>
        <v>81.05</v>
      </c>
      <c r="G398" s="9" t="str">
        <f>_xll.SNL.Clients.Office.Excel.Functions.SPG(A398, "IQ_SECTOR")</f>
        <v>Industrials</v>
      </c>
      <c r="H398" s="9" t="str">
        <f>_xll.SNL.Clients.Office.Excel.Functions.SPG(A398, "IQ_INDUSTRY_GROUP")</f>
        <v>Transportation</v>
      </c>
      <c r="I398" s="9" t="str">
        <f>_xll.SNL.Clients.Office.Excel.Functions.SPG(A398, "IQ_INDUSTRY")</f>
        <v>Passenger Airlines</v>
      </c>
      <c r="J398" s="9" t="str">
        <f>_xll.SNL.Clients.Office.Excel.Functions.SPG(A398, "IQ_PRIMARY_INDUSTRY")</f>
        <v>Passenger Airlines</v>
      </c>
      <c r="K398" s="9" t="str">
        <f>_xll.SNL.Clients.Office.Excel.Functions.SPG(A398, "NAICS_CODE", "Primary")</f>
        <v>481111 - Scheduled Passenger Air Transportation</v>
      </c>
      <c r="L398" s="9" t="str">
        <f>_xll.SNL.Clients.Office.Excel.Functions.SPG(A398, "SP_TOPICTAG")</f>
        <v>Adventure Travel; Business Travel; Customer Relationship Management</v>
      </c>
      <c r="M398" s="5">
        <f>_xll.SNL.Clients.Office.Excel.Functions.SPG(A398, "SP_PCT_SHARES_OWNED_ALL_INSTITUTIONS")</f>
        <v>81.34</v>
      </c>
      <c r="N398" s="9" t="str">
        <f>_xll.SNL.Clients.Office.Excel.Functions.SPG(A398, "RD_CREDIT_RATING_GLOBAL", "Issuer Credit Rating", "Local Currency LT|0")</f>
        <v>BBB</v>
      </c>
      <c r="O398" s="9" t="str">
        <f>_xll.SNL.Clients.Office.Excel.Functions.SPG(A398, "RD_CWOL_GLOBAL", "Issuer Credit Rating", "Local Currency LT|0")</f>
        <v>Negative</v>
      </c>
      <c r="P398" s="9" t="str">
        <f>_xll.SNL.Clients.Office.Excel.Functions.SPG(A398, "RD_RATING_ACTION_GLOBAL", "Issuer Credit Rating", "Local Currency LT|0")</f>
        <v>CreditWatch/Outlook (07/29/2024)</v>
      </c>
      <c r="Q398" s="10">
        <f>_xll.SNL.Clients.Office.Excel.Functions.SPG(A398, "RD_LAST_REVIEW_DATE_GLOBAL", "Issuer Credit Rating", "Local Currency LT")</f>
        <v>45503</v>
      </c>
      <c r="R398" s="10">
        <f>_xll.SNL.Clients.Office.Excel.Functions.SPG(A398, "RD_CREDIT_RATING_DATE_GLOBAL", "Issuer Credit Rating", "Local Currency LT|0")</f>
        <v>43908</v>
      </c>
      <c r="S398" s="10">
        <f>_xll.SNL.Clients.Office.Excel.Functions.SPG(A398, "RD_CREDIT_WATCH_OUTLOOK_DATE_GLOBAL", "Issuer Credit Rating", "Local Currency LT|0")</f>
        <v>45502</v>
      </c>
    </row>
    <row r="399" spans="1:19">
      <c r="A399" t="s">
        <v>403</v>
      </c>
      <c r="B399" t="str">
        <f>_xll.SNL.Clients.Office.Excel.Functions.SPG(A399,"SP_IPO_DATE")</f>
        <v/>
      </c>
      <c r="C399" s="5">
        <f>_xll.SNL.Clients.Office.Excel.Functions.SPG(A399, "SP_VOLUME_AVG_WEEKLY_TO_SHARES_OUT", , "1M")</f>
        <v>6.9981369614641684</v>
      </c>
      <c r="D399" s="5">
        <f>_xll.SNL.Clients.Office.Excel.Functions.SPG(A399, "SP_VOLUME_AVG_WEEKLY_TO_SHARES_OUT", , "3M")</f>
        <v>5.8148461531099001</v>
      </c>
      <c r="E399" s="5">
        <f>_xll.SNL.Clients.Office.Excel.Functions.SPG(A399, "SP_VOLUME_AVG_DAILY_TO_1YR_AVG_DAILY", , "1M")</f>
        <v>141.51</v>
      </c>
      <c r="F399" s="5">
        <f>_xll.SNL.Clients.Office.Excel.Functions.SPG(A399, "SP_VOLUME_AVG_DAILY_TO_1YR_AVG_DAILY", , "3M")</f>
        <v>117.58</v>
      </c>
      <c r="G399" s="9" t="str">
        <f>_xll.SNL.Clients.Office.Excel.Functions.SPG(A399, "IQ_SECTOR")</f>
        <v>Industrials</v>
      </c>
      <c r="H399" s="9" t="str">
        <f>_xll.SNL.Clients.Office.Excel.Functions.SPG(A399, "IQ_INDUSTRY_GROUP")</f>
        <v>Capital Goods</v>
      </c>
      <c r="I399" s="9" t="str">
        <f>_xll.SNL.Clients.Office.Excel.Functions.SPG(A399, "IQ_INDUSTRY")</f>
        <v>Machinery</v>
      </c>
      <c r="J399" s="9" t="str">
        <f>_xll.SNL.Clients.Office.Excel.Functions.SPG(A399, "IQ_PRIMARY_INDUSTRY")</f>
        <v>Industrial Machinery and Supplies and Components</v>
      </c>
      <c r="K399" s="9" t="str">
        <f>_xll.SNL.Clients.Office.Excel.Functions.SPG(A399, "NAICS_CODE", "Primary")</f>
        <v>332510 - Hardware Manufacturing</v>
      </c>
      <c r="L399" s="9" t="str">
        <f>_xll.SNL.Clients.Office.Excel.Functions.SPG(A399, "SP_TOPICTAG")</f>
        <v>Industrial Automation; Process Automation</v>
      </c>
      <c r="M399" s="5">
        <f>_xll.SNL.Clients.Office.Excel.Functions.SPG(A399, "SP_PCT_SHARES_OWNED_ALL_INSTITUTIONS")</f>
        <v>89.19</v>
      </c>
      <c r="N399" s="9" t="str">
        <f>_xll.SNL.Clients.Office.Excel.Functions.SPG(A399, "RD_CREDIT_RATING_GLOBAL", "Issuer Credit Rating", "Local Currency LT|0")</f>
        <v>A-</v>
      </c>
      <c r="O399" s="9" t="str">
        <f>_xll.SNL.Clients.Office.Excel.Functions.SPG(A399, "RD_CWOL_GLOBAL", "Issuer Credit Rating", "Local Currency LT|0")</f>
        <v>Negative</v>
      </c>
      <c r="P399" s="9" t="str">
        <f>_xll.SNL.Clients.Office.Excel.Functions.SPG(A399, "RD_RATING_ACTION_GLOBAL", "Issuer Credit Rating", "Local Currency LT|0")</f>
        <v>Downgrade | CreditWatch/Outlook (08/23/2023)</v>
      </c>
      <c r="Q399" s="10">
        <f>_xll.SNL.Clients.Office.Excel.Functions.SPG(A399, "RD_LAST_REVIEW_DATE_GLOBAL", "Issuer Credit Rating", "Local Currency LT")</f>
        <v>45463</v>
      </c>
      <c r="R399" s="10">
        <f>_xll.SNL.Clients.Office.Excel.Functions.SPG(A399, "RD_CREDIT_RATING_DATE_GLOBAL", "Issuer Credit Rating", "Local Currency LT|0")</f>
        <v>45161</v>
      </c>
      <c r="S399" s="10">
        <f>_xll.SNL.Clients.Office.Excel.Functions.SPG(A399, "RD_CREDIT_WATCH_OUTLOOK_DATE_GLOBAL", "Issuer Credit Rating", "Local Currency LT|0")</f>
        <v>45161</v>
      </c>
    </row>
    <row r="400" spans="1:19">
      <c r="A400" t="s">
        <v>404</v>
      </c>
      <c r="B400" s="10">
        <f>_xll.SNL.Clients.Office.Excel.Functions.SPG(A400,"SP_IPO_DATE")</f>
        <v>33780</v>
      </c>
      <c r="C400" s="5">
        <f>_xll.SNL.Clients.Office.Excel.Functions.SPG(A400, "SP_VOLUME_AVG_WEEKLY_TO_SHARES_OUT", , "1M")</f>
        <v>4.9187134917927322</v>
      </c>
      <c r="D400" s="5">
        <f>_xll.SNL.Clients.Office.Excel.Functions.SPG(A400, "SP_VOLUME_AVG_WEEKLY_TO_SHARES_OUT", , "3M")</f>
        <v>4.014380482442812</v>
      </c>
      <c r="E400" s="5">
        <f>_xll.SNL.Clients.Office.Excel.Functions.SPG(A400, "SP_VOLUME_AVG_DAILY_TO_1YR_AVG_DAILY", , "1M")</f>
        <v>102.79</v>
      </c>
      <c r="F400" s="5">
        <f>_xll.SNL.Clients.Office.Excel.Functions.SPG(A400, "SP_VOLUME_AVG_DAILY_TO_1YR_AVG_DAILY", , "3M")</f>
        <v>83.89</v>
      </c>
      <c r="G400" s="9" t="str">
        <f>_xll.SNL.Clients.Office.Excel.Functions.SPG(A400, "IQ_SECTOR")</f>
        <v>Consumer Discretionary</v>
      </c>
      <c r="H400" s="9" t="str">
        <f>_xll.SNL.Clients.Office.Excel.Functions.SPG(A400, "IQ_INDUSTRY_GROUP")</f>
        <v>Consumer Services</v>
      </c>
      <c r="I400" s="9" t="str">
        <f>_xll.SNL.Clients.Office.Excel.Functions.SPG(A400, "IQ_INDUSTRY")</f>
        <v>Hotels, Restaurants and Leisure</v>
      </c>
      <c r="J400" s="9" t="str">
        <f>_xll.SNL.Clients.Office.Excel.Functions.SPG(A400, "IQ_PRIMARY_INDUSTRY")</f>
        <v>Restaurants</v>
      </c>
      <c r="K400" s="9" t="str">
        <f>_xll.SNL.Clients.Office.Excel.Functions.SPG(A400, "NAICS_CODE", "Primary")</f>
        <v>722515 - Snack and Nonalcoholic Beverage Bars</v>
      </c>
      <c r="L400" s="9" t="str">
        <f>_xll.SNL.Clients.Office.Excel.Functions.SPG(A400, "SP_TOPICTAG")</f>
        <v>Coffee; Location Based Services; Customer Relationship Management; App Marketing</v>
      </c>
      <c r="M400" s="5">
        <f>_xll.SNL.Clients.Office.Excel.Functions.SPG(A400, "SP_PCT_SHARES_OWNED_ALL_INSTITUTIONS")</f>
        <v>77.72</v>
      </c>
      <c r="N400" s="9" t="str">
        <f>_xll.SNL.Clients.Office.Excel.Functions.SPG(A400, "RD_CREDIT_RATING_GLOBAL", "Issuer Credit Rating", "Local Currency LT|0")</f>
        <v>BBB+</v>
      </c>
      <c r="O400" s="9" t="str">
        <f>_xll.SNL.Clients.Office.Excel.Functions.SPG(A400, "RD_CWOL_GLOBAL", "Issuer Credit Rating", "Local Currency LT|0")</f>
        <v>Negative</v>
      </c>
      <c r="P400" s="9" t="str">
        <f>_xll.SNL.Clients.Office.Excel.Functions.SPG(A400, "RD_RATING_ACTION_GLOBAL", "Issuer Credit Rating", "Local Currency LT|0")</f>
        <v>CreditWatch/Outlook (12/05/2024)</v>
      </c>
      <c r="Q400" s="10">
        <f>_xll.SNL.Clients.Office.Excel.Functions.SPG(A400, "RD_LAST_REVIEW_DATE_GLOBAL", "Issuer Credit Rating", "Local Currency LT")</f>
        <v>45631</v>
      </c>
      <c r="R400" s="10">
        <f>_xll.SNL.Clients.Office.Excel.Functions.SPG(A400, "RD_CREDIT_RATING_DATE_GLOBAL", "Issuer Credit Rating", "Local Currency LT|0")</f>
        <v>43271</v>
      </c>
      <c r="S400" s="10">
        <f>_xll.SNL.Clients.Office.Excel.Functions.SPG(A400, "RD_CREDIT_WATCH_OUTLOOK_DATE_GLOBAL", "Issuer Credit Rating", "Local Currency LT|0")</f>
        <v>45631</v>
      </c>
    </row>
    <row r="401" spans="1:19">
      <c r="A401" t="s">
        <v>405</v>
      </c>
      <c r="B401" t="str">
        <f>_xll.SNL.Clients.Office.Excel.Functions.SPG(A401,"SP_IPO_DATE")</f>
        <v/>
      </c>
      <c r="C401" s="5">
        <f>_xll.SNL.Clients.Office.Excel.Functions.SPG(A401, "SP_VOLUME_AVG_WEEKLY_TO_SHARES_OUT", , "1M")</f>
        <v>3.7670239576761597</v>
      </c>
      <c r="D401" s="5">
        <f>_xll.SNL.Clients.Office.Excel.Functions.SPG(A401, "SP_VOLUME_AVG_WEEKLY_TO_SHARES_OUT", , "3M")</f>
        <v>3.6095607407577139</v>
      </c>
      <c r="E401" s="5">
        <f>_xll.SNL.Clients.Office.Excel.Functions.SPG(A401, "SP_VOLUME_AVG_DAILY_TO_1YR_AVG_DAILY", , "1M")</f>
        <v>99.82</v>
      </c>
      <c r="F401" s="5">
        <f>_xll.SNL.Clients.Office.Excel.Functions.SPG(A401, "SP_VOLUME_AVG_DAILY_TO_1YR_AVG_DAILY", , "3M")</f>
        <v>95.64</v>
      </c>
      <c r="G401" s="9" t="str">
        <f>_xll.SNL.Clients.Office.Excel.Functions.SPG(A401, "IQ_SECTOR")</f>
        <v>Financials</v>
      </c>
      <c r="H401" s="9" t="str">
        <f>_xll.SNL.Clients.Office.Excel.Functions.SPG(A401, "IQ_INDUSTRY_GROUP")</f>
        <v>Financial Services</v>
      </c>
      <c r="I401" s="9" t="str">
        <f>_xll.SNL.Clients.Office.Excel.Functions.SPG(A401, "IQ_INDUSTRY")</f>
        <v>Capital Markets</v>
      </c>
      <c r="J401" s="9" t="str">
        <f>_xll.SNL.Clients.Office.Excel.Functions.SPG(A401, "IQ_PRIMARY_INDUSTRY")</f>
        <v>Asset Management and Custody Banks</v>
      </c>
      <c r="K401" s="9" t="str">
        <f>_xll.SNL.Clients.Office.Excel.Functions.SPG(A401, "NAICS_CODE", "Primary")</f>
        <v>525990 - Other Financial Vehicles</v>
      </c>
      <c r="L401" s="9" t="str">
        <f>_xll.SNL.Clients.Office.Excel.Functions.SPG(A401, "SP_TOPICTAG")</f>
        <v/>
      </c>
      <c r="M401" s="5">
        <f>_xll.SNL.Clients.Office.Excel.Functions.SPG(A401, "SP_PCT_SHARES_OWNED_ALL_INSTITUTIONS")</f>
        <v>91.02</v>
      </c>
      <c r="N401" s="9" t="str">
        <f>_xll.SNL.Clients.Office.Excel.Functions.SPG(A401, "RD_CREDIT_RATING_GLOBAL", "Issuer Credit Rating", "Local Currency LT|0")</f>
        <v>A</v>
      </c>
      <c r="O401" s="9" t="str">
        <f>_xll.SNL.Clients.Office.Excel.Functions.SPG(A401, "RD_CWOL_GLOBAL", "Issuer Credit Rating", "Local Currency LT|0")</f>
        <v>Stable</v>
      </c>
      <c r="P401" s="9" t="str">
        <f>_xll.SNL.Clients.Office.Excel.Functions.SPG(A401, "RD_RATING_ACTION_GLOBAL", "Issuer Credit Rating", "Local Currency LT|0")</f>
        <v>Downgrade | CreditWatch/Outlook (12/02/2015)</v>
      </c>
      <c r="Q401" s="10">
        <f>_xll.SNL.Clients.Office.Excel.Functions.SPG(A401, "RD_LAST_REVIEW_DATE_GLOBAL", "Issuer Credit Rating", "Local Currency LT")</f>
        <v>45401</v>
      </c>
      <c r="R401" s="10">
        <f>_xll.SNL.Clients.Office.Excel.Functions.SPG(A401, "RD_CREDIT_RATING_DATE_GLOBAL", "Issuer Credit Rating", "Local Currency LT|0")</f>
        <v>42340</v>
      </c>
      <c r="S401" s="10">
        <f>_xll.SNL.Clients.Office.Excel.Functions.SPG(A401, "RD_CREDIT_WATCH_OUTLOOK_DATE_GLOBAL", "Issuer Credit Rating", "Local Currency LT|0")</f>
        <v>42340</v>
      </c>
    </row>
    <row r="402" spans="1:19">
      <c r="A402" t="s">
        <v>406</v>
      </c>
      <c r="B402" s="10">
        <f>_xll.SNL.Clients.Office.Excel.Functions.SPG(A402,"SP_IPO_DATE")</f>
        <v>35390</v>
      </c>
      <c r="C402" s="5">
        <f>_xll.SNL.Clients.Office.Excel.Functions.SPG(A402, "SP_VOLUME_AVG_WEEKLY_TO_SHARES_OUT", , "1M")</f>
        <v>5.8984405209448605</v>
      </c>
      <c r="D402" s="5">
        <f>_xll.SNL.Clients.Office.Excel.Functions.SPG(A402, "SP_VOLUME_AVG_WEEKLY_TO_SHARES_OUT", , "3M")</f>
        <v>5.1803664939378917</v>
      </c>
      <c r="E402" s="5">
        <f>_xll.SNL.Clients.Office.Excel.Functions.SPG(A402, "SP_VOLUME_AVG_DAILY_TO_1YR_AVG_DAILY", , "1M")</f>
        <v>133.91</v>
      </c>
      <c r="F402" s="5">
        <f>_xll.SNL.Clients.Office.Excel.Functions.SPG(A402, "SP_VOLUME_AVG_DAILY_TO_1YR_AVG_DAILY", , "3M")</f>
        <v>117.61</v>
      </c>
      <c r="G402" s="9" t="str">
        <f>_xll.SNL.Clients.Office.Excel.Functions.SPG(A402, "IQ_SECTOR")</f>
        <v>Materials</v>
      </c>
      <c r="H402" s="9" t="str">
        <f>_xll.SNL.Clients.Office.Excel.Functions.SPG(A402, "IQ_INDUSTRY_GROUP")</f>
        <v>Materials</v>
      </c>
      <c r="I402" s="9" t="str">
        <f>_xll.SNL.Clients.Office.Excel.Functions.SPG(A402, "IQ_INDUSTRY")</f>
        <v>Metals and Mining</v>
      </c>
      <c r="J402" s="9" t="str">
        <f>_xll.SNL.Clients.Office.Excel.Functions.SPG(A402, "IQ_PRIMARY_INDUSTRY")</f>
        <v>Steel</v>
      </c>
      <c r="K402" s="9" t="str">
        <f>_xll.SNL.Clients.Office.Excel.Functions.SPG(A402, "NAICS_CODE", "Primary")</f>
        <v>3312 - Steel Product Manufacturing from Purchased Steel</v>
      </c>
      <c r="L402" s="9" t="str">
        <f>_xll.SNL.Clients.Office.Excel.Functions.SPG(A402, "SP_TOPICTAG")</f>
        <v>Environmental Engineering; Disposal and Recycling; CleanTech</v>
      </c>
      <c r="M402" s="5">
        <f>_xll.SNL.Clients.Office.Excel.Functions.SPG(A402, "SP_PCT_SHARES_OWNED_ALL_INSTITUTIONS")</f>
        <v>83.32</v>
      </c>
      <c r="N402" s="9" t="str">
        <f>_xll.SNL.Clients.Office.Excel.Functions.SPG(A402, "RD_CREDIT_RATING_GLOBAL", "Issuer Credit Rating", "Local Currency LT|0")</f>
        <v>BBB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(06/15/2023)</v>
      </c>
      <c r="Q402" s="10">
        <f>_xll.SNL.Clients.Office.Excel.Functions.SPG(A402, "RD_LAST_REVIEW_DATE_GLOBAL", "Issuer Credit Rating", "Local Currency LT")</f>
        <v>45434</v>
      </c>
      <c r="R402" s="10">
        <f>_xll.SNL.Clients.Office.Excel.Functions.SPG(A402, "RD_CREDIT_RATING_DATE_GLOBAL", "Issuer Credit Rating", "Local Currency LT|0")</f>
        <v>45092</v>
      </c>
      <c r="S402" s="10">
        <f>_xll.SNL.Clients.Office.Excel.Functions.SPG(A402, "RD_CREDIT_WATCH_OUTLOOK_DATE_GLOBAL", "Issuer Credit Rating", "Local Currency LT|0")</f>
        <v>45092</v>
      </c>
    </row>
    <row r="403" spans="1:19">
      <c r="A403" t="s">
        <v>407</v>
      </c>
      <c r="B403" t="str">
        <f>_xll.SNL.Clients.Office.Excel.Functions.SPG(A403,"SP_IPO_DATE")</f>
        <v/>
      </c>
      <c r="C403" s="5">
        <f>_xll.SNL.Clients.Office.Excel.Functions.SPG(A403, "SP_VOLUME_AVG_WEEKLY_TO_SHARES_OUT", , "1M")</f>
        <v>2.7585378862405245</v>
      </c>
      <c r="D403" s="5">
        <f>_xll.SNL.Clients.Office.Excel.Functions.SPG(A403, "SP_VOLUME_AVG_WEEKLY_TO_SHARES_OUT", , "3M")</f>
        <v>2.8281190435972463</v>
      </c>
      <c r="E403" s="5">
        <f>_xll.SNL.Clients.Office.Excel.Functions.SPG(A403, "SP_VOLUME_AVG_DAILY_TO_1YR_AVG_DAILY", , "1M")</f>
        <v>106.32</v>
      </c>
      <c r="F403" s="5">
        <f>_xll.SNL.Clients.Office.Excel.Functions.SPG(A403, "SP_VOLUME_AVG_DAILY_TO_1YR_AVG_DAILY", , "3M")</f>
        <v>109</v>
      </c>
      <c r="G403" s="9" t="str">
        <f>_xll.SNL.Clients.Office.Excel.Functions.SPG(A403, "IQ_SECTOR")</f>
        <v>Health Care</v>
      </c>
      <c r="H403" s="9" t="str">
        <f>_xll.SNL.Clients.Office.Excel.Functions.SPG(A403, "IQ_INDUSTRY_GROUP")</f>
        <v>Health Care Equipment and Services</v>
      </c>
      <c r="I403" s="9" t="str">
        <f>_xll.SNL.Clients.Office.Excel.Functions.SPG(A403, "IQ_INDUSTRY")</f>
        <v>Health Care Equipment and Supplies</v>
      </c>
      <c r="J403" s="9" t="str">
        <f>_xll.SNL.Clients.Office.Excel.Functions.SPG(A403, "IQ_PRIMARY_INDUSTRY")</f>
        <v>Health Care Equipment</v>
      </c>
      <c r="K403" s="9" t="str">
        <f>_xll.SNL.Clients.Office.Excel.Functions.SPG(A403, "NAICS_CODE", "Primary")</f>
        <v>339112 - Surgical and Medical Instrument Manufacturing</v>
      </c>
      <c r="L403" s="9" t="str">
        <f>_xll.SNL.Clients.Office.Excel.Functions.SPG(A403, "SP_TOPICTAG")</f>
        <v>Health Diagnostics; Dentistry; Respiratory; Vaccines</v>
      </c>
      <c r="M403" s="5">
        <f>_xll.SNL.Clients.Office.Excel.Functions.SPG(A403, "SP_PCT_SHARES_OWNED_ALL_INSTITUTIONS")</f>
        <v>97.08</v>
      </c>
      <c r="N403" s="9" t="str">
        <f>_xll.SNL.Clients.Office.Excel.Functions.SPG(A403, "RD_CREDIT_RATING_GLOBAL", "Issuer Credit Rating", "Local Currency LT|0")</f>
        <v>BBB</v>
      </c>
      <c r="O403" s="9" t="str">
        <f>_xll.SNL.Clients.Office.Excel.Functions.SPG(A403, "RD_CWOL_GLOBAL", "Issuer Credit Rating", "Local Currency LT|0")</f>
        <v>Stable</v>
      </c>
      <c r="P403" s="9" t="str">
        <f>_xll.SNL.Clients.Office.Excel.Functions.SPG(A403, "RD_RATING_ACTION_GLOBAL", "Issuer Credit Rating", "Local Currency LT|0")</f>
        <v>Upgrade | CreditWatch/Outlook (05/18/2023)</v>
      </c>
      <c r="Q403" s="10">
        <f>_xll.SNL.Clients.Office.Excel.Functions.SPG(A403, "RD_LAST_REVIEW_DATE_GLOBAL", "Issuer Credit Rating", "Local Currency LT")</f>
        <v>45455</v>
      </c>
      <c r="R403" s="10">
        <f>_xll.SNL.Clients.Office.Excel.Functions.SPG(A403, "RD_CREDIT_RATING_DATE_GLOBAL", "Issuer Credit Rating", "Local Currency LT|0")</f>
        <v>45064</v>
      </c>
      <c r="S403" s="10">
        <f>_xll.SNL.Clients.Office.Excel.Functions.SPG(A403, "RD_CREDIT_WATCH_OUTLOOK_DATE_GLOBAL", "Issuer Credit Rating", "Local Currency LT|0")</f>
        <v>45064</v>
      </c>
    </row>
    <row r="404" spans="1:19">
      <c r="A404" t="s">
        <v>408</v>
      </c>
      <c r="B404" t="str">
        <f>_xll.SNL.Clients.Office.Excel.Functions.SPG(A404,"SP_IPO_DATE")</f>
        <v/>
      </c>
      <c r="C404" s="5">
        <f>_xll.SNL.Clients.Office.Excel.Functions.SPG(A404, "SP_VOLUME_AVG_WEEKLY_TO_SHARES_OUT", , "1M")</f>
        <v>2.0130193151418063</v>
      </c>
      <c r="D404" s="5">
        <f>_xll.SNL.Clients.Office.Excel.Functions.SPG(A404, "SP_VOLUME_AVG_WEEKLY_TO_SHARES_OUT", , "3M")</f>
        <v>1.7945655928497468</v>
      </c>
      <c r="E404" s="5">
        <f>_xll.SNL.Clients.Office.Excel.Functions.SPG(A404, "SP_VOLUME_AVG_DAILY_TO_1YR_AVG_DAILY", , "1M")</f>
        <v>122.18</v>
      </c>
      <c r="F404" s="5">
        <f>_xll.SNL.Clients.Office.Excel.Functions.SPG(A404, "SP_VOLUME_AVG_DAILY_TO_1YR_AVG_DAILY", , "3M")</f>
        <v>108.92</v>
      </c>
      <c r="G404" s="9" t="str">
        <f>_xll.SNL.Clients.Office.Excel.Functions.SPG(A404, "IQ_SECTOR")</f>
        <v>Health Care</v>
      </c>
      <c r="H404" s="9" t="str">
        <f>_xll.SNL.Clients.Office.Excel.Functions.SPG(A404, "IQ_INDUSTRY_GROUP")</f>
        <v>Health Care Equipment and Services</v>
      </c>
      <c r="I404" s="9" t="str">
        <f>_xll.SNL.Clients.Office.Excel.Functions.SPG(A404, "IQ_INDUSTRY")</f>
        <v>Health Care Equipment and Supplies</v>
      </c>
      <c r="J404" s="9" t="str">
        <f>_xll.SNL.Clients.Office.Excel.Functions.SPG(A404, "IQ_PRIMARY_INDUSTRY")</f>
        <v>Health Care Equipment</v>
      </c>
      <c r="K404" s="9" t="str">
        <f>_xll.SNL.Clients.Office.Excel.Functions.SPG(A404, "NAICS_CODE", "Primary")</f>
        <v>339112 - Surgical and Medical Instrument Manufacturing</v>
      </c>
      <c r="L404" s="9" t="str">
        <f>_xll.SNL.Clients.Office.Excel.Functions.SPG(A404, "SP_TOPICTAG")</f>
        <v>Health Diagnostics; Navigation; Neuroscience; Assistive Technology; Neurology; Orthopaedics; Surgery</v>
      </c>
      <c r="M404" s="5">
        <f>_xll.SNL.Clients.Office.Excel.Functions.SPG(A404, "SP_PCT_SHARES_OWNED_ALL_INSTITUTIONS")</f>
        <v>79.150000000000006</v>
      </c>
      <c r="N404" s="9" t="str">
        <f>_xll.SNL.Clients.Office.Excel.Functions.SPG(A404, "RD_CREDIT_RATING_GLOBAL", "Issuer Credit Rating", "Local Currency LT|0")</f>
        <v>BBB+</v>
      </c>
      <c r="O404" s="9" t="str">
        <f>_xll.SNL.Clients.Office.Excel.Functions.SPG(A404, "RD_CWOL_GLOBAL", "Issuer Credit Rating", "Local Currency LT|0")</f>
        <v>Stable</v>
      </c>
      <c r="P404" s="9" t="str">
        <f>_xll.SNL.Clients.Office.Excel.Functions.SPG(A404, "RD_RATING_ACTION_GLOBAL", "Issuer Credit Rating", "Local Currency LT|0")</f>
        <v>Downgrade | CreditWatch/Outlook (02/25/2022)</v>
      </c>
      <c r="Q404" s="10">
        <f>_xll.SNL.Clients.Office.Excel.Functions.SPG(A404, "RD_LAST_REVIEW_DATE_GLOBAL", "Issuer Credit Rating", "Local Currency LT")</f>
        <v>45408</v>
      </c>
      <c r="R404" s="10">
        <f>_xll.SNL.Clients.Office.Excel.Functions.SPG(A404, "RD_CREDIT_RATING_DATE_GLOBAL", "Issuer Credit Rating", "Local Currency LT|0")</f>
        <v>44617</v>
      </c>
      <c r="S404" s="10">
        <f>_xll.SNL.Clients.Office.Excel.Functions.SPG(A404, "RD_CREDIT_WATCH_OUTLOOK_DATE_GLOBAL", "Issuer Credit Rating", "Local Currency LT|0")</f>
        <v>44617</v>
      </c>
    </row>
    <row r="405" spans="1:19">
      <c r="A405" t="s">
        <v>409</v>
      </c>
      <c r="B405" s="10">
        <f>_xll.SNL.Clients.Office.Excel.Functions.SPG(A405,"SP_IPO_DATE")</f>
        <v>39170</v>
      </c>
      <c r="C405" s="5">
        <f>_xll.SNL.Clients.Office.Excel.Functions.SPG(A405, "SP_VOLUME_AVG_WEEKLY_TO_SHARES_OUT", , "1M")</f>
        <v>37.47454282203978</v>
      </c>
      <c r="D405" s="5">
        <f>_xll.SNL.Clients.Office.Excel.Functions.SPG(A405, "SP_VOLUME_AVG_WEEKLY_TO_SHARES_OUT", , "3M")</f>
        <v>59.162265755562551</v>
      </c>
      <c r="E405" s="5">
        <f>_xll.SNL.Clients.Office.Excel.Functions.SPG(A405, "SP_VOLUME_AVG_DAILY_TO_1YR_AVG_DAILY", , "1M")</f>
        <v>56.96</v>
      </c>
      <c r="F405" s="5">
        <f>_xll.SNL.Clients.Office.Excel.Functions.SPG(A405, "SP_VOLUME_AVG_DAILY_TO_1YR_AVG_DAILY", , "3M")</f>
        <v>89.93</v>
      </c>
      <c r="G405" s="9" t="str">
        <f>_xll.SNL.Clients.Office.Excel.Functions.SPG(A405, "IQ_SECTOR")</f>
        <v>Information Technology</v>
      </c>
      <c r="H405" s="9" t="str">
        <f>_xll.SNL.Clients.Office.Excel.Functions.SPG(A405, "IQ_INDUSTRY_GROUP")</f>
        <v>Technology Hardware and Equipment</v>
      </c>
      <c r="I405" s="9" t="str">
        <f>_xll.SNL.Clients.Office.Excel.Functions.SPG(A405, "IQ_INDUSTRY")</f>
        <v>Technology Hardware, Storage and Peripherals</v>
      </c>
      <c r="J405" s="9" t="str">
        <f>_xll.SNL.Clients.Office.Excel.Functions.SPG(A405, "IQ_PRIMARY_INDUSTRY")</f>
        <v>Technology Hardware, Storage and Peripherals</v>
      </c>
      <c r="K405" s="9" t="str">
        <f>_xll.SNL.Clients.Office.Excel.Functions.SPG(A405, "NAICS_CODE", "Primary")</f>
        <v>33411 - Computer and Peripheral Equipment Manufacturing</v>
      </c>
      <c r="L405" s="9" t="str">
        <f>_xll.SNL.Clients.Office.Excel.Functions.SPG(A405, "SP_TOPICTAG")</f>
        <v>Data Protection; Cloud Infrastructure; Cloud Storage; Edge Computing; Storage Management; Data Center Technology; Artificial Intelligence</v>
      </c>
      <c r="M405" s="5">
        <f>_xll.SNL.Clients.Office.Excel.Functions.SPG(A405, "SP_PCT_SHARES_OWNED_ALL_INSTITUTIONS")</f>
        <v>49.21</v>
      </c>
      <c r="N405" s="9" t="str">
        <f>_xll.SNL.Clients.Office.Excel.Functions.SPG(A405, "RD_CREDIT_RATING_GLOBAL", "Issuer Credit Rating", "Local Currency LT|0")</f>
        <v/>
      </c>
      <c r="O405" s="9" t="str">
        <f>_xll.SNL.Clients.Office.Excel.Functions.SPG(A405, "RD_CWOL_GLOBAL", "Issuer Credit Rating", "Local Currency LT|0")</f>
        <v/>
      </c>
      <c r="P405" s="9" t="str">
        <f>_xll.SNL.Clients.Office.Excel.Functions.SPG(A405, "RD_RATING_ACTION_GLOBAL", "Issuer Credit Rating", "Local Currency LT|0")</f>
        <v/>
      </c>
      <c r="Q405" s="10" t="str">
        <f>_xll.SNL.Clients.Office.Excel.Functions.SPG(A405, "RD_LAST_REVIEW_DATE_GLOBAL", "Issuer Credit Rating", "Local Currency LT")</f>
        <v/>
      </c>
      <c r="R405" s="10" t="str">
        <f>_xll.SNL.Clients.Office.Excel.Functions.SPG(A405, "RD_CREDIT_RATING_DATE_GLOBAL", "Issuer Credit Rating", "Local Currency LT|0")</f>
        <v/>
      </c>
      <c r="S405" s="10" t="str">
        <f>_xll.SNL.Clients.Office.Excel.Functions.SPG(A405, "RD_CREDIT_WATCH_OUTLOOK_DATE_GLOBAL", "Issuer Credit Rating", "Local Currency LT|0")</f>
        <v/>
      </c>
    </row>
    <row r="406" spans="1:19">
      <c r="A406" t="s">
        <v>410</v>
      </c>
      <c r="B406" s="10">
        <f>_xll.SNL.Clients.Office.Excel.Functions.SPG(A406,"SP_IPO_DATE")</f>
        <v>41850</v>
      </c>
      <c r="C406" s="5">
        <f>_xll.SNL.Clients.Office.Excel.Functions.SPG(A406, "SP_VOLUME_AVG_WEEKLY_TO_SHARES_OUT", , "1M")</f>
        <v>5.0828771758511682</v>
      </c>
      <c r="D406" s="5">
        <f>_xll.SNL.Clients.Office.Excel.Functions.SPG(A406, "SP_VOLUME_AVG_WEEKLY_TO_SHARES_OUT", , "3M")</f>
        <v>4.6349020575860171</v>
      </c>
      <c r="E406" s="5">
        <f>_xll.SNL.Clients.Office.Excel.Functions.SPG(A406, "SP_VOLUME_AVG_DAILY_TO_1YR_AVG_DAILY", , "1M")</f>
        <v>103.86</v>
      </c>
      <c r="F406" s="5">
        <f>_xll.SNL.Clients.Office.Excel.Functions.SPG(A406, "SP_VOLUME_AVG_DAILY_TO_1YR_AVG_DAILY", , "3M")</f>
        <v>94.7</v>
      </c>
      <c r="G406" s="9" t="str">
        <f>_xll.SNL.Clients.Office.Excel.Functions.SPG(A406, "IQ_SECTOR")</f>
        <v>Financials</v>
      </c>
      <c r="H406" s="9" t="str">
        <f>_xll.SNL.Clients.Office.Excel.Functions.SPG(A406, "IQ_INDUSTRY_GROUP")</f>
        <v>Financial Services</v>
      </c>
      <c r="I406" s="9" t="str">
        <f>_xll.SNL.Clients.Office.Excel.Functions.SPG(A406, "IQ_INDUSTRY")</f>
        <v>Consumer Finance</v>
      </c>
      <c r="J406" s="9" t="str">
        <f>_xll.SNL.Clients.Office.Excel.Functions.SPG(A406, "IQ_PRIMARY_INDUSTRY")</f>
        <v>Consumer Finance</v>
      </c>
      <c r="K406" s="9" t="str">
        <f>_xll.SNL.Clients.Office.Excel.Functions.SPG(A406, "NAICS_CODE", "Primary")</f>
        <v>522291 - Consumer Lending</v>
      </c>
      <c r="L406" s="9" t="str">
        <f>_xll.SNL.Clients.Office.Excel.Functions.SPG(A406, "SP_TOPICTAG")</f>
        <v>Consumer Lending; Data Protection; Digital Brokerage</v>
      </c>
      <c r="M406" s="5">
        <f>_xll.SNL.Clients.Office.Excel.Functions.SPG(A406, "SP_PCT_SHARES_OWNED_ALL_INSTITUTIONS")</f>
        <v>100.29</v>
      </c>
      <c r="N406" s="9" t="str">
        <f>_xll.SNL.Clients.Office.Excel.Functions.SPG(A406, "RD_CREDIT_RATING_GLOBAL", "Issuer Credit Rating", "Local Currency LT|0")</f>
        <v>BBB-</v>
      </c>
      <c r="O406" s="9" t="str">
        <f>_xll.SNL.Clients.Office.Excel.Functions.SPG(A406, "RD_CWOL_GLOBAL", "Issuer Credit Rating", "Local Currency LT|0")</f>
        <v>Stable</v>
      </c>
      <c r="P406" s="9" t="str">
        <f>_xll.SNL.Clients.Office.Excel.Functions.SPG(A406, "RD_RATING_ACTION_GLOBAL", "Issuer Credit Rating", "Local Currency LT|0")</f>
        <v>CreditWatch/Outlook (03/25/2021)</v>
      </c>
      <c r="Q406" s="10">
        <f>_xll.SNL.Clients.Office.Excel.Functions.SPG(A406, "RD_LAST_REVIEW_DATE_GLOBAL", "Issuer Credit Rating", "Local Currency LT")</f>
        <v>45369</v>
      </c>
      <c r="R406" s="10">
        <f>_xll.SNL.Clients.Office.Excel.Functions.SPG(A406, "RD_CREDIT_RATING_DATE_GLOBAL", "Issuer Credit Rating", "Local Currency LT|0")</f>
        <v>41835</v>
      </c>
      <c r="S406" s="10">
        <f>_xll.SNL.Clients.Office.Excel.Functions.SPG(A406, "RD_CREDIT_WATCH_OUTLOOK_DATE_GLOBAL", "Issuer Credit Rating", "Local Currency LT|0")</f>
        <v>44280</v>
      </c>
    </row>
    <row r="407" spans="1:19">
      <c r="A407" t="s">
        <v>411</v>
      </c>
      <c r="B407" t="str">
        <f>_xll.SNL.Clients.Office.Excel.Functions.SPG(A407,"SP_IPO_DATE")</f>
        <v/>
      </c>
      <c r="C407" s="5">
        <f>_xll.SNL.Clients.Office.Excel.Functions.SPG(A407, "SP_VOLUME_AVG_WEEKLY_TO_SHARES_OUT", , "1M")</f>
        <v>3.3472677189363718</v>
      </c>
      <c r="D407" s="5">
        <f>_xll.SNL.Clients.Office.Excel.Functions.SPG(A407, "SP_VOLUME_AVG_WEEKLY_TO_SHARES_OUT", , "3M")</f>
        <v>3.4952888590903202</v>
      </c>
      <c r="E407" s="5">
        <f>_xll.SNL.Clients.Office.Excel.Functions.SPG(A407, "SP_VOLUME_AVG_DAILY_TO_1YR_AVG_DAILY", , "1M")</f>
        <v>102.25</v>
      </c>
      <c r="F407" s="5">
        <f>_xll.SNL.Clients.Office.Excel.Functions.SPG(A407, "SP_VOLUME_AVG_DAILY_TO_1YR_AVG_DAILY", , "3M")</f>
        <v>106.77</v>
      </c>
      <c r="G407" s="9" t="str">
        <f>_xll.SNL.Clients.Office.Excel.Functions.SPG(A407, "IQ_SECTOR")</f>
        <v>Information Technology</v>
      </c>
      <c r="H407" s="9" t="str">
        <f>_xll.SNL.Clients.Office.Excel.Functions.SPG(A407, "IQ_INDUSTRY_GROUP")</f>
        <v>Software and Services</v>
      </c>
      <c r="I407" s="9" t="str">
        <f>_xll.SNL.Clients.Office.Excel.Functions.SPG(A407, "IQ_INDUSTRY")</f>
        <v>Software</v>
      </c>
      <c r="J407" s="9" t="str">
        <f>_xll.SNL.Clients.Office.Excel.Functions.SPG(A407, "IQ_PRIMARY_INDUSTRY")</f>
        <v>Application Software</v>
      </c>
      <c r="K407" s="9" t="str">
        <f>_xll.SNL.Clients.Office.Excel.Functions.SPG(A407, "NAICS_CODE", "Primary")</f>
        <v>513210 - Software Publishers</v>
      </c>
      <c r="L407" s="9" t="str">
        <f>_xll.SNL.Clients.Office.Excel.Functions.SPG(A407, "SP_TOPICTAG")</f>
        <v>Software Development; Data Integration; Machine Learning; Data Protection; Cloud Infrastructure; Process Automation; Artificial Intelligence</v>
      </c>
      <c r="M407" s="5">
        <f>_xll.SNL.Clients.Office.Excel.Functions.SPG(A407, "SP_PCT_SHARES_OWNED_ALL_INSTITUTIONS")</f>
        <v>88.01</v>
      </c>
      <c r="N407" s="9" t="str">
        <f>_xll.SNL.Clients.Office.Excel.Functions.SPG(A407, "RD_CREDIT_RATING_GLOBAL", "Issuer Credit Rating", "Local Currency LT|0")</f>
        <v/>
      </c>
      <c r="O407" s="9" t="str">
        <f>_xll.SNL.Clients.Office.Excel.Functions.SPG(A407, "RD_CWOL_GLOBAL", "Issuer Credit Rating", "Local Currency LT|0")</f>
        <v/>
      </c>
      <c r="P407" s="9" t="str">
        <f>_xll.SNL.Clients.Office.Excel.Functions.SPG(A407, "RD_RATING_ACTION_GLOBAL", "Issuer Credit Rating", "Local Currency LT|0")</f>
        <v/>
      </c>
      <c r="Q407" s="10" t="str">
        <f>_xll.SNL.Clients.Office.Excel.Functions.SPG(A407, "RD_LAST_REVIEW_DATE_GLOBAL", "Issuer Credit Rating", "Local Currency LT")</f>
        <v/>
      </c>
      <c r="R407" s="10" t="str">
        <f>_xll.SNL.Clients.Office.Excel.Functions.SPG(A407, "RD_CREDIT_RATING_DATE_GLOBAL", "Issuer Credit Rating", "Local Currency LT|0")</f>
        <v/>
      </c>
      <c r="S407" s="10" t="str">
        <f>_xll.SNL.Clients.Office.Excel.Functions.SPG(A407, "RD_CREDIT_WATCH_OUTLOOK_DATE_GLOBAL", "Issuer Credit Rating", "Local Currency LT|0")</f>
        <v/>
      </c>
    </row>
    <row r="408" spans="1:19">
      <c r="A408" t="s">
        <v>412</v>
      </c>
      <c r="B408" t="str">
        <f>_xll.SNL.Clients.Office.Excel.Functions.SPG(A408,"SP_IPO_DATE")</f>
        <v/>
      </c>
      <c r="C408" s="5">
        <f>_xll.SNL.Clients.Office.Excel.Functions.SPG(A408, "SP_VOLUME_AVG_WEEKLY_TO_SHARES_OUT", , "1M")</f>
        <v>4.1562358995641917</v>
      </c>
      <c r="D408" s="5">
        <f>_xll.SNL.Clients.Office.Excel.Functions.SPG(A408, "SP_VOLUME_AVG_WEEKLY_TO_SHARES_OUT", , "3M")</f>
        <v>3.218802985515075</v>
      </c>
      <c r="E408" s="5">
        <f>_xll.SNL.Clients.Office.Excel.Functions.SPG(A408, "SP_VOLUME_AVG_DAILY_TO_1YR_AVG_DAILY", , "1M")</f>
        <v>129.94</v>
      </c>
      <c r="F408" s="5">
        <f>_xll.SNL.Clients.Office.Excel.Functions.SPG(A408, "SP_VOLUME_AVG_DAILY_TO_1YR_AVG_DAILY", , "3M")</f>
        <v>100.64</v>
      </c>
      <c r="G408" s="9" t="str">
        <f>_xll.SNL.Clients.Office.Excel.Functions.SPG(A408, "IQ_SECTOR")</f>
        <v>Consumer Staples</v>
      </c>
      <c r="H408" s="9" t="str">
        <f>_xll.SNL.Clients.Office.Excel.Functions.SPG(A408, "IQ_INDUSTRY_GROUP")</f>
        <v>Consumer Staples Distribution and Retail</v>
      </c>
      <c r="I408" s="9" t="str">
        <f>_xll.SNL.Clients.Office.Excel.Functions.SPG(A408, "IQ_INDUSTRY")</f>
        <v>Consumer Staples Distribution and Retail</v>
      </c>
      <c r="J408" s="9" t="str">
        <f>_xll.SNL.Clients.Office.Excel.Functions.SPG(A408, "IQ_PRIMARY_INDUSTRY")</f>
        <v>Food Distributors</v>
      </c>
      <c r="K408" s="9" t="str">
        <f>_xll.SNL.Clients.Office.Excel.Functions.SPG(A408, "NAICS_CODE", "Primary")</f>
        <v>4244 - Grocery and Related Product Merchant Wholesalers</v>
      </c>
      <c r="L408" s="9" t="str">
        <f>_xll.SNL.Clients.Office.Excel.Functions.SPG(A408, "SP_TOPICTAG")</f>
        <v>Aquaculture; Farming; Food Delivery; Livestock; Data Protection; Online Grocery</v>
      </c>
      <c r="M408" s="5">
        <f>_xll.SNL.Clients.Office.Excel.Functions.SPG(A408, "SP_PCT_SHARES_OWNED_ALL_INSTITUTIONS")</f>
        <v>87.93</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(09/10/2021)</v>
      </c>
      <c r="Q408" s="10">
        <f>_xll.SNL.Clients.Office.Excel.Functions.SPG(A408, "RD_LAST_REVIEW_DATE_GLOBAL", "Issuer Credit Rating", "Local Currency LT")</f>
        <v>45490</v>
      </c>
      <c r="R408" s="10">
        <f>_xll.SNL.Clients.Office.Excel.Functions.SPG(A408, "RD_CREDIT_RATING_DATE_GLOBAL", "Issuer Credit Rating", "Local Currency LT|0")</f>
        <v>44449</v>
      </c>
      <c r="S408" s="10">
        <f>_xll.SNL.Clients.Office.Excel.Functions.SPG(A408, "RD_CREDIT_WATCH_OUTLOOK_DATE_GLOBAL", "Issuer Credit Rating", "Local Currency LT|0")</f>
        <v>44449</v>
      </c>
    </row>
    <row r="409" spans="1:19">
      <c r="A409" t="s">
        <v>413</v>
      </c>
      <c r="B409" t="str">
        <f>_xll.SNL.Clients.Office.Excel.Functions.SPG(A409,"SP_IPO_DATE")</f>
        <v/>
      </c>
      <c r="C409" s="5">
        <f>_xll.SNL.Clients.Office.Excel.Functions.SPG(A409, "SP_VOLUME_AVG_WEEKLY_TO_SHARES_OUT", , "1M")</f>
        <v>1.7095201903017019</v>
      </c>
      <c r="D409" s="5">
        <f>_xll.SNL.Clients.Office.Excel.Functions.SPG(A409, "SP_VOLUME_AVG_WEEKLY_TO_SHARES_OUT", , "3M")</f>
        <v>1.6379833680538871</v>
      </c>
      <c r="E409" s="5">
        <f>_xll.SNL.Clients.Office.Excel.Functions.SPG(A409, "SP_VOLUME_AVG_DAILY_TO_1YR_AVG_DAILY", , "1M")</f>
        <v>92.4</v>
      </c>
      <c r="F409" s="5">
        <f>_xll.SNL.Clients.Office.Excel.Functions.SPG(A409, "SP_VOLUME_AVG_DAILY_TO_1YR_AVG_DAILY", , "3M")</f>
        <v>88.53</v>
      </c>
      <c r="G409" s="9" t="str">
        <f>_xll.SNL.Clients.Office.Excel.Functions.SPG(A409, "IQ_SECTOR")</f>
        <v>Communication Services</v>
      </c>
      <c r="H409" s="9" t="str">
        <f>_xll.SNL.Clients.Office.Excel.Functions.SPG(A409, "IQ_INDUSTRY_GROUP")</f>
        <v>Telecommunication Services</v>
      </c>
      <c r="I409" s="9" t="str">
        <f>_xll.SNL.Clients.Office.Excel.Functions.SPG(A409, "IQ_INDUSTRY")</f>
        <v>Wireless Telecommunication Services</v>
      </c>
      <c r="J409" s="9" t="str">
        <f>_xll.SNL.Clients.Office.Excel.Functions.SPG(A409, "IQ_PRIMARY_INDUSTRY")</f>
        <v>Wireless Telecommunication Services</v>
      </c>
      <c r="K409" s="9" t="str">
        <f>_xll.SNL.Clients.Office.Excel.Functions.SPG(A409, "NAICS_CODE", "Primary")</f>
        <v>517112 - Wireless Telecommunications Carriers (except Satellite)</v>
      </c>
      <c r="L409" s="9" t="str">
        <f>_xll.SNL.Clients.Office.Excel.Functions.SPG(A409, "SP_TOPICTAG")</f>
        <v>Network Backbone; Location Based Services; VoIP; Wearables; Edge Computing; Network Security; 5G</v>
      </c>
      <c r="M409" s="5">
        <f>_xll.SNL.Clients.Office.Excel.Functions.SPG(A409, "SP_PCT_SHARES_OWNED_ALL_INSTITUTIONS")</f>
        <v>37.68</v>
      </c>
      <c r="N409" s="9" t="str">
        <f>_xll.SNL.Clients.Office.Excel.Functions.SPG(A409, "RD_CREDIT_RATING_GLOBAL", "Issuer Credit Rating", "Local Currency LT|0")</f>
        <v>BBB</v>
      </c>
      <c r="O409" s="9" t="str">
        <f>_xll.SNL.Clients.Office.Excel.Functions.SPG(A409, "RD_CWOL_GLOBAL", "Issuer Credit Rating", "Local Currency LT|0")</f>
        <v>Stable</v>
      </c>
      <c r="P409" s="9" t="str">
        <f>_xll.SNL.Clients.Office.Excel.Functions.SPG(A409, "RD_RATING_ACTION_GLOBAL", "Issuer Credit Rating", "Local Currency LT|0")</f>
        <v>Upgrade | CreditWatch/Outlook (05/19/2023)</v>
      </c>
      <c r="Q409" s="10">
        <f>_xll.SNL.Clients.Office.Excel.Functions.SPG(A409, "RD_LAST_REVIEW_DATE_GLOBAL", "Issuer Credit Rating", "Local Currency LT")</f>
        <v>45610</v>
      </c>
      <c r="R409" s="10">
        <f>_xll.SNL.Clients.Office.Excel.Functions.SPG(A409, "RD_CREDIT_RATING_DATE_GLOBAL", "Issuer Credit Rating", "Local Currency LT|0")</f>
        <v>45065</v>
      </c>
      <c r="S409" s="10">
        <f>_xll.SNL.Clients.Office.Excel.Functions.SPG(A409, "RD_CREDIT_WATCH_OUTLOOK_DATE_GLOBAL", "Issuer Credit Rating", "Local Currency LT|0")</f>
        <v>45065</v>
      </c>
    </row>
    <row r="410" spans="1:19">
      <c r="A410" t="s">
        <v>414</v>
      </c>
      <c r="B410" s="10">
        <f>_xll.SNL.Clients.Office.Excel.Functions.SPG(A410,"SP_IPO_DATE")</f>
        <v>31504</v>
      </c>
      <c r="C410" s="5">
        <f>_xll.SNL.Clients.Office.Excel.Functions.SPG(A410, "SP_VOLUME_AVG_WEEKLY_TO_SHARES_OUT", , "1M")</f>
        <v>3.8617782404441594</v>
      </c>
      <c r="D410" s="5">
        <f>_xll.SNL.Clients.Office.Excel.Functions.SPG(A410, "SP_VOLUME_AVG_WEEKLY_TO_SHARES_OUT", , "3M")</f>
        <v>3.2770249168233763</v>
      </c>
      <c r="E410" s="5">
        <f>_xll.SNL.Clients.Office.Excel.Functions.SPG(A410, "SP_VOLUME_AVG_DAILY_TO_1YR_AVG_DAILY", , "1M")</f>
        <v>133.86000000000001</v>
      </c>
      <c r="F410" s="5">
        <f>_xll.SNL.Clients.Office.Excel.Functions.SPG(A410, "SP_VOLUME_AVG_DAILY_TO_1YR_AVG_DAILY", , "3M")</f>
        <v>113.59</v>
      </c>
      <c r="G410" s="9" t="str">
        <f>_xll.SNL.Clients.Office.Excel.Functions.SPG(A410, "IQ_SECTOR")</f>
        <v>Financials</v>
      </c>
      <c r="H410" s="9" t="str">
        <f>_xll.SNL.Clients.Office.Excel.Functions.SPG(A410, "IQ_INDUSTRY_GROUP")</f>
        <v>Financial Services</v>
      </c>
      <c r="I410" s="9" t="str">
        <f>_xll.SNL.Clients.Office.Excel.Functions.SPG(A410, "IQ_INDUSTRY")</f>
        <v>Capital Markets</v>
      </c>
      <c r="J410" s="9" t="str">
        <f>_xll.SNL.Clients.Office.Excel.Functions.SPG(A410, "IQ_PRIMARY_INDUSTRY")</f>
        <v>Asset Management and Custody Banks</v>
      </c>
      <c r="K410" s="9" t="str">
        <f>_xll.SNL.Clients.Office.Excel.Functions.SPG(A410, "NAICS_CODE", "Primary")</f>
        <v>523940 - Portfolio Management and Investment Advice</v>
      </c>
      <c r="L410" s="9" t="str">
        <f>_xll.SNL.Clients.Office.Excel.Functions.SPG(A410, "SP_TOPICTAG")</f>
        <v/>
      </c>
      <c r="M410" s="5">
        <f>_xll.SNL.Clients.Office.Excel.Functions.SPG(A410, "SP_PCT_SHARES_OWNED_ALL_INSTITUTIONS")</f>
        <v>75.22</v>
      </c>
      <c r="N410" s="9" t="str">
        <f>_xll.SNL.Clients.Office.Excel.Functions.SPG(A410, "RD_CREDIT_RATING_GLOBAL", "Issuer Credit Rating", "Local Currency LT|0")</f>
        <v/>
      </c>
      <c r="O410" s="9" t="str">
        <f>_xll.SNL.Clients.Office.Excel.Functions.SPG(A410, "RD_CWOL_GLOBAL", "Issuer Credit Rating", "Local Currency LT|0")</f>
        <v/>
      </c>
      <c r="P410" s="9" t="str">
        <f>_xll.SNL.Clients.Office.Excel.Functions.SPG(A410, "RD_RATING_ACTION_GLOBAL", "Issuer Credit Rating", "Local Currency LT|0")</f>
        <v/>
      </c>
      <c r="Q410" s="10" t="str">
        <f>_xll.SNL.Clients.Office.Excel.Functions.SPG(A410, "RD_LAST_REVIEW_DATE_GLOBAL", "Issuer Credit Rating", "Local Currency LT")</f>
        <v/>
      </c>
      <c r="R410" s="10" t="str">
        <f>_xll.SNL.Clients.Office.Excel.Functions.SPG(A410, "RD_CREDIT_RATING_DATE_GLOBAL", "Issuer Credit Rating", "Local Currency LT|0")</f>
        <v/>
      </c>
      <c r="S410" s="10" t="str">
        <f>_xll.SNL.Clients.Office.Excel.Functions.SPG(A410, "RD_CREDIT_WATCH_OUTLOOK_DATE_GLOBAL", "Issuer Credit Rating", "Local Currency LT|0")</f>
        <v/>
      </c>
    </row>
    <row r="411" spans="1:19">
      <c r="A411" t="s">
        <v>415</v>
      </c>
      <c r="B411" s="10">
        <f>_xll.SNL.Clients.Office.Excel.Functions.SPG(A411,"SP_IPO_DATE")</f>
        <v>35534</v>
      </c>
      <c r="C411" s="5">
        <f>_xll.SNL.Clients.Office.Excel.Functions.SPG(A411, "SP_VOLUME_AVG_WEEKLY_TO_SHARES_OUT", , "1M")</f>
        <v>5.4753275953569629</v>
      </c>
      <c r="D411" s="5">
        <f>_xll.SNL.Clients.Office.Excel.Functions.SPG(A411, "SP_VOLUME_AVG_WEEKLY_TO_SHARES_OUT", , "3M")</f>
        <v>4.5704324021819946</v>
      </c>
      <c r="E411" s="5">
        <f>_xll.SNL.Clients.Office.Excel.Functions.SPG(A411, "SP_VOLUME_AVG_DAILY_TO_1YR_AVG_DAILY", , "1M")</f>
        <v>116.66</v>
      </c>
      <c r="F411" s="5">
        <f>_xll.SNL.Clients.Office.Excel.Functions.SPG(A411, "SP_VOLUME_AVG_DAILY_TO_1YR_AVG_DAILY", , "3M")</f>
        <v>97.38</v>
      </c>
      <c r="G411" s="9" t="str">
        <f>_xll.SNL.Clients.Office.Excel.Functions.SPG(A411, "IQ_SECTOR")</f>
        <v>Communication Services</v>
      </c>
      <c r="H411" s="9" t="str">
        <f>_xll.SNL.Clients.Office.Excel.Functions.SPG(A411, "IQ_INDUSTRY_GROUP")</f>
        <v>Media and Entertainment</v>
      </c>
      <c r="I411" s="9" t="str">
        <f>_xll.SNL.Clients.Office.Excel.Functions.SPG(A411, "IQ_INDUSTRY")</f>
        <v>Entertainment</v>
      </c>
      <c r="J411" s="9" t="str">
        <f>_xll.SNL.Clients.Office.Excel.Functions.SPG(A411, "IQ_PRIMARY_INDUSTRY")</f>
        <v>Interactive Home Entertainment</v>
      </c>
      <c r="K411" s="9" t="str">
        <f>_xll.SNL.Clients.Office.Excel.Functions.SPG(A411, "NAICS_CODE", "Primary")</f>
        <v>513210 - Software Publishers</v>
      </c>
      <c r="L411" s="9" t="str">
        <f>_xll.SNL.Clients.Office.Excel.Functions.SPG(A411, "SP_TOPICTAG")</f>
        <v>Social Networking and Collaboration; Cloud Infrastructure; Content Creation; Video Games; E-Sports</v>
      </c>
      <c r="M411" s="5">
        <f>_xll.SNL.Clients.Office.Excel.Functions.SPG(A411, "SP_PCT_SHARES_OWNED_ALL_INSTITUTIONS")</f>
        <v>90.86</v>
      </c>
      <c r="N411" s="9" t="str">
        <f>_xll.SNL.Clients.Office.Excel.Functions.SPG(A411, "RD_CREDIT_RATING_GLOBAL", "Issuer Credit Rating", "Local Currency LT|0")</f>
        <v>BBB</v>
      </c>
      <c r="O411" s="9" t="str">
        <f>_xll.SNL.Clients.Office.Excel.Functions.SPG(A411, "RD_CWOL_GLOBAL", "Issuer Credit Rating", "Local Currency LT|0")</f>
        <v>Negative</v>
      </c>
      <c r="P411" s="9" t="str">
        <f>_xll.SNL.Clients.Office.Excel.Functions.SPG(A411, "RD_RATING_ACTION_GLOBAL", "Issuer Credit Rating", "Local Currency LT|0")</f>
        <v>CreditWatch/Outlook (06/04/2024)</v>
      </c>
      <c r="Q411" s="10">
        <f>_xll.SNL.Clients.Office.Excel.Functions.SPG(A411, "RD_LAST_REVIEW_DATE_GLOBAL", "Issuer Credit Rating", "Local Currency LT")</f>
        <v>45447</v>
      </c>
      <c r="R411" s="10">
        <f>_xll.SNL.Clients.Office.Excel.Functions.SPG(A411, "RD_CREDIT_RATING_DATE_GLOBAL", "Issuer Credit Rating", "Local Currency LT|0")</f>
        <v>44656</v>
      </c>
      <c r="S411" s="10">
        <f>_xll.SNL.Clients.Office.Excel.Functions.SPG(A411, "RD_CREDIT_WATCH_OUTLOOK_DATE_GLOBAL", "Issuer Credit Rating", "Local Currency LT|0")</f>
        <v>45447</v>
      </c>
    </row>
    <row r="412" spans="1:19">
      <c r="A412" t="s">
        <v>416</v>
      </c>
      <c r="B412" s="10">
        <f>_xll.SNL.Clients.Office.Excel.Functions.SPG(A412,"SP_IPO_DATE")</f>
        <v>36803</v>
      </c>
      <c r="C412" s="5">
        <f>_xll.SNL.Clients.Office.Excel.Functions.SPG(A412, "SP_VOLUME_AVG_WEEKLY_TO_SHARES_OUT", , "1M")</f>
        <v>13.01977752422339</v>
      </c>
      <c r="D412" s="5">
        <f>_xll.SNL.Clients.Office.Excel.Functions.SPG(A412, "SP_VOLUME_AVG_WEEKLY_TO_SHARES_OUT", , "3M")</f>
        <v>12.24090450866208</v>
      </c>
      <c r="E412" s="5">
        <f>_xll.SNL.Clients.Office.Excel.Functions.SPG(A412, "SP_VOLUME_AVG_DAILY_TO_1YR_AVG_DAILY", , "1M")</f>
        <v>145.63999999999999</v>
      </c>
      <c r="F412" s="5">
        <f>_xll.SNL.Clients.Office.Excel.Functions.SPG(A412, "SP_VOLUME_AVG_DAILY_TO_1YR_AVG_DAILY", , "3M")</f>
        <v>136.93</v>
      </c>
      <c r="G412" s="9" t="str">
        <f>_xll.SNL.Clients.Office.Excel.Functions.SPG(A412, "IQ_SECTOR")</f>
        <v>Consumer Discretionary</v>
      </c>
      <c r="H412" s="9" t="str">
        <f>_xll.SNL.Clients.Office.Excel.Functions.SPG(A412, "IQ_INDUSTRY_GROUP")</f>
        <v>Consumer Durables and Apparel</v>
      </c>
      <c r="I412" s="9" t="str">
        <f>_xll.SNL.Clients.Office.Excel.Functions.SPG(A412, "IQ_INDUSTRY")</f>
        <v>Textiles, Apparel and Luxury Goods</v>
      </c>
      <c r="J412" s="9" t="str">
        <f>_xll.SNL.Clients.Office.Excel.Functions.SPG(A412, "IQ_PRIMARY_INDUSTRY")</f>
        <v>Apparel, Accessories and Luxury Goods</v>
      </c>
      <c r="K412" s="9" t="str">
        <f>_xll.SNL.Clients.Office.Excel.Functions.SPG(A412, "NAICS_CODE", "Primary")</f>
        <v>316990 - Other Leather and Allied Product Manufacturing</v>
      </c>
      <c r="L412" s="9" t="str">
        <f>_xll.SNL.Clients.Office.Excel.Functions.SPG(A412, "SP_TOPICTAG")</f>
        <v>Lifestyle</v>
      </c>
      <c r="M412" s="5">
        <f>_xll.SNL.Clients.Office.Excel.Functions.SPG(A412, "SP_PCT_SHARES_OWNED_ALL_INSTITUTIONS")</f>
        <v>98.67</v>
      </c>
      <c r="N412" s="9" t="str">
        <f>_xll.SNL.Clients.Office.Excel.Functions.SPG(A412, "RD_CREDIT_RATING_GLOBAL", "Issuer Credit Rating", "Local Currency LT|0")</f>
        <v>BBB</v>
      </c>
      <c r="O412" s="9" t="str">
        <f>_xll.SNL.Clients.Office.Excel.Functions.SPG(A412, "RD_CWOL_GLOBAL", "Issuer Credit Rating", "Local Currency LT|0")</f>
        <v>Stable</v>
      </c>
      <c r="P412" s="9" t="str">
        <f>_xll.SNL.Clients.Office.Excel.Functions.SPG(A412, "RD_RATING_ACTION_GLOBAL", "Issuer Credit Rating", "Local Currency LT|0")</f>
        <v>CreditWatch/Outlook (12/03/2024)</v>
      </c>
      <c r="Q412" s="10">
        <f>_xll.SNL.Clients.Office.Excel.Functions.SPG(A412, "RD_LAST_REVIEW_DATE_GLOBAL", "Issuer Credit Rating", "Local Currency LT")</f>
        <v>45629</v>
      </c>
      <c r="R412" s="10">
        <f>_xll.SNL.Clients.Office.Excel.Functions.SPG(A412, "RD_CREDIT_RATING_DATE_GLOBAL", "Issuer Credit Rating", "Local Currency LT|0")</f>
        <v>45099</v>
      </c>
      <c r="S412" s="10">
        <f>_xll.SNL.Clients.Office.Excel.Functions.SPG(A412, "RD_CREDIT_WATCH_OUTLOOK_DATE_GLOBAL", "Issuer Credit Rating", "Local Currency LT|0")</f>
        <v>45629</v>
      </c>
    </row>
    <row r="413" spans="1:19">
      <c r="A413" t="s">
        <v>417</v>
      </c>
      <c r="B413" s="10">
        <f>_xll.SNL.Clients.Office.Excel.Functions.SPG(A413,"SP_IPO_DATE")</f>
        <v>40518</v>
      </c>
      <c r="C413" s="5">
        <f>_xll.SNL.Clients.Office.Excel.Functions.SPG(A413, "SP_VOLUME_AVG_WEEKLY_TO_SHARES_OUT", , "1M")</f>
        <v>3.3271759476477101</v>
      </c>
      <c r="D413" s="5">
        <f>_xll.SNL.Clients.Office.Excel.Functions.SPG(A413, "SP_VOLUME_AVG_WEEKLY_TO_SHARES_OUT", , "3M")</f>
        <v>3.7462920152808534</v>
      </c>
      <c r="E413" s="5">
        <f>_xll.SNL.Clients.Office.Excel.Functions.SPG(A413, "SP_VOLUME_AVG_DAILY_TO_1YR_AVG_DAILY", , "1M")</f>
        <v>87.27</v>
      </c>
      <c r="F413" s="5">
        <f>_xll.SNL.Clients.Office.Excel.Functions.SPG(A413, "SP_VOLUME_AVG_DAILY_TO_1YR_AVG_DAILY", , "3M")</f>
        <v>98.26</v>
      </c>
      <c r="G413" s="9" t="str">
        <f>_xll.SNL.Clients.Office.Excel.Functions.SPG(A413, "IQ_SECTOR")</f>
        <v>Energy</v>
      </c>
      <c r="H413" s="9" t="str">
        <f>_xll.SNL.Clients.Office.Excel.Functions.SPG(A413, "IQ_INDUSTRY_GROUP")</f>
        <v>Energy</v>
      </c>
      <c r="I413" s="9" t="str">
        <f>_xll.SNL.Clients.Office.Excel.Functions.SPG(A413, "IQ_INDUSTRY")</f>
        <v>Oil, Gas and Consumable Fuels</v>
      </c>
      <c r="J413" s="9" t="str">
        <f>_xll.SNL.Clients.Office.Excel.Functions.SPG(A413, "IQ_PRIMARY_INDUSTRY")</f>
        <v>Oil and Gas Storage and Transportation</v>
      </c>
      <c r="K413" s="9" t="str">
        <f>_xll.SNL.Clients.Office.Excel.Functions.SPG(A413, "NAICS_CODE", "Primary")</f>
        <v>486210 - Pipeline Transportation of Natural Gas</v>
      </c>
      <c r="L413" s="9" t="str">
        <f>_xll.SNL.Clients.Office.Excel.Functions.SPG(A413, "SP_TOPICTAG")</f>
        <v>Freight Service; Marine Transportation</v>
      </c>
      <c r="M413" s="5">
        <f>_xll.SNL.Clients.Office.Excel.Functions.SPG(A413, "SP_PCT_SHARES_OWNED_ALL_INSTITUTIONS")</f>
        <v>91.81</v>
      </c>
      <c r="N413" s="9" t="str">
        <f>_xll.SNL.Clients.Office.Excel.Functions.SPG(A413, "RD_CREDIT_RATING_GLOBAL", "Issuer Credit Rating", "Local Currency LT|0")</f>
        <v>BBB</v>
      </c>
      <c r="O413" s="9" t="str">
        <f>_xll.SNL.Clients.Office.Excel.Functions.SPG(A413, "RD_CWOL_GLOBAL", "Issuer Credit Rating", "Local Currency LT|0")</f>
        <v>Stable</v>
      </c>
      <c r="P413" s="9" t="str">
        <f>_xll.SNL.Clients.Office.Excel.Functions.SPG(A413, "RD_RATING_ACTION_GLOBAL", "Issuer Credit Rating", "Local Currency LT|0")</f>
        <v>Upgrade | CreditWatch/Outlook (02/15/2024)</v>
      </c>
      <c r="Q413" s="10">
        <f>_xll.SNL.Clients.Office.Excel.Functions.SPG(A413, "RD_LAST_REVIEW_DATE_GLOBAL", "Issuer Credit Rating", "Local Currency LT")</f>
        <v>45463</v>
      </c>
      <c r="R413" s="10">
        <f>_xll.SNL.Clients.Office.Excel.Functions.SPG(A413, "RD_CREDIT_RATING_DATE_GLOBAL", "Issuer Credit Rating", "Local Currency LT|0")</f>
        <v>45337</v>
      </c>
      <c r="S413" s="10">
        <f>_xll.SNL.Clients.Office.Excel.Functions.SPG(A413, "RD_CREDIT_WATCH_OUTLOOK_DATE_GLOBAL", "Issuer Credit Rating", "Local Currency LT|0")</f>
        <v>45337</v>
      </c>
    </row>
    <row r="414" spans="1:19">
      <c r="A414" t="s">
        <v>418</v>
      </c>
      <c r="B414" t="str">
        <f>_xll.SNL.Clients.Office.Excel.Functions.SPG(A414,"SP_IPO_DATE")</f>
        <v/>
      </c>
      <c r="C414" s="5">
        <f>_xll.SNL.Clients.Office.Excel.Functions.SPG(A414, "SP_VOLUME_AVG_WEEKLY_TO_SHARES_OUT", , "1M")</f>
        <v>5.5749654362810501</v>
      </c>
      <c r="D414" s="5">
        <f>_xll.SNL.Clients.Office.Excel.Functions.SPG(A414, "SP_VOLUME_AVG_WEEKLY_TO_SHARES_OUT", , "3M")</f>
        <v>7.4863522095182615</v>
      </c>
      <c r="E414" s="5">
        <f>_xll.SNL.Clients.Office.Excel.Functions.SPG(A414, "SP_VOLUME_AVG_DAILY_TO_1YR_AVG_DAILY", , "1M")</f>
        <v>108.64</v>
      </c>
      <c r="F414" s="5">
        <f>_xll.SNL.Clients.Office.Excel.Functions.SPG(A414, "SP_VOLUME_AVG_DAILY_TO_1YR_AVG_DAILY", , "3M")</f>
        <v>145.88999999999999</v>
      </c>
      <c r="G414" s="9" t="str">
        <f>_xll.SNL.Clients.Office.Excel.Functions.SPG(A414, "IQ_SECTOR")</f>
        <v>Consumer Staples</v>
      </c>
      <c r="H414" s="9" t="str">
        <f>_xll.SNL.Clients.Office.Excel.Functions.SPG(A414, "IQ_INDUSTRY_GROUP")</f>
        <v>Consumer Staples Distribution and Retail</v>
      </c>
      <c r="I414" s="9" t="str">
        <f>_xll.SNL.Clients.Office.Excel.Functions.SPG(A414, "IQ_INDUSTRY")</f>
        <v>Consumer Staples Distribution and Retail</v>
      </c>
      <c r="J414" s="9" t="str">
        <f>_xll.SNL.Clients.Office.Excel.Functions.SPG(A414, "IQ_PRIMARY_INDUSTRY")</f>
        <v>Consumer Staples Merchandise Retail</v>
      </c>
      <c r="K414" s="9" t="str">
        <f>_xll.SNL.Clients.Office.Excel.Functions.SPG(A414, "NAICS_CODE", "Primary")</f>
        <v>455219 - All Other General Merchandise Retailers</v>
      </c>
      <c r="L414" s="9" t="str">
        <f>_xll.SNL.Clients.Office.Excel.Functions.SPG(A414, "SP_TOPICTAG")</f>
        <v>Fast-Moving Consumer Goods; Food Delivery; Home Improvement; Lifestyle; Online Grocery; Pet Care</v>
      </c>
      <c r="M414" s="5">
        <f>_xll.SNL.Clients.Office.Excel.Functions.SPG(A414, "SP_PCT_SHARES_OWNED_ALL_INSTITUTIONS")</f>
        <v>83.28</v>
      </c>
      <c r="N414" s="9" t="str">
        <f>_xll.SNL.Clients.Office.Excel.Functions.SPG(A414, "RD_CREDIT_RATING_GLOBAL", "Issuer Credit Rating", "Local Currency LT|0")</f>
        <v>A</v>
      </c>
      <c r="O414" s="9" t="str">
        <f>_xll.SNL.Clients.Office.Excel.Functions.SPG(A414, "RD_CWOL_GLOBAL", "Issuer Credit Rating", "Local Currency LT|0")</f>
        <v>Stable</v>
      </c>
      <c r="P414" s="9" t="str">
        <f>_xll.SNL.Clients.Office.Excel.Functions.SPG(A414, "RD_RATING_ACTION_GLOBAL", "Issuer Credit Rating", "Local Currency LT|0")</f>
        <v>Downgrade | CreditWatch/Outlook (03/28/2014)</v>
      </c>
      <c r="Q414" s="10">
        <f>_xll.SNL.Clients.Office.Excel.Functions.SPG(A414, "RD_LAST_REVIEW_DATE_GLOBAL", "Issuer Credit Rating", "Local Currency LT")</f>
        <v>45371</v>
      </c>
      <c r="R414" s="10">
        <f>_xll.SNL.Clients.Office.Excel.Functions.SPG(A414, "RD_CREDIT_RATING_DATE_GLOBAL", "Issuer Credit Rating", "Local Currency LT|0")</f>
        <v>41726</v>
      </c>
      <c r="S414" s="10">
        <f>_xll.SNL.Clients.Office.Excel.Functions.SPG(A414, "RD_CREDIT_WATCH_OUTLOOK_DATE_GLOBAL", "Issuer Credit Rating", "Local Currency LT|0")</f>
        <v>41726</v>
      </c>
    </row>
    <row r="415" spans="1:19">
      <c r="A415" t="s">
        <v>419</v>
      </c>
      <c r="B415" t="str">
        <f>_xll.SNL.Clients.Office.Excel.Functions.SPG(A415,"SP_IPO_DATE")</f>
        <v/>
      </c>
      <c r="C415" s="5">
        <f>_xll.SNL.Clients.Office.Excel.Functions.SPG(A415, "SP_VOLUME_AVG_WEEKLY_TO_SHARES_OUT", , "1M")</f>
        <v>2.8544787406784451</v>
      </c>
      <c r="D415" s="5">
        <f>_xll.SNL.Clients.Office.Excel.Functions.SPG(A415, "SP_VOLUME_AVG_WEEKLY_TO_SHARES_OUT", , "3M")</f>
        <v>2.5743317517719402</v>
      </c>
      <c r="E415" s="5">
        <f>_xll.SNL.Clients.Office.Excel.Functions.SPG(A415, "SP_VOLUME_AVG_DAILY_TO_1YR_AVG_DAILY", , "1M")</f>
        <v>99.27</v>
      </c>
      <c r="F415" s="5">
        <f>_xll.SNL.Clients.Office.Excel.Functions.SPG(A415, "SP_VOLUME_AVG_DAILY_TO_1YR_AVG_DAILY", , "3M")</f>
        <v>89.53</v>
      </c>
      <c r="G415" s="9" t="str">
        <f>_xll.SNL.Clients.Office.Excel.Functions.SPG(A415, "IQ_SECTOR")</f>
        <v>Information Technology</v>
      </c>
      <c r="H415" s="9" t="str">
        <f>_xll.SNL.Clients.Office.Excel.Functions.SPG(A415, "IQ_INDUSTRY_GROUP")</f>
        <v>Technology Hardware and Equipment</v>
      </c>
      <c r="I415" s="9" t="str">
        <f>_xll.SNL.Clients.Office.Excel.Functions.SPG(A415, "IQ_INDUSTRY")</f>
        <v>Electronic Equipment, Instruments and Components</v>
      </c>
      <c r="J415" s="9" t="str">
        <f>_xll.SNL.Clients.Office.Excel.Functions.SPG(A415, "IQ_PRIMARY_INDUSTRY")</f>
        <v>Electronic Manufacturing Services</v>
      </c>
      <c r="K415" s="9" t="str">
        <f>_xll.SNL.Clients.Office.Excel.Functions.SPG(A415, "NAICS_CODE", "Primary")</f>
        <v>334417 - Electronic Connector Manufacturing</v>
      </c>
      <c r="L415" s="9" t="str">
        <f>_xll.SNL.Clients.Office.Excel.Functions.SPG(A415, "SP_TOPICTAG")</f>
        <v>Environmental Engineering; Industrial Automation; RFID (Radio Frequency Identification); Sensors; Smart Building; Smart Cities</v>
      </c>
      <c r="M415" s="5">
        <f>_xll.SNL.Clients.Office.Excel.Functions.SPG(A415, "SP_PCT_SHARES_OWNED_ALL_INSTITUTIONS")</f>
        <v>87.57</v>
      </c>
      <c r="N415" s="9" t="str">
        <f>_xll.SNL.Clients.Office.Excel.Functions.SPG(A415, "RD_CREDIT_RATING_GLOBAL", "Issuer Credit Rating", "Local Currency LT|0")</f>
        <v>A-</v>
      </c>
      <c r="O415" s="9" t="str">
        <f>_xll.SNL.Clients.Office.Excel.Functions.SPG(A415, "RD_CWOL_GLOBAL", "Issuer Credit Rating", "Local Currency LT|0")</f>
        <v>Stable</v>
      </c>
      <c r="P415" s="9" t="str">
        <f>_xll.SNL.Clients.Office.Excel.Functions.SPG(A415, "RD_RATING_ACTION_GLOBAL", "Issuer Credit Rating", "Local Currency LT|0")</f>
        <v>CreditWatch/Outlook (01/27/2021)</v>
      </c>
      <c r="Q415" s="10">
        <f>_xll.SNL.Clients.Office.Excel.Functions.SPG(A415, "RD_LAST_REVIEW_DATE_GLOBAL", "Issuer Credit Rating", "Local Currency LT")</f>
        <v>45364</v>
      </c>
      <c r="R415" s="10">
        <f>_xll.SNL.Clients.Office.Excel.Functions.SPG(A415, "RD_CREDIT_RATING_DATE_GLOBAL", "Issuer Credit Rating", "Local Currency LT|0")</f>
        <v>41723</v>
      </c>
      <c r="S415" s="10">
        <f>_xll.SNL.Clients.Office.Excel.Functions.SPG(A415, "RD_CREDIT_WATCH_OUTLOOK_DATE_GLOBAL", "Issuer Credit Rating", "Local Currency LT|0")</f>
        <v>44223</v>
      </c>
    </row>
    <row r="416" spans="1:19">
      <c r="A416" t="s">
        <v>420</v>
      </c>
      <c r="B416" t="str">
        <f>_xll.SNL.Clients.Office.Excel.Functions.SPG(A416,"SP_IPO_DATE")</f>
        <v/>
      </c>
      <c r="C416" s="5">
        <f>_xll.SNL.Clients.Office.Excel.Functions.SPG(A416, "SP_VOLUME_AVG_WEEKLY_TO_SHARES_OUT", , "1M")</f>
        <v>2.8346850956608955</v>
      </c>
      <c r="D416" s="5">
        <f>_xll.SNL.Clients.Office.Excel.Functions.SPG(A416, "SP_VOLUME_AVG_WEEKLY_TO_SHARES_OUT", , "3M")</f>
        <v>2.6752390031001578</v>
      </c>
      <c r="E416" s="5">
        <f>_xll.SNL.Clients.Office.Excel.Functions.SPG(A416, "SP_VOLUME_AVG_DAILY_TO_1YR_AVG_DAILY", , "1M")</f>
        <v>107.96</v>
      </c>
      <c r="F416" s="5">
        <f>_xll.SNL.Clients.Office.Excel.Functions.SPG(A416, "SP_VOLUME_AVG_DAILY_TO_1YR_AVG_DAILY", , "3M")</f>
        <v>101.88</v>
      </c>
      <c r="G416" s="9" t="str">
        <f>_xll.SNL.Clients.Office.Excel.Functions.SPG(A416, "IQ_SECTOR")</f>
        <v>Information Technology</v>
      </c>
      <c r="H416" s="9" t="str">
        <f>_xll.SNL.Clients.Office.Excel.Functions.SPG(A416, "IQ_INDUSTRY_GROUP")</f>
        <v>Technology Hardware and Equipment</v>
      </c>
      <c r="I416" s="9" t="str">
        <f>_xll.SNL.Clients.Office.Excel.Functions.SPG(A416, "IQ_INDUSTRY")</f>
        <v>Electronic Equipment, Instruments and Components</v>
      </c>
      <c r="J416" s="9" t="str">
        <f>_xll.SNL.Clients.Office.Excel.Functions.SPG(A416, "IQ_PRIMARY_INDUSTRY")</f>
        <v>Electronic Equipment and Instruments</v>
      </c>
      <c r="K416" s="9" t="str">
        <f>_xll.SNL.Clients.Office.Excel.Functions.SPG(A416, "NAICS_CODE", "Primary")</f>
        <v>33451 - Navigational, Measuring, Electromedical, and Control Instruments Manufacturing</v>
      </c>
      <c r="L416" s="9" t="str">
        <f>_xll.SNL.Clients.Office.Excel.Functions.SPG(A416, "SP_TOPICTAG")</f>
        <v>Computer Vision; Industrial Automation; Sensors; Simulation; Data Protection; Process Automation</v>
      </c>
      <c r="M416" s="5">
        <f>_xll.SNL.Clients.Office.Excel.Functions.SPG(A416, "SP_PCT_SHARES_OWNED_ALL_INSTITUTIONS")</f>
        <v>95.12</v>
      </c>
      <c r="N416" s="9" t="str">
        <f>_xll.SNL.Clients.Office.Excel.Functions.SPG(A416, "RD_CREDIT_RATING_GLOBAL", "Issuer Credit Rating", "Local Currency LT|0")</f>
        <v>BBB</v>
      </c>
      <c r="O416" s="9" t="str">
        <f>_xll.SNL.Clients.Office.Excel.Functions.SPG(A416, "RD_CWOL_GLOBAL", "Issuer Credit Rating", "Local Currency LT|0")</f>
        <v>Stable</v>
      </c>
      <c r="P416" s="9" t="str">
        <f>_xll.SNL.Clients.Office.Excel.Functions.SPG(A416, "RD_RATING_ACTION_GLOBAL", "Issuer Credit Rating", "Local Currency LT|0")</f>
        <v>New Rating | CreditWatch/Outlook (03/04/2021)</v>
      </c>
      <c r="Q416" s="10">
        <f>_xll.SNL.Clients.Office.Excel.Functions.SPG(A416, "RD_LAST_REVIEW_DATE_GLOBAL", "Issuer Credit Rating", "Local Currency LT")</f>
        <v>45399</v>
      </c>
      <c r="R416" s="10">
        <f>_xll.SNL.Clients.Office.Excel.Functions.SPG(A416, "RD_CREDIT_RATING_DATE_GLOBAL", "Issuer Credit Rating", "Local Currency LT|0")</f>
        <v>44259</v>
      </c>
      <c r="S416" s="10">
        <f>_xll.SNL.Clients.Office.Excel.Functions.SPG(A416, "RD_CREDIT_WATCH_OUTLOOK_DATE_GLOBAL", "Issuer Credit Rating", "Local Currency LT|0")</f>
        <v>44259</v>
      </c>
    </row>
    <row r="417" spans="1:19">
      <c r="A417" t="s">
        <v>421</v>
      </c>
      <c r="B417" t="str">
        <f>_xll.SNL.Clients.Office.Excel.Functions.SPG(A417,"SP_IPO_DATE")</f>
        <v/>
      </c>
      <c r="C417" s="5">
        <f>_xll.SNL.Clients.Office.Excel.Functions.SPG(A417, "SP_VOLUME_AVG_WEEKLY_TO_SHARES_OUT", , "1M")</f>
        <v>5.8263126363981472</v>
      </c>
      <c r="D417" s="5">
        <f>_xll.SNL.Clients.Office.Excel.Functions.SPG(A417, "SP_VOLUME_AVG_WEEKLY_TO_SHARES_OUT", , "3M")</f>
        <v>5.2189326065370949</v>
      </c>
      <c r="E417" s="5">
        <f>_xll.SNL.Clients.Office.Excel.Functions.SPG(A417, "SP_VOLUME_AVG_DAILY_TO_1YR_AVG_DAILY", , "1M")</f>
        <v>128.44999999999999</v>
      </c>
      <c r="F417" s="5">
        <f>_xll.SNL.Clients.Office.Excel.Functions.SPG(A417, "SP_VOLUME_AVG_DAILY_TO_1YR_AVG_DAILY", , "3M")</f>
        <v>115.06</v>
      </c>
      <c r="G417" s="9" t="str">
        <f>_xll.SNL.Clients.Office.Excel.Functions.SPG(A417, "IQ_SECTOR")</f>
        <v>Health Care</v>
      </c>
      <c r="H417" s="9" t="str">
        <f>_xll.SNL.Clients.Office.Excel.Functions.SPG(A417, "IQ_INDUSTRY_GROUP")</f>
        <v>Health Care Equipment and Services</v>
      </c>
      <c r="I417" s="9" t="str">
        <f>_xll.SNL.Clients.Office.Excel.Functions.SPG(A417, "IQ_INDUSTRY")</f>
        <v>Health Care Equipment and Supplies</v>
      </c>
      <c r="J417" s="9" t="str">
        <f>_xll.SNL.Clients.Office.Excel.Functions.SPG(A417, "IQ_PRIMARY_INDUSTRY")</f>
        <v>Health Care Equipment</v>
      </c>
      <c r="K417" s="9" t="str">
        <f>_xll.SNL.Clients.Office.Excel.Functions.SPG(A417, "NAICS_CODE", "Primary")</f>
        <v>339112 - Surgical and Medical Instrument Manufacturing</v>
      </c>
      <c r="L417" s="9" t="str">
        <f>_xll.SNL.Clients.Office.Excel.Functions.SPG(A417, "SP_TOPICTAG")</f>
        <v>Health Diagnostics; Cardiovascular; Orthopaedics; Pain Management; Respiratory; Surgery; Urology</v>
      </c>
      <c r="M417" s="5">
        <f>_xll.SNL.Clients.Office.Excel.Functions.SPG(A417, "SP_PCT_SHARES_OWNED_ALL_INSTITUTIONS")</f>
        <v>99.73</v>
      </c>
      <c r="N417" s="9" t="str">
        <f>_xll.SNL.Clients.Office.Excel.Functions.SPG(A417, "RD_CREDIT_RATING_GLOBAL", "Issuer Credit Rating", "Local Currency LT|0")</f>
        <v>BB+</v>
      </c>
      <c r="O417" s="9" t="str">
        <f>_xll.SNL.Clients.Office.Excel.Functions.SPG(A417, "RD_CWOL_GLOBAL", "Issuer Credit Rating", "Local Currency LT|0")</f>
        <v>Stable</v>
      </c>
      <c r="P417" s="9" t="str">
        <f>_xll.SNL.Clients.Office.Excel.Functions.SPG(A417, "RD_RATING_ACTION_GLOBAL", "Issuer Credit Rating", "Local Currency LT|0")</f>
        <v>CreditWatch/Outlook (03/02/2020)</v>
      </c>
      <c r="Q417" s="10">
        <f>_xll.SNL.Clients.Office.Excel.Functions.SPG(A417, "RD_LAST_REVIEW_DATE_GLOBAL", "Issuer Credit Rating", "Local Currency LT")</f>
        <v>45370</v>
      </c>
      <c r="R417" s="10">
        <f>_xll.SNL.Clients.Office.Excel.Functions.SPG(A417, "RD_CREDIT_RATING_DATE_GLOBAL", "Issuer Credit Rating", "Local Currency LT|0")</f>
        <v>42461</v>
      </c>
      <c r="S417" s="10">
        <f>_xll.SNL.Clients.Office.Excel.Functions.SPG(A417, "RD_CREDIT_WATCH_OUTLOOK_DATE_GLOBAL", "Issuer Credit Rating", "Local Currency LT|0")</f>
        <v>43892</v>
      </c>
    </row>
    <row r="418" spans="1:19">
      <c r="A418" t="s">
        <v>422</v>
      </c>
      <c r="B418" t="str">
        <f>_xll.SNL.Clients.Office.Excel.Functions.SPG(A418,"SP_IPO_DATE")</f>
        <v/>
      </c>
      <c r="C418" s="5">
        <f>_xll.SNL.Clients.Office.Excel.Functions.SPG(A418, "SP_VOLUME_AVG_WEEKLY_TO_SHARES_OUT", , "1M")</f>
        <v>8.7629148204970608</v>
      </c>
      <c r="D418" s="5">
        <f>_xll.SNL.Clients.Office.Excel.Functions.SPG(A418, "SP_VOLUME_AVG_WEEKLY_TO_SHARES_OUT", , "3M")</f>
        <v>7.8933228339445547</v>
      </c>
      <c r="E418" s="5">
        <f>_xll.SNL.Clients.Office.Excel.Functions.SPG(A418, "SP_VOLUME_AVG_DAILY_TO_1YR_AVG_DAILY", , "1M")</f>
        <v>130.43</v>
      </c>
      <c r="F418" s="5">
        <f>_xll.SNL.Clients.Office.Excel.Functions.SPG(A418, "SP_VOLUME_AVG_DAILY_TO_1YR_AVG_DAILY", , "3M")</f>
        <v>117.49</v>
      </c>
      <c r="G418" s="9" t="str">
        <f>_xll.SNL.Clients.Office.Excel.Functions.SPG(A418, "IQ_SECTOR")</f>
        <v>Information Technology</v>
      </c>
      <c r="H418" s="9" t="str">
        <f>_xll.SNL.Clients.Office.Excel.Functions.SPG(A418, "IQ_INDUSTRY_GROUP")</f>
        <v>Semiconductors and Semiconductor Equipment</v>
      </c>
      <c r="I418" s="9" t="str">
        <f>_xll.SNL.Clients.Office.Excel.Functions.SPG(A418, "IQ_INDUSTRY")</f>
        <v>Semiconductors and Semiconductor Equipment</v>
      </c>
      <c r="J418" s="9" t="str">
        <f>_xll.SNL.Clients.Office.Excel.Functions.SPG(A418, "IQ_PRIMARY_INDUSTRY")</f>
        <v>Semiconductor Materials and Equipment</v>
      </c>
      <c r="K418" s="9" t="str">
        <f>_xll.SNL.Clients.Office.Excel.Functions.SPG(A418, "NAICS_CODE", "Primary")</f>
        <v>333242 - Semiconductor Machinery Manufacturing</v>
      </c>
      <c r="L418" s="9" t="str">
        <f>_xll.SNL.Clients.Office.Excel.Functions.SPG(A418, "SP_TOPICTAG")</f>
        <v>Industrial Automation; Sensors; Data Protection; Process Automation; Artificial Intelligence; Autonomous Vehicles; 5G</v>
      </c>
      <c r="M418" s="5">
        <f>_xll.SNL.Clients.Office.Excel.Functions.SPG(A418, "SP_PCT_SHARES_OWNED_ALL_INSTITUTIONS")</f>
        <v>102.08</v>
      </c>
      <c r="N418" s="9" t="str">
        <f>_xll.SNL.Clients.Office.Excel.Functions.SPG(A418, "RD_CREDIT_RATING_GLOBAL", "Issuer Credit Rating", "Local Currency LT|0")</f>
        <v>NR</v>
      </c>
      <c r="O418" s="9" t="str">
        <f>_xll.SNL.Clients.Office.Excel.Functions.SPG(A418, "RD_CWOL_GLOBAL", "Issuer Credit Rating", "Local Currency LT|0")</f>
        <v>NR</v>
      </c>
      <c r="P418" s="9" t="str">
        <f>_xll.SNL.Clients.Office.Excel.Functions.SPG(A418, "RD_RATING_ACTION_GLOBAL", "Issuer Credit Rating", "Local Currency LT|0")</f>
        <v>Not Rated | CreditWatch/Outlook (03/24/2005)</v>
      </c>
      <c r="Q418" s="10" t="str">
        <f>_xll.SNL.Clients.Office.Excel.Functions.SPG(A418, "RD_LAST_REVIEW_DATE_GLOBAL", "Issuer Credit Rating", "Local Currency LT")</f>
        <v/>
      </c>
      <c r="R418" s="10">
        <f>_xll.SNL.Clients.Office.Excel.Functions.SPG(A418, "RD_CREDIT_RATING_DATE_GLOBAL", "Issuer Credit Rating", "Local Currency LT|0")</f>
        <v>38435.041666666664</v>
      </c>
      <c r="S418" s="10">
        <f>_xll.SNL.Clients.Office.Excel.Functions.SPG(A418, "RD_CREDIT_WATCH_OUTLOOK_DATE_GLOBAL", "Issuer Credit Rating", "Local Currency LT|0")</f>
        <v>38435.041666666664</v>
      </c>
    </row>
    <row r="419" spans="1:19">
      <c r="A419" t="s">
        <v>423</v>
      </c>
      <c r="B419" s="10">
        <f>_xll.SNL.Clients.Office.Excel.Functions.SPG(A419,"SP_IPO_DATE")</f>
        <v>40357</v>
      </c>
      <c r="C419" s="5">
        <f>_xll.SNL.Clients.Office.Excel.Functions.SPG(A419, "SP_VOLUME_AVG_WEEKLY_TO_SHARES_OUT", , "1M")</f>
        <v>11.13965856833998</v>
      </c>
      <c r="D419" s="5">
        <f>_xll.SNL.Clients.Office.Excel.Functions.SPG(A419, "SP_VOLUME_AVG_WEEKLY_TO_SHARES_OUT", , "3M")</f>
        <v>13.693642666530007</v>
      </c>
      <c r="E419" s="5">
        <f>_xll.SNL.Clients.Office.Excel.Functions.SPG(A419, "SP_VOLUME_AVG_DAILY_TO_1YR_AVG_DAILY", , "1M")</f>
        <v>78.72</v>
      </c>
      <c r="F419" s="5">
        <f>_xll.SNL.Clients.Office.Excel.Functions.SPG(A419, "SP_VOLUME_AVG_DAILY_TO_1YR_AVG_DAILY", , "3M")</f>
        <v>96.77</v>
      </c>
      <c r="G419" s="9" t="str">
        <f>_xll.SNL.Clients.Office.Excel.Functions.SPG(A419, "IQ_SECTOR")</f>
        <v>Consumer Discretionary</v>
      </c>
      <c r="H419" s="9" t="str">
        <f>_xll.SNL.Clients.Office.Excel.Functions.SPG(A419, "IQ_INDUSTRY_GROUP")</f>
        <v>Automobiles and Components</v>
      </c>
      <c r="I419" s="9" t="str">
        <f>_xll.SNL.Clients.Office.Excel.Functions.SPG(A419, "IQ_INDUSTRY")</f>
        <v>Automobiles</v>
      </c>
      <c r="J419" s="9" t="str">
        <f>_xll.SNL.Clients.Office.Excel.Functions.SPG(A419, "IQ_PRIMARY_INDUSTRY")</f>
        <v>Automobile Manufacturers</v>
      </c>
      <c r="K419" s="9" t="str">
        <f>_xll.SNL.Clients.Office.Excel.Functions.SPG(A419, "NAICS_CODE", "Primary")</f>
        <v>336110 - Automobile and Light Duty Motor Vehicle Manufacturing</v>
      </c>
      <c r="L419" s="9" t="str">
        <f>_xll.SNL.Clients.Office.Excel.Functions.SPG(A419, "SP_TOPICTAG")</f>
        <v>Clean Energy; Energy Management; Energy Storage; Fleet Management; Industrial Automation; Electric Vehicle; Autonomous Vehicles; Utility Scale Solar; Battery Energy Storage System (BESS); Electric Vehicle Charging Infrastructure</v>
      </c>
      <c r="M419" s="5">
        <f>_xll.SNL.Clients.Office.Excel.Functions.SPG(A419, "SP_PCT_SHARES_OWNED_ALL_INSTITUTIONS")</f>
        <v>46.34</v>
      </c>
      <c r="N419" s="9" t="str">
        <f>_xll.SNL.Clients.Office.Excel.Functions.SPG(A419, "RD_CREDIT_RATING_GLOBAL", "Issuer Credit Rating", "Local Currency LT|0")</f>
        <v>BBB</v>
      </c>
      <c r="O419" s="9" t="str">
        <f>_xll.SNL.Clients.Office.Excel.Functions.SPG(A419, "RD_CWOL_GLOBAL", "Issuer Credit Rating", "Local Currency LT|0")</f>
        <v>Stable</v>
      </c>
      <c r="P419" s="9" t="str">
        <f>_xll.SNL.Clients.Office.Excel.Functions.SPG(A419, "RD_RATING_ACTION_GLOBAL", "Issuer Credit Rating", "Local Currency LT|0")</f>
        <v>Upgrade | CreditWatch/Outlook (10/06/2022)</v>
      </c>
      <c r="Q419" s="10">
        <f>_xll.SNL.Clients.Office.Excel.Functions.SPG(A419, "RD_LAST_REVIEW_DATE_GLOBAL", "Issuer Credit Rating", "Local Currency LT")</f>
        <v>45413</v>
      </c>
      <c r="R419" s="10">
        <f>_xll.SNL.Clients.Office.Excel.Functions.SPG(A419, "RD_CREDIT_RATING_DATE_GLOBAL", "Issuer Credit Rating", "Local Currency LT|0")</f>
        <v>44840</v>
      </c>
      <c r="S419" s="10">
        <f>_xll.SNL.Clients.Office.Excel.Functions.SPG(A419, "RD_CREDIT_WATCH_OUTLOOK_DATE_GLOBAL", "Issuer Credit Rating", "Local Currency LT|0")</f>
        <v>44840</v>
      </c>
    </row>
    <row r="420" spans="1:19">
      <c r="A420" t="s">
        <v>424</v>
      </c>
      <c r="B420" t="str">
        <f>_xll.SNL.Clients.Office.Excel.Functions.SPG(A420,"SP_IPO_DATE")</f>
        <v/>
      </c>
      <c r="C420" s="5">
        <f>_xll.SNL.Clients.Office.Excel.Functions.SPG(A420, "SP_VOLUME_AVG_WEEKLY_TO_SHARES_OUT", , "1M")</f>
        <v>3.9460737285034755</v>
      </c>
      <c r="D420" s="5">
        <f>_xll.SNL.Clients.Office.Excel.Functions.SPG(A420, "SP_VOLUME_AVG_WEEKLY_TO_SHARES_OUT", , "3M")</f>
        <v>3.3553317782656427</v>
      </c>
      <c r="E420" s="5">
        <f>_xll.SNL.Clients.Office.Excel.Functions.SPG(A420, "SP_VOLUME_AVG_DAILY_TO_1YR_AVG_DAILY", , "1M")</f>
        <v>129.36000000000001</v>
      </c>
      <c r="F420" s="5">
        <f>_xll.SNL.Clients.Office.Excel.Functions.SPG(A420, "SP_VOLUME_AVG_DAILY_TO_1YR_AVG_DAILY", , "3M")</f>
        <v>110</v>
      </c>
      <c r="G420" s="9" t="str">
        <f>_xll.SNL.Clients.Office.Excel.Functions.SPG(A420, "IQ_SECTOR")</f>
        <v>Information Technology</v>
      </c>
      <c r="H420" s="9" t="str">
        <f>_xll.SNL.Clients.Office.Excel.Functions.SPG(A420, "IQ_INDUSTRY_GROUP")</f>
        <v>Semiconductors and Semiconductor Equipment</v>
      </c>
      <c r="I420" s="9" t="str">
        <f>_xll.SNL.Clients.Office.Excel.Functions.SPG(A420, "IQ_INDUSTRY")</f>
        <v>Semiconductors and Semiconductor Equipment</v>
      </c>
      <c r="J420" s="9" t="str">
        <f>_xll.SNL.Clients.Office.Excel.Functions.SPG(A420, "IQ_PRIMARY_INDUSTRY")</f>
        <v>Semiconductors</v>
      </c>
      <c r="K420" s="9" t="str">
        <f>_xll.SNL.Clients.Office.Excel.Functions.SPG(A420, "NAICS_CODE", "Primary")</f>
        <v>334413 - Semiconductor and Related Device Manufacturing</v>
      </c>
      <c r="L420" s="9" t="str">
        <f>_xll.SNL.Clients.Office.Excel.Functions.SPG(A420, "SP_TOPICTAG")</f>
        <v>Software Development; Data Integration; Supercomputers; Process Automation; Online Payments</v>
      </c>
      <c r="M420" s="5">
        <f>_xll.SNL.Clients.Office.Excel.Functions.SPG(A420, "SP_PCT_SHARES_OWNED_ALL_INSTITUTIONS")</f>
        <v>89.45</v>
      </c>
      <c r="N420" s="9" t="str">
        <f>_xll.SNL.Clients.Office.Excel.Functions.SPG(A420, "RD_CREDIT_RATING_GLOBAL", "Issuer Credit Rating", "Local Currency LT|0")</f>
        <v>A+</v>
      </c>
      <c r="O420" s="9" t="str">
        <f>_xll.SNL.Clients.Office.Excel.Functions.SPG(A420, "RD_CWOL_GLOBAL", "Issuer Credit Rating", "Local Currency LT|0")</f>
        <v>Stable</v>
      </c>
      <c r="P420" s="9" t="str">
        <f>_xll.SNL.Clients.Office.Excel.Functions.SPG(A420, "RD_RATING_ACTION_GLOBAL", "Issuer Credit Rating", "Local Currency LT|0")</f>
        <v>Upgrade | CreditWatch/Outlook (09/23/2010)</v>
      </c>
      <c r="Q420" s="10">
        <f>_xll.SNL.Clients.Office.Excel.Functions.SPG(A420, "RD_LAST_REVIEW_DATE_GLOBAL", "Issuer Credit Rating", "Local Currency LT")</f>
        <v>45681</v>
      </c>
      <c r="R420" s="10">
        <f>_xll.SNL.Clients.Office.Excel.Functions.SPG(A420, "RD_CREDIT_RATING_DATE_GLOBAL", "Issuer Credit Rating", "Local Currency LT|0")</f>
        <v>40444</v>
      </c>
      <c r="S420" s="10">
        <f>_xll.SNL.Clients.Office.Excel.Functions.SPG(A420, "RD_CREDIT_WATCH_OUTLOOK_DATE_GLOBAL", "Issuer Credit Rating", "Local Currency LT|0")</f>
        <v>40444</v>
      </c>
    </row>
    <row r="421" spans="1:19">
      <c r="A421" t="s">
        <v>425</v>
      </c>
      <c r="B421" t="str">
        <f>_xll.SNL.Clients.Office.Excel.Functions.SPG(A421,"SP_IPO_DATE")</f>
        <v/>
      </c>
      <c r="C421" s="5">
        <f>_xll.SNL.Clients.Office.Excel.Functions.SPG(A421, "SP_VOLUME_AVG_WEEKLY_TO_SHARES_OUT", , "1M")</f>
        <v>2.742160634938819</v>
      </c>
      <c r="D421" s="5">
        <f>_xll.SNL.Clients.Office.Excel.Functions.SPG(A421, "SP_VOLUME_AVG_WEEKLY_TO_SHARES_OUT", , "3M")</f>
        <v>5.2058540191748612</v>
      </c>
      <c r="E421" s="5">
        <f>_xll.SNL.Clients.Office.Excel.Functions.SPG(A421, "SP_VOLUME_AVG_DAILY_TO_1YR_AVG_DAILY", , "1M")</f>
        <v>88.78</v>
      </c>
      <c r="F421" s="5">
        <f>_xll.SNL.Clients.Office.Excel.Functions.SPG(A421, "SP_VOLUME_AVG_DAILY_TO_1YR_AVG_DAILY", , "3M")</f>
        <v>168.54</v>
      </c>
      <c r="G421" s="9" t="str">
        <f>_xll.SNL.Clients.Office.Excel.Functions.SPG(A421, "IQ_SECTOR")</f>
        <v>Energy</v>
      </c>
      <c r="H421" s="9" t="str">
        <f>_xll.SNL.Clients.Office.Excel.Functions.SPG(A421, "IQ_INDUSTRY_GROUP")</f>
        <v>Energy</v>
      </c>
      <c r="I421" s="9" t="str">
        <f>_xll.SNL.Clients.Office.Excel.Functions.SPG(A421, "IQ_INDUSTRY")</f>
        <v>Oil, Gas and Consumable Fuels</v>
      </c>
      <c r="J421" s="9" t="str">
        <f>_xll.SNL.Clients.Office.Excel.Functions.SPG(A421, "IQ_PRIMARY_INDUSTRY")</f>
        <v>Oil and Gas Exploration and Production</v>
      </c>
      <c r="K421" s="9" t="str">
        <f>_xll.SNL.Clients.Office.Excel.Functions.SPG(A421, "NAICS_CODE", "Primary")</f>
        <v>2111 - Oil and Gas Extraction</v>
      </c>
      <c r="L421" s="9" t="str">
        <f>_xll.SNL.Clients.Office.Excel.Functions.SPG(A421, "SP_TOPICTAG")</f>
        <v>Environmental Engineering</v>
      </c>
      <c r="M421" s="5">
        <f>_xll.SNL.Clients.Office.Excel.Functions.SPG(A421, "SP_PCT_SHARES_OWNED_ALL_INSTITUTIONS")</f>
        <v>67.599999999999994</v>
      </c>
      <c r="N421" s="9" t="str">
        <f>_xll.SNL.Clients.Office.Excel.Functions.SPG(A421, "RD_CREDIT_RATING_GLOBAL", "Issuer Credit Rating", "Local Currency LT|0")</f>
        <v/>
      </c>
      <c r="O421" s="9" t="str">
        <f>_xll.SNL.Clients.Office.Excel.Functions.SPG(A421, "RD_CWOL_GLOBAL", "Issuer Credit Rating", "Local Currency LT|0")</f>
        <v/>
      </c>
      <c r="P421" s="9" t="str">
        <f>_xll.SNL.Clients.Office.Excel.Functions.SPG(A421, "RD_RATING_ACTION_GLOBAL", "Issuer Credit Rating", "Local Currency LT|0")</f>
        <v/>
      </c>
      <c r="Q421" s="10" t="str">
        <f>_xll.SNL.Clients.Office.Excel.Functions.SPG(A421, "RD_LAST_REVIEW_DATE_GLOBAL", "Issuer Credit Rating", "Local Currency LT")</f>
        <v/>
      </c>
      <c r="R421" s="10" t="str">
        <f>_xll.SNL.Clients.Office.Excel.Functions.SPG(A421, "RD_CREDIT_RATING_DATE_GLOBAL", "Issuer Credit Rating", "Local Currency LT|0")</f>
        <v/>
      </c>
      <c r="S421" s="10" t="str">
        <f>_xll.SNL.Clients.Office.Excel.Functions.SPG(A421, "RD_CREDIT_WATCH_OUTLOOK_DATE_GLOBAL", "Issuer Credit Rating", "Local Currency LT|0")</f>
        <v/>
      </c>
    </row>
    <row r="422" spans="1:19">
      <c r="A422" t="s">
        <v>426</v>
      </c>
      <c r="B422" t="str">
        <f>_xll.SNL.Clients.Office.Excel.Functions.SPG(A422,"SP_IPO_DATE")</f>
        <v/>
      </c>
      <c r="C422" s="5">
        <f>_xll.SNL.Clients.Office.Excel.Functions.SPG(A422, "SP_VOLUME_AVG_WEEKLY_TO_SHARES_OUT", , "1M")</f>
        <v>3.7751606124028512</v>
      </c>
      <c r="D422" s="5">
        <f>_xll.SNL.Clients.Office.Excel.Functions.SPG(A422, "SP_VOLUME_AVG_WEEKLY_TO_SHARES_OUT", , "3M")</f>
        <v>3.3516415313523238</v>
      </c>
      <c r="E422" s="5">
        <f>_xll.SNL.Clients.Office.Excel.Functions.SPG(A422, "SP_VOLUME_AVG_DAILY_TO_1YR_AVG_DAILY", , "1M")</f>
        <v>125.28</v>
      </c>
      <c r="F422" s="5">
        <f>_xll.SNL.Clients.Office.Excel.Functions.SPG(A422, "SP_VOLUME_AVG_DAILY_TO_1YR_AVG_DAILY", , "3M")</f>
        <v>111.23</v>
      </c>
      <c r="G422" s="9" t="str">
        <f>_xll.SNL.Clients.Office.Excel.Functions.SPG(A422, "IQ_SECTOR")</f>
        <v>Industrials</v>
      </c>
      <c r="H422" s="9" t="str">
        <f>_xll.SNL.Clients.Office.Excel.Functions.SPG(A422, "IQ_INDUSTRY_GROUP")</f>
        <v>Capital Goods</v>
      </c>
      <c r="I422" s="9" t="str">
        <f>_xll.SNL.Clients.Office.Excel.Functions.SPG(A422, "IQ_INDUSTRY")</f>
        <v>Aerospace and Defense</v>
      </c>
      <c r="J422" s="9" t="str">
        <f>_xll.SNL.Clients.Office.Excel.Functions.SPG(A422, "IQ_PRIMARY_INDUSTRY")</f>
        <v>Aerospace and Defense</v>
      </c>
      <c r="K422" s="9" t="str">
        <f>_xll.SNL.Clients.Office.Excel.Functions.SPG(A422, "NAICS_CODE", "Primary")</f>
        <v>336411 - Aircraft Manufacturing</v>
      </c>
      <c r="L422" s="9" t="str">
        <f>_xll.SNL.Clients.Office.Excel.Functions.SPG(A422, "SP_TOPICTAG")</f>
        <v>Computer Vision; Fleet Management; Industrial Automation; Sensors; Commercial Space Launch; Passenger Aircraft Manufacturing; Autonomous Vehicles; Battery Energy Storage System (BESS)</v>
      </c>
      <c r="M422" s="5">
        <f>_xll.SNL.Clients.Office.Excel.Functions.SPG(A422, "SP_PCT_SHARES_OWNED_ALL_INSTITUTIONS")</f>
        <v>86.09</v>
      </c>
      <c r="N422" s="9" t="str">
        <f>_xll.SNL.Clients.Office.Excel.Functions.SPG(A422, "RD_CREDIT_RATING_GLOBAL", "Issuer Credit Rating", "Local Currency LT|0")</f>
        <v>BBB</v>
      </c>
      <c r="O422" s="9" t="str">
        <f>_xll.SNL.Clients.Office.Excel.Functions.SPG(A422, "RD_CWOL_GLOBAL", "Issuer Credit Rating", "Local Currency LT|0")</f>
        <v>Stable</v>
      </c>
      <c r="P422" s="9" t="str">
        <f>_xll.SNL.Clients.Office.Excel.Functions.SPG(A422, "RD_RATING_ACTION_GLOBAL", "Issuer Credit Rating", "Local Currency LT|0")</f>
        <v>CreditWatch/Outlook (03/09/2022)</v>
      </c>
      <c r="Q422" s="10">
        <f>_xll.SNL.Clients.Office.Excel.Functions.SPG(A422, "RD_LAST_REVIEW_DATE_GLOBAL", "Issuer Credit Rating", "Local Currency LT")</f>
        <v>45681</v>
      </c>
      <c r="R422" s="10">
        <f>_xll.SNL.Clients.Office.Excel.Functions.SPG(A422, "RD_CREDIT_RATING_DATE_GLOBAL", "Issuer Credit Rating", "Local Currency LT|0")</f>
        <v>42017</v>
      </c>
      <c r="S422" s="10">
        <f>_xll.SNL.Clients.Office.Excel.Functions.SPG(A422, "RD_CREDIT_WATCH_OUTLOOK_DATE_GLOBAL", "Issuer Credit Rating", "Local Currency LT|0")</f>
        <v>44629</v>
      </c>
    </row>
    <row r="423" spans="1:19">
      <c r="A423" t="s">
        <v>427</v>
      </c>
      <c r="B423" s="10">
        <f>_xll.SNL.Clients.Office.Excel.Functions.SPG(A423,"SP_IPO_DATE")</f>
        <v>36657</v>
      </c>
      <c r="C423" s="5">
        <f>_xll.SNL.Clients.Office.Excel.Functions.SPG(A423, "SP_VOLUME_AVG_WEEKLY_TO_SHARES_OUT", , "1M")</f>
        <v>10.148432769043277</v>
      </c>
      <c r="D423" s="5">
        <f>_xll.SNL.Clients.Office.Excel.Functions.SPG(A423, "SP_VOLUME_AVG_WEEKLY_TO_SHARES_OUT", , "3M")</f>
        <v>9.9287009977907719</v>
      </c>
      <c r="E423" s="5">
        <f>_xll.SNL.Clients.Office.Excel.Functions.SPG(A423, "SP_VOLUME_AVG_DAILY_TO_1YR_AVG_DAILY", , "1M")</f>
        <v>141.63999999999999</v>
      </c>
      <c r="F423" s="5">
        <f>_xll.SNL.Clients.Office.Excel.Functions.SPG(A423, "SP_VOLUME_AVG_DAILY_TO_1YR_AVG_DAILY", , "3M")</f>
        <v>138.57</v>
      </c>
      <c r="G423" s="9" t="str">
        <f>_xll.SNL.Clients.Office.Excel.Functions.SPG(A423, "IQ_SECTOR")</f>
        <v>Utilities</v>
      </c>
      <c r="H423" s="9" t="str">
        <f>_xll.SNL.Clients.Office.Excel.Functions.SPG(A423, "IQ_INDUSTRY_GROUP")</f>
        <v>Utilities</v>
      </c>
      <c r="I423" s="9" t="str">
        <f>_xll.SNL.Clients.Office.Excel.Functions.SPG(A423, "IQ_INDUSTRY")</f>
        <v>Independent Power and Renewable Electricity Producers</v>
      </c>
      <c r="J423" s="9" t="str">
        <f>_xll.SNL.Clients.Office.Excel.Functions.SPG(A423, "IQ_PRIMARY_INDUSTRY")</f>
        <v>Independent Power Producers and Energy Traders</v>
      </c>
      <c r="K423" s="9" t="str">
        <f>_xll.SNL.Clients.Office.Excel.Functions.SPG(A423, "NAICS_CODE", "Primary")</f>
        <v>22111 - Electric Power Generation</v>
      </c>
      <c r="L423" s="9" t="str">
        <f>_xll.SNL.Clients.Office.Excel.Functions.SPG(A423, "SP_TOPICTAG")</f>
        <v>Clean Energy; Energy Efficiency; Energy Management; Energy Storage; CleanTech; Smart Energy; ClimateTech; Utility Scale Solar; Onshore and Offshore Wind; Battery Energy Storage System (BESS)</v>
      </c>
      <c r="M423" s="5">
        <f>_xll.SNL.Clients.Office.Excel.Functions.SPG(A423, "SP_PCT_SHARES_OWNED_ALL_INSTITUTIONS")</f>
        <v>89.44</v>
      </c>
      <c r="N423" s="9" t="str">
        <f>_xll.SNL.Clients.Office.Excel.Functions.SPG(A423, "RD_CREDIT_RATING_GLOBAL", "Issuer Credit Rating", "Local Currency LT|0")</f>
        <v>BBB-</v>
      </c>
      <c r="O423" s="9" t="str">
        <f>_xll.SNL.Clients.Office.Excel.Functions.SPG(A423, "RD_CWOL_GLOBAL", "Issuer Credit Rating", "Local Currency LT|0")</f>
        <v>Stable</v>
      </c>
      <c r="P423" s="9" t="str">
        <f>_xll.SNL.Clients.Office.Excel.Functions.SPG(A423, "RD_RATING_ACTION_GLOBAL", "Issuer Credit Rating", "Local Currency LT|0")</f>
        <v>Upgrade | CreditWatch/Outlook (11/02/2020)</v>
      </c>
      <c r="Q423" s="10">
        <f>_xll.SNL.Clients.Office.Excel.Functions.SPG(A423, "RD_LAST_REVIEW_DATE_GLOBAL", "Issuer Credit Rating", "Local Currency LT")</f>
        <v>45464</v>
      </c>
      <c r="R423" s="10">
        <f>_xll.SNL.Clients.Office.Excel.Functions.SPG(A423, "RD_CREDIT_RATING_DATE_GLOBAL", "Issuer Credit Rating", "Local Currency LT|0")</f>
        <v>44137</v>
      </c>
      <c r="S423" s="10">
        <f>_xll.SNL.Clients.Office.Excel.Functions.SPG(A423, "RD_CREDIT_WATCH_OUTLOOK_DATE_GLOBAL", "Issuer Credit Rating", "Local Currency LT|0")</f>
        <v>44137</v>
      </c>
    </row>
    <row r="424" spans="1:19">
      <c r="A424" t="s">
        <v>428</v>
      </c>
      <c r="B424" s="10">
        <f>_xll.SNL.Clients.Office.Excel.Functions.SPG(A424,"SP_IPO_DATE")</f>
        <v>34123</v>
      </c>
      <c r="C424" s="5">
        <f>_xll.SNL.Clients.Office.Excel.Functions.SPG(A424, "SP_VOLUME_AVG_WEEKLY_TO_SHARES_OUT", , "1M")</f>
        <v>3.1943143842680572</v>
      </c>
      <c r="D424" s="5">
        <f>_xll.SNL.Clients.Office.Excel.Functions.SPG(A424, "SP_VOLUME_AVG_WEEKLY_TO_SHARES_OUT", , "3M")</f>
        <v>2.9888483341515211</v>
      </c>
      <c r="E424" s="5">
        <f>_xll.SNL.Clients.Office.Excel.Functions.SPG(A424, "SP_VOLUME_AVG_DAILY_TO_1YR_AVG_DAILY", , "1M")</f>
        <v>109.16</v>
      </c>
      <c r="F424" s="5">
        <f>_xll.SNL.Clients.Office.Excel.Functions.SPG(A424, "SP_VOLUME_AVG_DAILY_TO_1YR_AVG_DAILY", , "3M")</f>
        <v>102.14</v>
      </c>
      <c r="G424" s="9" t="str">
        <f>_xll.SNL.Clients.Office.Excel.Functions.SPG(A424, "IQ_SECTOR")</f>
        <v>Financials</v>
      </c>
      <c r="H424" s="9" t="str">
        <f>_xll.SNL.Clients.Office.Excel.Functions.SPG(A424, "IQ_INDUSTRY_GROUP")</f>
        <v>Insurance</v>
      </c>
      <c r="I424" s="9" t="str">
        <f>_xll.SNL.Clients.Office.Excel.Functions.SPG(A424, "IQ_INDUSTRY")</f>
        <v>Insurance</v>
      </c>
      <c r="J424" s="9" t="str">
        <f>_xll.SNL.Clients.Office.Excel.Functions.SPG(A424, "IQ_PRIMARY_INDUSTRY")</f>
        <v>Property and Casualty Insurance</v>
      </c>
      <c r="K424" s="9" t="str">
        <f>_xll.SNL.Clients.Office.Excel.Functions.SPG(A424, "NAICS_CODE", "Primary")</f>
        <v>524126 - Direct Property and Casualty Insurance Carriers</v>
      </c>
      <c r="L424" s="9" t="str">
        <f>_xll.SNL.Clients.Office.Excel.Functions.SPG(A424, "SP_TOPICTAG")</f>
        <v>Employee Benefits</v>
      </c>
      <c r="M424" s="5">
        <f>_xll.SNL.Clients.Office.Excel.Functions.SPG(A424, "SP_PCT_SHARES_OWNED_ALL_INSTITUTIONS")</f>
        <v>78.23</v>
      </c>
      <c r="N424" s="9" t="str">
        <f>_xll.SNL.Clients.Office.Excel.Functions.SPG(A424, "RD_CREDIT_RATING_GLOBAL", "Issuer Credit Rating", "Local Currency LT|0")</f>
        <v>BBB+</v>
      </c>
      <c r="O424" s="9" t="str">
        <f>_xll.SNL.Clients.Office.Excel.Functions.SPG(A424, "RD_CWOL_GLOBAL", "Issuer Credit Rating", "Local Currency LT|0")</f>
        <v>Stable</v>
      </c>
      <c r="P424" s="9" t="str">
        <f>_xll.SNL.Clients.Office.Excel.Functions.SPG(A424, "RD_RATING_ACTION_GLOBAL", "Issuer Credit Rating", "Local Currency LT|0")</f>
        <v>Downgrade | CreditWatch/Outlook (08/11/2023)</v>
      </c>
      <c r="Q424" s="10">
        <f>_xll.SNL.Clients.Office.Excel.Functions.SPG(A424, "RD_LAST_REVIEW_DATE_GLOBAL", "Issuer Credit Rating", "Local Currency LT")</f>
        <v>45441</v>
      </c>
      <c r="R424" s="10">
        <f>_xll.SNL.Clients.Office.Excel.Functions.SPG(A424, "RD_CREDIT_RATING_DATE_GLOBAL", "Issuer Credit Rating", "Local Currency LT|0")</f>
        <v>45149</v>
      </c>
      <c r="S424" s="10">
        <f>_xll.SNL.Clients.Office.Excel.Functions.SPG(A424, "RD_CREDIT_WATCH_OUTLOOK_DATE_GLOBAL", "Issuer Credit Rating", "Local Currency LT|0")</f>
        <v>45149</v>
      </c>
    </row>
    <row r="425" spans="1:19">
      <c r="A425" t="s">
        <v>429</v>
      </c>
      <c r="B425" t="str">
        <f>_xll.SNL.Clients.Office.Excel.Functions.SPG(A425,"SP_IPO_DATE")</f>
        <v/>
      </c>
      <c r="C425" s="5">
        <f>_xll.SNL.Clients.Office.Excel.Functions.SPG(A425, "SP_VOLUME_AVG_WEEKLY_TO_SHARES_OUT", , "1M")</f>
        <v>2.7695193440769468</v>
      </c>
      <c r="D425" s="5">
        <f>_xll.SNL.Clients.Office.Excel.Functions.SPG(A425, "SP_VOLUME_AVG_WEEKLY_TO_SHARES_OUT", , "3M")</f>
        <v>2.605530454762838</v>
      </c>
      <c r="E425" s="5">
        <f>_xll.SNL.Clients.Office.Excel.Functions.SPG(A425, "SP_VOLUME_AVG_DAILY_TO_1YR_AVG_DAILY", , "1M")</f>
        <v>105.42</v>
      </c>
      <c r="F425" s="5">
        <f>_xll.SNL.Clients.Office.Excel.Functions.SPG(A425, "SP_VOLUME_AVG_DAILY_TO_1YR_AVG_DAILY", , "3M")</f>
        <v>99.18</v>
      </c>
      <c r="G425" s="9" t="str">
        <f>_xll.SNL.Clients.Office.Excel.Functions.SPG(A425, "IQ_SECTOR")</f>
        <v>Financials</v>
      </c>
      <c r="H425" s="9" t="str">
        <f>_xll.SNL.Clients.Office.Excel.Functions.SPG(A425, "IQ_INDUSTRY_GROUP")</f>
        <v>Financial Services</v>
      </c>
      <c r="I425" s="9" t="str">
        <f>_xll.SNL.Clients.Office.Excel.Functions.SPG(A425, "IQ_INDUSTRY")</f>
        <v>Capital Markets</v>
      </c>
      <c r="J425" s="9" t="str">
        <f>_xll.SNL.Clients.Office.Excel.Functions.SPG(A425, "IQ_PRIMARY_INDUSTRY")</f>
        <v>Asset Management and Custody Banks</v>
      </c>
      <c r="K425" s="9" t="str">
        <f>_xll.SNL.Clients.Office.Excel.Functions.SPG(A425, "NAICS_CODE", "Primary")</f>
        <v>523999 - Miscellaneous Financial Investment Activities</v>
      </c>
      <c r="L425" s="9" t="str">
        <f>_xll.SNL.Clients.Office.Excel.Functions.SPG(A425, "SP_TOPICTAG")</f>
        <v/>
      </c>
      <c r="M425" s="5">
        <f>_xll.SNL.Clients.Office.Excel.Functions.SPG(A425, "SP_PCT_SHARES_OWNED_ALL_INSTITUTIONS")</f>
        <v>88.37</v>
      </c>
      <c r="N425" s="9" t="str">
        <f>_xll.SNL.Clients.Office.Excel.Functions.SPG(A425, "RD_CREDIT_RATING_GLOBAL", "Issuer Credit Rating", "Local Currency LT|0")</f>
        <v>A</v>
      </c>
      <c r="O425" s="9" t="str">
        <f>_xll.SNL.Clients.Office.Excel.Functions.SPG(A425, "RD_CWOL_GLOBAL", "Issuer Credit Rating", "Local Currency LT|0")</f>
        <v>Stable</v>
      </c>
      <c r="P425" s="9" t="str">
        <f>_xll.SNL.Clients.Office.Excel.Functions.SPG(A425, "RD_RATING_ACTION_GLOBAL", "Issuer Credit Rating", "Local Currency LT|0")</f>
        <v>Downgrade | CreditWatch/Outlook (12/02/2015)</v>
      </c>
      <c r="Q425" s="10">
        <f>_xll.SNL.Clients.Office.Excel.Functions.SPG(A425, "RD_LAST_REVIEW_DATE_GLOBAL", "Issuer Credit Rating", "Local Currency LT")</f>
        <v>45589</v>
      </c>
      <c r="R425" s="10">
        <f>_xll.SNL.Clients.Office.Excel.Functions.SPG(A425, "RD_CREDIT_RATING_DATE_GLOBAL", "Issuer Credit Rating", "Local Currency LT|0")</f>
        <v>42340</v>
      </c>
      <c r="S425" s="10">
        <f>_xll.SNL.Clients.Office.Excel.Functions.SPG(A425, "RD_CREDIT_WATCH_OUTLOOK_DATE_GLOBAL", "Issuer Credit Rating", "Local Currency LT|0")</f>
        <v>42340</v>
      </c>
    </row>
    <row r="426" spans="1:19">
      <c r="A426" t="s">
        <v>430</v>
      </c>
      <c r="B426" t="str">
        <f>_xll.SNL.Clients.Office.Excel.Functions.SPG(A426,"SP_IPO_DATE")</f>
        <v/>
      </c>
      <c r="C426" s="5">
        <f>_xll.SNL.Clients.Office.Excel.Functions.SPG(A426, "SP_VOLUME_AVG_WEEKLY_TO_SHARES_OUT", , "1M")</f>
        <v>5.1966826668296919</v>
      </c>
      <c r="D426" s="5">
        <f>_xll.SNL.Clients.Office.Excel.Functions.SPG(A426, "SP_VOLUME_AVG_WEEKLY_TO_SHARES_OUT", , "3M")</f>
        <v>6.696935813057447</v>
      </c>
      <c r="E426" s="5">
        <f>_xll.SNL.Clients.Office.Excel.Functions.SPG(A426, "SP_VOLUME_AVG_DAILY_TO_1YR_AVG_DAILY", , "1M")</f>
        <v>88.87</v>
      </c>
      <c r="F426" s="5">
        <f>_xll.SNL.Clients.Office.Excel.Functions.SPG(A426, "SP_VOLUME_AVG_DAILY_TO_1YR_AVG_DAILY", , "3M")</f>
        <v>114.52</v>
      </c>
      <c r="G426" s="9" t="str">
        <f>_xll.SNL.Clients.Office.Excel.Functions.SPG(A426, "IQ_SECTOR")</f>
        <v>Industrials</v>
      </c>
      <c r="H426" s="9" t="str">
        <f>_xll.SNL.Clients.Office.Excel.Functions.SPG(A426, "IQ_INDUSTRY_GROUP")</f>
        <v>Capital Goods</v>
      </c>
      <c r="I426" s="9" t="str">
        <f>_xll.SNL.Clients.Office.Excel.Functions.SPG(A426, "IQ_INDUSTRY")</f>
        <v>Aerospace and Defense</v>
      </c>
      <c r="J426" s="9" t="str">
        <f>_xll.SNL.Clients.Office.Excel.Functions.SPG(A426, "IQ_PRIMARY_INDUSTRY")</f>
        <v>Aerospace and Defense</v>
      </c>
      <c r="K426" s="9" t="str">
        <f>_xll.SNL.Clients.Office.Excel.Functions.SPG(A426, "NAICS_CODE", "Primary")</f>
        <v>3364 - Aerospace Product and Parts Manufacturing</v>
      </c>
      <c r="L426" s="9" t="str">
        <f>_xll.SNL.Clients.Office.Excel.Functions.SPG(A426, "SP_TOPICTAG")</f>
        <v>Fleet Management; Industrial Automation; Commercial Space Launch; Passenger Aircraft Manufacturing</v>
      </c>
      <c r="M426" s="5">
        <f>_xll.SNL.Clients.Office.Excel.Functions.SPG(A426, "SP_PCT_SHARES_OWNED_ALL_INSTITUTIONS")</f>
        <v>53.66</v>
      </c>
      <c r="N426" s="9" t="str">
        <f>_xll.SNL.Clients.Office.Excel.Functions.SPG(A426, "RD_CREDIT_RATING_GLOBAL", "Issuer Credit Rating", "Local Currency LT|0")</f>
        <v>BBB-</v>
      </c>
      <c r="O426" s="9" t="str">
        <f>_xll.SNL.Clients.Office.Excel.Functions.SPG(A426, "RD_CWOL_GLOBAL", "Issuer Credit Rating", "Local Currency LT|0")</f>
        <v>Watch Neg</v>
      </c>
      <c r="P426" s="9" t="str">
        <f>_xll.SNL.Clients.Office.Excel.Functions.SPG(A426, "RD_RATING_ACTION_GLOBAL", "Issuer Credit Rating", "Local Currency LT|0")</f>
        <v>CreditWatch/Outlook (10/08/2024)</v>
      </c>
      <c r="Q426" s="10">
        <f>_xll.SNL.Clients.Office.Excel.Functions.SPG(A426, "RD_LAST_REVIEW_DATE_GLOBAL", "Issuer Credit Rating", "Local Currency LT")</f>
        <v>45597</v>
      </c>
      <c r="R426" s="10">
        <f>_xll.SNL.Clients.Office.Excel.Functions.SPG(A426, "RD_CREDIT_RATING_DATE_GLOBAL", "Issuer Credit Rating", "Local Currency LT|0")</f>
        <v>43950</v>
      </c>
      <c r="S426" s="10">
        <f>_xll.SNL.Clients.Office.Excel.Functions.SPG(A426, "RD_CREDIT_WATCH_OUTLOOK_DATE_GLOBAL", "Issuer Credit Rating", "Local Currency LT|0")</f>
        <v>45573</v>
      </c>
    </row>
    <row r="427" spans="1:19">
      <c r="A427" t="s">
        <v>431</v>
      </c>
      <c r="B427" t="str">
        <f>_xll.SNL.Clients.Office.Excel.Functions.SPG(A427,"SP_IPO_DATE")</f>
        <v/>
      </c>
      <c r="C427" s="5">
        <f>_xll.SNL.Clients.Office.Excel.Functions.SPG(A427, "SP_VOLUME_AVG_WEEKLY_TO_SHARES_OUT", , "1M")</f>
        <v>4.9742507114191303</v>
      </c>
      <c r="D427" s="5">
        <f>_xll.SNL.Clients.Office.Excel.Functions.SPG(A427, "SP_VOLUME_AVG_WEEKLY_TO_SHARES_OUT", , "3M")</f>
        <v>4.8549741090562177</v>
      </c>
      <c r="E427" s="5">
        <f>_xll.SNL.Clients.Office.Excel.Functions.SPG(A427, "SP_VOLUME_AVG_DAILY_TO_1YR_AVG_DAILY", , "1M")</f>
        <v>113.75</v>
      </c>
      <c r="F427" s="5">
        <f>_xll.SNL.Clients.Office.Excel.Functions.SPG(A427, "SP_VOLUME_AVG_DAILY_TO_1YR_AVG_DAILY", , "3M")</f>
        <v>111.02</v>
      </c>
      <c r="G427" s="9" t="str">
        <f>_xll.SNL.Clients.Office.Excel.Functions.SPG(A427, "IQ_SECTOR")</f>
        <v>Consumer Staples</v>
      </c>
      <c r="H427" s="9" t="str">
        <f>_xll.SNL.Clients.Office.Excel.Functions.SPG(A427, "IQ_INDUSTRY_GROUP")</f>
        <v>Food, Beverage and Tobacco</v>
      </c>
      <c r="I427" s="9" t="str">
        <f>_xll.SNL.Clients.Office.Excel.Functions.SPG(A427, "IQ_INDUSTRY")</f>
        <v>Food Products</v>
      </c>
      <c r="J427" s="9" t="str">
        <f>_xll.SNL.Clients.Office.Excel.Functions.SPG(A427, "IQ_PRIMARY_INDUSTRY")</f>
        <v>Packaged Foods and Meats</v>
      </c>
      <c r="K427" s="9" t="str">
        <f>_xll.SNL.Clients.Office.Excel.Functions.SPG(A427, "NAICS_CODE", "Primary")</f>
        <v>311 - Food Manufacturing</v>
      </c>
      <c r="L427" s="9" t="str">
        <f>_xll.SNL.Clients.Office.Excel.Functions.SPG(A427, "SP_TOPICTAG")</f>
        <v>Green Consumer Goods; Online Grocery</v>
      </c>
      <c r="M427" s="5">
        <f>_xll.SNL.Clients.Office.Excel.Functions.SPG(A427, "SP_PCT_SHARES_OWNED_ALL_INSTITUTIONS")</f>
        <v>54.57</v>
      </c>
      <c r="N427" s="9" t="str">
        <f>_xll.SNL.Clients.Office.Excel.Functions.SPG(A427, "RD_CREDIT_RATING_GLOBAL", "Issuer Credit Rating", "Local Currency LT|0")</f>
        <v>BBB-</v>
      </c>
      <c r="O427" s="9" t="str">
        <f>_xll.SNL.Clients.Office.Excel.Functions.SPG(A427, "RD_CWOL_GLOBAL", "Issuer Credit Rating", "Local Currency LT|0")</f>
        <v>Stable</v>
      </c>
      <c r="P427" s="9" t="str">
        <f>_xll.SNL.Clients.Office.Excel.Functions.SPG(A427, "RD_RATING_ACTION_GLOBAL", "Issuer Credit Rating", "Local Currency LT|0")</f>
        <v>Downgrade | CreditWatch/Outlook (08/07/2023)</v>
      </c>
      <c r="Q427" s="10">
        <f>_xll.SNL.Clients.Office.Excel.Functions.SPG(A427, "RD_LAST_REVIEW_DATE_GLOBAL", "Issuer Credit Rating", "Local Currency LT")</f>
        <v>45520</v>
      </c>
      <c r="R427" s="10">
        <f>_xll.SNL.Clients.Office.Excel.Functions.SPG(A427, "RD_CREDIT_RATING_DATE_GLOBAL", "Issuer Credit Rating", "Local Currency LT|0")</f>
        <v>45145</v>
      </c>
      <c r="S427" s="10">
        <f>_xll.SNL.Clients.Office.Excel.Functions.SPG(A427, "RD_CREDIT_WATCH_OUTLOOK_DATE_GLOBAL", "Issuer Credit Rating", "Local Currency LT|0")</f>
        <v>45145</v>
      </c>
    </row>
    <row r="428" spans="1:19">
      <c r="A428" t="s">
        <v>432</v>
      </c>
      <c r="B428" s="10">
        <f>_xll.SNL.Clients.Office.Excel.Functions.SPG(A428,"SP_IPO_DATE")</f>
        <v>32042</v>
      </c>
      <c r="C428" s="5">
        <f>_xll.SNL.Clients.Office.Excel.Functions.SPG(A428, "SP_VOLUME_AVG_WEEKLY_TO_SHARES_OUT", , "1M")</f>
        <v>2.4947594085598332</v>
      </c>
      <c r="D428" s="5">
        <f>_xll.SNL.Clients.Office.Excel.Functions.SPG(A428, "SP_VOLUME_AVG_WEEKLY_TO_SHARES_OUT", , "3M")</f>
        <v>2.293977410970311</v>
      </c>
      <c r="E428" s="5">
        <f>_xll.SNL.Clients.Office.Excel.Functions.SPG(A428, "SP_VOLUME_AVG_DAILY_TO_1YR_AVG_DAILY", , "1M")</f>
        <v>110.93</v>
      </c>
      <c r="F428" s="5">
        <f>_xll.SNL.Clients.Office.Excel.Functions.SPG(A428, "SP_VOLUME_AVG_DAILY_TO_1YR_AVG_DAILY", , "3M")</f>
        <v>102.01</v>
      </c>
      <c r="G428" s="9" t="str">
        <f>_xll.SNL.Clients.Office.Excel.Functions.SPG(A428, "IQ_SECTOR")</f>
        <v>Financials</v>
      </c>
      <c r="H428" s="9" t="str">
        <f>_xll.SNL.Clients.Office.Excel.Functions.SPG(A428, "IQ_INDUSTRY_GROUP")</f>
        <v>Financial Services</v>
      </c>
      <c r="I428" s="9" t="str">
        <f>_xll.SNL.Clients.Office.Excel.Functions.SPG(A428, "IQ_INDUSTRY")</f>
        <v>Capital Markets</v>
      </c>
      <c r="J428" s="9" t="str">
        <f>_xll.SNL.Clients.Office.Excel.Functions.SPG(A428, "IQ_PRIMARY_INDUSTRY")</f>
        <v>Investment Banking and Brokerage</v>
      </c>
      <c r="K428" s="9" t="str">
        <f>_xll.SNL.Clients.Office.Excel.Functions.SPG(A428, "NAICS_CODE", "Primary")</f>
        <v>523150 - Investment Banking and Securities Intermediation</v>
      </c>
      <c r="L428" s="9" t="str">
        <f>_xll.SNL.Clients.Office.Excel.Functions.SPG(A428, "SP_TOPICTAG")</f>
        <v/>
      </c>
      <c r="M428" s="5">
        <f>_xll.SNL.Clients.Office.Excel.Functions.SPG(A428, "SP_PCT_SHARES_OWNED_ALL_INSTITUTIONS")</f>
        <v>72.11</v>
      </c>
      <c r="N428" s="9" t="str">
        <f>_xll.SNL.Clients.Office.Excel.Functions.SPG(A428, "RD_CREDIT_RATING_GLOBAL", "Issuer Credit Rating", "Local Currency LT|0")</f>
        <v>A-</v>
      </c>
      <c r="O428" s="9" t="str">
        <f>_xll.SNL.Clients.Office.Excel.Functions.SPG(A428, "RD_CWOL_GLOBAL", "Issuer Credit Rating", "Local Currency LT|0")</f>
        <v>Stable</v>
      </c>
      <c r="P428" s="9" t="str">
        <f>_xll.SNL.Clients.Office.Excel.Functions.SPG(A428, "RD_RATING_ACTION_GLOBAL", "Issuer Credit Rating", "Local Currency LT|0")</f>
        <v>Downgrade | CreditWatch/Outlook (04/19/2023)</v>
      </c>
      <c r="Q428" s="10">
        <f>_xll.SNL.Clients.Office.Excel.Functions.SPG(A428, "RD_LAST_REVIEW_DATE_GLOBAL", "Issuer Credit Rating", "Local Currency LT")</f>
        <v>45644</v>
      </c>
      <c r="R428" s="10">
        <f>_xll.SNL.Clients.Office.Excel.Functions.SPG(A428, "RD_CREDIT_RATING_DATE_GLOBAL", "Issuer Credit Rating", "Local Currency LT|0")</f>
        <v>45035</v>
      </c>
      <c r="S428" s="10">
        <f>_xll.SNL.Clients.Office.Excel.Functions.SPG(A428, "RD_CREDIT_WATCH_OUTLOOK_DATE_GLOBAL", "Issuer Credit Rating", "Local Currency LT|0")</f>
        <v>45035</v>
      </c>
    </row>
    <row r="429" spans="1:19">
      <c r="A429" t="s">
        <v>433</v>
      </c>
      <c r="B429" t="str">
        <f>_xll.SNL.Clients.Office.Excel.Functions.SPG(A429,"SP_IPO_DATE")</f>
        <v/>
      </c>
      <c r="C429" s="5">
        <f>_xll.SNL.Clients.Office.Excel.Functions.SPG(A429, "SP_VOLUME_AVG_WEEKLY_TO_SHARES_OUT", , "1M")</f>
        <v>3.6355947096794154</v>
      </c>
      <c r="D429" s="5">
        <f>_xll.SNL.Clients.Office.Excel.Functions.SPG(A429, "SP_VOLUME_AVG_WEEKLY_TO_SHARES_OUT", , "3M")</f>
        <v>3.6415558225454268</v>
      </c>
      <c r="E429" s="5">
        <f>_xll.SNL.Clients.Office.Excel.Functions.SPG(A429, "SP_VOLUME_AVG_DAILY_TO_1YR_AVG_DAILY", , "1M")</f>
        <v>124.34</v>
      </c>
      <c r="F429" s="5">
        <f>_xll.SNL.Clients.Office.Excel.Functions.SPG(A429, "SP_VOLUME_AVG_DAILY_TO_1YR_AVG_DAILY", , "3M")</f>
        <v>124.54</v>
      </c>
      <c r="G429" s="9" t="str">
        <f>_xll.SNL.Clients.Office.Excel.Functions.SPG(A429, "IQ_SECTOR")</f>
        <v>Health Care</v>
      </c>
      <c r="H429" s="9" t="str">
        <f>_xll.SNL.Clients.Office.Excel.Functions.SPG(A429, "IQ_INDUSTRY_GROUP")</f>
        <v>Health Care Equipment and Services</v>
      </c>
      <c r="I429" s="9" t="str">
        <f>_xll.SNL.Clients.Office.Excel.Functions.SPG(A429, "IQ_INDUSTRY")</f>
        <v>Health Care Providers and Services</v>
      </c>
      <c r="J429" s="9" t="str">
        <f>_xll.SNL.Clients.Office.Excel.Functions.SPG(A429, "IQ_PRIMARY_INDUSTRY")</f>
        <v>Health Care Services</v>
      </c>
      <c r="K429" s="9" t="str">
        <f>_xll.SNL.Clients.Office.Excel.Functions.SPG(A429, "NAICS_CODE", "Primary")</f>
        <v>62 - Health Care and Social Assistance</v>
      </c>
      <c r="L429" s="9" t="str">
        <f>_xll.SNL.Clients.Office.Excel.Functions.SPG(A429, "SP_TOPICTAG")</f>
        <v>MHealth; Predictive Analytics; Outpatient Care; Chronic Diseases</v>
      </c>
      <c r="M429" s="5">
        <f>_xll.SNL.Clients.Office.Excel.Functions.SPG(A429, "SP_PCT_SHARES_OWNED_ALL_INSTITUTIONS")</f>
        <v>89.14</v>
      </c>
      <c r="N429" s="9" t="str">
        <f>_xll.SNL.Clients.Office.Excel.Functions.SPG(A429, "RD_CREDIT_RATING_GLOBAL", "Issuer Credit Rating", "Local Currency LT|0")</f>
        <v>A-</v>
      </c>
      <c r="O429" s="9" t="str">
        <f>_xll.SNL.Clients.Office.Excel.Functions.SPG(A429, "RD_CWOL_GLOBAL", "Issuer Credit Rating", "Local Currency LT|0")</f>
        <v>Stable</v>
      </c>
      <c r="P429" s="9" t="str">
        <f>_xll.SNL.Clients.Office.Excel.Functions.SPG(A429, "RD_RATING_ACTION_GLOBAL", "Issuer Credit Rating", "Local Currency LT|0")</f>
        <v>CreditWatch/Outlook (12/21/2020)</v>
      </c>
      <c r="Q429" s="10">
        <f>_xll.SNL.Clients.Office.Excel.Functions.SPG(A429, "RD_LAST_REVIEW_DATE_GLOBAL", "Issuer Credit Rating", "Local Currency LT")</f>
        <v>45470</v>
      </c>
      <c r="R429" s="10">
        <f>_xll.SNL.Clients.Office.Excel.Functions.SPG(A429, "RD_CREDIT_RATING_DATE_GLOBAL", "Issuer Credit Rating", "Local Currency LT|0")</f>
        <v>43347</v>
      </c>
      <c r="S429" s="10">
        <f>_xll.SNL.Clients.Office.Excel.Functions.SPG(A429, "RD_CREDIT_WATCH_OUTLOOK_DATE_GLOBAL", "Issuer Credit Rating", "Local Currency LT|0")</f>
        <v>44186</v>
      </c>
    </row>
    <row r="430" spans="1:19">
      <c r="A430" t="s">
        <v>434</v>
      </c>
      <c r="B430" t="str">
        <f>_xll.SNL.Clients.Office.Excel.Functions.SPG(A430,"SP_IPO_DATE")</f>
        <v/>
      </c>
      <c r="C430" s="5">
        <f>_xll.SNL.Clients.Office.Excel.Functions.SPG(A430, "SP_VOLUME_AVG_WEEKLY_TO_SHARES_OUT", , "1M")</f>
        <v>5.8263326386832031</v>
      </c>
      <c r="D430" s="5">
        <f>_xll.SNL.Clients.Office.Excel.Functions.SPG(A430, "SP_VOLUME_AVG_WEEKLY_TO_SHARES_OUT", , "3M")</f>
        <v>4.9852370856800023</v>
      </c>
      <c r="E430" s="5">
        <f>_xll.SNL.Clients.Office.Excel.Functions.SPG(A430, "SP_VOLUME_AVG_DAILY_TO_1YR_AVG_DAILY", , "1M")</f>
        <v>117.16</v>
      </c>
      <c r="F430" s="5">
        <f>_xll.SNL.Clients.Office.Excel.Functions.SPG(A430, "SP_VOLUME_AVG_DAILY_TO_1YR_AVG_DAILY", , "3M")</f>
        <v>100.25</v>
      </c>
      <c r="G430" s="9" t="str">
        <f>_xll.SNL.Clients.Office.Excel.Functions.SPG(A430, "IQ_SECTOR")</f>
        <v>Consumer Staples</v>
      </c>
      <c r="H430" s="9" t="str">
        <f>_xll.SNL.Clients.Office.Excel.Functions.SPG(A430, "IQ_INDUSTRY_GROUP")</f>
        <v>Household and Personal Products</v>
      </c>
      <c r="I430" s="9" t="str">
        <f>_xll.SNL.Clients.Office.Excel.Functions.SPG(A430, "IQ_INDUSTRY")</f>
        <v>Household Products</v>
      </c>
      <c r="J430" s="9" t="str">
        <f>_xll.SNL.Clients.Office.Excel.Functions.SPG(A430, "IQ_PRIMARY_INDUSTRY")</f>
        <v>Household Products</v>
      </c>
      <c r="K430" s="9" t="str">
        <f>_xll.SNL.Clients.Office.Excel.Functions.SPG(A430, "NAICS_CODE", "Primary")</f>
        <v>325612 - Polish and Other Sanitation Good Manufacturing</v>
      </c>
      <c r="L430" s="9" t="str">
        <f>_xll.SNL.Clients.Office.Excel.Functions.SPG(A430, "SP_TOPICTAG")</f>
        <v>Fast-Moving Consumer Goods; Green Consumer Goods; Lifestyle; Online Grocery</v>
      </c>
      <c r="M430" s="5">
        <f>_xll.SNL.Clients.Office.Excel.Functions.SPG(A430, "SP_PCT_SHARES_OWNED_ALL_INSTITUTIONS")</f>
        <v>88.96</v>
      </c>
      <c r="N430" s="9" t="str">
        <f>_xll.SNL.Clients.Office.Excel.Functions.SPG(A430, "RD_CREDIT_RATING_GLOBAL", "Issuer Credit Rating", "Local Currency LT|0")</f>
        <v>BBB+</v>
      </c>
      <c r="O430" s="9" t="str">
        <f>_xll.SNL.Clients.Office.Excel.Functions.SPG(A430, "RD_CWOL_GLOBAL", "Issuer Credit Rating", "Local Currency LT|0")</f>
        <v>Stable</v>
      </c>
      <c r="P430" s="9" t="str">
        <f>_xll.SNL.Clients.Office.Excel.Functions.SPG(A430, "RD_RATING_ACTION_GLOBAL", "Issuer Credit Rating", "Local Currency LT|0")</f>
        <v>CreditWatch/Outlook (08/23/2024)</v>
      </c>
      <c r="Q430" s="10">
        <f>_xll.SNL.Clients.Office.Excel.Functions.SPG(A430, "RD_LAST_REVIEW_DATE_GLOBAL", "Issuer Credit Rating", "Local Currency LT")</f>
        <v>45527</v>
      </c>
      <c r="R430" s="10">
        <f>_xll.SNL.Clients.Office.Excel.Functions.SPG(A430, "RD_CREDIT_RATING_DATE_GLOBAL", "Issuer Credit Rating", "Local Currency LT|0")</f>
        <v>44603</v>
      </c>
      <c r="S430" s="10">
        <f>_xll.SNL.Clients.Office.Excel.Functions.SPG(A430, "RD_CREDIT_WATCH_OUTLOOK_DATE_GLOBAL", "Issuer Credit Rating", "Local Currency LT|0")</f>
        <v>45527</v>
      </c>
    </row>
    <row r="431" spans="1:19">
      <c r="A431" t="s">
        <v>435</v>
      </c>
      <c r="B431" t="str">
        <f>_xll.SNL.Clients.Office.Excel.Functions.SPG(A431,"SP_IPO_DATE")</f>
        <v/>
      </c>
      <c r="C431" s="5">
        <f>_xll.SNL.Clients.Office.Excel.Functions.SPG(A431, "SP_VOLUME_AVG_WEEKLY_TO_SHARES_OUT", , "1M")</f>
        <v>1.8301101489577067</v>
      </c>
      <c r="D431" s="5">
        <f>_xll.SNL.Clients.Office.Excel.Functions.SPG(A431, "SP_VOLUME_AVG_WEEKLY_TO_SHARES_OUT", , "3M")</f>
        <v>1.9809564945539304</v>
      </c>
      <c r="E431" s="5">
        <f>_xll.SNL.Clients.Office.Excel.Functions.SPG(A431, "SP_VOLUME_AVG_DAILY_TO_1YR_AVG_DAILY", , "1M")</f>
        <v>111.48</v>
      </c>
      <c r="F431" s="5">
        <f>_xll.SNL.Clients.Office.Excel.Functions.SPG(A431, "SP_VOLUME_AVG_DAILY_TO_1YR_AVG_DAILY", , "3M")</f>
        <v>120.67</v>
      </c>
      <c r="G431" s="9" t="str">
        <f>_xll.SNL.Clients.Office.Excel.Functions.SPG(A431, "IQ_SECTOR")</f>
        <v>Consumer Staples</v>
      </c>
      <c r="H431" s="9" t="str">
        <f>_xll.SNL.Clients.Office.Excel.Functions.SPG(A431, "IQ_INDUSTRY_GROUP")</f>
        <v>Food, Beverage and Tobacco</v>
      </c>
      <c r="I431" s="9" t="str">
        <f>_xll.SNL.Clients.Office.Excel.Functions.SPG(A431, "IQ_INDUSTRY")</f>
        <v>Beverages</v>
      </c>
      <c r="J431" s="9" t="str">
        <f>_xll.SNL.Clients.Office.Excel.Functions.SPG(A431, "IQ_PRIMARY_INDUSTRY")</f>
        <v>Soft Drinks and Non-alcoholic Beverages</v>
      </c>
      <c r="K431" s="9" t="str">
        <f>_xll.SNL.Clients.Office.Excel.Functions.SPG(A431, "NAICS_CODE", "Primary")</f>
        <v>31211 - Soft Drink and Ice Manufacturing</v>
      </c>
      <c r="L431" s="9" t="str">
        <f>_xll.SNL.Clients.Office.Excel.Functions.SPG(A431, "SP_TOPICTAG")</f>
        <v>Coffee</v>
      </c>
      <c r="M431" s="5">
        <f>_xll.SNL.Clients.Office.Excel.Functions.SPG(A431, "SP_PCT_SHARES_OWNED_ALL_INSTITUTIONS")</f>
        <v>64.2</v>
      </c>
      <c r="N431" s="9" t="str">
        <f>_xll.SNL.Clients.Office.Excel.Functions.SPG(A431, "RD_CREDIT_RATING_GLOBAL", "Issuer Credit Rating", "Local Currency LT|0")</f>
        <v>A+</v>
      </c>
      <c r="O431" s="9" t="str">
        <f>_xll.SNL.Clients.Office.Excel.Functions.SPG(A431, "RD_CWOL_GLOBAL", "Issuer Credit Rating", "Local Currency LT|0")</f>
        <v>Stable</v>
      </c>
      <c r="P431" s="9" t="str">
        <f>_xll.SNL.Clients.Office.Excel.Functions.SPG(A431, "RD_RATING_ACTION_GLOBAL", "Issuer Credit Rating", "Local Currency LT|0")</f>
        <v>CreditWatch/Outlook (05/05/2022)</v>
      </c>
      <c r="Q431" s="10">
        <f>_xll.SNL.Clients.Office.Excel.Functions.SPG(A431, "RD_LAST_REVIEW_DATE_GLOBAL", "Issuer Credit Rating", "Local Currency LT")</f>
        <v>45595</v>
      </c>
      <c r="R431" s="10">
        <f>_xll.SNL.Clients.Office.Excel.Functions.SPG(A431, "RD_CREDIT_RATING_DATE_GLOBAL", "Issuer Credit Rating", "Local Currency LT|0")</f>
        <v>43216</v>
      </c>
      <c r="S431" s="10">
        <f>_xll.SNL.Clients.Office.Excel.Functions.SPG(A431, "RD_CREDIT_WATCH_OUTLOOK_DATE_GLOBAL", "Issuer Credit Rating", "Local Currency LT|0")</f>
        <v>44686</v>
      </c>
    </row>
    <row r="432" spans="1:19">
      <c r="A432" t="s">
        <v>436</v>
      </c>
      <c r="B432" t="str">
        <f>_xll.SNL.Clients.Office.Excel.Functions.SPG(A432,"SP_IPO_DATE")</f>
        <v/>
      </c>
      <c r="C432" s="5">
        <f>_xll.SNL.Clients.Office.Excel.Functions.SPG(A432, "SP_VOLUME_AVG_WEEKLY_TO_SHARES_OUT", , "1M")</f>
        <v>3.4042230996313561</v>
      </c>
      <c r="D432" s="5">
        <f>_xll.SNL.Clients.Office.Excel.Functions.SPG(A432, "SP_VOLUME_AVG_WEEKLY_TO_SHARES_OUT", , "3M")</f>
        <v>3.4883917151799477</v>
      </c>
      <c r="E432" s="5">
        <f>_xll.SNL.Clients.Office.Excel.Functions.SPG(A432, "SP_VOLUME_AVG_DAILY_TO_1YR_AVG_DAILY", , "1M")</f>
        <v>112.61</v>
      </c>
      <c r="F432" s="5">
        <f>_xll.SNL.Clients.Office.Excel.Functions.SPG(A432, "SP_VOLUME_AVG_DAILY_TO_1YR_AVG_DAILY", , "3M")</f>
        <v>115.39</v>
      </c>
      <c r="G432" s="9" t="str">
        <f>_xll.SNL.Clients.Office.Excel.Functions.SPG(A432, "IQ_SECTOR")</f>
        <v>Health Care</v>
      </c>
      <c r="H432" s="9" t="str">
        <f>_xll.SNL.Clients.Office.Excel.Functions.SPG(A432, "IQ_INDUSTRY_GROUP")</f>
        <v>Health Care Equipment and Services</v>
      </c>
      <c r="I432" s="9" t="str">
        <f>_xll.SNL.Clients.Office.Excel.Functions.SPG(A432, "IQ_INDUSTRY")</f>
        <v>Health Care Equipment and Supplies</v>
      </c>
      <c r="J432" s="9" t="str">
        <f>_xll.SNL.Clients.Office.Excel.Functions.SPG(A432, "IQ_PRIMARY_INDUSTRY")</f>
        <v>Health Care Supplies</v>
      </c>
      <c r="K432" s="9" t="str">
        <f>_xll.SNL.Clients.Office.Excel.Functions.SPG(A432, "NAICS_CODE", "Primary")</f>
        <v>339115 - Ophthalmic Goods Manufacturing</v>
      </c>
      <c r="L432" s="9" t="str">
        <f>_xll.SNL.Clients.Office.Excel.Functions.SPG(A432, "SP_TOPICTAG")</f>
        <v>Health Diagnostics; Fertility; Genetics; Ophthalmology; Reproductive Health</v>
      </c>
      <c r="M432" s="5">
        <f>_xll.SNL.Clients.Office.Excel.Functions.SPG(A432, "SP_PCT_SHARES_OWNED_ALL_INSTITUTIONS")</f>
        <v>97.44</v>
      </c>
      <c r="N432" s="9" t="str">
        <f>_xll.SNL.Clients.Office.Excel.Functions.SPG(A432, "RD_CREDIT_RATING_GLOBAL", "Issuer Credit Rating", "Local Currency LT|0")</f>
        <v>NR</v>
      </c>
      <c r="O432" s="9" t="str">
        <f>_xll.SNL.Clients.Office.Excel.Functions.SPG(A432, "RD_CWOL_GLOBAL", "Issuer Credit Rating", "Local Currency LT|0")</f>
        <v>NR</v>
      </c>
      <c r="P432" s="9" t="str">
        <f>_xll.SNL.Clients.Office.Excel.Functions.SPG(A432, "RD_RATING_ACTION_GLOBAL", "Issuer Credit Rating", "Local Currency LT|0")</f>
        <v>Not Rated | CreditWatch/Outlook (01/08/2019)</v>
      </c>
      <c r="Q432" s="10">
        <f>_xll.SNL.Clients.Office.Excel.Functions.SPG(A432, "RD_LAST_REVIEW_DATE_GLOBAL", "Issuer Credit Rating", "Local Currency LT")</f>
        <v>43473</v>
      </c>
      <c r="R432" s="10">
        <f>_xll.SNL.Clients.Office.Excel.Functions.SPG(A432, "RD_CREDIT_RATING_DATE_GLOBAL", "Issuer Credit Rating", "Local Currency LT|0")</f>
        <v>43473</v>
      </c>
      <c r="S432" s="10">
        <f>_xll.SNL.Clients.Office.Excel.Functions.SPG(A432, "RD_CREDIT_WATCH_OUTLOOK_DATE_GLOBAL", "Issuer Credit Rating", "Local Currency LT|0")</f>
        <v>43473</v>
      </c>
    </row>
    <row r="433" spans="1:19">
      <c r="A433" t="s">
        <v>437</v>
      </c>
      <c r="B433" t="str">
        <f>_xll.SNL.Clients.Office.Excel.Functions.SPG(A433,"SP_IPO_DATE")</f>
        <v/>
      </c>
      <c r="C433" s="5">
        <f>_xll.SNL.Clients.Office.Excel.Functions.SPG(A433, "SP_VOLUME_AVG_WEEKLY_TO_SHARES_OUT", , "1M")</f>
        <v>10.381543581400905</v>
      </c>
      <c r="D433" s="5">
        <f>_xll.SNL.Clients.Office.Excel.Functions.SPG(A433, "SP_VOLUME_AVG_WEEKLY_TO_SHARES_OUT", , "3M")</f>
        <v>9.5006239500564362</v>
      </c>
      <c r="E433" s="5">
        <f>_xll.SNL.Clients.Office.Excel.Functions.SPG(A433, "SP_VOLUME_AVG_DAILY_TO_1YR_AVG_DAILY", , "1M")</f>
        <v>132.41999999999999</v>
      </c>
      <c r="F433" s="5">
        <f>_xll.SNL.Clients.Office.Excel.Functions.SPG(A433, "SP_VOLUME_AVG_DAILY_TO_1YR_AVG_DAILY", , "3M")</f>
        <v>121.19</v>
      </c>
      <c r="G433" s="9" t="str">
        <f>_xll.SNL.Clients.Office.Excel.Functions.SPG(A433, "IQ_SECTOR")</f>
        <v>Consumer Staples</v>
      </c>
      <c r="H433" s="9" t="str">
        <f>_xll.SNL.Clients.Office.Excel.Functions.SPG(A433, "IQ_INDUSTRY_GROUP")</f>
        <v>Household and Personal Products</v>
      </c>
      <c r="I433" s="9" t="str">
        <f>_xll.SNL.Clients.Office.Excel.Functions.SPG(A433, "IQ_INDUSTRY")</f>
        <v>Personal Care Products</v>
      </c>
      <c r="J433" s="9" t="str">
        <f>_xll.SNL.Clients.Office.Excel.Functions.SPG(A433, "IQ_PRIMARY_INDUSTRY")</f>
        <v>Personal Care Products</v>
      </c>
      <c r="K433" s="9" t="str">
        <f>_xll.SNL.Clients.Office.Excel.Functions.SPG(A433, "NAICS_CODE", "Primary")</f>
        <v>325620 - Toilet Preparation Manufacturing</v>
      </c>
      <c r="L433" s="9" t="str">
        <f>_xll.SNL.Clients.Office.Excel.Functions.SPG(A433, "SP_TOPICTAG")</f>
        <v>Lifestyle; Social Media Marketing; Ad Targeting; Brand Marketing; Dermatology</v>
      </c>
      <c r="M433" s="5">
        <f>_xll.SNL.Clients.Office.Excel.Functions.SPG(A433, "SP_PCT_SHARES_OWNED_ALL_INSTITUTIONS")</f>
        <v>58.62</v>
      </c>
      <c r="N433" s="9" t="str">
        <f>_xll.SNL.Clients.Office.Excel.Functions.SPG(A433, "RD_CREDIT_RATING_GLOBAL", "Issuer Credit Rating", "Local Currency LT|0")</f>
        <v>A-</v>
      </c>
      <c r="O433" s="9" t="str">
        <f>_xll.SNL.Clients.Office.Excel.Functions.SPG(A433, "RD_CWOL_GLOBAL", "Issuer Credit Rating", "Local Currency LT|0")</f>
        <v>Negative</v>
      </c>
      <c r="P433" s="9" t="str">
        <f>_xll.SNL.Clients.Office.Excel.Functions.SPG(A433, "RD_RATING_ACTION_GLOBAL", "Issuer Credit Rating", "Local Currency LT|0")</f>
        <v>Downgrade | CreditWatch/Outlook (02/10/2025)</v>
      </c>
      <c r="Q433" s="10">
        <f>_xll.SNL.Clients.Office.Excel.Functions.SPG(A433, "RD_LAST_REVIEW_DATE_GLOBAL", "Issuer Credit Rating", "Local Currency LT")</f>
        <v>45698</v>
      </c>
      <c r="R433" s="10">
        <f>_xll.SNL.Clients.Office.Excel.Functions.SPG(A433, "RD_CREDIT_RATING_DATE_GLOBAL", "Issuer Credit Rating", "Local Currency LT|0")</f>
        <v>45698</v>
      </c>
      <c r="S433" s="10">
        <f>_xll.SNL.Clients.Office.Excel.Functions.SPG(A433, "RD_CREDIT_WATCH_OUTLOOK_DATE_GLOBAL", "Issuer Credit Rating", "Local Currency LT|0")</f>
        <v>45698</v>
      </c>
    </row>
    <row r="434" spans="1:19">
      <c r="A434" t="s">
        <v>438</v>
      </c>
      <c r="B434" s="10">
        <f>_xll.SNL.Clients.Office.Excel.Functions.SPG(A434,"SP_IPO_DATE")</f>
        <v>36283</v>
      </c>
      <c r="C434" s="5">
        <f>_xll.SNL.Clients.Office.Excel.Functions.SPG(A434, "SP_VOLUME_AVG_WEEKLY_TO_SHARES_OUT", , "1M")</f>
        <v>4.0084867227804377</v>
      </c>
      <c r="D434" s="5">
        <f>_xll.SNL.Clients.Office.Excel.Functions.SPG(A434, "SP_VOLUME_AVG_WEEKLY_TO_SHARES_OUT", , "3M")</f>
        <v>3.2529722889245187</v>
      </c>
      <c r="E434" s="5">
        <f>_xll.SNL.Clients.Office.Excel.Functions.SPG(A434, "SP_VOLUME_AVG_DAILY_TO_1YR_AVG_DAILY", , "1M")</f>
        <v>123.05</v>
      </c>
      <c r="F434" s="5">
        <f>_xll.SNL.Clients.Office.Excel.Functions.SPG(A434, "SP_VOLUME_AVG_DAILY_TO_1YR_AVG_DAILY", , "3M")</f>
        <v>99.86</v>
      </c>
      <c r="G434" s="9" t="str">
        <f>_xll.SNL.Clients.Office.Excel.Functions.SPG(A434, "IQ_SECTOR")</f>
        <v>Financials</v>
      </c>
      <c r="H434" s="9" t="str">
        <f>_xll.SNL.Clients.Office.Excel.Functions.SPG(A434, "IQ_INDUSTRY_GROUP")</f>
        <v>Financial Services</v>
      </c>
      <c r="I434" s="9" t="str">
        <f>_xll.SNL.Clients.Office.Excel.Functions.SPG(A434, "IQ_INDUSTRY")</f>
        <v>Capital Markets</v>
      </c>
      <c r="J434" s="9" t="str">
        <f>_xll.SNL.Clients.Office.Excel.Functions.SPG(A434, "IQ_PRIMARY_INDUSTRY")</f>
        <v>Investment Banking and Brokerage</v>
      </c>
      <c r="K434" s="9" t="str">
        <f>_xll.SNL.Clients.Office.Excel.Functions.SPG(A434, "NAICS_CODE", "Primary")</f>
        <v>523150 - Investment Banking and Securities Intermediation</v>
      </c>
      <c r="L434" s="9" t="str">
        <f>_xll.SNL.Clients.Office.Excel.Functions.SPG(A434, "SP_TOPICTAG")</f>
        <v/>
      </c>
      <c r="M434" s="5">
        <f>_xll.SNL.Clients.Office.Excel.Functions.SPG(A434, "SP_PCT_SHARES_OWNED_ALL_INSTITUTIONS")</f>
        <v>68.31</v>
      </c>
      <c r="N434" s="9" t="str">
        <f>_xll.SNL.Clients.Office.Excel.Functions.SPG(A434, "RD_CREDIT_RATING_GLOBAL", "Issuer Credit Rating", "Local Currency LT|0")</f>
        <v>BBB+</v>
      </c>
      <c r="O434" s="9" t="str">
        <f>_xll.SNL.Clients.Office.Excel.Functions.SPG(A434, "RD_CWOL_GLOBAL", "Issuer Credit Rating", "Local Currency LT|0")</f>
        <v>Stable</v>
      </c>
      <c r="P434" s="9" t="str">
        <f>_xll.SNL.Clients.Office.Excel.Functions.SPG(A434, "RD_RATING_ACTION_GLOBAL", "Issuer Credit Rating", "Local Currency LT|0")</f>
        <v>Downgrade | CreditWatch/Outlook (12/02/2015)</v>
      </c>
      <c r="Q434" s="10">
        <f>_xll.SNL.Clients.Office.Excel.Functions.SPG(A434, "RD_LAST_REVIEW_DATE_GLOBAL", "Issuer Credit Rating", "Local Currency LT")</f>
        <v>45398</v>
      </c>
      <c r="R434" s="10">
        <f>_xll.SNL.Clients.Office.Excel.Functions.SPG(A434, "RD_CREDIT_RATING_DATE_GLOBAL", "Issuer Credit Rating", "Local Currency LT|0")</f>
        <v>42340</v>
      </c>
      <c r="S434" s="10">
        <f>_xll.SNL.Clients.Office.Excel.Functions.SPG(A434, "RD_CREDIT_WATCH_OUTLOOK_DATE_GLOBAL", "Issuer Credit Rating", "Local Currency LT|0")</f>
        <v>42340</v>
      </c>
    </row>
    <row r="435" spans="1:19">
      <c r="A435" t="s">
        <v>439</v>
      </c>
      <c r="B435" s="10">
        <f>_xll.SNL.Clients.Office.Excel.Functions.SPG(A435,"SP_IPO_DATE")</f>
        <v>35052</v>
      </c>
      <c r="C435" s="5">
        <f>_xll.SNL.Clients.Office.Excel.Functions.SPG(A435, "SP_VOLUME_AVG_WEEKLY_TO_SHARES_OUT", , "1M")</f>
        <v>3.1392489568845621</v>
      </c>
      <c r="D435" s="5">
        <f>_xll.SNL.Clients.Office.Excel.Functions.SPG(A435, "SP_VOLUME_AVG_WEEKLY_TO_SHARES_OUT", , "3M")</f>
        <v>2.7925363127551708</v>
      </c>
      <c r="E435" s="5">
        <f>_xll.SNL.Clients.Office.Excel.Functions.SPG(A435, "SP_VOLUME_AVG_DAILY_TO_1YR_AVG_DAILY", , "1M")</f>
        <v>114.08</v>
      </c>
      <c r="F435" s="5">
        <f>_xll.SNL.Clients.Office.Excel.Functions.SPG(A435, "SP_VOLUME_AVG_DAILY_TO_1YR_AVG_DAILY", , "3M")</f>
        <v>101.48</v>
      </c>
      <c r="G435" s="9" t="str">
        <f>_xll.SNL.Clients.Office.Excel.Functions.SPG(A435, "IQ_SECTOR")</f>
        <v>Financials</v>
      </c>
      <c r="H435" s="9" t="str">
        <f>_xll.SNL.Clients.Office.Excel.Functions.SPG(A435, "IQ_INDUSTRY_GROUP")</f>
        <v>Insurance</v>
      </c>
      <c r="I435" s="9" t="str">
        <f>_xll.SNL.Clients.Office.Excel.Functions.SPG(A435, "IQ_INDUSTRY")</f>
        <v>Insurance</v>
      </c>
      <c r="J435" s="9" t="str">
        <f>_xll.SNL.Clients.Office.Excel.Functions.SPG(A435, "IQ_PRIMARY_INDUSTRY")</f>
        <v>Property and Casualty Insurance</v>
      </c>
      <c r="K435" s="9" t="str">
        <f>_xll.SNL.Clients.Office.Excel.Functions.SPG(A435, "NAICS_CODE", "Primary")</f>
        <v>5241 - Insurance Carriers</v>
      </c>
      <c r="L435" s="9" t="str">
        <f>_xll.SNL.Clients.Office.Excel.Functions.SPG(A435, "SP_TOPICTAG")</f>
        <v>Employee Benefits</v>
      </c>
      <c r="M435" s="5">
        <f>_xll.SNL.Clients.Office.Excel.Functions.SPG(A435, "SP_PCT_SHARES_OWNED_ALL_INSTITUTIONS")</f>
        <v>96.13</v>
      </c>
      <c r="N435" s="9" t="str">
        <f>_xll.SNL.Clients.Office.Excel.Functions.SPG(A435, "RD_CREDIT_RATING_GLOBAL", "Issuer Credit Rating", "Local Currency LT|0")</f>
        <v>BBB+</v>
      </c>
      <c r="O435" s="9" t="str">
        <f>_xll.SNL.Clients.Office.Excel.Functions.SPG(A435, "RD_CWOL_GLOBAL", "Issuer Credit Rating", "Local Currency LT|0")</f>
        <v>Positive</v>
      </c>
      <c r="P435" s="9" t="str">
        <f>_xll.SNL.Clients.Office.Excel.Functions.SPG(A435, "RD_RATING_ACTION_GLOBAL", "Issuer Credit Rating", "Local Currency LT|0")</f>
        <v>CreditWatch/Outlook (06/28/2024)</v>
      </c>
      <c r="Q435" s="10">
        <f>_xll.SNL.Clients.Office.Excel.Functions.SPG(A435, "RD_LAST_REVIEW_DATE_GLOBAL", "Issuer Credit Rating", "Local Currency LT")</f>
        <v>45471</v>
      </c>
      <c r="R435" s="10">
        <f>_xll.SNL.Clients.Office.Excel.Functions.SPG(A435, "RD_CREDIT_RATING_DATE_GLOBAL", "Issuer Credit Rating", "Local Currency LT|0")</f>
        <v>42111</v>
      </c>
      <c r="S435" s="10">
        <f>_xll.SNL.Clients.Office.Excel.Functions.SPG(A435, "RD_CREDIT_WATCH_OUTLOOK_DATE_GLOBAL", "Issuer Credit Rating", "Local Currency LT|0")</f>
        <v>45471</v>
      </c>
    </row>
    <row r="436" spans="1:19">
      <c r="A436" t="s">
        <v>440</v>
      </c>
      <c r="B436" t="str">
        <f>_xll.SNL.Clients.Office.Excel.Functions.SPG(A436,"SP_IPO_DATE")</f>
        <v/>
      </c>
      <c r="C436" s="5">
        <f>_xll.SNL.Clients.Office.Excel.Functions.SPG(A436, "SP_VOLUME_AVG_WEEKLY_TO_SHARES_OUT", , "1M")</f>
        <v>7.5406052651518811</v>
      </c>
      <c r="D436" s="5">
        <f>_xll.SNL.Clients.Office.Excel.Functions.SPG(A436, "SP_VOLUME_AVG_WEEKLY_TO_SHARES_OUT", , "3M")</f>
        <v>8.0121504342176166</v>
      </c>
      <c r="E436" s="5">
        <f>_xll.SNL.Clients.Office.Excel.Functions.SPG(A436, "SP_VOLUME_AVG_DAILY_TO_1YR_AVG_DAILY", , "1M")</f>
        <v>121.1</v>
      </c>
      <c r="F436" s="5">
        <f>_xll.SNL.Clients.Office.Excel.Functions.SPG(A436, "SP_VOLUME_AVG_DAILY_TO_1YR_AVG_DAILY", , "3M")</f>
        <v>128.68</v>
      </c>
      <c r="G436" s="9" t="str">
        <f>_xll.SNL.Clients.Office.Excel.Functions.SPG(A436, "IQ_SECTOR")</f>
        <v>Consumer Staples</v>
      </c>
      <c r="H436" s="9" t="str">
        <f>_xll.SNL.Clients.Office.Excel.Functions.SPG(A436, "IQ_INDUSTRY_GROUP")</f>
        <v>Food, Beverage and Tobacco</v>
      </c>
      <c r="I436" s="9" t="str">
        <f>_xll.SNL.Clients.Office.Excel.Functions.SPG(A436, "IQ_INDUSTRY")</f>
        <v>Food Products</v>
      </c>
      <c r="J436" s="9" t="str">
        <f>_xll.SNL.Clients.Office.Excel.Functions.SPG(A436, "IQ_PRIMARY_INDUSTRY")</f>
        <v>Packaged Foods and Meats</v>
      </c>
      <c r="K436" s="9" t="str">
        <f>_xll.SNL.Clients.Office.Excel.Functions.SPG(A436, "NAICS_CODE", "Primary")</f>
        <v>31135 - Chocolate and Confectionery Manufacturing</v>
      </c>
      <c r="L436" s="9" t="str">
        <f>_xll.SNL.Clients.Office.Excel.Functions.SPG(A436, "SP_TOPICTAG")</f>
        <v>Fast-Moving Consumer Goods; Alternative Protein</v>
      </c>
      <c r="M436" s="5">
        <f>_xll.SNL.Clients.Office.Excel.Functions.SPG(A436, "SP_PCT_SHARES_OWNED_ALL_INSTITUTIONS")</f>
        <v>87.98</v>
      </c>
      <c r="N436" s="9" t="str">
        <f>_xll.SNL.Clients.Office.Excel.Functions.SPG(A436, "RD_CREDIT_RATING_GLOBAL", "Issuer Credit Rating", "Local Currency LT|0")</f>
        <v>A</v>
      </c>
      <c r="O436" s="9" t="str">
        <f>_xll.SNL.Clients.Office.Excel.Functions.SPG(A436, "RD_CWOL_GLOBAL", "Issuer Credit Rating", "Local Currency LT|0")</f>
        <v>Stable</v>
      </c>
      <c r="P436" s="9" t="str">
        <f>_xll.SNL.Clients.Office.Excel.Functions.SPG(A436, "RD_RATING_ACTION_GLOBAL", "Issuer Credit Rating", "Local Currency LT|0")</f>
        <v>CreditWatch/Outlook (10/25/2019)</v>
      </c>
      <c r="Q436" s="10">
        <f>_xll.SNL.Clients.Office.Excel.Functions.SPG(A436, "RD_LAST_REVIEW_DATE_GLOBAL", "Issuer Credit Rating", "Local Currency LT")</f>
        <v>45489</v>
      </c>
      <c r="R436" s="10">
        <f>_xll.SNL.Clients.Office.Excel.Functions.SPG(A436, "RD_CREDIT_RATING_DATE_GLOBAL", "Issuer Credit Rating", "Local Currency LT|0")</f>
        <v>39335</v>
      </c>
      <c r="S436" s="10">
        <f>_xll.SNL.Clients.Office.Excel.Functions.SPG(A436, "RD_CREDIT_WATCH_OUTLOOK_DATE_GLOBAL", "Issuer Credit Rating", "Local Currency LT|0")</f>
        <v>43763</v>
      </c>
    </row>
    <row r="437" spans="1:19">
      <c r="A437" t="s">
        <v>441</v>
      </c>
      <c r="B437" t="str">
        <f>_xll.SNL.Clients.Office.Excel.Functions.SPG(A437,"SP_IPO_DATE")</f>
        <v/>
      </c>
      <c r="C437" s="5">
        <f>_xll.SNL.Clients.Office.Excel.Functions.SPG(A437, "SP_VOLUME_AVG_WEEKLY_TO_SHARES_OUT", , "1M")</f>
        <v>1.5554964333608319</v>
      </c>
      <c r="D437" s="5">
        <f>_xll.SNL.Clients.Office.Excel.Functions.SPG(A437, "SP_VOLUME_AVG_WEEKLY_TO_SHARES_OUT", , "3M")</f>
        <v>1.6066311731789615</v>
      </c>
      <c r="E437" s="5">
        <f>_xll.SNL.Clients.Office.Excel.Functions.SPG(A437, "SP_VOLUME_AVG_DAILY_TO_1YR_AVG_DAILY", , "1M")</f>
        <v>91.91</v>
      </c>
      <c r="F437" s="5">
        <f>_xll.SNL.Clients.Office.Excel.Functions.SPG(A437, "SP_VOLUME_AVG_DAILY_TO_1YR_AVG_DAILY", , "3M")</f>
        <v>94.94</v>
      </c>
      <c r="G437" s="9" t="str">
        <f>_xll.SNL.Clients.Office.Excel.Functions.SPG(A437, "IQ_SECTOR")</f>
        <v>Consumer Discretionary</v>
      </c>
      <c r="H437" s="9" t="str">
        <f>_xll.SNL.Clients.Office.Excel.Functions.SPG(A437, "IQ_INDUSTRY_GROUP")</f>
        <v>Consumer Discretionary Distribution and Retail</v>
      </c>
      <c r="I437" s="9" t="str">
        <f>_xll.SNL.Clients.Office.Excel.Functions.SPG(A437, "IQ_INDUSTRY")</f>
        <v>Specialty Retail</v>
      </c>
      <c r="J437" s="9" t="str">
        <f>_xll.SNL.Clients.Office.Excel.Functions.SPG(A437, "IQ_PRIMARY_INDUSTRY")</f>
        <v>Home Improvement Retail</v>
      </c>
      <c r="K437" s="9" t="str">
        <f>_xll.SNL.Clients.Office.Excel.Functions.SPG(A437, "NAICS_CODE", "Primary")</f>
        <v>4491 - Furniture and Home Furnishings Retailers</v>
      </c>
      <c r="L437" s="9" t="str">
        <f>_xll.SNL.Clients.Office.Excel.Functions.SPG(A437, "SP_TOPICTAG")</f>
        <v>Home Improvement</v>
      </c>
      <c r="M437" s="5">
        <f>_xll.SNL.Clients.Office.Excel.Functions.SPG(A437, "SP_PCT_SHARES_OWNED_ALL_INSTITUTIONS")</f>
        <v>72.44</v>
      </c>
      <c r="N437" s="9" t="str">
        <f>_xll.SNL.Clients.Office.Excel.Functions.SPG(A437, "RD_CREDIT_RATING_GLOBAL", "Issuer Credit Rating", "Local Currency LT|0")</f>
        <v>A</v>
      </c>
      <c r="O437" s="9" t="str">
        <f>_xll.SNL.Clients.Office.Excel.Functions.SPG(A437, "RD_CWOL_GLOBAL", "Issuer Credit Rating", "Local Currency LT|0")</f>
        <v>Stable</v>
      </c>
      <c r="P437" s="9" t="str">
        <f>_xll.SNL.Clients.Office.Excel.Functions.SPG(A437, "RD_RATING_ACTION_GLOBAL", "Issuer Credit Rating", "Local Currency LT|0")</f>
        <v>Upgrade | CreditWatch/Outlook (10/15/2013)</v>
      </c>
      <c r="Q437" s="10">
        <f>_xll.SNL.Clients.Office.Excel.Functions.SPG(A437, "RD_LAST_REVIEW_DATE_GLOBAL", "Issuer Credit Rating", "Local Currency LT")</f>
        <v>45523</v>
      </c>
      <c r="R437" s="10">
        <f>_xll.SNL.Clients.Office.Excel.Functions.SPG(A437, "RD_CREDIT_RATING_DATE_GLOBAL", "Issuer Credit Rating", "Local Currency LT|0")</f>
        <v>41562</v>
      </c>
      <c r="S437" s="10">
        <f>_xll.SNL.Clients.Office.Excel.Functions.SPG(A437, "RD_CREDIT_WATCH_OUTLOOK_DATE_GLOBAL", "Issuer Credit Rating", "Local Currency LT|0")</f>
        <v>41562</v>
      </c>
    </row>
    <row r="438" spans="1:19">
      <c r="A438" t="s">
        <v>442</v>
      </c>
      <c r="B438" t="str">
        <f>_xll.SNL.Clients.Office.Excel.Functions.SPG(A438,"SP_IPO_DATE")</f>
        <v/>
      </c>
      <c r="C438" s="5">
        <f>_xll.SNL.Clients.Office.Excel.Functions.SPG(A438, "SP_VOLUME_AVG_WEEKLY_TO_SHARES_OUT", , "1M")</f>
        <v>6.8991273339925527</v>
      </c>
      <c r="D438" s="5">
        <f>_xll.SNL.Clients.Office.Excel.Functions.SPG(A438, "SP_VOLUME_AVG_WEEKLY_TO_SHARES_OUT", , "3M")</f>
        <v>7.9413468604442521</v>
      </c>
      <c r="E438" s="5">
        <f>_xll.SNL.Clients.Office.Excel.Functions.SPG(A438, "SP_VOLUME_AVG_DAILY_TO_1YR_AVG_DAILY", , "1M")</f>
        <v>115.9</v>
      </c>
      <c r="F438" s="5">
        <f>_xll.SNL.Clients.Office.Excel.Functions.SPG(A438, "SP_VOLUME_AVG_DAILY_TO_1YR_AVG_DAILY", , "3M")</f>
        <v>133.41</v>
      </c>
      <c r="G438" s="9" t="str">
        <f>_xll.SNL.Clients.Office.Excel.Functions.SPG(A438, "IQ_SECTOR")</f>
        <v>Communication Services</v>
      </c>
      <c r="H438" s="9" t="str">
        <f>_xll.SNL.Clients.Office.Excel.Functions.SPG(A438, "IQ_INDUSTRY_GROUP")</f>
        <v>Media and Entertainment</v>
      </c>
      <c r="I438" s="9" t="str">
        <f>_xll.SNL.Clients.Office.Excel.Functions.SPG(A438, "IQ_INDUSTRY")</f>
        <v>Media</v>
      </c>
      <c r="J438" s="9" t="str">
        <f>_xll.SNL.Clients.Office.Excel.Functions.SPG(A438, "IQ_PRIMARY_INDUSTRY")</f>
        <v>Advertising</v>
      </c>
      <c r="K438" s="9" t="str">
        <f>_xll.SNL.Clients.Office.Excel.Functions.SPG(A438, "NAICS_CODE", "Primary")</f>
        <v>541810 - Advertising Agencies</v>
      </c>
      <c r="L438" s="9" t="str">
        <f>_xll.SNL.Clients.Office.Excel.Functions.SPG(A438, "SP_TOPICTAG")</f>
        <v>Ad Network; Marketing Automation; Social Media Advertising; Customer Analytics; Ad Targeting; Brand Marketing; Content Creation</v>
      </c>
      <c r="M438" s="5">
        <f>_xll.SNL.Clients.Office.Excel.Functions.SPG(A438, "SP_PCT_SHARES_OWNED_ALL_INSTITUTIONS")</f>
        <v>108.04</v>
      </c>
      <c r="N438" s="9" t="str">
        <f>_xll.SNL.Clients.Office.Excel.Functions.SPG(A438, "RD_CREDIT_RATING_GLOBAL", "Issuer Credit Rating", "Local Currency LT|0")</f>
        <v>BBB</v>
      </c>
      <c r="O438" s="9" t="str">
        <f>_xll.SNL.Clients.Office.Excel.Functions.SPG(A438, "RD_CWOL_GLOBAL", "Issuer Credit Rating", "Local Currency LT|0")</f>
        <v>Watch Pos</v>
      </c>
      <c r="P438" s="9" t="str">
        <f>_xll.SNL.Clients.Office.Excel.Functions.SPG(A438, "RD_RATING_ACTION_GLOBAL", "Issuer Credit Rating", "Local Currency LT|0")</f>
        <v>CreditWatch/Outlook (12/10/2024)</v>
      </c>
      <c r="Q438" s="10">
        <f>_xll.SNL.Clients.Office.Excel.Functions.SPG(A438, "RD_LAST_REVIEW_DATE_GLOBAL", "Issuer Credit Rating", "Local Currency LT")</f>
        <v>45636</v>
      </c>
      <c r="R438" s="10">
        <f>_xll.SNL.Clients.Office.Excel.Functions.SPG(A438, "RD_CREDIT_RATING_DATE_GLOBAL", "Issuer Credit Rating", "Local Currency LT|0")</f>
        <v>42836</v>
      </c>
      <c r="S438" s="10">
        <f>_xll.SNL.Clients.Office.Excel.Functions.SPG(A438, "RD_CREDIT_WATCH_OUTLOOK_DATE_GLOBAL", "Issuer Credit Rating", "Local Currency LT|0")</f>
        <v>45636</v>
      </c>
    </row>
    <row r="439" spans="1:19">
      <c r="A439" t="s">
        <v>443</v>
      </c>
      <c r="B439" t="str">
        <f>_xll.SNL.Clients.Office.Excel.Functions.SPG(A439,"SP_IPO_DATE")</f>
        <v/>
      </c>
      <c r="C439" s="5">
        <f>_xll.SNL.Clients.Office.Excel.Functions.SPG(A439, "SP_VOLUME_AVG_WEEKLY_TO_SHARES_OUT", , "1M")</f>
        <v>4.6061828311509112</v>
      </c>
      <c r="D439" s="5">
        <f>_xll.SNL.Clients.Office.Excel.Functions.SPG(A439, "SP_VOLUME_AVG_WEEKLY_TO_SHARES_OUT", , "3M")</f>
        <v>5.5666429836253828</v>
      </c>
      <c r="E439" s="5">
        <f>_xll.SNL.Clients.Office.Excel.Functions.SPG(A439, "SP_VOLUME_AVG_DAILY_TO_1YR_AVG_DAILY", , "1M")</f>
        <v>84.72</v>
      </c>
      <c r="F439" s="5">
        <f>_xll.SNL.Clients.Office.Excel.Functions.SPG(A439, "SP_VOLUME_AVG_DAILY_TO_1YR_AVG_DAILY", , "3M")</f>
        <v>102.38</v>
      </c>
      <c r="G439" s="9" t="str">
        <f>_xll.SNL.Clients.Office.Excel.Functions.SPG(A439, "IQ_SECTOR")</f>
        <v>Consumer Staples</v>
      </c>
      <c r="H439" s="9" t="str">
        <f>_xll.SNL.Clients.Office.Excel.Functions.SPG(A439, "IQ_INDUSTRY_GROUP")</f>
        <v>Food, Beverage and Tobacco</v>
      </c>
      <c r="I439" s="9" t="str">
        <f>_xll.SNL.Clients.Office.Excel.Functions.SPG(A439, "IQ_INDUSTRY")</f>
        <v>Food Products</v>
      </c>
      <c r="J439" s="9" t="str">
        <f>_xll.SNL.Clients.Office.Excel.Functions.SPG(A439, "IQ_PRIMARY_INDUSTRY")</f>
        <v>Packaged Foods and Meats</v>
      </c>
      <c r="K439" s="9" t="str">
        <f>_xll.SNL.Clients.Office.Excel.Functions.SPG(A439, "NAICS_CODE", "Primary")</f>
        <v>3119 - Other Food Manufacturing</v>
      </c>
      <c r="L439" s="9" t="str">
        <f>_xll.SNL.Clients.Office.Excel.Functions.SPG(A439, "SP_TOPICTAG")</f>
        <v>Coffee</v>
      </c>
      <c r="M439" s="5">
        <f>_xll.SNL.Clients.Office.Excel.Functions.SPG(A439, "SP_PCT_SHARES_OWNED_ALL_INSTITUTIONS")</f>
        <v>83.01</v>
      </c>
      <c r="N439" s="9" t="str">
        <f>_xll.SNL.Clients.Office.Excel.Functions.SPG(A439, "RD_CREDIT_RATING_GLOBAL", "Issuer Credit Rating", "Local Currency LT|0")</f>
        <v>BBB</v>
      </c>
      <c r="O439" s="9" t="str">
        <f>_xll.SNL.Clients.Office.Excel.Functions.SPG(A439, "RD_CWOL_GLOBAL", "Issuer Credit Rating", "Local Currency LT|0")</f>
        <v>Negative</v>
      </c>
      <c r="P439" s="9" t="str">
        <f>_xll.SNL.Clients.Office.Excel.Functions.SPG(A439, "RD_RATING_ACTION_GLOBAL", "Issuer Credit Rating", "Local Currency LT|0")</f>
        <v>CreditWatch/Outlook (09/11/2023)</v>
      </c>
      <c r="Q439" s="10">
        <f>_xll.SNL.Clients.Office.Excel.Functions.SPG(A439, "RD_LAST_REVIEW_DATE_GLOBAL", "Issuer Credit Rating", "Local Currency LT")</f>
        <v>45345</v>
      </c>
      <c r="R439" s="10">
        <f>_xll.SNL.Clients.Office.Excel.Functions.SPG(A439, "RD_CREDIT_RATING_DATE_GLOBAL", "Issuer Credit Rating", "Local Currency LT|0")</f>
        <v>42052</v>
      </c>
      <c r="S439" s="10">
        <f>_xll.SNL.Clients.Office.Excel.Functions.SPG(A439, "RD_CREDIT_WATCH_OUTLOOK_DATE_GLOBAL", "Issuer Credit Rating", "Local Currency LT|0")</f>
        <v>45180</v>
      </c>
    </row>
    <row r="440" spans="1:19">
      <c r="A440" t="s">
        <v>444</v>
      </c>
      <c r="B440" t="str">
        <f>_xll.SNL.Clients.Office.Excel.Functions.SPG(A440,"SP_IPO_DATE")</f>
        <v/>
      </c>
      <c r="C440" s="5">
        <f>_xll.SNL.Clients.Office.Excel.Functions.SPG(A440, "SP_VOLUME_AVG_WEEKLY_TO_SHARES_OUT", , "1M")</f>
        <v>4.0161462090914588</v>
      </c>
      <c r="D440" s="5">
        <f>_xll.SNL.Clients.Office.Excel.Functions.SPG(A440, "SP_VOLUME_AVG_WEEKLY_TO_SHARES_OUT", , "3M")</f>
        <v>4.2384208021718557</v>
      </c>
      <c r="E440" s="5">
        <f>_xll.SNL.Clients.Office.Excel.Functions.SPG(A440, "SP_VOLUME_AVG_DAILY_TO_1YR_AVG_DAILY", , "1M")</f>
        <v>116.16</v>
      </c>
      <c r="F440" s="5">
        <f>_xll.SNL.Clients.Office.Excel.Functions.SPG(A440, "SP_VOLUME_AVG_DAILY_TO_1YR_AVG_DAILY", , "3M")</f>
        <v>122.59</v>
      </c>
      <c r="G440" s="9" t="str">
        <f>_xll.SNL.Clients.Office.Excel.Functions.SPG(A440, "IQ_SECTOR")</f>
        <v>Consumer Staples</v>
      </c>
      <c r="H440" s="9" t="str">
        <f>_xll.SNL.Clients.Office.Excel.Functions.SPG(A440, "IQ_INDUSTRY_GROUP")</f>
        <v>Food, Beverage and Tobacco</v>
      </c>
      <c r="I440" s="9" t="str">
        <f>_xll.SNL.Clients.Office.Excel.Functions.SPG(A440, "IQ_INDUSTRY")</f>
        <v>Food Products</v>
      </c>
      <c r="J440" s="9" t="str">
        <f>_xll.SNL.Clients.Office.Excel.Functions.SPG(A440, "IQ_PRIMARY_INDUSTRY")</f>
        <v>Packaged Foods and Meats</v>
      </c>
      <c r="K440" s="9" t="str">
        <f>_xll.SNL.Clients.Office.Excel.Functions.SPG(A440, "NAICS_CODE", "Primary")</f>
        <v>311 - Food Manufacturing</v>
      </c>
      <c r="L440" s="9" t="str">
        <f>_xll.SNL.Clients.Office.Excel.Functions.SPG(A440, "SP_TOPICTAG")</f>
        <v>Coffee; Online Grocery</v>
      </c>
      <c r="M440" s="5">
        <f>_xll.SNL.Clients.Office.Excel.Functions.SPG(A440, "SP_PCT_SHARES_OWNED_ALL_INSTITUTIONS")</f>
        <v>56.74</v>
      </c>
      <c r="N440" s="9" t="str">
        <f>_xll.SNL.Clients.Office.Excel.Functions.SPG(A440, "RD_CREDIT_RATING_GLOBAL", "Issuer Credit Rating", "Local Currency LT|0")</f>
        <v>BBB</v>
      </c>
      <c r="O440" s="9" t="str">
        <f>_xll.SNL.Clients.Office.Excel.Functions.SPG(A440, "RD_CWOL_GLOBAL", "Issuer Credit Rating", "Local Currency LT|0")</f>
        <v>Stable</v>
      </c>
      <c r="P440" s="9" t="str">
        <f>_xll.SNL.Clients.Office.Excel.Functions.SPG(A440, "RD_RATING_ACTION_GLOBAL", "Issuer Credit Rating", "Local Currency LT|0")</f>
        <v>Upgrade | CreditWatch/Outlook (02/17/2023)</v>
      </c>
      <c r="Q440" s="10">
        <f>_xll.SNL.Clients.Office.Excel.Functions.SPG(A440, "RD_LAST_REVIEW_DATE_GLOBAL", "Issuer Credit Rating", "Local Currency LT")</f>
        <v>45369</v>
      </c>
      <c r="R440" s="10">
        <f>_xll.SNL.Clients.Office.Excel.Functions.SPG(A440, "RD_CREDIT_RATING_DATE_GLOBAL", "Issuer Credit Rating", "Local Currency LT|0")</f>
        <v>44974</v>
      </c>
      <c r="S440" s="10">
        <f>_xll.SNL.Clients.Office.Excel.Functions.SPG(A440, "RD_CREDIT_WATCH_OUTLOOK_DATE_GLOBAL", "Issuer Credit Rating", "Local Currency LT|0")</f>
        <v>44974</v>
      </c>
    </row>
    <row r="441" spans="1:19">
      <c r="A441" t="s">
        <v>445</v>
      </c>
      <c r="B441" t="str">
        <f>_xll.SNL.Clients.Office.Excel.Functions.SPG(A441,"SP_IPO_DATE")</f>
        <v/>
      </c>
      <c r="C441" s="5">
        <f>_xll.SNL.Clients.Office.Excel.Functions.SPG(A441, "SP_VOLUME_AVG_WEEKLY_TO_SHARES_OUT", , "1M")</f>
        <v>3.5028884725293459</v>
      </c>
      <c r="D441" s="5">
        <f>_xll.SNL.Clients.Office.Excel.Functions.SPG(A441, "SP_VOLUME_AVG_WEEKLY_TO_SHARES_OUT", , "3M")</f>
        <v>3.8847511225567581</v>
      </c>
      <c r="E441" s="5">
        <f>_xll.SNL.Clients.Office.Excel.Functions.SPG(A441, "SP_VOLUME_AVG_DAILY_TO_1YR_AVG_DAILY", , "1M")</f>
        <v>101.34</v>
      </c>
      <c r="F441" s="5">
        <f>_xll.SNL.Clients.Office.Excel.Functions.SPG(A441, "SP_VOLUME_AVG_DAILY_TO_1YR_AVG_DAILY", , "3M")</f>
        <v>112.39</v>
      </c>
      <c r="G441" s="9" t="str">
        <f>_xll.SNL.Clients.Office.Excel.Functions.SPG(A441, "IQ_SECTOR")</f>
        <v>Consumer Staples</v>
      </c>
      <c r="H441" s="9" t="str">
        <f>_xll.SNL.Clients.Office.Excel.Functions.SPG(A441, "IQ_INDUSTRY_GROUP")</f>
        <v>Consumer Staples Distribution and Retail</v>
      </c>
      <c r="I441" s="9" t="str">
        <f>_xll.SNL.Clients.Office.Excel.Functions.SPG(A441, "IQ_INDUSTRY")</f>
        <v>Consumer Staples Distribution and Retail</v>
      </c>
      <c r="J441" s="9" t="str">
        <f>_xll.SNL.Clients.Office.Excel.Functions.SPG(A441, "IQ_PRIMARY_INDUSTRY")</f>
        <v>Food Retail</v>
      </c>
      <c r="K441" s="9" t="str">
        <f>_xll.SNL.Clients.Office.Excel.Functions.SPG(A441, "NAICS_CODE", "Primary")</f>
        <v>445110 - Supermarkets and Other Grocery Retailers (except Convenience Retailers)</v>
      </c>
      <c r="L441" s="9" t="str">
        <f>_xll.SNL.Clients.Office.Excel.Functions.SPG(A441, "SP_TOPICTAG")</f>
        <v>Fast-Moving Consumer Goods; Food Delivery; Organic; Online Grocery</v>
      </c>
      <c r="M441" s="5">
        <f>_xll.SNL.Clients.Office.Excel.Functions.SPG(A441, "SP_PCT_SHARES_OWNED_ALL_INSTITUTIONS")</f>
        <v>74.38</v>
      </c>
      <c r="N441" s="9" t="str">
        <f>_xll.SNL.Clients.Office.Excel.Functions.SPG(A441, "RD_CREDIT_RATING_GLOBAL", "Issuer Credit Rating", "Local Currency LT|0")</f>
        <v>BBB</v>
      </c>
      <c r="O441" s="9" t="str">
        <f>_xll.SNL.Clients.Office.Excel.Functions.SPG(A441, "RD_CWOL_GLOBAL", "Issuer Credit Rating", "Local Currency LT|0")</f>
        <v>Stable</v>
      </c>
      <c r="P441" s="9" t="str">
        <f>_xll.SNL.Clients.Office.Excel.Functions.SPG(A441, "RD_RATING_ACTION_GLOBAL", "Issuer Credit Rating", "Local Currency LT|0")</f>
        <v>CreditWatch/Outlook (12/16/2024)</v>
      </c>
      <c r="Q441" s="10">
        <f>_xll.SNL.Clients.Office.Excel.Functions.SPG(A441, "RD_LAST_REVIEW_DATE_GLOBAL", "Issuer Credit Rating", "Local Currency LT")</f>
        <v>45698</v>
      </c>
      <c r="R441" s="10">
        <f>_xll.SNL.Clients.Office.Excel.Functions.SPG(A441, "RD_CREDIT_RATING_DATE_GLOBAL", "Issuer Credit Rating", "Local Currency LT|0")</f>
        <v>40086</v>
      </c>
      <c r="S441" s="10">
        <f>_xll.SNL.Clients.Office.Excel.Functions.SPG(A441, "RD_CREDIT_WATCH_OUTLOOK_DATE_GLOBAL", "Issuer Credit Rating", "Local Currency LT|0")</f>
        <v>45642</v>
      </c>
    </row>
    <row r="442" spans="1:19">
      <c r="A442" t="s">
        <v>446</v>
      </c>
      <c r="B442" t="str">
        <f>_xll.SNL.Clients.Office.Excel.Functions.SPG(A442,"SP_IPO_DATE")</f>
        <v/>
      </c>
      <c r="C442" s="5">
        <f>_xll.SNL.Clients.Office.Excel.Functions.SPG(A442, "SP_VOLUME_AVG_WEEKLY_TO_SHARES_OUT", , "1M")</f>
        <v>7.5541563817589834</v>
      </c>
      <c r="D442" s="5">
        <f>_xll.SNL.Clients.Office.Excel.Functions.SPG(A442, "SP_VOLUME_AVG_WEEKLY_TO_SHARES_OUT", , "3M")</f>
        <v>7.2060429300052826</v>
      </c>
      <c r="E442" s="5">
        <f>_xll.SNL.Clients.Office.Excel.Functions.SPG(A442, "SP_VOLUME_AVG_DAILY_TO_1YR_AVG_DAILY", , "1M")</f>
        <v>110.56</v>
      </c>
      <c r="F442" s="5">
        <f>_xll.SNL.Clients.Office.Excel.Functions.SPG(A442, "SP_VOLUME_AVG_DAILY_TO_1YR_AVG_DAILY", , "3M")</f>
        <v>105.46</v>
      </c>
      <c r="G442" s="9" t="str">
        <f>_xll.SNL.Clients.Office.Excel.Functions.SPG(A442, "IQ_SECTOR")</f>
        <v>Materials</v>
      </c>
      <c r="H442" s="9" t="str">
        <f>_xll.SNL.Clients.Office.Excel.Functions.SPG(A442, "IQ_INDUSTRY_GROUP")</f>
        <v>Materials</v>
      </c>
      <c r="I442" s="9" t="str">
        <f>_xll.SNL.Clients.Office.Excel.Functions.SPG(A442, "IQ_INDUSTRY")</f>
        <v>Chemicals</v>
      </c>
      <c r="J442" s="9" t="str">
        <f>_xll.SNL.Clients.Office.Excel.Functions.SPG(A442, "IQ_PRIMARY_INDUSTRY")</f>
        <v>Fertilizers and Agricultural Chemicals</v>
      </c>
      <c r="K442" s="9" t="str">
        <f>_xll.SNL.Clients.Office.Excel.Functions.SPG(A442, "NAICS_CODE", "Primary")</f>
        <v>32531 - Fertilizer and Compost Manufacturing</v>
      </c>
      <c r="L442" s="9" t="str">
        <f>_xll.SNL.Clients.Office.Excel.Functions.SPG(A442, "SP_TOPICTAG")</f>
        <v>Animal Feed; Environmental Engineering; Farming; Horticulture</v>
      </c>
      <c r="M442" s="5">
        <f>_xll.SNL.Clients.Office.Excel.Functions.SPG(A442, "SP_PCT_SHARES_OWNED_ALL_INSTITUTIONS")</f>
        <v>88.35</v>
      </c>
      <c r="N442" s="9" t="str">
        <f>_xll.SNL.Clients.Office.Excel.Functions.SPG(A442, "RD_CREDIT_RATING_GLOBAL", "Issuer Credit Rating", "Local Currency LT|0")</f>
        <v>BBB</v>
      </c>
      <c r="O442" s="9" t="str">
        <f>_xll.SNL.Clients.Office.Excel.Functions.SPG(A442, "RD_CWOL_GLOBAL", "Issuer Credit Rating", "Local Currency LT|0")</f>
        <v>Stable</v>
      </c>
      <c r="P442" s="9" t="str">
        <f>_xll.SNL.Clients.Office.Excel.Functions.SPG(A442, "RD_RATING_ACTION_GLOBAL", "Issuer Credit Rating", "Local Currency LT|0")</f>
        <v>Upgrade | CreditWatch/Outlook (08/13/2021)</v>
      </c>
      <c r="Q442" s="10">
        <f>_xll.SNL.Clients.Office.Excel.Functions.SPG(A442, "RD_LAST_REVIEW_DATE_GLOBAL", "Issuer Credit Rating", "Local Currency LT")</f>
        <v>45644</v>
      </c>
      <c r="R442" s="10">
        <f>_xll.SNL.Clients.Office.Excel.Functions.SPG(A442, "RD_CREDIT_RATING_DATE_GLOBAL", "Issuer Credit Rating", "Local Currency LT|0")</f>
        <v>44421</v>
      </c>
      <c r="S442" s="10">
        <f>_xll.SNL.Clients.Office.Excel.Functions.SPG(A442, "RD_CREDIT_WATCH_OUTLOOK_DATE_GLOBAL", "Issuer Credit Rating", "Local Currency LT|0")</f>
        <v>44421</v>
      </c>
    </row>
    <row r="443" spans="1:19">
      <c r="A443" t="s">
        <v>447</v>
      </c>
      <c r="B443" t="str">
        <f>_xll.SNL.Clients.Office.Excel.Functions.SPG(A443,"SP_IPO_DATE")</f>
        <v/>
      </c>
      <c r="C443" s="5">
        <f>_xll.SNL.Clients.Office.Excel.Functions.SPG(A443, "SP_VOLUME_AVG_WEEKLY_TO_SHARES_OUT", , "1M")</f>
        <v>2.963961701800137</v>
      </c>
      <c r="D443" s="5">
        <f>_xll.SNL.Clients.Office.Excel.Functions.SPG(A443, "SP_VOLUME_AVG_WEEKLY_TO_SHARES_OUT", , "3M")</f>
        <v>2.5519908772996938</v>
      </c>
      <c r="E443" s="5">
        <f>_xll.SNL.Clients.Office.Excel.Functions.SPG(A443, "SP_VOLUME_AVG_DAILY_TO_1YR_AVG_DAILY", , "1M")</f>
        <v>126.52</v>
      </c>
      <c r="F443" s="5">
        <f>_xll.SNL.Clients.Office.Excel.Functions.SPG(A443, "SP_VOLUME_AVG_DAILY_TO_1YR_AVG_DAILY", , "3M")</f>
        <v>108.94</v>
      </c>
      <c r="G443" s="9" t="str">
        <f>_xll.SNL.Clients.Office.Excel.Functions.SPG(A443, "IQ_SECTOR")</f>
        <v>Financials</v>
      </c>
      <c r="H443" s="9" t="str">
        <f>_xll.SNL.Clients.Office.Excel.Functions.SPG(A443, "IQ_INDUSTRY_GROUP")</f>
        <v>Banks</v>
      </c>
      <c r="I443" s="9" t="str">
        <f>_xll.SNL.Clients.Office.Excel.Functions.SPG(A443, "IQ_INDUSTRY")</f>
        <v>Banks</v>
      </c>
      <c r="J443" s="9" t="str">
        <f>_xll.SNL.Clients.Office.Excel.Functions.SPG(A443, "IQ_PRIMARY_INDUSTRY")</f>
        <v>Diversified Banks</v>
      </c>
      <c r="K443" s="9" t="str">
        <f>_xll.SNL.Clients.Office.Excel.Functions.SPG(A443, "NAICS_CODE", "Primary")</f>
        <v>522110 - Commercial Banking</v>
      </c>
      <c r="L443" s="9" t="str">
        <f>_xll.SNL.Clients.Office.Excel.Functions.SPG(A443, "SP_TOPICTAG")</f>
        <v>Consumer Lending; Digital Brokerage; Banking as a Service</v>
      </c>
      <c r="M443" s="5">
        <f>_xll.SNL.Clients.Office.Excel.Functions.SPG(A443, "SP_PCT_SHARES_OWNED_ALL_INSTITUTIONS")</f>
        <v>86.07</v>
      </c>
      <c r="N443" s="9" t="str">
        <f>_xll.SNL.Clients.Office.Excel.Functions.SPG(A443, "RD_CREDIT_RATING_GLOBAL", "Issuer Credit Rating", "Local Currency LT|0")</f>
        <v>A-</v>
      </c>
      <c r="O443" s="9" t="str">
        <f>_xll.SNL.Clients.Office.Excel.Functions.SPG(A443, "RD_CWOL_GLOBAL", "Issuer Credit Rating", "Local Currency LT|0")</f>
        <v>Stable</v>
      </c>
      <c r="P443" s="9" t="str">
        <f>_xll.SNL.Clients.Office.Excel.Functions.SPG(A443, "RD_RATING_ACTION_GLOBAL", "Issuer Credit Rating", "Local Currency LT|0")</f>
        <v>CreditWatch/Outlook (03/31/2023)</v>
      </c>
      <c r="Q443" s="10">
        <f>_xll.SNL.Clients.Office.Excel.Functions.SPG(A443, "RD_LAST_REVIEW_DATE_GLOBAL", "Issuer Credit Rating", "Local Currency LT")</f>
        <v>45593</v>
      </c>
      <c r="R443" s="10">
        <f>_xll.SNL.Clients.Office.Excel.Functions.SPG(A443, "RD_CREDIT_RATING_DATE_GLOBAL", "Issuer Credit Rating", "Local Currency LT|0")</f>
        <v>40883</v>
      </c>
      <c r="S443" s="10">
        <f>_xll.SNL.Clients.Office.Excel.Functions.SPG(A443, "RD_CREDIT_WATCH_OUTLOOK_DATE_GLOBAL", "Issuer Credit Rating", "Local Currency LT|0")</f>
        <v>45016</v>
      </c>
    </row>
    <row r="444" spans="1:19">
      <c r="A444" t="s">
        <v>448</v>
      </c>
      <c r="B444" t="str">
        <f>_xll.SNL.Clients.Office.Excel.Functions.SPG(A444,"SP_IPO_DATE")</f>
        <v/>
      </c>
      <c r="C444" s="5">
        <f>_xll.SNL.Clients.Office.Excel.Functions.SPG(A444, "SP_VOLUME_AVG_WEEKLY_TO_SHARES_OUT", , "1M")</f>
        <v>1.5632047831524811</v>
      </c>
      <c r="D444" s="5">
        <f>_xll.SNL.Clients.Office.Excel.Functions.SPG(A444, "SP_VOLUME_AVG_WEEKLY_TO_SHARES_OUT", , "3M")</f>
        <v>1.4964356630479414</v>
      </c>
      <c r="E444" s="5">
        <f>_xll.SNL.Clients.Office.Excel.Functions.SPG(A444, "SP_VOLUME_AVG_DAILY_TO_1YR_AVG_DAILY", , "1M")</f>
        <v>111.47</v>
      </c>
      <c r="F444" s="5">
        <f>_xll.SNL.Clients.Office.Excel.Functions.SPG(A444, "SP_VOLUME_AVG_DAILY_TO_1YR_AVG_DAILY", , "3M")</f>
        <v>106.71</v>
      </c>
      <c r="G444" s="9" t="str">
        <f>_xll.SNL.Clients.Office.Excel.Functions.SPG(A444, "IQ_SECTOR")</f>
        <v>Consumer Staples</v>
      </c>
      <c r="H444" s="9" t="str">
        <f>_xll.SNL.Clients.Office.Excel.Functions.SPG(A444, "IQ_INDUSTRY_GROUP")</f>
        <v>Household and Personal Products</v>
      </c>
      <c r="I444" s="9" t="str">
        <f>_xll.SNL.Clients.Office.Excel.Functions.SPG(A444, "IQ_INDUSTRY")</f>
        <v>Household Products</v>
      </c>
      <c r="J444" s="9" t="str">
        <f>_xll.SNL.Clients.Office.Excel.Functions.SPG(A444, "IQ_PRIMARY_INDUSTRY")</f>
        <v>Household Products</v>
      </c>
      <c r="K444" s="9" t="str">
        <f>_xll.SNL.Clients.Office.Excel.Functions.SPG(A444, "NAICS_CODE", "Primary")</f>
        <v>3256 - Soap, Cleaning Compound, and Toilet Preparation Manufacturing</v>
      </c>
      <c r="L444" s="9" t="str">
        <f>_xll.SNL.Clients.Office.Excel.Functions.SPG(A444, "SP_TOPICTAG")</f>
        <v>Lifestyle; Pain Management; Respiratory</v>
      </c>
      <c r="M444" s="5">
        <f>_xll.SNL.Clients.Office.Excel.Functions.SPG(A444, "SP_PCT_SHARES_OWNED_ALL_INSTITUTIONS")</f>
        <v>69.58</v>
      </c>
      <c r="N444" s="9" t="str">
        <f>_xll.SNL.Clients.Office.Excel.Functions.SPG(A444, "RD_CREDIT_RATING_GLOBAL", "Issuer Credit Rating", "Local Currency LT|0")</f>
        <v>AA-</v>
      </c>
      <c r="O444" s="9" t="str">
        <f>_xll.SNL.Clients.Office.Excel.Functions.SPG(A444, "RD_CWOL_GLOBAL", "Issuer Credit Rating", "Local Currency LT|0")</f>
        <v>Stable</v>
      </c>
      <c r="P444" s="9" t="str">
        <f>_xll.SNL.Clients.Office.Excel.Functions.SPG(A444, "RD_RATING_ACTION_GLOBAL", "Issuer Credit Rating", "Local Currency LT|0")</f>
        <v>CreditWatch/Outlook (02/27/2007)</v>
      </c>
      <c r="Q444" s="10">
        <f>_xll.SNL.Clients.Office.Excel.Functions.SPG(A444, "RD_LAST_REVIEW_DATE_GLOBAL", "Issuer Credit Rating", "Local Currency LT")</f>
        <v>45681</v>
      </c>
      <c r="R444" s="10">
        <f>_xll.SNL.Clients.Office.Excel.Functions.SPG(A444, "RD_CREDIT_RATING_DATE_GLOBAL", "Issuer Credit Rating", "Local Currency LT|0")</f>
        <v>37211</v>
      </c>
      <c r="S444" s="10">
        <f>_xll.SNL.Clients.Office.Excel.Functions.SPG(A444, "RD_CREDIT_WATCH_OUTLOOK_DATE_GLOBAL", "Issuer Credit Rating", "Local Currency LT|0")</f>
        <v>39140</v>
      </c>
    </row>
    <row r="445" spans="1:19">
      <c r="A445" t="s">
        <v>449</v>
      </c>
      <c r="B445" s="10">
        <f>_xll.SNL.Clients.Office.Excel.Functions.SPG(A445,"SP_IPO_DATE")</f>
        <v>26038</v>
      </c>
      <c r="C445" s="5">
        <f>_xll.SNL.Clients.Office.Excel.Functions.SPG(A445, "SP_VOLUME_AVG_WEEKLY_TO_SHARES_OUT", , "1M")</f>
        <v>2.1375522806791221</v>
      </c>
      <c r="D445" s="5">
        <f>_xll.SNL.Clients.Office.Excel.Functions.SPG(A445, "SP_VOLUME_AVG_WEEKLY_TO_SHARES_OUT", , "3M")</f>
        <v>2.1194710135283907</v>
      </c>
      <c r="E445" s="5">
        <f>_xll.SNL.Clients.Office.Excel.Functions.SPG(A445, "SP_VOLUME_AVG_DAILY_TO_1YR_AVG_DAILY", , "1M")</f>
        <v>100</v>
      </c>
      <c r="F445" s="5">
        <f>_xll.SNL.Clients.Office.Excel.Functions.SPG(A445, "SP_VOLUME_AVG_DAILY_TO_1YR_AVG_DAILY", , "3M")</f>
        <v>99.16</v>
      </c>
      <c r="G445" s="9" t="str">
        <f>_xll.SNL.Clients.Office.Excel.Functions.SPG(A445, "IQ_SECTOR")</f>
        <v>Financials</v>
      </c>
      <c r="H445" s="9" t="str">
        <f>_xll.SNL.Clients.Office.Excel.Functions.SPG(A445, "IQ_INDUSTRY_GROUP")</f>
        <v>Insurance</v>
      </c>
      <c r="I445" s="9" t="str">
        <f>_xll.SNL.Clients.Office.Excel.Functions.SPG(A445, "IQ_INDUSTRY")</f>
        <v>Insurance</v>
      </c>
      <c r="J445" s="9" t="str">
        <f>_xll.SNL.Clients.Office.Excel.Functions.SPG(A445, "IQ_PRIMARY_INDUSTRY")</f>
        <v>Property and Casualty Insurance</v>
      </c>
      <c r="K445" s="9" t="str">
        <f>_xll.SNL.Clients.Office.Excel.Functions.SPG(A445, "NAICS_CODE", "Primary")</f>
        <v>524126 - Direct Property and Casualty Insurance Carriers</v>
      </c>
      <c r="L445" s="9" t="str">
        <f>_xll.SNL.Clients.Office.Excel.Functions.SPG(A445, "SP_TOPICTAG")</f>
        <v>Fleet Management; GPS; Data Protection; Taxi Service; Process Automation</v>
      </c>
      <c r="M445" s="5">
        <f>_xll.SNL.Clients.Office.Excel.Functions.SPG(A445, "SP_PCT_SHARES_OWNED_ALL_INSTITUTIONS")</f>
        <v>87.12</v>
      </c>
      <c r="N445" s="9" t="str">
        <f>_xll.SNL.Clients.Office.Excel.Functions.SPG(A445, "RD_CREDIT_RATING_GLOBAL", "Issuer Credit Rating", "Local Currency LT|0")</f>
        <v>A</v>
      </c>
      <c r="O445" s="9" t="str">
        <f>_xll.SNL.Clients.Office.Excel.Functions.SPG(A445, "RD_CWOL_GLOBAL", "Issuer Credit Rating", "Local Currency LT|0")</f>
        <v>Stable</v>
      </c>
      <c r="P445" s="9" t="str">
        <f>_xll.SNL.Clients.Office.Excel.Functions.SPG(A445, "RD_RATING_ACTION_GLOBAL", "Issuer Credit Rating", "Local Currency LT|0")</f>
        <v>Downgrade | CreditWatch/Outlook (05/19/2016)</v>
      </c>
      <c r="Q445" s="10">
        <f>_xll.SNL.Clients.Office.Excel.Functions.SPG(A445, "RD_LAST_REVIEW_DATE_GLOBAL", "Issuer Credit Rating", "Local Currency LT")</f>
        <v>45441</v>
      </c>
      <c r="R445" s="10">
        <f>_xll.SNL.Clients.Office.Excel.Functions.SPG(A445, "RD_CREDIT_RATING_DATE_GLOBAL", "Issuer Credit Rating", "Local Currency LT|0")</f>
        <v>42509</v>
      </c>
      <c r="S445" s="10">
        <f>_xll.SNL.Clients.Office.Excel.Functions.SPG(A445, "RD_CREDIT_WATCH_OUTLOOK_DATE_GLOBAL", "Issuer Credit Rating", "Local Currency LT|0")</f>
        <v>42509</v>
      </c>
    </row>
    <row r="446" spans="1:19">
      <c r="A446" t="s">
        <v>450</v>
      </c>
      <c r="B446" t="str">
        <f>_xll.SNL.Clients.Office.Excel.Functions.SPG(A446,"SP_IPO_DATE")</f>
        <v/>
      </c>
      <c r="C446" s="5">
        <f>_xll.SNL.Clients.Office.Excel.Functions.SPG(A446, "SP_VOLUME_AVG_WEEKLY_TO_SHARES_OUT", , "1M")</f>
        <v>3.1345068575256305</v>
      </c>
      <c r="D446" s="5">
        <f>_xll.SNL.Clients.Office.Excel.Functions.SPG(A446, "SP_VOLUME_AVG_WEEKLY_TO_SHARES_OUT", , "3M")</f>
        <v>3.17341539300168</v>
      </c>
      <c r="E446" s="5">
        <f>_xll.SNL.Clients.Office.Excel.Functions.SPG(A446, "SP_VOLUME_AVG_DAILY_TO_1YR_AVG_DAILY", , "1M")</f>
        <v>97.01</v>
      </c>
      <c r="F446" s="5">
        <f>_xll.SNL.Clients.Office.Excel.Functions.SPG(A446, "SP_VOLUME_AVG_DAILY_TO_1YR_AVG_DAILY", , "3M")</f>
        <v>98.21</v>
      </c>
      <c r="G446" s="9" t="str">
        <f>_xll.SNL.Clients.Office.Excel.Functions.SPG(A446, "IQ_SECTOR")</f>
        <v>Materials</v>
      </c>
      <c r="H446" s="9" t="str">
        <f>_xll.SNL.Clients.Office.Excel.Functions.SPG(A446, "IQ_INDUSTRY_GROUP")</f>
        <v>Materials</v>
      </c>
      <c r="I446" s="9" t="str">
        <f>_xll.SNL.Clients.Office.Excel.Functions.SPG(A446, "IQ_INDUSTRY")</f>
        <v>Chemicals</v>
      </c>
      <c r="J446" s="9" t="str">
        <f>_xll.SNL.Clients.Office.Excel.Functions.SPG(A446, "IQ_PRIMARY_INDUSTRY")</f>
        <v>Specialty Chemicals</v>
      </c>
      <c r="K446" s="9" t="str">
        <f>_xll.SNL.Clients.Office.Excel.Functions.SPG(A446, "NAICS_CODE", "Primary")</f>
        <v>325510 - Paint and Coating Manufacturing</v>
      </c>
      <c r="L446" s="9" t="str">
        <f>_xll.SNL.Clients.Office.Excel.Functions.SPG(A446, "SP_TOPICTAG")</f>
        <v/>
      </c>
      <c r="M446" s="5">
        <f>_xll.SNL.Clients.Office.Excel.Functions.SPG(A446, "SP_PCT_SHARES_OWNED_ALL_INSTITUTIONS")</f>
        <v>82.36</v>
      </c>
      <c r="N446" s="9" t="str">
        <f>_xll.SNL.Clients.Office.Excel.Functions.SPG(A446, "RD_CREDIT_RATING_GLOBAL", "Issuer Credit Rating", "Local Currency LT|0")</f>
        <v>BBB</v>
      </c>
      <c r="O446" s="9" t="str">
        <f>_xll.SNL.Clients.Office.Excel.Functions.SPG(A446, "RD_CWOL_GLOBAL", "Issuer Credit Rating", "Local Currency LT|0")</f>
        <v>Stable</v>
      </c>
      <c r="P446" s="9" t="str">
        <f>_xll.SNL.Clients.Office.Excel.Functions.SPG(A446, "RD_RATING_ACTION_GLOBAL", "Issuer Credit Rating", "Local Currency LT|0")</f>
        <v>Upgrade | CreditWatch/Outlook (03/12/2021)</v>
      </c>
      <c r="Q446" s="10">
        <f>_xll.SNL.Clients.Office.Excel.Functions.SPG(A446, "RD_LAST_REVIEW_DATE_GLOBAL", "Issuer Credit Rating", "Local Currency LT")</f>
        <v>45376</v>
      </c>
      <c r="R446" s="10">
        <f>_xll.SNL.Clients.Office.Excel.Functions.SPG(A446, "RD_CREDIT_RATING_DATE_GLOBAL", "Issuer Credit Rating", "Local Currency LT|0")</f>
        <v>44267</v>
      </c>
      <c r="S446" s="10">
        <f>_xll.SNL.Clients.Office.Excel.Functions.SPG(A446, "RD_CREDIT_WATCH_OUTLOOK_DATE_GLOBAL", "Issuer Credit Rating", "Local Currency LT|0")</f>
        <v>44267</v>
      </c>
    </row>
    <row r="447" spans="1:19">
      <c r="A447" t="s">
        <v>451</v>
      </c>
      <c r="B447" t="str">
        <f>_xll.SNL.Clients.Office.Excel.Functions.SPG(A447,"SP_IPO_DATE")</f>
        <v/>
      </c>
      <c r="C447" s="5">
        <f>_xll.SNL.Clients.Office.Excel.Functions.SPG(A447, "SP_VOLUME_AVG_WEEKLY_TO_SHARES_OUT", , "1M")</f>
        <v>2.3424166415753644</v>
      </c>
      <c r="D447" s="5">
        <f>_xll.SNL.Clients.Office.Excel.Functions.SPG(A447, "SP_VOLUME_AVG_WEEKLY_TO_SHARES_OUT", , "3M")</f>
        <v>2.0041870756778155</v>
      </c>
      <c r="E447" s="5">
        <f>_xll.SNL.Clients.Office.Excel.Functions.SPG(A447, "SP_VOLUME_AVG_DAILY_TO_1YR_AVG_DAILY", , "1M")</f>
        <v>115.48</v>
      </c>
      <c r="F447" s="5">
        <f>_xll.SNL.Clients.Office.Excel.Functions.SPG(A447, "SP_VOLUME_AVG_DAILY_TO_1YR_AVG_DAILY", , "3M")</f>
        <v>98.8</v>
      </c>
      <c r="G447" s="9" t="str">
        <f>_xll.SNL.Clients.Office.Excel.Functions.SPG(A447, "IQ_SECTOR")</f>
        <v>Utilities</v>
      </c>
      <c r="H447" s="9" t="str">
        <f>_xll.SNL.Clients.Office.Excel.Functions.SPG(A447, "IQ_INDUSTRY_GROUP")</f>
        <v>Utilities</v>
      </c>
      <c r="I447" s="9" t="str">
        <f>_xll.SNL.Clients.Office.Excel.Functions.SPG(A447, "IQ_INDUSTRY")</f>
        <v>Electric Utilities</v>
      </c>
      <c r="J447" s="9" t="str">
        <f>_xll.SNL.Clients.Office.Excel.Functions.SPG(A447, "IQ_PRIMARY_INDUSTRY")</f>
        <v>Electric Utilities</v>
      </c>
      <c r="K447" s="9" t="str">
        <f>_xll.SNL.Clients.Office.Excel.Functions.SPG(A447, "NAICS_CODE", "Primary")</f>
        <v>2211 - Electric Power Generation, Transmission and Distribution</v>
      </c>
      <c r="L447" s="9" t="str">
        <f>_xll.SNL.Clients.Office.Excel.Functions.SPG(A447, "SP_TOPICTAG")</f>
        <v>Clean Energy; Energy Efficiency; Energy Management; Energy Storage; Conventional Nuclear; Smart Energy; Power Grid; Utility Scale Solar; Onshore and Offshore Wind; Battery Energy Storage System (BESS)</v>
      </c>
      <c r="M447" s="5">
        <f>_xll.SNL.Clients.Office.Excel.Functions.SPG(A447, "SP_PCT_SHARES_OWNED_ALL_INSTITUTIONS")</f>
        <v>69.33</v>
      </c>
      <c r="N447" s="9" t="str">
        <f>_xll.SNL.Clients.Office.Excel.Functions.SPG(A447, "RD_CREDIT_RATING_GLOBAL", "Issuer Credit Rating", "Local Currency LT|0")</f>
        <v>A-</v>
      </c>
      <c r="O447" s="9" t="str">
        <f>_xll.SNL.Clients.Office.Excel.Functions.SPG(A447, "RD_CWOL_GLOBAL", "Issuer Credit Rating", "Local Currency LT|0")</f>
        <v>Stable</v>
      </c>
      <c r="P447" s="9" t="str">
        <f>_xll.SNL.Clients.Office.Excel.Functions.SPG(A447, "RD_RATING_ACTION_GLOBAL", "Issuer Credit Rating", "Local Currency LT|0")</f>
        <v>Upgrade | CreditWatch/Outlook (05/02/2024)</v>
      </c>
      <c r="Q447" s="10">
        <f>_xll.SNL.Clients.Office.Excel.Functions.SPG(A447, "RD_LAST_REVIEW_DATE_GLOBAL", "Issuer Credit Rating", "Local Currency LT")</f>
        <v>45491</v>
      </c>
      <c r="R447" s="10">
        <f>_xll.SNL.Clients.Office.Excel.Functions.SPG(A447, "RD_CREDIT_RATING_DATE_GLOBAL", "Issuer Credit Rating", "Local Currency LT|0")</f>
        <v>45414</v>
      </c>
      <c r="S447" s="10">
        <f>_xll.SNL.Clients.Office.Excel.Functions.SPG(A447, "RD_CREDIT_WATCH_OUTLOOK_DATE_GLOBAL", "Issuer Credit Rating", "Local Currency LT|0")</f>
        <v>45414</v>
      </c>
    </row>
    <row r="448" spans="1:19">
      <c r="A448" t="s">
        <v>452</v>
      </c>
      <c r="B448" t="str">
        <f>_xll.SNL.Clients.Office.Excel.Functions.SPG(A448,"SP_IPO_DATE")</f>
        <v/>
      </c>
      <c r="C448" s="5">
        <f>_xll.SNL.Clients.Office.Excel.Functions.SPG(A448, "SP_VOLUME_AVG_WEEKLY_TO_SHARES_OUT", , "1M")</f>
        <v>1.9424371636395026</v>
      </c>
      <c r="D448" s="5">
        <f>_xll.SNL.Clients.Office.Excel.Functions.SPG(A448, "SP_VOLUME_AVG_WEEKLY_TO_SHARES_OUT", , "3M")</f>
        <v>2.1909165902567702</v>
      </c>
      <c r="E448" s="5">
        <f>_xll.SNL.Clients.Office.Excel.Functions.SPG(A448, "SP_VOLUME_AVG_DAILY_TO_1YR_AVG_DAILY", , "1M")</f>
        <v>83.31</v>
      </c>
      <c r="F448" s="5">
        <f>_xll.SNL.Clients.Office.Excel.Functions.SPG(A448, "SP_VOLUME_AVG_DAILY_TO_1YR_AVG_DAILY", , "3M")</f>
        <v>93.97</v>
      </c>
      <c r="G448" s="9" t="str">
        <f>_xll.SNL.Clients.Office.Excel.Functions.SPG(A448, "IQ_SECTOR")</f>
        <v>Consumer Discretionary</v>
      </c>
      <c r="H448" s="9" t="str">
        <f>_xll.SNL.Clients.Office.Excel.Functions.SPG(A448, "IQ_INDUSTRY_GROUP")</f>
        <v>Consumer Discretionary Distribution and Retail</v>
      </c>
      <c r="I448" s="9" t="str">
        <f>_xll.SNL.Clients.Office.Excel.Functions.SPG(A448, "IQ_INDUSTRY")</f>
        <v>Specialty Retail</v>
      </c>
      <c r="J448" s="9" t="str">
        <f>_xll.SNL.Clients.Office.Excel.Functions.SPG(A448, "IQ_PRIMARY_INDUSTRY")</f>
        <v>Apparel Retail</v>
      </c>
      <c r="K448" s="9" t="str">
        <f>_xll.SNL.Clients.Office.Excel.Functions.SPG(A448, "NAICS_CODE", "Primary")</f>
        <v>4581 - Clothing and Clothing Accessories Retailers</v>
      </c>
      <c r="L448" s="9" t="str">
        <f>_xll.SNL.Clients.Office.Excel.Functions.SPG(A448, "SP_TOPICTAG")</f>
        <v>Lifestyle; Brand Marketing</v>
      </c>
      <c r="M448" s="5">
        <f>_xll.SNL.Clients.Office.Excel.Functions.SPG(A448, "SP_PCT_SHARES_OWNED_ALL_INSTITUTIONS")</f>
        <v>91.63</v>
      </c>
      <c r="N448" s="9" t="str">
        <f>_xll.SNL.Clients.Office.Excel.Functions.SPG(A448, "RD_CREDIT_RATING_GLOBAL", "Issuer Credit Rating", "Local Currency LT|0")</f>
        <v>A</v>
      </c>
      <c r="O448" s="9" t="str">
        <f>_xll.SNL.Clients.Office.Excel.Functions.SPG(A448, "RD_CWOL_GLOBAL", "Issuer Credit Rating", "Local Currency LT|0")</f>
        <v>Stable</v>
      </c>
      <c r="P448" s="9" t="str">
        <f>_xll.SNL.Clients.Office.Excel.Functions.SPG(A448, "RD_RATING_ACTION_GLOBAL", "Issuer Credit Rating", "Local Currency LT|0")</f>
        <v>CreditWatch/Outlook (03/11/2021)</v>
      </c>
      <c r="Q448" s="10">
        <f>_xll.SNL.Clients.Office.Excel.Functions.SPG(A448, "RD_LAST_REVIEW_DATE_GLOBAL", "Issuer Credit Rating", "Local Currency LT")</f>
        <v>45373</v>
      </c>
      <c r="R448" s="10">
        <f>_xll.SNL.Clients.Office.Excel.Functions.SPG(A448, "RD_CREDIT_RATING_DATE_GLOBAL", "Issuer Credit Rating", "Local Currency LT|0")</f>
        <v>43917</v>
      </c>
      <c r="S448" s="10">
        <f>_xll.SNL.Clients.Office.Excel.Functions.SPG(A448, "RD_CREDIT_WATCH_OUTLOOK_DATE_GLOBAL", "Issuer Credit Rating", "Local Currency LT|0")</f>
        <v>44266</v>
      </c>
    </row>
    <row r="449" spans="1:19">
      <c r="A449" t="s">
        <v>453</v>
      </c>
      <c r="B449" s="10">
        <f>_xll.SNL.Clients.Office.Excel.Functions.SPG(A449,"SP_IPO_DATE")</f>
        <v>37336</v>
      </c>
      <c r="C449" s="5">
        <f>_xll.SNL.Clients.Office.Excel.Functions.SPG(A449, "SP_VOLUME_AVG_WEEKLY_TO_SHARES_OUT", , "1M")</f>
        <v>3.157315597024335</v>
      </c>
      <c r="D449" s="5">
        <f>_xll.SNL.Clients.Office.Excel.Functions.SPG(A449, "SP_VOLUME_AVG_WEEKLY_TO_SHARES_OUT", , "3M")</f>
        <v>2.9152382342055065</v>
      </c>
      <c r="E449" s="5">
        <f>_xll.SNL.Clients.Office.Excel.Functions.SPG(A449, "SP_VOLUME_AVG_DAILY_TO_1YR_AVG_DAILY", , "1M")</f>
        <v>111.8</v>
      </c>
      <c r="F449" s="5">
        <f>_xll.SNL.Clients.Office.Excel.Functions.SPG(A449, "SP_VOLUME_AVG_DAILY_TO_1YR_AVG_DAILY", , "3M")</f>
        <v>103.23</v>
      </c>
      <c r="G449" s="9" t="str">
        <f>_xll.SNL.Clients.Office.Excel.Functions.SPG(A449, "IQ_SECTOR")</f>
        <v>Financials</v>
      </c>
      <c r="H449" s="9" t="str">
        <f>_xll.SNL.Clients.Office.Excel.Functions.SPG(A449, "IQ_INDUSTRY_GROUP")</f>
        <v>Insurance</v>
      </c>
      <c r="I449" s="9" t="str">
        <f>_xll.SNL.Clients.Office.Excel.Functions.SPG(A449, "IQ_INDUSTRY")</f>
        <v>Insurance</v>
      </c>
      <c r="J449" s="9" t="str">
        <f>_xll.SNL.Clients.Office.Excel.Functions.SPG(A449, "IQ_PRIMARY_INDUSTRY")</f>
        <v>Property and Casualty Insurance</v>
      </c>
      <c r="K449" s="9" t="str">
        <f>_xll.SNL.Clients.Office.Excel.Functions.SPG(A449, "NAICS_CODE", "Primary")</f>
        <v>524126 - Direct Property and Casualty Insurance Carriers</v>
      </c>
      <c r="L449" s="9" t="str">
        <f>_xll.SNL.Clients.Office.Excel.Functions.SPG(A449, "SP_TOPICTAG")</f>
        <v/>
      </c>
      <c r="M449" s="5">
        <f>_xll.SNL.Clients.Office.Excel.Functions.SPG(A449, "SP_PCT_SHARES_OWNED_ALL_INSTITUTIONS")</f>
        <v>84.08</v>
      </c>
      <c r="N449" s="9" t="str">
        <f>_xll.SNL.Clients.Office.Excel.Functions.SPG(A449, "RD_CREDIT_RATING_GLOBAL", "Issuer Credit Rating", "Local Currency LT|0")</f>
        <v>A</v>
      </c>
      <c r="O449" s="9" t="str">
        <f>_xll.SNL.Clients.Office.Excel.Functions.SPG(A449, "RD_CWOL_GLOBAL", "Issuer Credit Rating", "Local Currency LT|0")</f>
        <v>Stable</v>
      </c>
      <c r="P449" s="9" t="str">
        <f>_xll.SNL.Clients.Office.Excel.Functions.SPG(A449, "RD_RATING_ACTION_GLOBAL", "Issuer Credit Rating", "Local Currency LT|0")</f>
        <v>Upgrade | CreditWatch/Outlook (07/28/2011)</v>
      </c>
      <c r="Q449" s="10">
        <f>_xll.SNL.Clients.Office.Excel.Functions.SPG(A449, "RD_LAST_REVIEW_DATE_GLOBAL", "Issuer Credit Rating", "Local Currency LT")</f>
        <v>45461</v>
      </c>
      <c r="R449" s="10">
        <f>_xll.SNL.Clients.Office.Excel.Functions.SPG(A449, "RD_CREDIT_RATING_DATE_GLOBAL", "Issuer Credit Rating", "Local Currency LT|0")</f>
        <v>40752</v>
      </c>
      <c r="S449" s="10">
        <f>_xll.SNL.Clients.Office.Excel.Functions.SPG(A449, "RD_CREDIT_WATCH_OUTLOOK_DATE_GLOBAL", "Issuer Credit Rating", "Local Currency LT|0")</f>
        <v>40752</v>
      </c>
    </row>
    <row r="450" spans="1:19">
      <c r="A450" t="s">
        <v>454</v>
      </c>
      <c r="B450" t="str">
        <f>_xll.SNL.Clients.Office.Excel.Functions.SPG(A450,"SP_IPO_DATE")</f>
        <v/>
      </c>
      <c r="C450" s="5">
        <f>_xll.SNL.Clients.Office.Excel.Functions.SPG(A450, "SP_VOLUME_AVG_WEEKLY_TO_SHARES_OUT", , "1M")</f>
        <v>2.4904220164428272</v>
      </c>
      <c r="D450" s="5">
        <f>_xll.SNL.Clients.Office.Excel.Functions.SPG(A450, "SP_VOLUME_AVG_WEEKLY_TO_SHARES_OUT", , "3M")</f>
        <v>2.6763929263637554</v>
      </c>
      <c r="E450" s="5">
        <f>_xll.SNL.Clients.Office.Excel.Functions.SPG(A450, "SP_VOLUME_AVG_DAILY_TO_1YR_AVG_DAILY", , "1M")</f>
        <v>89.29</v>
      </c>
      <c r="F450" s="5">
        <f>_xll.SNL.Clients.Office.Excel.Functions.SPG(A450, "SP_VOLUME_AVG_DAILY_TO_1YR_AVG_DAILY", , "3M")</f>
        <v>95.96</v>
      </c>
      <c r="G450" s="9" t="str">
        <f>_xll.SNL.Clients.Office.Excel.Functions.SPG(A450, "IQ_SECTOR")</f>
        <v>Communication Services</v>
      </c>
      <c r="H450" s="9" t="str">
        <f>_xll.SNL.Clients.Office.Excel.Functions.SPG(A450, "IQ_INDUSTRY_GROUP")</f>
        <v>Media and Entertainment</v>
      </c>
      <c r="I450" s="9" t="str">
        <f>_xll.SNL.Clients.Office.Excel.Functions.SPG(A450, "IQ_INDUSTRY")</f>
        <v>Entertainment</v>
      </c>
      <c r="J450" s="9" t="str">
        <f>_xll.SNL.Clients.Office.Excel.Functions.SPG(A450, "IQ_PRIMARY_INDUSTRY")</f>
        <v>Movies and Entertainment</v>
      </c>
      <c r="K450" s="9" t="str">
        <f>_xll.SNL.Clients.Office.Excel.Functions.SPG(A450, "NAICS_CODE", "Primary")</f>
        <v>512 - Motion Picture and Sound Recording Industries</v>
      </c>
      <c r="L450" s="9" t="str">
        <f>_xll.SNL.Clients.Office.Excel.Functions.SPG(A450, "SP_TOPICTAG")</f>
        <v>Entertainment Systems; Tourism; Video Streaming; Video Advertising; Streaming Media; Video-on-Demand Servers; Video Games; Utility Scale Solar</v>
      </c>
      <c r="M450" s="5">
        <f>_xll.SNL.Clients.Office.Excel.Functions.SPG(A450, "SP_PCT_SHARES_OWNED_ALL_INSTITUTIONS")</f>
        <v>70.069999999999993</v>
      </c>
      <c r="N450" s="9" t="str">
        <f>_xll.SNL.Clients.Office.Excel.Functions.SPG(A450, "RD_CREDIT_RATING_GLOBAL", "Issuer Credit Rating", "Local Currency LT|0")</f>
        <v>A</v>
      </c>
      <c r="O450" s="9" t="str">
        <f>_xll.SNL.Clients.Office.Excel.Functions.SPG(A450, "RD_CWOL_GLOBAL", "Issuer Credit Rating", "Local Currency LT|0")</f>
        <v>Stable</v>
      </c>
      <c r="P450" s="9" t="str">
        <f>_xll.SNL.Clients.Office.Excel.Functions.SPG(A450, "RD_RATING_ACTION_GLOBAL", "Issuer Credit Rating", "Local Currency LT|0")</f>
        <v>Upgrade | CreditWatch/Outlook (12/02/2024)</v>
      </c>
      <c r="Q450" s="10">
        <f>_xll.SNL.Clients.Office.Excel.Functions.SPG(A450, "RD_LAST_REVIEW_DATE_GLOBAL", "Issuer Credit Rating", "Local Currency LT")</f>
        <v>45663</v>
      </c>
      <c r="R450" s="10">
        <f>_xll.SNL.Clients.Office.Excel.Functions.SPG(A450, "RD_CREDIT_RATING_DATE_GLOBAL", "Issuer Credit Rating", "Local Currency LT|0")</f>
        <v>45628</v>
      </c>
      <c r="S450" s="10">
        <f>_xll.SNL.Clients.Office.Excel.Functions.SPG(A450, "RD_CREDIT_WATCH_OUTLOOK_DATE_GLOBAL", "Issuer Credit Rating", "Local Currency LT|0")</f>
        <v>45628</v>
      </c>
    </row>
    <row r="451" spans="1:19">
      <c r="A451" t="s">
        <v>455</v>
      </c>
      <c r="B451" t="str">
        <f>_xll.SNL.Clients.Office.Excel.Functions.SPG(A451,"SP_IPO_DATE")</f>
        <v/>
      </c>
      <c r="C451" s="5">
        <f>_xll.SNL.Clients.Office.Excel.Functions.SPG(A451, "SP_VOLUME_AVG_WEEKLY_TO_SHARES_OUT", , "1M")</f>
        <v>3.1692766040223113</v>
      </c>
      <c r="D451" s="5">
        <f>_xll.SNL.Clients.Office.Excel.Functions.SPG(A451, "SP_VOLUME_AVG_WEEKLY_TO_SHARES_OUT", , "3M")</f>
        <v>2.9494474721474617</v>
      </c>
      <c r="E451" s="5">
        <f>_xll.SNL.Clients.Office.Excel.Functions.SPG(A451, "SP_VOLUME_AVG_DAILY_TO_1YR_AVG_DAILY", , "1M")</f>
        <v>119.6</v>
      </c>
      <c r="F451" s="5">
        <f>_xll.SNL.Clients.Office.Excel.Functions.SPG(A451, "SP_VOLUME_AVG_DAILY_TO_1YR_AVG_DAILY", , "3M")</f>
        <v>111.31</v>
      </c>
      <c r="G451" s="9" t="str">
        <f>_xll.SNL.Clients.Office.Excel.Functions.SPG(A451, "IQ_SECTOR")</f>
        <v>Energy</v>
      </c>
      <c r="H451" s="9" t="str">
        <f>_xll.SNL.Clients.Office.Excel.Functions.SPG(A451, "IQ_INDUSTRY_GROUP")</f>
        <v>Energy</v>
      </c>
      <c r="I451" s="9" t="str">
        <f>_xll.SNL.Clients.Office.Excel.Functions.SPG(A451, "IQ_INDUSTRY")</f>
        <v>Oil, Gas and Consumable Fuels</v>
      </c>
      <c r="J451" s="9" t="str">
        <f>_xll.SNL.Clients.Office.Excel.Functions.SPG(A451, "IQ_PRIMARY_INDUSTRY")</f>
        <v>Oil and Gas Storage and Transportation</v>
      </c>
      <c r="K451" s="9" t="str">
        <f>_xll.SNL.Clients.Office.Excel.Functions.SPG(A451, "NAICS_CODE", "Primary")</f>
        <v>486210 - Pipeline Transportation of Natural Gas</v>
      </c>
      <c r="L451" s="9" t="str">
        <f>_xll.SNL.Clients.Office.Excel.Functions.SPG(A451, "SP_TOPICTAG")</f>
        <v>Freight Service; Marine Transportation; CleanTech; Biomass Energy; ClimateTech</v>
      </c>
      <c r="M451" s="5">
        <f>_xll.SNL.Clients.Office.Excel.Functions.SPG(A451, "SP_PCT_SHARES_OWNED_ALL_INSTITUTIONS")</f>
        <v>89.02</v>
      </c>
      <c r="N451" s="9" t="str">
        <f>_xll.SNL.Clients.Office.Excel.Functions.SPG(A451, "RD_CREDIT_RATING_GLOBAL", "Issuer Credit Rating", "Local Currency LT|0")</f>
        <v>BBB</v>
      </c>
      <c r="O451" s="9" t="str">
        <f>_xll.SNL.Clients.Office.Excel.Functions.SPG(A451, "RD_CWOL_GLOBAL", "Issuer Credit Rating", "Local Currency LT|0")</f>
        <v>Positive</v>
      </c>
      <c r="P451" s="9" t="str">
        <f>_xll.SNL.Clients.Office.Excel.Functions.SPG(A451, "RD_RATING_ACTION_GLOBAL", "Issuer Credit Rating", "Local Currency LT|0")</f>
        <v>CreditWatch/Outlook (04/19/2024)</v>
      </c>
      <c r="Q451" s="10">
        <f>_xll.SNL.Clients.Office.Excel.Functions.SPG(A451, "RD_LAST_REVIEW_DATE_GLOBAL", "Issuer Credit Rating", "Local Currency LT")</f>
        <v>45406</v>
      </c>
      <c r="R451" s="10">
        <f>_xll.SNL.Clients.Office.Excel.Functions.SPG(A451, "RD_CREDIT_RATING_DATE_GLOBAL", "Issuer Credit Rating", "Local Currency LT|0")</f>
        <v>43322</v>
      </c>
      <c r="S451" s="10">
        <f>_xll.SNL.Clients.Office.Excel.Functions.SPG(A451, "RD_CREDIT_WATCH_OUTLOOK_DATE_GLOBAL", "Issuer Credit Rating", "Local Currency LT|0")</f>
        <v>45401</v>
      </c>
    </row>
    <row r="452" spans="1:19">
      <c r="A452" t="s">
        <v>456</v>
      </c>
      <c r="B452" t="str">
        <f>_xll.SNL.Clients.Office.Excel.Functions.SPG(A452,"SP_IPO_DATE")</f>
        <v/>
      </c>
      <c r="C452" s="5">
        <f>_xll.SNL.Clients.Office.Excel.Functions.SPG(A452, "SP_VOLUME_AVG_WEEKLY_TO_SHARES_OUT", , "1M")</f>
        <v>2.8472571621554801</v>
      </c>
      <c r="D452" s="5">
        <f>_xll.SNL.Clients.Office.Excel.Functions.SPG(A452, "SP_VOLUME_AVG_WEEKLY_TO_SHARES_OUT", , "3M")</f>
        <v>2.7071065579691864</v>
      </c>
      <c r="E452" s="5">
        <f>_xll.SNL.Clients.Office.Excel.Functions.SPG(A452, "SP_VOLUME_AVG_DAILY_TO_1YR_AVG_DAILY", , "1M")</f>
        <v>140.30000000000001</v>
      </c>
      <c r="F452" s="5">
        <f>_xll.SNL.Clients.Office.Excel.Functions.SPG(A452, "SP_VOLUME_AVG_DAILY_TO_1YR_AVG_DAILY", , "3M")</f>
        <v>133.38999999999999</v>
      </c>
      <c r="G452" s="9" t="str">
        <f>_xll.SNL.Clients.Office.Excel.Functions.SPG(A452, "IQ_SECTOR")</f>
        <v>Health Care</v>
      </c>
      <c r="H452" s="9" t="str">
        <f>_xll.SNL.Clients.Office.Excel.Functions.SPG(A452, "IQ_INDUSTRY_GROUP")</f>
        <v>Pharmaceuticals, Biotechnology and Life Sciences</v>
      </c>
      <c r="I452" s="9" t="str">
        <f>_xll.SNL.Clients.Office.Excel.Functions.SPG(A452, "IQ_INDUSTRY")</f>
        <v>Life Sciences Tools and Services</v>
      </c>
      <c r="J452" s="9" t="str">
        <f>_xll.SNL.Clients.Office.Excel.Functions.SPG(A452, "IQ_PRIMARY_INDUSTRY")</f>
        <v>Life Sciences Tools and Services</v>
      </c>
      <c r="K452" s="9" t="str">
        <f>_xll.SNL.Clients.Office.Excel.Functions.SPG(A452, "NAICS_CODE", "Primary")</f>
        <v>541715 - Research and Development in the Physical, Engineering, and Life Sciences (except Nanotechnology and Biotechnology)</v>
      </c>
      <c r="L452" s="9" t="str">
        <f>_xll.SNL.Clients.Office.Excel.Functions.SPG(A452, "SP_TOPICTAG")</f>
        <v>Health Diagnostics; Genetics; Immunology; Infectious Diseases; Oncology; Vaccines; Allergy</v>
      </c>
      <c r="M452" s="5">
        <f>_xll.SNL.Clients.Office.Excel.Functions.SPG(A452, "SP_PCT_SHARES_OWNED_ALL_INSTITUTIONS")</f>
        <v>90.12</v>
      </c>
      <c r="N452" s="9" t="str">
        <f>_xll.SNL.Clients.Office.Excel.Functions.SPG(A452, "RD_CREDIT_RATING_GLOBAL", "Issuer Credit Rating", "Local Currency LT|0")</f>
        <v>A-</v>
      </c>
      <c r="O452" s="9" t="str">
        <f>_xll.SNL.Clients.Office.Excel.Functions.SPG(A452, "RD_CWOL_GLOBAL", "Issuer Credit Rating", "Local Currency LT|0")</f>
        <v>Stable</v>
      </c>
      <c r="P452" s="9" t="str">
        <f>_xll.SNL.Clients.Office.Excel.Functions.SPG(A452, "RD_RATING_ACTION_GLOBAL", "Issuer Credit Rating", "Local Currency LT|0")</f>
        <v>Upgrade | CreditWatch/Outlook (06/14/2022)</v>
      </c>
      <c r="Q452" s="10">
        <f>_xll.SNL.Clients.Office.Excel.Functions.SPG(A452, "RD_LAST_REVIEW_DATE_GLOBAL", "Issuer Credit Rating", "Local Currency LT")</f>
        <v>45456</v>
      </c>
      <c r="R452" s="10">
        <f>_xll.SNL.Clients.Office.Excel.Functions.SPG(A452, "RD_CREDIT_RATING_DATE_GLOBAL", "Issuer Credit Rating", "Local Currency LT|0")</f>
        <v>44726</v>
      </c>
      <c r="S452" s="10">
        <f>_xll.SNL.Clients.Office.Excel.Functions.SPG(A452, "RD_CREDIT_WATCH_OUTLOOK_DATE_GLOBAL", "Issuer Credit Rating", "Local Currency LT|0")</f>
        <v>44726</v>
      </c>
    </row>
    <row r="453" spans="1:19">
      <c r="A453" t="s">
        <v>457</v>
      </c>
      <c r="B453" t="str">
        <f>_xll.SNL.Clients.Office.Excel.Functions.SPG(A453,"SP_IPO_DATE")</f>
        <v/>
      </c>
      <c r="C453" s="5">
        <f>_xll.SNL.Clients.Office.Excel.Functions.SPG(A453, "SP_VOLUME_AVG_WEEKLY_TO_SHARES_OUT", , "1M")</f>
        <v>5.4314466430974333</v>
      </c>
      <c r="D453" s="5">
        <f>_xll.SNL.Clients.Office.Excel.Functions.SPG(A453, "SP_VOLUME_AVG_WEEKLY_TO_SHARES_OUT", , "3M")</f>
        <v>4.9102754394029304</v>
      </c>
      <c r="E453" s="5">
        <f>_xll.SNL.Clients.Office.Excel.Functions.SPG(A453, "SP_VOLUME_AVG_DAILY_TO_1YR_AVG_DAILY", , "1M")</f>
        <v>114.67</v>
      </c>
      <c r="F453" s="5">
        <f>_xll.SNL.Clients.Office.Excel.Functions.SPG(A453, "SP_VOLUME_AVG_DAILY_TO_1YR_AVG_DAILY", , "3M")</f>
        <v>103.66</v>
      </c>
      <c r="G453" s="9" t="str">
        <f>_xll.SNL.Clients.Office.Excel.Functions.SPG(A453, "IQ_SECTOR")</f>
        <v>Consumer Discretionary</v>
      </c>
      <c r="H453" s="9" t="str">
        <f>_xll.SNL.Clients.Office.Excel.Functions.SPG(A453, "IQ_INDUSTRY_GROUP")</f>
        <v>Consumer Discretionary Distribution and Retail</v>
      </c>
      <c r="I453" s="9" t="str">
        <f>_xll.SNL.Clients.Office.Excel.Functions.SPG(A453, "IQ_INDUSTRY")</f>
        <v>Specialty Retail</v>
      </c>
      <c r="J453" s="9" t="str">
        <f>_xll.SNL.Clients.Office.Excel.Functions.SPG(A453, "IQ_PRIMARY_INDUSTRY")</f>
        <v>Other Specialty Retail</v>
      </c>
      <c r="K453" s="9" t="str">
        <f>_xll.SNL.Clients.Office.Excel.Functions.SPG(A453, "NAICS_CODE", "Primary")</f>
        <v>444 - Building Material and Garden Equipment and Supplies Dealers</v>
      </c>
      <c r="L453" s="9" t="str">
        <f>_xll.SNL.Clients.Office.Excel.Functions.SPG(A453, "SP_TOPICTAG")</f>
        <v>Animal Feed; Farming; Lifestyle; Livestock; Online Grocery; Pet Care; Pet Food and Supplies</v>
      </c>
      <c r="M453" s="5">
        <f>_xll.SNL.Clients.Office.Excel.Functions.SPG(A453, "SP_PCT_SHARES_OWNED_ALL_INSTITUTIONS")</f>
        <v>95.79</v>
      </c>
      <c r="N453" s="9" t="str">
        <f>_xll.SNL.Clients.Office.Excel.Functions.SPG(A453, "RD_CREDIT_RATING_GLOBAL", "Issuer Credit Rating", "Local Currency LT|0")</f>
        <v>BBB</v>
      </c>
      <c r="O453" s="9" t="str">
        <f>_xll.SNL.Clients.Office.Excel.Functions.SPG(A453, "RD_CWOL_GLOBAL", "Issuer Credit Rating", "Local Currency LT|0")</f>
        <v>Stable</v>
      </c>
      <c r="P453" s="9" t="str">
        <f>_xll.SNL.Clients.Office.Excel.Functions.SPG(A453, "RD_RATING_ACTION_GLOBAL", "Issuer Credit Rating", "Local Currency LT|0")</f>
        <v>New Rating | CreditWatch/Outlook (10/21/2020)</v>
      </c>
      <c r="Q453" s="10">
        <f>_xll.SNL.Clients.Office.Excel.Functions.SPG(A453, "RD_LAST_REVIEW_DATE_GLOBAL", "Issuer Credit Rating", "Local Currency LT")</f>
        <v>45362</v>
      </c>
      <c r="R453" s="10">
        <f>_xll.SNL.Clients.Office.Excel.Functions.SPG(A453, "RD_CREDIT_RATING_DATE_GLOBAL", "Issuer Credit Rating", "Local Currency LT|0")</f>
        <v>44125</v>
      </c>
      <c r="S453" s="10">
        <f>_xll.SNL.Clients.Office.Excel.Functions.SPG(A453, "RD_CREDIT_WATCH_OUTLOOK_DATE_GLOBAL", "Issuer Credit Rating", "Local Currency LT|0")</f>
        <v>44125</v>
      </c>
    </row>
    <row r="454" spans="1:19">
      <c r="A454" t="s">
        <v>458</v>
      </c>
      <c r="B454" t="str">
        <f>_xll.SNL.Clients.Office.Excel.Functions.SPG(A454,"SP_IPO_DATE")</f>
        <v/>
      </c>
      <c r="C454" s="5">
        <f>_xll.SNL.Clients.Office.Excel.Functions.SPG(A454, "SP_VOLUME_AVG_WEEKLY_TO_SHARES_OUT", , "1M")</f>
        <v>3.552895183571843</v>
      </c>
      <c r="D454" s="5">
        <f>_xll.SNL.Clients.Office.Excel.Functions.SPG(A454, "SP_VOLUME_AVG_WEEKLY_TO_SHARES_OUT", , "3M")</f>
        <v>2.8952007308828804</v>
      </c>
      <c r="E454" s="5">
        <f>_xll.SNL.Clients.Office.Excel.Functions.SPG(A454, "SP_VOLUME_AVG_DAILY_TO_1YR_AVG_DAILY", , "1M")</f>
        <v>138.36000000000001</v>
      </c>
      <c r="F454" s="5">
        <f>_xll.SNL.Clients.Office.Excel.Functions.SPG(A454, "SP_VOLUME_AVG_DAILY_TO_1YR_AVG_DAILY", , "3M")</f>
        <v>112.75</v>
      </c>
      <c r="G454" s="9" t="str">
        <f>_xll.SNL.Clients.Office.Excel.Functions.SPG(A454, "IQ_SECTOR")</f>
        <v>Industrials</v>
      </c>
      <c r="H454" s="9" t="str">
        <f>_xll.SNL.Clients.Office.Excel.Functions.SPG(A454, "IQ_INDUSTRY_GROUP")</f>
        <v>Capital Goods</v>
      </c>
      <c r="I454" s="9" t="str">
        <f>_xll.SNL.Clients.Office.Excel.Functions.SPG(A454, "IQ_INDUSTRY")</f>
        <v>Building Products</v>
      </c>
      <c r="J454" s="9" t="str">
        <f>_xll.SNL.Clients.Office.Excel.Functions.SPG(A454, "IQ_PRIMARY_INDUSTRY")</f>
        <v>Building Products</v>
      </c>
      <c r="K454" s="9" t="str">
        <f>_xll.SNL.Clients.Office.Excel.Functions.SPG(A454, "NAICS_CODE", "Primary")</f>
        <v>33341 - Ventilation, Heating, Air-Conditioning, and Commercial Refrigeration Equipment Manufacturing</v>
      </c>
      <c r="L454" s="9" t="str">
        <f>_xll.SNL.Clients.Office.Excel.Functions.SPG(A454, "SP_TOPICTAG")</f>
        <v>Clean Energy; Energy Management; Industrial Automation; CleanTech</v>
      </c>
      <c r="M454" s="5">
        <f>_xll.SNL.Clients.Office.Excel.Functions.SPG(A454, "SP_PCT_SHARES_OWNED_ALL_INSTITUTIONS")</f>
        <v>86.88</v>
      </c>
      <c r="N454" s="9" t="str">
        <f>_xll.SNL.Clients.Office.Excel.Functions.SPG(A454, "RD_CREDIT_RATING_GLOBAL", "Issuer Credit Rating", "Local Currency LT|0")</f>
        <v>BBB+</v>
      </c>
      <c r="O454" s="9" t="str">
        <f>_xll.SNL.Clients.Office.Excel.Functions.SPG(A454, "RD_CWOL_GLOBAL", "Issuer Credit Rating", "Local Currency LT|0")</f>
        <v>Positive</v>
      </c>
      <c r="P454" s="9" t="str">
        <f>_xll.SNL.Clients.Office.Excel.Functions.SPG(A454, "RD_RATING_ACTION_GLOBAL", "Issuer Credit Rating", "Local Currency LT|0")</f>
        <v>CreditWatch/Outlook (10/31/2024)</v>
      </c>
      <c r="Q454" s="10">
        <f>_xll.SNL.Clients.Office.Excel.Functions.SPG(A454, "RD_LAST_REVIEW_DATE_GLOBAL", "Issuer Credit Rating", "Local Currency LT")</f>
        <v>45596</v>
      </c>
      <c r="R454" s="10">
        <f>_xll.SNL.Clients.Office.Excel.Functions.SPG(A454, "RD_CREDIT_RATING_DATE_GLOBAL", "Issuer Credit Rating", "Local Currency LT|0")</f>
        <v>45156</v>
      </c>
      <c r="S454" s="10">
        <f>_xll.SNL.Clients.Office.Excel.Functions.SPG(A454, "RD_CREDIT_WATCH_OUTLOOK_DATE_GLOBAL", "Issuer Credit Rating", "Local Currency LT|0")</f>
        <v>45596</v>
      </c>
    </row>
    <row r="455" spans="1:19">
      <c r="A455" t="s">
        <v>459</v>
      </c>
      <c r="B455" s="10">
        <f>_xll.SNL.Clients.Office.Excel.Functions.SPG(A455,"SP_IPO_DATE")</f>
        <v>38790</v>
      </c>
      <c r="C455" s="5">
        <f>_xll.SNL.Clients.Office.Excel.Functions.SPG(A455, "SP_VOLUME_AVG_WEEKLY_TO_SHARES_OUT", , "1M")</f>
        <v>2.2924246634140411</v>
      </c>
      <c r="D455" s="5">
        <f>_xll.SNL.Clients.Office.Excel.Functions.SPG(A455, "SP_VOLUME_AVG_WEEKLY_TO_SHARES_OUT", , "3M")</f>
        <v>2.664458677677862</v>
      </c>
      <c r="E455" s="5">
        <f>_xll.SNL.Clients.Office.Excel.Functions.SPG(A455, "SP_VOLUME_AVG_DAILY_TO_1YR_AVG_DAILY", , "1M")</f>
        <v>108.88</v>
      </c>
      <c r="F455" s="5">
        <f>_xll.SNL.Clients.Office.Excel.Functions.SPG(A455, "SP_VOLUME_AVG_DAILY_TO_1YR_AVG_DAILY", , "3M")</f>
        <v>126.55</v>
      </c>
      <c r="G455" s="9" t="str">
        <f>_xll.SNL.Clients.Office.Excel.Functions.SPG(A455, "IQ_SECTOR")</f>
        <v>Industrials</v>
      </c>
      <c r="H455" s="9" t="str">
        <f>_xll.SNL.Clients.Office.Excel.Functions.SPG(A455, "IQ_INDUSTRY_GROUP")</f>
        <v>Capital Goods</v>
      </c>
      <c r="I455" s="9" t="str">
        <f>_xll.SNL.Clients.Office.Excel.Functions.SPG(A455, "IQ_INDUSTRY")</f>
        <v>Aerospace and Defense</v>
      </c>
      <c r="J455" s="9" t="str">
        <f>_xll.SNL.Clients.Office.Excel.Functions.SPG(A455, "IQ_PRIMARY_INDUSTRY")</f>
        <v>Aerospace and Defense</v>
      </c>
      <c r="K455" s="9" t="str">
        <f>_xll.SNL.Clients.Office.Excel.Functions.SPG(A455, "NAICS_CODE", "Primary")</f>
        <v>336413 - Other Aircraft Parts and Auxiliary Equipment Manufacturing</v>
      </c>
      <c r="L455" s="9" t="str">
        <f>_xll.SNL.Clients.Office.Excel.Functions.SPG(A455, "SP_TOPICTAG")</f>
        <v>Fleet Management; Industrial Automation; Sensors; Process Automation; Passenger Aircraft Manufacturing</v>
      </c>
      <c r="M455" s="5">
        <f>_xll.SNL.Clients.Office.Excel.Functions.SPG(A455, "SP_PCT_SHARES_OWNED_ALL_INSTITUTIONS")</f>
        <v>93.95</v>
      </c>
      <c r="N455" s="9" t="str">
        <f>_xll.SNL.Clients.Office.Excel.Functions.SPG(A455, "RD_CREDIT_RATING_GLOBAL", "Issuer Credit Rating", "Local Currency LT|0")</f>
        <v/>
      </c>
      <c r="O455" s="9" t="str">
        <f>_xll.SNL.Clients.Office.Excel.Functions.SPG(A455, "RD_CWOL_GLOBAL", "Issuer Credit Rating", "Local Currency LT|0")</f>
        <v/>
      </c>
      <c r="P455" s="9" t="str">
        <f>_xll.SNL.Clients.Office.Excel.Functions.SPG(A455, "RD_RATING_ACTION_GLOBAL", "Issuer Credit Rating", "Local Currency LT|0")</f>
        <v/>
      </c>
      <c r="Q455" s="10" t="str">
        <f>_xll.SNL.Clients.Office.Excel.Functions.SPG(A455, "RD_LAST_REVIEW_DATE_GLOBAL", "Issuer Credit Rating", "Local Currency LT")</f>
        <v/>
      </c>
      <c r="R455" s="10" t="str">
        <f>_xll.SNL.Clients.Office.Excel.Functions.SPG(A455, "RD_CREDIT_RATING_DATE_GLOBAL", "Issuer Credit Rating", "Local Currency LT|0")</f>
        <v/>
      </c>
      <c r="S455" s="10" t="str">
        <f>_xll.SNL.Clients.Office.Excel.Functions.SPG(A455, "RD_CREDIT_WATCH_OUTLOOK_DATE_GLOBAL", "Issuer Credit Rating", "Local Currency LT|0")</f>
        <v/>
      </c>
    </row>
    <row r="456" spans="1:19">
      <c r="A456" t="s">
        <v>460</v>
      </c>
      <c r="B456" t="str">
        <f>_xll.SNL.Clients.Office.Excel.Functions.SPG(A456,"SP_IPO_DATE")</f>
        <v/>
      </c>
      <c r="C456" s="5">
        <f>_xll.SNL.Clients.Office.Excel.Functions.SPG(A456, "SP_VOLUME_AVG_WEEKLY_TO_SHARES_OUT", , "1M")</f>
        <v>2.5229683439179507</v>
      </c>
      <c r="D456" s="5">
        <f>_xll.SNL.Clients.Office.Excel.Functions.SPG(A456, "SP_VOLUME_AVG_WEEKLY_TO_SHARES_OUT", , "3M")</f>
        <v>2.5781070113110145</v>
      </c>
      <c r="E456" s="5">
        <f>_xll.SNL.Clients.Office.Excel.Functions.SPG(A456, "SP_VOLUME_AVG_DAILY_TO_1YR_AVG_DAILY", , "1M")</f>
        <v>91.15</v>
      </c>
      <c r="F456" s="5">
        <f>_xll.SNL.Clients.Office.Excel.Functions.SPG(A456, "SP_VOLUME_AVG_DAILY_TO_1YR_AVG_DAILY", , "3M")</f>
        <v>93.14</v>
      </c>
      <c r="G456" s="9" t="str">
        <f>_xll.SNL.Clients.Office.Excel.Functions.SPG(A456, "IQ_SECTOR")</f>
        <v>Information Technology</v>
      </c>
      <c r="H456" s="9" t="str">
        <f>_xll.SNL.Clients.Office.Excel.Functions.SPG(A456, "IQ_INDUSTRY_GROUP")</f>
        <v>Technology Hardware and Equipment</v>
      </c>
      <c r="I456" s="9" t="str">
        <f>_xll.SNL.Clients.Office.Excel.Functions.SPG(A456, "IQ_INDUSTRY")</f>
        <v>Electronic Equipment, Instruments and Components</v>
      </c>
      <c r="J456" s="9" t="str">
        <f>_xll.SNL.Clients.Office.Excel.Functions.SPG(A456, "IQ_PRIMARY_INDUSTRY")</f>
        <v>Electronic Equipment and Instruments</v>
      </c>
      <c r="K456" s="9" t="str">
        <f>_xll.SNL.Clients.Office.Excel.Functions.SPG(A456, "NAICS_CODE", "Primary")</f>
        <v>334519 - Other Measuring and Controlling Device Manufacturing</v>
      </c>
      <c r="L456" s="9" t="str">
        <f>_xll.SNL.Clients.Office.Excel.Functions.SPG(A456, "SP_TOPICTAG")</f>
        <v>Farming; Predictive Analytics; Team Collaboration; DaaS</v>
      </c>
      <c r="M456" s="5">
        <f>_xll.SNL.Clients.Office.Excel.Functions.SPG(A456, "SP_PCT_SHARES_OWNED_ALL_INSTITUTIONS")</f>
        <v>96.01</v>
      </c>
      <c r="N456" s="9" t="str">
        <f>_xll.SNL.Clients.Office.Excel.Functions.SPG(A456, "RD_CREDIT_RATING_GLOBAL", "Issuer Credit Rating", "Local Currency LT|0")</f>
        <v>BBB-</v>
      </c>
      <c r="O456" s="9" t="str">
        <f>_xll.SNL.Clients.Office.Excel.Functions.SPG(A456, "RD_CWOL_GLOBAL", "Issuer Credit Rating", "Local Currency LT|0")</f>
        <v>Stable</v>
      </c>
      <c r="P456" s="9" t="str">
        <f>_xll.SNL.Clients.Office.Excel.Functions.SPG(A456, "RD_RATING_ACTION_GLOBAL", "Issuer Credit Rating", "Local Currency LT|0")</f>
        <v>CreditWatch/Outlook (06/18/2019)</v>
      </c>
      <c r="Q456" s="10">
        <f>_xll.SNL.Clients.Office.Excel.Functions.SPG(A456, "RD_LAST_REVIEW_DATE_GLOBAL", "Issuer Credit Rating", "Local Currency LT")</f>
        <v>45590</v>
      </c>
      <c r="R456" s="10">
        <f>_xll.SNL.Clients.Office.Excel.Functions.SPG(A456, "RD_CREDIT_RATING_DATE_GLOBAL", "Issuer Credit Rating", "Local Currency LT|0")</f>
        <v>41942</v>
      </c>
      <c r="S456" s="10">
        <f>_xll.SNL.Clients.Office.Excel.Functions.SPG(A456, "RD_CREDIT_WATCH_OUTLOOK_DATE_GLOBAL", "Issuer Credit Rating", "Local Currency LT|0")</f>
        <v>43634</v>
      </c>
    </row>
    <row r="457" spans="1:19">
      <c r="A457" t="s">
        <v>461</v>
      </c>
      <c r="B457" t="str">
        <f>_xll.SNL.Clients.Office.Excel.Functions.SPG(A457,"SP_IPO_DATE")</f>
        <v/>
      </c>
      <c r="C457" s="5">
        <f>_xll.SNL.Clients.Office.Excel.Functions.SPG(A457, "SP_VOLUME_AVG_WEEKLY_TO_SHARES_OUT", , "1M")</f>
        <v>3.1348538407715303</v>
      </c>
      <c r="D457" s="5">
        <f>_xll.SNL.Clients.Office.Excel.Functions.SPG(A457, "SP_VOLUME_AVG_WEEKLY_TO_SHARES_OUT", , "3M")</f>
        <v>2.8462124996470068</v>
      </c>
      <c r="E457" s="5">
        <f>_xll.SNL.Clients.Office.Excel.Functions.SPG(A457, "SP_VOLUME_AVG_DAILY_TO_1YR_AVG_DAILY", , "1M")</f>
        <v>104.14</v>
      </c>
      <c r="F457" s="5">
        <f>_xll.SNL.Clients.Office.Excel.Functions.SPG(A457, "SP_VOLUME_AVG_DAILY_TO_1YR_AVG_DAILY", , "3M")</f>
        <v>94.55</v>
      </c>
      <c r="G457" s="9" t="str">
        <f>_xll.SNL.Clients.Office.Excel.Functions.SPG(A457, "IQ_SECTOR")</f>
        <v>Financials</v>
      </c>
      <c r="H457" s="9" t="str">
        <f>_xll.SNL.Clients.Office.Excel.Functions.SPG(A457, "IQ_INDUSTRY_GROUP")</f>
        <v>Banks</v>
      </c>
      <c r="I457" s="9" t="str">
        <f>_xll.SNL.Clients.Office.Excel.Functions.SPG(A457, "IQ_INDUSTRY")</f>
        <v>Banks</v>
      </c>
      <c r="J457" s="9" t="str">
        <f>_xll.SNL.Clients.Office.Excel.Functions.SPG(A457, "IQ_PRIMARY_INDUSTRY")</f>
        <v>Regional Banks</v>
      </c>
      <c r="K457" s="9" t="str">
        <f>_xll.SNL.Clients.Office.Excel.Functions.SPG(A457, "NAICS_CODE", "Primary")</f>
        <v>522110 - Commercial Banking</v>
      </c>
      <c r="L457" s="9" t="str">
        <f>_xll.SNL.Clients.Office.Excel.Functions.SPG(A457, "SP_TOPICTAG")</f>
        <v>Consumer Lending</v>
      </c>
      <c r="M457" s="5">
        <f>_xll.SNL.Clients.Office.Excel.Functions.SPG(A457, "SP_PCT_SHARES_OWNED_ALL_INSTITUTIONS")</f>
        <v>85.9</v>
      </c>
      <c r="N457" s="9" t="str">
        <f>_xll.SNL.Clients.Office.Excel.Functions.SPG(A457, "RD_CREDIT_RATING_GLOBAL", "Issuer Credit Rating", "Local Currency LT|0")</f>
        <v>A-</v>
      </c>
      <c r="O457" s="9" t="str">
        <f>_xll.SNL.Clients.Office.Excel.Functions.SPG(A457, "RD_CWOL_GLOBAL", "Issuer Credit Rating", "Local Currency LT|0")</f>
        <v>Stable</v>
      </c>
      <c r="P457" s="9" t="str">
        <f>_xll.SNL.Clients.Office.Excel.Functions.SPG(A457, "RD_RATING_ACTION_GLOBAL", "Issuer Credit Rating", "Local Currency LT|0")</f>
        <v>CreditWatch/Outlook (03/31/2023)</v>
      </c>
      <c r="Q457" s="10">
        <f>_xll.SNL.Clients.Office.Excel.Functions.SPG(A457, "RD_LAST_REVIEW_DATE_GLOBAL", "Issuer Credit Rating", "Local Currency LT")</f>
        <v>45684</v>
      </c>
      <c r="R457" s="10">
        <f>_xll.SNL.Clients.Office.Excel.Functions.SPG(A457, "RD_CREDIT_RATING_DATE_GLOBAL", "Issuer Credit Rating", "Local Currency LT|0")</f>
        <v>40883</v>
      </c>
      <c r="S457" s="10">
        <f>_xll.SNL.Clients.Office.Excel.Functions.SPG(A457, "RD_CREDIT_WATCH_OUTLOOK_DATE_GLOBAL", "Issuer Credit Rating", "Local Currency LT|0")</f>
        <v>45016</v>
      </c>
    </row>
    <row r="458" spans="1:19">
      <c r="A458" t="s">
        <v>462</v>
      </c>
      <c r="B458" t="str">
        <f>_xll.SNL.Clients.Office.Excel.Functions.SPG(A458,"SP_IPO_DATE")</f>
        <v/>
      </c>
      <c r="C458" s="5">
        <f>_xll.SNL.Clients.Office.Excel.Functions.SPG(A458, "SP_VOLUME_AVG_WEEKLY_TO_SHARES_OUT", , "1M")</f>
        <v>2.5886136188848297</v>
      </c>
      <c r="D458" s="5">
        <f>_xll.SNL.Clients.Office.Excel.Functions.SPG(A458, "SP_VOLUME_AVG_WEEKLY_TO_SHARES_OUT", , "3M")</f>
        <v>2.9118293845311669</v>
      </c>
      <c r="E458" s="5">
        <f>_xll.SNL.Clients.Office.Excel.Functions.SPG(A458, "SP_VOLUME_AVG_DAILY_TO_1YR_AVG_DAILY", , "1M")</f>
        <v>92.34</v>
      </c>
      <c r="F458" s="5">
        <f>_xll.SNL.Clients.Office.Excel.Functions.SPG(A458, "SP_VOLUME_AVG_DAILY_TO_1YR_AVG_DAILY", , "3M")</f>
        <v>103.87</v>
      </c>
      <c r="G458" s="9" t="str">
        <f>_xll.SNL.Clients.Office.Excel.Functions.SPG(A458, "IQ_SECTOR")</f>
        <v>Information Technology</v>
      </c>
      <c r="H458" s="9" t="str">
        <f>_xll.SNL.Clients.Office.Excel.Functions.SPG(A458, "IQ_INDUSTRY_GROUP")</f>
        <v>Software and Services</v>
      </c>
      <c r="I458" s="9" t="str">
        <f>_xll.SNL.Clients.Office.Excel.Functions.SPG(A458, "IQ_INDUSTRY")</f>
        <v>Software</v>
      </c>
      <c r="J458" s="9" t="str">
        <f>_xll.SNL.Clients.Office.Excel.Functions.SPG(A458, "IQ_PRIMARY_INDUSTRY")</f>
        <v>Application Software</v>
      </c>
      <c r="K458" s="9" t="str">
        <f>_xll.SNL.Clients.Office.Excel.Functions.SPG(A458, "NAICS_CODE", "Primary")</f>
        <v>513210 - Software Publishers</v>
      </c>
      <c r="L458" s="9" t="str">
        <f>_xll.SNL.Clients.Office.Excel.Functions.SPG(A458, "SP_TOPICTAG")</f>
        <v>Software Development; Data Integration; Customer Relationship Management; GovTech; Data Protection; Cloud Infrastructure; Process Automation</v>
      </c>
      <c r="M458" s="5">
        <f>_xll.SNL.Clients.Office.Excel.Functions.SPG(A458, "SP_PCT_SHARES_OWNED_ALL_INSTITUTIONS")</f>
        <v>95.48</v>
      </c>
      <c r="N458" s="9" t="str">
        <f>_xll.SNL.Clients.Office.Excel.Functions.SPG(A458, "RD_CREDIT_RATING_GLOBAL", "Issuer Credit Rating", "Local Currency LT|0")</f>
        <v/>
      </c>
      <c r="O458" s="9" t="str">
        <f>_xll.SNL.Clients.Office.Excel.Functions.SPG(A458, "RD_CWOL_GLOBAL", "Issuer Credit Rating", "Local Currency LT|0")</f>
        <v/>
      </c>
      <c r="P458" s="9" t="str">
        <f>_xll.SNL.Clients.Office.Excel.Functions.SPG(A458, "RD_RATING_ACTION_GLOBAL", "Issuer Credit Rating", "Local Currency LT|0")</f>
        <v/>
      </c>
      <c r="Q458" s="10" t="str">
        <f>_xll.SNL.Clients.Office.Excel.Functions.SPG(A458, "RD_LAST_REVIEW_DATE_GLOBAL", "Issuer Credit Rating", "Local Currency LT")</f>
        <v/>
      </c>
      <c r="R458" s="10" t="str">
        <f>_xll.SNL.Clients.Office.Excel.Functions.SPG(A458, "RD_CREDIT_RATING_DATE_GLOBAL", "Issuer Credit Rating", "Local Currency LT|0")</f>
        <v/>
      </c>
      <c r="S458" s="10" t="str">
        <f>_xll.SNL.Clients.Office.Excel.Functions.SPG(A458, "RD_CREDIT_WATCH_OUTLOOK_DATE_GLOBAL", "Issuer Credit Rating", "Local Currency LT|0")</f>
        <v/>
      </c>
    </row>
    <row r="459" spans="1:19">
      <c r="A459" t="s">
        <v>463</v>
      </c>
      <c r="B459" t="str">
        <f>_xll.SNL.Clients.Office.Excel.Functions.SPG(A459,"SP_IPO_DATE")</f>
        <v/>
      </c>
      <c r="C459" s="5">
        <f>_xll.SNL.Clients.Office.Excel.Functions.SPG(A459, "SP_VOLUME_AVG_WEEKLY_TO_SHARES_OUT", , "1M")</f>
        <v>4.2642711209470354</v>
      </c>
      <c r="D459" s="5">
        <f>_xll.SNL.Clients.Office.Excel.Functions.SPG(A459, "SP_VOLUME_AVG_WEEKLY_TO_SHARES_OUT", , "3M")</f>
        <v>4.302912075527396</v>
      </c>
      <c r="E459" s="5">
        <f>_xll.SNL.Clients.Office.Excel.Functions.SPG(A459, "SP_VOLUME_AVG_DAILY_TO_1YR_AVG_DAILY", , "1M")</f>
        <v>101.36</v>
      </c>
      <c r="F459" s="5">
        <f>_xll.SNL.Clients.Office.Excel.Functions.SPG(A459, "SP_VOLUME_AVG_DAILY_TO_1YR_AVG_DAILY", , "3M")</f>
        <v>102.28</v>
      </c>
      <c r="G459" s="9" t="str">
        <f>_xll.SNL.Clients.Office.Excel.Functions.SPG(A459, "IQ_SECTOR")</f>
        <v>Consumer Staples</v>
      </c>
      <c r="H459" s="9" t="str">
        <f>_xll.SNL.Clients.Office.Excel.Functions.SPG(A459, "IQ_INDUSTRY_GROUP")</f>
        <v>Food, Beverage and Tobacco</v>
      </c>
      <c r="I459" s="9" t="str">
        <f>_xll.SNL.Clients.Office.Excel.Functions.SPG(A459, "IQ_INDUSTRY")</f>
        <v>Food Products</v>
      </c>
      <c r="J459" s="9" t="str">
        <f>_xll.SNL.Clients.Office.Excel.Functions.SPG(A459, "IQ_PRIMARY_INDUSTRY")</f>
        <v>Packaged Foods and Meats</v>
      </c>
      <c r="K459" s="9" t="str">
        <f>_xll.SNL.Clients.Office.Excel.Functions.SPG(A459, "NAICS_CODE", "Primary")</f>
        <v>31161 - Animal Slaughtering and Processing</v>
      </c>
      <c r="L459" s="9" t="str">
        <f>_xll.SNL.Clients.Office.Excel.Functions.SPG(A459, "SP_TOPICTAG")</f>
        <v>Animal Feed; Farming; Livestock; Alternative Protein</v>
      </c>
      <c r="M459" s="5">
        <f>_xll.SNL.Clients.Office.Excel.Functions.SPG(A459, "SP_PCT_SHARES_OWNED_ALL_INSTITUTIONS")</f>
        <v>69.349999999999994</v>
      </c>
      <c r="N459" s="9" t="str">
        <f>_xll.SNL.Clients.Office.Excel.Functions.SPG(A459, "RD_CREDIT_RATING_GLOBAL", "Issuer Credit Rating", "Local Currency LT|0")</f>
        <v>BBB</v>
      </c>
      <c r="O459" s="9" t="str">
        <f>_xll.SNL.Clients.Office.Excel.Functions.SPG(A459, "RD_CWOL_GLOBAL", "Issuer Credit Rating", "Local Currency LT|0")</f>
        <v>Stable</v>
      </c>
      <c r="P459" s="9" t="str">
        <f>_xll.SNL.Clients.Office.Excel.Functions.SPG(A459, "RD_RATING_ACTION_GLOBAL", "Issuer Credit Rating", "Local Currency LT|0")</f>
        <v>Downgrade | CreditWatch/Outlook (11/28/2023)</v>
      </c>
      <c r="Q459" s="10">
        <f>_xll.SNL.Clients.Office.Excel.Functions.SPG(A459, "RD_LAST_REVIEW_DATE_GLOBAL", "Issuer Credit Rating", "Local Currency LT")</f>
        <v>45348</v>
      </c>
      <c r="R459" s="10">
        <f>_xll.SNL.Clients.Office.Excel.Functions.SPG(A459, "RD_CREDIT_RATING_DATE_GLOBAL", "Issuer Credit Rating", "Local Currency LT|0")</f>
        <v>45258</v>
      </c>
      <c r="S459" s="10">
        <f>_xll.SNL.Clients.Office.Excel.Functions.SPG(A459, "RD_CREDIT_WATCH_OUTLOOK_DATE_GLOBAL", "Issuer Credit Rating", "Local Currency LT|0")</f>
        <v>45258</v>
      </c>
    </row>
    <row r="460" spans="1:19">
      <c r="A460" t="s">
        <v>464</v>
      </c>
      <c r="B460" t="str">
        <f>_xll.SNL.Clients.Office.Excel.Functions.SPG(A460,"SP_IPO_DATE")</f>
        <v/>
      </c>
      <c r="C460" s="5">
        <f>_xll.SNL.Clients.Office.Excel.Functions.SPG(A460, "SP_VOLUME_AVG_WEEKLY_TO_SHARES_OUT", , "1M")</f>
        <v>3.3742994708772254</v>
      </c>
      <c r="D460" s="5">
        <f>_xll.SNL.Clients.Office.Excel.Functions.SPG(A460, "SP_VOLUME_AVG_WEEKLY_TO_SHARES_OUT", , "3M")</f>
        <v>2.6361404567611215</v>
      </c>
      <c r="E460" s="5">
        <f>_xll.SNL.Clients.Office.Excel.Functions.SPG(A460, "SP_VOLUME_AVG_DAILY_TO_1YR_AVG_DAILY", , "1M")</f>
        <v>129.09</v>
      </c>
      <c r="F460" s="5">
        <f>_xll.SNL.Clients.Office.Excel.Functions.SPG(A460, "SP_VOLUME_AVG_DAILY_TO_1YR_AVG_DAILY", , "3M")</f>
        <v>100.85</v>
      </c>
      <c r="G460" s="9" t="str">
        <f>_xll.SNL.Clients.Office.Excel.Functions.SPG(A460, "IQ_SECTOR")</f>
        <v>Financials</v>
      </c>
      <c r="H460" s="9" t="str">
        <f>_xll.SNL.Clients.Office.Excel.Functions.SPG(A460, "IQ_INDUSTRY_GROUP")</f>
        <v>Banks</v>
      </c>
      <c r="I460" s="9" t="str">
        <f>_xll.SNL.Clients.Office.Excel.Functions.SPG(A460, "IQ_INDUSTRY")</f>
        <v>Banks</v>
      </c>
      <c r="J460" s="9" t="str">
        <f>_xll.SNL.Clients.Office.Excel.Functions.SPG(A460, "IQ_PRIMARY_INDUSTRY")</f>
        <v>Diversified Banks</v>
      </c>
      <c r="K460" s="9" t="str">
        <f>_xll.SNL.Clients.Office.Excel.Functions.SPG(A460, "NAICS_CODE", "Primary")</f>
        <v>522110 - Commercial Banking</v>
      </c>
      <c r="L460" s="9" t="str">
        <f>_xll.SNL.Clients.Office.Excel.Functions.SPG(A460, "SP_TOPICTAG")</f>
        <v>Consumer Lending; Digital Brokerage; Banking as a Service</v>
      </c>
      <c r="M460" s="5">
        <f>_xll.SNL.Clients.Office.Excel.Functions.SPG(A460, "SP_PCT_SHARES_OWNED_ALL_INSTITUTIONS")</f>
        <v>80.78</v>
      </c>
      <c r="N460" s="9" t="str">
        <f>_xll.SNL.Clients.Office.Excel.Functions.SPG(A460, "RD_CREDIT_RATING_GLOBAL", "Issuer Credit Rating", "Local Currency LT|0")</f>
        <v>A</v>
      </c>
      <c r="O460" s="9" t="str">
        <f>_xll.SNL.Clients.Office.Excel.Functions.SPG(A460, "RD_CWOL_GLOBAL", "Issuer Credit Rating", "Local Currency LT|0")</f>
        <v>Stable</v>
      </c>
      <c r="P460" s="9" t="str">
        <f>_xll.SNL.Clients.Office.Excel.Functions.SPG(A460, "RD_RATING_ACTION_GLOBAL", "Issuer Credit Rating", "Local Currency LT|0")</f>
        <v>Downgrade | CreditWatch/Outlook (05/11/2023)</v>
      </c>
      <c r="Q460" s="10">
        <f>_xll.SNL.Clients.Office.Excel.Functions.SPG(A460, "RD_LAST_REVIEW_DATE_GLOBAL", "Issuer Credit Rating", "Local Currency LT")</f>
        <v>45470</v>
      </c>
      <c r="R460" s="10">
        <f>_xll.SNL.Clients.Office.Excel.Functions.SPG(A460, "RD_CREDIT_RATING_DATE_GLOBAL", "Issuer Credit Rating", "Local Currency LT|0")</f>
        <v>45057</v>
      </c>
      <c r="S460" s="10">
        <f>_xll.SNL.Clients.Office.Excel.Functions.SPG(A460, "RD_CREDIT_WATCH_OUTLOOK_DATE_GLOBAL", "Issuer Credit Rating", "Local Currency LT|0")</f>
        <v>45057</v>
      </c>
    </row>
    <row r="461" spans="1:19">
      <c r="A461" t="s">
        <v>465</v>
      </c>
      <c r="B461" s="10">
        <f>_xll.SNL.Clients.Office.Excel.Functions.SPG(A461,"SP_IPO_DATE")</f>
        <v>43594</v>
      </c>
      <c r="C461" s="5">
        <f>_xll.SNL.Clients.Office.Excel.Functions.SPG(A461, "SP_VOLUME_AVG_WEEKLY_TO_SHARES_OUT", , "1M")</f>
        <v>7.5239348667099666</v>
      </c>
      <c r="D461" s="5">
        <f>_xll.SNL.Clients.Office.Excel.Functions.SPG(A461, "SP_VOLUME_AVG_WEEKLY_TO_SHARES_OUT", , "3M")</f>
        <v>6.6452835087354236</v>
      </c>
      <c r="E461" s="5">
        <f>_xll.SNL.Clients.Office.Excel.Functions.SPG(A461, "SP_VOLUME_AVG_DAILY_TO_1YR_AVG_DAILY", , "1M")</f>
        <v>157.94</v>
      </c>
      <c r="F461" s="5">
        <f>_xll.SNL.Clients.Office.Excel.Functions.SPG(A461, "SP_VOLUME_AVG_DAILY_TO_1YR_AVG_DAILY", , "3M")</f>
        <v>139.5</v>
      </c>
      <c r="G461" s="9" t="str">
        <f>_xll.SNL.Clients.Office.Excel.Functions.SPG(A461, "IQ_SECTOR")</f>
        <v>Industrials</v>
      </c>
      <c r="H461" s="9" t="str">
        <f>_xll.SNL.Clients.Office.Excel.Functions.SPG(A461, "IQ_INDUSTRY_GROUP")</f>
        <v>Transportation</v>
      </c>
      <c r="I461" s="9" t="str">
        <f>_xll.SNL.Clients.Office.Excel.Functions.SPG(A461, "IQ_INDUSTRY")</f>
        <v>Ground Transportation</v>
      </c>
      <c r="J461" s="9" t="str">
        <f>_xll.SNL.Clients.Office.Excel.Functions.SPG(A461, "IQ_PRIMARY_INDUSTRY")</f>
        <v>Passenger Ground Transportation</v>
      </c>
      <c r="K461" s="9" t="str">
        <f>_xll.SNL.Clients.Office.Excel.Functions.SPG(A461, "NAICS_CODE", "Primary")</f>
        <v>485310 - Taxi and Ridesharing Services</v>
      </c>
      <c r="L461" s="9" t="str">
        <f>_xll.SNL.Clients.Office.Excel.Functions.SPG(A461, "SP_TOPICTAG")</f>
        <v>Freight Service; Last Mile Transportation; Location Based Services; Ride Sharing; Car Sharing; Process Automation; Micro-Mobility</v>
      </c>
      <c r="M461" s="5">
        <f>_xll.SNL.Clients.Office.Excel.Functions.SPG(A461, "SP_PCT_SHARES_OWNED_ALL_INSTITUTIONS")</f>
        <v>84.95</v>
      </c>
      <c r="N461" s="9" t="str">
        <f>_xll.SNL.Clients.Office.Excel.Functions.SPG(A461, "RD_CREDIT_RATING_GLOBAL", "Issuer Credit Rating", "Local Currency LT|0")</f>
        <v>BBB-</v>
      </c>
      <c r="O461" s="9" t="str">
        <f>_xll.SNL.Clients.Office.Excel.Functions.SPG(A461, "RD_CWOL_GLOBAL", "Issuer Credit Rating", "Local Currency LT|0")</f>
        <v>Positive</v>
      </c>
      <c r="P461" s="9" t="str">
        <f>_xll.SNL.Clients.Office.Excel.Functions.SPG(A461, "RD_RATING_ACTION_GLOBAL", "Issuer Credit Rating", "Local Currency LT|0")</f>
        <v>Upgrade | CreditWatch/Outlook (08/16/2024)</v>
      </c>
      <c r="Q461" s="10">
        <f>_xll.SNL.Clients.Office.Excel.Functions.SPG(A461, "RD_LAST_REVIEW_DATE_GLOBAL", "Issuer Credit Rating", "Local Currency LT")</f>
        <v>45520</v>
      </c>
      <c r="R461" s="10">
        <f>_xll.SNL.Clients.Office.Excel.Functions.SPG(A461, "RD_CREDIT_RATING_DATE_GLOBAL", "Issuer Credit Rating", "Local Currency LT|0")</f>
        <v>45520</v>
      </c>
      <c r="S461" s="10">
        <f>_xll.SNL.Clients.Office.Excel.Functions.SPG(A461, "RD_CREDIT_WATCH_OUTLOOK_DATE_GLOBAL", "Issuer Credit Rating", "Local Currency LT|0")</f>
        <v>45520</v>
      </c>
    </row>
    <row r="462" spans="1:19">
      <c r="A462" t="s">
        <v>466</v>
      </c>
      <c r="B462" s="10">
        <f>_xll.SNL.Clients.Office.Excel.Functions.SPG(A462,"SP_IPO_DATE")</f>
        <v>28674</v>
      </c>
      <c r="C462" s="5">
        <f>_xll.SNL.Clients.Office.Excel.Functions.SPG(A462, "SP_VOLUME_AVG_WEEKLY_TO_SHARES_OUT", , "1M")</f>
        <v>2.9818966324414742</v>
      </c>
      <c r="D462" s="5">
        <f>_xll.SNL.Clients.Office.Excel.Functions.SPG(A462, "SP_VOLUME_AVG_WEEKLY_TO_SHARES_OUT", , "3M")</f>
        <v>2.8543867448615852</v>
      </c>
      <c r="E462" s="5">
        <f>_xll.SNL.Clients.Office.Excel.Functions.SPG(A462, "SP_VOLUME_AVG_DAILY_TO_1YR_AVG_DAILY", , "1M")</f>
        <v>87.21</v>
      </c>
      <c r="F462" s="5">
        <f>_xll.SNL.Clients.Office.Excel.Functions.SPG(A462, "SP_VOLUME_AVG_DAILY_TO_1YR_AVG_DAILY", , "3M")</f>
        <v>83.48</v>
      </c>
      <c r="G462" s="9" t="str">
        <f>_xll.SNL.Clients.Office.Excel.Functions.SPG(A462, "IQ_SECTOR")</f>
        <v>Real Estate</v>
      </c>
      <c r="H462" s="9" t="str">
        <f>_xll.SNL.Clients.Office.Excel.Functions.SPG(A462, "IQ_INDUSTRY_GROUP")</f>
        <v>Equity Real Estate Investment Trusts (REITs)</v>
      </c>
      <c r="I462" s="9" t="str">
        <f>_xll.SNL.Clients.Office.Excel.Functions.SPG(A462, "IQ_INDUSTRY")</f>
        <v>Residential REITs</v>
      </c>
      <c r="J462" s="9" t="str">
        <f>_xll.SNL.Clients.Office.Excel.Functions.SPG(A462, "IQ_PRIMARY_INDUSTRY")</f>
        <v>Multi-Family Residential REITs</v>
      </c>
      <c r="K462" s="9" t="str">
        <f>_xll.SNL.Clients.Office.Excel.Functions.SPG(A462, "NAICS_CODE", "Primary")</f>
        <v>531110 - Lessors of Residential Buildings and Dwellings</v>
      </c>
      <c r="L462" s="9" t="str">
        <f>_xll.SNL.Clients.Office.Excel.Functions.SPG(A462, "SP_TOPICTAG")</f>
        <v/>
      </c>
      <c r="M462" s="5">
        <f>_xll.SNL.Clients.Office.Excel.Functions.SPG(A462, "SP_PCT_SHARES_OWNED_ALL_INSTITUTIONS")</f>
        <v>90.81</v>
      </c>
      <c r="N462" s="9" t="str">
        <f>_xll.SNL.Clients.Office.Excel.Functions.SPG(A462, "RD_CREDIT_RATING_GLOBAL", "Issuer Credit Rating", "Local Currency LT|0")</f>
        <v>BBB+</v>
      </c>
      <c r="O462" s="9" t="str">
        <f>_xll.SNL.Clients.Office.Excel.Functions.SPG(A462, "RD_CWOL_GLOBAL", "Issuer Credit Rating", "Local Currency LT|0")</f>
        <v>Stable</v>
      </c>
      <c r="P462" s="9" t="str">
        <f>_xll.SNL.Clients.Office.Excel.Functions.SPG(A462, "RD_RATING_ACTION_GLOBAL", "Issuer Credit Rating", "Local Currency LT|0")</f>
        <v>Upgrade | CreditWatch/Outlook (06/03/2015)</v>
      </c>
      <c r="Q462" s="10">
        <f>_xll.SNL.Clients.Office.Excel.Functions.SPG(A462, "RD_LAST_REVIEW_DATE_GLOBAL", "Issuer Credit Rating", "Local Currency LT")</f>
        <v>45467</v>
      </c>
      <c r="R462" s="10">
        <f>_xll.SNL.Clients.Office.Excel.Functions.SPG(A462, "RD_CREDIT_RATING_DATE_GLOBAL", "Issuer Credit Rating", "Local Currency LT|0")</f>
        <v>42158</v>
      </c>
      <c r="S462" s="10">
        <f>_xll.SNL.Clients.Office.Excel.Functions.SPG(A462, "RD_CREDIT_WATCH_OUTLOOK_DATE_GLOBAL", "Issuer Credit Rating", "Local Currency LT|0")</f>
        <v>42158</v>
      </c>
    </row>
    <row r="463" spans="1:19">
      <c r="A463" t="s">
        <v>467</v>
      </c>
      <c r="B463" s="10">
        <f>_xll.SNL.Clients.Office.Excel.Functions.SPG(A463,"SP_IPO_DATE")</f>
        <v>39379</v>
      </c>
      <c r="C463" s="5">
        <f>_xll.SNL.Clients.Office.Excel.Functions.SPG(A463, "SP_VOLUME_AVG_WEEKLY_TO_SHARES_OUT", , "1M")</f>
        <v>8.7941056838424494</v>
      </c>
      <c r="D463" s="5">
        <f>_xll.SNL.Clients.Office.Excel.Functions.SPG(A463, "SP_VOLUME_AVG_WEEKLY_TO_SHARES_OUT", , "3M")</f>
        <v>10.12810311944094</v>
      </c>
      <c r="E463" s="5">
        <f>_xll.SNL.Clients.Office.Excel.Functions.SPG(A463, "SP_VOLUME_AVG_DAILY_TO_1YR_AVG_DAILY", , "1M")</f>
        <v>81.61</v>
      </c>
      <c r="F463" s="5">
        <f>_xll.SNL.Clients.Office.Excel.Functions.SPG(A463, "SP_VOLUME_AVG_DAILY_TO_1YR_AVG_DAILY", , "3M")</f>
        <v>93.99</v>
      </c>
      <c r="G463" s="9" t="str">
        <f>_xll.SNL.Clients.Office.Excel.Functions.SPG(A463, "IQ_SECTOR")</f>
        <v>Consumer Discretionary</v>
      </c>
      <c r="H463" s="9" t="str">
        <f>_xll.SNL.Clients.Office.Excel.Functions.SPG(A463, "IQ_INDUSTRY_GROUP")</f>
        <v>Consumer Discretionary Distribution and Retail</v>
      </c>
      <c r="I463" s="9" t="str">
        <f>_xll.SNL.Clients.Office.Excel.Functions.SPG(A463, "IQ_INDUSTRY")</f>
        <v>Specialty Retail</v>
      </c>
      <c r="J463" s="9" t="str">
        <f>_xll.SNL.Clients.Office.Excel.Functions.SPG(A463, "IQ_PRIMARY_INDUSTRY")</f>
        <v>Other Specialty Retail</v>
      </c>
      <c r="K463" s="9" t="str">
        <f>_xll.SNL.Clients.Office.Excel.Functions.SPG(A463, "NAICS_CODE", "Primary")</f>
        <v>456120 - Cosmetics, Beauty Supplies, and Perfume Retailers</v>
      </c>
      <c r="L463" s="9" t="str">
        <f>_xll.SNL.Clients.Office.Excel.Functions.SPG(A463, "SP_TOPICTAG")</f>
        <v/>
      </c>
      <c r="M463" s="5">
        <f>_xll.SNL.Clients.Office.Excel.Functions.SPG(A463, "SP_PCT_SHARES_OWNED_ALL_INSTITUTIONS")</f>
        <v>91.84</v>
      </c>
      <c r="N463" s="9" t="str">
        <f>_xll.SNL.Clients.Office.Excel.Functions.SPG(A463, "RD_CREDIT_RATING_GLOBAL", "Issuer Credit Rating", "Local Currency LT|0")</f>
        <v/>
      </c>
      <c r="O463" s="9" t="str">
        <f>_xll.SNL.Clients.Office.Excel.Functions.SPG(A463, "RD_CWOL_GLOBAL", "Issuer Credit Rating", "Local Currency LT|0")</f>
        <v/>
      </c>
      <c r="P463" s="9" t="str">
        <f>_xll.SNL.Clients.Office.Excel.Functions.SPG(A463, "RD_RATING_ACTION_GLOBAL", "Issuer Credit Rating", "Local Currency LT|0")</f>
        <v/>
      </c>
      <c r="Q463" s="10" t="str">
        <f>_xll.SNL.Clients.Office.Excel.Functions.SPG(A463, "RD_LAST_REVIEW_DATE_GLOBAL", "Issuer Credit Rating", "Local Currency LT")</f>
        <v/>
      </c>
      <c r="R463" s="10" t="str">
        <f>_xll.SNL.Clients.Office.Excel.Functions.SPG(A463, "RD_CREDIT_RATING_DATE_GLOBAL", "Issuer Credit Rating", "Local Currency LT|0")</f>
        <v/>
      </c>
      <c r="S463" s="10" t="str">
        <f>_xll.SNL.Clients.Office.Excel.Functions.SPG(A463, "RD_CREDIT_WATCH_OUTLOOK_DATE_GLOBAL", "Issuer Credit Rating", "Local Currency LT|0")</f>
        <v/>
      </c>
    </row>
    <row r="464" spans="1:19">
      <c r="A464" t="s">
        <v>468</v>
      </c>
      <c r="B464" t="str">
        <f>_xll.SNL.Clients.Office.Excel.Functions.SPG(A464,"SP_IPO_DATE")</f>
        <v/>
      </c>
      <c r="C464" s="5">
        <f>_xll.SNL.Clients.Office.Excel.Functions.SPG(A464, "SP_VOLUME_AVG_WEEKLY_TO_SHARES_OUT", , "1M")</f>
        <v>2.3990636376557144</v>
      </c>
      <c r="D464" s="5">
        <f>_xll.SNL.Clients.Office.Excel.Functions.SPG(A464, "SP_VOLUME_AVG_WEEKLY_TO_SHARES_OUT", , "3M")</f>
        <v>2.2285202854811055</v>
      </c>
      <c r="E464" s="5">
        <f>_xll.SNL.Clients.Office.Excel.Functions.SPG(A464, "SP_VOLUME_AVG_DAILY_TO_1YR_AVG_DAILY", , "1M")</f>
        <v>121.44</v>
      </c>
      <c r="F464" s="5">
        <f>_xll.SNL.Clients.Office.Excel.Functions.SPG(A464, "SP_VOLUME_AVG_DAILY_TO_1YR_AVG_DAILY", , "3M")</f>
        <v>112.81</v>
      </c>
      <c r="G464" s="9" t="str">
        <f>_xll.SNL.Clients.Office.Excel.Functions.SPG(A464, "IQ_SECTOR")</f>
        <v>Industrials</v>
      </c>
      <c r="H464" s="9" t="str">
        <f>_xll.SNL.Clients.Office.Excel.Functions.SPG(A464, "IQ_INDUSTRY_GROUP")</f>
        <v>Transportation</v>
      </c>
      <c r="I464" s="9" t="str">
        <f>_xll.SNL.Clients.Office.Excel.Functions.SPG(A464, "IQ_INDUSTRY")</f>
        <v>Ground Transportation</v>
      </c>
      <c r="J464" s="9" t="str">
        <f>_xll.SNL.Clients.Office.Excel.Functions.SPG(A464, "IQ_PRIMARY_INDUSTRY")</f>
        <v>Rail Transportation</v>
      </c>
      <c r="K464" s="9" t="str">
        <f>_xll.SNL.Clients.Office.Excel.Functions.SPG(A464, "NAICS_CODE", "Primary")</f>
        <v>482111 - Line-Haul Railroads</v>
      </c>
      <c r="L464" s="9" t="str">
        <f>_xll.SNL.Clients.Office.Excel.Functions.SPG(A464, "SP_TOPICTAG")</f>
        <v>Animal Feed; Farming; Fleet Management; Freight Service; GPS; Marine Transportation</v>
      </c>
      <c r="M464" s="5">
        <f>_xll.SNL.Clients.Office.Excel.Functions.SPG(A464, "SP_PCT_SHARES_OWNED_ALL_INSTITUTIONS")</f>
        <v>81.7</v>
      </c>
      <c r="N464" s="9" t="str">
        <f>_xll.SNL.Clients.Office.Excel.Functions.SPG(A464, "RD_CREDIT_RATING_GLOBAL", "Issuer Credit Rating", "Local Currency LT|0")</f>
        <v>A-</v>
      </c>
      <c r="O464" s="9" t="str">
        <f>_xll.SNL.Clients.Office.Excel.Functions.SPG(A464, "RD_CWOL_GLOBAL", "Issuer Credit Rating", "Local Currency LT|0")</f>
        <v>Stable</v>
      </c>
      <c r="P464" s="9" t="str">
        <f>_xll.SNL.Clients.Office.Excel.Functions.SPG(A464, "RD_RATING_ACTION_GLOBAL", "Issuer Credit Rating", "Local Currency LT|0")</f>
        <v>Downgrade | CreditWatch/Outlook (05/31/2018)</v>
      </c>
      <c r="Q464" s="10">
        <f>_xll.SNL.Clients.Office.Excel.Functions.SPG(A464, "RD_LAST_REVIEW_DATE_GLOBAL", "Issuer Credit Rating", "Local Currency LT")</f>
        <v>45510</v>
      </c>
      <c r="R464" s="10">
        <f>_xll.SNL.Clients.Office.Excel.Functions.SPG(A464, "RD_CREDIT_RATING_DATE_GLOBAL", "Issuer Credit Rating", "Local Currency LT|0")</f>
        <v>43251</v>
      </c>
      <c r="S464" s="10">
        <f>_xll.SNL.Clients.Office.Excel.Functions.SPG(A464, "RD_CREDIT_WATCH_OUTLOOK_DATE_GLOBAL", "Issuer Credit Rating", "Local Currency LT|0")</f>
        <v>43251</v>
      </c>
    </row>
    <row r="465" spans="1:19">
      <c r="A465" t="s">
        <v>469</v>
      </c>
      <c r="B465" t="str">
        <f>_xll.SNL.Clients.Office.Excel.Functions.SPG(A465,"SP_IPO_DATE")</f>
        <v/>
      </c>
      <c r="C465" s="5">
        <f>_xll.SNL.Clients.Office.Excel.Functions.SPG(A465, "SP_VOLUME_AVG_WEEKLY_TO_SHARES_OUT", , "1M")</f>
        <v>10.046412933383369</v>
      </c>
      <c r="D465" s="5">
        <f>_xll.SNL.Clients.Office.Excel.Functions.SPG(A465, "SP_VOLUME_AVG_WEEKLY_TO_SHARES_OUT", , "3M")</f>
        <v>8.3902915766962156</v>
      </c>
      <c r="E465" s="5">
        <f>_xll.SNL.Clients.Office.Excel.Functions.SPG(A465, "SP_VOLUME_AVG_DAILY_TO_1YR_AVG_DAILY", , "1M")</f>
        <v>86.78</v>
      </c>
      <c r="F465" s="5">
        <f>_xll.SNL.Clients.Office.Excel.Functions.SPG(A465, "SP_VOLUME_AVG_DAILY_TO_1YR_AVG_DAILY", , "3M")</f>
        <v>72.47</v>
      </c>
      <c r="G465" s="9" t="str">
        <f>_xll.SNL.Clients.Office.Excel.Functions.SPG(A465, "IQ_SECTOR")</f>
        <v>Industrials</v>
      </c>
      <c r="H465" s="9" t="str">
        <f>_xll.SNL.Clients.Office.Excel.Functions.SPG(A465, "IQ_INDUSTRY_GROUP")</f>
        <v>Transportation</v>
      </c>
      <c r="I465" s="9" t="str">
        <f>_xll.SNL.Clients.Office.Excel.Functions.SPG(A465, "IQ_INDUSTRY")</f>
        <v>Passenger Airlines</v>
      </c>
      <c r="J465" s="9" t="str">
        <f>_xll.SNL.Clients.Office.Excel.Functions.SPG(A465, "IQ_PRIMARY_INDUSTRY")</f>
        <v>Passenger Airlines</v>
      </c>
      <c r="K465" s="9" t="str">
        <f>_xll.SNL.Clients.Office.Excel.Functions.SPG(A465, "NAICS_CODE", "Primary")</f>
        <v>48111 - Scheduled Air Transportation</v>
      </c>
      <c r="L465" s="9" t="str">
        <f>_xll.SNL.Clients.Office.Excel.Functions.SPG(A465, "SP_TOPICTAG")</f>
        <v>Business Travel; Fleet Management; Freight Service; Passenger Aircraft Manufacturing</v>
      </c>
      <c r="M465" s="5">
        <f>_xll.SNL.Clients.Office.Excel.Functions.SPG(A465, "SP_PCT_SHARES_OWNED_ALL_INSTITUTIONS")</f>
        <v>81.56</v>
      </c>
      <c r="N465" s="9" t="str">
        <f>_xll.SNL.Clients.Office.Excel.Functions.SPG(A465, "RD_CREDIT_RATING_GLOBAL", "Issuer Credit Rating", "Local Currency LT|0")</f>
        <v>BB</v>
      </c>
      <c r="O465" s="9" t="str">
        <f>_xll.SNL.Clients.Office.Excel.Functions.SPG(A465, "RD_CWOL_GLOBAL", "Issuer Credit Rating", "Local Currency LT|0")</f>
        <v>Stable</v>
      </c>
      <c r="P465" s="9" t="str">
        <f>_xll.SNL.Clients.Office.Excel.Functions.SPG(A465, "RD_RATING_ACTION_GLOBAL", "Issuer Credit Rating", "Local Currency LT|0")</f>
        <v>Upgrade | CreditWatch/Outlook (11/26/2024)</v>
      </c>
      <c r="Q465" s="10">
        <f>_xll.SNL.Clients.Office.Excel.Functions.SPG(A465, "RD_LAST_REVIEW_DATE_GLOBAL", "Issuer Credit Rating", "Local Currency LT")</f>
        <v>45622</v>
      </c>
      <c r="R465" s="10">
        <f>_xll.SNL.Clients.Office.Excel.Functions.SPG(A465, "RD_CREDIT_RATING_DATE_GLOBAL", "Issuer Credit Rating", "Local Currency LT|0")</f>
        <v>45622</v>
      </c>
      <c r="S465" s="10">
        <f>_xll.SNL.Clients.Office.Excel.Functions.SPG(A465, "RD_CREDIT_WATCH_OUTLOOK_DATE_GLOBAL", "Issuer Credit Rating", "Local Currency LT|0")</f>
        <v>45622</v>
      </c>
    </row>
    <row r="466" spans="1:19">
      <c r="A466" t="s">
        <v>470</v>
      </c>
      <c r="B466" s="10">
        <f>_xll.SNL.Clients.Office.Excel.Functions.SPG(A466,"SP_IPO_DATE")</f>
        <v>36473</v>
      </c>
      <c r="C466" s="5">
        <f>_xll.SNL.Clients.Office.Excel.Functions.SPG(A466, "SP_VOLUME_AVG_WEEKLY_TO_SHARES_OUT", , "1M")</f>
        <v>5.2854495666814474</v>
      </c>
      <c r="D466" s="5">
        <f>_xll.SNL.Clients.Office.Excel.Functions.SPG(A466, "SP_VOLUME_AVG_WEEKLY_TO_SHARES_OUT", , "3M")</f>
        <v>3.7286737805506718</v>
      </c>
      <c r="E466" s="5">
        <f>_xll.SNL.Clients.Office.Excel.Functions.SPG(A466, "SP_VOLUME_AVG_DAILY_TO_1YR_AVG_DAILY", , "1M")</f>
        <v>173.58</v>
      </c>
      <c r="F466" s="5">
        <f>_xll.SNL.Clients.Office.Excel.Functions.SPG(A466, "SP_VOLUME_AVG_DAILY_TO_1YR_AVG_DAILY", , "3M")</f>
        <v>122.45</v>
      </c>
      <c r="G466" s="9" t="str">
        <f>_xll.SNL.Clients.Office.Excel.Functions.SPG(A466, "IQ_SECTOR")</f>
        <v>Industrials</v>
      </c>
      <c r="H466" s="9" t="str">
        <f>_xll.SNL.Clients.Office.Excel.Functions.SPG(A466, "IQ_INDUSTRY_GROUP")</f>
        <v>Transportation</v>
      </c>
      <c r="I466" s="9" t="str">
        <f>_xll.SNL.Clients.Office.Excel.Functions.SPG(A466, "IQ_INDUSTRY")</f>
        <v>Air Freight and Logistics</v>
      </c>
      <c r="J466" s="9" t="str">
        <f>_xll.SNL.Clients.Office.Excel.Functions.SPG(A466, "IQ_PRIMARY_INDUSTRY")</f>
        <v>Air Freight and Logistics</v>
      </c>
      <c r="K466" s="9" t="str">
        <f>_xll.SNL.Clients.Office.Excel.Functions.SPG(A466, "NAICS_CODE", "Primary")</f>
        <v>49211 - Couriers and Express Delivery Services</v>
      </c>
      <c r="L466" s="9" t="str">
        <f>_xll.SNL.Clients.Office.Excel.Functions.SPG(A466, "SP_TOPICTAG")</f>
        <v>Freight Service; Marine Transportation; Courier Service; Utility Scale Solar</v>
      </c>
      <c r="M466" s="5">
        <f>_xll.SNL.Clients.Office.Excel.Functions.SPG(A466, "SP_PCT_SHARES_OWNED_ALL_INSTITUTIONS")</f>
        <v>61.92</v>
      </c>
      <c r="N466" s="9" t="str">
        <f>_xll.SNL.Clients.Office.Excel.Functions.SPG(A466, "RD_CREDIT_RATING_GLOBAL", "Issuer Credit Rating", "Local Currency LT|0")</f>
        <v>A</v>
      </c>
      <c r="O466" s="9" t="str">
        <f>_xll.SNL.Clients.Office.Excel.Functions.SPG(A466, "RD_CWOL_GLOBAL", "Issuer Credit Rating", "Local Currency LT|0")</f>
        <v>Stable</v>
      </c>
      <c r="P466" s="9" t="str">
        <f>_xll.SNL.Clients.Office.Excel.Functions.SPG(A466, "RD_RATING_ACTION_GLOBAL", "Issuer Credit Rating", "Local Currency LT|0")</f>
        <v>Upgrade | CreditWatch/Outlook (05/09/2022)</v>
      </c>
      <c r="Q466" s="10">
        <f>_xll.SNL.Clients.Office.Excel.Functions.SPG(A466, "RD_LAST_REVIEW_DATE_GLOBAL", "Issuer Credit Rating", "Local Currency LT")</f>
        <v>45446</v>
      </c>
      <c r="R466" s="10">
        <f>_xll.SNL.Clients.Office.Excel.Functions.SPG(A466, "RD_CREDIT_RATING_DATE_GLOBAL", "Issuer Credit Rating", "Local Currency LT|0")</f>
        <v>44690</v>
      </c>
      <c r="S466" s="10">
        <f>_xll.SNL.Clients.Office.Excel.Functions.SPG(A466, "RD_CREDIT_WATCH_OUTLOOK_DATE_GLOBAL", "Issuer Credit Rating", "Local Currency LT|0")</f>
        <v>44690</v>
      </c>
    </row>
    <row r="467" spans="1:19">
      <c r="A467" t="s">
        <v>471</v>
      </c>
      <c r="B467" t="str">
        <f>_xll.SNL.Clients.Office.Excel.Functions.SPG(A467,"SP_IPO_DATE")</f>
        <v/>
      </c>
      <c r="C467" s="5">
        <f>_xll.SNL.Clients.Office.Excel.Functions.SPG(A467, "SP_VOLUME_AVG_WEEKLY_TO_SHARES_OUT", , "1M")</f>
        <v>5.3053450710088281</v>
      </c>
      <c r="D467" s="5">
        <f>_xll.SNL.Clients.Office.Excel.Functions.SPG(A467, "SP_VOLUME_AVG_WEEKLY_TO_SHARES_OUT", , "3M")</f>
        <v>4.4551047066494878</v>
      </c>
      <c r="E467" s="5">
        <f>_xll.SNL.Clients.Office.Excel.Functions.SPG(A467, "SP_VOLUME_AVG_DAILY_TO_1YR_AVG_DAILY", , "1M")</f>
        <v>128.13999999999999</v>
      </c>
      <c r="F467" s="5">
        <f>_xll.SNL.Clients.Office.Excel.Functions.SPG(A467, "SP_VOLUME_AVG_DAILY_TO_1YR_AVG_DAILY", , "3M")</f>
        <v>107.61</v>
      </c>
      <c r="G467" s="9" t="str">
        <f>_xll.SNL.Clients.Office.Excel.Functions.SPG(A467, "IQ_SECTOR")</f>
        <v>Industrials</v>
      </c>
      <c r="H467" s="9" t="str">
        <f>_xll.SNL.Clients.Office.Excel.Functions.SPG(A467, "IQ_INDUSTRY_GROUP")</f>
        <v>Capital Goods</v>
      </c>
      <c r="I467" s="9" t="str">
        <f>_xll.SNL.Clients.Office.Excel.Functions.SPG(A467, "IQ_INDUSTRY")</f>
        <v>Trading Companies and Distributors</v>
      </c>
      <c r="J467" s="9" t="str">
        <f>_xll.SNL.Clients.Office.Excel.Functions.SPG(A467, "IQ_PRIMARY_INDUSTRY")</f>
        <v>Trading Companies and Distributors</v>
      </c>
      <c r="K467" s="9" t="str">
        <f>_xll.SNL.Clients.Office.Excel.Functions.SPG(A467, "NAICS_CODE", "Primary")</f>
        <v>532490 - Other Commercial and Industrial Machinery and Equipment Rental and Leasing</v>
      </c>
      <c r="L467" s="9" t="str">
        <f>_xll.SNL.Clients.Office.Excel.Functions.SPG(A467, "SP_TOPICTAG")</f>
        <v>Fast-Moving Consumer Goods; Customer Relationship Management; Car Sharing</v>
      </c>
      <c r="M467" s="5">
        <f>_xll.SNL.Clients.Office.Excel.Functions.SPG(A467, "SP_PCT_SHARES_OWNED_ALL_INSTITUTIONS")</f>
        <v>95.17</v>
      </c>
      <c r="N467" s="9" t="str">
        <f>_xll.SNL.Clients.Office.Excel.Functions.SPG(A467, "RD_CREDIT_RATING_GLOBAL", "Issuer Credit Rating", "Local Currency LT|0")</f>
        <v>BB+</v>
      </c>
      <c r="O467" s="9" t="str">
        <f>_xll.SNL.Clients.Office.Excel.Functions.SPG(A467, "RD_CWOL_GLOBAL", "Issuer Credit Rating", "Local Currency LT|0")</f>
        <v>Stable</v>
      </c>
      <c r="P467" s="9" t="str">
        <f>_xll.SNL.Clients.Office.Excel.Functions.SPG(A467, "RD_RATING_ACTION_GLOBAL", "Issuer Credit Rating", "Local Currency LT|0")</f>
        <v>Upgrade | CreditWatch/Outlook (03/05/2021)</v>
      </c>
      <c r="Q467" s="10">
        <f>_xll.SNL.Clients.Office.Excel.Functions.SPG(A467, "RD_LAST_REVIEW_DATE_GLOBAL", "Issuer Credit Rating", "Local Currency LT")</f>
        <v>45363</v>
      </c>
      <c r="R467" s="10">
        <f>_xll.SNL.Clients.Office.Excel.Functions.SPG(A467, "RD_CREDIT_RATING_DATE_GLOBAL", "Issuer Credit Rating", "Local Currency LT|0")</f>
        <v>44260</v>
      </c>
      <c r="S467" s="10">
        <f>_xll.SNL.Clients.Office.Excel.Functions.SPG(A467, "RD_CREDIT_WATCH_OUTLOOK_DATE_GLOBAL", "Issuer Credit Rating", "Local Currency LT|0")</f>
        <v>44260</v>
      </c>
    </row>
    <row r="468" spans="1:19">
      <c r="A468" t="s">
        <v>472</v>
      </c>
      <c r="B468" s="10">
        <f>_xll.SNL.Clients.Office.Excel.Functions.SPG(A468,"SP_IPO_DATE")</f>
        <v>30972</v>
      </c>
      <c r="C468" s="5">
        <f>_xll.SNL.Clients.Office.Excel.Functions.SPG(A468, "SP_VOLUME_AVG_WEEKLY_TO_SHARES_OUT", , "1M")</f>
        <v>2.4182686844632149</v>
      </c>
      <c r="D468" s="5">
        <f>_xll.SNL.Clients.Office.Excel.Functions.SPG(A468, "SP_VOLUME_AVG_WEEKLY_TO_SHARES_OUT", , "3M")</f>
        <v>2.6684502221287092</v>
      </c>
      <c r="E468" s="5">
        <f>_xll.SNL.Clients.Office.Excel.Functions.SPG(A468, "SP_VOLUME_AVG_DAILY_TO_1YR_AVG_DAILY", , "1M")</f>
        <v>108.54</v>
      </c>
      <c r="F468" s="5">
        <f>_xll.SNL.Clients.Office.Excel.Functions.SPG(A468, "SP_VOLUME_AVG_DAILY_TO_1YR_AVG_DAILY", , "3M")</f>
        <v>119.76</v>
      </c>
      <c r="G468" s="9" t="str">
        <f>_xll.SNL.Clients.Office.Excel.Functions.SPG(A468, "IQ_SECTOR")</f>
        <v>Health Care</v>
      </c>
      <c r="H468" s="9" t="str">
        <f>_xll.SNL.Clients.Office.Excel.Functions.SPG(A468, "IQ_INDUSTRY_GROUP")</f>
        <v>Health Care Equipment and Services</v>
      </c>
      <c r="I468" s="9" t="str">
        <f>_xll.SNL.Clients.Office.Excel.Functions.SPG(A468, "IQ_INDUSTRY")</f>
        <v>Health Care Providers and Services</v>
      </c>
      <c r="J468" s="9" t="str">
        <f>_xll.SNL.Clients.Office.Excel.Functions.SPG(A468, "IQ_PRIMARY_INDUSTRY")</f>
        <v>Managed Health Care</v>
      </c>
      <c r="K468" s="9" t="str">
        <f>_xll.SNL.Clients.Office.Excel.Functions.SPG(A468, "NAICS_CODE", "Primary")</f>
        <v>621491 - HMO Medical Centers</v>
      </c>
      <c r="L468" s="9" t="str">
        <f>_xll.SNL.Clients.Office.Excel.Functions.SPG(A468, "SP_TOPICTAG")</f>
        <v>Health Diagnostics; MHealth; Employee Benefits; Chronic Diseases; Digital Wellness</v>
      </c>
      <c r="M468" s="5">
        <f>_xll.SNL.Clients.Office.Excel.Functions.SPG(A468, "SP_PCT_SHARES_OWNED_ALL_INSTITUTIONS")</f>
        <v>89.57</v>
      </c>
      <c r="N468" s="9" t="str">
        <f>_xll.SNL.Clients.Office.Excel.Functions.SPG(A468, "RD_CREDIT_RATING_GLOBAL", "Issuer Credit Rating", "Local Currency LT|0")</f>
        <v>A+</v>
      </c>
      <c r="O468" s="9" t="str">
        <f>_xll.SNL.Clients.Office.Excel.Functions.SPG(A468, "RD_CWOL_GLOBAL", "Issuer Credit Rating", "Local Currency LT|0")</f>
        <v>Stable</v>
      </c>
      <c r="P468" s="9" t="str">
        <f>_xll.SNL.Clients.Office.Excel.Functions.SPG(A468, "RD_RATING_ACTION_GLOBAL", "Issuer Credit Rating", "Local Currency LT|0")</f>
        <v>CreditWatch/Outlook (01/30/2018)</v>
      </c>
      <c r="Q468" s="10">
        <f>_xll.SNL.Clients.Office.Excel.Functions.SPG(A468, "RD_LAST_REVIEW_DATE_GLOBAL", "Issuer Credit Rating", "Local Currency LT")</f>
        <v>45502</v>
      </c>
      <c r="R468" s="10">
        <f>_xll.SNL.Clients.Office.Excel.Functions.SPG(A468, "RD_CREDIT_RATING_DATE_GLOBAL", "Issuer Credit Rating", "Local Currency LT|0")</f>
        <v>41946</v>
      </c>
      <c r="S468" s="10">
        <f>_xll.SNL.Clients.Office.Excel.Functions.SPG(A468, "RD_CREDIT_WATCH_OUTLOOK_DATE_GLOBAL", "Issuer Credit Rating", "Local Currency LT|0")</f>
        <v>43130</v>
      </c>
    </row>
    <row r="469" spans="1:19">
      <c r="A469" t="s">
        <v>473</v>
      </c>
      <c r="B469" t="str">
        <f>_xll.SNL.Clients.Office.Excel.Functions.SPG(A469,"SP_IPO_DATE")</f>
        <v/>
      </c>
      <c r="C469" s="5">
        <f>_xll.SNL.Clients.Office.Excel.Functions.SPG(A469, "SP_VOLUME_AVG_WEEKLY_TO_SHARES_OUT", , "1M")</f>
        <v>3.8538698954484705</v>
      </c>
      <c r="D469" s="5">
        <f>_xll.SNL.Clients.Office.Excel.Functions.SPG(A469, "SP_VOLUME_AVG_WEEKLY_TO_SHARES_OUT", , "3M")</f>
        <v>4.8875867231209549</v>
      </c>
      <c r="E469" s="5">
        <f>_xll.SNL.Clients.Office.Excel.Functions.SPG(A469, "SP_VOLUME_AVG_DAILY_TO_1YR_AVG_DAILY", , "1M")</f>
        <v>66.739999999999995</v>
      </c>
      <c r="F469" s="5">
        <f>_xll.SNL.Clients.Office.Excel.Functions.SPG(A469, "SP_VOLUME_AVG_DAILY_TO_1YR_AVG_DAILY", , "3M")</f>
        <v>84.64</v>
      </c>
      <c r="G469" s="9" t="str">
        <f>_xll.SNL.Clients.Office.Excel.Functions.SPG(A469, "IQ_SECTOR")</f>
        <v>Health Care</v>
      </c>
      <c r="H469" s="9" t="str">
        <f>_xll.SNL.Clients.Office.Excel.Functions.SPG(A469, "IQ_INDUSTRY_GROUP")</f>
        <v>Health Care Equipment and Services</v>
      </c>
      <c r="I469" s="9" t="str">
        <f>_xll.SNL.Clients.Office.Excel.Functions.SPG(A469, "IQ_INDUSTRY")</f>
        <v>Health Care Providers and Services</v>
      </c>
      <c r="J469" s="9" t="str">
        <f>_xll.SNL.Clients.Office.Excel.Functions.SPG(A469, "IQ_PRIMARY_INDUSTRY")</f>
        <v>Health Care Facilities</v>
      </c>
      <c r="K469" s="9" t="str">
        <f>_xll.SNL.Clients.Office.Excel.Functions.SPG(A469, "NAICS_CODE", "Primary")</f>
        <v>622110 - General Medical and Surgical Hospitals</v>
      </c>
      <c r="L469" s="9" t="str">
        <f>_xll.SNL.Clients.Office.Excel.Functions.SPG(A469, "SP_TOPICTAG")</f>
        <v>Health Diagnostics; Oncology; Surgery</v>
      </c>
      <c r="M469" s="5">
        <f>_xll.SNL.Clients.Office.Excel.Functions.SPG(A469, "SP_PCT_SHARES_OWNED_ALL_INSTITUTIONS")</f>
        <v>83.69</v>
      </c>
      <c r="N469" s="9" t="str">
        <f>_xll.SNL.Clients.Office.Excel.Functions.SPG(A469, "RD_CREDIT_RATING_GLOBAL", "Issuer Credit Rating", "Local Currency LT|0")</f>
        <v>BB+</v>
      </c>
      <c r="O469" s="9" t="str">
        <f>_xll.SNL.Clients.Office.Excel.Functions.SPG(A469, "RD_CWOL_GLOBAL", "Issuer Credit Rating", "Local Currency LT|0")</f>
        <v>Stable</v>
      </c>
      <c r="P469" s="9" t="str">
        <f>_xll.SNL.Clients.Office.Excel.Functions.SPG(A469, "RD_RATING_ACTION_GLOBAL", "Issuer Credit Rating", "Local Currency LT|0")</f>
        <v>Upgrade | CreditWatch/Outlook (03/25/2015)</v>
      </c>
      <c r="Q469" s="10">
        <f>_xll.SNL.Clients.Office.Excel.Functions.SPG(A469, "RD_LAST_REVIEW_DATE_GLOBAL", "Issuer Credit Rating", "Local Currency LT")</f>
        <v>45435</v>
      </c>
      <c r="R469" s="10">
        <f>_xll.SNL.Clients.Office.Excel.Functions.SPG(A469, "RD_CREDIT_RATING_DATE_GLOBAL", "Issuer Credit Rating", "Local Currency LT|0")</f>
        <v>42088</v>
      </c>
      <c r="S469" s="10">
        <f>_xll.SNL.Clients.Office.Excel.Functions.SPG(A469, "RD_CREDIT_WATCH_OUTLOOK_DATE_GLOBAL", "Issuer Credit Rating", "Local Currency LT|0")</f>
        <v>42088</v>
      </c>
    </row>
    <row r="470" spans="1:19">
      <c r="A470" t="s">
        <v>474</v>
      </c>
      <c r="B470" t="str">
        <f>_xll.SNL.Clients.Office.Excel.Functions.SPG(A470,"SP_IPO_DATE")</f>
        <v/>
      </c>
      <c r="C470" s="5">
        <f>_xll.SNL.Clients.Office.Excel.Functions.SPG(A470, "SP_VOLUME_AVG_WEEKLY_TO_SHARES_OUT", , "1M")</f>
        <v>5.2846788603312911</v>
      </c>
      <c r="D470" s="5">
        <f>_xll.SNL.Clients.Office.Excel.Functions.SPG(A470, "SP_VOLUME_AVG_WEEKLY_TO_SHARES_OUT", , "3M")</f>
        <v>4.496739164179786</v>
      </c>
      <c r="E470" s="5">
        <f>_xll.SNL.Clients.Office.Excel.Functions.SPG(A470, "SP_VOLUME_AVG_DAILY_TO_1YR_AVG_DAILY", , "1M")</f>
        <v>115.65</v>
      </c>
      <c r="F470" s="5">
        <f>_xll.SNL.Clients.Office.Excel.Functions.SPG(A470, "SP_VOLUME_AVG_DAILY_TO_1YR_AVG_DAILY", , "3M")</f>
        <v>98.41</v>
      </c>
      <c r="G470" s="9" t="str">
        <f>_xll.SNL.Clients.Office.Excel.Functions.SPG(A470, "IQ_SECTOR")</f>
        <v>Energy</v>
      </c>
      <c r="H470" s="9" t="str">
        <f>_xll.SNL.Clients.Office.Excel.Functions.SPG(A470, "IQ_INDUSTRY_GROUP")</f>
        <v>Energy</v>
      </c>
      <c r="I470" s="9" t="str">
        <f>_xll.SNL.Clients.Office.Excel.Functions.SPG(A470, "IQ_INDUSTRY")</f>
        <v>Oil, Gas and Consumable Fuels</v>
      </c>
      <c r="J470" s="9" t="str">
        <f>_xll.SNL.Clients.Office.Excel.Functions.SPG(A470, "IQ_PRIMARY_INDUSTRY")</f>
        <v>Oil and Gas Refining and Marketing</v>
      </c>
      <c r="K470" s="9" t="str">
        <f>_xll.SNL.Clients.Office.Excel.Functions.SPG(A470, "NAICS_CODE", "Primary")</f>
        <v>324110 - Petroleum Refineries</v>
      </c>
      <c r="L470" s="9" t="str">
        <f>_xll.SNL.Clients.Office.Excel.Functions.SPG(A470, "SP_TOPICTAG")</f>
        <v>Animal Feed; Disposal and Recycling; CleanTech; Biofuel; Sustainable Aviation Fuel (SAF); Bio-based and Renewable Materials</v>
      </c>
      <c r="M470" s="5">
        <f>_xll.SNL.Clients.Office.Excel.Functions.SPG(A470, "SP_PCT_SHARES_OWNED_ALL_INSTITUTIONS")</f>
        <v>85.09</v>
      </c>
      <c r="N470" s="9" t="str">
        <f>_xll.SNL.Clients.Office.Excel.Functions.SPG(A470, "RD_CREDIT_RATING_GLOBAL", "Issuer Credit Rating", "Local Currency LT|0")</f>
        <v>BBB</v>
      </c>
      <c r="O470" s="9" t="str">
        <f>_xll.SNL.Clients.Office.Excel.Functions.SPG(A470, "RD_CWOL_GLOBAL", "Issuer Credit Rating", "Local Currency LT|0")</f>
        <v>Stable</v>
      </c>
      <c r="P470" s="9" t="str">
        <f>_xll.SNL.Clients.Office.Excel.Functions.SPG(A470, "RD_RATING_ACTION_GLOBAL", "Issuer Credit Rating", "Local Currency LT|0")</f>
        <v>CreditWatch/Outlook (11/18/2021)</v>
      </c>
      <c r="Q470" s="10">
        <f>_xll.SNL.Clients.Office.Excel.Functions.SPG(A470, "RD_LAST_REVIEW_DATE_GLOBAL", "Issuer Credit Rating", "Local Currency LT")</f>
        <v>45443</v>
      </c>
      <c r="R470" s="10">
        <f>_xll.SNL.Clients.Office.Excel.Functions.SPG(A470, "RD_CREDIT_RATING_DATE_GLOBAL", "Issuer Credit Rating", "Local Currency LT|0")</f>
        <v>39028</v>
      </c>
      <c r="S470" s="10">
        <f>_xll.SNL.Clients.Office.Excel.Functions.SPG(A470, "RD_CREDIT_WATCH_OUTLOOK_DATE_GLOBAL", "Issuer Credit Rating", "Local Currency LT|0")</f>
        <v>44518</v>
      </c>
    </row>
    <row r="471" spans="1:19">
      <c r="A471" t="s">
        <v>475</v>
      </c>
      <c r="B471" t="str">
        <f>_xll.SNL.Clients.Office.Excel.Functions.SPG(A471,"SP_IPO_DATE")</f>
        <v/>
      </c>
      <c r="C471" s="5">
        <f>_xll.SNL.Clients.Office.Excel.Functions.SPG(A471, "SP_VOLUME_AVG_WEEKLY_TO_SHARES_OUT", , "1M")</f>
        <v>2.6949904265823901</v>
      </c>
      <c r="D471" s="5">
        <f>_xll.SNL.Clients.Office.Excel.Functions.SPG(A471, "SP_VOLUME_AVG_WEEKLY_TO_SHARES_OUT", , "3M")</f>
        <v>3.1411205950248275</v>
      </c>
      <c r="E471" s="5">
        <f>_xll.SNL.Clients.Office.Excel.Functions.SPG(A471, "SP_VOLUME_AVG_DAILY_TO_1YR_AVG_DAILY", , "1M")</f>
        <v>90.77</v>
      </c>
      <c r="F471" s="5">
        <f>_xll.SNL.Clients.Office.Excel.Functions.SPG(A471, "SP_VOLUME_AVG_DAILY_TO_1YR_AVG_DAILY", , "3M")</f>
        <v>105.8</v>
      </c>
      <c r="G471" s="9" t="str">
        <f>_xll.SNL.Clients.Office.Excel.Functions.SPG(A471, "IQ_SECTOR")</f>
        <v>Real Estate</v>
      </c>
      <c r="H471" s="9" t="str">
        <f>_xll.SNL.Clients.Office.Excel.Functions.SPG(A471, "IQ_INDUSTRY_GROUP")</f>
        <v>Equity Real Estate Investment Trusts (REITs)</v>
      </c>
      <c r="I471" s="9" t="str">
        <f>_xll.SNL.Clients.Office.Excel.Functions.SPG(A471, "IQ_INDUSTRY")</f>
        <v>Health Care REITs</v>
      </c>
      <c r="J471" s="9" t="str">
        <f>_xll.SNL.Clients.Office.Excel.Functions.SPG(A471, "IQ_PRIMARY_INDUSTRY")</f>
        <v>Health Care REITs</v>
      </c>
      <c r="K471" s="9" t="str">
        <f>_xll.SNL.Clients.Office.Excel.Functions.SPG(A471, "NAICS_CODE", "Primary")</f>
        <v>531110 - Lessors of Residential Buildings and Dwellings</v>
      </c>
      <c r="L471" s="9" t="str">
        <f>_xll.SNL.Clients.Office.Excel.Functions.SPG(A471, "SP_TOPICTAG")</f>
        <v/>
      </c>
      <c r="M471" s="5">
        <f>_xll.SNL.Clients.Office.Excel.Functions.SPG(A471, "SP_PCT_SHARES_OWNED_ALL_INSTITUTIONS")</f>
        <v>97.15</v>
      </c>
      <c r="N471" s="9" t="str">
        <f>_xll.SNL.Clients.Office.Excel.Functions.SPG(A471, "RD_CREDIT_RATING_GLOBAL", "Issuer Credit Rating", "Local Currency LT|0")</f>
        <v>BBB+</v>
      </c>
      <c r="O471" s="9" t="str">
        <f>_xll.SNL.Clients.Office.Excel.Functions.SPG(A471, "RD_CWOL_GLOBAL", "Issuer Credit Rating", "Local Currency LT|0")</f>
        <v>Stable</v>
      </c>
      <c r="P471" s="9" t="str">
        <f>_xll.SNL.Clients.Office.Excel.Functions.SPG(A471, "RD_RATING_ACTION_GLOBAL", "Issuer Credit Rating", "Local Currency LT|0")</f>
        <v>CreditWatch/Outlook (05/18/2022)</v>
      </c>
      <c r="Q471" s="10">
        <f>_xll.SNL.Clients.Office.Excel.Functions.SPG(A471, "RD_LAST_REVIEW_DATE_GLOBAL", "Issuer Credit Rating", "Local Currency LT")</f>
        <v>45573</v>
      </c>
      <c r="R471" s="10">
        <f>_xll.SNL.Clients.Office.Excel.Functions.SPG(A471, "RD_CREDIT_RATING_DATE_GLOBAL", "Issuer Credit Rating", "Local Currency LT|0")</f>
        <v>41624</v>
      </c>
      <c r="S471" s="10">
        <f>_xll.SNL.Clients.Office.Excel.Functions.SPG(A471, "RD_CREDIT_WATCH_OUTLOOK_DATE_GLOBAL", "Issuer Credit Rating", "Local Currency LT|0")</f>
        <v>44699</v>
      </c>
    </row>
    <row r="472" spans="1:19">
      <c r="A472" t="s">
        <v>476</v>
      </c>
      <c r="B472" t="str">
        <f>_xll.SNL.Clients.Office.Excel.Functions.SPG(A472,"SP_IPO_DATE")</f>
        <v/>
      </c>
      <c r="C472" s="5">
        <f>_xll.SNL.Clients.Office.Excel.Functions.SPG(A472, "SP_VOLUME_AVG_WEEKLY_TO_SHARES_OUT", , "1M")</f>
        <v>3.1164002984116603</v>
      </c>
      <c r="D472" s="5">
        <f>_xll.SNL.Clients.Office.Excel.Functions.SPG(A472, "SP_VOLUME_AVG_WEEKLY_TO_SHARES_OUT", , "3M")</f>
        <v>2.763610464081486</v>
      </c>
      <c r="E472" s="5">
        <f>_xll.SNL.Clients.Office.Excel.Functions.SPG(A472, "SP_VOLUME_AVG_DAILY_TO_1YR_AVG_DAILY", , "1M")</f>
        <v>101.99</v>
      </c>
      <c r="F472" s="5">
        <f>_xll.SNL.Clients.Office.Excel.Functions.SPG(A472, "SP_VOLUME_AVG_DAILY_TO_1YR_AVG_DAILY", , "3M")</f>
        <v>90.44</v>
      </c>
      <c r="G472" s="9" t="str">
        <f>_xll.SNL.Clients.Office.Excel.Functions.SPG(A472, "IQ_SECTOR")</f>
        <v>Industrials</v>
      </c>
      <c r="H472" s="9" t="str">
        <f>_xll.SNL.Clients.Office.Excel.Functions.SPG(A472, "IQ_INDUSTRY_GROUP")</f>
        <v>Commercial and Professional Services</v>
      </c>
      <c r="I472" s="9" t="str">
        <f>_xll.SNL.Clients.Office.Excel.Functions.SPG(A472, "IQ_INDUSTRY")</f>
        <v>Commercial Services and Supplies</v>
      </c>
      <c r="J472" s="9" t="str">
        <f>_xll.SNL.Clients.Office.Excel.Functions.SPG(A472, "IQ_PRIMARY_INDUSTRY")</f>
        <v>Environmental and Facilities Services</v>
      </c>
      <c r="K472" s="9" t="str">
        <f>_xll.SNL.Clients.Office.Excel.Functions.SPG(A472, "NAICS_CODE", "Primary")</f>
        <v>221310 - Water Supply and Irrigation Systems</v>
      </c>
      <c r="L472" s="9" t="str">
        <f>_xll.SNL.Clients.Office.Excel.Functions.SPG(A472, "SP_TOPICTAG")</f>
        <v>Packaging Services; Water Purification; CleanTech; Digital Asset Management; Cryptocurrency</v>
      </c>
      <c r="M472" s="5">
        <f>_xll.SNL.Clients.Office.Excel.Functions.SPG(A472, "SP_PCT_SHARES_OWNED_ALL_INSTITUTIONS")</f>
        <v>95.94</v>
      </c>
      <c r="N472" s="9" t="str">
        <f>_xll.SNL.Clients.Office.Excel.Functions.SPG(A472, "RD_CREDIT_RATING_GLOBAL", "Issuer Credit Rating", "Local Currency LT|0")</f>
        <v>BBB</v>
      </c>
      <c r="O472" s="9" t="str">
        <f>_xll.SNL.Clients.Office.Excel.Functions.SPG(A472, "RD_CWOL_GLOBAL", "Issuer Credit Rating", "Local Currency LT|0")</f>
        <v>Stable</v>
      </c>
      <c r="P472" s="9" t="str">
        <f>_xll.SNL.Clients.Office.Excel.Functions.SPG(A472, "RD_RATING_ACTION_GLOBAL", "Issuer Credit Rating", "Local Currency LT|0")</f>
        <v>New Rating | CreditWatch/Outlook (08/22/2023)</v>
      </c>
      <c r="Q472" s="10">
        <f>_xll.SNL.Clients.Office.Excel.Functions.SPG(A472, "RD_LAST_REVIEW_DATE_GLOBAL", "Issuer Credit Rating", "Local Currency LT")</f>
        <v>45523</v>
      </c>
      <c r="R472" s="10">
        <f>_xll.SNL.Clients.Office.Excel.Functions.SPG(A472, "RD_CREDIT_RATING_DATE_GLOBAL", "Issuer Credit Rating", "Local Currency LT|0")</f>
        <v>45160</v>
      </c>
      <c r="S472" s="10">
        <f>_xll.SNL.Clients.Office.Excel.Functions.SPG(A472, "RD_CREDIT_WATCH_OUTLOOK_DATE_GLOBAL", "Issuer Credit Rating", "Local Currency LT|0")</f>
        <v>45160</v>
      </c>
    </row>
    <row r="473" spans="1:19">
      <c r="A473" t="s">
        <v>477</v>
      </c>
      <c r="B473" s="10">
        <f>_xll.SNL.Clients.Office.Excel.Functions.SPG(A473,"SP_IPO_DATE")</f>
        <v>35824</v>
      </c>
      <c r="C473" s="5">
        <f>_xll.SNL.Clients.Office.Excel.Functions.SPG(A473, "SP_VOLUME_AVG_WEEKLY_TO_SHARES_OUT", , "1M")</f>
        <v>3.6415809523809526</v>
      </c>
      <c r="D473" s="5">
        <f>_xll.SNL.Clients.Office.Excel.Functions.SPG(A473, "SP_VOLUME_AVG_WEEKLY_TO_SHARES_OUT", , "3M")</f>
        <v>3.575846859083192</v>
      </c>
      <c r="E473" s="5">
        <f>_xll.SNL.Clients.Office.Excel.Functions.SPG(A473, "SP_VOLUME_AVG_DAILY_TO_1YR_AVG_DAILY", , "1M")</f>
        <v>100.51</v>
      </c>
      <c r="F473" s="5">
        <f>_xll.SNL.Clients.Office.Excel.Functions.SPG(A473, "SP_VOLUME_AVG_DAILY_TO_1YR_AVG_DAILY", , "3M")</f>
        <v>98.7</v>
      </c>
      <c r="G473" s="9" t="str">
        <f>_xll.SNL.Clients.Office.Excel.Functions.SPG(A473, "IQ_SECTOR")</f>
        <v>Information Technology</v>
      </c>
      <c r="H473" s="9" t="str">
        <f>_xll.SNL.Clients.Office.Excel.Functions.SPG(A473, "IQ_INDUSTRY_GROUP")</f>
        <v>Software and Services</v>
      </c>
      <c r="I473" s="9" t="str">
        <f>_xll.SNL.Clients.Office.Excel.Functions.SPG(A473, "IQ_INDUSTRY")</f>
        <v>IT Services</v>
      </c>
      <c r="J473" s="9" t="str">
        <f>_xll.SNL.Clients.Office.Excel.Functions.SPG(A473, "IQ_PRIMARY_INDUSTRY")</f>
        <v>Internet Services and Infrastructure</v>
      </c>
      <c r="K473" s="9" t="str">
        <f>_xll.SNL.Clients.Office.Excel.Functions.SPG(A473, "NAICS_CODE", "Primary")</f>
        <v>518210 - Computing Infrastructure Providers, Data Processing, Web Hosting, and Related Services</v>
      </c>
      <c r="L473" s="9" t="str">
        <f>_xll.SNL.Clients.Office.Excel.Functions.SPG(A473, "SP_TOPICTAG")</f>
        <v>Data Integration; Cloud Infrastructure; Network Security</v>
      </c>
      <c r="M473" s="5">
        <f>_xll.SNL.Clients.Office.Excel.Functions.SPG(A473, "SP_PCT_SHARES_OWNED_ALL_INSTITUTIONS")</f>
        <v>84.49</v>
      </c>
      <c r="N473" s="9" t="str">
        <f>_xll.SNL.Clients.Office.Excel.Functions.SPG(A473, "RD_CREDIT_RATING_GLOBAL", "Issuer Credit Rating", "Local Currency LT|0")</f>
        <v>BBB</v>
      </c>
      <c r="O473" s="9" t="str">
        <f>_xll.SNL.Clients.Office.Excel.Functions.SPG(A473, "RD_CWOL_GLOBAL", "Issuer Credit Rating", "Local Currency LT|0")</f>
        <v>Stable</v>
      </c>
      <c r="P473" s="9" t="str">
        <f>_xll.SNL.Clients.Office.Excel.Functions.SPG(A473, "RD_RATING_ACTION_GLOBAL", "Issuer Credit Rating", "Local Currency LT|0")</f>
        <v>Upgrade | CreditWatch/Outlook (04/16/2021)</v>
      </c>
      <c r="Q473" s="10">
        <f>_xll.SNL.Clients.Office.Excel.Functions.SPG(A473, "RD_LAST_REVIEW_DATE_GLOBAL", "Issuer Credit Rating", "Local Currency LT")</f>
        <v>45404</v>
      </c>
      <c r="R473" s="10">
        <f>_xll.SNL.Clients.Office.Excel.Functions.SPG(A473, "RD_CREDIT_RATING_DATE_GLOBAL", "Issuer Credit Rating", "Local Currency LT|0")</f>
        <v>44302</v>
      </c>
      <c r="S473" s="10">
        <f>_xll.SNL.Clients.Office.Excel.Functions.SPG(A473, "RD_CREDIT_WATCH_OUTLOOK_DATE_GLOBAL", "Issuer Credit Rating", "Local Currency LT|0")</f>
        <v>44302</v>
      </c>
    </row>
    <row r="474" spans="1:19">
      <c r="A474" t="s">
        <v>478</v>
      </c>
      <c r="B474" s="10">
        <f>_xll.SNL.Clients.Office.Excel.Functions.SPG(A474,"SP_IPO_DATE")</f>
        <v>40092</v>
      </c>
      <c r="C474" s="5">
        <f>_xll.SNL.Clients.Office.Excel.Functions.SPG(A474, "SP_VOLUME_AVG_WEEKLY_TO_SHARES_OUT", , "1M")</f>
        <v>2.3526278582431082</v>
      </c>
      <c r="D474" s="5">
        <f>_xll.SNL.Clients.Office.Excel.Functions.SPG(A474, "SP_VOLUME_AVG_WEEKLY_TO_SHARES_OUT", , "3M")</f>
        <v>2.4473667448969838</v>
      </c>
      <c r="E474" s="5">
        <f>_xll.SNL.Clients.Office.Excel.Functions.SPG(A474, "SP_VOLUME_AVG_DAILY_TO_1YR_AVG_DAILY", , "1M")</f>
        <v>86.02</v>
      </c>
      <c r="F474" s="5">
        <f>_xll.SNL.Clients.Office.Excel.Functions.SPG(A474, "SP_VOLUME_AVG_DAILY_TO_1YR_AVG_DAILY", , "3M")</f>
        <v>89.48</v>
      </c>
      <c r="G474" s="9" t="str">
        <f>_xll.SNL.Clients.Office.Excel.Functions.SPG(A474, "IQ_SECTOR")</f>
        <v>Industrials</v>
      </c>
      <c r="H474" s="9" t="str">
        <f>_xll.SNL.Clients.Office.Excel.Functions.SPG(A474, "IQ_INDUSTRY_GROUP")</f>
        <v>Commercial and Professional Services</v>
      </c>
      <c r="I474" s="9" t="str">
        <f>_xll.SNL.Clients.Office.Excel.Functions.SPG(A474, "IQ_INDUSTRY")</f>
        <v>Professional Services</v>
      </c>
      <c r="J474" s="9" t="str">
        <f>_xll.SNL.Clients.Office.Excel.Functions.SPG(A474, "IQ_PRIMARY_INDUSTRY")</f>
        <v>Research and Consulting Services</v>
      </c>
      <c r="K474" s="9" t="str">
        <f>_xll.SNL.Clients.Office.Excel.Functions.SPG(A474, "NAICS_CODE", "Primary")</f>
        <v>561499 - All Other Business Support Services</v>
      </c>
      <c r="L474" s="9" t="str">
        <f>_xll.SNL.Clients.Office.Excel.Functions.SPG(A474, "SP_TOPICTAG")</f>
        <v>Anti-Fraud; Data Integration; Insurtech; Predictive Analytics; Machine Learning; Data Protection; Artificial Intelligence</v>
      </c>
      <c r="M474" s="5">
        <f>_xll.SNL.Clients.Office.Excel.Functions.SPG(A474, "SP_PCT_SHARES_OWNED_ALL_INSTITUTIONS")</f>
        <v>93.18</v>
      </c>
      <c r="N474" s="9" t="str">
        <f>_xll.SNL.Clients.Office.Excel.Functions.SPG(A474, "RD_CREDIT_RATING_GLOBAL", "Issuer Credit Rating", "Local Currency LT|0")</f>
        <v>BBB</v>
      </c>
      <c r="O474" s="9" t="str">
        <f>_xll.SNL.Clients.Office.Excel.Functions.SPG(A474, "RD_CWOL_GLOBAL", "Issuer Credit Rating", "Local Currency LT|0")</f>
        <v>Stable</v>
      </c>
      <c r="P474" s="9" t="str">
        <f>_xll.SNL.Clients.Office.Excel.Functions.SPG(A474, "RD_RATING_ACTION_GLOBAL", "Issuer Credit Rating", "Local Currency LT|0")</f>
        <v>Upgrade | CreditWatch/Outlook (01/30/2019)</v>
      </c>
      <c r="Q474" s="10">
        <f>_xll.SNL.Clients.Office.Excel.Functions.SPG(A474, "RD_LAST_REVIEW_DATE_GLOBAL", "Issuer Credit Rating", "Local Currency LT")</f>
        <v>45632</v>
      </c>
      <c r="R474" s="10">
        <f>_xll.SNL.Clients.Office.Excel.Functions.SPG(A474, "RD_CREDIT_RATING_DATE_GLOBAL", "Issuer Credit Rating", "Local Currency LT|0")</f>
        <v>43495</v>
      </c>
      <c r="S474" s="10">
        <f>_xll.SNL.Clients.Office.Excel.Functions.SPG(A474, "RD_CREDIT_WATCH_OUTLOOK_DATE_GLOBAL", "Issuer Credit Rating", "Local Currency LT|0")</f>
        <v>43495</v>
      </c>
    </row>
    <row r="475" spans="1:19">
      <c r="A475" t="s">
        <v>479</v>
      </c>
      <c r="B475" t="str">
        <f>_xll.SNL.Clients.Office.Excel.Functions.SPG(A475,"SP_IPO_DATE")</f>
        <v/>
      </c>
      <c r="C475" s="5">
        <f>_xll.SNL.Clients.Office.Excel.Functions.SPG(A475, "SP_VOLUME_AVG_WEEKLY_TO_SHARES_OUT", , "1M")</f>
        <v>2.9671905778851726</v>
      </c>
      <c r="D475" s="5">
        <f>_xll.SNL.Clients.Office.Excel.Functions.SPG(A475, "SP_VOLUME_AVG_WEEKLY_TO_SHARES_OUT", , "3M")</f>
        <v>2.4255104748059324</v>
      </c>
      <c r="E475" s="5">
        <f>_xll.SNL.Clients.Office.Excel.Functions.SPG(A475, "SP_VOLUME_AVG_DAILY_TO_1YR_AVG_DAILY", , "1M")</f>
        <v>135.13</v>
      </c>
      <c r="F475" s="5">
        <f>_xll.SNL.Clients.Office.Excel.Functions.SPG(A475, "SP_VOLUME_AVG_DAILY_TO_1YR_AVG_DAILY", , "3M")</f>
        <v>110.46</v>
      </c>
      <c r="G475" s="9" t="str">
        <f>_xll.SNL.Clients.Office.Excel.Functions.SPG(A475, "IQ_SECTOR")</f>
        <v>Communication Services</v>
      </c>
      <c r="H475" s="9" t="str">
        <f>_xll.SNL.Clients.Office.Excel.Functions.SPG(A475, "IQ_INDUSTRY_GROUP")</f>
        <v>Telecommunication Services</v>
      </c>
      <c r="I475" s="9" t="str">
        <f>_xll.SNL.Clients.Office.Excel.Functions.SPG(A475, "IQ_INDUSTRY")</f>
        <v>Diversified Telecommunication Services</v>
      </c>
      <c r="J475" s="9" t="str">
        <f>_xll.SNL.Clients.Office.Excel.Functions.SPG(A475, "IQ_PRIMARY_INDUSTRY")</f>
        <v>Integrated Telecommunication Services</v>
      </c>
      <c r="K475" s="9" t="str">
        <f>_xll.SNL.Clients.Office.Excel.Functions.SPG(A475, "NAICS_CODE", "Primary")</f>
        <v>517 - Telecommunications</v>
      </c>
      <c r="L475" s="9" t="str">
        <f>_xll.SNL.Clients.Office.Excel.Functions.SPG(A475, "SP_TOPICTAG")</f>
        <v>Network Backbone; VoIP; Enterprise Voip and Telephony; Edge Computing; Network Security; SSL VPNs; 5G; Utility Scale Solar</v>
      </c>
      <c r="M475" s="5">
        <f>_xll.SNL.Clients.Office.Excel.Functions.SPG(A475, "SP_PCT_SHARES_OWNED_ALL_INSTITUTIONS")</f>
        <v>65.3</v>
      </c>
      <c r="N475" s="9" t="str">
        <f>_xll.SNL.Clients.Office.Excel.Functions.SPG(A475, "RD_CREDIT_RATING_GLOBAL", "Issuer Credit Rating", "Local Currency LT|0")</f>
        <v>BBB+</v>
      </c>
      <c r="O475" s="9" t="str">
        <f>_xll.SNL.Clients.Office.Excel.Functions.SPG(A475, "RD_CWOL_GLOBAL", "Issuer Credit Rating", "Local Currency LT|0")</f>
        <v>Stable</v>
      </c>
      <c r="P475" s="9" t="str">
        <f>_xll.SNL.Clients.Office.Excel.Functions.SPG(A475, "RD_RATING_ACTION_GLOBAL", "Issuer Credit Rating", "Local Currency LT|0")</f>
        <v>CreditWatch/Outlook (03/04/2021)</v>
      </c>
      <c r="Q475" s="10">
        <f>_xll.SNL.Clients.Office.Excel.Functions.SPG(A475, "RD_LAST_REVIEW_DATE_GLOBAL", "Issuer Credit Rating", "Local Currency LT")</f>
        <v>45448</v>
      </c>
      <c r="R475" s="10">
        <f>_xll.SNL.Clients.Office.Excel.Functions.SPG(A475, "RD_CREDIT_RATING_DATE_GLOBAL", "Issuer Credit Rating", "Local Currency LT|0")</f>
        <v>41519</v>
      </c>
      <c r="S475" s="10">
        <f>_xll.SNL.Clients.Office.Excel.Functions.SPG(A475, "RD_CREDIT_WATCH_OUTLOOK_DATE_GLOBAL", "Issuer Credit Rating", "Local Currency LT|0")</f>
        <v>44259</v>
      </c>
    </row>
    <row r="476" spans="1:19">
      <c r="A476" t="s">
        <v>480</v>
      </c>
      <c r="B476" s="10">
        <f>_xll.SNL.Clients.Office.Excel.Functions.SPG(A476,"SP_IPO_DATE")</f>
        <v>33442</v>
      </c>
      <c r="C476" s="5">
        <f>_xll.SNL.Clients.Office.Excel.Functions.SPG(A476, "SP_VOLUME_AVG_WEEKLY_TO_SHARES_OUT", , "1M")</f>
        <v>3.1510254897330601</v>
      </c>
      <c r="D476" s="5">
        <f>_xll.SNL.Clients.Office.Excel.Functions.SPG(A476, "SP_VOLUME_AVG_WEEKLY_TO_SHARES_OUT", , "3M")</f>
        <v>3.1932682799041068</v>
      </c>
      <c r="E476" s="5">
        <f>_xll.SNL.Clients.Office.Excel.Functions.SPG(A476, "SP_VOLUME_AVG_DAILY_TO_1YR_AVG_DAILY", , "1M")</f>
        <v>131.33000000000001</v>
      </c>
      <c r="F476" s="5">
        <f>_xll.SNL.Clients.Office.Excel.Functions.SPG(A476, "SP_VOLUME_AVG_DAILY_TO_1YR_AVG_DAILY", , "3M")</f>
        <v>133.09</v>
      </c>
      <c r="G476" s="9" t="str">
        <f>_xll.SNL.Clients.Office.Excel.Functions.SPG(A476, "IQ_SECTOR")</f>
        <v>Health Care</v>
      </c>
      <c r="H476" s="9" t="str">
        <f>_xll.SNL.Clients.Office.Excel.Functions.SPG(A476, "IQ_INDUSTRY_GROUP")</f>
        <v>Pharmaceuticals, Biotechnology and Life Sciences</v>
      </c>
      <c r="I476" s="9" t="str">
        <f>_xll.SNL.Clients.Office.Excel.Functions.SPG(A476, "IQ_INDUSTRY")</f>
        <v>Biotechnology</v>
      </c>
      <c r="J476" s="9" t="str">
        <f>_xll.SNL.Clients.Office.Excel.Functions.SPG(A476, "IQ_PRIMARY_INDUSTRY")</f>
        <v>Biotechnology</v>
      </c>
      <c r="K476" s="9" t="str">
        <f>_xll.SNL.Clients.Office.Excel.Functions.SPG(A476, "NAICS_CODE", "Primary")</f>
        <v>325412 - Pharmaceutical Preparation Manufacturing</v>
      </c>
      <c r="L476" s="9" t="str">
        <f>_xll.SNL.Clients.Office.Excel.Functions.SPG(A476, "SP_TOPICTAG")</f>
        <v>Diabetes; Genetics; Genetic Disorder; Hematology; Neurology; Pain Management; Respiratory</v>
      </c>
      <c r="M476" s="5">
        <f>_xll.SNL.Clients.Office.Excel.Functions.SPG(A476, "SP_PCT_SHARES_OWNED_ALL_INSTITUTIONS")</f>
        <v>93.14</v>
      </c>
      <c r="N476" s="9" t="str">
        <f>_xll.SNL.Clients.Office.Excel.Functions.SPG(A476, "RD_CREDIT_RATING_GLOBAL", "Issuer Credit Rating", "Local Currency LT|0")</f>
        <v/>
      </c>
      <c r="O476" s="9" t="str">
        <f>_xll.SNL.Clients.Office.Excel.Functions.SPG(A476, "RD_CWOL_GLOBAL", "Issuer Credit Rating", "Local Currency LT|0")</f>
        <v/>
      </c>
      <c r="P476" s="9" t="str">
        <f>_xll.SNL.Clients.Office.Excel.Functions.SPG(A476, "RD_RATING_ACTION_GLOBAL", "Issuer Credit Rating", "Local Currency LT|0")</f>
        <v/>
      </c>
      <c r="Q476" s="10" t="str">
        <f>_xll.SNL.Clients.Office.Excel.Functions.SPG(A476, "RD_LAST_REVIEW_DATE_GLOBAL", "Issuer Credit Rating", "Local Currency LT")</f>
        <v/>
      </c>
      <c r="R476" s="10" t="str">
        <f>_xll.SNL.Clients.Office.Excel.Functions.SPG(A476, "RD_CREDIT_RATING_DATE_GLOBAL", "Issuer Credit Rating", "Local Currency LT|0")</f>
        <v/>
      </c>
      <c r="S476" s="10" t="str">
        <f>_xll.SNL.Clients.Office.Excel.Functions.SPG(A476, "RD_CREDIT_WATCH_OUTLOOK_DATE_GLOBAL", "Issuer Credit Rating", "Local Currency LT|0")</f>
        <v/>
      </c>
    </row>
    <row r="477" spans="1:19">
      <c r="A477" t="s">
        <v>481</v>
      </c>
      <c r="B477" t="str">
        <f>_xll.SNL.Clients.Office.Excel.Functions.SPG(A477,"SP_IPO_DATE")</f>
        <v/>
      </c>
      <c r="C477" s="5">
        <f>_xll.SNL.Clients.Office.Excel.Functions.SPG(A477, "SP_VOLUME_AVG_WEEKLY_TO_SHARES_OUT", , "1M")</f>
        <v>4.2259794465739642</v>
      </c>
      <c r="D477" s="5">
        <f>_xll.SNL.Clients.Office.Excel.Functions.SPG(A477, "SP_VOLUME_AVG_WEEKLY_TO_SHARES_OUT", , "3M")</f>
        <v>3.8417385553183712</v>
      </c>
      <c r="E477" s="5">
        <f>_xll.SNL.Clients.Office.Excel.Functions.SPG(A477, "SP_VOLUME_AVG_DAILY_TO_1YR_AVG_DAILY", , "1M")</f>
        <v>116.67</v>
      </c>
      <c r="F477" s="5">
        <f>_xll.SNL.Clients.Office.Excel.Functions.SPG(A477, "SP_VOLUME_AVG_DAILY_TO_1YR_AVG_DAILY", , "3M")</f>
        <v>106.06</v>
      </c>
      <c r="G477" s="9" t="str">
        <f>_xll.SNL.Clients.Office.Excel.Functions.SPG(A477, "IQ_SECTOR")</f>
        <v>Health Care</v>
      </c>
      <c r="H477" s="9" t="str">
        <f>_xll.SNL.Clients.Office.Excel.Functions.SPG(A477, "IQ_INDUSTRY_GROUP")</f>
        <v>Pharmaceuticals, Biotechnology and Life Sciences</v>
      </c>
      <c r="I477" s="9" t="str">
        <f>_xll.SNL.Clients.Office.Excel.Functions.SPG(A477, "IQ_INDUSTRY")</f>
        <v>Pharmaceuticals</v>
      </c>
      <c r="J477" s="9" t="str">
        <f>_xll.SNL.Clients.Office.Excel.Functions.SPG(A477, "IQ_PRIMARY_INDUSTRY")</f>
        <v>Pharmaceuticals</v>
      </c>
      <c r="K477" s="9" t="str">
        <f>_xll.SNL.Clients.Office.Excel.Functions.SPG(A477, "NAICS_CODE", "Primary")</f>
        <v>325412 - Pharmaceutical Preparation Manufacturing</v>
      </c>
      <c r="L477" s="9" t="str">
        <f>_xll.SNL.Clients.Office.Excel.Functions.SPG(A477, "SP_TOPICTAG")</f>
        <v>Health Diagnostics; Cardiovascular; Central Nervous System; Dermatology; Infectious Diseases; Oncology; Ophthalmology</v>
      </c>
      <c r="M477" s="5">
        <f>_xll.SNL.Clients.Office.Excel.Functions.SPG(A477, "SP_PCT_SHARES_OWNED_ALL_INSTITUTIONS")</f>
        <v>84.67</v>
      </c>
      <c r="N477" s="9" t="str">
        <f>_xll.SNL.Clients.Office.Excel.Functions.SPG(A477, "RD_CREDIT_RATING_GLOBAL", "Issuer Credit Rating", "Local Currency LT|0")</f>
        <v>BBB-</v>
      </c>
      <c r="O477" s="9" t="str">
        <f>_xll.SNL.Clients.Office.Excel.Functions.SPG(A477, "RD_CWOL_GLOBAL", "Issuer Credit Rating", "Local Currency LT|0")</f>
        <v>Negative</v>
      </c>
      <c r="P477" s="9" t="str">
        <f>_xll.SNL.Clients.Office.Excel.Functions.SPG(A477, "RD_RATING_ACTION_GLOBAL", "Issuer Credit Rating", "Local Currency LT|0")</f>
        <v>CreditWatch/Outlook (08/10/2023)</v>
      </c>
      <c r="Q477" s="10">
        <f>_xll.SNL.Clients.Office.Excel.Functions.SPG(A477, "RD_LAST_REVIEW_DATE_GLOBAL", "Issuer Credit Rating", "Local Currency LT")</f>
        <v>45400</v>
      </c>
      <c r="R477" s="10">
        <f>_xll.SNL.Clients.Office.Excel.Functions.SPG(A477, "RD_CREDIT_RATING_DATE_GLOBAL", "Issuer Credit Rating", "Local Currency LT|0")</f>
        <v>44160</v>
      </c>
      <c r="S477" s="10">
        <f>_xll.SNL.Clients.Office.Excel.Functions.SPG(A477, "RD_CREDIT_WATCH_OUTLOOK_DATE_GLOBAL", "Issuer Credit Rating", "Local Currency LT|0")</f>
        <v>45148</v>
      </c>
    </row>
    <row r="478" spans="1:19">
      <c r="A478" t="s">
        <v>482</v>
      </c>
      <c r="B478" s="10">
        <f>_xll.SNL.Clients.Office.Excel.Functions.SPG(A478,"SP_IPO_DATE")</f>
        <v>43131</v>
      </c>
      <c r="C478" s="5">
        <f>_xll.SNL.Clients.Office.Excel.Functions.SPG(A478, "SP_VOLUME_AVG_WEEKLY_TO_SHARES_OUT", , "1M")</f>
        <v>2.8576033756150365</v>
      </c>
      <c r="D478" s="5">
        <f>_xll.SNL.Clients.Office.Excel.Functions.SPG(A478, "SP_VOLUME_AVG_WEEKLY_TO_SHARES_OUT", , "3M")</f>
        <v>2.7153560679391564</v>
      </c>
      <c r="E478" s="5">
        <f>_xll.SNL.Clients.Office.Excel.Functions.SPG(A478, "SP_VOLUME_AVG_DAILY_TO_1YR_AVG_DAILY", , "1M")</f>
        <v>106.31</v>
      </c>
      <c r="F478" s="5">
        <f>_xll.SNL.Clients.Office.Excel.Functions.SPG(A478, "SP_VOLUME_AVG_DAILY_TO_1YR_AVG_DAILY", , "3M")</f>
        <v>101.01</v>
      </c>
      <c r="G478" s="9" t="str">
        <f>_xll.SNL.Clients.Office.Excel.Functions.SPG(A478, "IQ_SECTOR")</f>
        <v>Real Estate</v>
      </c>
      <c r="H478" s="9" t="str">
        <f>_xll.SNL.Clients.Office.Excel.Functions.SPG(A478, "IQ_INDUSTRY_GROUP")</f>
        <v>Equity Real Estate Investment Trusts (REITs)</v>
      </c>
      <c r="I478" s="9" t="str">
        <f>_xll.SNL.Clients.Office.Excel.Functions.SPG(A478, "IQ_INDUSTRY")</f>
        <v>Specialized REITs</v>
      </c>
      <c r="J478" s="9" t="str">
        <f>_xll.SNL.Clients.Office.Excel.Functions.SPG(A478, "IQ_PRIMARY_INDUSTRY")</f>
        <v>Other Specialized REITs</v>
      </c>
      <c r="K478" s="9" t="str">
        <f>_xll.SNL.Clients.Office.Excel.Functions.SPG(A478, "NAICS_CODE", "Primary")</f>
        <v>531120 - Lessors of Nonresidential Buildings (except Miniwarehouses)</v>
      </c>
      <c r="L478" s="9" t="str">
        <f>_xll.SNL.Clients.Office.Excel.Functions.SPG(A478, "SP_TOPICTAG")</f>
        <v/>
      </c>
      <c r="M478" s="5">
        <f>_xll.SNL.Clients.Office.Excel.Functions.SPG(A478, "SP_PCT_SHARES_OWNED_ALL_INSTITUTIONS")</f>
        <v>99.34</v>
      </c>
      <c r="N478" s="9" t="str">
        <f>_xll.SNL.Clients.Office.Excel.Functions.SPG(A478, "RD_CREDIT_RATING_GLOBAL", "Issuer Credit Rating", "Local Currency LT|0")</f>
        <v>BBB-</v>
      </c>
      <c r="O478" s="9" t="str">
        <f>_xll.SNL.Clients.Office.Excel.Functions.SPG(A478, "RD_CWOL_GLOBAL", "Issuer Credit Rating", "Local Currency LT|0")</f>
        <v>Stable</v>
      </c>
      <c r="P478" s="9" t="str">
        <f>_xll.SNL.Clients.Office.Excel.Functions.SPG(A478, "RD_RATING_ACTION_GLOBAL", "Issuer Credit Rating", "Local Currency LT|0")</f>
        <v>Upgrade | CreditWatch/Outlook (04/18/2022)</v>
      </c>
      <c r="Q478" s="10">
        <f>_xll.SNL.Clients.Office.Excel.Functions.SPG(A478, "RD_LAST_REVIEW_DATE_GLOBAL", "Issuer Credit Rating", "Local Currency LT")</f>
        <v>45467</v>
      </c>
      <c r="R478" s="10">
        <f>_xll.SNL.Clients.Office.Excel.Functions.SPG(A478, "RD_CREDIT_RATING_DATE_GLOBAL", "Issuer Credit Rating", "Local Currency LT|0")</f>
        <v>44669</v>
      </c>
      <c r="S478" s="10">
        <f>_xll.SNL.Clients.Office.Excel.Functions.SPG(A478, "RD_CREDIT_WATCH_OUTLOOK_DATE_GLOBAL", "Issuer Credit Rating", "Local Currency LT|0")</f>
        <v>44669</v>
      </c>
    </row>
    <row r="479" spans="1:19">
      <c r="A479" t="s">
        <v>483</v>
      </c>
      <c r="B479" s="10">
        <f>_xll.SNL.Clients.Office.Excel.Functions.SPG(A479,"SP_IPO_DATE")</f>
        <v>39525</v>
      </c>
      <c r="C479" s="5">
        <f>_xll.SNL.Clients.Office.Excel.Functions.SPG(A479, "SP_VOLUME_AVG_WEEKLY_TO_SHARES_OUT", , "1M")</f>
        <v>1.7242174621916306</v>
      </c>
      <c r="D479" s="5">
        <f>_xll.SNL.Clients.Office.Excel.Functions.SPG(A479, "SP_VOLUME_AVG_WEEKLY_TO_SHARES_OUT", , "3M")</f>
        <v>1.730197271534772</v>
      </c>
      <c r="E479" s="5">
        <f>_xll.SNL.Clients.Office.Excel.Functions.SPG(A479, "SP_VOLUME_AVG_DAILY_TO_1YR_AVG_DAILY", , "1M")</f>
        <v>85.67</v>
      </c>
      <c r="F479" s="5">
        <f>_xll.SNL.Clients.Office.Excel.Functions.SPG(A479, "SP_VOLUME_AVG_DAILY_TO_1YR_AVG_DAILY", , "3M")</f>
        <v>85.97</v>
      </c>
      <c r="G479" s="9" t="str">
        <f>_xll.SNL.Clients.Office.Excel.Functions.SPG(A479, "IQ_SECTOR")</f>
        <v>Financials</v>
      </c>
      <c r="H479" s="9" t="str">
        <f>_xll.SNL.Clients.Office.Excel.Functions.SPG(A479, "IQ_INDUSTRY_GROUP")</f>
        <v>Financial Services</v>
      </c>
      <c r="I479" s="9" t="str">
        <f>_xll.SNL.Clients.Office.Excel.Functions.SPG(A479, "IQ_INDUSTRY")</f>
        <v>Financial Services</v>
      </c>
      <c r="J479" s="9" t="str">
        <f>_xll.SNL.Clients.Office.Excel.Functions.SPG(A479, "IQ_PRIMARY_INDUSTRY")</f>
        <v>Transaction and Payment Processing Services</v>
      </c>
      <c r="K479" s="9" t="str">
        <f>_xll.SNL.Clients.Office.Excel.Functions.SPG(A479, "NAICS_CODE", "Primary")</f>
        <v>522320 - Financial Transactions Processing, Reserve, and Clearinghouse Activities</v>
      </c>
      <c r="L479" s="9" t="str">
        <f>_xll.SNL.Clients.Office.Excel.Functions.SPG(A479, "SP_TOPICTAG")</f>
        <v>Invoice Management Software; Credit Cards; Fintech; Authentication; Data Protection; Cloud Security; Network Security; Payment Facilitator Enablers; Online Payments</v>
      </c>
      <c r="M479" s="5">
        <f>_xll.SNL.Clients.Office.Excel.Functions.SPG(A479, "SP_PCT_SHARES_OWNED_ALL_INSTITUTIONS")</f>
        <v>88.56</v>
      </c>
      <c r="N479" s="9" t="str">
        <f>_xll.SNL.Clients.Office.Excel.Functions.SPG(A479, "RD_CREDIT_RATING_GLOBAL", "Issuer Credit Rating", "Local Currency LT|0")</f>
        <v>AA-</v>
      </c>
      <c r="O479" s="9" t="str">
        <f>_xll.SNL.Clients.Office.Excel.Functions.SPG(A479, "RD_CWOL_GLOBAL", "Issuer Credit Rating", "Local Currency LT|0")</f>
        <v>Stable</v>
      </c>
      <c r="P479" s="9" t="str">
        <f>_xll.SNL.Clients.Office.Excel.Functions.SPG(A479, "RD_RATING_ACTION_GLOBAL", "Issuer Credit Rating", "Local Currency LT|0")</f>
        <v>Upgrade | CreditWatch/Outlook (11/20/2018)</v>
      </c>
      <c r="Q479" s="10">
        <f>_xll.SNL.Clients.Office.Excel.Functions.SPG(A479, "RD_LAST_REVIEW_DATE_GLOBAL", "Issuer Credit Rating", "Local Currency LT")</f>
        <v>45450</v>
      </c>
      <c r="R479" s="10">
        <f>_xll.SNL.Clients.Office.Excel.Functions.SPG(A479, "RD_CREDIT_RATING_DATE_GLOBAL", "Issuer Credit Rating", "Local Currency LT|0")</f>
        <v>43424</v>
      </c>
      <c r="S479" s="10">
        <f>_xll.SNL.Clients.Office.Excel.Functions.SPG(A479, "RD_CREDIT_WATCH_OUTLOOK_DATE_GLOBAL", "Issuer Credit Rating", "Local Currency LT|0")</f>
        <v>43424</v>
      </c>
    </row>
    <row r="480" spans="1:19">
      <c r="A480" t="s">
        <v>484</v>
      </c>
      <c r="B480" t="str">
        <f>_xll.SNL.Clients.Office.Excel.Functions.SPG(A480,"SP_IPO_DATE")</f>
        <v/>
      </c>
      <c r="C480" s="5">
        <f>_xll.SNL.Clients.Office.Excel.Functions.SPG(A480, "SP_VOLUME_AVG_WEEKLY_TO_SHARES_OUT", , "1M")</f>
        <v>15.327244874765434</v>
      </c>
      <c r="D480" s="5">
        <f>_xll.SNL.Clients.Office.Excel.Functions.SPG(A480, "SP_VOLUME_AVG_WEEKLY_TO_SHARES_OUT", , "3M")</f>
        <v>10.370953765608448</v>
      </c>
      <c r="E480" s="5">
        <f>_xll.SNL.Clients.Office.Excel.Functions.SPG(A480, "SP_VOLUME_AVG_DAILY_TO_1YR_AVG_DAILY", , "1M")</f>
        <v>141.31</v>
      </c>
      <c r="F480" s="5">
        <f>_xll.SNL.Clients.Office.Excel.Functions.SPG(A480, "SP_VOLUME_AVG_DAILY_TO_1YR_AVG_DAILY", , "3M")</f>
        <v>95.62</v>
      </c>
      <c r="G480" s="9" t="str">
        <f>_xll.SNL.Clients.Office.Excel.Functions.SPG(A480, "IQ_SECTOR")</f>
        <v>Utilities</v>
      </c>
      <c r="H480" s="9" t="str">
        <f>_xll.SNL.Clients.Office.Excel.Functions.SPG(A480, "IQ_INDUSTRY_GROUP")</f>
        <v>Utilities</v>
      </c>
      <c r="I480" s="9" t="str">
        <f>_xll.SNL.Clients.Office.Excel.Functions.SPG(A480, "IQ_INDUSTRY")</f>
        <v>Independent Power and Renewable Electricity Producers</v>
      </c>
      <c r="J480" s="9" t="str">
        <f>_xll.SNL.Clients.Office.Excel.Functions.SPG(A480, "IQ_PRIMARY_INDUSTRY")</f>
        <v>Independent Power Producers and Energy Traders</v>
      </c>
      <c r="K480" s="9" t="str">
        <f>_xll.SNL.Clients.Office.Excel.Functions.SPG(A480, "NAICS_CODE", "Primary")</f>
        <v>22111 - Electric Power Generation</v>
      </c>
      <c r="L480" s="9" t="str">
        <f>_xll.SNL.Clients.Office.Excel.Functions.SPG(A480, "SP_TOPICTAG")</f>
        <v>Clean Energy; Energy Management; Energy Storage; Smart Energy; Power Grid; ClimateTech; Utility Scale Solar</v>
      </c>
      <c r="M480" s="5">
        <f>_xll.SNL.Clients.Office.Excel.Functions.SPG(A480, "SP_PCT_SHARES_OWNED_ALL_INSTITUTIONS")</f>
        <v>88.73</v>
      </c>
      <c r="N480" s="9" t="str">
        <f>_xll.SNL.Clients.Office.Excel.Functions.SPG(A480, "RD_CREDIT_RATING_GLOBAL", "Issuer Credit Rating", "Local Currency LT|0")</f>
        <v>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(10/01/2024)</v>
      </c>
      <c r="Q480" s="10">
        <f>_xll.SNL.Clients.Office.Excel.Functions.SPG(A480, "RD_LAST_REVIEW_DATE_GLOBAL", "Issuer Credit Rating", "Local Currency LT")</f>
        <v>45566</v>
      </c>
      <c r="R480" s="10">
        <f>_xll.SNL.Clients.Office.Excel.Functions.SPG(A480, "RD_CREDIT_RATING_DATE_GLOBAL", "Issuer Credit Rating", "Local Currency LT|0")</f>
        <v>45566</v>
      </c>
      <c r="S480" s="10">
        <f>_xll.SNL.Clients.Office.Excel.Functions.SPG(A480, "RD_CREDIT_WATCH_OUTLOOK_DATE_GLOBAL", "Issuer Credit Rating", "Local Currency LT|0")</f>
        <v>45566</v>
      </c>
    </row>
    <row r="481" spans="1:19">
      <c r="A481" t="s">
        <v>485</v>
      </c>
      <c r="B481" t="str">
        <f>_xll.SNL.Clients.Office.Excel.Functions.SPG(A481,"SP_IPO_DATE")</f>
        <v/>
      </c>
      <c r="C481" s="5">
        <f>_xll.SNL.Clients.Office.Excel.Functions.SPG(A481, "SP_VOLUME_AVG_WEEKLY_TO_SHARES_OUT", , "1M")</f>
        <v>2.5337629756462388</v>
      </c>
      <c r="D481" s="5">
        <f>_xll.SNL.Clients.Office.Excel.Functions.SPG(A481, "SP_VOLUME_AVG_WEEKLY_TO_SHARES_OUT", , "3M")</f>
        <v>2.6164904591250973</v>
      </c>
      <c r="E481" s="5">
        <f>_xll.SNL.Clients.Office.Excel.Functions.SPG(A481, "SP_VOLUME_AVG_DAILY_TO_1YR_AVG_DAILY", , "1M")</f>
        <v>81.260000000000005</v>
      </c>
      <c r="F481" s="5">
        <f>_xll.SNL.Clients.Office.Excel.Functions.SPG(A481, "SP_VOLUME_AVG_DAILY_TO_1YR_AVG_DAILY", , "3M")</f>
        <v>83.91</v>
      </c>
      <c r="G481" s="9" t="str">
        <f>_xll.SNL.Clients.Office.Excel.Functions.SPG(A481, "IQ_SECTOR")</f>
        <v>Materials</v>
      </c>
      <c r="H481" s="9" t="str">
        <f>_xll.SNL.Clients.Office.Excel.Functions.SPG(A481, "IQ_INDUSTRY_GROUP")</f>
        <v>Materials</v>
      </c>
      <c r="I481" s="9" t="str">
        <f>_xll.SNL.Clients.Office.Excel.Functions.SPG(A481, "IQ_INDUSTRY")</f>
        <v>Construction Materials</v>
      </c>
      <c r="J481" s="9" t="str">
        <f>_xll.SNL.Clients.Office.Excel.Functions.SPG(A481, "IQ_PRIMARY_INDUSTRY")</f>
        <v>Construction Materials</v>
      </c>
      <c r="K481" s="9" t="str">
        <f>_xll.SNL.Clients.Office.Excel.Functions.SPG(A481, "NAICS_CODE", "Primary")</f>
        <v>212319 - Other Crushed and Broken Stone Mining and Quarrying</v>
      </c>
      <c r="L481" s="9" t="str">
        <f>_xll.SNL.Clients.Office.Excel.Functions.SPG(A481, "SP_TOPICTAG")</f>
        <v/>
      </c>
      <c r="M481" s="5">
        <f>_xll.SNL.Clients.Office.Excel.Functions.SPG(A481, "SP_PCT_SHARES_OWNED_ALL_INSTITUTIONS")</f>
        <v>93.27</v>
      </c>
      <c r="N481" s="9" t="str">
        <f>_xll.SNL.Clients.Office.Excel.Functions.SPG(A481, "RD_CREDIT_RATING_GLOBAL", "Issuer Credit Rating", "Local Currency LT|0")</f>
        <v>BBB+</v>
      </c>
      <c r="O481" s="9" t="str">
        <f>_xll.SNL.Clients.Office.Excel.Functions.SPG(A481, "RD_CWOL_GLOBAL", "Issuer Credit Rating", "Local Currency LT|0")</f>
        <v>Stable</v>
      </c>
      <c r="P481" s="9" t="str">
        <f>_xll.SNL.Clients.Office.Excel.Functions.SPG(A481, "RD_RATING_ACTION_GLOBAL", "Issuer Credit Rating", "Local Currency LT|0")</f>
        <v>Upgrade | CreditWatch/Outlook (02/28/2020)</v>
      </c>
      <c r="Q481" s="10">
        <f>_xll.SNL.Clients.Office.Excel.Functions.SPG(A481, "RD_LAST_REVIEW_DATE_GLOBAL", "Issuer Credit Rating", "Local Currency LT")</f>
        <v>45365</v>
      </c>
      <c r="R481" s="10">
        <f>_xll.SNL.Clients.Office.Excel.Functions.SPG(A481, "RD_CREDIT_RATING_DATE_GLOBAL", "Issuer Credit Rating", "Local Currency LT|0")</f>
        <v>43889</v>
      </c>
      <c r="S481" s="10">
        <f>_xll.SNL.Clients.Office.Excel.Functions.SPG(A481, "RD_CREDIT_WATCH_OUTLOOK_DATE_GLOBAL", "Issuer Credit Rating", "Local Currency LT|0")</f>
        <v>43889</v>
      </c>
    </row>
    <row r="482" spans="1:19">
      <c r="A482" t="s">
        <v>486</v>
      </c>
      <c r="B482" s="10">
        <f>_xll.SNL.Clients.Office.Excel.Functions.SPG(A482,"SP_IPO_DATE")</f>
        <v>26956</v>
      </c>
      <c r="C482" s="5">
        <f>_xll.SNL.Clients.Office.Excel.Functions.SPG(A482, "SP_VOLUME_AVG_WEEKLY_TO_SHARES_OUT", , "1M")</f>
        <v>2.9362638268591446</v>
      </c>
      <c r="D482" s="5">
        <f>_xll.SNL.Clients.Office.Excel.Functions.SPG(A482, "SP_VOLUME_AVG_WEEKLY_TO_SHARES_OUT", , "3M")</f>
        <v>2.1781990369075115</v>
      </c>
      <c r="E482" s="5">
        <f>_xll.SNL.Clients.Office.Excel.Functions.SPG(A482, "SP_VOLUME_AVG_DAILY_TO_1YR_AVG_DAILY", , "1M")</f>
        <v>127.55</v>
      </c>
      <c r="F482" s="5">
        <f>_xll.SNL.Clients.Office.Excel.Functions.SPG(A482, "SP_VOLUME_AVG_DAILY_TO_1YR_AVG_DAILY", , "3M")</f>
        <v>94.62</v>
      </c>
      <c r="G482" s="9" t="str">
        <f>_xll.SNL.Clients.Office.Excel.Functions.SPG(A482, "IQ_SECTOR")</f>
        <v>Financials</v>
      </c>
      <c r="H482" s="9" t="str">
        <f>_xll.SNL.Clients.Office.Excel.Functions.SPG(A482, "IQ_INDUSTRY_GROUP")</f>
        <v>Insurance</v>
      </c>
      <c r="I482" s="9" t="str">
        <f>_xll.SNL.Clients.Office.Excel.Functions.SPG(A482, "IQ_INDUSTRY")</f>
        <v>Insurance</v>
      </c>
      <c r="J482" s="9" t="str">
        <f>_xll.SNL.Clients.Office.Excel.Functions.SPG(A482, "IQ_PRIMARY_INDUSTRY")</f>
        <v>Property and Casualty Insurance</v>
      </c>
      <c r="K482" s="9" t="str">
        <f>_xll.SNL.Clients.Office.Excel.Functions.SPG(A482, "NAICS_CODE", "Primary")</f>
        <v>524126 - Direct Property and Casualty Insurance Carriers</v>
      </c>
      <c r="L482" s="9" t="str">
        <f>_xll.SNL.Clients.Office.Excel.Functions.SPG(A482, "SP_TOPICTAG")</f>
        <v>Employee Benefits</v>
      </c>
      <c r="M482" s="5">
        <f>_xll.SNL.Clients.Office.Excel.Functions.SPG(A482, "SP_PCT_SHARES_OWNED_ALL_INSTITUTIONS")</f>
        <v>69.290000000000006</v>
      </c>
      <c r="N482" s="9" t="str">
        <f>_xll.SNL.Clients.Office.Excel.Functions.SPG(A482, "RD_CREDIT_RATING_GLOBAL", "Issuer Credit Rating", "Local Currency LT|0")</f>
        <v>BBB+</v>
      </c>
      <c r="O482" s="9" t="str">
        <f>_xll.SNL.Clients.Office.Excel.Functions.SPG(A482, "RD_CWOL_GLOBAL", "Issuer Credit Rating", "Local Currency LT|0")</f>
        <v>Positive</v>
      </c>
      <c r="P482" s="9" t="str">
        <f>_xll.SNL.Clients.Office.Excel.Functions.SPG(A482, "RD_RATING_ACTION_GLOBAL", "Issuer Credit Rating", "Local Currency LT|0")</f>
        <v>CreditWatch/Outlook (02/23/2024)</v>
      </c>
      <c r="Q482" s="10">
        <f>_xll.SNL.Clients.Office.Excel.Functions.SPG(A482, "RD_LAST_REVIEW_DATE_GLOBAL", "Issuer Credit Rating", "Local Currency LT")</f>
        <v>45345</v>
      </c>
      <c r="R482" s="10">
        <f>_xll.SNL.Clients.Office.Excel.Functions.SPG(A482, "RD_CREDIT_RATING_DATE_GLOBAL", "Issuer Credit Rating", "Local Currency LT|0")</f>
        <v>36293</v>
      </c>
      <c r="S482" s="10">
        <f>_xll.SNL.Clients.Office.Excel.Functions.SPG(A482, "RD_CREDIT_WATCH_OUTLOOK_DATE_GLOBAL", "Issuer Credit Rating", "Local Currency LT|0")</f>
        <v>45345</v>
      </c>
    </row>
    <row r="483" spans="1:19">
      <c r="A483" t="s">
        <v>487</v>
      </c>
      <c r="B483" t="str">
        <f>_xll.SNL.Clients.Office.Excel.Functions.SPG(A483,"SP_IPO_DATE")</f>
        <v/>
      </c>
      <c r="C483" s="5">
        <f>_xll.SNL.Clients.Office.Excel.Functions.SPG(A483, "SP_VOLUME_AVG_WEEKLY_TO_SHARES_OUT", , "1M")</f>
        <v>3.2909588313558711</v>
      </c>
      <c r="D483" s="5">
        <f>_xll.SNL.Clients.Office.Excel.Functions.SPG(A483, "SP_VOLUME_AVG_WEEKLY_TO_SHARES_OUT", , "3M")</f>
        <v>2.6989827082886975</v>
      </c>
      <c r="E483" s="5">
        <f>_xll.SNL.Clients.Office.Excel.Functions.SPG(A483, "SP_VOLUME_AVG_DAILY_TO_1YR_AVG_DAILY", , "1M")</f>
        <v>135.38999999999999</v>
      </c>
      <c r="F483" s="5">
        <f>_xll.SNL.Clients.Office.Excel.Functions.SPG(A483, "SP_VOLUME_AVG_DAILY_TO_1YR_AVG_DAILY", , "3M")</f>
        <v>111.04</v>
      </c>
      <c r="G483" s="9" t="str">
        <f>_xll.SNL.Clients.Office.Excel.Functions.SPG(A483, "IQ_SECTOR")</f>
        <v>Industrials</v>
      </c>
      <c r="H483" s="9" t="str">
        <f>_xll.SNL.Clients.Office.Excel.Functions.SPG(A483, "IQ_INDUSTRY_GROUP")</f>
        <v>Capital Goods</v>
      </c>
      <c r="I483" s="9" t="str">
        <f>_xll.SNL.Clients.Office.Excel.Functions.SPG(A483, "IQ_INDUSTRY")</f>
        <v>Trading Companies and Distributors</v>
      </c>
      <c r="J483" s="9" t="str">
        <f>_xll.SNL.Clients.Office.Excel.Functions.SPG(A483, "IQ_PRIMARY_INDUSTRY")</f>
        <v>Trading Companies and Distributors</v>
      </c>
      <c r="K483" s="9" t="str">
        <f>_xll.SNL.Clients.Office.Excel.Functions.SPG(A483, "NAICS_CODE", "Primary")</f>
        <v>423 - Merchant Wholesalers, Durable Goods</v>
      </c>
      <c r="L483" s="9" t="str">
        <f>_xll.SNL.Clients.Office.Excel.Functions.SPG(A483, "SP_TOPICTAG")</f>
        <v>Freight Service; Courier Service; Process Automation; Storage Management</v>
      </c>
      <c r="M483" s="5">
        <f>_xll.SNL.Clients.Office.Excel.Functions.SPG(A483, "SP_PCT_SHARES_OWNED_ALL_INSTITUTIONS")</f>
        <v>73.72</v>
      </c>
      <c r="N483" s="9" t="str">
        <f>_xll.SNL.Clients.Office.Excel.Functions.SPG(A483, "RD_CREDIT_RATING_GLOBAL", "Issuer Credit Rating", "Local Currency LT|0")</f>
        <v>A+</v>
      </c>
      <c r="O483" s="9" t="str">
        <f>_xll.SNL.Clients.Office.Excel.Functions.SPG(A483, "RD_CWOL_GLOBAL", "Issuer Credit Rating", "Local Currency LT|0")</f>
        <v>Stable</v>
      </c>
      <c r="P483" s="9" t="str">
        <f>_xll.SNL.Clients.Office.Excel.Functions.SPG(A483, "RD_RATING_ACTION_GLOBAL", "Issuer Credit Rating", "Local Currency LT|0")</f>
        <v>Downgrade | CreditWatch/Outlook (04/25/2017)</v>
      </c>
      <c r="Q483" s="10">
        <f>_xll.SNL.Clients.Office.Excel.Functions.SPG(A483, "RD_LAST_REVIEW_DATE_GLOBAL", "Issuer Credit Rating", "Local Currency LT")</f>
        <v>45383</v>
      </c>
      <c r="R483" s="10">
        <f>_xll.SNL.Clients.Office.Excel.Functions.SPG(A483, "RD_CREDIT_RATING_DATE_GLOBAL", "Issuer Credit Rating", "Local Currency LT|0")</f>
        <v>42850</v>
      </c>
      <c r="S483" s="10">
        <f>_xll.SNL.Clients.Office.Excel.Functions.SPG(A483, "RD_CREDIT_WATCH_OUTLOOK_DATE_GLOBAL", "Issuer Credit Rating", "Local Currency LT|0")</f>
        <v>42850</v>
      </c>
    </row>
    <row r="484" spans="1:19">
      <c r="A484" t="s">
        <v>488</v>
      </c>
      <c r="B484" t="str">
        <f>_xll.SNL.Clients.Office.Excel.Functions.SPG(A484,"SP_IPO_DATE")</f>
        <v/>
      </c>
      <c r="C484" s="5">
        <f>_xll.SNL.Clients.Office.Excel.Functions.SPG(A484, "SP_VOLUME_AVG_WEEKLY_TO_SHARES_OUT", , "1M")</f>
        <v>17.791553620085409</v>
      </c>
      <c r="D484" s="5">
        <f>_xll.SNL.Clients.Office.Excel.Functions.SPG(A484, "SP_VOLUME_AVG_WEEKLY_TO_SHARES_OUT", , "3M")</f>
        <v>14.752339713104694</v>
      </c>
      <c r="E484" s="5">
        <f>_xll.SNL.Clients.Office.Excel.Functions.SPG(A484, "SP_VOLUME_AVG_DAILY_TO_1YR_AVG_DAILY", , "1M")</f>
        <v>159.26</v>
      </c>
      <c r="F484" s="5">
        <f>_xll.SNL.Clients.Office.Excel.Functions.SPG(A484, "SP_VOLUME_AVG_DAILY_TO_1YR_AVG_DAILY", , "3M")</f>
        <v>132.05000000000001</v>
      </c>
      <c r="G484" s="9" t="str">
        <f>_xll.SNL.Clients.Office.Excel.Functions.SPG(A484, "IQ_SECTOR")</f>
        <v>Consumer Staples</v>
      </c>
      <c r="H484" s="9" t="str">
        <f>_xll.SNL.Clients.Office.Excel.Functions.SPG(A484, "IQ_INDUSTRY_GROUP")</f>
        <v>Consumer Staples Distribution and Retail</v>
      </c>
      <c r="I484" s="9" t="str">
        <f>_xll.SNL.Clients.Office.Excel.Functions.SPG(A484, "IQ_INDUSTRY")</f>
        <v>Consumer Staples Distribution and Retail</v>
      </c>
      <c r="J484" s="9" t="str">
        <f>_xll.SNL.Clients.Office.Excel.Functions.SPG(A484, "IQ_PRIMARY_INDUSTRY")</f>
        <v>Drug Retail</v>
      </c>
      <c r="K484" s="9" t="str">
        <f>_xll.SNL.Clients.Office.Excel.Functions.SPG(A484, "NAICS_CODE", "Primary")</f>
        <v>456110 - Pharmacies and Drug Retailers</v>
      </c>
      <c r="L484" s="9" t="str">
        <f>_xll.SNL.Clients.Office.Excel.Functions.SPG(A484, "SP_TOPICTAG")</f>
        <v>Health Diagnostics; MHealth; Chronic Diseases; Vaccines</v>
      </c>
      <c r="M484" s="5">
        <f>_xll.SNL.Clients.Office.Excel.Functions.SPG(A484, "SP_PCT_SHARES_OWNED_ALL_INSTITUTIONS")</f>
        <v>62.13</v>
      </c>
      <c r="N484" s="9" t="str">
        <f>_xll.SNL.Clients.Office.Excel.Functions.SPG(A484, "RD_CREDIT_RATING_GLOBAL", "Issuer Credit Rating", "Local Currency LT|0")</f>
        <v>BB-</v>
      </c>
      <c r="O484" s="9" t="str">
        <f>_xll.SNL.Clients.Office.Excel.Functions.SPG(A484, "RD_CWOL_GLOBAL", "Issuer Credit Rating", "Local Currency LT|0")</f>
        <v>Stable</v>
      </c>
      <c r="P484" s="9" t="str">
        <f>_xll.SNL.Clients.Office.Excel.Functions.SPG(A484, "RD_RATING_ACTION_GLOBAL", "Issuer Credit Rating", "Local Currency LT|0")</f>
        <v>Downgrade | CreditWatch/Outlook (12/31/2024)</v>
      </c>
      <c r="Q484" s="10">
        <f>_xll.SNL.Clients.Office.Excel.Functions.SPG(A484, "RD_LAST_REVIEW_DATE_GLOBAL", "Issuer Credit Rating", "Local Currency LT")</f>
        <v>45657</v>
      </c>
      <c r="R484" s="10">
        <f>_xll.SNL.Clients.Office.Excel.Functions.SPG(A484, "RD_CREDIT_RATING_DATE_GLOBAL", "Issuer Credit Rating", "Local Currency LT|0")</f>
        <v>45657</v>
      </c>
      <c r="S484" s="10">
        <f>_xll.SNL.Clients.Office.Excel.Functions.SPG(A484, "RD_CREDIT_WATCH_OUTLOOK_DATE_GLOBAL", "Issuer Credit Rating", "Local Currency LT|0")</f>
        <v>45657</v>
      </c>
    </row>
    <row r="485" spans="1:19">
      <c r="A485" t="s">
        <v>489</v>
      </c>
      <c r="B485" t="str">
        <f>_xll.SNL.Clients.Office.Excel.Functions.SPG(A485,"SP_IPO_DATE")</f>
        <v/>
      </c>
      <c r="C485" s="5">
        <f>_xll.SNL.Clients.Office.Excel.Functions.SPG(A485, "SP_VOLUME_AVG_WEEKLY_TO_SHARES_OUT", , "1M")</f>
        <v>0.97627567475529964</v>
      </c>
      <c r="D485" s="5">
        <f>_xll.SNL.Clients.Office.Excel.Functions.SPG(A485, "SP_VOLUME_AVG_WEEKLY_TO_SHARES_OUT", , "3M")</f>
        <v>1.0537250950813157</v>
      </c>
      <c r="E485" s="5">
        <f>_xll.SNL.Clients.Office.Excel.Functions.SPG(A485, "SP_VOLUME_AVG_DAILY_TO_1YR_AVG_DAILY", , "1M")</f>
        <v>94.11</v>
      </c>
      <c r="F485" s="5">
        <f>_xll.SNL.Clients.Office.Excel.Functions.SPG(A485, "SP_VOLUME_AVG_DAILY_TO_1YR_AVG_DAILY", , "3M")</f>
        <v>101.58</v>
      </c>
      <c r="G485" s="9" t="str">
        <f>_xll.SNL.Clients.Office.Excel.Functions.SPG(A485, "IQ_SECTOR")</f>
        <v>Consumer Staples</v>
      </c>
      <c r="H485" s="9" t="str">
        <f>_xll.SNL.Clients.Office.Excel.Functions.SPG(A485, "IQ_INDUSTRY_GROUP")</f>
        <v>Consumer Staples Distribution and Retail</v>
      </c>
      <c r="I485" s="9" t="str">
        <f>_xll.SNL.Clients.Office.Excel.Functions.SPG(A485, "IQ_INDUSTRY")</f>
        <v>Consumer Staples Distribution and Retail</v>
      </c>
      <c r="J485" s="9" t="str">
        <f>_xll.SNL.Clients.Office.Excel.Functions.SPG(A485, "IQ_PRIMARY_INDUSTRY")</f>
        <v>Consumer Staples Merchandise Retail</v>
      </c>
      <c r="K485" s="9" t="str">
        <f>_xll.SNL.Clients.Office.Excel.Functions.SPG(A485, "NAICS_CODE", "Primary")</f>
        <v>45521 - Warehouse Clubs, Supercenters, and Other General Merchandise Retailers</v>
      </c>
      <c r="L485" s="9" t="str">
        <f>_xll.SNL.Clients.Office.Excel.Functions.SPG(A485, "SP_TOPICTAG")</f>
        <v>Fast-Moving Consumer Goods; Food Delivery; Home Improvement; Customer Relationship Management; Online Grocery; Video Games</v>
      </c>
      <c r="M485" s="5">
        <f>_xll.SNL.Clients.Office.Excel.Functions.SPG(A485, "SP_PCT_SHARES_OWNED_ALL_INSTITUTIONS")</f>
        <v>35.39</v>
      </c>
      <c r="N485" s="9" t="str">
        <f>_xll.SNL.Clients.Office.Excel.Functions.SPG(A485, "RD_CREDIT_RATING_GLOBAL", "Issuer Credit Rating", "Local Currency LT|0")</f>
        <v>AA</v>
      </c>
      <c r="O485" s="9" t="str">
        <f>_xll.SNL.Clients.Office.Excel.Functions.SPG(A485, "RD_CWOL_GLOBAL", "Issuer Credit Rating", "Local Currency LT|0")</f>
        <v>Stable</v>
      </c>
      <c r="P485" s="9" t="str">
        <f>_xll.SNL.Clients.Office.Excel.Functions.SPG(A485, "RD_RATING_ACTION_GLOBAL", "Issuer Credit Rating", "Local Currency LT|0")</f>
        <v>CreditWatch/Outlook (06/10/2019)</v>
      </c>
      <c r="Q485" s="10">
        <f>_xll.SNL.Clients.Office.Excel.Functions.SPG(A485, "RD_LAST_REVIEW_DATE_GLOBAL", "Issuer Credit Rating", "Local Currency LT")</f>
        <v>45432</v>
      </c>
      <c r="R485" s="10">
        <f>_xll.SNL.Clients.Office.Excel.Functions.SPG(A485, "RD_CREDIT_RATING_DATE_GLOBAL", "Issuer Credit Rating", "Local Currency LT|0")</f>
        <v>30522</v>
      </c>
      <c r="S485" s="10">
        <f>_xll.SNL.Clients.Office.Excel.Functions.SPG(A485, "RD_CREDIT_WATCH_OUTLOOK_DATE_GLOBAL", "Issuer Credit Rating", "Local Currency LT|0")</f>
        <v>43626</v>
      </c>
    </row>
    <row r="486" spans="1:19">
      <c r="A486" t="s">
        <v>490</v>
      </c>
      <c r="B486" t="str">
        <f>_xll.SNL.Clients.Office.Excel.Functions.SPG(A486,"SP_IPO_DATE")</f>
        <v/>
      </c>
      <c r="C486" s="5">
        <f>_xll.SNL.Clients.Office.Excel.Functions.SPG(A486, "SP_VOLUME_AVG_WEEKLY_TO_SHARES_OUT", , "1M")</f>
        <v>5.2082173707155794</v>
      </c>
      <c r="D486" s="5">
        <f>_xll.SNL.Clients.Office.Excel.Functions.SPG(A486, "SP_VOLUME_AVG_WEEKLY_TO_SHARES_OUT", , "3M")</f>
        <v>5.9762807273963841</v>
      </c>
      <c r="E486" s="5">
        <f>_xll.SNL.Clients.Office.Excel.Functions.SPG(A486, "SP_VOLUME_AVG_DAILY_TO_1YR_AVG_DAILY", , "1M")</f>
        <v>84.84</v>
      </c>
      <c r="F486" s="5">
        <f>_xll.SNL.Clients.Office.Excel.Functions.SPG(A486, "SP_VOLUME_AVG_DAILY_TO_1YR_AVG_DAILY", , "3M")</f>
        <v>97.35</v>
      </c>
      <c r="G486" s="9" t="str">
        <f>_xll.SNL.Clients.Office.Excel.Functions.SPG(A486, "IQ_SECTOR")</f>
        <v>Communication Services</v>
      </c>
      <c r="H486" s="9" t="str">
        <f>_xll.SNL.Clients.Office.Excel.Functions.SPG(A486, "IQ_INDUSTRY_GROUP")</f>
        <v>Media and Entertainment</v>
      </c>
      <c r="I486" s="9" t="str">
        <f>_xll.SNL.Clients.Office.Excel.Functions.SPG(A486, "IQ_INDUSTRY")</f>
        <v>Entertainment</v>
      </c>
      <c r="J486" s="9" t="str">
        <f>_xll.SNL.Clients.Office.Excel.Functions.SPG(A486, "IQ_PRIMARY_INDUSTRY")</f>
        <v>Movies and Entertainment</v>
      </c>
      <c r="K486" s="9" t="str">
        <f>_xll.SNL.Clients.Office.Excel.Functions.SPG(A486, "NAICS_CODE", "Primary")</f>
        <v>516120 - Television Broadcasting Stations</v>
      </c>
      <c r="L486" s="9" t="str">
        <f>_xll.SNL.Clients.Office.Excel.Functions.SPG(A486, "SP_TOPICTAG")</f>
        <v>Entertainment Systems; Lifestyle; Video Streaming; Animation/av Workstations; Streaming Media; Content Creation; Video Games</v>
      </c>
      <c r="M486" s="5">
        <f>_xll.SNL.Clients.Office.Excel.Functions.SPG(A486, "SP_PCT_SHARES_OWNED_ALL_INSTITUTIONS")</f>
        <v>62.33</v>
      </c>
      <c r="N486" s="9" t="str">
        <f>_xll.SNL.Clients.Office.Excel.Functions.SPG(A486, "RD_CREDIT_RATING_GLOBAL", "Issuer Credit Rating", "Local Currency LT|0")</f>
        <v>BBB-</v>
      </c>
      <c r="O486" s="9" t="str">
        <f>_xll.SNL.Clients.Office.Excel.Functions.SPG(A486, "RD_CWOL_GLOBAL", "Issuer Credit Rating", "Local Currency LT|0")</f>
        <v>Negative</v>
      </c>
      <c r="P486" s="9" t="str">
        <f>_xll.SNL.Clients.Office.Excel.Functions.SPG(A486, "RD_RATING_ACTION_GLOBAL", "Issuer Credit Rating", "Local Currency LT|0")</f>
        <v>CreditWatch/Outlook (08/16/2024)</v>
      </c>
      <c r="Q486" s="10">
        <f>_xll.SNL.Clients.Office.Excel.Functions.SPG(A486, "RD_LAST_REVIEW_DATE_GLOBAL", "Issuer Credit Rating", "Local Currency LT")</f>
        <v>45520</v>
      </c>
      <c r="R486" s="10">
        <f>_xll.SNL.Clients.Office.Excel.Functions.SPG(A486, "RD_CREDIT_RATING_DATE_GLOBAL", "Issuer Credit Rating", "Local Currency LT|0")</f>
        <v>42311</v>
      </c>
      <c r="S486" s="10">
        <f>_xll.SNL.Clients.Office.Excel.Functions.SPG(A486, "RD_CREDIT_WATCH_OUTLOOK_DATE_GLOBAL", "Issuer Credit Rating", "Local Currency LT|0")</f>
        <v>45520</v>
      </c>
    </row>
    <row r="487" spans="1:19">
      <c r="A487" t="s">
        <v>491</v>
      </c>
      <c r="B487" t="str">
        <f>_xll.SNL.Clients.Office.Excel.Functions.SPG(A487,"SP_IPO_DATE")</f>
        <v/>
      </c>
      <c r="C487" s="5">
        <f>_xll.SNL.Clients.Office.Excel.Functions.SPG(A487, "SP_VOLUME_AVG_WEEKLY_TO_SHARES_OUT", , "1M")</f>
        <v>2.2148387481548957</v>
      </c>
      <c r="D487" s="5">
        <f>_xll.SNL.Clients.Office.Excel.Functions.SPG(A487, "SP_VOLUME_AVG_WEEKLY_TO_SHARES_OUT", , "3M")</f>
        <v>2.0900244205519987</v>
      </c>
      <c r="E487" s="5">
        <f>_xll.SNL.Clients.Office.Excel.Functions.SPG(A487, "SP_VOLUME_AVG_DAILY_TO_1YR_AVG_DAILY", , "1M")</f>
        <v>108.16</v>
      </c>
      <c r="F487" s="5">
        <f>_xll.SNL.Clients.Office.Excel.Functions.SPG(A487, "SP_VOLUME_AVG_DAILY_TO_1YR_AVG_DAILY", , "3M")</f>
        <v>102.07</v>
      </c>
      <c r="G487" s="9" t="str">
        <f>_xll.SNL.Clients.Office.Excel.Functions.SPG(A487, "IQ_SECTOR")</f>
        <v>Industrials</v>
      </c>
      <c r="H487" s="9" t="str">
        <f>_xll.SNL.Clients.Office.Excel.Functions.SPG(A487, "IQ_INDUSTRY_GROUP")</f>
        <v>Commercial and Professional Services</v>
      </c>
      <c r="I487" s="9" t="str">
        <f>_xll.SNL.Clients.Office.Excel.Functions.SPG(A487, "IQ_INDUSTRY")</f>
        <v>Commercial Services and Supplies</v>
      </c>
      <c r="J487" s="9" t="str">
        <f>_xll.SNL.Clients.Office.Excel.Functions.SPG(A487, "IQ_PRIMARY_INDUSTRY")</f>
        <v>Environmental and Facilities Services</v>
      </c>
      <c r="K487" s="9" t="str">
        <f>_xll.SNL.Clients.Office.Excel.Functions.SPG(A487, "NAICS_CODE", "Primary")</f>
        <v>56221 - Waste Treatment and Disposal</v>
      </c>
      <c r="L487" s="9" t="str">
        <f>_xll.SNL.Clients.Office.Excel.Functions.SPG(A487, "SP_TOPICTAG")</f>
        <v>Environmental Consulting; Disposal and Recycling; CleanTech; Pollution Control; Biofuel; Biomass Energy</v>
      </c>
      <c r="M487" s="5">
        <f>_xll.SNL.Clients.Office.Excel.Functions.SPG(A487, "SP_PCT_SHARES_OWNED_ALL_INSTITUTIONS")</f>
        <v>82.51</v>
      </c>
      <c r="N487" s="9" t="str">
        <f>_xll.SNL.Clients.Office.Excel.Functions.SPG(A487, "RD_CREDIT_RATING_GLOBAL", "Issuer Credit Rating", "Local Currency LT|0")</f>
        <v>A-</v>
      </c>
      <c r="O487" s="9" t="str">
        <f>_xll.SNL.Clients.Office.Excel.Functions.SPG(A487, "RD_CWOL_GLOBAL", "Issuer Credit Rating", "Local Currency LT|0")</f>
        <v>Negative</v>
      </c>
      <c r="P487" s="9" t="str">
        <f>_xll.SNL.Clients.Office.Excel.Functions.SPG(A487, "RD_RATING_ACTION_GLOBAL", "Issuer Credit Rating", "Local Currency LT|0")</f>
        <v>CreditWatch/Outlook (06/04/2024)</v>
      </c>
      <c r="Q487" s="10">
        <f>_xll.SNL.Clients.Office.Excel.Functions.SPG(A487, "RD_LAST_REVIEW_DATE_GLOBAL", "Issuer Credit Rating", "Local Currency LT")</f>
        <v>45464</v>
      </c>
      <c r="R487" s="10">
        <f>_xll.SNL.Clients.Office.Excel.Functions.SPG(A487, "RD_CREDIT_RATING_DATE_GLOBAL", "Issuer Credit Rating", "Local Currency LT|0")</f>
        <v>41620</v>
      </c>
      <c r="S487" s="10">
        <f>_xll.SNL.Clients.Office.Excel.Functions.SPG(A487, "RD_CREDIT_WATCH_OUTLOOK_DATE_GLOBAL", "Issuer Credit Rating", "Local Currency LT|0")</f>
        <v>45447</v>
      </c>
    </row>
    <row r="488" spans="1:19">
      <c r="A488" t="s">
        <v>492</v>
      </c>
      <c r="B488" t="str">
        <f>_xll.SNL.Clients.Office.Excel.Functions.SPG(A488,"SP_IPO_DATE")</f>
        <v/>
      </c>
      <c r="C488" s="5">
        <f>_xll.SNL.Clients.Office.Excel.Functions.SPG(A488, "SP_VOLUME_AVG_WEEKLY_TO_SHARES_OUT", , "1M")</f>
        <v>3.5828520648542903</v>
      </c>
      <c r="D488" s="5">
        <f>_xll.SNL.Clients.Office.Excel.Functions.SPG(A488, "SP_VOLUME_AVG_WEEKLY_TO_SHARES_OUT", , "3M")</f>
        <v>3.8589820339329615</v>
      </c>
      <c r="E488" s="5">
        <f>_xll.SNL.Clients.Office.Excel.Functions.SPG(A488, "SP_VOLUME_AVG_DAILY_TO_1YR_AVG_DAILY", , "1M")</f>
        <v>96.92</v>
      </c>
      <c r="F488" s="5">
        <f>_xll.SNL.Clients.Office.Excel.Functions.SPG(A488, "SP_VOLUME_AVG_DAILY_TO_1YR_AVG_DAILY", , "3M")</f>
        <v>104.39</v>
      </c>
      <c r="G488" s="9" t="str">
        <f>_xll.SNL.Clients.Office.Excel.Functions.SPG(A488, "IQ_SECTOR")</f>
        <v>Health Care</v>
      </c>
      <c r="H488" s="9" t="str">
        <f>_xll.SNL.Clients.Office.Excel.Functions.SPG(A488, "IQ_INDUSTRY_GROUP")</f>
        <v>Pharmaceuticals, Biotechnology and Life Sciences</v>
      </c>
      <c r="I488" s="9" t="str">
        <f>_xll.SNL.Clients.Office.Excel.Functions.SPG(A488, "IQ_INDUSTRY")</f>
        <v>Life Sciences Tools and Services</v>
      </c>
      <c r="J488" s="9" t="str">
        <f>_xll.SNL.Clients.Office.Excel.Functions.SPG(A488, "IQ_PRIMARY_INDUSTRY")</f>
        <v>Life Sciences Tools and Services</v>
      </c>
      <c r="K488" s="9" t="str">
        <f>_xll.SNL.Clients.Office.Excel.Functions.SPG(A488, "NAICS_CODE", "Primary")</f>
        <v>334516 - Analytical Laboratory Instrument Manufacturing</v>
      </c>
      <c r="L488" s="9" t="str">
        <f>_xll.SNL.Clients.Office.Excel.Functions.SPG(A488, "SP_TOPICTAG")</f>
        <v>Software Development; Environmental Consulting; Health Diagnostics; Genetics; Process Automation; Artificial Intelligence</v>
      </c>
      <c r="M488" s="5">
        <f>_xll.SNL.Clients.Office.Excel.Functions.SPG(A488, "SP_PCT_SHARES_OWNED_ALL_INSTITUTIONS")</f>
        <v>96.64</v>
      </c>
      <c r="N488" s="9" t="str">
        <f>_xll.SNL.Clients.Office.Excel.Functions.SPG(A488, "RD_CREDIT_RATING_GLOBAL", "Issuer Credit Rating", "Local Currency LT|0")</f>
        <v/>
      </c>
      <c r="O488" s="9" t="str">
        <f>_xll.SNL.Clients.Office.Excel.Functions.SPG(A488, "RD_CWOL_GLOBAL", "Issuer Credit Rating", "Local Currency LT|0")</f>
        <v/>
      </c>
      <c r="P488" s="9" t="str">
        <f>_xll.SNL.Clients.Office.Excel.Functions.SPG(A488, "RD_RATING_ACTION_GLOBAL", "Issuer Credit Rating", "Local Currency LT|0")</f>
        <v/>
      </c>
      <c r="Q488" s="10" t="str">
        <f>_xll.SNL.Clients.Office.Excel.Functions.SPG(A488, "RD_LAST_REVIEW_DATE_GLOBAL", "Issuer Credit Rating", "Local Currency LT")</f>
        <v/>
      </c>
      <c r="R488" s="10" t="str">
        <f>_xll.SNL.Clients.Office.Excel.Functions.SPG(A488, "RD_CREDIT_RATING_DATE_GLOBAL", "Issuer Credit Rating", "Local Currency LT|0")</f>
        <v/>
      </c>
      <c r="S488" s="10" t="str">
        <f>_xll.SNL.Clients.Office.Excel.Functions.SPG(A488, "RD_CREDIT_WATCH_OUTLOOK_DATE_GLOBAL", "Issuer Credit Rating", "Local Currency LT|0")</f>
        <v/>
      </c>
    </row>
    <row r="489" spans="1:19">
      <c r="A489" t="s">
        <v>493</v>
      </c>
      <c r="B489" t="str">
        <f>_xll.SNL.Clients.Office.Excel.Functions.SPG(A489,"SP_IPO_DATE")</f>
        <v/>
      </c>
      <c r="C489" s="5">
        <f>_xll.SNL.Clients.Office.Excel.Functions.SPG(A489, "SP_VOLUME_AVG_WEEKLY_TO_SHARES_OUT", , "1M")</f>
        <v>3.5983514245542345</v>
      </c>
      <c r="D489" s="5">
        <f>_xll.SNL.Clients.Office.Excel.Functions.SPG(A489, "SP_VOLUME_AVG_WEEKLY_TO_SHARES_OUT", , "3M")</f>
        <v>2.9151744790152425</v>
      </c>
      <c r="E489" s="5">
        <f>_xll.SNL.Clients.Office.Excel.Functions.SPG(A489, "SP_VOLUME_AVG_DAILY_TO_1YR_AVG_DAILY", , "1M")</f>
        <v>113.04</v>
      </c>
      <c r="F489" s="5">
        <f>_xll.SNL.Clients.Office.Excel.Functions.SPG(A489, "SP_VOLUME_AVG_DAILY_TO_1YR_AVG_DAILY", , "3M")</f>
        <v>91.58</v>
      </c>
      <c r="G489" s="9" t="str">
        <f>_xll.SNL.Clients.Office.Excel.Functions.SPG(A489, "IQ_SECTOR")</f>
        <v>Utilities</v>
      </c>
      <c r="H489" s="9" t="str">
        <f>_xll.SNL.Clients.Office.Excel.Functions.SPG(A489, "IQ_INDUSTRY_GROUP")</f>
        <v>Utilities</v>
      </c>
      <c r="I489" s="9" t="str">
        <f>_xll.SNL.Clients.Office.Excel.Functions.SPG(A489, "IQ_INDUSTRY")</f>
        <v>Multi-Utilities</v>
      </c>
      <c r="J489" s="9" t="str">
        <f>_xll.SNL.Clients.Office.Excel.Functions.SPG(A489, "IQ_PRIMARY_INDUSTRY")</f>
        <v>Multi-Utilities</v>
      </c>
      <c r="K489" s="9" t="str">
        <f>_xll.SNL.Clients.Office.Excel.Functions.SPG(A489, "NAICS_CODE", "Primary")</f>
        <v>2211 - Electric Power Generation, Transmission and Distribution</v>
      </c>
      <c r="L489" s="9" t="str">
        <f>_xll.SNL.Clients.Office.Excel.Functions.SPG(A489, "SP_TOPICTAG")</f>
        <v>Clean Energy; Energy Efficiency; Energy Management; Energy Storage; CleanTech; Power Grid; Utility Scale Solar; Onshore and Offshore Wind</v>
      </c>
      <c r="M489" s="5">
        <f>_xll.SNL.Clients.Office.Excel.Functions.SPG(A489, "SP_PCT_SHARES_OWNED_ALL_INSTITUTIONS")</f>
        <v>80.62</v>
      </c>
      <c r="N489" s="9" t="str">
        <f>_xll.SNL.Clients.Office.Excel.Functions.SPG(A489, "RD_CREDIT_RATING_GLOBAL", "Issuer Credit Rating", "Local Currency LT|0")</f>
        <v>A-</v>
      </c>
      <c r="O489" s="9" t="str">
        <f>_xll.SNL.Clients.Office.Excel.Functions.SPG(A489, "RD_CWOL_GLOBAL", "Issuer Credit Rating", "Local Currency LT|0")</f>
        <v>Stable</v>
      </c>
      <c r="P489" s="9" t="str">
        <f>_xll.SNL.Clients.Office.Excel.Functions.SPG(A489, "RD_RATING_ACTION_GLOBAL", "Issuer Credit Rating", "Local Currency LT|0")</f>
        <v>CreditWatch/Outlook (11/21/2023)</v>
      </c>
      <c r="Q489" s="10">
        <f>_xll.SNL.Clients.Office.Excel.Functions.SPG(A489, "RD_LAST_REVIEW_DATE_GLOBAL", "Issuer Credit Rating", "Local Currency LT")</f>
        <v>45531</v>
      </c>
      <c r="R489" s="10">
        <f>_xll.SNL.Clients.Office.Excel.Functions.SPG(A489, "RD_CREDIT_RATING_DATE_GLOBAL", "Issuer Credit Rating", "Local Currency LT|0")</f>
        <v>40721</v>
      </c>
      <c r="S489" s="10">
        <f>_xll.SNL.Clients.Office.Excel.Functions.SPG(A489, "RD_CREDIT_WATCH_OUTLOOK_DATE_GLOBAL", "Issuer Credit Rating", "Local Currency LT|0")</f>
        <v>45251</v>
      </c>
    </row>
    <row r="490" spans="1:19">
      <c r="A490" t="s">
        <v>494</v>
      </c>
      <c r="B490" t="str">
        <f>_xll.SNL.Clients.Office.Excel.Functions.SPG(A490,"SP_IPO_DATE")</f>
        <v/>
      </c>
      <c r="C490" s="5">
        <f>_xll.SNL.Clients.Office.Excel.Functions.SPG(A490, "SP_VOLUME_AVG_WEEKLY_TO_SHARES_OUT", , "1M")</f>
        <v>2.4316355794270188</v>
      </c>
      <c r="D490" s="5">
        <f>_xll.SNL.Clients.Office.Excel.Functions.SPG(A490, "SP_VOLUME_AVG_WEEKLY_TO_SHARES_OUT", , "3M")</f>
        <v>2.4108026528611526</v>
      </c>
      <c r="E490" s="5">
        <f>_xll.SNL.Clients.Office.Excel.Functions.SPG(A490, "SP_VOLUME_AVG_DAILY_TO_1YR_AVG_DAILY", , "1M")</f>
        <v>90.9</v>
      </c>
      <c r="F490" s="5">
        <f>_xll.SNL.Clients.Office.Excel.Functions.SPG(A490, "SP_VOLUME_AVG_DAILY_TO_1YR_AVG_DAILY", , "3M")</f>
        <v>90.12</v>
      </c>
      <c r="G490" s="9" t="str">
        <f>_xll.SNL.Clients.Office.Excel.Functions.SPG(A490, "IQ_SECTOR")</f>
        <v>Financials</v>
      </c>
      <c r="H490" s="9" t="str">
        <f>_xll.SNL.Clients.Office.Excel.Functions.SPG(A490, "IQ_INDUSTRY_GROUP")</f>
        <v>Banks</v>
      </c>
      <c r="I490" s="9" t="str">
        <f>_xll.SNL.Clients.Office.Excel.Functions.SPG(A490, "IQ_INDUSTRY")</f>
        <v>Banks</v>
      </c>
      <c r="J490" s="9" t="str">
        <f>_xll.SNL.Clients.Office.Excel.Functions.SPG(A490, "IQ_PRIMARY_INDUSTRY")</f>
        <v>Diversified Banks</v>
      </c>
      <c r="K490" s="9" t="str">
        <f>_xll.SNL.Clients.Office.Excel.Functions.SPG(A490, "NAICS_CODE", "Primary")</f>
        <v>522110 - Commercial Banking</v>
      </c>
      <c r="L490" s="9" t="str">
        <f>_xll.SNL.Clients.Office.Excel.Functions.SPG(A490, "SP_TOPICTAG")</f>
        <v>Consumer Lending; Digital Brokerage; Utility Scale Solar</v>
      </c>
      <c r="M490" s="5">
        <f>_xll.SNL.Clients.Office.Excel.Functions.SPG(A490, "SP_PCT_SHARES_OWNED_ALL_INSTITUTIONS")</f>
        <v>77.650000000000006</v>
      </c>
      <c r="N490" s="9" t="str">
        <f>_xll.SNL.Clients.Office.Excel.Functions.SPG(A490, "RD_CREDIT_RATING_GLOBAL", "Issuer Credit Rating", "Local Currency LT|0")</f>
        <v>BBB+</v>
      </c>
      <c r="O490" s="9" t="str">
        <f>_xll.SNL.Clients.Office.Excel.Functions.SPG(A490, "RD_CWOL_GLOBAL", "Issuer Credit Rating", "Local Currency LT|0")</f>
        <v>Stable</v>
      </c>
      <c r="P490" s="9" t="str">
        <f>_xll.SNL.Clients.Office.Excel.Functions.SPG(A490, "RD_RATING_ACTION_GLOBAL", "Issuer Credit Rating", "Local Currency LT|0")</f>
        <v>Downgrade | CreditWatch/Outlook (07/22/2020)</v>
      </c>
      <c r="Q490" s="10">
        <f>_xll.SNL.Clients.Office.Excel.Functions.SPG(A490, "RD_LAST_REVIEW_DATE_GLOBAL", "Issuer Credit Rating", "Local Currency LT")</f>
        <v>45560</v>
      </c>
      <c r="R490" s="10">
        <f>_xll.SNL.Clients.Office.Excel.Functions.SPG(A490, "RD_CREDIT_RATING_DATE_GLOBAL", "Issuer Credit Rating", "Local Currency LT|0")</f>
        <v>44034</v>
      </c>
      <c r="S490" s="10">
        <f>_xll.SNL.Clients.Office.Excel.Functions.SPG(A490, "RD_CREDIT_WATCH_OUTLOOK_DATE_GLOBAL", "Issuer Credit Rating", "Local Currency LT|0")</f>
        <v>44034</v>
      </c>
    </row>
    <row r="491" spans="1:19">
      <c r="A491" t="s">
        <v>495</v>
      </c>
      <c r="B491" s="10">
        <f>_xll.SNL.Clients.Office.Excel.Functions.SPG(A491,"SP_IPO_DATE")</f>
        <v>26037</v>
      </c>
      <c r="C491" s="5">
        <f>_xll.SNL.Clients.Office.Excel.Functions.SPG(A491, "SP_VOLUME_AVG_WEEKLY_TO_SHARES_OUT", , "1M")</f>
        <v>2.0637075524210662</v>
      </c>
      <c r="D491" s="5">
        <f>_xll.SNL.Clients.Office.Excel.Functions.SPG(A491, "SP_VOLUME_AVG_WEEKLY_TO_SHARES_OUT", , "3M")</f>
        <v>2.1988287297765017</v>
      </c>
      <c r="E491" s="5">
        <f>_xll.SNL.Clients.Office.Excel.Functions.SPG(A491, "SP_VOLUME_AVG_DAILY_TO_1YR_AVG_DAILY", , "1M")</f>
        <v>93.87</v>
      </c>
      <c r="F491" s="5">
        <f>_xll.SNL.Clients.Office.Excel.Functions.SPG(A491, "SP_VOLUME_AVG_DAILY_TO_1YR_AVG_DAILY", , "3M")</f>
        <v>100.01</v>
      </c>
      <c r="G491" s="9" t="str">
        <f>_xll.SNL.Clients.Office.Excel.Functions.SPG(A491, "IQ_SECTOR")</f>
        <v>Real Estate</v>
      </c>
      <c r="H491" s="9" t="str">
        <f>_xll.SNL.Clients.Office.Excel.Functions.SPG(A491, "IQ_INDUSTRY_GROUP")</f>
        <v>Equity Real Estate Investment Trusts (REITs)</v>
      </c>
      <c r="I491" s="9" t="str">
        <f>_xll.SNL.Clients.Office.Excel.Functions.SPG(A491, "IQ_INDUSTRY")</f>
        <v>Health Care REITs</v>
      </c>
      <c r="J491" s="9" t="str">
        <f>_xll.SNL.Clients.Office.Excel.Functions.SPG(A491, "IQ_PRIMARY_INDUSTRY")</f>
        <v>Health Care REITs</v>
      </c>
      <c r="K491" s="9" t="str">
        <f>_xll.SNL.Clients.Office.Excel.Functions.SPG(A491, "NAICS_CODE", "Primary")</f>
        <v>531110 - Lessors of Residential Buildings and Dwellings</v>
      </c>
      <c r="L491" s="9" t="str">
        <f>_xll.SNL.Clients.Office.Excel.Functions.SPG(A491, "SP_TOPICTAG")</f>
        <v/>
      </c>
      <c r="M491" s="5">
        <f>_xll.SNL.Clients.Office.Excel.Functions.SPG(A491, "SP_PCT_SHARES_OWNED_ALL_INSTITUTIONS")</f>
        <v>93.75</v>
      </c>
      <c r="N491" s="9" t="str">
        <f>_xll.SNL.Clients.Office.Excel.Functions.SPG(A491, "RD_CREDIT_RATING_GLOBAL", "Issuer Credit Rating", "Local Currency LT|0")</f>
        <v>BBB+</v>
      </c>
      <c r="O491" s="9" t="str">
        <f>_xll.SNL.Clients.Office.Excel.Functions.SPG(A491, "RD_CWOL_GLOBAL", "Issuer Credit Rating", "Local Currency LT|0")</f>
        <v>Positive</v>
      </c>
      <c r="P491" s="9" t="str">
        <f>_xll.SNL.Clients.Office.Excel.Functions.SPG(A491, "RD_RATING_ACTION_GLOBAL", "Issuer Credit Rating", "Local Currency LT|0")</f>
        <v>CreditWatch/Outlook (05/22/2024)</v>
      </c>
      <c r="Q491" s="10">
        <f>_xll.SNL.Clients.Office.Excel.Functions.SPG(A491, "RD_LAST_REVIEW_DATE_GLOBAL", "Issuer Credit Rating", "Local Currency LT")</f>
        <v>45435</v>
      </c>
      <c r="R491" s="10">
        <f>_xll.SNL.Clients.Office.Excel.Functions.SPG(A491, "RD_CREDIT_RATING_DATE_GLOBAL", "Issuer Credit Rating", "Local Currency LT|0")</f>
        <v>42676</v>
      </c>
      <c r="S491" s="10">
        <f>_xll.SNL.Clients.Office.Excel.Functions.SPG(A491, "RD_CREDIT_WATCH_OUTLOOK_DATE_GLOBAL", "Issuer Credit Rating", "Local Currency LT|0")</f>
        <v>45434</v>
      </c>
    </row>
    <row r="492" spans="1:19">
      <c r="A492" t="s">
        <v>496</v>
      </c>
      <c r="B492" t="str">
        <f>_xll.SNL.Clients.Office.Excel.Functions.SPG(A492,"SP_IPO_DATE")</f>
        <v/>
      </c>
      <c r="C492" s="5">
        <f>_xll.SNL.Clients.Office.Excel.Functions.SPG(A492, "SP_VOLUME_AVG_WEEKLY_TO_SHARES_OUT", , "1M")</f>
        <v>3.0972233512639931</v>
      </c>
      <c r="D492" s="5">
        <f>_xll.SNL.Clients.Office.Excel.Functions.SPG(A492, "SP_VOLUME_AVG_WEEKLY_TO_SHARES_OUT", , "3M")</f>
        <v>3.420972257806683</v>
      </c>
      <c r="E492" s="5">
        <f>_xll.SNL.Clients.Office.Excel.Functions.SPG(A492, "SP_VOLUME_AVG_DAILY_TO_1YR_AVG_DAILY", , "1M")</f>
        <v>79.959999999999994</v>
      </c>
      <c r="F492" s="5">
        <f>_xll.SNL.Clients.Office.Excel.Functions.SPG(A492, "SP_VOLUME_AVG_DAILY_TO_1YR_AVG_DAILY", , "3M")</f>
        <v>88.32</v>
      </c>
      <c r="G492" s="9" t="str">
        <f>_xll.SNL.Clients.Office.Excel.Functions.SPG(A492, "IQ_SECTOR")</f>
        <v>Health Care</v>
      </c>
      <c r="H492" s="9" t="str">
        <f>_xll.SNL.Clients.Office.Excel.Functions.SPG(A492, "IQ_INDUSTRY_GROUP")</f>
        <v>Pharmaceuticals, Biotechnology and Life Sciences</v>
      </c>
      <c r="I492" s="9" t="str">
        <f>_xll.SNL.Clients.Office.Excel.Functions.SPG(A492, "IQ_INDUSTRY")</f>
        <v>Life Sciences Tools and Services</v>
      </c>
      <c r="J492" s="9" t="str">
        <f>_xll.SNL.Clients.Office.Excel.Functions.SPG(A492, "IQ_PRIMARY_INDUSTRY")</f>
        <v>Life Sciences Tools and Services</v>
      </c>
      <c r="K492" s="9" t="str">
        <f>_xll.SNL.Clients.Office.Excel.Functions.SPG(A492, "NAICS_CODE", "Primary")</f>
        <v>33911 - Medical Equipment and Supplies Manufacturing</v>
      </c>
      <c r="L492" s="9" t="str">
        <f>_xll.SNL.Clients.Office.Excel.Functions.SPG(A492, "SP_TOPICTAG")</f>
        <v>Health Diagnostics; Pain Management; Respiratory</v>
      </c>
      <c r="M492" s="5">
        <f>_xll.SNL.Clients.Office.Excel.Functions.SPG(A492, "SP_PCT_SHARES_OWNED_ALL_INSTITUTIONS")</f>
        <v>98.38</v>
      </c>
      <c r="N492" s="9" t="str">
        <f>_xll.SNL.Clients.Office.Excel.Functions.SPG(A492, "RD_CREDIT_RATING_GLOBAL", "Issuer Credit Rating", "Local Currency LT|0")</f>
        <v/>
      </c>
      <c r="O492" s="9" t="str">
        <f>_xll.SNL.Clients.Office.Excel.Functions.SPG(A492, "RD_CWOL_GLOBAL", "Issuer Credit Rating", "Local Currency LT|0")</f>
        <v/>
      </c>
      <c r="P492" s="9" t="str">
        <f>_xll.SNL.Clients.Office.Excel.Functions.SPG(A492, "RD_RATING_ACTION_GLOBAL", "Issuer Credit Rating", "Local Currency LT|0")</f>
        <v/>
      </c>
      <c r="Q492" s="10" t="str">
        <f>_xll.SNL.Clients.Office.Excel.Functions.SPG(A492, "RD_LAST_REVIEW_DATE_GLOBAL", "Issuer Credit Rating", "Local Currency LT")</f>
        <v/>
      </c>
      <c r="R492" s="10" t="str">
        <f>_xll.SNL.Clients.Office.Excel.Functions.SPG(A492, "RD_CREDIT_RATING_DATE_GLOBAL", "Issuer Credit Rating", "Local Currency LT|0")</f>
        <v/>
      </c>
      <c r="S492" s="10" t="str">
        <f>_xll.SNL.Clients.Office.Excel.Functions.SPG(A492, "RD_CREDIT_WATCH_OUTLOOK_DATE_GLOBAL", "Issuer Credit Rating", "Local Currency LT|0")</f>
        <v/>
      </c>
    </row>
    <row r="493" spans="1:19">
      <c r="A493" t="s">
        <v>497</v>
      </c>
      <c r="B493" t="str">
        <f>_xll.SNL.Clients.Office.Excel.Functions.SPG(A493,"SP_IPO_DATE")</f>
        <v/>
      </c>
      <c r="C493" s="5">
        <f>_xll.SNL.Clients.Office.Excel.Functions.SPG(A493, "SP_VOLUME_AVG_WEEKLY_TO_SHARES_OUT", , "1M")</f>
        <v>9.8999516414021755</v>
      </c>
      <c r="D493" s="5">
        <f>_xll.SNL.Clients.Office.Excel.Functions.SPG(A493, "SP_VOLUME_AVG_WEEKLY_TO_SHARES_OUT", , "3M")</f>
        <v>8.3507032634818366</v>
      </c>
      <c r="E493" s="5">
        <f>_xll.SNL.Clients.Office.Excel.Functions.SPG(A493, "SP_VOLUME_AVG_DAILY_TO_1YR_AVG_DAILY", , "1M")</f>
        <v>117.01</v>
      </c>
      <c r="F493" s="5">
        <f>_xll.SNL.Clients.Office.Excel.Functions.SPG(A493, "SP_VOLUME_AVG_DAILY_TO_1YR_AVG_DAILY", , "3M")</f>
        <v>98.7</v>
      </c>
      <c r="G493" s="9" t="str">
        <f>_xll.SNL.Clients.Office.Excel.Functions.SPG(A493, "IQ_SECTOR")</f>
        <v>Information Technology</v>
      </c>
      <c r="H493" s="9" t="str">
        <f>_xll.SNL.Clients.Office.Excel.Functions.SPG(A493, "IQ_INDUSTRY_GROUP")</f>
        <v>Technology Hardware and Equipment</v>
      </c>
      <c r="I493" s="9" t="str">
        <f>_xll.SNL.Clients.Office.Excel.Functions.SPG(A493, "IQ_INDUSTRY")</f>
        <v>Technology Hardware, Storage and Peripherals</v>
      </c>
      <c r="J493" s="9" t="str">
        <f>_xll.SNL.Clients.Office.Excel.Functions.SPG(A493, "IQ_PRIMARY_INDUSTRY")</f>
        <v>Technology Hardware, Storage and Peripherals</v>
      </c>
      <c r="K493" s="9" t="str">
        <f>_xll.SNL.Clients.Office.Excel.Functions.SPG(A493, "NAICS_CODE", "Primary")</f>
        <v>334112 - Computer Storage Device Manufacturing</v>
      </c>
      <c r="L493" s="9" t="str">
        <f>_xll.SNL.Clients.Office.Excel.Functions.SPG(A493, "SP_TOPICTAG")</f>
        <v>Flash Storage; Data Protection; Cloud Infrastructure; Cloud Storage; Data Centers and Facilities; Storage Management; Data Center Technology</v>
      </c>
      <c r="M493" s="5">
        <f>_xll.SNL.Clients.Office.Excel.Functions.SPG(A493, "SP_PCT_SHARES_OWNED_ALL_INSTITUTIONS")</f>
        <v>95.05</v>
      </c>
      <c r="N493" s="9" t="str">
        <f>_xll.SNL.Clients.Office.Excel.Functions.SPG(A493, "RD_CREDIT_RATING_GLOBAL", "Issuer Credit Rating", "Local Currency LT|0")</f>
        <v>BB</v>
      </c>
      <c r="O493" s="9" t="str">
        <f>_xll.SNL.Clients.Office.Excel.Functions.SPG(A493, "RD_CWOL_GLOBAL", "Issuer Credit Rating", "Local Currency LT|0")</f>
        <v>Watch Neg</v>
      </c>
      <c r="P493" s="9" t="str">
        <f>_xll.SNL.Clients.Office.Excel.Functions.SPG(A493, "RD_RATING_ACTION_GLOBAL", "Issuer Credit Rating", "Local Currency LT|0")</f>
        <v>CreditWatch/Outlook (10/31/2023)</v>
      </c>
      <c r="Q493" s="10">
        <f>_xll.SNL.Clients.Office.Excel.Functions.SPG(A493, "RD_LAST_REVIEW_DATE_GLOBAL", "Issuer Credit Rating", "Local Currency LT")</f>
        <v>45432</v>
      </c>
      <c r="R493" s="10">
        <f>_xll.SNL.Clients.Office.Excel.Functions.SPG(A493, "RD_CREDIT_RATING_DATE_GLOBAL", "Issuer Credit Rating", "Local Currency LT|0")</f>
        <v>44872</v>
      </c>
      <c r="S493" s="10">
        <f>_xll.SNL.Clients.Office.Excel.Functions.SPG(A493, "RD_CREDIT_WATCH_OUTLOOK_DATE_GLOBAL", "Issuer Credit Rating", "Local Currency LT|0")</f>
        <v>45230</v>
      </c>
    </row>
    <row r="494" spans="1:19">
      <c r="A494" t="s">
        <v>498</v>
      </c>
      <c r="B494" t="str">
        <f>_xll.SNL.Clients.Office.Excel.Functions.SPG(A494,"SP_IPO_DATE")</f>
        <v/>
      </c>
      <c r="C494" s="5">
        <f>_xll.SNL.Clients.Office.Excel.Functions.SPG(A494, "SP_VOLUME_AVG_WEEKLY_TO_SHARES_OUT", , "1M")</f>
        <v>2.495428749811039</v>
      </c>
      <c r="D494" s="5">
        <f>_xll.SNL.Clients.Office.Excel.Functions.SPG(A494, "SP_VOLUME_AVG_WEEKLY_TO_SHARES_OUT", , "3M")</f>
        <v>2.8830013388651792</v>
      </c>
      <c r="E494" s="5">
        <f>_xll.SNL.Clients.Office.Excel.Functions.SPG(A494, "SP_VOLUME_AVG_DAILY_TO_1YR_AVG_DAILY", , "1M")</f>
        <v>80.040000000000006</v>
      </c>
      <c r="F494" s="5">
        <f>_xll.SNL.Clients.Office.Excel.Functions.SPG(A494, "SP_VOLUME_AVG_DAILY_TO_1YR_AVG_DAILY", , "3M")</f>
        <v>92.48</v>
      </c>
      <c r="G494" s="9" t="str">
        <f>_xll.SNL.Clients.Office.Excel.Functions.SPG(A494, "IQ_SECTOR")</f>
        <v>Industrials</v>
      </c>
      <c r="H494" s="9" t="str">
        <f>_xll.SNL.Clients.Office.Excel.Functions.SPG(A494, "IQ_INDUSTRY_GROUP")</f>
        <v>Capital Goods</v>
      </c>
      <c r="I494" s="9" t="str">
        <f>_xll.SNL.Clients.Office.Excel.Functions.SPG(A494, "IQ_INDUSTRY")</f>
        <v>Machinery</v>
      </c>
      <c r="J494" s="9" t="str">
        <f>_xll.SNL.Clients.Office.Excel.Functions.SPG(A494, "IQ_PRIMARY_INDUSTRY")</f>
        <v>Construction Machinery and Heavy Transportation Equipment</v>
      </c>
      <c r="K494" s="9" t="str">
        <f>_xll.SNL.Clients.Office.Excel.Functions.SPG(A494, "NAICS_CODE", "Primary")</f>
        <v>336510 - Railroad Rolling Stock Manufacturing</v>
      </c>
      <c r="L494" s="9" t="str">
        <f>_xll.SNL.Clients.Office.Excel.Functions.SPG(A494, "SP_TOPICTAG")</f>
        <v>Fleet Management; Freight Service; Industrial Automation; Marine Transportation; Sensors; Electric Vehicle; Passenger Aircraft Manufacturing</v>
      </c>
      <c r="M494" s="5">
        <f>_xll.SNL.Clients.Office.Excel.Functions.SPG(A494, "SP_PCT_SHARES_OWNED_ALL_INSTITUTIONS")</f>
        <v>93.4</v>
      </c>
      <c r="N494" s="9" t="str">
        <f>_xll.SNL.Clients.Office.Excel.Functions.SPG(A494, "RD_CREDIT_RATING_GLOBAL", "Issuer Credit Rating", "Local Currency LT|0")</f>
        <v>BBB</v>
      </c>
      <c r="O494" s="9" t="str">
        <f>_xll.SNL.Clients.Office.Excel.Functions.SPG(A494, "RD_CWOL_GLOBAL", "Issuer Credit Rating", "Local Currency LT|0")</f>
        <v>Stable</v>
      </c>
      <c r="P494" s="9" t="str">
        <f>_xll.SNL.Clients.Office.Excel.Functions.SPG(A494, "RD_RATING_ACTION_GLOBAL", "Issuer Credit Rating", "Local Currency LT|0")</f>
        <v>Upgrade | CreditWatch/Outlook (02/26/2024)</v>
      </c>
      <c r="Q494" s="10">
        <f>_xll.SNL.Clients.Office.Excel.Functions.SPG(A494, "RD_LAST_REVIEW_DATE_GLOBAL", "Issuer Credit Rating", "Local Currency LT")</f>
        <v>45356</v>
      </c>
      <c r="R494" s="10">
        <f>_xll.SNL.Clients.Office.Excel.Functions.SPG(A494, "RD_CREDIT_RATING_DATE_GLOBAL", "Issuer Credit Rating", "Local Currency LT|0")</f>
        <v>45348</v>
      </c>
      <c r="S494" s="10">
        <f>_xll.SNL.Clients.Office.Excel.Functions.SPG(A494, "RD_CREDIT_WATCH_OUTLOOK_DATE_GLOBAL", "Issuer Credit Rating", "Local Currency LT|0")</f>
        <v>45348</v>
      </c>
    </row>
    <row r="495" spans="1:19">
      <c r="A495" t="s">
        <v>499</v>
      </c>
      <c r="B495" t="str">
        <f>_xll.SNL.Clients.Office.Excel.Functions.SPG(A495,"SP_IPO_DATE")</f>
        <v/>
      </c>
      <c r="C495" s="5">
        <f>_xll.SNL.Clients.Office.Excel.Functions.SPG(A495, "SP_VOLUME_AVG_WEEKLY_TO_SHARES_OUT", , "1M")</f>
        <v>2.5378725419863679</v>
      </c>
      <c r="D495" s="5">
        <f>_xll.SNL.Clients.Office.Excel.Functions.SPG(A495, "SP_VOLUME_AVG_WEEKLY_TO_SHARES_OUT", , "3M")</f>
        <v>2.3646016356020203</v>
      </c>
      <c r="E495" s="5">
        <f>_xll.SNL.Clients.Office.Excel.Functions.SPG(A495, "SP_VOLUME_AVG_DAILY_TO_1YR_AVG_DAILY", , "1M")</f>
        <v>102.44</v>
      </c>
      <c r="F495" s="5">
        <f>_xll.SNL.Clients.Office.Excel.Functions.SPG(A495, "SP_VOLUME_AVG_DAILY_TO_1YR_AVG_DAILY", , "3M")</f>
        <v>95.44</v>
      </c>
      <c r="G495" s="9" t="str">
        <f>_xll.SNL.Clients.Office.Excel.Functions.SPG(A495, "IQ_SECTOR")</f>
        <v>Real Estate</v>
      </c>
      <c r="H495" s="9" t="str">
        <f>_xll.SNL.Clients.Office.Excel.Functions.SPG(A495, "IQ_INDUSTRY_GROUP")</f>
        <v>Equity Real Estate Investment Trusts (REITs)</v>
      </c>
      <c r="I495" s="9" t="str">
        <f>_xll.SNL.Clients.Office.Excel.Functions.SPG(A495, "IQ_INDUSTRY")</f>
        <v>Specialized REITs</v>
      </c>
      <c r="J495" s="9" t="str">
        <f>_xll.SNL.Clients.Office.Excel.Functions.SPG(A495, "IQ_PRIMARY_INDUSTRY")</f>
        <v>Timber REITs</v>
      </c>
      <c r="K495" s="9" t="str">
        <f>_xll.SNL.Clients.Office.Excel.Functions.SPG(A495, "NAICS_CODE", "Primary")</f>
        <v>321211 - Hardwood Veneer and Plywood Manufacturing</v>
      </c>
      <c r="L495" s="9" t="str">
        <f>_xll.SNL.Clients.Office.Excel.Functions.SPG(A495, "SP_TOPICTAG")</f>
        <v>Biomass Energy</v>
      </c>
      <c r="M495" s="5">
        <f>_xll.SNL.Clients.Office.Excel.Functions.SPG(A495, "SP_PCT_SHARES_OWNED_ALL_INSTITUTIONS")</f>
        <v>89.76</v>
      </c>
      <c r="N495" s="9" t="str">
        <f>_xll.SNL.Clients.Office.Excel.Functions.SPG(A495, "RD_CREDIT_RATING_GLOBAL", "Issuer Credit Rating", "Local Currency LT|0")</f>
        <v>BBB</v>
      </c>
      <c r="O495" s="9" t="str">
        <f>_xll.SNL.Clients.Office.Excel.Functions.SPG(A495, "RD_CWOL_GLOBAL", "Issuer Credit Rating", "Local Currency LT|0")</f>
        <v>Stable</v>
      </c>
      <c r="P495" s="9" t="str">
        <f>_xll.SNL.Clients.Office.Excel.Functions.SPG(A495, "RD_RATING_ACTION_GLOBAL", "Issuer Credit Rating", "Local Currency LT|0")</f>
        <v>Upgrade | CreditWatch/Outlook (12/03/2020)</v>
      </c>
      <c r="Q495" s="10">
        <f>_xll.SNL.Clients.Office.Excel.Functions.SPG(A495, "RD_LAST_REVIEW_DATE_GLOBAL", "Issuer Credit Rating", "Local Currency LT")</f>
        <v>45385</v>
      </c>
      <c r="R495" s="10">
        <f>_xll.SNL.Clients.Office.Excel.Functions.SPG(A495, "RD_CREDIT_RATING_DATE_GLOBAL", "Issuer Credit Rating", "Local Currency LT|0")</f>
        <v>44168</v>
      </c>
      <c r="S495" s="10">
        <f>_xll.SNL.Clients.Office.Excel.Functions.SPG(A495, "RD_CREDIT_WATCH_OUTLOOK_DATE_GLOBAL", "Issuer Credit Rating", "Local Currency LT|0")</f>
        <v>44168</v>
      </c>
    </row>
    <row r="496" spans="1:19">
      <c r="A496" t="s">
        <v>500</v>
      </c>
      <c r="B496" s="10">
        <f>_xll.SNL.Clients.Office.Excel.Functions.SPG(A496,"SP_IPO_DATE")</f>
        <v>37053</v>
      </c>
      <c r="C496" s="5">
        <f>_xll.SNL.Clients.Office.Excel.Functions.SPG(A496, "SP_VOLUME_AVG_WEEKLY_TO_SHARES_OUT", , "1M")</f>
        <v>2.7346171257626084</v>
      </c>
      <c r="D496" s="5">
        <f>_xll.SNL.Clients.Office.Excel.Functions.SPG(A496, "SP_VOLUME_AVG_WEEKLY_TO_SHARES_OUT", , "3M")</f>
        <v>3.3164090328494065</v>
      </c>
      <c r="E496" s="5">
        <f>_xll.SNL.Clients.Office.Excel.Functions.SPG(A496, "SP_VOLUME_AVG_DAILY_TO_1YR_AVG_DAILY", , "1M")</f>
        <v>103.83</v>
      </c>
      <c r="F496" s="5">
        <f>_xll.SNL.Clients.Office.Excel.Functions.SPG(A496, "SP_VOLUME_AVG_DAILY_TO_1YR_AVG_DAILY", , "3M")</f>
        <v>125.92</v>
      </c>
      <c r="G496" s="9" t="str">
        <f>_xll.SNL.Clients.Office.Excel.Functions.SPG(A496, "IQ_SECTOR")</f>
        <v>Financials</v>
      </c>
      <c r="H496" s="9" t="str">
        <f>_xll.SNL.Clients.Office.Excel.Functions.SPG(A496, "IQ_INDUSTRY_GROUP")</f>
        <v>Insurance</v>
      </c>
      <c r="I496" s="9" t="str">
        <f>_xll.SNL.Clients.Office.Excel.Functions.SPG(A496, "IQ_INDUSTRY")</f>
        <v>Insurance</v>
      </c>
      <c r="J496" s="9" t="str">
        <f>_xll.SNL.Clients.Office.Excel.Functions.SPG(A496, "IQ_PRIMARY_INDUSTRY")</f>
        <v>Insurance Brokers</v>
      </c>
      <c r="K496" s="9" t="str">
        <f>_xll.SNL.Clients.Office.Excel.Functions.SPG(A496, "NAICS_CODE", "Primary")</f>
        <v>522299 - International, Secondary Market, and All Other Nondepository Credit Intermediation</v>
      </c>
      <c r="L496" s="9" t="str">
        <f>_xll.SNL.Clients.Office.Excel.Functions.SPG(A496, "SP_TOPICTAG")</f>
        <v>Employee Benefits; RegTech</v>
      </c>
      <c r="M496" s="5">
        <f>_xll.SNL.Clients.Office.Excel.Functions.SPG(A496, "SP_PCT_SHARES_OWNED_ALL_INSTITUTIONS")</f>
        <v>95.5</v>
      </c>
      <c r="N496" s="9" t="str">
        <f>_xll.SNL.Clients.Office.Excel.Functions.SPG(A496, "RD_CREDIT_RATING_GLOBAL", "Issuer Credit Rating", "Local Currency LT|0")</f>
        <v>BBB+</v>
      </c>
      <c r="O496" s="9" t="str">
        <f>_xll.SNL.Clients.Office.Excel.Functions.SPG(A496, "RD_CWOL_GLOBAL", "Issuer Credit Rating", "Local Currency LT|0")</f>
        <v>Stable</v>
      </c>
      <c r="P496" s="9" t="str">
        <f>_xll.SNL.Clients.Office.Excel.Functions.SPG(A496, "RD_RATING_ACTION_GLOBAL", "Issuer Credit Rating", "Local Currency LT|0")</f>
        <v>Upgrade | CreditWatch/Outlook (02/21/2023)</v>
      </c>
      <c r="Q496" s="10">
        <f>_xll.SNL.Clients.Office.Excel.Functions.SPG(A496, "RD_LAST_REVIEW_DATE_GLOBAL", "Issuer Credit Rating", "Local Currency LT")</f>
        <v>45610</v>
      </c>
      <c r="R496" s="10">
        <f>_xll.SNL.Clients.Office.Excel.Functions.SPG(A496, "RD_CREDIT_RATING_DATE_GLOBAL", "Issuer Credit Rating", "Local Currency LT|0")</f>
        <v>44978</v>
      </c>
      <c r="S496" s="10">
        <f>_xll.SNL.Clients.Office.Excel.Functions.SPG(A496, "RD_CREDIT_WATCH_OUTLOOK_DATE_GLOBAL", "Issuer Credit Rating", "Local Currency LT|0")</f>
        <v>44978</v>
      </c>
    </row>
    <row r="497" spans="1:19">
      <c r="A497" t="s">
        <v>501</v>
      </c>
      <c r="B497" s="10">
        <f>_xll.SNL.Clients.Office.Excel.Functions.SPG(A497,"SP_IPO_DATE")</f>
        <v>41193</v>
      </c>
      <c r="C497" s="5">
        <f>_xll.SNL.Clients.Office.Excel.Functions.SPG(A497, "SP_VOLUME_AVG_WEEKLY_TO_SHARES_OUT", , "1M")</f>
        <v>4.9173660436137068</v>
      </c>
      <c r="D497" s="5">
        <f>_xll.SNL.Clients.Office.Excel.Functions.SPG(A497, "SP_VOLUME_AVG_WEEKLY_TO_SHARES_OUT", , "3M")</f>
        <v>8.0841726334036785</v>
      </c>
      <c r="E497" s="5">
        <f>_xll.SNL.Clients.Office.Excel.Functions.SPG(A497, "SP_VOLUME_AVG_DAILY_TO_1YR_AVG_DAILY", , "1M")</f>
        <v>83.22</v>
      </c>
      <c r="F497" s="5">
        <f>_xll.SNL.Clients.Office.Excel.Functions.SPG(A497, "SP_VOLUME_AVG_DAILY_TO_1YR_AVG_DAILY", , "3M")</f>
        <v>136.81</v>
      </c>
      <c r="G497" s="9" t="str">
        <f>_xll.SNL.Clients.Office.Excel.Functions.SPG(A497, "IQ_SECTOR")</f>
        <v>Information Technology</v>
      </c>
      <c r="H497" s="9" t="str">
        <f>_xll.SNL.Clients.Office.Excel.Functions.SPG(A497, "IQ_INDUSTRY_GROUP")</f>
        <v>Software and Services</v>
      </c>
      <c r="I497" s="9" t="str">
        <f>_xll.SNL.Clients.Office.Excel.Functions.SPG(A497, "IQ_INDUSTRY")</f>
        <v>Software</v>
      </c>
      <c r="J497" s="9" t="str">
        <f>_xll.SNL.Clients.Office.Excel.Functions.SPG(A497, "IQ_PRIMARY_INDUSTRY")</f>
        <v>Application Software</v>
      </c>
      <c r="K497" s="9" t="str">
        <f>_xll.SNL.Clients.Office.Excel.Functions.SPG(A497, "NAICS_CODE", "Primary")</f>
        <v>513210 - Software Publishers</v>
      </c>
      <c r="L497" s="9" t="str">
        <f>_xll.SNL.Clients.Office.Excel.Functions.SPG(A497, "SP_TOPICTAG")</f>
        <v>Software Development; Cloud Management; Data Integration; Machine Learning; Cloud Infrastructure; Process Automation; Artificial Intelligence</v>
      </c>
      <c r="M497" s="5">
        <f>_xll.SNL.Clients.Office.Excel.Functions.SPG(A497, "SP_PCT_SHARES_OWNED_ALL_INSTITUTIONS")</f>
        <v>75.22</v>
      </c>
      <c r="N497" s="9" t="str">
        <f>_xll.SNL.Clients.Office.Excel.Functions.SPG(A497, "RD_CREDIT_RATING_GLOBAL", "Issuer Credit Rating", "Local Currency LT|0")</f>
        <v>BBB</v>
      </c>
      <c r="O497" s="9" t="str">
        <f>_xll.SNL.Clients.Office.Excel.Functions.SPG(A497, "RD_CWOL_GLOBAL", "Issuer Credit Rating", "Local Currency LT|0")</f>
        <v>Stable</v>
      </c>
      <c r="P497" s="9" t="str">
        <f>_xll.SNL.Clients.Office.Excel.Functions.SPG(A497, "RD_RATING_ACTION_GLOBAL", "Issuer Credit Rating", "Local Currency LT|0")</f>
        <v>New Rating | CreditWatch/Outlook (03/28/2022)</v>
      </c>
      <c r="Q497" s="10">
        <f>_xll.SNL.Clients.Office.Excel.Functions.SPG(A497, "RD_LAST_REVIEW_DATE_GLOBAL", "Issuer Credit Rating", "Local Currency LT")</f>
        <v>45344</v>
      </c>
      <c r="R497" s="10">
        <f>_xll.SNL.Clients.Office.Excel.Functions.SPG(A497, "RD_CREDIT_RATING_DATE_GLOBAL", "Issuer Credit Rating", "Local Currency LT|0")</f>
        <v>44648</v>
      </c>
      <c r="S497" s="10">
        <f>_xll.SNL.Clients.Office.Excel.Functions.SPG(A497, "RD_CREDIT_WATCH_OUTLOOK_DATE_GLOBAL", "Issuer Credit Rating", "Local Currency LT|0")</f>
        <v>44648</v>
      </c>
    </row>
    <row r="498" spans="1:19">
      <c r="A498" t="s">
        <v>502</v>
      </c>
      <c r="B498" s="10">
        <f>_xll.SNL.Clients.Office.Excel.Functions.SPG(A498,"SP_IPO_DATE")</f>
        <v>37554</v>
      </c>
      <c r="C498" s="5">
        <f>_xll.SNL.Clients.Office.Excel.Functions.SPG(A498, "SP_VOLUME_AVG_WEEKLY_TO_SHARES_OUT", , "1M")</f>
        <v>11.361143196935286</v>
      </c>
      <c r="D498" s="5">
        <f>_xll.SNL.Clients.Office.Excel.Functions.SPG(A498, "SP_VOLUME_AVG_WEEKLY_TO_SHARES_OUT", , "3M")</f>
        <v>10.780392464273966</v>
      </c>
      <c r="E498" s="5">
        <f>_xll.SNL.Clients.Office.Excel.Functions.SPG(A498, "SP_VOLUME_AVG_DAILY_TO_1YR_AVG_DAILY", , "1M")</f>
        <v>111.56</v>
      </c>
      <c r="F498" s="5">
        <f>_xll.SNL.Clients.Office.Excel.Functions.SPG(A498, "SP_VOLUME_AVG_DAILY_TO_1YR_AVG_DAILY", , "3M")</f>
        <v>105.86</v>
      </c>
      <c r="G498" s="9" t="str">
        <f>_xll.SNL.Clients.Office.Excel.Functions.SPG(A498, "IQ_SECTOR")</f>
        <v>Consumer Discretionary</v>
      </c>
      <c r="H498" s="9" t="str">
        <f>_xll.SNL.Clients.Office.Excel.Functions.SPG(A498, "IQ_INDUSTRY_GROUP")</f>
        <v>Consumer Services</v>
      </c>
      <c r="I498" s="9" t="str">
        <f>_xll.SNL.Clients.Office.Excel.Functions.SPG(A498, "IQ_INDUSTRY")</f>
        <v>Hotels, Restaurants and Leisure</v>
      </c>
      <c r="J498" s="9" t="str">
        <f>_xll.SNL.Clients.Office.Excel.Functions.SPG(A498, "IQ_PRIMARY_INDUSTRY")</f>
        <v>Casinos and Gaming</v>
      </c>
      <c r="K498" s="9" t="str">
        <f>_xll.SNL.Clients.Office.Excel.Functions.SPG(A498, "NAICS_CODE", "Primary")</f>
        <v>721120 - Casino Hotels</v>
      </c>
      <c r="L498" s="9" t="str">
        <f>_xll.SNL.Clients.Office.Excel.Functions.SPG(A498, "SP_TOPICTAG")</f>
        <v/>
      </c>
      <c r="M498" s="5">
        <f>_xll.SNL.Clients.Office.Excel.Functions.SPG(A498, "SP_PCT_SHARES_OWNED_ALL_INSTITUTIONS")</f>
        <v>65.98</v>
      </c>
      <c r="N498" s="9" t="str">
        <f>_xll.SNL.Clients.Office.Excel.Functions.SPG(A498, "RD_CREDIT_RATING_GLOBAL", "Issuer Credit Rating", "Local Currency LT|0")</f>
        <v>BB-</v>
      </c>
      <c r="O498" s="9" t="str">
        <f>_xll.SNL.Clients.Office.Excel.Functions.SPG(A498, "RD_CWOL_GLOBAL", "Issuer Credit Rating", "Local Currency LT|0")</f>
        <v>Stable</v>
      </c>
      <c r="P498" s="9" t="str">
        <f>_xll.SNL.Clients.Office.Excel.Functions.SPG(A498, "RD_RATING_ACTION_GLOBAL", "Issuer Credit Rating", "Local Currency LT|0")</f>
        <v>Upgrade | CreditWatch/Outlook (11/15/2023)</v>
      </c>
      <c r="Q498" s="10">
        <f>_xll.SNL.Clients.Office.Excel.Functions.SPG(A498, "RD_LAST_REVIEW_DATE_GLOBAL", "Issuer Credit Rating", "Local Currency LT")</f>
        <v>45400</v>
      </c>
      <c r="R498" s="10">
        <f>_xll.SNL.Clients.Office.Excel.Functions.SPG(A498, "RD_CREDIT_RATING_DATE_GLOBAL", "Issuer Credit Rating", "Local Currency LT|0")</f>
        <v>45245</v>
      </c>
      <c r="S498" s="10">
        <f>_xll.SNL.Clients.Office.Excel.Functions.SPG(A498, "RD_CREDIT_WATCH_OUTLOOK_DATE_GLOBAL", "Issuer Credit Rating", "Local Currency LT|0")</f>
        <v>45245</v>
      </c>
    </row>
    <row r="499" spans="1:19">
      <c r="A499" t="s">
        <v>503</v>
      </c>
      <c r="B499" t="str">
        <f>_xll.SNL.Clients.Office.Excel.Functions.SPG(A499,"SP_IPO_DATE")</f>
        <v/>
      </c>
      <c r="C499" s="5">
        <f>_xll.SNL.Clients.Office.Excel.Functions.SPG(A499, "SP_VOLUME_AVG_WEEKLY_TO_SHARES_OUT", , "1M")</f>
        <v>3.2240448538918796</v>
      </c>
      <c r="D499" s="5">
        <f>_xll.SNL.Clients.Office.Excel.Functions.SPG(A499, "SP_VOLUME_AVG_WEEKLY_TO_SHARES_OUT", , "3M")</f>
        <v>3.0364836070238859</v>
      </c>
      <c r="E499" s="5">
        <f>_xll.SNL.Clients.Office.Excel.Functions.SPG(A499, "SP_VOLUME_AVG_DAILY_TO_1YR_AVG_DAILY", , "1M")</f>
        <v>92.1</v>
      </c>
      <c r="F499" s="5">
        <f>_xll.SNL.Clients.Office.Excel.Functions.SPG(A499, "SP_VOLUME_AVG_DAILY_TO_1YR_AVG_DAILY", , "3M")</f>
        <v>86.75</v>
      </c>
      <c r="G499" s="9" t="str">
        <f>_xll.SNL.Clients.Office.Excel.Functions.SPG(A499, "IQ_SECTOR")</f>
        <v>Utilities</v>
      </c>
      <c r="H499" s="9" t="str">
        <f>_xll.SNL.Clients.Office.Excel.Functions.SPG(A499, "IQ_INDUSTRY_GROUP")</f>
        <v>Utilities</v>
      </c>
      <c r="I499" s="9" t="str">
        <f>_xll.SNL.Clients.Office.Excel.Functions.SPG(A499, "IQ_INDUSTRY")</f>
        <v>Electric Utilities</v>
      </c>
      <c r="J499" s="9" t="str">
        <f>_xll.SNL.Clients.Office.Excel.Functions.SPG(A499, "IQ_PRIMARY_INDUSTRY")</f>
        <v>Electric Utilities</v>
      </c>
      <c r="K499" s="9" t="str">
        <f>_xll.SNL.Clients.Office.Excel.Functions.SPG(A499, "NAICS_CODE", "Primary")</f>
        <v>22111 - Electric Power Generation</v>
      </c>
      <c r="L499" s="9" t="str">
        <f>_xll.SNL.Clients.Office.Excel.Functions.SPG(A499, "SP_TOPICTAG")</f>
        <v>Clean Energy; Energy Efficiency; Energy Management; Energy Storage; Conventional Nuclear; Power Grid; Utility Scale Solar</v>
      </c>
      <c r="M499" s="5">
        <f>_xll.SNL.Clients.Office.Excel.Functions.SPG(A499, "SP_PCT_SHARES_OWNED_ALL_INSTITUTIONS")</f>
        <v>80.16</v>
      </c>
      <c r="N499" s="9" t="str">
        <f>_xll.SNL.Clients.Office.Excel.Functions.SPG(A499, "RD_CREDIT_RATING_GLOBAL", "Issuer Credit Rating", "Local Currency LT|0")</f>
        <v>BBB+</v>
      </c>
      <c r="O499" s="9" t="str">
        <f>_xll.SNL.Clients.Office.Excel.Functions.SPG(A499, "RD_CWOL_GLOBAL", "Issuer Credit Rating", "Local Currency LT|0")</f>
        <v>Negative</v>
      </c>
      <c r="P499" s="9" t="str">
        <f>_xll.SNL.Clients.Office.Excel.Functions.SPG(A499, "RD_RATING_ACTION_GLOBAL", "Issuer Credit Rating", "Local Currency LT|0")</f>
        <v>Downgrade | CreditWatch/Outlook (03/13/2024)</v>
      </c>
      <c r="Q499" s="10">
        <f>_xll.SNL.Clients.Office.Excel.Functions.SPG(A499, "RD_LAST_REVIEW_DATE_GLOBAL", "Issuer Credit Rating", "Local Currency LT")</f>
        <v>45618</v>
      </c>
      <c r="R499" s="10">
        <f>_xll.SNL.Clients.Office.Excel.Functions.SPG(A499, "RD_CREDIT_RATING_DATE_GLOBAL", "Issuer Credit Rating", "Local Currency LT|0")</f>
        <v>45364</v>
      </c>
      <c r="S499" s="10">
        <f>_xll.SNL.Clients.Office.Excel.Functions.SPG(A499, "RD_CREDIT_WATCH_OUTLOOK_DATE_GLOBAL", "Issuer Credit Rating", "Local Currency LT|0")</f>
        <v>45364</v>
      </c>
    </row>
    <row r="500" spans="1:19">
      <c r="A500" t="s">
        <v>504</v>
      </c>
      <c r="B500" t="str">
        <f>_xll.SNL.Clients.Office.Excel.Functions.SPG(A500,"SP_IPO_DATE")</f>
        <v/>
      </c>
      <c r="C500" s="5">
        <f>_xll.SNL.Clients.Office.Excel.Functions.SPG(A500, "SP_VOLUME_AVG_WEEKLY_TO_SHARES_OUT", , "1M")</f>
        <v>3.003620696744469</v>
      </c>
      <c r="D500" s="5">
        <f>_xll.SNL.Clients.Office.Excel.Functions.SPG(A500, "SP_VOLUME_AVG_WEEKLY_TO_SHARES_OUT", , "3M")</f>
        <v>3.0190254526170262</v>
      </c>
      <c r="E500" s="5">
        <f>_xll.SNL.Clients.Office.Excel.Functions.SPG(A500, "SP_VOLUME_AVG_DAILY_TO_1YR_AVG_DAILY", , "1M")</f>
        <v>117.41</v>
      </c>
      <c r="F500" s="5">
        <f>_xll.SNL.Clients.Office.Excel.Functions.SPG(A500, "SP_VOLUME_AVG_DAILY_TO_1YR_AVG_DAILY", , "3M")</f>
        <v>118.02</v>
      </c>
      <c r="G500" s="9" t="str">
        <f>_xll.SNL.Clients.Office.Excel.Functions.SPG(A500, "IQ_SECTOR")</f>
        <v>Industrials</v>
      </c>
      <c r="H500" s="9" t="str">
        <f>_xll.SNL.Clients.Office.Excel.Functions.SPG(A500, "IQ_INDUSTRY_GROUP")</f>
        <v>Capital Goods</v>
      </c>
      <c r="I500" s="9" t="str">
        <f>_xll.SNL.Clients.Office.Excel.Functions.SPG(A500, "IQ_INDUSTRY")</f>
        <v>Machinery</v>
      </c>
      <c r="J500" s="9" t="str">
        <f>_xll.SNL.Clients.Office.Excel.Functions.SPG(A500, "IQ_PRIMARY_INDUSTRY")</f>
        <v>Industrial Machinery and Supplies and Components</v>
      </c>
      <c r="K500" s="9" t="str">
        <f>_xll.SNL.Clients.Office.Excel.Functions.SPG(A500, "NAICS_CODE", "Primary")</f>
        <v>333914 - Measuring, Dispensing, and Other Pumping Equipment Manufacturing</v>
      </c>
      <c r="L500" s="9" t="str">
        <f>_xll.SNL.Clients.Office.Excel.Functions.SPG(A500, "SP_TOPICTAG")</f>
        <v>Energy Management; Industrial Automation; Sensors; Water Purification; Process Automation; Remote Access and Control</v>
      </c>
      <c r="M500" s="5">
        <f>_xll.SNL.Clients.Office.Excel.Functions.SPG(A500, "SP_PCT_SHARES_OWNED_ALL_INSTITUTIONS")</f>
        <v>94.97</v>
      </c>
      <c r="N500" s="9" t="str">
        <f>_xll.SNL.Clients.Office.Excel.Functions.SPG(A500, "RD_CREDIT_RATING_GLOBAL", "Issuer Credit Rating", "Local Currency LT|0")</f>
        <v>BBB</v>
      </c>
      <c r="O500" s="9" t="str">
        <f>_xll.SNL.Clients.Office.Excel.Functions.SPG(A500, "RD_CWOL_GLOBAL", "Issuer Credit Rating", "Local Currency LT|0")</f>
        <v>Stable</v>
      </c>
      <c r="P500" s="9" t="str">
        <f>_xll.SNL.Clients.Office.Excel.Functions.SPG(A500, "RD_RATING_ACTION_GLOBAL", "Issuer Credit Rating", "Local Currency LT|0")</f>
        <v>CreditWatch/Outlook (08/20/2021)</v>
      </c>
      <c r="Q500" s="10">
        <f>_xll.SNL.Clients.Office.Excel.Functions.SPG(A500, "RD_LAST_REVIEW_DATE_GLOBAL", "Issuer Credit Rating", "Local Currency LT")</f>
        <v>45496</v>
      </c>
      <c r="R500" s="10">
        <f>_xll.SNL.Clients.Office.Excel.Functions.SPG(A500, "RD_CREDIT_RATING_DATE_GLOBAL", "Issuer Credit Rating", "Local Currency LT|0")</f>
        <v>40800</v>
      </c>
      <c r="S500" s="10">
        <f>_xll.SNL.Clients.Office.Excel.Functions.SPG(A500, "RD_CREDIT_WATCH_OUTLOOK_DATE_GLOBAL", "Issuer Credit Rating", "Local Currency LT|0")</f>
        <v>44428</v>
      </c>
    </row>
    <row r="501" spans="1:19">
      <c r="A501" t="s">
        <v>505</v>
      </c>
      <c r="B501" t="str">
        <f>_xll.SNL.Clients.Office.Excel.Functions.SPG(A501,"SP_IPO_DATE")</f>
        <v/>
      </c>
      <c r="C501" s="5">
        <f>_xll.SNL.Clients.Office.Excel.Functions.SPG(A501, "SP_VOLUME_AVG_WEEKLY_TO_SHARES_OUT", , "1M")</f>
        <v>4.0875088752346818</v>
      </c>
      <c r="D501" s="5">
        <f>_xll.SNL.Clients.Office.Excel.Functions.SPG(A501, "SP_VOLUME_AVG_WEEKLY_TO_SHARES_OUT", , "3M")</f>
        <v>3.359206613481327</v>
      </c>
      <c r="E501" s="5">
        <f>_xll.SNL.Clients.Office.Excel.Functions.SPG(A501, "SP_VOLUME_AVG_DAILY_TO_1YR_AVG_DAILY", , "1M")</f>
        <v>116.68</v>
      </c>
      <c r="F501" s="5">
        <f>_xll.SNL.Clients.Office.Excel.Functions.SPG(A501, "SP_VOLUME_AVG_DAILY_TO_1YR_AVG_DAILY", , "3M")</f>
        <v>95.89</v>
      </c>
      <c r="G501" s="9" t="str">
        <f>_xll.SNL.Clients.Office.Excel.Functions.SPG(A501, "IQ_SECTOR")</f>
        <v>Consumer Discretionary</v>
      </c>
      <c r="H501" s="9" t="str">
        <f>_xll.SNL.Clients.Office.Excel.Functions.SPG(A501, "IQ_INDUSTRY_GROUP")</f>
        <v>Consumer Services</v>
      </c>
      <c r="I501" s="9" t="str">
        <f>_xll.SNL.Clients.Office.Excel.Functions.SPG(A501, "IQ_INDUSTRY")</f>
        <v>Hotels, Restaurants and Leisure</v>
      </c>
      <c r="J501" s="9" t="str">
        <f>_xll.SNL.Clients.Office.Excel.Functions.SPG(A501, "IQ_PRIMARY_INDUSTRY")</f>
        <v>Restaurants</v>
      </c>
      <c r="K501" s="9" t="str">
        <f>_xll.SNL.Clients.Office.Excel.Functions.SPG(A501, "NAICS_CODE", "Primary")</f>
        <v>72251 - Restaurants and Other Eating Places</v>
      </c>
      <c r="L501" s="9" t="str">
        <f>_xll.SNL.Clients.Office.Excel.Functions.SPG(A501, "SP_TOPICTAG")</f>
        <v>Food Delivery</v>
      </c>
      <c r="M501" s="5">
        <f>_xll.SNL.Clients.Office.Excel.Functions.SPG(A501, "SP_PCT_SHARES_OWNED_ALL_INSTITUTIONS")</f>
        <v>86.84</v>
      </c>
      <c r="N501" s="9" t="str">
        <f>_xll.SNL.Clients.Office.Excel.Functions.SPG(A501, "RD_CREDIT_RATING_GLOBAL", "Issuer Credit Rating", "Local Currency LT|0")</f>
        <v>BB+</v>
      </c>
      <c r="O501" s="9" t="str">
        <f>_xll.SNL.Clients.Office.Excel.Functions.SPG(A501, "RD_CWOL_GLOBAL", "Issuer Credit Rating", "Local Currency LT|0")</f>
        <v>Stable</v>
      </c>
      <c r="P501" s="9" t="str">
        <f>_xll.SNL.Clients.Office.Excel.Functions.SPG(A501, "RD_RATING_ACTION_GLOBAL", "Issuer Credit Rating", "Local Currency LT|0")</f>
        <v>Upgrade | CreditWatch/Outlook (03/17/2022)</v>
      </c>
      <c r="Q501" s="10">
        <f>_xll.SNL.Clients.Office.Excel.Functions.SPG(A501, "RD_LAST_REVIEW_DATE_GLOBAL", "Issuer Credit Rating", "Local Currency LT")</f>
        <v>45399</v>
      </c>
      <c r="R501" s="10">
        <f>_xll.SNL.Clients.Office.Excel.Functions.SPG(A501, "RD_CREDIT_RATING_DATE_GLOBAL", "Issuer Credit Rating", "Local Currency LT|0")</f>
        <v>44637</v>
      </c>
      <c r="S501" s="10">
        <f>_xll.SNL.Clients.Office.Excel.Functions.SPG(A501, "RD_CREDIT_WATCH_OUTLOOK_DATE_GLOBAL", "Issuer Credit Rating", "Local Currency LT|0")</f>
        <v>44637</v>
      </c>
    </row>
    <row r="502" spans="1:19">
      <c r="A502" t="s">
        <v>506</v>
      </c>
      <c r="B502" t="str">
        <f>_xll.SNL.Clients.Office.Excel.Functions.SPG(A502,"SP_IPO_DATE")</f>
        <v/>
      </c>
      <c r="C502" s="5">
        <f>_xll.SNL.Clients.Office.Excel.Functions.SPG(A502, "SP_VOLUME_AVG_WEEKLY_TO_SHARES_OUT", , "1M")</f>
        <v>4.7415200723667326</v>
      </c>
      <c r="D502" s="5">
        <f>_xll.SNL.Clients.Office.Excel.Functions.SPG(A502, "SP_VOLUME_AVG_WEEKLY_TO_SHARES_OUT", , "3M")</f>
        <v>3.6806537950396541</v>
      </c>
      <c r="E502" s="5">
        <f>_xll.SNL.Clients.Office.Excel.Functions.SPG(A502, "SP_VOLUME_AVG_DAILY_TO_1YR_AVG_DAILY", , "1M")</f>
        <v>134.82</v>
      </c>
      <c r="F502" s="5">
        <f>_xll.SNL.Clients.Office.Excel.Functions.SPG(A502, "SP_VOLUME_AVG_DAILY_TO_1YR_AVG_DAILY", , "3M")</f>
        <v>104.65</v>
      </c>
      <c r="G502" s="9" t="str">
        <f>_xll.SNL.Clients.Office.Excel.Functions.SPG(A502, "IQ_SECTOR")</f>
        <v>Information Technology</v>
      </c>
      <c r="H502" s="9" t="str">
        <f>_xll.SNL.Clients.Office.Excel.Functions.SPG(A502, "IQ_INDUSTRY_GROUP")</f>
        <v>Technology Hardware and Equipment</v>
      </c>
      <c r="I502" s="9" t="str">
        <f>_xll.SNL.Clients.Office.Excel.Functions.SPG(A502, "IQ_INDUSTRY")</f>
        <v>Electronic Equipment, Instruments and Components</v>
      </c>
      <c r="J502" s="9" t="str">
        <f>_xll.SNL.Clients.Office.Excel.Functions.SPG(A502, "IQ_PRIMARY_INDUSTRY")</f>
        <v>Electronic Equipment and Instruments</v>
      </c>
      <c r="K502" s="9" t="str">
        <f>_xll.SNL.Clients.Office.Excel.Functions.SPG(A502, "NAICS_CODE", "Primary")</f>
        <v>334519 - Other Measuring and Controlling Device Manufacturing</v>
      </c>
      <c r="L502" s="9" t="str">
        <f>_xll.SNL.Clients.Office.Excel.Functions.SPG(A502, "SP_TOPICTAG")</f>
        <v>Data Integration; Industrial Automation; RFID (Radio Frequency Identification); Sensors; Cloud Infrastructure; Process Automation; Artificial Intelligence</v>
      </c>
      <c r="M502" s="5">
        <f>_xll.SNL.Clients.Office.Excel.Functions.SPG(A502, "SP_PCT_SHARES_OWNED_ALL_INSTITUTIONS")</f>
        <v>91.25</v>
      </c>
      <c r="N502" s="9" t="str">
        <f>_xll.SNL.Clients.Office.Excel.Functions.SPG(A502, "RD_CREDIT_RATING_GLOBAL", "Issuer Credit Rating", "Local Currency LT|0")</f>
        <v>BB+</v>
      </c>
      <c r="O502" s="9" t="str">
        <f>_xll.SNL.Clients.Office.Excel.Functions.SPG(A502, "RD_CWOL_GLOBAL", "Issuer Credit Rating", "Local Currency LT|0")</f>
        <v>Stable</v>
      </c>
      <c r="P502" s="9" t="str">
        <f>_xll.SNL.Clients.Office.Excel.Functions.SPG(A502, "RD_RATING_ACTION_GLOBAL", "Issuer Credit Rating", "Local Currency LT|0")</f>
        <v>Upgrade | CreditWatch/Outlook (08/05/2019)</v>
      </c>
      <c r="Q502" s="10">
        <f>_xll.SNL.Clients.Office.Excel.Functions.SPG(A502, "RD_LAST_REVIEW_DATE_GLOBAL", "Issuer Credit Rating", "Local Currency LT")</f>
        <v>45527</v>
      </c>
      <c r="R502" s="10">
        <f>_xll.SNL.Clients.Office.Excel.Functions.SPG(A502, "RD_CREDIT_RATING_DATE_GLOBAL", "Issuer Credit Rating", "Local Currency LT|0")</f>
        <v>43682</v>
      </c>
      <c r="S502" s="10">
        <f>_xll.SNL.Clients.Office.Excel.Functions.SPG(A502, "RD_CREDIT_WATCH_OUTLOOK_DATE_GLOBAL", "Issuer Credit Rating", "Local Currency LT|0")</f>
        <v>43682</v>
      </c>
    </row>
    <row r="503" spans="1:19">
      <c r="A503" t="s">
        <v>507</v>
      </c>
      <c r="B503" t="str">
        <f>_xll.SNL.Clients.Office.Excel.Functions.SPG(A503,"SP_IPO_DATE")</f>
        <v/>
      </c>
      <c r="C503" s="5">
        <f>_xll.SNL.Clients.Office.Excel.Functions.SPG(A503, "SP_VOLUME_AVG_WEEKLY_TO_SHARES_OUT", , "1M")</f>
        <v>4.8606194721451539</v>
      </c>
      <c r="D503" s="5">
        <f>_xll.SNL.Clients.Office.Excel.Functions.SPG(A503, "SP_VOLUME_AVG_WEEKLY_TO_SHARES_OUT", , "3M")</f>
        <v>4.1744789414563943</v>
      </c>
      <c r="E503" s="5">
        <f>_xll.SNL.Clients.Office.Excel.Functions.SPG(A503, "SP_VOLUME_AVG_DAILY_TO_1YR_AVG_DAILY", , "1M")</f>
        <v>128.41</v>
      </c>
      <c r="F503" s="5">
        <f>_xll.SNL.Clients.Office.Excel.Functions.SPG(A503, "SP_VOLUME_AVG_DAILY_TO_1YR_AVG_DAILY", , "3M")</f>
        <v>110.28</v>
      </c>
      <c r="G503" s="9" t="str">
        <f>_xll.SNL.Clients.Office.Excel.Functions.SPG(A503, "IQ_SECTOR")</f>
        <v>Health Care</v>
      </c>
      <c r="H503" s="9" t="str">
        <f>_xll.SNL.Clients.Office.Excel.Functions.SPG(A503, "IQ_INDUSTRY_GROUP")</f>
        <v>Health Care Equipment and Services</v>
      </c>
      <c r="I503" s="9" t="str">
        <f>_xll.SNL.Clients.Office.Excel.Functions.SPG(A503, "IQ_INDUSTRY")</f>
        <v>Health Care Equipment and Supplies</v>
      </c>
      <c r="J503" s="9" t="str">
        <f>_xll.SNL.Clients.Office.Excel.Functions.SPG(A503, "IQ_PRIMARY_INDUSTRY")</f>
        <v>Health Care Equipment</v>
      </c>
      <c r="K503" s="9" t="str">
        <f>_xll.SNL.Clients.Office.Excel.Functions.SPG(A503, "NAICS_CODE", "Primary")</f>
        <v>339113 - Surgical Appliance and Supplies Manufacturing</v>
      </c>
      <c r="L503" s="9" t="str">
        <f>_xll.SNL.Clients.Office.Excel.Functions.SPG(A503, "SP_TOPICTAG")</f>
        <v>Health Diagnostics; Orthopaedics; Surgery</v>
      </c>
      <c r="M503" s="5">
        <f>_xll.SNL.Clients.Office.Excel.Functions.SPG(A503, "SP_PCT_SHARES_OWNED_ALL_INSTITUTIONS")</f>
        <v>91.13</v>
      </c>
      <c r="N503" s="9" t="str">
        <f>_xll.SNL.Clients.Office.Excel.Functions.SPG(A503, "RD_CREDIT_RATING_GLOBAL", "Issuer Credit Rating", "Local Currency LT|0")</f>
        <v>BBB</v>
      </c>
      <c r="O503" s="9" t="str">
        <f>_xll.SNL.Clients.Office.Excel.Functions.SPG(A503, "RD_CWOL_GLOBAL", "Issuer Credit Rating", "Local Currency LT|0")</f>
        <v>Stable</v>
      </c>
      <c r="P503" s="9" t="str">
        <f>_xll.SNL.Clients.Office.Excel.Functions.SPG(A503, "RD_RATING_ACTION_GLOBAL", "Issuer Credit Rating", "Local Currency LT|0")</f>
        <v>CreditWatch/Outlook (02/05/2021)</v>
      </c>
      <c r="Q503" s="10">
        <f>_xll.SNL.Clients.Office.Excel.Functions.SPG(A503, "RD_LAST_REVIEW_DATE_GLOBAL", "Issuer Credit Rating", "Local Currency LT")</f>
        <v>45370</v>
      </c>
      <c r="R503" s="10">
        <f>_xll.SNL.Clients.Office.Excel.Functions.SPG(A503, "RD_CREDIT_RATING_DATE_GLOBAL", "Issuer Credit Rating", "Local Currency LT|0")</f>
        <v>42179</v>
      </c>
      <c r="S503" s="10">
        <f>_xll.SNL.Clients.Office.Excel.Functions.SPG(A503, "RD_CREDIT_WATCH_OUTLOOK_DATE_GLOBAL", "Issuer Credit Rating", "Local Currency LT|0")</f>
        <v>44232</v>
      </c>
    </row>
    <row r="504" spans="1:19">
      <c r="A504" t="s">
        <v>508</v>
      </c>
      <c r="B504" s="10">
        <f>_xll.SNL.Clients.Office.Excel.Functions.SPG(A504,"SP_IPO_DATE")</f>
        <v>41305</v>
      </c>
      <c r="C504" s="5">
        <f>_xll.SNL.Clients.Office.Excel.Functions.SPG(A504, "SP_VOLUME_AVG_WEEKLY_TO_SHARES_OUT", , "1M")</f>
        <v>2.9784367045507185</v>
      </c>
      <c r="D504" s="5">
        <f>_xll.SNL.Clients.Office.Excel.Functions.SPG(A504, "SP_VOLUME_AVG_WEEKLY_TO_SHARES_OUT", , "3M")</f>
        <v>2.843969396090797</v>
      </c>
      <c r="E504" s="5">
        <f>_xll.SNL.Clients.Office.Excel.Functions.SPG(A504, "SP_VOLUME_AVG_DAILY_TO_1YR_AVG_DAILY", , "1M")</f>
        <v>102.78</v>
      </c>
      <c r="F504" s="5">
        <f>_xll.SNL.Clients.Office.Excel.Functions.SPG(A504, "SP_VOLUME_AVG_DAILY_TO_1YR_AVG_DAILY", , "3M")</f>
        <v>98.14</v>
      </c>
      <c r="G504" s="9" t="str">
        <f>_xll.SNL.Clients.Office.Excel.Functions.SPG(A504, "IQ_SECTOR")</f>
        <v>Health Care</v>
      </c>
      <c r="H504" s="9" t="str">
        <f>_xll.SNL.Clients.Office.Excel.Functions.SPG(A504, "IQ_INDUSTRY_GROUP")</f>
        <v>Pharmaceuticals, Biotechnology and Life Sciences</v>
      </c>
      <c r="I504" s="9" t="str">
        <f>_xll.SNL.Clients.Office.Excel.Functions.SPG(A504, "IQ_INDUSTRY")</f>
        <v>Pharmaceuticals</v>
      </c>
      <c r="J504" s="9" t="str">
        <f>_xll.SNL.Clients.Office.Excel.Functions.SPG(A504, "IQ_PRIMARY_INDUSTRY")</f>
        <v>Pharmaceuticals</v>
      </c>
      <c r="K504" s="9" t="str">
        <f>_xll.SNL.Clients.Office.Excel.Functions.SPG(A504, "NAICS_CODE", "Primary")</f>
        <v>325412 - Pharmaceutical Preparation Manufacturing</v>
      </c>
      <c r="L504" s="9" t="str">
        <f>_xll.SNL.Clients.Office.Excel.Functions.SPG(A504, "SP_TOPICTAG")</f>
        <v>Animal Feed; Health Diagnostics; Livestock; Dermatology; Infectious Diseases; Vaccines; Pet Care</v>
      </c>
      <c r="M504" s="5">
        <f>_xll.SNL.Clients.Office.Excel.Functions.SPG(A504, "SP_PCT_SHARES_OWNED_ALL_INSTITUTIONS")</f>
        <v>94.92</v>
      </c>
      <c r="N504" s="9" t="str">
        <f>_xll.SNL.Clients.Office.Excel.Functions.SPG(A504, "RD_CREDIT_RATING_GLOBAL", "Issuer Credit Rating", "Local Currency LT|0")</f>
        <v>BBB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(12/23/2016)</v>
      </c>
      <c r="Q504" s="10">
        <f>_xll.SNL.Clients.Office.Excel.Functions.SPG(A504, "RD_LAST_REVIEW_DATE_GLOBAL", "Issuer Credit Rating", "Local Currency LT")</f>
        <v>45505</v>
      </c>
      <c r="R504" s="10">
        <f>_xll.SNL.Clients.Office.Excel.Functions.SPG(A504, "RD_CREDIT_RATING_DATE_GLOBAL", "Issuer Credit Rating", "Local Currency LT|0")</f>
        <v>42727</v>
      </c>
      <c r="S504" s="10">
        <f>_xll.SNL.Clients.Office.Excel.Functions.SPG(A504, "RD_CREDIT_WATCH_OUTLOOK_DATE_GLOBAL", "Issuer Credit Rating", "Local Currency LT|0")</f>
        <v>42727</v>
      </c>
    </row>
    <row r="505" spans="1:19">
      <c r="B505" t="str">
        <f>_xll.SNL.Clients.Office.Excel.Functions.SPG(A505,"SP_IPO_DATE")</f>
        <v>#INVALID COMPANY ID</v>
      </c>
      <c r="C505" t="str">
        <f>_xll.SNL.Clients.Office.Excel.Functions.SPG(A505, "SP_VOLUME_AVG_WEEKLY_TO_SHARES_OUT", , "1M")</f>
        <v>#INVALID COMPANY ID</v>
      </c>
      <c r="D505" t="str">
        <f>_xll.SNL.Clients.Office.Excel.Functions.SPG(A505, "SP_VOLUME_AVG_WEEKLY_TO_SHARES_OUT", , "3M")</f>
        <v>#INVALID COMPANY ID</v>
      </c>
      <c r="E505" t="str">
        <f>_xll.SNL.Clients.Office.Excel.Functions.SPG(A505, "SP_VOLUME_AVG_DAILY_TO_1YR_AVG_DAILY", , "1M")</f>
        <v>#INVALID COMPANY ID</v>
      </c>
      <c r="F505" t="str">
        <f>_xll.SNL.Clients.Office.Excel.Functions.SPG(A505, "SP_VOLUME_AVG_DAILY_TO_1YR_AVG_DAILY", , "3M")</f>
        <v>#INVALID COMPANY ID</v>
      </c>
      <c r="G505" s="9" t="str">
        <f>_xll.SNL.Clients.Office.Excel.Functions.SPG(A505, "IQ_SECTOR")</f>
        <v>#INVALID COMPANY ID</v>
      </c>
      <c r="H505" s="9" t="str">
        <f>_xll.SNL.Clients.Office.Excel.Functions.SPG(A505, "IQ_INDUSTRY_GROUP")</f>
        <v>#INVALID COMPANY ID</v>
      </c>
      <c r="I505" s="9" t="str">
        <f>_xll.SNL.Clients.Office.Excel.Functions.SPG(A505, "IQ_INDUSTRY")</f>
        <v>#INVALID COMPANY ID</v>
      </c>
      <c r="J505" s="9" t="str">
        <f>_xll.SNL.Clients.Office.Excel.Functions.SPG(A505, "IQ_PRIMARY_INDUSTRY")</f>
        <v>#INVALID COMPANY ID</v>
      </c>
      <c r="K505" s="9" t="str">
        <f>_xll.SNL.Clients.Office.Excel.Functions.SPG(A505, "NAICS_CODE", "Primary")</f>
        <v>#INVALID COMPANY ID</v>
      </c>
      <c r="L505" s="9" t="str">
        <f>_xll.SNL.Clients.Office.Excel.Functions.SPG(A505, "SP_TOPICTAG")</f>
        <v>#INVALID COMPANY ID</v>
      </c>
      <c r="M505" s="5" t="str">
        <f>_xll.SNL.Clients.Office.Excel.Functions.SPG(A505, "SP_PCT_SHARES_OWNED_ALL_INSTITUTIONS")</f>
        <v>#INVALID COMPANY ID</v>
      </c>
      <c r="N505" s="9" t="str">
        <f>_xll.SNL.Clients.Office.Excel.Functions.SPG(A505, "RD_CREDIT_RATING_GLOBAL", "Issuer Credit Rating", "Local Currency LT|0")</f>
        <v>#INVALID COMPANY ID</v>
      </c>
      <c r="O505" s="9" t="str">
        <f>_xll.SNL.Clients.Office.Excel.Functions.SPG(A505, "RD_CWOL_GLOBAL", "Issuer Credit Rating", "Local Currency LT|0")</f>
        <v>#INVALID COMPANY ID</v>
      </c>
      <c r="P505" s="9" t="str">
        <f>_xll.SNL.Clients.Office.Excel.Functions.SPG(A505, "RD_RATING_ACTION_GLOBAL", "Issuer Credit Rating", "Local Currency LT|0")</f>
        <v>#INVALID COMPANY ID</v>
      </c>
      <c r="Q505" s="10" t="str">
        <f>_xll.SNL.Clients.Office.Excel.Functions.SPG(A505, "RD_LAST_REVIEW_DATE_GLOBAL", "Issuer Credit Rating", "Local Currency LT")</f>
        <v>#INVALID COMPANY ID</v>
      </c>
      <c r="R505" s="10" t="str">
        <f>_xll.SNL.Clients.Office.Excel.Functions.SPG(A505, "RD_CREDIT_RATING_DATE_GLOBAL", "Issuer Credit Rating", "Local Currency LT|0")</f>
        <v>#INVALID COMPANY ID</v>
      </c>
      <c r="S505" s="10" t="str">
        <f>_xll.SNL.Clients.Office.Excel.Functions.SPG(A505, "RD_CREDIT_WATCH_OUTLOOK_DATE_GLOBAL", "Issuer Credit Rating", "Local Currency LT|0")</f>
        <v>#INVALID COMPANY ID</v>
      </c>
    </row>
    <row r="506" spans="1:19">
      <c r="B506" t="str">
        <f>_xll.SNL.Clients.Office.Excel.Functions.SPG(A506,"SP_IPO_DATE")</f>
        <v>#INVALID COMPANY ID</v>
      </c>
      <c r="C506" t="str">
        <f>_xll.SNL.Clients.Office.Excel.Functions.SPG(A506, "SP_VOLUME_AVG_WEEKLY_TO_SHARES_OUT", , "1M")</f>
        <v>#INVALID COMPANY ID</v>
      </c>
      <c r="D506" t="str">
        <f>_xll.SNL.Clients.Office.Excel.Functions.SPG(A506, "SP_VOLUME_AVG_WEEKLY_TO_SHARES_OUT", , "3M")</f>
        <v>#INVALID COMPANY ID</v>
      </c>
      <c r="E506" t="str">
        <f>_xll.SNL.Clients.Office.Excel.Functions.SPG(A506, "SP_VOLUME_AVG_DAILY_TO_1YR_AVG_DAILY", , "1M")</f>
        <v>#INVALID COMPANY ID</v>
      </c>
      <c r="F506" t="str">
        <f>_xll.SNL.Clients.Office.Excel.Functions.SPG(A506, "SP_VOLUME_AVG_DAILY_TO_1YR_AVG_DAILY", , "3M")</f>
        <v>#INVALID COMPANY ID</v>
      </c>
      <c r="G506" s="9" t="str">
        <f>_xll.SNL.Clients.Office.Excel.Functions.SPG(A506, "IQ_SECTOR")</f>
        <v>#INVALID COMPANY ID</v>
      </c>
      <c r="H506" s="9" t="str">
        <f>_xll.SNL.Clients.Office.Excel.Functions.SPG(A506, "IQ_INDUSTRY_GROUP")</f>
        <v>#INVALID COMPANY ID</v>
      </c>
      <c r="I506" s="9" t="str">
        <f>_xll.SNL.Clients.Office.Excel.Functions.SPG(A506, "IQ_INDUSTRY")</f>
        <v>#INVALID COMPANY ID</v>
      </c>
      <c r="J506" s="9" t="str">
        <f>_xll.SNL.Clients.Office.Excel.Functions.SPG(A506, "IQ_PRIMARY_INDUSTRY")</f>
        <v>#INVALID COMPANY ID</v>
      </c>
      <c r="K506" s="9" t="str">
        <f>_xll.SNL.Clients.Office.Excel.Functions.SPG(A506, "NAICS_CODE", "Primary")</f>
        <v>#INVALID COMPANY ID</v>
      </c>
      <c r="L506" s="9" t="str">
        <f>_xll.SNL.Clients.Office.Excel.Functions.SPG(A506, "SP_TOPICTAG")</f>
        <v>#INVALID COMPANY ID</v>
      </c>
      <c r="M506" s="5" t="str">
        <f>_xll.SNL.Clients.Office.Excel.Functions.SPG(A506, "SP_PCT_SHARES_OWNED_ALL_INSTITUTIONS")</f>
        <v>#INVALID COMPANY ID</v>
      </c>
      <c r="N506" s="9" t="str">
        <f>_xll.SNL.Clients.Office.Excel.Functions.SPG(A506, "RD_CREDIT_RATING_GLOBAL", "Issuer Credit Rating", "Local Currency LT|0")</f>
        <v>#INVALID COMPANY ID</v>
      </c>
      <c r="O506" s="9" t="str">
        <f>_xll.SNL.Clients.Office.Excel.Functions.SPG(A506, "RD_CWOL_GLOBAL", "Issuer Credit Rating", "Local Currency LT|0")</f>
        <v>#INVALID COMPANY ID</v>
      </c>
      <c r="P506" s="9" t="str">
        <f>_xll.SNL.Clients.Office.Excel.Functions.SPG(A506, "RD_RATING_ACTION_GLOBAL", "Issuer Credit Rating", "Local Currency LT|0")</f>
        <v>#INVALID COMPANY ID</v>
      </c>
      <c r="Q506" s="10" t="str">
        <f>_xll.SNL.Clients.Office.Excel.Functions.SPG(A506, "RD_LAST_REVIEW_DATE_GLOBAL", "Issuer Credit Rating", "Local Currency LT")</f>
        <v>#INVALID COMPANY ID</v>
      </c>
      <c r="R506" s="10" t="str">
        <f>_xll.SNL.Clients.Office.Excel.Functions.SPG(A506, "RD_CREDIT_RATING_DATE_GLOBAL", "Issuer Credit Rating", "Local Currency LT|0")</f>
        <v>#INVALID COMPANY ID</v>
      </c>
      <c r="S506" s="10" t="str">
        <f>_xll.SNL.Clients.Office.Excel.Functions.SPG(A506, "RD_CREDIT_WATCH_OUTLOOK_DATE_GLOBAL", "Issuer Credit Rating", "Local Currency LT|0")</f>
        <v>#INVALID COMPANY ID</v>
      </c>
    </row>
    <row r="507" spans="1:19">
      <c r="B507" t="str">
        <f>_xll.SNL.Clients.Office.Excel.Functions.SPG(A507,"SP_IPO_DATE")</f>
        <v>#INVALID COMPANY ID</v>
      </c>
      <c r="C507" t="str">
        <f>_xll.SNL.Clients.Office.Excel.Functions.SPG(A507, "SP_VOLUME_AVG_WEEKLY_TO_SHARES_OUT", , "1M")</f>
        <v>#INVALID COMPANY ID</v>
      </c>
      <c r="D507" t="str">
        <f>_xll.SNL.Clients.Office.Excel.Functions.SPG(A507, "SP_VOLUME_AVG_WEEKLY_TO_SHARES_OUT", , "3M")</f>
        <v>#INVALID COMPANY ID</v>
      </c>
      <c r="E507" t="str">
        <f>_xll.SNL.Clients.Office.Excel.Functions.SPG(A507, "SP_VOLUME_AVG_DAILY_TO_1YR_AVG_DAILY", , "1M")</f>
        <v>#INVALID COMPANY ID</v>
      </c>
      <c r="F507" t="str">
        <f>_xll.SNL.Clients.Office.Excel.Functions.SPG(A507, "SP_VOLUME_AVG_DAILY_TO_1YR_AVG_DAILY", , "3M")</f>
        <v>#INVALID COMPANY ID</v>
      </c>
      <c r="G507" s="9" t="str">
        <f>_xll.SNL.Clients.Office.Excel.Functions.SPG(A507, "IQ_SECTOR")</f>
        <v>#INVALID COMPANY ID</v>
      </c>
      <c r="H507" s="9" t="str">
        <f>_xll.SNL.Clients.Office.Excel.Functions.SPG(A507, "IQ_INDUSTRY_GROUP")</f>
        <v>#INVALID COMPANY ID</v>
      </c>
      <c r="I507" s="9" t="str">
        <f>_xll.SNL.Clients.Office.Excel.Functions.SPG(A507, "IQ_INDUSTRY")</f>
        <v>#INVALID COMPANY ID</v>
      </c>
      <c r="J507" s="9" t="str">
        <f>_xll.SNL.Clients.Office.Excel.Functions.SPG(A507, "IQ_PRIMARY_INDUSTRY")</f>
        <v>#INVALID COMPANY ID</v>
      </c>
      <c r="K507" s="9" t="str">
        <f>_xll.SNL.Clients.Office.Excel.Functions.SPG(A507, "NAICS_CODE", "Primary")</f>
        <v>#INVALID COMPANY ID</v>
      </c>
      <c r="L507" s="9" t="str">
        <f>_xll.SNL.Clients.Office.Excel.Functions.SPG(A507, "SP_TOPICTAG")</f>
        <v>#INVALID COMPANY ID</v>
      </c>
      <c r="M507" s="5" t="str">
        <f>_xll.SNL.Clients.Office.Excel.Functions.SPG(A507, "SP_PCT_SHARES_OWNED_ALL_INSTITUTIONS")</f>
        <v>#INVALID COMPANY ID</v>
      </c>
      <c r="N507" s="9" t="str">
        <f>_xll.SNL.Clients.Office.Excel.Functions.SPG(A507, "RD_CREDIT_RATING_GLOBAL", "Issuer Credit Rating", "Local Currency LT|0")</f>
        <v>#INVALID COMPANY ID</v>
      </c>
      <c r="O507" s="9" t="str">
        <f>_xll.SNL.Clients.Office.Excel.Functions.SPG(A507, "RD_CWOL_GLOBAL", "Issuer Credit Rating", "Local Currency LT|0")</f>
        <v>#INVALID COMPANY ID</v>
      </c>
      <c r="P507" s="9" t="str">
        <f>_xll.SNL.Clients.Office.Excel.Functions.SPG(A507, "RD_RATING_ACTION_GLOBAL", "Issuer Credit Rating", "Local Currency LT|0")</f>
        <v>#INVALID COMPANY ID</v>
      </c>
      <c r="Q507" s="10" t="str">
        <f>_xll.SNL.Clients.Office.Excel.Functions.SPG(A507, "RD_LAST_REVIEW_DATE_GLOBAL", "Issuer Credit Rating", "Local Currency LT")</f>
        <v>#INVALID COMPANY ID</v>
      </c>
      <c r="R507" s="10" t="str">
        <f>_xll.SNL.Clients.Office.Excel.Functions.SPG(A507, "RD_CREDIT_RATING_DATE_GLOBAL", "Issuer Credit Rating", "Local Currency LT|0")</f>
        <v>#INVALID COMPANY ID</v>
      </c>
      <c r="S507" s="10" t="str">
        <f>_xll.SNL.Clients.Office.Excel.Functions.SPG(A507, "RD_CREDIT_WATCH_OUTLOOK_DATE_GLOBAL", "Issuer Credit Rating", "Local Currency LT|0")</f>
        <v>#INVALID COMPANY ID</v>
      </c>
    </row>
    <row r="508" spans="1:19">
      <c r="B508" t="str">
        <f>_xll.SNL.Clients.Office.Excel.Functions.SPG(A508,"SP_IPO_DATE")</f>
        <v>#INVALID COMPANY ID</v>
      </c>
      <c r="C508" t="str">
        <f>_xll.SNL.Clients.Office.Excel.Functions.SPG(A508, "SP_VOLUME_AVG_WEEKLY_TO_SHARES_OUT", , "1M")</f>
        <v>#INVALID COMPANY ID</v>
      </c>
      <c r="D508" t="str">
        <f>_xll.SNL.Clients.Office.Excel.Functions.SPG(A508, "SP_VOLUME_AVG_WEEKLY_TO_SHARES_OUT", , "3M")</f>
        <v>#INVALID COMPANY ID</v>
      </c>
      <c r="E508" t="str">
        <f>_xll.SNL.Clients.Office.Excel.Functions.SPG(A508, "SP_VOLUME_AVG_DAILY_TO_1YR_AVG_DAILY", , "1M")</f>
        <v>#INVALID COMPANY ID</v>
      </c>
      <c r="F508" t="str">
        <f>_xll.SNL.Clients.Office.Excel.Functions.SPG(A508, "SP_VOLUME_AVG_DAILY_TO_1YR_AVG_DAILY", , "3M")</f>
        <v>#INVALID COMPANY ID</v>
      </c>
      <c r="G508" s="9" t="str">
        <f>_xll.SNL.Clients.Office.Excel.Functions.SPG(A508, "IQ_SECTOR")</f>
        <v>#INVALID COMPANY ID</v>
      </c>
      <c r="H508" s="9" t="str">
        <f>_xll.SNL.Clients.Office.Excel.Functions.SPG(A508, "IQ_INDUSTRY_GROUP")</f>
        <v>#INVALID COMPANY ID</v>
      </c>
      <c r="I508" s="9" t="str">
        <f>_xll.SNL.Clients.Office.Excel.Functions.SPG(A508, "IQ_INDUSTRY")</f>
        <v>#INVALID COMPANY ID</v>
      </c>
      <c r="J508" s="9" t="str">
        <f>_xll.SNL.Clients.Office.Excel.Functions.SPG(A508, "IQ_PRIMARY_INDUSTRY")</f>
        <v>#INVALID COMPANY ID</v>
      </c>
      <c r="K508" s="9" t="str">
        <f>_xll.SNL.Clients.Office.Excel.Functions.SPG(A508, "NAICS_CODE", "Primary")</f>
        <v>#INVALID COMPANY ID</v>
      </c>
      <c r="L508" s="9" t="str">
        <f>_xll.SNL.Clients.Office.Excel.Functions.SPG(A508, "SP_TOPICTAG")</f>
        <v>#INVALID COMPANY ID</v>
      </c>
      <c r="M508" s="5" t="str">
        <f>_xll.SNL.Clients.Office.Excel.Functions.SPG(A508, "SP_PCT_SHARES_OWNED_ALL_INSTITUTIONS")</f>
        <v>#INVALID COMPANY ID</v>
      </c>
      <c r="N508" s="9" t="str">
        <f>_xll.SNL.Clients.Office.Excel.Functions.SPG(A508, "RD_CREDIT_RATING_GLOBAL", "Issuer Credit Rating", "Local Currency LT|0")</f>
        <v>#INVALID COMPANY ID</v>
      </c>
      <c r="O508" s="9" t="str">
        <f>_xll.SNL.Clients.Office.Excel.Functions.SPG(A508, "RD_CWOL_GLOBAL", "Issuer Credit Rating", "Local Currency LT|0")</f>
        <v>#INVALID COMPANY ID</v>
      </c>
      <c r="P508" s="9" t="str">
        <f>_xll.SNL.Clients.Office.Excel.Functions.SPG(A508, "RD_RATING_ACTION_GLOBAL", "Issuer Credit Rating", "Local Currency LT|0")</f>
        <v>#INVALID COMPANY ID</v>
      </c>
      <c r="Q508" s="10" t="str">
        <f>_xll.SNL.Clients.Office.Excel.Functions.SPG(A508, "RD_LAST_REVIEW_DATE_GLOBAL", "Issuer Credit Rating", "Local Currency LT")</f>
        <v>#INVALID COMPANY ID</v>
      </c>
      <c r="R508" s="10" t="str">
        <f>_xll.SNL.Clients.Office.Excel.Functions.SPG(A508, "RD_CREDIT_RATING_DATE_GLOBAL", "Issuer Credit Rating", "Local Currency LT|0")</f>
        <v>#INVALID COMPANY ID</v>
      </c>
      <c r="S508" s="10" t="str">
        <f>_xll.SNL.Clients.Office.Excel.Functions.SPG(A508, "RD_CREDIT_WATCH_OUTLOOK_DATE_GLOBAL", "Issuer Credit Rating", "Local Currency LT|0")</f>
        <v>#INVALID COMPANY ID</v>
      </c>
    </row>
    <row r="509" spans="1:19">
      <c r="B509" t="str">
        <f>_xll.SNL.Clients.Office.Excel.Functions.SPG(A509,"SP_IPO_DATE")</f>
        <v>#INVALID COMPANY ID</v>
      </c>
      <c r="C509" t="str">
        <f>_xll.SNL.Clients.Office.Excel.Functions.SPG(A509, "SP_VOLUME_AVG_WEEKLY_TO_SHARES_OUT", , "1M")</f>
        <v>#INVALID COMPANY ID</v>
      </c>
      <c r="D509" t="str">
        <f>_xll.SNL.Clients.Office.Excel.Functions.SPG(A509, "SP_VOLUME_AVG_WEEKLY_TO_SHARES_OUT", , "3M")</f>
        <v>#INVALID COMPANY ID</v>
      </c>
      <c r="E509" t="str">
        <f>_xll.SNL.Clients.Office.Excel.Functions.SPG(A509, "SP_VOLUME_AVG_DAILY_TO_1YR_AVG_DAILY", , "1M")</f>
        <v>#INVALID COMPANY ID</v>
      </c>
      <c r="F509" t="str">
        <f>_xll.SNL.Clients.Office.Excel.Functions.SPG(A509, "SP_VOLUME_AVG_DAILY_TO_1YR_AVG_DAILY", , "3M")</f>
        <v>#INVALID COMPANY ID</v>
      </c>
      <c r="G509" s="9" t="str">
        <f>_xll.SNL.Clients.Office.Excel.Functions.SPG(A509, "IQ_SECTOR")</f>
        <v>#INVALID COMPANY ID</v>
      </c>
      <c r="H509" s="9" t="str">
        <f>_xll.SNL.Clients.Office.Excel.Functions.SPG(A509, "IQ_INDUSTRY_GROUP")</f>
        <v>#INVALID COMPANY ID</v>
      </c>
      <c r="I509" s="9" t="str">
        <f>_xll.SNL.Clients.Office.Excel.Functions.SPG(A509, "IQ_INDUSTRY")</f>
        <v>#INVALID COMPANY ID</v>
      </c>
      <c r="J509" s="9" t="str">
        <f>_xll.SNL.Clients.Office.Excel.Functions.SPG(A509, "IQ_PRIMARY_INDUSTRY")</f>
        <v>#INVALID COMPANY ID</v>
      </c>
      <c r="K509" s="9" t="str">
        <f>_xll.SNL.Clients.Office.Excel.Functions.SPG(A509, "NAICS_CODE", "Primary")</f>
        <v>#INVALID COMPANY ID</v>
      </c>
      <c r="L509" s="9" t="str">
        <f>_xll.SNL.Clients.Office.Excel.Functions.SPG(A509, "SP_TOPICTAG")</f>
        <v>#INVALID COMPANY ID</v>
      </c>
      <c r="M509" s="5" t="str">
        <f>_xll.SNL.Clients.Office.Excel.Functions.SPG(A509, "SP_PCT_SHARES_OWNED_ALL_INSTITUTIONS")</f>
        <v>#INVALID COMPANY ID</v>
      </c>
      <c r="N509" s="9" t="str">
        <f>_xll.SNL.Clients.Office.Excel.Functions.SPG(A509, "RD_CREDIT_RATING_GLOBAL", "Issuer Credit Rating", "Local Currency LT|0")</f>
        <v>#INVALID COMPANY ID</v>
      </c>
      <c r="O509" s="9" t="str">
        <f>_xll.SNL.Clients.Office.Excel.Functions.SPG(A509, "RD_CWOL_GLOBAL", "Issuer Credit Rating", "Local Currency LT|0")</f>
        <v>#INVALID COMPANY ID</v>
      </c>
      <c r="P509" s="9" t="str">
        <f>_xll.SNL.Clients.Office.Excel.Functions.SPG(A509, "RD_RATING_ACTION_GLOBAL", "Issuer Credit Rating", "Local Currency LT|0")</f>
        <v>#INVALID COMPANY ID</v>
      </c>
      <c r="Q509" s="10" t="str">
        <f>_xll.SNL.Clients.Office.Excel.Functions.SPG(A509, "RD_LAST_REVIEW_DATE_GLOBAL", "Issuer Credit Rating", "Local Currency LT")</f>
        <v>#INVALID COMPANY ID</v>
      </c>
      <c r="R509" s="10" t="str">
        <f>_xll.SNL.Clients.Office.Excel.Functions.SPG(A509, "RD_CREDIT_RATING_DATE_GLOBAL", "Issuer Credit Rating", "Local Currency LT|0")</f>
        <v>#INVALID COMPANY ID</v>
      </c>
      <c r="S509" s="10" t="str">
        <f>_xll.SNL.Clients.Office.Excel.Functions.SPG(A509, "RD_CREDIT_WATCH_OUTLOOK_DATE_GLOBAL", "Issuer Credit Rating", "Local Currency LT|0")</f>
        <v>#INVALID COMPANY ID</v>
      </c>
    </row>
    <row r="510" spans="1:19">
      <c r="B510" t="str">
        <f>_xll.SNL.Clients.Office.Excel.Functions.SPG(A510,"SP_IPO_DATE")</f>
        <v>#INVALID COMPANY ID</v>
      </c>
      <c r="C510" t="str">
        <f>_xll.SNL.Clients.Office.Excel.Functions.SPG(A510, "SP_VOLUME_AVG_WEEKLY_TO_SHARES_OUT", , "1M")</f>
        <v>#INVALID COMPANY ID</v>
      </c>
      <c r="D510" t="str">
        <f>_xll.SNL.Clients.Office.Excel.Functions.SPG(A510, "SP_VOLUME_AVG_WEEKLY_TO_SHARES_OUT", , "3M")</f>
        <v>#INVALID COMPANY ID</v>
      </c>
      <c r="E510" t="str">
        <f>_xll.SNL.Clients.Office.Excel.Functions.SPG(A510, "SP_VOLUME_AVG_DAILY_TO_1YR_AVG_DAILY", , "1M")</f>
        <v>#INVALID COMPANY ID</v>
      </c>
      <c r="F510" t="str">
        <f>_xll.SNL.Clients.Office.Excel.Functions.SPG(A510, "SP_VOLUME_AVG_DAILY_TO_1YR_AVG_DAILY", , "3M")</f>
        <v>#INVALID COMPANY ID</v>
      </c>
      <c r="G510" s="9" t="str">
        <f>_xll.SNL.Clients.Office.Excel.Functions.SPG(A510, "IQ_SECTOR")</f>
        <v>#INVALID COMPANY ID</v>
      </c>
      <c r="H510" s="9" t="str">
        <f>_xll.SNL.Clients.Office.Excel.Functions.SPG(A510, "IQ_INDUSTRY_GROUP")</f>
        <v>#INVALID COMPANY ID</v>
      </c>
      <c r="I510" s="9" t="str">
        <f>_xll.SNL.Clients.Office.Excel.Functions.SPG(A510, "IQ_INDUSTRY")</f>
        <v>#INVALID COMPANY ID</v>
      </c>
      <c r="J510" s="9" t="str">
        <f>_xll.SNL.Clients.Office.Excel.Functions.SPG(A510, "IQ_PRIMARY_INDUSTRY")</f>
        <v>#INVALID COMPANY ID</v>
      </c>
      <c r="K510" s="9" t="str">
        <f>_xll.SNL.Clients.Office.Excel.Functions.SPG(A510, "NAICS_CODE", "Primary")</f>
        <v>#INVALID COMPANY ID</v>
      </c>
      <c r="L510" s="9" t="str">
        <f>_xll.SNL.Clients.Office.Excel.Functions.SPG(A510, "SP_TOPICTAG")</f>
        <v>#INVALID COMPANY ID</v>
      </c>
      <c r="M510" s="5" t="str">
        <f>_xll.SNL.Clients.Office.Excel.Functions.SPG(A510, "SP_PCT_SHARES_OWNED_ALL_INSTITUTIONS")</f>
        <v>#INVALID COMPANY ID</v>
      </c>
      <c r="N510" s="9" t="str">
        <f>_xll.SNL.Clients.Office.Excel.Functions.SPG(A510, "RD_CREDIT_RATING_GLOBAL", "Issuer Credit Rating", "Local Currency LT|0")</f>
        <v>#INVALID COMPANY ID</v>
      </c>
      <c r="O510" s="9" t="str">
        <f>_xll.SNL.Clients.Office.Excel.Functions.SPG(A510, "RD_CWOL_GLOBAL", "Issuer Credit Rating", "Local Currency LT|0")</f>
        <v>#INVALID COMPANY ID</v>
      </c>
      <c r="P510" s="9" t="str">
        <f>_xll.SNL.Clients.Office.Excel.Functions.SPG(A510, "RD_RATING_ACTION_GLOBAL", "Issuer Credit Rating", "Local Currency LT|0")</f>
        <v>#INVALID COMPANY ID</v>
      </c>
      <c r="Q510" s="10" t="str">
        <f>_xll.SNL.Clients.Office.Excel.Functions.SPG(A510, "RD_LAST_REVIEW_DATE_GLOBAL", "Issuer Credit Rating", "Local Currency LT")</f>
        <v>#INVALID COMPANY ID</v>
      </c>
      <c r="R510" s="10" t="str">
        <f>_xll.SNL.Clients.Office.Excel.Functions.SPG(A510, "RD_CREDIT_RATING_DATE_GLOBAL", "Issuer Credit Rating", "Local Currency LT|0")</f>
        <v>#INVALID COMPANY ID</v>
      </c>
      <c r="S510" s="10" t="str">
        <f>_xll.SNL.Clients.Office.Excel.Functions.SPG(A510, "RD_CREDIT_WATCH_OUTLOOK_DATE_GLOBAL", "Issuer Credit Rating", "Local Currency LT|0")</f>
        <v>#INVALID COMPANY ID</v>
      </c>
    </row>
    <row r="511" spans="1:19">
      <c r="B511" t="str">
        <f>_xll.SNL.Clients.Office.Excel.Functions.SPG(A511,"SP_IPO_DATE")</f>
        <v>#INVALID COMPANY ID</v>
      </c>
      <c r="C511" t="str">
        <f>_xll.SNL.Clients.Office.Excel.Functions.SPG(A511, "SP_VOLUME_AVG_WEEKLY_TO_SHARES_OUT", , "1M")</f>
        <v>#INVALID COMPANY ID</v>
      </c>
      <c r="D511" t="str">
        <f>_xll.SNL.Clients.Office.Excel.Functions.SPG(A511, "SP_VOLUME_AVG_WEEKLY_TO_SHARES_OUT", , "3M")</f>
        <v>#INVALID COMPANY ID</v>
      </c>
      <c r="E511" t="str">
        <f>_xll.SNL.Clients.Office.Excel.Functions.SPG(A511, "SP_VOLUME_AVG_DAILY_TO_1YR_AVG_DAILY", , "1M")</f>
        <v>#INVALID COMPANY ID</v>
      </c>
      <c r="F511" t="str">
        <f>_xll.SNL.Clients.Office.Excel.Functions.SPG(A511, "SP_VOLUME_AVG_DAILY_TO_1YR_AVG_DAILY", , "3M")</f>
        <v>#INVALID COMPANY ID</v>
      </c>
      <c r="G511" s="9" t="str">
        <f>_xll.SNL.Clients.Office.Excel.Functions.SPG(A511, "IQ_SECTOR")</f>
        <v>#INVALID COMPANY ID</v>
      </c>
      <c r="H511" s="9" t="str">
        <f>_xll.SNL.Clients.Office.Excel.Functions.SPG(A511, "IQ_INDUSTRY_GROUP")</f>
        <v>#INVALID COMPANY ID</v>
      </c>
      <c r="I511" s="9" t="str">
        <f>_xll.SNL.Clients.Office.Excel.Functions.SPG(A511, "IQ_INDUSTRY")</f>
        <v>#INVALID COMPANY ID</v>
      </c>
      <c r="J511" s="9" t="str">
        <f>_xll.SNL.Clients.Office.Excel.Functions.SPG(A511, "IQ_PRIMARY_INDUSTRY")</f>
        <v>#INVALID COMPANY ID</v>
      </c>
      <c r="K511" s="9" t="str">
        <f>_xll.SNL.Clients.Office.Excel.Functions.SPG(A511, "NAICS_CODE", "Primary")</f>
        <v>#INVALID COMPANY ID</v>
      </c>
      <c r="L511" s="9" t="str">
        <f>_xll.SNL.Clients.Office.Excel.Functions.SPG(A511, "SP_TOPICTAG")</f>
        <v>#INVALID COMPANY ID</v>
      </c>
      <c r="M511" s="5" t="str">
        <f>_xll.SNL.Clients.Office.Excel.Functions.SPG(A511, "SP_PCT_SHARES_OWNED_ALL_INSTITUTIONS")</f>
        <v>#INVALID COMPANY ID</v>
      </c>
      <c r="N511" s="9" t="str">
        <f>_xll.SNL.Clients.Office.Excel.Functions.SPG(A511, "RD_CREDIT_RATING_GLOBAL", "Issuer Credit Rating", "Local Currency LT|0")</f>
        <v>#INVALID COMPANY ID</v>
      </c>
      <c r="O511" s="9" t="str">
        <f>_xll.SNL.Clients.Office.Excel.Functions.SPG(A511, "RD_CWOL_GLOBAL", "Issuer Credit Rating", "Local Currency LT|0")</f>
        <v>#INVALID COMPANY ID</v>
      </c>
      <c r="P511" s="9" t="str">
        <f>_xll.SNL.Clients.Office.Excel.Functions.SPG(A511, "RD_RATING_ACTION_GLOBAL", "Issuer Credit Rating", "Local Currency LT|0")</f>
        <v>#INVALID COMPANY ID</v>
      </c>
      <c r="Q511" s="10" t="str">
        <f>_xll.SNL.Clients.Office.Excel.Functions.SPG(A511, "RD_LAST_REVIEW_DATE_GLOBAL", "Issuer Credit Rating", "Local Currency LT")</f>
        <v>#INVALID COMPANY ID</v>
      </c>
      <c r="R511" s="10" t="str">
        <f>_xll.SNL.Clients.Office.Excel.Functions.SPG(A511, "RD_CREDIT_RATING_DATE_GLOBAL", "Issuer Credit Rating", "Local Currency LT|0")</f>
        <v>#INVALID COMPANY ID</v>
      </c>
      <c r="S511" s="10" t="str">
        <f>_xll.SNL.Clients.Office.Excel.Functions.SPG(A511, "RD_CREDIT_WATCH_OUTLOOK_DATE_GLOBAL", "Issuer Credit Rating", "Local Currency LT|0")</f>
        <v>#INVALID COMPANY ID</v>
      </c>
    </row>
    <row r="512" spans="1:19">
      <c r="B512" t="str">
        <f>_xll.SNL.Clients.Office.Excel.Functions.SPG(A512,"SP_IPO_DATE")</f>
        <v>#INVALID COMPANY ID</v>
      </c>
      <c r="C512" t="str">
        <f>_xll.SNL.Clients.Office.Excel.Functions.SPG(A512, "SP_VOLUME_AVG_WEEKLY_TO_SHARES_OUT", , "1M")</f>
        <v>#INVALID COMPANY ID</v>
      </c>
      <c r="D512" t="str">
        <f>_xll.SNL.Clients.Office.Excel.Functions.SPG(A512, "SP_VOLUME_AVG_WEEKLY_TO_SHARES_OUT", , "3M")</f>
        <v>#INVALID COMPANY ID</v>
      </c>
      <c r="E512" t="str">
        <f>_xll.SNL.Clients.Office.Excel.Functions.SPG(A512, "SP_VOLUME_AVG_DAILY_TO_1YR_AVG_DAILY", , "1M")</f>
        <v>#INVALID COMPANY ID</v>
      </c>
      <c r="F512" t="str">
        <f>_xll.SNL.Clients.Office.Excel.Functions.SPG(A512, "SP_VOLUME_AVG_DAILY_TO_1YR_AVG_DAILY", , "3M")</f>
        <v>#INVALID COMPANY ID</v>
      </c>
      <c r="G512" s="9" t="str">
        <f>_xll.SNL.Clients.Office.Excel.Functions.SPG(A512, "IQ_SECTOR")</f>
        <v>#INVALID COMPANY ID</v>
      </c>
      <c r="H512" s="9" t="str">
        <f>_xll.SNL.Clients.Office.Excel.Functions.SPG(A512, "IQ_INDUSTRY_GROUP")</f>
        <v>#INVALID COMPANY ID</v>
      </c>
      <c r="I512" s="9" t="str">
        <f>_xll.SNL.Clients.Office.Excel.Functions.SPG(A512, "IQ_INDUSTRY")</f>
        <v>#INVALID COMPANY ID</v>
      </c>
      <c r="J512" s="9" t="str">
        <f>_xll.SNL.Clients.Office.Excel.Functions.SPG(A512, "IQ_PRIMARY_INDUSTRY")</f>
        <v>#INVALID COMPANY ID</v>
      </c>
      <c r="K512" s="9" t="str">
        <f>_xll.SNL.Clients.Office.Excel.Functions.SPG(A512, "NAICS_CODE", "Primary")</f>
        <v>#INVALID COMPANY ID</v>
      </c>
      <c r="L512" s="9" t="str">
        <f>_xll.SNL.Clients.Office.Excel.Functions.SPG(A512, "SP_TOPICTAG")</f>
        <v>#INVALID COMPANY ID</v>
      </c>
      <c r="M512" s="5" t="str">
        <f>_xll.SNL.Clients.Office.Excel.Functions.SPG(A512, "SP_PCT_SHARES_OWNED_ALL_INSTITUTIONS")</f>
        <v>#INVALID COMPANY ID</v>
      </c>
      <c r="N512" s="9" t="str">
        <f>_xll.SNL.Clients.Office.Excel.Functions.SPG(A512, "RD_CREDIT_RATING_GLOBAL", "Issuer Credit Rating", "Local Currency LT|0")</f>
        <v>#INVALID COMPANY ID</v>
      </c>
      <c r="O512" s="9" t="str">
        <f>_xll.SNL.Clients.Office.Excel.Functions.SPG(A512, "RD_CWOL_GLOBAL", "Issuer Credit Rating", "Local Currency LT|0")</f>
        <v>#INVALID COMPANY ID</v>
      </c>
      <c r="P512" s="9" t="str">
        <f>_xll.SNL.Clients.Office.Excel.Functions.SPG(A512, "RD_RATING_ACTION_GLOBAL", "Issuer Credit Rating", "Local Currency LT|0")</f>
        <v>#INVALID COMPANY ID</v>
      </c>
      <c r="Q512" s="10" t="str">
        <f>_xll.SNL.Clients.Office.Excel.Functions.SPG(A512, "RD_LAST_REVIEW_DATE_GLOBAL", "Issuer Credit Rating", "Local Currency LT")</f>
        <v>#INVALID COMPANY ID</v>
      </c>
      <c r="R512" s="10" t="str">
        <f>_xll.SNL.Clients.Office.Excel.Functions.SPG(A512, "RD_CREDIT_RATING_DATE_GLOBAL", "Issuer Credit Rating", "Local Currency LT|0")</f>
        <v>#INVALID COMPANY ID</v>
      </c>
      <c r="S512" s="10" t="str">
        <f>_xll.SNL.Clients.Office.Excel.Functions.SPG(A512, "RD_CREDIT_WATCH_OUTLOOK_DATE_GLOBAL", "Issuer Credit Rating", "Local Currency LT|0")</f>
        <v>#INVALID COMPANY ID</v>
      </c>
    </row>
    <row r="513" spans="7:19">
      <c r="G513" s="9"/>
      <c r="H513" s="9"/>
      <c r="I513" s="9"/>
      <c r="J513" s="9"/>
      <c r="K513" s="9"/>
      <c r="L513" s="9"/>
      <c r="M513" s="5"/>
      <c r="N513" s="9"/>
      <c r="O513" s="9"/>
      <c r="P513" s="9"/>
      <c r="Q513" s="10"/>
      <c r="R513" s="10"/>
      <c r="S513" s="10"/>
    </row>
    <row r="514" spans="7:19">
      <c r="G514" s="9"/>
      <c r="H514" s="9"/>
      <c r="I514" s="9"/>
      <c r="J514" s="9"/>
      <c r="K514" s="9"/>
      <c r="L514" s="9"/>
      <c r="M514" s="5"/>
      <c r="N514" s="9"/>
      <c r="O514" s="9"/>
      <c r="P514" s="9"/>
      <c r="Q514" s="10"/>
      <c r="R514" s="10"/>
      <c r="S514" s="10"/>
    </row>
    <row r="515" spans="7:19">
      <c r="G515" s="9"/>
      <c r="H515" s="9"/>
      <c r="I515" s="9"/>
      <c r="J515" s="9"/>
      <c r="K515" s="9"/>
      <c r="L515" s="9"/>
      <c r="M515" s="5"/>
      <c r="N515" s="9"/>
      <c r="O515" s="9"/>
      <c r="P515" s="9"/>
      <c r="Q515" s="10"/>
      <c r="R515" s="10"/>
      <c r="S515" s="10"/>
    </row>
    <row r="516" spans="7:19">
      <c r="G516" s="9"/>
      <c r="H516" s="9"/>
      <c r="I516" s="9"/>
      <c r="J516" s="9"/>
      <c r="K516" s="9"/>
      <c r="L516" s="9"/>
      <c r="M516" s="5"/>
      <c r="N516" s="9"/>
      <c r="O516" s="9"/>
      <c r="P516" s="9"/>
      <c r="Q516" s="10"/>
      <c r="R516" s="10"/>
      <c r="S516" s="10"/>
    </row>
    <row r="517" spans="7:19">
      <c r="G517" s="9"/>
      <c r="H517" s="9"/>
      <c r="I517" s="9"/>
      <c r="J517" s="9"/>
      <c r="K517" s="9"/>
      <c r="L517" s="9"/>
      <c r="M517" s="5"/>
      <c r="N517" s="9"/>
      <c r="O517" s="9"/>
      <c r="P517" s="9"/>
      <c r="Q517" s="10"/>
      <c r="R517" s="10"/>
      <c r="S517" s="10"/>
    </row>
    <row r="518" spans="7:19">
      <c r="G518" s="9"/>
      <c r="H518" s="9"/>
      <c r="I518" s="9"/>
      <c r="J518" s="9"/>
      <c r="K518" s="9"/>
      <c r="L518" s="9"/>
      <c r="M518" s="5"/>
      <c r="N518" s="9"/>
      <c r="O518" s="9"/>
      <c r="P518" s="9"/>
      <c r="Q518" s="10"/>
      <c r="R518" s="10"/>
      <c r="S518" s="10"/>
    </row>
    <row r="519" spans="7:19">
      <c r="G519" s="9"/>
      <c r="H519" s="9"/>
      <c r="I519" s="9"/>
      <c r="J519" s="9"/>
      <c r="K519" s="9"/>
      <c r="L519" s="9"/>
      <c r="M519" s="5"/>
      <c r="N519" s="9"/>
      <c r="O519" s="9"/>
      <c r="P519" s="9"/>
      <c r="Q519" s="10"/>
      <c r="R519" s="10"/>
      <c r="S519" s="10"/>
    </row>
    <row r="520" spans="7:19">
      <c r="G520" s="9"/>
      <c r="H520" s="9"/>
      <c r="I520" s="9"/>
      <c r="J520" s="9"/>
      <c r="K520" s="9"/>
      <c r="L520" s="9"/>
      <c r="M520" s="5"/>
      <c r="N520" s="9"/>
      <c r="O520" s="9"/>
      <c r="P520" s="9"/>
      <c r="Q520" s="10"/>
      <c r="R520" s="10"/>
      <c r="S520" s="10"/>
    </row>
    <row r="521" spans="7:19">
      <c r="G521" s="9"/>
      <c r="H521" s="9"/>
      <c r="I521" s="9"/>
      <c r="J521" s="9"/>
      <c r="K521" s="9"/>
      <c r="L521" s="9"/>
      <c r="M521" s="5"/>
      <c r="N521" s="9"/>
      <c r="O521" s="9"/>
      <c r="P521" s="9"/>
      <c r="Q521" s="10"/>
      <c r="R521" s="10"/>
      <c r="S521" s="10"/>
    </row>
    <row r="522" spans="7:19">
      <c r="G522" s="9"/>
      <c r="H522" s="9"/>
      <c r="I522" s="9"/>
      <c r="J522" s="9"/>
      <c r="K522" s="9"/>
      <c r="L522" s="9"/>
      <c r="M522" s="5"/>
      <c r="N522" s="9"/>
      <c r="O522" s="9"/>
      <c r="P522" s="9"/>
      <c r="Q522" s="10"/>
      <c r="R522" s="10"/>
      <c r="S522" s="10"/>
    </row>
    <row r="523" spans="7:19">
      <c r="G523" s="9"/>
      <c r="H523" s="9"/>
      <c r="I523" s="9"/>
      <c r="J523" s="9"/>
      <c r="K523" s="9"/>
      <c r="L523" s="9"/>
      <c r="M523" s="5"/>
      <c r="N523" s="9"/>
      <c r="O523" s="9"/>
      <c r="P523" s="9"/>
      <c r="Q523" s="10"/>
      <c r="R523" s="10"/>
      <c r="S523" s="10"/>
    </row>
    <row r="524" spans="7:19">
      <c r="G524" s="9"/>
      <c r="H524" s="9"/>
      <c r="I524" s="9"/>
      <c r="J524" s="9"/>
      <c r="K524" s="9"/>
      <c r="L524" s="9"/>
      <c r="M524" s="5"/>
      <c r="N524" s="9"/>
      <c r="O524" s="9"/>
      <c r="P524" s="9"/>
      <c r="Q524" s="10"/>
      <c r="R524" s="10"/>
      <c r="S524" s="10"/>
    </row>
    <row r="525" spans="7:19">
      <c r="G525" s="9"/>
      <c r="H525" s="9"/>
      <c r="I525" s="9"/>
      <c r="J525" s="9"/>
      <c r="K525" s="9"/>
      <c r="L525" s="9"/>
      <c r="M525" s="5"/>
      <c r="N525" s="9"/>
      <c r="O525" s="9"/>
      <c r="P525" s="9"/>
      <c r="Q525" s="10"/>
      <c r="R525" s="10"/>
      <c r="S525" s="10"/>
    </row>
    <row r="526" spans="7:19">
      <c r="G526" s="9"/>
      <c r="H526" s="9"/>
      <c r="I526" s="9"/>
      <c r="J526" s="9"/>
      <c r="K526" s="9"/>
      <c r="L526" s="9"/>
      <c r="M526" s="5"/>
      <c r="N526" s="9"/>
      <c r="O526" s="9"/>
      <c r="P526" s="9"/>
      <c r="Q526" s="10"/>
      <c r="R526" s="10"/>
      <c r="S526" s="10"/>
    </row>
    <row r="527" spans="7:19">
      <c r="G527" s="9"/>
      <c r="H527" s="9"/>
      <c r="I527" s="9"/>
      <c r="J527" s="9"/>
      <c r="K527" s="9"/>
      <c r="L527" s="9"/>
      <c r="M527" s="5"/>
      <c r="N527" s="9"/>
      <c r="O527" s="9"/>
      <c r="P527" s="9"/>
      <c r="Q527" s="10"/>
      <c r="R527" s="10"/>
      <c r="S527" s="10"/>
    </row>
    <row r="528" spans="7:19">
      <c r="G528" s="9"/>
      <c r="H528" s="9"/>
      <c r="I528" s="9"/>
      <c r="J528" s="9"/>
      <c r="K528" s="9"/>
      <c r="L528" s="9"/>
      <c r="M528" s="5"/>
      <c r="N528" s="9"/>
      <c r="O528" s="9"/>
      <c r="P528" s="9"/>
      <c r="Q528" s="10"/>
      <c r="R528" s="10"/>
      <c r="S528" s="10"/>
    </row>
    <row r="529" spans="7:19">
      <c r="G529" s="9"/>
      <c r="H529" s="9"/>
      <c r="I529" s="9"/>
      <c r="J529" s="9"/>
      <c r="K529" s="9"/>
      <c r="L529" s="9"/>
      <c r="M529" s="5"/>
      <c r="N529" s="9"/>
      <c r="O529" s="9"/>
      <c r="P529" s="9"/>
      <c r="Q529" s="10"/>
      <c r="R529" s="10"/>
      <c r="S529" s="10"/>
    </row>
    <row r="530" spans="7:19">
      <c r="G530" s="9"/>
      <c r="H530" s="9"/>
      <c r="I530" s="9"/>
      <c r="J530" s="9"/>
      <c r="K530" s="9"/>
      <c r="L530" s="9"/>
      <c r="M530" s="5"/>
      <c r="N530" s="9"/>
      <c r="O530" s="9"/>
      <c r="P530" s="9"/>
      <c r="Q530" s="10"/>
      <c r="R530" s="10"/>
      <c r="S530" s="10"/>
    </row>
    <row r="531" spans="7:19">
      <c r="G531" s="9"/>
      <c r="H531" s="9"/>
      <c r="I531" s="9"/>
      <c r="J531" s="9"/>
      <c r="K531" s="9"/>
      <c r="L531" s="9"/>
      <c r="M531" s="5"/>
      <c r="N531" s="9"/>
      <c r="O531" s="9"/>
      <c r="P531" s="9"/>
      <c r="Q531" s="10"/>
      <c r="R531" s="10"/>
      <c r="S531" s="10"/>
    </row>
    <row r="532" spans="7:19">
      <c r="G532" s="9"/>
      <c r="H532" s="9"/>
      <c r="I532" s="9"/>
      <c r="J532" s="9"/>
      <c r="K532" s="9"/>
      <c r="L532" s="9"/>
      <c r="M532" s="5"/>
      <c r="N532" s="9"/>
      <c r="O532" s="9"/>
      <c r="P532" s="9"/>
      <c r="Q532" s="10"/>
      <c r="R532" s="10"/>
      <c r="S532" s="10"/>
    </row>
    <row r="533" spans="7:19">
      <c r="G533" s="9"/>
      <c r="H533" s="9"/>
      <c r="I533" s="9"/>
      <c r="J533" s="9"/>
      <c r="K533" s="9"/>
      <c r="L533" s="9"/>
      <c r="M533" s="5"/>
      <c r="N533" s="9"/>
      <c r="O533" s="9"/>
      <c r="P533" s="9"/>
      <c r="Q533" s="10"/>
      <c r="R533" s="10"/>
      <c r="S533" s="10"/>
    </row>
    <row r="534" spans="7:19">
      <c r="G534" s="9"/>
      <c r="H534" s="9"/>
      <c r="I534" s="9"/>
      <c r="J534" s="9"/>
      <c r="K534" s="9"/>
      <c r="L534" s="9"/>
      <c r="M534" s="5"/>
      <c r="N534" s="9"/>
      <c r="O534" s="9"/>
      <c r="P534" s="9"/>
      <c r="Q534" s="10"/>
      <c r="R534" s="10"/>
      <c r="S534" s="10"/>
    </row>
    <row r="535" spans="7:19">
      <c r="G535" s="9"/>
      <c r="H535" s="9"/>
      <c r="I535" s="9"/>
      <c r="J535" s="9"/>
      <c r="K535" s="9"/>
      <c r="L535" s="9"/>
      <c r="M535" s="5"/>
      <c r="N535" s="9"/>
      <c r="O535" s="9"/>
      <c r="P535" s="9"/>
      <c r="Q535" s="10"/>
      <c r="R535" s="10"/>
      <c r="S535" s="10"/>
    </row>
    <row r="536" spans="7:19">
      <c r="G536" s="9"/>
      <c r="H536" s="9"/>
      <c r="I536" s="9"/>
      <c r="J536" s="9"/>
      <c r="K536" s="9"/>
      <c r="L536" s="9"/>
      <c r="M536" s="5"/>
      <c r="N536" s="9"/>
      <c r="O536" s="9"/>
      <c r="P536" s="9"/>
      <c r="Q536" s="10"/>
      <c r="R536" s="10"/>
      <c r="S536" s="10"/>
    </row>
    <row r="537" spans="7:19">
      <c r="G537" s="9"/>
      <c r="H537" s="9"/>
      <c r="I537" s="9"/>
      <c r="J537" s="9"/>
      <c r="K537" s="9"/>
      <c r="L537" s="9"/>
      <c r="M537" s="5"/>
      <c r="N537" s="9"/>
      <c r="O537" s="9"/>
      <c r="P537" s="9"/>
      <c r="Q537" s="10"/>
      <c r="R537" s="10"/>
      <c r="S537" s="10"/>
    </row>
    <row r="538" spans="7:19">
      <c r="G538" s="9"/>
      <c r="H538" s="9"/>
      <c r="I538" s="9"/>
      <c r="J538" s="9"/>
      <c r="K538" s="9"/>
      <c r="L538" s="9"/>
      <c r="M538" s="5"/>
      <c r="N538" s="9"/>
      <c r="O538" s="9"/>
      <c r="P538" s="9"/>
      <c r="Q538" s="10"/>
      <c r="R538" s="10"/>
      <c r="S538" s="10"/>
    </row>
    <row r="539" spans="7:19">
      <c r="G539" s="9"/>
      <c r="H539" s="9"/>
      <c r="I539" s="9"/>
      <c r="J539" s="9"/>
      <c r="K539" s="9"/>
      <c r="L539" s="9"/>
      <c r="M539" s="5"/>
      <c r="N539" s="9"/>
      <c r="O539" s="9"/>
      <c r="P539" s="9"/>
      <c r="Q539" s="10"/>
      <c r="R539" s="10"/>
      <c r="S539" s="10"/>
    </row>
    <row r="540" spans="7:19">
      <c r="G540" s="9"/>
      <c r="H540" s="9"/>
      <c r="I540" s="9"/>
      <c r="J540" s="9"/>
      <c r="K540" s="9"/>
      <c r="L540" s="9"/>
      <c r="M540" s="5"/>
      <c r="N540" s="9"/>
      <c r="O540" s="9"/>
      <c r="P540" s="9"/>
      <c r="Q540" s="10"/>
      <c r="R540" s="10"/>
      <c r="S540" s="10"/>
    </row>
    <row r="541" spans="7:19">
      <c r="G541" s="9"/>
      <c r="H541" s="9"/>
      <c r="I541" s="9"/>
      <c r="J541" s="9"/>
      <c r="K541" s="9"/>
      <c r="L541" s="9"/>
      <c r="M541" s="5"/>
      <c r="N541" s="9"/>
      <c r="O541" s="9"/>
      <c r="P541" s="9"/>
      <c r="Q541" s="10"/>
      <c r="R541" s="10"/>
      <c r="S541" s="10"/>
    </row>
    <row r="542" spans="7:19">
      <c r="G542" s="9"/>
      <c r="H542" s="9"/>
      <c r="I542" s="9"/>
      <c r="J542" s="9"/>
      <c r="K542" s="9"/>
      <c r="L542" s="9"/>
      <c r="M542" s="5"/>
      <c r="N542" s="9"/>
      <c r="O542" s="9"/>
      <c r="P542" s="9"/>
      <c r="Q542" s="10"/>
      <c r="R542" s="10"/>
      <c r="S542" s="10"/>
    </row>
    <row r="543" spans="7:19">
      <c r="G543" s="9"/>
      <c r="H543" s="9"/>
      <c r="I543" s="9"/>
      <c r="J543" s="9"/>
      <c r="K543" s="9"/>
      <c r="L543" s="9"/>
      <c r="M543" s="5"/>
      <c r="N543" s="9"/>
      <c r="O543" s="9"/>
      <c r="P543" s="9"/>
      <c r="Q543" s="10"/>
      <c r="R543" s="10"/>
      <c r="S543" s="10"/>
    </row>
    <row r="544" spans="7:19">
      <c r="G544" s="9"/>
      <c r="H544" s="9"/>
      <c r="I544" s="9"/>
      <c r="J544" s="9"/>
      <c r="K544" s="9"/>
      <c r="L544" s="9"/>
      <c r="M544" s="5"/>
      <c r="N544" s="9"/>
      <c r="O544" s="9"/>
      <c r="P544" s="9"/>
      <c r="Q544" s="10"/>
      <c r="R544" s="10"/>
      <c r="S544" s="10"/>
    </row>
    <row r="545" spans="7:19">
      <c r="G545" s="9"/>
      <c r="H545" s="9"/>
      <c r="I545" s="9"/>
      <c r="J545" s="9"/>
      <c r="K545" s="9"/>
      <c r="L545" s="9"/>
      <c r="M545" s="5"/>
      <c r="N545" s="9"/>
      <c r="O545" s="9"/>
      <c r="P545" s="9"/>
      <c r="Q545" s="10"/>
      <c r="R545" s="10"/>
      <c r="S545" s="10"/>
    </row>
    <row r="546" spans="7:19">
      <c r="G546" s="9"/>
      <c r="H546" s="9"/>
      <c r="I546" s="9"/>
      <c r="J546" s="9"/>
      <c r="K546" s="9"/>
      <c r="L546" s="9"/>
      <c r="M546" s="5"/>
      <c r="N546" s="9"/>
      <c r="O546" s="9"/>
      <c r="P546" s="9"/>
      <c r="Q546" s="10"/>
      <c r="R546" s="10"/>
      <c r="S546" s="10"/>
    </row>
    <row r="547" spans="7:19">
      <c r="G547" s="9"/>
      <c r="H547" s="9"/>
      <c r="I547" s="9"/>
      <c r="J547" s="9"/>
      <c r="K547" s="9"/>
      <c r="L547" s="9"/>
      <c r="M547" s="5"/>
      <c r="N547" s="9"/>
      <c r="O547" s="9"/>
      <c r="P547" s="9"/>
      <c r="Q547" s="10"/>
      <c r="R547" s="10"/>
      <c r="S547" s="10"/>
    </row>
    <row r="548" spans="7:19">
      <c r="G548" s="9"/>
      <c r="H548" s="9"/>
      <c r="I548" s="9"/>
      <c r="J548" s="9"/>
      <c r="K548" s="9"/>
      <c r="L548" s="9"/>
      <c r="M548" s="5"/>
      <c r="N548" s="9"/>
      <c r="O548" s="9"/>
      <c r="P548" s="9"/>
      <c r="Q548" s="10"/>
      <c r="R548" s="10"/>
      <c r="S548" s="10"/>
    </row>
    <row r="549" spans="7:19">
      <c r="G549" s="9"/>
      <c r="H549" s="9"/>
      <c r="I549" s="9"/>
      <c r="J549" s="9"/>
      <c r="K549" s="9"/>
      <c r="L549" s="9"/>
      <c r="M549" s="5"/>
      <c r="N549" s="9"/>
      <c r="O549" s="9"/>
      <c r="P549" s="9"/>
      <c r="Q549" s="10"/>
      <c r="R549" s="10"/>
      <c r="S549" s="10"/>
    </row>
    <row r="550" spans="7:19">
      <c r="G550" s="9"/>
      <c r="H550" s="9"/>
      <c r="I550" s="9"/>
      <c r="J550" s="9"/>
      <c r="K550" s="9"/>
      <c r="L550" s="9"/>
      <c r="M550" s="5"/>
      <c r="N550" s="9"/>
      <c r="O550" s="9"/>
      <c r="P550" s="9"/>
      <c r="Q550" s="10"/>
      <c r="R550" s="10"/>
      <c r="S550" s="10"/>
    </row>
    <row r="551" spans="7:19">
      <c r="G551" s="9"/>
      <c r="H551" s="9"/>
      <c r="I551" s="9"/>
      <c r="J551" s="9"/>
      <c r="K551" s="9"/>
      <c r="L551" s="9"/>
      <c r="M551" s="5"/>
      <c r="N551" s="9"/>
      <c r="O551" s="9"/>
      <c r="P551" s="9"/>
      <c r="Q551" s="10"/>
      <c r="R551" s="10"/>
      <c r="S551" s="10"/>
    </row>
    <row r="552" spans="7:19">
      <c r="G552" s="9"/>
      <c r="H552" s="9"/>
      <c r="I552" s="9"/>
      <c r="J552" s="9"/>
      <c r="K552" s="9"/>
      <c r="L552" s="9"/>
      <c r="M552" s="5"/>
      <c r="N552" s="9"/>
      <c r="O552" s="9"/>
      <c r="P552" s="9"/>
      <c r="Q552" s="10"/>
      <c r="R552" s="10"/>
      <c r="S552" s="10"/>
    </row>
    <row r="553" spans="7:19">
      <c r="G553" s="9"/>
      <c r="H553" s="9"/>
      <c r="I553" s="9"/>
      <c r="J553" s="9"/>
      <c r="K553" s="9"/>
      <c r="L553" s="9"/>
      <c r="M553" s="5"/>
      <c r="N553" s="9"/>
      <c r="O553" s="9"/>
      <c r="P553" s="9"/>
      <c r="Q553" s="10"/>
      <c r="R553" s="10"/>
      <c r="S553" s="10"/>
    </row>
    <row r="554" spans="7:19">
      <c r="G554" s="9"/>
      <c r="H554" s="9"/>
      <c r="I554" s="9"/>
      <c r="J554" s="9"/>
      <c r="K554" s="9"/>
      <c r="L554" s="9"/>
      <c r="M554" s="5"/>
      <c r="N554" s="9"/>
      <c r="O554" s="9"/>
      <c r="P554" s="9"/>
      <c r="Q554" s="10"/>
      <c r="R554" s="10"/>
      <c r="S554" s="10"/>
    </row>
    <row r="555" spans="7:19">
      <c r="G555" s="9"/>
      <c r="H555" s="9"/>
      <c r="I555" s="9"/>
      <c r="J555" s="9"/>
      <c r="K555" s="9"/>
      <c r="L555" s="9"/>
      <c r="M555" s="5"/>
      <c r="N555" s="9"/>
      <c r="O555" s="9"/>
      <c r="P555" s="9"/>
      <c r="Q555" s="10"/>
      <c r="R555" s="10"/>
      <c r="S555" s="10"/>
    </row>
    <row r="556" spans="7:19">
      <c r="G556" s="9"/>
      <c r="H556" s="9"/>
      <c r="I556" s="9"/>
      <c r="J556" s="9"/>
      <c r="K556" s="9"/>
      <c r="L556" s="9"/>
      <c r="M556" s="5"/>
      <c r="N556" s="9"/>
      <c r="O556" s="9"/>
      <c r="P556" s="9"/>
      <c r="Q556" s="10"/>
      <c r="R556" s="10"/>
      <c r="S556" s="10"/>
    </row>
    <row r="557" spans="7:19">
      <c r="G557" s="9"/>
      <c r="H557" s="9"/>
      <c r="I557" s="9"/>
      <c r="J557" s="9"/>
      <c r="K557" s="9"/>
      <c r="L557" s="9"/>
      <c r="M557" s="5"/>
      <c r="N557" s="9"/>
      <c r="O557" s="9"/>
      <c r="P557" s="9"/>
      <c r="Q557" s="10"/>
      <c r="R557" s="10"/>
      <c r="S557" s="10"/>
    </row>
    <row r="558" spans="7:19">
      <c r="G558" s="9"/>
      <c r="H558" s="9"/>
      <c r="I558" s="9"/>
      <c r="J558" s="9"/>
      <c r="K558" s="9"/>
      <c r="L558" s="9"/>
      <c r="M558" s="5"/>
      <c r="N558" s="9"/>
      <c r="O558" s="9"/>
      <c r="P558" s="9"/>
      <c r="Q558" s="10"/>
      <c r="R558" s="10"/>
      <c r="S558" s="10"/>
    </row>
    <row r="559" spans="7:19">
      <c r="G559" s="9"/>
      <c r="H559" s="9"/>
      <c r="I559" s="9"/>
      <c r="J559" s="9"/>
      <c r="K559" s="9"/>
      <c r="L559" s="9"/>
      <c r="M559" s="5"/>
      <c r="N559" s="9"/>
      <c r="O559" s="9"/>
      <c r="P559" s="9"/>
      <c r="Q559" s="10"/>
      <c r="R559" s="10"/>
      <c r="S559" s="10"/>
    </row>
    <row r="560" spans="7:19">
      <c r="G560" s="9"/>
      <c r="H560" s="9"/>
      <c r="I560" s="9"/>
      <c r="J560" s="9"/>
      <c r="K560" s="9"/>
      <c r="L560" s="9"/>
      <c r="M560" s="5"/>
      <c r="N560" s="9"/>
      <c r="O560" s="9"/>
      <c r="P560" s="9"/>
      <c r="Q560" s="10"/>
      <c r="R560" s="10"/>
      <c r="S560" s="10"/>
    </row>
    <row r="561" spans="7:19">
      <c r="G561" s="9"/>
      <c r="H561" s="9"/>
      <c r="I561" s="9"/>
      <c r="J561" s="9"/>
      <c r="K561" s="9"/>
      <c r="L561" s="9"/>
      <c r="M561" s="5"/>
      <c r="N561" s="9"/>
      <c r="O561" s="9"/>
      <c r="P561" s="9"/>
      <c r="Q561" s="10"/>
      <c r="R561" s="10"/>
      <c r="S561" s="10"/>
    </row>
    <row r="562" spans="7:19">
      <c r="G562" s="9"/>
      <c r="H562" s="9"/>
      <c r="I562" s="9"/>
      <c r="J562" s="9"/>
      <c r="K562" s="9"/>
      <c r="L562" s="9"/>
      <c r="M562" s="5"/>
      <c r="N562" s="9"/>
      <c r="O562" s="9"/>
      <c r="P562" s="9"/>
      <c r="Q562" s="10"/>
      <c r="R562" s="10"/>
      <c r="S562" s="10"/>
    </row>
    <row r="563" spans="7:19">
      <c r="G563" s="9"/>
      <c r="H563" s="9"/>
      <c r="I563" s="9"/>
      <c r="J563" s="9"/>
      <c r="K563" s="9"/>
      <c r="L563" s="9"/>
      <c r="M563" s="5"/>
      <c r="N563" s="9"/>
      <c r="O563" s="9"/>
      <c r="P563" s="9"/>
      <c r="Q563" s="10"/>
      <c r="R563" s="10"/>
      <c r="S563" s="10"/>
    </row>
    <row r="564" spans="7:19">
      <c r="G564" s="9"/>
      <c r="H564" s="9"/>
      <c r="I564" s="9"/>
      <c r="J564" s="9"/>
      <c r="K564" s="9"/>
      <c r="L564" s="9"/>
      <c r="M564" s="5"/>
      <c r="N564" s="9"/>
      <c r="O564" s="9"/>
      <c r="P564" s="9"/>
      <c r="Q564" s="10"/>
      <c r="R564" s="10"/>
      <c r="S564" s="10"/>
    </row>
    <row r="565" spans="7:19">
      <c r="G565" s="9"/>
      <c r="H565" s="9"/>
      <c r="I565" s="9"/>
      <c r="J565" s="9"/>
      <c r="K565" s="9"/>
      <c r="L565" s="9"/>
      <c r="M565" s="5"/>
      <c r="N565" s="9"/>
      <c r="O565" s="9"/>
      <c r="P565" s="9"/>
      <c r="Q565" s="10"/>
      <c r="R565" s="10"/>
      <c r="S565" s="10"/>
    </row>
    <row r="566" spans="7:19">
      <c r="G566" s="9"/>
      <c r="H566" s="9"/>
      <c r="I566" s="9"/>
      <c r="J566" s="9"/>
      <c r="K566" s="9"/>
      <c r="L566" s="9"/>
      <c r="M566" s="5"/>
      <c r="N566" s="9"/>
      <c r="O566" s="9"/>
      <c r="P566" s="9"/>
      <c r="Q566" s="10"/>
      <c r="R566" s="10"/>
      <c r="S566" s="10"/>
    </row>
    <row r="567" spans="7:19">
      <c r="G567" s="9"/>
      <c r="H567" s="9"/>
      <c r="I567" s="9"/>
      <c r="J567" s="9"/>
      <c r="K567" s="9"/>
      <c r="L567" s="9"/>
      <c r="M567" s="5"/>
      <c r="N567" s="9"/>
      <c r="O567" s="9"/>
      <c r="P567" s="9"/>
      <c r="Q567" s="10"/>
      <c r="R567" s="10"/>
      <c r="S567" s="10"/>
    </row>
    <row r="568" spans="7:19">
      <c r="G568" s="9"/>
      <c r="H568" s="9"/>
      <c r="I568" s="9"/>
      <c r="J568" s="9"/>
      <c r="K568" s="9"/>
      <c r="L568" s="9"/>
      <c r="M568" s="5"/>
      <c r="N568" s="9"/>
      <c r="O568" s="9"/>
      <c r="P568" s="9"/>
      <c r="Q568" s="10"/>
      <c r="R568" s="10"/>
      <c r="S568" s="10"/>
    </row>
    <row r="569" spans="7:19">
      <c r="G569" s="9"/>
      <c r="H569" s="9"/>
      <c r="I569" s="9"/>
      <c r="J569" s="9"/>
      <c r="K569" s="9"/>
      <c r="L569" s="9"/>
      <c r="M569" s="5"/>
      <c r="N569" s="9"/>
      <c r="O569" s="9"/>
      <c r="P569" s="9"/>
      <c r="Q569" s="10"/>
      <c r="R569" s="10"/>
      <c r="S569" s="10"/>
    </row>
    <row r="570" spans="7:19">
      <c r="G570" s="9"/>
      <c r="H570" s="9"/>
      <c r="I570" s="9"/>
      <c r="J570" s="9"/>
      <c r="K570" s="9"/>
      <c r="L570" s="9"/>
      <c r="M570" s="5"/>
      <c r="N570" s="9"/>
      <c r="O570" s="9"/>
      <c r="P570" s="9"/>
      <c r="Q570" s="10"/>
      <c r="R570" s="10"/>
      <c r="S570" s="10"/>
    </row>
    <row r="571" spans="7:19">
      <c r="G571" s="9"/>
      <c r="H571" s="9"/>
      <c r="I571" s="9"/>
      <c r="J571" s="9"/>
      <c r="K571" s="9"/>
      <c r="L571" s="9"/>
      <c r="M571" s="5"/>
      <c r="N571" s="9"/>
      <c r="O571" s="9"/>
      <c r="P571" s="9"/>
      <c r="Q571" s="10"/>
      <c r="R571" s="10"/>
      <c r="S571" s="10"/>
    </row>
    <row r="572" spans="7:19">
      <c r="G572" s="9"/>
      <c r="H572" s="9"/>
      <c r="I572" s="9"/>
      <c r="J572" s="9"/>
      <c r="K572" s="9"/>
      <c r="L572" s="9"/>
      <c r="M572" s="5"/>
      <c r="N572" s="9"/>
      <c r="O572" s="9"/>
      <c r="P572" s="9"/>
      <c r="Q572" s="10"/>
      <c r="R572" s="10"/>
      <c r="S572" s="10"/>
    </row>
    <row r="573" spans="7:19">
      <c r="G573" s="9"/>
      <c r="H573" s="9"/>
      <c r="I573" s="9"/>
      <c r="J573" s="9"/>
      <c r="K573" s="9"/>
      <c r="L573" s="9"/>
      <c r="M573" s="5"/>
      <c r="N573" s="9"/>
      <c r="O573" s="9"/>
      <c r="P573" s="9"/>
      <c r="Q573" s="10"/>
      <c r="R573" s="10"/>
      <c r="S573" s="10"/>
    </row>
    <row r="574" spans="7:19">
      <c r="G574" s="9"/>
      <c r="H574" s="9"/>
      <c r="I574" s="9"/>
      <c r="J574" s="9"/>
      <c r="K574" s="9"/>
      <c r="L574" s="9"/>
      <c r="M574" s="5"/>
      <c r="N574" s="9"/>
      <c r="O574" s="9"/>
      <c r="P574" s="9"/>
      <c r="Q574" s="10"/>
      <c r="R574" s="10"/>
      <c r="S574" s="10"/>
    </row>
    <row r="575" spans="7:19">
      <c r="G575" s="9"/>
      <c r="H575" s="9"/>
      <c r="I575" s="9"/>
      <c r="J575" s="9"/>
      <c r="K575" s="9"/>
      <c r="L575" s="9"/>
      <c r="M575" s="5"/>
      <c r="N575" s="9"/>
      <c r="O575" s="9"/>
      <c r="P575" s="9"/>
      <c r="Q575" s="10"/>
      <c r="R575" s="10"/>
      <c r="S575" s="10"/>
    </row>
    <row r="576" spans="7:19">
      <c r="G576" s="9"/>
      <c r="H576" s="9"/>
      <c r="I576" s="9"/>
      <c r="J576" s="9"/>
      <c r="K576" s="9"/>
      <c r="L576" s="9"/>
      <c r="M576" s="5"/>
      <c r="N576" s="9"/>
      <c r="O576" s="9"/>
      <c r="P576" s="9"/>
      <c r="Q576" s="10"/>
      <c r="R576" s="10"/>
      <c r="S576" s="10"/>
    </row>
    <row r="577" spans="7:19">
      <c r="G577" s="9"/>
      <c r="H577" s="9"/>
      <c r="I577" s="9"/>
      <c r="J577" s="9"/>
      <c r="K577" s="9"/>
      <c r="L577" s="9"/>
      <c r="M577" s="5"/>
      <c r="N577" s="9"/>
      <c r="O577" s="9"/>
      <c r="P577" s="9"/>
      <c r="Q577" s="10"/>
      <c r="R577" s="10"/>
      <c r="S577" s="10"/>
    </row>
    <row r="578" spans="7:19">
      <c r="G578" s="9"/>
      <c r="H578" s="9"/>
      <c r="I578" s="9"/>
      <c r="J578" s="9"/>
      <c r="K578" s="9"/>
      <c r="L578" s="9"/>
      <c r="M578" s="5"/>
      <c r="N578" s="9"/>
      <c r="O578" s="9"/>
      <c r="P578" s="9"/>
      <c r="Q578" s="10"/>
      <c r="R578" s="10"/>
      <c r="S578" s="10"/>
    </row>
    <row r="579" spans="7:19">
      <c r="G579" s="9"/>
      <c r="H579" s="9"/>
      <c r="I579" s="9"/>
      <c r="J579" s="9"/>
      <c r="K579" s="9"/>
      <c r="L579" s="9"/>
      <c r="M579" s="5"/>
      <c r="N579" s="9"/>
      <c r="O579" s="9"/>
      <c r="P579" s="9"/>
      <c r="Q579" s="10"/>
      <c r="R579" s="10"/>
      <c r="S579" s="10"/>
    </row>
    <row r="580" spans="7:19">
      <c r="G580" s="9"/>
      <c r="H580" s="9"/>
      <c r="I580" s="9"/>
      <c r="J580" s="9"/>
      <c r="K580" s="9"/>
      <c r="L580" s="9"/>
      <c r="M580" s="5"/>
      <c r="N580" s="9"/>
      <c r="O580" s="9"/>
      <c r="P580" s="9"/>
      <c r="Q580" s="10"/>
      <c r="R580" s="10"/>
      <c r="S580" s="10"/>
    </row>
    <row r="581" spans="7:19">
      <c r="G581" s="9"/>
      <c r="H581" s="9"/>
      <c r="I581" s="9"/>
      <c r="J581" s="9"/>
      <c r="K581" s="9"/>
      <c r="L581" s="9"/>
      <c r="M581" s="5"/>
      <c r="N581" s="9"/>
      <c r="O581" s="9"/>
      <c r="P581" s="9"/>
      <c r="Q581" s="10"/>
      <c r="R581" s="10"/>
      <c r="S581" s="10"/>
    </row>
    <row r="582" spans="7:19">
      <c r="G582" s="9"/>
      <c r="H582" s="9"/>
      <c r="I582" s="9"/>
      <c r="J582" s="9"/>
      <c r="K582" s="9"/>
      <c r="L582" s="9"/>
      <c r="M582" s="5"/>
      <c r="N582" s="9"/>
      <c r="O582" s="9"/>
      <c r="P582" s="9"/>
      <c r="Q582" s="10"/>
      <c r="R582" s="10"/>
      <c r="S582" s="10"/>
    </row>
    <row r="583" spans="7:19">
      <c r="G583" s="9"/>
      <c r="H583" s="9"/>
      <c r="I583" s="9"/>
      <c r="J583" s="9"/>
      <c r="K583" s="9"/>
      <c r="L583" s="9"/>
      <c r="M583" s="5"/>
      <c r="N583" s="9"/>
      <c r="O583" s="9"/>
      <c r="P583" s="9"/>
      <c r="Q583" s="10"/>
      <c r="R583" s="10"/>
      <c r="S583" s="10"/>
    </row>
    <row r="584" spans="7:19">
      <c r="G584" s="9"/>
      <c r="H584" s="9"/>
      <c r="I584" s="9"/>
      <c r="J584" s="9"/>
      <c r="K584" s="9"/>
      <c r="L584" s="9"/>
      <c r="M584" s="5"/>
      <c r="N584" s="9"/>
      <c r="O584" s="9"/>
      <c r="P584" s="9"/>
      <c r="Q584" s="10"/>
      <c r="R584" s="10"/>
      <c r="S584" s="10"/>
    </row>
    <row r="585" spans="7:19">
      <c r="G585" s="9"/>
      <c r="H585" s="9"/>
      <c r="I585" s="9"/>
      <c r="J585" s="9"/>
      <c r="K585" s="9"/>
      <c r="L585" s="9"/>
      <c r="M585" s="5"/>
      <c r="N585" s="9"/>
      <c r="O585" s="9"/>
      <c r="P585" s="9"/>
      <c r="Q585" s="10"/>
      <c r="R585" s="10"/>
      <c r="S585" s="10"/>
    </row>
    <row r="586" spans="7:19">
      <c r="G586" s="9"/>
      <c r="H586" s="9"/>
      <c r="I586" s="9"/>
      <c r="J586" s="9"/>
      <c r="K586" s="9"/>
      <c r="L586" s="9"/>
      <c r="M586" s="5"/>
      <c r="N586" s="9"/>
      <c r="O586" s="9"/>
      <c r="P586" s="9"/>
      <c r="Q586" s="10"/>
      <c r="R586" s="10"/>
      <c r="S586" s="10"/>
    </row>
    <row r="587" spans="7:19">
      <c r="G587" s="9"/>
      <c r="H587" s="9"/>
      <c r="I587" s="9"/>
      <c r="J587" s="9"/>
      <c r="K587" s="9"/>
      <c r="L587" s="9"/>
      <c r="M587" s="5"/>
      <c r="N587" s="9"/>
      <c r="O587" s="9"/>
      <c r="P587" s="9"/>
      <c r="Q587" s="10"/>
      <c r="R587" s="10"/>
      <c r="S587" s="10"/>
    </row>
    <row r="588" spans="7:19">
      <c r="G588" s="9"/>
      <c r="H588" s="9"/>
      <c r="I588" s="9"/>
      <c r="J588" s="9"/>
      <c r="K588" s="9"/>
      <c r="L588" s="9"/>
      <c r="M588" s="5"/>
      <c r="N588" s="9"/>
      <c r="O588" s="9"/>
      <c r="P588" s="9"/>
      <c r="Q588" s="10"/>
      <c r="R588" s="10"/>
      <c r="S588" s="10"/>
    </row>
    <row r="589" spans="7:19">
      <c r="G589" s="9"/>
      <c r="H589" s="9"/>
      <c r="I589" s="9"/>
      <c r="J589" s="9"/>
      <c r="K589" s="9"/>
      <c r="L589" s="9"/>
      <c r="M589" s="5"/>
      <c r="N589" s="9"/>
      <c r="O589" s="9"/>
      <c r="P589" s="9"/>
      <c r="Q589" s="10"/>
      <c r="R589" s="10"/>
      <c r="S589" s="10"/>
    </row>
    <row r="590" spans="7:19">
      <c r="G590" s="9"/>
      <c r="H590" s="9"/>
      <c r="I590" s="9"/>
      <c r="J590" s="9"/>
      <c r="K590" s="9"/>
      <c r="L590" s="9"/>
      <c r="M590" s="5"/>
      <c r="N590" s="9"/>
      <c r="O590" s="9"/>
      <c r="P590" s="9"/>
      <c r="Q590" s="10"/>
      <c r="R590" s="10"/>
      <c r="S590" s="10"/>
    </row>
    <row r="591" spans="7:19">
      <c r="G591" s="9"/>
      <c r="H591" s="9"/>
      <c r="I591" s="9"/>
      <c r="J591" s="9"/>
      <c r="K591" s="9"/>
      <c r="L591" s="9"/>
      <c r="M591" s="5"/>
      <c r="N591" s="9"/>
      <c r="O591" s="9"/>
      <c r="P591" s="9"/>
      <c r="Q591" s="10"/>
      <c r="R591" s="10"/>
      <c r="S591" s="10"/>
    </row>
    <row r="592" spans="7:19">
      <c r="G592" s="9"/>
      <c r="H592" s="9"/>
      <c r="I592" s="9"/>
      <c r="J592" s="9"/>
      <c r="K592" s="9"/>
      <c r="L592" s="9"/>
      <c r="M592" s="5"/>
      <c r="N592" s="9"/>
      <c r="O592" s="9"/>
      <c r="P592" s="9"/>
      <c r="Q592" s="10"/>
      <c r="R592" s="10"/>
      <c r="S592" s="10"/>
    </row>
    <row r="593" spans="7:19">
      <c r="G593" s="9"/>
      <c r="H593" s="9"/>
      <c r="I593" s="9"/>
      <c r="J593" s="9"/>
      <c r="K593" s="9"/>
      <c r="L593" s="9"/>
      <c r="M593" s="5"/>
      <c r="N593" s="9"/>
      <c r="O593" s="9"/>
      <c r="P593" s="9"/>
      <c r="Q593" s="10"/>
      <c r="R593" s="10"/>
      <c r="S593" s="10"/>
    </row>
    <row r="594" spans="7:19">
      <c r="G594" s="9"/>
      <c r="H594" s="9"/>
      <c r="I594" s="9"/>
      <c r="J594" s="9"/>
      <c r="K594" s="9"/>
      <c r="L594" s="9"/>
      <c r="M594" s="5"/>
      <c r="N594" s="9"/>
      <c r="O594" s="9"/>
      <c r="P594" s="9"/>
      <c r="Q594" s="10"/>
      <c r="R594" s="10"/>
      <c r="S594" s="10"/>
    </row>
    <row r="595" spans="7:19">
      <c r="G595" s="9"/>
      <c r="H595" s="9"/>
      <c r="I595" s="9"/>
      <c r="J595" s="9"/>
      <c r="K595" s="9"/>
      <c r="L595" s="9"/>
      <c r="M595" s="5"/>
      <c r="N595" s="9"/>
      <c r="O595" s="9"/>
      <c r="P595" s="9"/>
      <c r="Q595" s="10"/>
      <c r="R595" s="10"/>
      <c r="S595" s="10"/>
    </row>
    <row r="596" spans="7:19">
      <c r="G596" s="9"/>
      <c r="H596" s="9"/>
      <c r="I596" s="9"/>
      <c r="J596" s="9"/>
      <c r="K596" s="9"/>
      <c r="L596" s="9"/>
      <c r="M596" s="5"/>
      <c r="N596" s="9"/>
      <c r="O596" s="9"/>
      <c r="P596" s="9"/>
      <c r="Q596" s="10"/>
      <c r="R596" s="10"/>
      <c r="S596" s="10"/>
    </row>
    <row r="597" spans="7:19">
      <c r="G597" s="9"/>
      <c r="H597" s="9"/>
      <c r="I597" s="9"/>
      <c r="J597" s="9"/>
      <c r="K597" s="9"/>
      <c r="L597" s="9"/>
      <c r="M597" s="5"/>
      <c r="N597" s="9"/>
      <c r="O597" s="9"/>
      <c r="P597" s="9"/>
      <c r="Q597" s="10"/>
      <c r="R597" s="10"/>
      <c r="S597" s="10"/>
    </row>
    <row r="598" spans="7:19">
      <c r="G598" s="9"/>
      <c r="H598" s="9"/>
      <c r="I598" s="9"/>
      <c r="J598" s="9"/>
      <c r="K598" s="9"/>
      <c r="L598" s="9"/>
      <c r="M598" s="5"/>
      <c r="N598" s="9"/>
      <c r="O598" s="9"/>
      <c r="P598" s="9"/>
      <c r="Q598" s="10"/>
      <c r="R598" s="10"/>
      <c r="S598" s="10"/>
    </row>
    <row r="599" spans="7:19">
      <c r="G599" s="9"/>
      <c r="H599" s="9"/>
      <c r="I599" s="9"/>
      <c r="J599" s="9"/>
      <c r="K599" s="9"/>
      <c r="L599" s="9"/>
      <c r="M599" s="5"/>
      <c r="N599" s="9"/>
      <c r="O599" s="9"/>
      <c r="P599" s="9"/>
      <c r="Q599" s="10"/>
      <c r="R599" s="10"/>
      <c r="S599" s="10"/>
    </row>
    <row r="600" spans="7:19">
      <c r="G600" s="9"/>
      <c r="H600" s="9"/>
      <c r="I600" s="9"/>
      <c r="J600" s="9"/>
      <c r="K600" s="9"/>
      <c r="L600" s="9"/>
      <c r="M600" s="5"/>
      <c r="N600" s="9"/>
      <c r="O600" s="9"/>
      <c r="P600" s="9"/>
      <c r="Q600" s="10"/>
      <c r="R600" s="10"/>
      <c r="S600" s="10"/>
    </row>
    <row r="601" spans="7:19">
      <c r="G601" s="9"/>
      <c r="H601" s="9"/>
      <c r="I601" s="9"/>
      <c r="J601" s="9"/>
      <c r="K601" s="9"/>
      <c r="L601" s="9"/>
      <c r="M601" s="5"/>
      <c r="N601" s="9"/>
      <c r="O601" s="9"/>
      <c r="P601" s="9"/>
      <c r="Q601" s="10"/>
      <c r="R601" s="10"/>
      <c r="S601" s="10"/>
    </row>
    <row r="602" spans="7:19">
      <c r="G602" s="9"/>
      <c r="H602" s="9"/>
      <c r="I602" s="9"/>
      <c r="J602" s="9"/>
      <c r="K602" s="9"/>
      <c r="L602" s="9"/>
      <c r="M602" s="5"/>
      <c r="N602" s="9"/>
      <c r="O602" s="9"/>
      <c r="P602" s="9"/>
      <c r="Q602" s="10"/>
      <c r="R602" s="10"/>
      <c r="S602" s="10"/>
    </row>
    <row r="603" spans="7:19">
      <c r="G603" s="9"/>
      <c r="H603" s="9"/>
      <c r="I603" s="9"/>
      <c r="J603" s="9"/>
      <c r="K603" s="9"/>
      <c r="L603" s="9"/>
      <c r="M603" s="5"/>
      <c r="N603" s="9"/>
      <c r="O603" s="9"/>
      <c r="P603" s="9"/>
      <c r="Q603" s="10"/>
      <c r="R603" s="10"/>
      <c r="S603" s="10"/>
    </row>
    <row r="604" spans="7:19">
      <c r="G604" s="9"/>
      <c r="H604" s="9"/>
      <c r="I604" s="9"/>
      <c r="J604" s="9"/>
      <c r="K604" s="9"/>
      <c r="L604" s="9"/>
      <c r="M604" s="5"/>
      <c r="N604" s="9"/>
      <c r="O604" s="9"/>
      <c r="P604" s="9"/>
      <c r="Q604" s="10"/>
      <c r="R604" s="10"/>
      <c r="S604" s="10"/>
    </row>
    <row r="605" spans="7:19">
      <c r="G605" s="9"/>
      <c r="H605" s="9"/>
      <c r="I605" s="9"/>
      <c r="J605" s="9"/>
      <c r="K605" s="9"/>
      <c r="L605" s="9"/>
      <c r="M605" s="5"/>
      <c r="N605" s="9"/>
      <c r="O605" s="9"/>
      <c r="P605" s="9"/>
      <c r="Q605" s="10"/>
      <c r="R605" s="10"/>
      <c r="S605" s="10"/>
    </row>
    <row r="606" spans="7:19">
      <c r="G606" s="9"/>
      <c r="H606" s="9"/>
      <c r="I606" s="9"/>
      <c r="J606" s="9"/>
      <c r="K606" s="9"/>
      <c r="L606" s="9"/>
      <c r="M606" s="5"/>
      <c r="N606" s="9"/>
      <c r="O606" s="9"/>
      <c r="P606" s="9"/>
      <c r="Q606" s="10"/>
      <c r="R606" s="10"/>
      <c r="S606" s="10"/>
    </row>
    <row r="607" spans="7:19">
      <c r="G607" s="9"/>
      <c r="H607" s="9"/>
      <c r="I607" s="9"/>
      <c r="J607" s="9"/>
      <c r="K607" s="9"/>
      <c r="L607" s="9"/>
      <c r="M607" s="5"/>
      <c r="N607" s="9"/>
      <c r="O607" s="9"/>
      <c r="P607" s="9"/>
      <c r="Q607" s="10"/>
      <c r="R607" s="10"/>
      <c r="S607"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BC858-908D-49FD-A0B1-E01AC9D6E877}">
  <dimension ref="A1:S607"/>
  <sheetViews>
    <sheetView zoomScale="70" zoomScaleNormal="70" workbookViewId="0">
      <selection activeCell="F25" sqref="F25"/>
    </sheetView>
  </sheetViews>
  <sheetFormatPr defaultRowHeight="15"/>
  <cols>
    <col min="1" max="1" width="16.42578125" bestFit="1" customWidth="1"/>
    <col min="2" max="6" width="16.85546875" customWidth="1"/>
    <col min="7" max="7" width="23.140625" bestFit="1" customWidth="1"/>
    <col min="8" max="8" width="45.7109375" bestFit="1" customWidth="1"/>
    <col min="9" max="9" width="52.7109375" bestFit="1" customWidth="1"/>
    <col min="10" max="10" width="56.7109375" bestFit="1" customWidth="1"/>
    <col min="11" max="11" width="119.7109375" bestFit="1" customWidth="1"/>
    <col min="12" max="12" width="162.85546875" bestFit="1" customWidth="1"/>
    <col min="13" max="15" width="21.5703125" bestFit="1" customWidth="1"/>
    <col min="16" max="16" width="65" bestFit="1" customWidth="1"/>
    <col min="17" max="19" width="21.5703125" bestFit="1" customWidth="1"/>
  </cols>
  <sheetData>
    <row r="1" spans="1:19" s="11" customFormat="1">
      <c r="A1" s="11" t="str" cm="1">
        <f t="array" ref="A1">_xll.ciqfunctions.udf.CIQRANGE("^MID", "IQ_CONSTITUENTS", 1, 700, , , , , "Constituents")</f>
        <v>Constituents</v>
      </c>
      <c r="B1" s="11"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c r="A2" s="12" t="s">
        <v>1643</v>
      </c>
      <c r="B2" t="str">
        <f>_xll.SNL.Clients.Office.Excel.Functions.SPG(A2,"SP_IPO_DATE")</f>
        <v/>
      </c>
      <c r="C2" s="5">
        <f>_xll.SNL.Clients.Office.Excel.Functions.SPG(A2, "SP_VOLUME_AVG_WEEKLY_TO_SHARES_OUT", , "1M")</f>
        <v>4.8880583248144616</v>
      </c>
      <c r="D2" s="5">
        <f>_xll.SNL.Clients.Office.Excel.Functions.SPG(A2, "SP_VOLUME_AVG_WEEKLY_TO_SHARES_OUT", , "3M")</f>
        <v>3.5305842579383087</v>
      </c>
      <c r="E2" s="5">
        <f>_xll.SNL.Clients.Office.Excel.Functions.SPG(A2, "SP_VOLUME_AVG_DAILY_TO_1YR_AVG_DAILY", , "1M")</f>
        <v>127.55</v>
      </c>
      <c r="F2" s="5">
        <f>_xll.SNL.Clients.Office.Excel.Functions.SPG(A2, "SP_VOLUME_AVG_DAILY_TO_1YR_AVG_DAILY", , "3M")</f>
        <v>92.13</v>
      </c>
      <c r="G2" s="9" t="str">
        <f>_xll.SNL.Clients.Office.Excel.Functions.SPG(A2, "IQ_SECTOR")</f>
        <v>Industrials</v>
      </c>
      <c r="H2" s="9" t="str">
        <f>_xll.SNL.Clients.Office.Excel.Functions.SPG(A2, "IQ_INDUSTRY_GROUP")</f>
        <v>Capital Goods</v>
      </c>
      <c r="I2" s="9" t="str">
        <f>_xll.SNL.Clients.Office.Excel.Functions.SPG(A2, "IQ_INDUSTRY")</f>
        <v>Building Products</v>
      </c>
      <c r="J2" s="9" t="str">
        <f>_xll.SNL.Clients.Office.Excel.Functions.SPG(A2, "IQ_PRIMARY_INDUSTRY")</f>
        <v>Building Products</v>
      </c>
      <c r="K2" s="9" t="str">
        <f>_xll.SNL.Clients.Office.Excel.Functions.SPG(A2, "NAICS_CODE", "Primary")</f>
        <v>333415 - Air-Conditioning and Warm Air Heating Equipment and Commercial and Industrial Refrigeration Equipment Manufacturing</v>
      </c>
      <c r="L2" s="9" t="str">
        <f>_xll.SNL.Clients.Office.Excel.Functions.SPG(A2, "SP_TOPICTAG")</f>
        <v>Environmental Engineering; Data Center Technology</v>
      </c>
      <c r="M2" s="5">
        <f>_xll.SNL.Clients.Office.Excel.Functions.SPG(A2, "SP_PCT_SHARES_OWNED_ALL_INSTITUTIONS")</f>
        <v>72.16</v>
      </c>
      <c r="N2" s="9" t="str">
        <f>_xll.SNL.Clients.Office.Excel.Functions.SPG(A2, "RD_CREDIT_RATING_GLOBAL", "Issuer Credit Rating", "Local Currency LT|0")</f>
        <v/>
      </c>
      <c r="O2" s="9" t="str">
        <f>_xll.SNL.Clients.Office.Excel.Functions.SPG(A2, "RD_CWOL_GLOBAL", "Issuer Credit Rating", "Local Currency LT|0")</f>
        <v/>
      </c>
      <c r="P2" s="9" t="str">
        <f>_xll.SNL.Clients.Office.Excel.Functions.SPG(A2, "RD_RATING_ACTION_GLOBAL", "Issuer Credit Rating", "Local Currency LT|0")</f>
        <v/>
      </c>
      <c r="Q2" s="10" t="str">
        <f>_xll.SNL.Clients.Office.Excel.Functions.SPG(A2, "RD_LAST_REVIEW_DATE_GLOBAL", "Issuer Credit Rating", "Local Currency LT")</f>
        <v/>
      </c>
      <c r="R2" s="10" t="str">
        <f>_xll.SNL.Clients.Office.Excel.Functions.SPG(A2, "RD_CREDIT_RATING_DATE_GLOBAL", "Issuer Credit Rating", "Local Currency LT|0")</f>
        <v/>
      </c>
      <c r="S2" s="10" t="str">
        <f>_xll.SNL.Clients.Office.Excel.Functions.SPG(A2, "RD_CREDIT_WATCH_OUTLOOK_DATE_GLOBAL", "Issuer Credit Rating", "Local Currency LT|0")</f>
        <v/>
      </c>
    </row>
    <row r="3" spans="1:19">
      <c r="A3" s="12" t="s">
        <v>1644</v>
      </c>
      <c r="B3" s="10">
        <f>_xll.SNL.Clients.Office.Excel.Functions.SPG(A3,"SP_IPO_DATE")</f>
        <v>35333</v>
      </c>
      <c r="C3" s="5">
        <f>_xll.SNL.Clients.Office.Excel.Functions.SPG(A3, "SP_VOLUME_AVG_WEEKLY_TO_SHARES_OUT", , "1M")</f>
        <v>24.11514671599695</v>
      </c>
      <c r="D3" s="5">
        <f>_xll.SNL.Clients.Office.Excel.Functions.SPG(A3, "SP_VOLUME_AVG_WEEKLY_TO_SHARES_OUT", , "3M")</f>
        <v>20.206178878322916</v>
      </c>
      <c r="E3" s="5">
        <f>_xll.SNL.Clients.Office.Excel.Functions.SPG(A3, "SP_VOLUME_AVG_DAILY_TO_1YR_AVG_DAILY", , "1M")</f>
        <v>134.47999999999999</v>
      </c>
      <c r="F3" s="5">
        <f>_xll.SNL.Clients.Office.Excel.Functions.SPG(A3, "SP_VOLUME_AVG_DAILY_TO_1YR_AVG_DAILY", , "3M")</f>
        <v>112.68</v>
      </c>
      <c r="G3" s="9" t="str">
        <f>_xll.SNL.Clients.Office.Excel.Functions.SPG(A3, "IQ_SECTOR")</f>
        <v>Consumer Discretionary</v>
      </c>
      <c r="H3" s="9" t="str">
        <f>_xll.SNL.Clients.Office.Excel.Functions.SPG(A3, "IQ_INDUSTRY_GROUP")</f>
        <v>Consumer Discretionary Distribution and Retail</v>
      </c>
      <c r="I3" s="9" t="str">
        <f>_xll.SNL.Clients.Office.Excel.Functions.SPG(A3, "IQ_INDUSTRY")</f>
        <v>Specialty Retail</v>
      </c>
      <c r="J3" s="9" t="str">
        <f>_xll.SNL.Clients.Office.Excel.Functions.SPG(A3, "IQ_PRIMARY_INDUSTRY")</f>
        <v>Apparel Retail</v>
      </c>
      <c r="K3" s="9" t="str">
        <f>_xll.SNL.Clients.Office.Excel.Functions.SPG(A3, "NAICS_CODE", "Primary")</f>
        <v>458110 - Clothing and Clothing Accessories Retailers</v>
      </c>
      <c r="L3" s="9" t="str">
        <f>_xll.SNL.Clients.Office.Excel.Functions.SPG(A3, "SP_TOPICTAG")</f>
        <v>Lifestyle; Customer Relationship Management; Content Creation; Smart Clothing</v>
      </c>
      <c r="M3" s="5">
        <f>_xll.SNL.Clients.Office.Excel.Functions.SPG(A3, "SP_PCT_SHARES_OWNED_ALL_INSTITUTIONS")</f>
        <v>103.33</v>
      </c>
      <c r="N3" s="9" t="str">
        <f>_xll.SNL.Clients.Office.Excel.Functions.SPG(A3, "RD_CREDIT_RATING_GLOBAL", "Issuer Credit Rating", "Local Currency LT|0")</f>
        <v>BB</v>
      </c>
      <c r="O3" s="9" t="str">
        <f>_xll.SNL.Clients.Office.Excel.Functions.SPG(A3, "RD_CWOL_GLOBAL", "Issuer Credit Rating", "Local Currency LT|0")</f>
        <v>Stable</v>
      </c>
      <c r="P3" s="9" t="str">
        <f>_xll.SNL.Clients.Office.Excel.Functions.SPG(A3, "RD_RATING_ACTION_GLOBAL", "Issuer Credit Rating", "Local Currency LT|0")</f>
        <v>Upgrade | CreditWatch/Outlook (04/23/2024)</v>
      </c>
      <c r="Q3" s="10">
        <f>_xll.SNL.Clients.Office.Excel.Functions.SPG(A3, "RD_LAST_REVIEW_DATE_GLOBAL", "Issuer Credit Rating", "Local Currency LT")</f>
        <v>45413</v>
      </c>
      <c r="R3" s="10">
        <f>_xll.SNL.Clients.Office.Excel.Functions.SPG(A3, "RD_CREDIT_RATING_DATE_GLOBAL", "Issuer Credit Rating", "Local Currency LT|0")</f>
        <v>45405</v>
      </c>
      <c r="S3" s="10">
        <f>_xll.SNL.Clients.Office.Excel.Functions.SPG(A3, "RD_CREDIT_WATCH_OUTLOOK_DATE_GLOBAL", "Issuer Credit Rating", "Local Currency LT|0")</f>
        <v>45405</v>
      </c>
    </row>
    <row r="4" spans="1:19">
      <c r="A4" s="12" t="s">
        <v>1645</v>
      </c>
      <c r="B4" t="str">
        <f>_xll.SNL.Clients.Office.Excel.Functions.SPG(A4,"SP_IPO_DATE")</f>
        <v/>
      </c>
      <c r="C4" s="5">
        <f>_xll.SNL.Clients.Office.Excel.Functions.SPG(A4, "SP_VOLUME_AVG_WEEKLY_TO_SHARES_OUT", , "1M")</f>
        <v>7.3426065633911284</v>
      </c>
      <c r="D4" s="5">
        <f>_xll.SNL.Clients.Office.Excel.Functions.SPG(A4, "SP_VOLUME_AVG_WEEKLY_TO_SHARES_OUT", , "3M")</f>
        <v>8.5324124851976038</v>
      </c>
      <c r="E4" s="5">
        <f>_xll.SNL.Clients.Office.Excel.Functions.SPG(A4, "SP_VOLUME_AVG_DAILY_TO_1YR_AVG_DAILY", , "1M")</f>
        <v>114.29</v>
      </c>
      <c r="F4" s="5">
        <f>_xll.SNL.Clients.Office.Excel.Functions.SPG(A4, "SP_VOLUME_AVG_DAILY_TO_1YR_AVG_DAILY", , "3M")</f>
        <v>132.81</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Providers and Services</v>
      </c>
      <c r="J4" s="9" t="str">
        <f>_xll.SNL.Clients.Office.Excel.Functions.SPG(A4, "IQ_PRIMARY_INDUSTRY")</f>
        <v>Health Care Facilities</v>
      </c>
      <c r="K4" s="9" t="str">
        <f>_xll.SNL.Clients.Office.Excel.Functions.SPG(A4, "NAICS_CODE", "Primary")</f>
        <v>622 - Hospitals</v>
      </c>
      <c r="L4" s="9" t="str">
        <f>_xll.SNL.Clients.Office.Excel.Functions.SPG(A4, "SP_TOPICTAG")</f>
        <v>Addiction; Central Nervous System; Neurology; Psychiatry; Digital Mental Health</v>
      </c>
      <c r="M4" s="5">
        <f>_xll.SNL.Clients.Office.Excel.Functions.SPG(A4, "SP_PCT_SHARES_OWNED_ALL_INSTITUTIONS")</f>
        <v>107.78</v>
      </c>
      <c r="N4" s="9" t="str">
        <f>_xll.SNL.Clients.Office.Excel.Functions.SPG(A4, "RD_CREDIT_RATING_GLOBAL", "Issuer Credit Rating", "Local Currency LT|0")</f>
        <v>BB-</v>
      </c>
      <c r="O4" s="9" t="str">
        <f>_xll.SNL.Clients.Office.Excel.Functions.SPG(A4, "RD_CWOL_GLOBAL", "Issuer Credit Rating", "Local Currency LT|0")</f>
        <v>Stable</v>
      </c>
      <c r="P4" s="9" t="str">
        <f>_xll.SNL.Clients.Office.Excel.Functions.SPG(A4, "RD_RATING_ACTION_GLOBAL", "Issuer Credit Rating", "Local Currency LT|0")</f>
        <v>Upgrade | CreditWatch/Outlook (01/30/2023)</v>
      </c>
      <c r="Q4" s="10">
        <f>_xll.SNL.Clients.Office.Excel.Functions.SPG(A4, "RD_LAST_REVIEW_DATE_GLOBAL", "Issuer Credit Rating", "Local Currency LT")</f>
        <v>45348</v>
      </c>
      <c r="R4" s="10">
        <f>_xll.SNL.Clients.Office.Excel.Functions.SPG(A4, "RD_CREDIT_RATING_DATE_GLOBAL", "Issuer Credit Rating", "Local Currency LT|0")</f>
        <v>44956</v>
      </c>
      <c r="S4" s="10">
        <f>_xll.SNL.Clients.Office.Excel.Functions.SPG(A4, "RD_CREDIT_WATCH_OUTLOOK_DATE_GLOBAL", "Issuer Credit Rating", "Local Currency LT|0")</f>
        <v>44956</v>
      </c>
    </row>
    <row r="5" spans="1:19">
      <c r="A5" s="12" t="s">
        <v>1646</v>
      </c>
      <c r="B5" t="str">
        <f>_xll.SNL.Clients.Office.Excel.Functions.SPG(A5,"SP_IPO_DATE")</f>
        <v/>
      </c>
      <c r="C5" s="5">
        <f>_xll.SNL.Clients.Office.Excel.Functions.SPG(A5, "SP_VOLUME_AVG_WEEKLY_TO_SHARES_OUT", , "1M")</f>
        <v>4.9028178134069602</v>
      </c>
      <c r="D5" s="5">
        <f>_xll.SNL.Clients.Office.Excel.Functions.SPG(A5, "SP_VOLUME_AVG_WEEKLY_TO_SHARES_OUT", , "3M")</f>
        <v>5.0998647846910385</v>
      </c>
      <c r="E5" s="5">
        <f>_xll.SNL.Clients.Office.Excel.Functions.SPG(A5, "SP_VOLUME_AVG_DAILY_TO_1YR_AVG_DAILY", , "1M")</f>
        <v>114.87</v>
      </c>
      <c r="F5" s="5">
        <f>_xll.SNL.Clients.Office.Excel.Functions.SPG(A5, "SP_VOLUME_AVG_DAILY_TO_1YR_AVG_DAILY", , "3M")</f>
        <v>119.49</v>
      </c>
      <c r="G5" s="9" t="str">
        <f>_xll.SNL.Clients.Office.Excel.Functions.SPG(A5, "IQ_SECTOR")</f>
        <v>Industrials</v>
      </c>
      <c r="H5" s="9" t="str">
        <f>_xll.SNL.Clients.Office.Excel.Functions.SPG(A5, "IQ_INDUSTRY_GROUP")</f>
        <v>Capital Goods</v>
      </c>
      <c r="I5" s="9" t="str">
        <f>_xll.SNL.Clients.Office.Excel.Functions.SPG(A5, "IQ_INDUSTRY")</f>
        <v>Electrical Equipment</v>
      </c>
      <c r="J5" s="9" t="str">
        <f>_xll.SNL.Clients.Office.Excel.Functions.SPG(A5, "IQ_PRIMARY_INDUSTRY")</f>
        <v>Electrical Components and Equipment</v>
      </c>
      <c r="K5" s="9" t="str">
        <f>_xll.SNL.Clients.Office.Excel.Functions.SPG(A5, "NAICS_CODE", "Primary")</f>
        <v>33513 - Electric Lighting Equipment Manufacturing</v>
      </c>
      <c r="L5" s="9" t="str">
        <f>_xll.SNL.Clients.Office.Excel.Functions.SPG(A5, "SP_TOPICTAG")</f>
        <v>Energy Management; Industrial Automation; Sensors; Smart Building; Smart Energy; Process Automation</v>
      </c>
      <c r="M5" s="5">
        <f>_xll.SNL.Clients.Office.Excel.Functions.SPG(A5, "SP_PCT_SHARES_OWNED_ALL_INSTITUTIONS")</f>
        <v>97.54</v>
      </c>
      <c r="N5" s="9" t="str">
        <f>_xll.SNL.Clients.Office.Excel.Functions.SPG(A5, "RD_CREDIT_RATING_GLOBAL", "Issuer Credit Rating", "Local Currency LT|0")</f>
        <v>BBB</v>
      </c>
      <c r="O5" s="9" t="str">
        <f>_xll.SNL.Clients.Office.Excel.Functions.SPG(A5, "RD_CWOL_GLOBAL", "Issuer Credit Rating", "Local Currency LT|0")</f>
        <v>Stable</v>
      </c>
      <c r="P5" s="9" t="str">
        <f>_xll.SNL.Clients.Office.Excel.Functions.SPG(A5, "RD_RATING_ACTION_GLOBAL", "Issuer Credit Rating", "Local Currency LT|0")</f>
        <v>Upgrade | CreditWatch/Outlook (12/06/2013)</v>
      </c>
      <c r="Q5" s="10">
        <f>_xll.SNL.Clients.Office.Excel.Functions.SPG(A5, "RD_LAST_REVIEW_DATE_GLOBAL", "Issuer Credit Rating", "Local Currency LT")</f>
        <v>45455</v>
      </c>
      <c r="R5" s="10">
        <f>_xll.SNL.Clients.Office.Excel.Functions.SPG(A5, "RD_CREDIT_RATING_DATE_GLOBAL", "Issuer Credit Rating", "Local Currency LT|0")</f>
        <v>41614</v>
      </c>
      <c r="S5" s="10">
        <f>_xll.SNL.Clients.Office.Excel.Functions.SPG(A5, "RD_CREDIT_WATCH_OUTLOOK_DATE_GLOBAL", "Issuer Credit Rating", "Local Currency LT|0")</f>
        <v>41614</v>
      </c>
    </row>
    <row r="6" spans="1:19">
      <c r="A6" s="12" t="s">
        <v>1647</v>
      </c>
      <c r="B6" s="10">
        <f>_xll.SNL.Clients.Office.Excel.Functions.SPG(A6,"SP_IPO_DATE")</f>
        <v>41844</v>
      </c>
      <c r="C6" s="5">
        <f>_xll.SNL.Clients.Office.Excel.Functions.SPG(A6, "SP_VOLUME_AVG_WEEKLY_TO_SHARES_OUT", , "1M")</f>
        <v>4.4484392483090156</v>
      </c>
      <c r="D6" s="5">
        <f>_xll.SNL.Clients.Office.Excel.Functions.SPG(A6, "SP_VOLUME_AVG_WEEKLY_TO_SHARES_OUT", , "3M")</f>
        <v>4.5458079161250362</v>
      </c>
      <c r="E6" s="5">
        <f>_xll.SNL.Clients.Office.Excel.Functions.SPG(A6, "SP_VOLUME_AVG_DAILY_TO_1YR_AVG_DAILY", , "1M")</f>
        <v>127.24</v>
      </c>
      <c r="F6" s="5">
        <f>_xll.SNL.Clients.Office.Excel.Functions.SPG(A6, "SP_VOLUME_AVG_DAILY_TO_1YR_AVG_DAILY", , "3M")</f>
        <v>130.02000000000001</v>
      </c>
      <c r="G6" s="9" t="str">
        <f>_xll.SNL.Clients.Office.Excel.Functions.SPG(A6, "IQ_SECTOR")</f>
        <v>Industrials</v>
      </c>
      <c r="H6" s="9" t="str">
        <f>_xll.SNL.Clients.Office.Excel.Functions.SPG(A6, "IQ_INDUSTRY_GROUP")</f>
        <v>Capital Goods</v>
      </c>
      <c r="I6" s="9" t="str">
        <f>_xll.SNL.Clients.Office.Excel.Functions.SPG(A6, "IQ_INDUSTRY")</f>
        <v>Building Products</v>
      </c>
      <c r="J6" s="9" t="str">
        <f>_xll.SNL.Clients.Office.Excel.Functions.SPG(A6, "IQ_PRIMARY_INDUSTRY")</f>
        <v>Building Products</v>
      </c>
      <c r="K6" s="9" t="str">
        <f>_xll.SNL.Clients.Office.Excel.Functions.SPG(A6, "NAICS_CODE", "Primary")</f>
        <v>326122 - Plastics Pipe and Pipe Fitting Manufacturing</v>
      </c>
      <c r="L6" s="9" t="str">
        <f>_xll.SNL.Clients.Office.Excel.Functions.SPG(A6, "SP_TOPICTAG")</f>
        <v>Environmental Engineering; Fleet Management; Disposal and Recycling; Water Purification; CleanTech; Pollution Control</v>
      </c>
      <c r="M6" s="5">
        <f>_xll.SNL.Clients.Office.Excel.Functions.SPG(A6, "SP_PCT_SHARES_OWNED_ALL_INSTITUTIONS")</f>
        <v>88.5</v>
      </c>
      <c r="N6" s="9" t="str">
        <f>_xll.SNL.Clients.Office.Excel.Functions.SPG(A6, "RD_CREDIT_RATING_GLOBAL", "Issuer Credit Rating", "Local Currency LT|0")</f>
        <v>BB</v>
      </c>
      <c r="O6" s="9" t="str">
        <f>_xll.SNL.Clients.Office.Excel.Functions.SPG(A6, "RD_CWOL_GLOBAL", "Issuer Credit Rating", "Local Currency LT|0")</f>
        <v>Stable</v>
      </c>
      <c r="P6" s="9" t="str">
        <f>_xll.SNL.Clients.Office.Excel.Functions.SPG(A6, "RD_RATING_ACTION_GLOBAL", "Issuer Credit Rating", "Local Currency LT|0")</f>
        <v>Upgrade | CreditWatch/Outlook (10/17/2022)</v>
      </c>
      <c r="Q6" s="10">
        <f>_xll.SNL.Clients.Office.Excel.Functions.SPG(A6, "RD_LAST_REVIEW_DATE_GLOBAL", "Issuer Credit Rating", "Local Currency LT")</f>
        <v>45545</v>
      </c>
      <c r="R6" s="10">
        <f>_xll.SNL.Clients.Office.Excel.Functions.SPG(A6, "RD_CREDIT_RATING_DATE_GLOBAL", "Issuer Credit Rating", "Local Currency LT|0")</f>
        <v>44851</v>
      </c>
      <c r="S6" s="10">
        <f>_xll.SNL.Clients.Office.Excel.Functions.SPG(A6, "RD_CREDIT_WATCH_OUTLOOK_DATE_GLOBAL", "Issuer Credit Rating", "Local Currency LT|0")</f>
        <v>44851</v>
      </c>
    </row>
    <row r="7" spans="1:19">
      <c r="A7" s="12" t="s">
        <v>1648</v>
      </c>
      <c r="B7" s="10">
        <f>_xll.SNL.Clients.Office.Excel.Functions.SPG(A7,"SP_IPO_DATE")</f>
        <v>39211</v>
      </c>
      <c r="C7" s="5">
        <f>_xll.SNL.Clients.Office.Excel.Functions.SPG(A7, "SP_VOLUME_AVG_WEEKLY_TO_SHARES_OUT", , "1M")</f>
        <v>4.0751129385284353</v>
      </c>
      <c r="D7" s="5">
        <f>_xll.SNL.Clients.Office.Excel.Functions.SPG(A7, "SP_VOLUME_AVG_WEEKLY_TO_SHARES_OUT", , "3M")</f>
        <v>3.4984536375646282</v>
      </c>
      <c r="E7" s="5">
        <f>_xll.SNL.Clients.Office.Excel.Functions.SPG(A7, "SP_VOLUME_AVG_DAILY_TO_1YR_AVG_DAILY", , "1M")</f>
        <v>132.6</v>
      </c>
      <c r="F7" s="5">
        <f>_xll.SNL.Clients.Office.Excel.Functions.SPG(A7, "SP_VOLUME_AVG_DAILY_TO_1YR_AVG_DAILY", , "3M")</f>
        <v>113.83</v>
      </c>
      <c r="G7" s="9" t="str">
        <f>_xll.SNL.Clients.Office.Excel.Functions.SPG(A7, "IQ_SECTOR")</f>
        <v>Industrials</v>
      </c>
      <c r="H7" s="9" t="str">
        <f>_xll.SNL.Clients.Office.Excel.Functions.SPG(A7, "IQ_INDUSTRY_GROUP")</f>
        <v>Capital Goods</v>
      </c>
      <c r="I7" s="9" t="str">
        <f>_xll.SNL.Clients.Office.Excel.Functions.SPG(A7, "IQ_INDUSTRY")</f>
        <v>Construction and Engineering</v>
      </c>
      <c r="J7" s="9" t="str">
        <f>_xll.SNL.Clients.Office.Excel.Functions.SPG(A7, "IQ_PRIMARY_INDUSTRY")</f>
        <v>Construction and Engineering</v>
      </c>
      <c r="K7" s="9" t="str">
        <f>_xll.SNL.Clients.Office.Excel.Functions.SPG(A7, "NAICS_CODE", "Primary")</f>
        <v>541330 - Engineering Services</v>
      </c>
      <c r="L7" s="9" t="str">
        <f>_xll.SNL.Clients.Office.Excel.Functions.SPG(A7, "SP_TOPICTAG")</f>
        <v>Environmental Consulting; Environmental Engineering; Smart Building; Process Automation; Real Estate Technology; Utility Scale Solar</v>
      </c>
      <c r="M7" s="5">
        <f>_xll.SNL.Clients.Office.Excel.Functions.SPG(A7, "SP_PCT_SHARES_OWNED_ALL_INSTITUTIONS")</f>
        <v>88.83</v>
      </c>
      <c r="N7" s="9" t="str">
        <f>_xll.SNL.Clients.Office.Excel.Functions.SPG(A7, "RD_CREDIT_RATING_GLOBAL", "Issuer Credit Rating", "Local Currency LT|0")</f>
        <v>BB+</v>
      </c>
      <c r="O7" s="9" t="str">
        <f>_xll.SNL.Clients.Office.Excel.Functions.SPG(A7, "RD_CWOL_GLOBAL", "Issuer Credit Rating", "Local Currency LT|0")</f>
        <v>Stable</v>
      </c>
      <c r="P7" s="9" t="str">
        <f>_xll.SNL.Clients.Office.Excel.Functions.SPG(A7, "RD_RATING_ACTION_GLOBAL", "Issuer Credit Rating", "Local Currency LT|0")</f>
        <v>Upgrade | CreditWatch/Outlook (12/21/2023)</v>
      </c>
      <c r="Q7" s="10">
        <f>_xll.SNL.Clients.Office.Excel.Functions.SPG(A7, "RD_LAST_REVIEW_DATE_GLOBAL", "Issuer Credit Rating", "Local Currency LT")</f>
        <v>45672</v>
      </c>
      <c r="R7" s="10">
        <f>_xll.SNL.Clients.Office.Excel.Functions.SPG(A7, "RD_CREDIT_RATING_DATE_GLOBAL", "Issuer Credit Rating", "Local Currency LT|0")</f>
        <v>45281</v>
      </c>
      <c r="S7" s="10">
        <f>_xll.SNL.Clients.Office.Excel.Functions.SPG(A7, "RD_CREDIT_WATCH_OUTLOOK_DATE_GLOBAL", "Issuer Credit Rating", "Local Currency LT|0")</f>
        <v>45281</v>
      </c>
    </row>
    <row r="8" spans="1:19">
      <c r="A8" s="12" t="s">
        <v>1649</v>
      </c>
      <c r="B8" s="10">
        <f>_xll.SNL.Clients.Office.Excel.Functions.SPG(A8,"SP_IPO_DATE")</f>
        <v>35754</v>
      </c>
      <c r="C8" s="5">
        <f>_xll.SNL.Clients.Office.Excel.Functions.SPG(A8, "SP_VOLUME_AVG_WEEKLY_TO_SHARES_OUT", , "1M")</f>
        <v>3.2606135910498648</v>
      </c>
      <c r="D8" s="5">
        <f>_xll.SNL.Clients.Office.Excel.Functions.SPG(A8, "SP_VOLUME_AVG_WEEKLY_TO_SHARES_OUT", , "3M")</f>
        <v>3.2482576462869464</v>
      </c>
      <c r="E8" s="5">
        <f>_xll.SNL.Clients.Office.Excel.Functions.SPG(A8, "SP_VOLUME_AVG_DAILY_TO_1YR_AVG_DAILY", , "1M")</f>
        <v>85.55</v>
      </c>
      <c r="F8" s="5">
        <f>_xll.SNL.Clients.Office.Excel.Functions.SPG(A8, "SP_VOLUME_AVG_DAILY_TO_1YR_AVG_DAILY", , "3M")</f>
        <v>85.23</v>
      </c>
      <c r="G8" s="9" t="str">
        <f>_xll.SNL.Clients.Office.Excel.Functions.SPG(A8, "IQ_SECTOR")</f>
        <v>Financials</v>
      </c>
      <c r="H8" s="9" t="str">
        <f>_xll.SNL.Clients.Office.Excel.Functions.SPG(A8, "IQ_INDUSTRY_GROUP")</f>
        <v>Financial Services</v>
      </c>
      <c r="I8" s="9" t="str">
        <f>_xll.SNL.Clients.Office.Excel.Functions.SPG(A8, "IQ_INDUSTRY")</f>
        <v>Capital Markets</v>
      </c>
      <c r="J8" s="9" t="str">
        <f>_xll.SNL.Clients.Office.Excel.Functions.SPG(A8, "IQ_PRIMARY_INDUSTRY")</f>
        <v>Asset Management and Custody Banks</v>
      </c>
      <c r="K8" s="9" t="str">
        <f>_xll.SNL.Clients.Office.Excel.Functions.SPG(A8, "NAICS_CODE", "Primary")</f>
        <v>525910 - Open-End Investment Funds</v>
      </c>
      <c r="L8" s="9" t="str">
        <f>_xll.SNL.Clients.Office.Excel.Functions.SPG(A8, "SP_TOPICTAG")</f>
        <v/>
      </c>
      <c r="M8" s="5">
        <f>_xll.SNL.Clients.Office.Excel.Functions.SPG(A8, "SP_PCT_SHARES_OWNED_ALL_INSTITUTIONS")</f>
        <v>95</v>
      </c>
      <c r="N8" s="9" t="str">
        <f>_xll.SNL.Clients.Office.Excel.Functions.SPG(A8, "RD_CREDIT_RATING_GLOBAL", "Issuer Credit Rating", "Local Currency LT|0")</f>
        <v>BBB+</v>
      </c>
      <c r="O8" s="9" t="str">
        <f>_xll.SNL.Clients.Office.Excel.Functions.SPG(A8, "RD_CWOL_GLOBAL", "Issuer Credit Rating", "Local Currency LT|0")</f>
        <v>Stable</v>
      </c>
      <c r="P8" s="9" t="str">
        <f>_xll.SNL.Clients.Office.Excel.Functions.SPG(A8, "RD_RATING_ACTION_GLOBAL", "Issuer Credit Rating", "Local Currency LT|0")</f>
        <v>Downgrade | CreditWatch/Outlook (02/19/2020)</v>
      </c>
      <c r="Q8" s="10">
        <f>_xll.SNL.Clients.Office.Excel.Functions.SPG(A8, "RD_LAST_REVIEW_DATE_GLOBAL", "Issuer Credit Rating", "Local Currency LT")</f>
        <v>45448</v>
      </c>
      <c r="R8" s="10">
        <f>_xll.SNL.Clients.Office.Excel.Functions.SPG(A8, "RD_CREDIT_RATING_DATE_GLOBAL", "Issuer Credit Rating", "Local Currency LT|0")</f>
        <v>43880</v>
      </c>
      <c r="S8" s="10">
        <f>_xll.SNL.Clients.Office.Excel.Functions.SPG(A8, "RD_CREDIT_WATCH_OUTLOOK_DATE_GLOBAL", "Issuer Credit Rating", "Local Currency LT|0")</f>
        <v>43880</v>
      </c>
    </row>
    <row r="9" spans="1:19">
      <c r="A9" s="12" t="s">
        <v>1650</v>
      </c>
      <c r="B9" t="str">
        <f>_xll.SNL.Clients.Office.Excel.Functions.SPG(A9,"SP_IPO_DATE")</f>
        <v/>
      </c>
      <c r="C9" s="5">
        <f>_xll.SNL.Clients.Office.Excel.Functions.SPG(A9, "SP_VOLUME_AVG_WEEKLY_TO_SHARES_OUT", , "1M")</f>
        <v>5.04350926975098</v>
      </c>
      <c r="D9" s="5">
        <f>_xll.SNL.Clients.Office.Excel.Functions.SPG(A9, "SP_VOLUME_AVG_WEEKLY_TO_SHARES_OUT", , "3M")</f>
        <v>6.2825005123770952</v>
      </c>
      <c r="E9" s="5">
        <f>_xll.SNL.Clients.Office.Excel.Functions.SPG(A9, "SP_VOLUME_AVG_DAILY_TO_1YR_AVG_DAILY", , "1M")</f>
        <v>91.16</v>
      </c>
      <c r="F9" s="5">
        <f>_xll.SNL.Clients.Office.Excel.Functions.SPG(A9, "SP_VOLUME_AVG_DAILY_TO_1YR_AVG_DAILY", , "3M")</f>
        <v>113.56</v>
      </c>
      <c r="G9" s="9" t="str">
        <f>_xll.SNL.Clients.Office.Excel.Functions.SPG(A9, "IQ_SECTOR")</f>
        <v>Industrials</v>
      </c>
      <c r="H9" s="9" t="str">
        <f>_xll.SNL.Clients.Office.Excel.Functions.SPG(A9, "IQ_INDUSTRY_GROUP")</f>
        <v>Capital Goods</v>
      </c>
      <c r="I9" s="9" t="str">
        <f>_xll.SNL.Clients.Office.Excel.Functions.SPG(A9, "IQ_INDUSTRY")</f>
        <v>Machinery</v>
      </c>
      <c r="J9" s="9" t="str">
        <f>_xll.SNL.Clients.Office.Excel.Functions.SPG(A9, "IQ_PRIMARY_INDUSTRY")</f>
        <v>Agricultural and Farm Machinery</v>
      </c>
      <c r="K9" s="9" t="str">
        <f>_xll.SNL.Clients.Office.Excel.Functions.SPG(A9, "NAICS_CODE", "Primary")</f>
        <v>333111 - Farm Machinery and Equipment Manufacturing</v>
      </c>
      <c r="L9" s="9" t="str">
        <f>_xll.SNL.Clients.Office.Excel.Functions.SPG(A9, "SP_TOPICTAG")</f>
        <v>Data Integration; Farming; Horticulture; Industrial Automation; Livestock; Artificial Intelligence</v>
      </c>
      <c r="M9" s="5">
        <f>_xll.SNL.Clients.Office.Excel.Functions.SPG(A9, "SP_PCT_SHARES_OWNED_ALL_INSTITUTIONS")</f>
        <v>82.14</v>
      </c>
      <c r="N9" s="9" t="str">
        <f>_xll.SNL.Clients.Office.Excel.Functions.SPG(A9, "RD_CREDIT_RATING_GLOBAL", "Issuer Credit Rating", "Local Currency LT|0")</f>
        <v>BBB-</v>
      </c>
      <c r="O9" s="9" t="str">
        <f>_xll.SNL.Clients.Office.Excel.Functions.SPG(A9, "RD_CWOL_GLOBAL", "Issuer Credit Rating", "Local Currency LT|0")</f>
        <v>Positive</v>
      </c>
      <c r="P9" s="9" t="str">
        <f>_xll.SNL.Clients.Office.Excel.Functions.SPG(A9, "RD_RATING_ACTION_GLOBAL", "Issuer Credit Rating", "Local Currency LT|0")</f>
        <v>CreditWatch/Outlook (09/28/2023)</v>
      </c>
      <c r="Q9" s="10">
        <f>_xll.SNL.Clients.Office.Excel.Functions.SPG(A9, "RD_LAST_REVIEW_DATE_GLOBAL", "Issuer Credit Rating", "Local Currency LT")</f>
        <v>45553</v>
      </c>
      <c r="R9" s="10">
        <f>_xll.SNL.Clients.Office.Excel.Functions.SPG(A9, "RD_CREDIT_RATING_DATE_GLOBAL", "Issuer Credit Rating", "Local Currency LT|0")</f>
        <v>40242</v>
      </c>
      <c r="S9" s="10">
        <f>_xll.SNL.Clients.Office.Excel.Functions.SPG(A9, "RD_CREDIT_WATCH_OUTLOOK_DATE_GLOBAL", "Issuer Credit Rating", "Local Currency LT|0")</f>
        <v>45197</v>
      </c>
    </row>
    <row r="10" spans="1:19">
      <c r="A10" s="12" t="s">
        <v>1651</v>
      </c>
      <c r="B10" s="10">
        <f>_xll.SNL.Clients.Office.Excel.Functions.SPG(A10,"SP_IPO_DATE")</f>
        <v>34446</v>
      </c>
      <c r="C10" s="5">
        <f>_xll.SNL.Clients.Office.Excel.Functions.SPG(A10, "SP_VOLUME_AVG_WEEKLY_TO_SHARES_OUT", , "1M")</f>
        <v>3.5953498197814002</v>
      </c>
      <c r="D10" s="5">
        <f>_xll.SNL.Clients.Office.Excel.Functions.SPG(A10, "SP_VOLUME_AVG_WEEKLY_TO_SHARES_OUT", , "3M")</f>
        <v>4.0260029678203715</v>
      </c>
      <c r="E10" s="5">
        <f>_xll.SNL.Clients.Office.Excel.Functions.SPG(A10, "SP_VOLUME_AVG_DAILY_TO_1YR_AVG_DAILY", , "1M")</f>
        <v>79.17</v>
      </c>
      <c r="F10" s="5">
        <f>_xll.SNL.Clients.Office.Excel.Functions.SPG(A10, "SP_VOLUME_AVG_DAILY_TO_1YR_AVG_DAILY", , "3M")</f>
        <v>88.65</v>
      </c>
      <c r="G10" s="9" t="str">
        <f>_xll.SNL.Clients.Office.Excel.Functions.SPG(A10, "IQ_SECTOR")</f>
        <v>Real Estate</v>
      </c>
      <c r="H10" s="9" t="str">
        <f>_xll.SNL.Clients.Office.Excel.Functions.SPG(A10, "IQ_INDUSTRY_GROUP")</f>
        <v>Equity Real Estate Investment Trusts (REITs)</v>
      </c>
      <c r="I10" s="9" t="str">
        <f>_xll.SNL.Clients.Office.Excel.Functions.SPG(A10, "IQ_INDUSTRY")</f>
        <v>Retail REITs</v>
      </c>
      <c r="J10" s="9" t="str">
        <f>_xll.SNL.Clients.Office.Excel.Functions.SPG(A10, "IQ_PRIMARY_INDUSTRY")</f>
        <v>Retail REITs</v>
      </c>
      <c r="K10" s="9" t="str">
        <f>_xll.SNL.Clients.Office.Excel.Functions.SPG(A10, "NAICS_CODE", "Primary")</f>
        <v>531110 - Lessors of Residential Buildings and Dwellings</v>
      </c>
      <c r="L10" s="9" t="str">
        <f>_xll.SNL.Clients.Office.Excel.Functions.SPG(A10, "SP_TOPICTAG")</f>
        <v/>
      </c>
      <c r="M10" s="5">
        <f>_xll.SNL.Clients.Office.Excel.Functions.SPG(A10, "SP_PCT_SHARES_OWNED_ALL_INSTITUTIONS")</f>
        <v>108.41</v>
      </c>
      <c r="N10" s="9" t="str">
        <f>_xll.SNL.Clients.Office.Excel.Functions.SPG(A10, "RD_CREDIT_RATING_GLOBAL", "Issuer Credit Rating", "Local Currency LT|0")</f>
        <v>BBB+</v>
      </c>
      <c r="O10" s="9" t="str">
        <f>_xll.SNL.Clients.Office.Excel.Functions.SPG(A10, "RD_CWOL_GLOBAL", "Issuer Credit Rating", "Local Currency LT|0")</f>
        <v>Stable</v>
      </c>
      <c r="P10" s="9" t="str">
        <f>_xll.SNL.Clients.Office.Excel.Functions.SPG(A10, "RD_RATING_ACTION_GLOBAL", "Issuer Credit Rating", "Local Currency LT|0")</f>
        <v>Upgrade | CreditWatch/Outlook (07/29/2024)</v>
      </c>
      <c r="Q10" s="10">
        <f>_xll.SNL.Clients.Office.Excel.Functions.SPG(A10, "RD_LAST_REVIEW_DATE_GLOBAL", "Issuer Credit Rating", "Local Currency LT")</f>
        <v>45693</v>
      </c>
      <c r="R10" s="10">
        <f>_xll.SNL.Clients.Office.Excel.Functions.SPG(A10, "RD_CREDIT_RATING_DATE_GLOBAL", "Issuer Credit Rating", "Local Currency LT|0")</f>
        <v>45502</v>
      </c>
      <c r="S10" s="10">
        <f>_xll.SNL.Clients.Office.Excel.Functions.SPG(A10, "RD_CREDIT_WATCH_OUTLOOK_DATE_GLOBAL", "Issuer Credit Rating", "Local Currency LT|0")</f>
        <v>45502</v>
      </c>
    </row>
    <row r="11" spans="1:19">
      <c r="A11" s="12" t="s">
        <v>1652</v>
      </c>
      <c r="B11" t="str">
        <f>_xll.SNL.Clients.Office.Excel.Functions.SPG(A11,"SP_IPO_DATE")</f>
        <v/>
      </c>
      <c r="C11" s="5">
        <f>_xll.SNL.Clients.Office.Excel.Functions.SPG(A11, "SP_VOLUME_AVG_WEEKLY_TO_SHARES_OUT", , "1M")</f>
        <v>10.534602626493324</v>
      </c>
      <c r="D11" s="5">
        <f>_xll.SNL.Clients.Office.Excel.Functions.SPG(A11, "SP_VOLUME_AVG_WEEKLY_TO_SHARES_OUT", , "3M")</f>
        <v>9.0363886030162455</v>
      </c>
      <c r="E11" s="5">
        <f>_xll.SNL.Clients.Office.Excel.Functions.SPG(A11, "SP_VOLUME_AVG_DAILY_TO_1YR_AVG_DAILY", , "1M")</f>
        <v>98.37</v>
      </c>
      <c r="F11" s="5">
        <f>_xll.SNL.Clients.Office.Excel.Functions.SPG(A11, "SP_VOLUME_AVG_DAILY_TO_1YR_AVG_DAILY", , "3M")</f>
        <v>84.38</v>
      </c>
      <c r="G11" s="9" t="str">
        <f>_xll.SNL.Clients.Office.Excel.Functions.SPG(A11, "IQ_SECTOR")</f>
        <v>Materials</v>
      </c>
      <c r="H11" s="9" t="str">
        <f>_xll.SNL.Clients.Office.Excel.Functions.SPG(A11, "IQ_INDUSTRY_GROUP")</f>
        <v>Materials</v>
      </c>
      <c r="I11" s="9" t="str">
        <f>_xll.SNL.Clients.Office.Excel.Functions.SPG(A11, "IQ_INDUSTRY")</f>
        <v>Metals and Mining</v>
      </c>
      <c r="J11" s="9" t="str">
        <f>_xll.SNL.Clients.Office.Excel.Functions.SPG(A11, "IQ_PRIMARY_INDUSTRY")</f>
        <v>Aluminum</v>
      </c>
      <c r="K11" s="9" t="str">
        <f>_xll.SNL.Clients.Office.Excel.Functions.SPG(A11, "NAICS_CODE", "Primary")</f>
        <v>3313 - Alumina and Aluminum Production and Processing</v>
      </c>
      <c r="L11" s="9" t="str">
        <f>_xll.SNL.Clients.Office.Excel.Functions.SPG(A11, "SP_TOPICTAG")</f>
        <v>Clean Energy; Environmental Engineering; CleanTech</v>
      </c>
      <c r="M11" s="5">
        <f>_xll.SNL.Clients.Office.Excel.Functions.SPG(A11, "SP_PCT_SHARES_OWNED_ALL_INSTITUTIONS")</f>
        <v>69.11</v>
      </c>
      <c r="N11" s="9" t="str">
        <f>_xll.SNL.Clients.Office.Excel.Functions.SPG(A11, "RD_CREDIT_RATING_GLOBAL", "Issuer Credit Rating", "Local Currency LT|0")</f>
        <v>BB</v>
      </c>
      <c r="O11" s="9" t="str">
        <f>_xll.SNL.Clients.Office.Excel.Functions.SPG(A11, "RD_CWOL_GLOBAL", "Issuer Credit Rating", "Local Currency LT|0")</f>
        <v>Stable</v>
      </c>
      <c r="P11" s="9" t="str">
        <f>_xll.SNL.Clients.Office.Excel.Functions.SPG(A11, "RD_RATING_ACTION_GLOBAL", "Issuer Credit Rating", "Local Currency LT|0")</f>
        <v>Downgrade | CreditWatch/Outlook (03/04/2024)</v>
      </c>
      <c r="Q11" s="10">
        <f>_xll.SNL.Clients.Office.Excel.Functions.SPG(A11, "RD_LAST_REVIEW_DATE_GLOBAL", "Issuer Credit Rating", "Local Currency LT")</f>
        <v>45533</v>
      </c>
      <c r="R11" s="10">
        <f>_xll.SNL.Clients.Office.Excel.Functions.SPG(A11, "RD_CREDIT_RATING_DATE_GLOBAL", "Issuer Credit Rating", "Local Currency LT|0")</f>
        <v>45355</v>
      </c>
      <c r="S11" s="10">
        <f>_xll.SNL.Clients.Office.Excel.Functions.SPG(A11, "RD_CREDIT_WATCH_OUTLOOK_DATE_GLOBAL", "Issuer Credit Rating", "Local Currency LT|0")</f>
        <v>45355</v>
      </c>
    </row>
    <row r="12" spans="1:19">
      <c r="A12" s="12" t="s">
        <v>1653</v>
      </c>
      <c r="B12" s="10">
        <f>_xll.SNL.Clients.Office.Excel.Functions.SPG(A12,"SP_IPO_DATE")</f>
        <v>44132</v>
      </c>
      <c r="C12" s="5">
        <f>_xll.SNL.Clients.Office.Excel.Functions.SPG(A12, "SP_VOLUME_AVG_WEEKLY_TO_SHARES_OUT", , "1M")</f>
        <v>7.0207218910742286</v>
      </c>
      <c r="D12" s="5">
        <f>_xll.SNL.Clients.Office.Excel.Functions.SPG(A12, "SP_VOLUME_AVG_WEEKLY_TO_SHARES_OUT", , "3M")</f>
        <v>6.0568541255021726</v>
      </c>
      <c r="E12" s="5">
        <f>_xll.SNL.Clients.Office.Excel.Functions.SPG(A12, "SP_VOLUME_AVG_DAILY_TO_1YR_AVG_DAILY", , "1M")</f>
        <v>128.56</v>
      </c>
      <c r="F12" s="5">
        <f>_xll.SNL.Clients.Office.Excel.Functions.SPG(A12, "SP_VOLUME_AVG_DAILY_TO_1YR_AVG_DAILY", , "3M")</f>
        <v>110.91</v>
      </c>
      <c r="G12" s="9" t="str">
        <f>_xll.SNL.Clients.Office.Excel.Functions.SPG(A12, "IQ_SECTOR")</f>
        <v>Information Technology</v>
      </c>
      <c r="H12" s="9" t="str">
        <f>_xll.SNL.Clients.Office.Excel.Functions.SPG(A12, "IQ_INDUSTRY_GROUP")</f>
        <v>Semiconductors and Semiconductor Equipment</v>
      </c>
      <c r="I12" s="9" t="str">
        <f>_xll.SNL.Clients.Office.Excel.Functions.SPG(A12, "IQ_INDUSTRY")</f>
        <v>Semiconductors and Semiconductor Equipment</v>
      </c>
      <c r="J12" s="9" t="str">
        <f>_xll.SNL.Clients.Office.Excel.Functions.SPG(A12, "IQ_PRIMARY_INDUSTRY")</f>
        <v>Semiconductors</v>
      </c>
      <c r="K12" s="9" t="str">
        <f>_xll.SNL.Clients.Office.Excel.Functions.SPG(A12, "NAICS_CODE", "Primary")</f>
        <v>334413 - Semiconductor and Related Device Manufacturing</v>
      </c>
      <c r="L12" s="9" t="str">
        <f>_xll.SNL.Clients.Office.Excel.Functions.SPG(A12, "SP_TOPICTAG")</f>
        <v>Computer Vision; Energy Storage; Industrial Automation; Sensors; Smart Energy; Process Automation</v>
      </c>
      <c r="M12" s="5">
        <f>_xll.SNL.Clients.Office.Excel.Functions.SPG(A12, "SP_PCT_SHARES_OWNED_ALL_INSTITUTIONS")</f>
        <v>76.87</v>
      </c>
      <c r="N12" s="9" t="str">
        <f>_xll.SNL.Clients.Office.Excel.Functions.SPG(A12, "RD_CREDIT_RATING_GLOBAL", "Issuer Credit Rating", "Local Currency LT|0")</f>
        <v>BB-</v>
      </c>
      <c r="O12" s="9" t="str">
        <f>_xll.SNL.Clients.Office.Excel.Functions.SPG(A12, "RD_CWOL_GLOBAL", "Issuer Credit Rating", "Local Currency LT|0")</f>
        <v>Stable</v>
      </c>
      <c r="P12" s="9" t="str">
        <f>_xll.SNL.Clients.Office.Excel.Functions.SPG(A12, "RD_RATING_ACTION_GLOBAL", "Issuer Credit Rating", "Local Currency LT|0")</f>
        <v>Upgrade | CreditWatch/Outlook (07/23/2024)</v>
      </c>
      <c r="Q12" s="10">
        <f>_xll.SNL.Clients.Office.Excel.Functions.SPG(A12, "RD_LAST_REVIEW_DATE_GLOBAL", "Issuer Credit Rating", "Local Currency LT")</f>
        <v>45502</v>
      </c>
      <c r="R12" s="10">
        <f>_xll.SNL.Clients.Office.Excel.Functions.SPG(A12, "RD_CREDIT_RATING_DATE_GLOBAL", "Issuer Credit Rating", "Local Currency LT|0")</f>
        <v>45496</v>
      </c>
      <c r="S12" s="10">
        <f>_xll.SNL.Clients.Office.Excel.Functions.SPG(A12, "RD_CREDIT_WATCH_OUTLOOK_DATE_GLOBAL", "Issuer Credit Rating", "Local Currency LT|0")</f>
        <v>45496</v>
      </c>
    </row>
    <row r="13" spans="1:19">
      <c r="A13" s="12" t="s">
        <v>1654</v>
      </c>
      <c r="B13" t="str">
        <f>_xll.SNL.Clients.Office.Excel.Functions.SPG(A13,"SP_IPO_DATE")</f>
        <v/>
      </c>
      <c r="C13" s="5">
        <f>_xll.SNL.Clients.Office.Excel.Functions.SPG(A13, "SP_VOLUME_AVG_WEEKLY_TO_SHARES_OUT", , "1M")</f>
        <v>3.4447208388698978</v>
      </c>
      <c r="D13" s="5">
        <f>_xll.SNL.Clients.Office.Excel.Functions.SPG(A13, "SP_VOLUME_AVG_WEEKLY_TO_SHARES_OUT", , "3M")</f>
        <v>3.0112181044879631</v>
      </c>
      <c r="E13" s="5">
        <f>_xll.SNL.Clients.Office.Excel.Functions.SPG(A13, "SP_VOLUME_AVG_DAILY_TO_1YR_AVG_DAILY", , "1M")</f>
        <v>110.2</v>
      </c>
      <c r="F13" s="5">
        <f>_xll.SNL.Clients.Office.Excel.Functions.SPG(A13, "SP_VOLUME_AVG_DAILY_TO_1YR_AVG_DAILY", , "3M")</f>
        <v>96.33</v>
      </c>
      <c r="G13" s="9" t="str">
        <f>_xll.SNL.Clients.Office.Excel.Functions.SPG(A13, "IQ_SECTOR")</f>
        <v>Utilities</v>
      </c>
      <c r="H13" s="9" t="str">
        <f>_xll.SNL.Clients.Office.Excel.Functions.SPG(A13, "IQ_INDUSTRY_GROUP")</f>
        <v>Utilities</v>
      </c>
      <c r="I13" s="9" t="str">
        <f>_xll.SNL.Clients.Office.Excel.Functions.SPG(A13, "IQ_INDUSTRY")</f>
        <v>Electric Utilities</v>
      </c>
      <c r="J13" s="9" t="str">
        <f>_xll.SNL.Clients.Office.Excel.Functions.SPG(A13, "IQ_PRIMARY_INDUSTRY")</f>
        <v>Electric Utilities</v>
      </c>
      <c r="K13" s="9" t="str">
        <f>_xll.SNL.Clients.Office.Excel.Functions.SPG(A13, "NAICS_CODE", "Primary")</f>
        <v>2211 - Electric Power Generation, Transmission and Distribution</v>
      </c>
      <c r="L13" s="9" t="str">
        <f>_xll.SNL.Clients.Office.Excel.Functions.SPG(A13, "SP_TOPICTAG")</f>
        <v>Clean Energy; Energy Efficiency; Energy Management; Energy Storage; CleanTech; Smart Energy; Power Grid; Onshore and Offshore Wind</v>
      </c>
      <c r="M13" s="5">
        <f>_xll.SNL.Clients.Office.Excel.Functions.SPG(A13, "SP_PCT_SHARES_OWNED_ALL_INSTITUTIONS")</f>
        <v>71.45</v>
      </c>
      <c r="N13" s="9" t="str">
        <f>_xll.SNL.Clients.Office.Excel.Functions.SPG(A13, "RD_CREDIT_RATING_GLOBAL", "Issuer Credit Rating", "Local Currency LT|0")</f>
        <v>BBB</v>
      </c>
      <c r="O13" s="9" t="str">
        <f>_xll.SNL.Clients.Office.Excel.Functions.SPG(A13, "RD_CWOL_GLOBAL", "Issuer Credit Rating", "Local Currency LT|0")</f>
        <v>Negative</v>
      </c>
      <c r="P13" s="9" t="str">
        <f>_xll.SNL.Clients.Office.Excel.Functions.SPG(A13, "RD_RATING_ACTION_GLOBAL", "Issuer Credit Rating", "Local Currency LT|0")</f>
        <v>CreditWatch/Outlook (05/07/2024)</v>
      </c>
      <c r="Q13" s="10">
        <f>_xll.SNL.Clients.Office.Excel.Functions.SPG(A13, "RD_LAST_REVIEW_DATE_GLOBAL", "Issuer Credit Rating", "Local Currency LT")</f>
        <v>45419</v>
      </c>
      <c r="R13" s="10">
        <f>_xll.SNL.Clients.Office.Excel.Functions.SPG(A13, "RD_CREDIT_RATING_DATE_GLOBAL", "Issuer Credit Rating", "Local Currency LT|0")</f>
        <v>43943</v>
      </c>
      <c r="S13" s="10">
        <f>_xll.SNL.Clients.Office.Excel.Functions.SPG(A13, "RD_CREDIT_WATCH_OUTLOOK_DATE_GLOBAL", "Issuer Credit Rating", "Local Currency LT|0")</f>
        <v>45419</v>
      </c>
    </row>
    <row r="14" spans="1:19">
      <c r="A14" s="12" t="s">
        <v>1655</v>
      </c>
      <c r="B14" s="10">
        <f>_xll.SNL.Clients.Office.Excel.Functions.SPG(A14,"SP_IPO_DATE")</f>
        <v>41738</v>
      </c>
      <c r="C14" s="5">
        <f>_xll.SNL.Clients.Office.Excel.Functions.SPG(A14, "SP_VOLUME_AVG_WEEKLY_TO_SHARES_OUT", , "1M")</f>
        <v>6.6657144042208296</v>
      </c>
      <c r="D14" s="5">
        <f>_xll.SNL.Clients.Office.Excel.Functions.SPG(A14, "SP_VOLUME_AVG_WEEKLY_TO_SHARES_OUT", , "3M")</f>
        <v>5.4094378668786023</v>
      </c>
      <c r="E14" s="5">
        <f>_xll.SNL.Clients.Office.Excel.Functions.SPG(A14, "SP_VOLUME_AVG_DAILY_TO_1YR_AVG_DAILY", , "1M")</f>
        <v>121.9</v>
      </c>
      <c r="F14" s="5">
        <f>_xll.SNL.Clients.Office.Excel.Functions.SPG(A14, "SP_VOLUME_AVG_DAILY_TO_1YR_AVG_DAILY", , "3M")</f>
        <v>98.93</v>
      </c>
      <c r="G14" s="9" t="str">
        <f>_xll.SNL.Clients.Office.Excel.Functions.SPG(A14, "IQ_SECTOR")</f>
        <v>Financials</v>
      </c>
      <c r="H14" s="9" t="str">
        <f>_xll.SNL.Clients.Office.Excel.Functions.SPG(A14, "IQ_INDUSTRY_GROUP")</f>
        <v>Financial Services</v>
      </c>
      <c r="I14" s="9" t="str">
        <f>_xll.SNL.Clients.Office.Excel.Functions.SPG(A14, "IQ_INDUSTRY")</f>
        <v>Consumer Finance</v>
      </c>
      <c r="J14" s="9" t="str">
        <f>_xll.SNL.Clients.Office.Excel.Functions.SPG(A14, "IQ_PRIMARY_INDUSTRY")</f>
        <v>Consumer Finance</v>
      </c>
      <c r="K14" s="9" t="str">
        <f>_xll.SNL.Clients.Office.Excel.Functions.SPG(A14, "NAICS_CODE", "Primary")</f>
        <v>522291 - Consumer Lending</v>
      </c>
      <c r="L14" s="9" t="str">
        <f>_xll.SNL.Clients.Office.Excel.Functions.SPG(A14, "SP_TOPICTAG")</f>
        <v>Consumer Lending; Micro Lending; Banking as a Service</v>
      </c>
      <c r="M14" s="5">
        <f>_xll.SNL.Clients.Office.Excel.Functions.SPG(A14, "SP_PCT_SHARES_OWNED_ALL_INSTITUTIONS")</f>
        <v>83.07</v>
      </c>
      <c r="N14" s="9" t="str">
        <f>_xll.SNL.Clients.Office.Excel.Functions.SPG(A14, "RD_CREDIT_RATING_GLOBAL", "Issuer Credit Rating", "Local Currency LT|0")</f>
        <v>BBB-</v>
      </c>
      <c r="O14" s="9" t="str">
        <f>_xll.SNL.Clients.Office.Excel.Functions.SPG(A14, "RD_CWOL_GLOBAL", "Issuer Credit Rating", "Local Currency LT|0")</f>
        <v>Stable</v>
      </c>
      <c r="P14" s="9" t="str">
        <f>_xll.SNL.Clients.Office.Excel.Functions.SPG(A14, "RD_RATING_ACTION_GLOBAL", "Issuer Credit Rating", "Local Currency LT|0")</f>
        <v>CreditWatch/Outlook (03/25/2021)</v>
      </c>
      <c r="Q14" s="10">
        <f>_xll.SNL.Clients.Office.Excel.Functions.SPG(A14, "RD_LAST_REVIEW_DATE_GLOBAL", "Issuer Credit Rating", "Local Currency LT")</f>
        <v>45572</v>
      </c>
      <c r="R14" s="10">
        <f>_xll.SNL.Clients.Office.Excel.Functions.SPG(A14, "RD_CREDIT_RATING_DATE_GLOBAL", "Issuer Credit Rating", "Local Currency LT|0")</f>
        <v>43754</v>
      </c>
      <c r="S14" s="10">
        <f>_xll.SNL.Clients.Office.Excel.Functions.SPG(A14, "RD_CREDIT_WATCH_OUTLOOK_DATE_GLOBAL", "Issuer Credit Rating", "Local Currency LT|0")</f>
        <v>44280</v>
      </c>
    </row>
    <row r="15" spans="1:19">
      <c r="A15" s="12" t="s">
        <v>1656</v>
      </c>
      <c r="B15" s="10">
        <f>_xll.SNL.Clients.Office.Excel.Functions.SPG(A15,"SP_IPO_DATE")</f>
        <v>43039</v>
      </c>
      <c r="C15" s="5">
        <f>_xll.SNL.Clients.Office.Excel.Functions.SPG(A15, "SP_VOLUME_AVG_WEEKLY_TO_SHARES_OUT", , "1M")</f>
        <v>6.9068924560122342</v>
      </c>
      <c r="D15" s="5">
        <f>_xll.SNL.Clients.Office.Excel.Functions.SPG(A15, "SP_VOLUME_AVG_WEEKLY_TO_SHARES_OUT", , "3M")</f>
        <v>7.0473851297232342</v>
      </c>
      <c r="E15" s="5">
        <f>_xll.SNL.Clients.Office.Excel.Functions.SPG(A15, "SP_VOLUME_AVG_DAILY_TO_1YR_AVG_DAILY", , "1M")</f>
        <v>128.25</v>
      </c>
      <c r="F15" s="5">
        <f>_xll.SNL.Clients.Office.Excel.Functions.SPG(A15, "SP_VOLUME_AVG_DAILY_TO_1YR_AVG_DAILY", , "3M")</f>
        <v>130.86000000000001</v>
      </c>
      <c r="G15" s="9" t="str">
        <f>_xll.SNL.Clients.Office.Excel.Functions.SPG(A15, "IQ_SECTOR")</f>
        <v>Information Technology</v>
      </c>
      <c r="H15" s="9" t="str">
        <f>_xll.SNL.Clients.Office.Excel.Functions.SPG(A15, "IQ_INDUSTRY_GROUP")</f>
        <v>Software and Services</v>
      </c>
      <c r="I15" s="9" t="str">
        <f>_xll.SNL.Clients.Office.Excel.Functions.SPG(A15, "IQ_INDUSTRY")</f>
        <v>Software</v>
      </c>
      <c r="J15" s="9" t="str">
        <f>_xll.SNL.Clients.Office.Excel.Functions.SPG(A15, "IQ_PRIMARY_INDUSTRY")</f>
        <v>Application Software</v>
      </c>
      <c r="K15" s="9" t="str">
        <f>_xll.SNL.Clients.Office.Excel.Functions.SPG(A15, "NAICS_CODE", "Primary")</f>
        <v>513210 - Software Publishers</v>
      </c>
      <c r="L15" s="9" t="str">
        <f>_xll.SNL.Clients.Office.Excel.Functions.SPG(A15, "SP_TOPICTAG")</f>
        <v>Software Development; Data Integration; Simulation; Machine Learning; Cloud Infrastructure; Cloud Storage; Artificial Intelligence</v>
      </c>
      <c r="M15" s="5">
        <f>_xll.SNL.Clients.Office.Excel.Functions.SPG(A15, "SP_PCT_SHARES_OWNED_ALL_INSTITUTIONS")</f>
        <v>53.56</v>
      </c>
      <c r="N15" s="9" t="str">
        <f>_xll.SNL.Clients.Office.Excel.Functions.SPG(A15, "RD_CREDIT_RATING_GLOBAL", "Issuer Credit Rating", "Local Currency LT|0")</f>
        <v/>
      </c>
      <c r="O15" s="9" t="str">
        <f>_xll.SNL.Clients.Office.Excel.Functions.SPG(A15, "RD_CWOL_GLOBAL", "Issuer Credit Rating", "Local Currency LT|0")</f>
        <v/>
      </c>
      <c r="P15" s="9" t="str">
        <f>_xll.SNL.Clients.Office.Excel.Functions.SPG(A15, "RD_RATING_ACTION_GLOBAL", "Issuer Credit Rating", "Local Currency LT|0")</f>
        <v/>
      </c>
      <c r="Q15" s="10" t="str">
        <f>_xll.SNL.Clients.Office.Excel.Functions.SPG(A15, "RD_LAST_REVIEW_DATE_GLOBAL", "Issuer Credit Rating", "Local Currency LT")</f>
        <v/>
      </c>
      <c r="R15" s="10" t="str">
        <f>_xll.SNL.Clients.Office.Excel.Functions.SPG(A15, "RD_CREDIT_RATING_DATE_GLOBAL", "Issuer Credit Rating", "Local Currency LT|0")</f>
        <v/>
      </c>
      <c r="S15" s="10" t="str">
        <f>_xll.SNL.Clients.Office.Excel.Functions.SPG(A15, "RD_CREDIT_WATCH_OUTLOOK_DATE_GLOBAL", "Issuer Credit Rating", "Local Currency LT|0")</f>
        <v/>
      </c>
    </row>
    <row r="16" spans="1:19">
      <c r="A16" s="12" t="s">
        <v>1657</v>
      </c>
      <c r="B16" t="str">
        <f>_xll.SNL.Clients.Office.Excel.Functions.SPG(A16,"SP_IPO_DATE")</f>
        <v/>
      </c>
      <c r="C16" s="5">
        <f>_xll.SNL.Clients.Office.Excel.Functions.SPG(A16, "SP_VOLUME_AVG_WEEKLY_TO_SHARES_OUT", , "1M")</f>
        <v>4.048639839081587</v>
      </c>
      <c r="D16" s="5">
        <f>_xll.SNL.Clients.Office.Excel.Functions.SPG(A16, "SP_VOLUME_AVG_WEEKLY_TO_SHARES_OUT", , "3M")</f>
        <v>8.065764419891865</v>
      </c>
      <c r="E16" s="5">
        <f>_xll.SNL.Clients.Office.Excel.Functions.SPG(A16, "SP_VOLUME_AVG_DAILY_TO_1YR_AVG_DAILY", , "1M")</f>
        <v>67.489999999999995</v>
      </c>
      <c r="F16" s="5">
        <f>_xll.SNL.Clients.Office.Excel.Functions.SPG(A16, "SP_VOLUME_AVG_DAILY_TO_1YR_AVG_DAILY", , "3M")</f>
        <v>134.44999999999999</v>
      </c>
      <c r="G16" s="9" t="str">
        <f>_xll.SNL.Clients.Office.Excel.Functions.SPG(A16, "IQ_SECTOR")</f>
        <v>Health Care</v>
      </c>
      <c r="H16" s="9" t="str">
        <f>_xll.SNL.Clients.Office.Excel.Functions.SPG(A16, "IQ_INDUSTRY_GROUP")</f>
        <v>Health Care Equipment and Services</v>
      </c>
      <c r="I16" s="9" t="str">
        <f>_xll.SNL.Clients.Office.Excel.Functions.SPG(A16, "IQ_INDUSTRY")</f>
        <v>Health Care Providers and Services</v>
      </c>
      <c r="J16" s="9" t="str">
        <f>_xll.SNL.Clients.Office.Excel.Functions.SPG(A16, "IQ_PRIMARY_INDUSTRY")</f>
        <v>Health Care Services</v>
      </c>
      <c r="K16" s="9" t="str">
        <f>_xll.SNL.Clients.Office.Excel.Functions.SPG(A16, "NAICS_CODE", "Primary")</f>
        <v>621610 - Home Health Care Services</v>
      </c>
      <c r="L16" s="9" t="str">
        <f>_xll.SNL.Clients.Office.Excel.Functions.SPG(A16, "SP_TOPICTAG")</f>
        <v>Assisted Living; End-of-Life Planning; Cardiovascular; Chronic Diseases; Oncology; Pulmonology; Surgery</v>
      </c>
      <c r="M16" s="5">
        <f>_xll.SNL.Clients.Office.Excel.Functions.SPG(A16, "SP_PCT_SHARES_OWNED_ALL_INSTITUTIONS")</f>
        <v>90.04</v>
      </c>
      <c r="N16" s="9" t="str">
        <f>_xll.SNL.Clients.Office.Excel.Functions.SPG(A16, "RD_CREDIT_RATING_GLOBAL", "Issuer Credit Rating", "Local Currency LT|0")</f>
        <v/>
      </c>
      <c r="O16" s="9" t="str">
        <f>_xll.SNL.Clients.Office.Excel.Functions.SPG(A16, "RD_CWOL_GLOBAL", "Issuer Credit Rating", "Local Currency LT|0")</f>
        <v/>
      </c>
      <c r="P16" s="9" t="str">
        <f>_xll.SNL.Clients.Office.Excel.Functions.SPG(A16, "RD_RATING_ACTION_GLOBAL", "Issuer Credit Rating", "Local Currency LT|0")</f>
        <v/>
      </c>
      <c r="Q16" s="10" t="str">
        <f>_xll.SNL.Clients.Office.Excel.Functions.SPG(A16, "RD_LAST_REVIEW_DATE_GLOBAL", "Issuer Credit Rating", "Local Currency LT")</f>
        <v/>
      </c>
      <c r="R16" s="10" t="str">
        <f>_xll.SNL.Clients.Office.Excel.Functions.SPG(A16, "RD_CREDIT_RATING_DATE_GLOBAL", "Issuer Credit Rating", "Local Currency LT|0")</f>
        <v/>
      </c>
      <c r="S16" s="10" t="str">
        <f>_xll.SNL.Clients.Office.Excel.Functions.SPG(A16, "RD_CREDIT_WATCH_OUTLOOK_DATE_GLOBAL", "Issuer Credit Rating", "Local Currency LT|0")</f>
        <v/>
      </c>
    </row>
    <row r="17" spans="1:19">
      <c r="A17" s="12" t="s">
        <v>1658</v>
      </c>
      <c r="B17" t="str">
        <f>_xll.SNL.Clients.Office.Excel.Functions.SPG(A17,"SP_IPO_DATE")</f>
        <v/>
      </c>
      <c r="C17" s="5">
        <f>_xll.SNL.Clients.Office.Excel.Functions.SPG(A17, "SP_VOLUME_AVG_WEEKLY_TO_SHARES_OUT", , "1M")</f>
        <v>25.9109077788444</v>
      </c>
      <c r="D17" s="5">
        <f>_xll.SNL.Clients.Office.Excel.Functions.SPG(A17, "SP_VOLUME_AVG_WEEKLY_TO_SHARES_OUT", , "3M")</f>
        <v>21.083126673816043</v>
      </c>
      <c r="E17" s="5">
        <f>_xll.SNL.Clients.Office.Excel.Functions.SPG(A17, "SP_VOLUME_AVG_DAILY_TO_1YR_AVG_DAILY", , "1M")</f>
        <v>106.14</v>
      </c>
      <c r="F17" s="5">
        <f>_xll.SNL.Clients.Office.Excel.Functions.SPG(A17, "SP_VOLUME_AVG_DAILY_TO_1YR_AVG_DAILY", , "3M")</f>
        <v>86.36</v>
      </c>
      <c r="G17" s="9" t="str">
        <f>_xll.SNL.Clients.Office.Excel.Functions.SPG(A17, "IQ_SECTOR")</f>
        <v>Industrials</v>
      </c>
      <c r="H17" s="9" t="str">
        <f>_xll.SNL.Clients.Office.Excel.Functions.SPG(A17, "IQ_INDUSTRY_GROUP")</f>
        <v>Transportation</v>
      </c>
      <c r="I17" s="9" t="str">
        <f>_xll.SNL.Clients.Office.Excel.Functions.SPG(A17, "IQ_INDUSTRY")</f>
        <v>Passenger Airlines</v>
      </c>
      <c r="J17" s="9" t="str">
        <f>_xll.SNL.Clients.Office.Excel.Functions.SPG(A17, "IQ_PRIMARY_INDUSTRY")</f>
        <v>Passenger Airlines</v>
      </c>
      <c r="K17" s="9" t="str">
        <f>_xll.SNL.Clients.Office.Excel.Functions.SPG(A17, "NAICS_CODE", "Primary")</f>
        <v>48111 - Scheduled Air Transportation</v>
      </c>
      <c r="L17" s="9" t="str">
        <f>_xll.SNL.Clients.Office.Excel.Functions.SPG(A17, "SP_TOPICTAG")</f>
        <v>Business Travel</v>
      </c>
      <c r="M17" s="5">
        <f>_xll.SNL.Clients.Office.Excel.Functions.SPG(A17, "SP_PCT_SHARES_OWNED_ALL_INSTITUTIONS")</f>
        <v>56.41</v>
      </c>
      <c r="N17" s="9" t="str">
        <f>_xll.SNL.Clients.Office.Excel.Functions.SPG(A17, "RD_CREDIT_RATING_GLOBAL", "Issuer Credit Rating", "Local Currency LT|0")</f>
        <v>B+</v>
      </c>
      <c r="O17" s="9" t="str">
        <f>_xll.SNL.Clients.Office.Excel.Functions.SPG(A17, "RD_CWOL_GLOBAL", "Issuer Credit Rating", "Local Currency LT|0")</f>
        <v>Stable</v>
      </c>
      <c r="P17" s="9" t="str">
        <f>_xll.SNL.Clients.Office.Excel.Functions.SPG(A17, "RD_RATING_ACTION_GLOBAL", "Issuer Credit Rating", "Local Currency LT|0")</f>
        <v>Upgrade | CreditWatch/Outlook (07/31/2023)</v>
      </c>
      <c r="Q17" s="10">
        <f>_xll.SNL.Clients.Office.Excel.Functions.SPG(A17, "RD_LAST_REVIEW_DATE_GLOBAL", "Issuer Credit Rating", "Local Currency LT")</f>
        <v>45443</v>
      </c>
      <c r="R17" s="10">
        <f>_xll.SNL.Clients.Office.Excel.Functions.SPG(A17, "RD_CREDIT_RATING_DATE_GLOBAL", "Issuer Credit Rating", "Local Currency LT|0")</f>
        <v>45138</v>
      </c>
      <c r="S17" s="10">
        <f>_xll.SNL.Clients.Office.Excel.Functions.SPG(A17, "RD_CREDIT_WATCH_OUTLOOK_DATE_GLOBAL", "Issuer Credit Rating", "Local Currency LT|0")</f>
        <v>45138</v>
      </c>
    </row>
    <row r="18" spans="1:19">
      <c r="A18" s="12" t="s">
        <v>1659</v>
      </c>
      <c r="B18" t="str">
        <f>_xll.SNL.Clients.Office.Excel.Functions.SPG(A18,"SP_IPO_DATE")</f>
        <v/>
      </c>
      <c r="C18" s="5">
        <f>_xll.SNL.Clients.Office.Excel.Functions.SPG(A18, "SP_VOLUME_AVG_WEEKLY_TO_SHARES_OUT", , "1M")</f>
        <v>2.3703441604320403</v>
      </c>
      <c r="D18" s="5">
        <f>_xll.SNL.Clients.Office.Excel.Functions.SPG(A18, "SP_VOLUME_AVG_WEEKLY_TO_SHARES_OUT", , "3M")</f>
        <v>2.2501761213958491</v>
      </c>
      <c r="E18" s="5">
        <f>_xll.SNL.Clients.Office.Excel.Functions.SPG(A18, "SP_VOLUME_AVG_DAILY_TO_1YR_AVG_DAILY", , "1M")</f>
        <v>125.83</v>
      </c>
      <c r="F18" s="5">
        <f>_xll.SNL.Clients.Office.Excel.Functions.SPG(A18, "SP_VOLUME_AVG_DAILY_TO_1YR_AVG_DAILY", , "3M")</f>
        <v>119.45</v>
      </c>
      <c r="G18" s="9" t="str">
        <f>_xll.SNL.Clients.Office.Excel.Functions.SPG(A18, "IQ_SECTOR")</f>
        <v>Financials</v>
      </c>
      <c r="H18" s="9" t="str">
        <f>_xll.SNL.Clients.Office.Excel.Functions.SPG(A18, "IQ_INDUSTRY_GROUP")</f>
        <v>Insurance</v>
      </c>
      <c r="I18" s="9" t="str">
        <f>_xll.SNL.Clients.Office.Excel.Functions.SPG(A18, "IQ_INDUSTRY")</f>
        <v>Insurance</v>
      </c>
      <c r="J18" s="9" t="str">
        <f>_xll.SNL.Clients.Office.Excel.Functions.SPG(A18, "IQ_PRIMARY_INDUSTRY")</f>
        <v>Property and Casualty Insurance</v>
      </c>
      <c r="K18" s="9" t="str">
        <f>_xll.SNL.Clients.Office.Excel.Functions.SPG(A18, "NAICS_CODE", "Primary")</f>
        <v>524126 - Direct Property and Casualty Insurance Carriers</v>
      </c>
      <c r="L18" s="9" t="str">
        <f>_xll.SNL.Clients.Office.Excel.Functions.SPG(A18, "SP_TOPICTAG")</f>
        <v/>
      </c>
      <c r="M18" s="5">
        <f>_xll.SNL.Clients.Office.Excel.Functions.SPG(A18, "SP_PCT_SHARES_OWNED_ALL_INSTITUTIONS")</f>
        <v>66.09</v>
      </c>
      <c r="N18" s="9" t="str">
        <f>_xll.SNL.Clients.Office.Excel.Functions.SPG(A18, "RD_CREDIT_RATING_GLOBAL", "Issuer Credit Rating", "Local Currency LT|0")</f>
        <v>BBB+</v>
      </c>
      <c r="O18" s="9" t="str">
        <f>_xll.SNL.Clients.Office.Excel.Functions.SPG(A18, "RD_CWOL_GLOBAL", "Issuer Credit Rating", "Local Currency LT|0")</f>
        <v>Stable</v>
      </c>
      <c r="P18" s="9" t="str">
        <f>_xll.SNL.Clients.Office.Excel.Functions.SPG(A18, "RD_RATING_ACTION_GLOBAL", "Issuer Credit Rating", "Local Currency LT|0")</f>
        <v>Upgrade | CreditWatch/Outlook (10/05/2010)</v>
      </c>
      <c r="Q18" s="10">
        <f>_xll.SNL.Clients.Office.Excel.Functions.SPG(A18, "RD_LAST_REVIEW_DATE_GLOBAL", "Issuer Credit Rating", "Local Currency LT")</f>
        <v>45351</v>
      </c>
      <c r="R18" s="10">
        <f>_xll.SNL.Clients.Office.Excel.Functions.SPG(A18, "RD_CREDIT_RATING_DATE_GLOBAL", "Issuer Credit Rating", "Local Currency LT|0")</f>
        <v>40456</v>
      </c>
      <c r="S18" s="10">
        <f>_xll.SNL.Clients.Office.Excel.Functions.SPG(A18, "RD_CREDIT_WATCH_OUTLOOK_DATE_GLOBAL", "Issuer Credit Rating", "Local Currency LT|0")</f>
        <v>40456</v>
      </c>
    </row>
    <row r="19" spans="1:19">
      <c r="A19" s="12" t="s">
        <v>1660</v>
      </c>
      <c r="B19" s="10">
        <f>_xll.SNL.Clients.Office.Excel.Functions.SPG(A19,"SP_IPO_DATE")</f>
        <v>41486</v>
      </c>
      <c r="C19" s="5">
        <f>_xll.SNL.Clients.Office.Excel.Functions.SPG(A19, "SP_VOLUME_AVG_WEEKLY_TO_SHARES_OUT", , "1M")</f>
        <v>3.1212752086519071</v>
      </c>
      <c r="D19" s="5">
        <f>_xll.SNL.Clients.Office.Excel.Functions.SPG(A19, "SP_VOLUME_AVG_WEEKLY_TO_SHARES_OUT", , "3M")</f>
        <v>3.0196878464888841</v>
      </c>
      <c r="E19" s="5">
        <f>_xll.SNL.Clients.Office.Excel.Functions.SPG(A19, "SP_VOLUME_AVG_DAILY_TO_1YR_AVG_DAILY", , "1M")</f>
        <v>92.32</v>
      </c>
      <c r="F19" s="5">
        <f>_xll.SNL.Clients.Office.Excel.Functions.SPG(A19, "SP_VOLUME_AVG_DAILY_TO_1YR_AVG_DAILY", , "3M")</f>
        <v>89.32</v>
      </c>
      <c r="G19" s="9" t="str">
        <f>_xll.SNL.Clients.Office.Excel.Functions.SPG(A19, "IQ_SECTOR")</f>
        <v>Real Estate</v>
      </c>
      <c r="H19" s="9" t="str">
        <f>_xll.SNL.Clients.Office.Excel.Functions.SPG(A19, "IQ_INDUSTRY_GROUP")</f>
        <v>Equity Real Estate Investment Trusts (REITs)</v>
      </c>
      <c r="I19" s="9" t="str">
        <f>_xll.SNL.Clients.Office.Excel.Functions.SPG(A19, "IQ_INDUSTRY")</f>
        <v>Residential REITs</v>
      </c>
      <c r="J19" s="9" t="str">
        <f>_xll.SNL.Clients.Office.Excel.Functions.SPG(A19, "IQ_PRIMARY_INDUSTRY")</f>
        <v>Single-Family Residential REITs</v>
      </c>
      <c r="K19" s="9" t="str">
        <f>_xll.SNL.Clients.Office.Excel.Functions.SPG(A19, "NAICS_CODE", "Primary")</f>
        <v>531110 - Lessors of Residential Buildings and Dwellings</v>
      </c>
      <c r="L19" s="9" t="str">
        <f>_xll.SNL.Clients.Office.Excel.Functions.SPG(A19, "SP_TOPICTAG")</f>
        <v/>
      </c>
      <c r="M19" s="5">
        <f>_xll.SNL.Clients.Office.Excel.Functions.SPG(A19, "SP_PCT_SHARES_OWNED_ALL_INSTITUTIONS")</f>
        <v>80.91</v>
      </c>
      <c r="N19" s="9" t="str">
        <f>_xll.SNL.Clients.Office.Excel.Functions.SPG(A19, "RD_CREDIT_RATING_GLOBAL", "Issuer Credit Rating", "Local Currency LT|0")</f>
        <v>BBB</v>
      </c>
      <c r="O19" s="9" t="str">
        <f>_xll.SNL.Clients.Office.Excel.Functions.SPG(A19, "RD_CWOL_GLOBAL", "Issuer Credit Rating", "Local Currency LT|0")</f>
        <v>Stable</v>
      </c>
      <c r="P19" s="9" t="str">
        <f>_xll.SNL.Clients.Office.Excel.Functions.SPG(A19, "RD_RATING_ACTION_GLOBAL", "Issuer Credit Rating", "Local Currency LT|0")</f>
        <v>Upgrade | CreditWatch/Outlook (06/13/2022)</v>
      </c>
      <c r="Q19" s="10">
        <f>_xll.SNL.Clients.Office.Excel.Functions.SPG(A19, "RD_LAST_REVIEW_DATE_GLOBAL", "Issuer Credit Rating", "Local Currency LT")</f>
        <v>45455</v>
      </c>
      <c r="R19" s="10">
        <f>_xll.SNL.Clients.Office.Excel.Functions.SPG(A19, "RD_CREDIT_RATING_DATE_GLOBAL", "Issuer Credit Rating", "Local Currency LT|0")</f>
        <v>44725</v>
      </c>
      <c r="S19" s="10">
        <f>_xll.SNL.Clients.Office.Excel.Functions.SPG(A19, "RD_CREDIT_WATCH_OUTLOOK_DATE_GLOBAL", "Issuer Credit Rating", "Local Currency LT|0")</f>
        <v>44725</v>
      </c>
    </row>
    <row r="20" spans="1:19">
      <c r="A20" s="12" t="s">
        <v>1661</v>
      </c>
      <c r="B20" s="10">
        <f>_xll.SNL.Clients.Office.Excel.Functions.SPG(A20,"SP_IPO_DATE")</f>
        <v>35916</v>
      </c>
      <c r="C20" s="5">
        <f>_xll.SNL.Clients.Office.Excel.Functions.SPG(A20, "SP_VOLUME_AVG_WEEKLY_TO_SHARES_OUT", , "1M")</f>
        <v>2.959450559760918</v>
      </c>
      <c r="D20" s="5">
        <f>_xll.SNL.Clients.Office.Excel.Functions.SPG(A20, "SP_VOLUME_AVG_WEEKLY_TO_SHARES_OUT", , "3M")</f>
        <v>2.5427977777426838</v>
      </c>
      <c r="E20" s="5">
        <f>_xll.SNL.Clients.Office.Excel.Functions.SPG(A20, "SP_VOLUME_AVG_DAILY_TO_1YR_AVG_DAILY", , "1M")</f>
        <v>107.32</v>
      </c>
      <c r="F20" s="5">
        <f>_xll.SNL.Clients.Office.Excel.Functions.SPG(A20, "SP_VOLUME_AVG_DAILY_TO_1YR_AVG_DAILY", , "3M")</f>
        <v>92.21</v>
      </c>
      <c r="G20" s="9" t="str">
        <f>_xll.SNL.Clients.Office.Excel.Functions.SPG(A20, "IQ_SECTOR")</f>
        <v>Information Technology</v>
      </c>
      <c r="H20" s="9" t="str">
        <f>_xll.SNL.Clients.Office.Excel.Functions.SPG(A20, "IQ_INDUSTRY_GROUP")</f>
        <v>Semiconductors and Semiconductor Equipment</v>
      </c>
      <c r="I20" s="9" t="str">
        <f>_xll.SNL.Clients.Office.Excel.Functions.SPG(A20, "IQ_INDUSTRY")</f>
        <v>Semiconductors and Semiconductor Equipment</v>
      </c>
      <c r="J20" s="9" t="str">
        <f>_xll.SNL.Clients.Office.Excel.Functions.SPG(A20, "IQ_PRIMARY_INDUSTRY")</f>
        <v>Semiconductor Materials and Equipment</v>
      </c>
      <c r="K20" s="9" t="str">
        <f>_xll.SNL.Clients.Office.Excel.Functions.SPG(A20, "NAICS_CODE", "Primary")</f>
        <v>334413 - Semiconductor and Related Device Manufacturing</v>
      </c>
      <c r="L20" s="9" t="str">
        <f>_xll.SNL.Clients.Office.Excel.Functions.SPG(A20, "SP_TOPICTAG")</f>
        <v>Computer Vision; Environmental Consulting; Industrial Automation; Sensors; Process Automation; Artificial Intelligence</v>
      </c>
      <c r="M20" s="5">
        <f>_xll.SNL.Clients.Office.Excel.Functions.SPG(A20, "SP_PCT_SHARES_OWNED_ALL_INSTITUTIONS")</f>
        <v>45.25</v>
      </c>
      <c r="N20" s="9" t="str">
        <f>_xll.SNL.Clients.Office.Excel.Functions.SPG(A20, "RD_CREDIT_RATING_GLOBAL", "Issuer Credit Rating", "Local Currency LT|0")</f>
        <v>BB</v>
      </c>
      <c r="O20" s="9" t="str">
        <f>_xll.SNL.Clients.Office.Excel.Functions.SPG(A20, "RD_CWOL_GLOBAL", "Issuer Credit Rating", "Local Currency LT|0")</f>
        <v>Positive</v>
      </c>
      <c r="P20" s="9" t="str">
        <f>_xll.SNL.Clients.Office.Excel.Functions.SPG(A20, "RD_RATING_ACTION_GLOBAL", "Issuer Credit Rating", "Local Currency LT|0")</f>
        <v>CreditWatch/Outlook (09/09/2024)</v>
      </c>
      <c r="Q20" s="10">
        <f>_xll.SNL.Clients.Office.Excel.Functions.SPG(A20, "RD_LAST_REVIEW_DATE_GLOBAL", "Issuer Credit Rating", "Local Currency LT")</f>
        <v>45572</v>
      </c>
      <c r="R20" s="10">
        <f>_xll.SNL.Clients.Office.Excel.Functions.SPG(A20, "RD_CREDIT_RATING_DATE_GLOBAL", "Issuer Credit Rating", "Local Currency LT|0")</f>
        <v>40673</v>
      </c>
      <c r="S20" s="10">
        <f>_xll.SNL.Clients.Office.Excel.Functions.SPG(A20, "RD_CREDIT_WATCH_OUTLOOK_DATE_GLOBAL", "Issuer Credit Rating", "Local Currency LT|0")</f>
        <v>45544</v>
      </c>
    </row>
    <row r="21" spans="1:19">
      <c r="A21" s="12" t="s">
        <v>1662</v>
      </c>
      <c r="B21" s="10">
        <f>_xll.SNL.Clients.Office.Excel.Functions.SPG(A21,"SP_IPO_DATE")</f>
        <v>35711</v>
      </c>
      <c r="C21" s="5">
        <f>_xll.SNL.Clients.Office.Excel.Functions.SPG(A21, "SP_VOLUME_AVG_WEEKLY_TO_SHARES_OUT", , "1M")</f>
        <v>5.6186336448006884</v>
      </c>
      <c r="D21" s="5">
        <f>_xll.SNL.Clients.Office.Excel.Functions.SPG(A21, "SP_VOLUME_AVG_WEEKLY_TO_SHARES_OUT", , "3M")</f>
        <v>5.6931101977923841</v>
      </c>
      <c r="E21" s="5">
        <f>_xll.SNL.Clients.Office.Excel.Functions.SPG(A21, "SP_VOLUME_AVG_DAILY_TO_1YR_AVG_DAILY", , "1M")</f>
        <v>134.94</v>
      </c>
      <c r="F21" s="5">
        <f>_xll.SNL.Clients.Office.Excel.Functions.SPG(A21, "SP_VOLUME_AVG_DAILY_TO_1YR_AVG_DAILY", , "3M")</f>
        <v>136.72999999999999</v>
      </c>
      <c r="G21" s="9" t="str">
        <f>_xll.SNL.Clients.Office.Excel.Functions.SPG(A21, "IQ_SECTOR")</f>
        <v>Financials</v>
      </c>
      <c r="H21" s="9" t="str">
        <f>_xll.SNL.Clients.Office.Excel.Functions.SPG(A21, "IQ_INDUSTRY_GROUP")</f>
        <v>Financial Services</v>
      </c>
      <c r="I21" s="9" t="str">
        <f>_xll.SNL.Clients.Office.Excel.Functions.SPG(A21, "IQ_INDUSTRY")</f>
        <v>Mortgage Real Estate Investment Trusts (REITs)</v>
      </c>
      <c r="J21" s="9" t="str">
        <f>_xll.SNL.Clients.Office.Excel.Functions.SPG(A21, "IQ_PRIMARY_INDUSTRY")</f>
        <v>Mortgage REITs</v>
      </c>
      <c r="K21" s="9" t="str">
        <f>_xll.SNL.Clients.Office.Excel.Functions.SPG(A21, "NAICS_CODE", "Primary")</f>
        <v>525990 - Other Financial Vehicles</v>
      </c>
      <c r="L21" s="9" t="str">
        <f>_xll.SNL.Clients.Office.Excel.Functions.SPG(A21, "SP_TOPICTAG")</f>
        <v/>
      </c>
      <c r="M21" s="5">
        <f>_xll.SNL.Clients.Office.Excel.Functions.SPG(A21, "SP_PCT_SHARES_OWNED_ALL_INSTITUTIONS")</f>
        <v>56.31</v>
      </c>
      <c r="N21" s="9" t="str">
        <f>_xll.SNL.Clients.Office.Excel.Functions.SPG(A21, "RD_CREDIT_RATING_GLOBAL", "Issuer Credit Rating", "Local Currency LT|0")</f>
        <v/>
      </c>
      <c r="O21" s="9" t="str">
        <f>_xll.SNL.Clients.Office.Excel.Functions.SPG(A21, "RD_CWOL_GLOBAL", "Issuer Credit Rating", "Local Currency LT|0")</f>
        <v/>
      </c>
      <c r="P21" s="9" t="str">
        <f>_xll.SNL.Clients.Office.Excel.Functions.SPG(A21, "RD_RATING_ACTION_GLOBAL", "Issuer Credit Rating", "Local Currency LT|0")</f>
        <v/>
      </c>
      <c r="Q21" s="10" t="str">
        <f>_xll.SNL.Clients.Office.Excel.Functions.SPG(A21, "RD_LAST_REVIEW_DATE_GLOBAL", "Issuer Credit Rating", "Local Currency LT")</f>
        <v/>
      </c>
      <c r="R21" s="10" t="str">
        <f>_xll.SNL.Clients.Office.Excel.Functions.SPG(A21, "RD_CREDIT_RATING_DATE_GLOBAL", "Issuer Credit Rating", "Local Currency LT|0")</f>
        <v/>
      </c>
      <c r="S21" s="10" t="str">
        <f>_xll.SNL.Clients.Office.Excel.Functions.SPG(A21, "RD_CREDIT_WATCH_OUTLOOK_DATE_GLOBAL", "Issuer Credit Rating", "Local Currency LT|0")</f>
        <v/>
      </c>
    </row>
    <row r="22" spans="1:19">
      <c r="A22" s="12" t="s">
        <v>1663</v>
      </c>
      <c r="B22" s="10">
        <f>_xll.SNL.Clients.Office.Excel.Functions.SPG(A22,"SP_IPO_DATE")</f>
        <v>42858</v>
      </c>
      <c r="C22" s="5">
        <f>_xll.SNL.Clients.Office.Excel.Functions.SPG(A22, "SP_VOLUME_AVG_WEEKLY_TO_SHARES_OUT", , "1M")</f>
        <v>2.8242908647615246</v>
      </c>
      <c r="D22" s="5">
        <f>_xll.SNL.Clients.Office.Excel.Functions.SPG(A22, "SP_VOLUME_AVG_WEEKLY_TO_SHARES_OUT", , "3M")</f>
        <v>2.7876016584362322</v>
      </c>
      <c r="E22" s="5">
        <f>_xll.SNL.Clients.Office.Excel.Functions.SPG(A22, "SP_VOLUME_AVG_DAILY_TO_1YR_AVG_DAILY", , "1M")</f>
        <v>101.13</v>
      </c>
      <c r="F22" s="5">
        <f>_xll.SNL.Clients.Office.Excel.Functions.SPG(A22, "SP_VOLUME_AVG_DAILY_TO_1YR_AVG_DAILY", , "3M")</f>
        <v>99.82</v>
      </c>
      <c r="G22" s="9" t="str">
        <f>_xll.SNL.Clients.Office.Excel.Functions.SPG(A22, "IQ_SECTOR")</f>
        <v>Energy</v>
      </c>
      <c r="H22" s="9" t="str">
        <f>_xll.SNL.Clients.Office.Excel.Functions.SPG(A22, "IQ_INDUSTRY_GROUP")</f>
        <v>Energy</v>
      </c>
      <c r="I22" s="9" t="str">
        <f>_xll.SNL.Clients.Office.Excel.Functions.SPG(A22, "IQ_INDUSTRY")</f>
        <v>Oil, Gas and Consumable Fuels</v>
      </c>
      <c r="J22" s="9" t="str">
        <f>_xll.SNL.Clients.Office.Excel.Functions.SPG(A22, "IQ_PRIMARY_INDUSTRY")</f>
        <v>Oil and Gas Storage and Transportation</v>
      </c>
      <c r="K22" s="9" t="str">
        <f>_xll.SNL.Clients.Office.Excel.Functions.SPG(A22, "NAICS_CODE", "Primary")</f>
        <v>48621 - Pipeline Transportation of Natural Gas</v>
      </c>
      <c r="L22" s="9" t="str">
        <f>_xll.SNL.Clients.Office.Excel.Functions.SPG(A22, "SP_TOPICTAG")</f>
        <v>Environmental Engineering; Industrial Automation; Marine Transportation</v>
      </c>
      <c r="M22" s="5">
        <f>_xll.SNL.Clients.Office.Excel.Functions.SPG(A22, "SP_PCT_SHARES_OWNED_ALL_INSTITUTIONS")</f>
        <v>55.99</v>
      </c>
      <c r="N22" s="9" t="str">
        <f>_xll.SNL.Clients.Office.Excel.Functions.SPG(A22, "RD_CREDIT_RATING_GLOBAL", "Issuer Credit Rating", "Local Currency LT|0")</f>
        <v/>
      </c>
      <c r="O22" s="9" t="str">
        <f>_xll.SNL.Clients.Office.Excel.Functions.SPG(A22, "RD_CWOL_GLOBAL", "Issuer Credit Rating", "Local Currency LT|0")</f>
        <v/>
      </c>
      <c r="P22" s="9" t="str">
        <f>_xll.SNL.Clients.Office.Excel.Functions.SPG(A22, "RD_RATING_ACTION_GLOBAL", "Issuer Credit Rating", "Local Currency LT|0")</f>
        <v/>
      </c>
      <c r="Q22" s="10" t="str">
        <f>_xll.SNL.Clients.Office.Excel.Functions.SPG(A22, "RD_LAST_REVIEW_DATE_GLOBAL", "Issuer Credit Rating", "Local Currency LT")</f>
        <v/>
      </c>
      <c r="R22" s="10" t="str">
        <f>_xll.SNL.Clients.Office.Excel.Functions.SPG(A22, "RD_CREDIT_RATING_DATE_GLOBAL", "Issuer Credit Rating", "Local Currency LT|0")</f>
        <v/>
      </c>
      <c r="S22" s="10" t="str">
        <f>_xll.SNL.Clients.Office.Excel.Functions.SPG(A22, "RD_CREDIT_WATCH_OUTLOOK_DATE_GLOBAL", "Issuer Credit Rating", "Local Currency LT|0")</f>
        <v/>
      </c>
    </row>
    <row r="23" spans="1:19">
      <c r="A23" s="12" t="s">
        <v>1664</v>
      </c>
      <c r="B23" s="10">
        <f>_xll.SNL.Clients.Office.Excel.Functions.SPG(A23,"SP_IPO_DATE")</f>
        <v>41556</v>
      </c>
      <c r="C23" s="5">
        <f>_xll.SNL.Clients.Office.Excel.Functions.SPG(A23, "SP_VOLUME_AVG_WEEKLY_TO_SHARES_OUT", , "1M")</f>
        <v>7.9506456096341163</v>
      </c>
      <c r="D23" s="5">
        <f>_xll.SNL.Clients.Office.Excel.Functions.SPG(A23, "SP_VOLUME_AVG_WEEKLY_TO_SHARES_OUT", , "3M")</f>
        <v>6.7487305729454565</v>
      </c>
      <c r="E23" s="5">
        <f>_xll.SNL.Clients.Office.Excel.Functions.SPG(A23, "SP_VOLUME_AVG_DAILY_TO_1YR_AVG_DAILY", , "1M")</f>
        <v>121.95</v>
      </c>
      <c r="F23" s="5">
        <f>_xll.SNL.Clients.Office.Excel.Functions.SPG(A23, "SP_VOLUME_AVG_DAILY_TO_1YR_AVG_DAILY", , "3M")</f>
        <v>103.52</v>
      </c>
      <c r="G23" s="9" t="str">
        <f>_xll.SNL.Clients.Office.Excel.Functions.SPG(A23, "IQ_SECTOR")</f>
        <v>Energy</v>
      </c>
      <c r="H23" s="9" t="str">
        <f>_xll.SNL.Clients.Office.Excel.Functions.SPG(A23, "IQ_INDUSTRY_GROUP")</f>
        <v>Energy</v>
      </c>
      <c r="I23" s="9" t="str">
        <f>_xll.SNL.Clients.Office.Excel.Functions.SPG(A23, "IQ_INDUSTRY")</f>
        <v>Oil, Gas and Consumable Fuels</v>
      </c>
      <c r="J23" s="9" t="str">
        <f>_xll.SNL.Clients.Office.Excel.Functions.SPG(A23, "IQ_PRIMARY_INDUSTRY")</f>
        <v>Oil and Gas Exploration and Production</v>
      </c>
      <c r="K23" s="9" t="str">
        <f>_xll.SNL.Clients.Office.Excel.Functions.SPG(A23, "NAICS_CODE", "Primary")</f>
        <v>2111 - Oil and Gas Extraction</v>
      </c>
      <c r="L23" s="9" t="str">
        <f>_xll.SNL.Clients.Office.Excel.Functions.SPG(A23, "SP_TOPICTAG")</f>
        <v>Freight Service; Marine Transportation</v>
      </c>
      <c r="M23" s="5">
        <f>_xll.SNL.Clients.Office.Excel.Functions.SPG(A23, "SP_PCT_SHARES_OWNED_ALL_INSTITUTIONS")</f>
        <v>83.62</v>
      </c>
      <c r="N23" s="9" t="str">
        <f>_xll.SNL.Clients.Office.Excel.Functions.SPG(A23, "RD_CREDIT_RATING_GLOBAL", "Issuer Credit Rating", "Local Currency LT|0")</f>
        <v>BBB-</v>
      </c>
      <c r="O23" s="9" t="str">
        <f>_xll.SNL.Clients.Office.Excel.Functions.SPG(A23, "RD_CWOL_GLOBAL", "Issuer Credit Rating", "Local Currency LT|0")</f>
        <v>Stable</v>
      </c>
      <c r="P23" s="9" t="str">
        <f>_xll.SNL.Clients.Office.Excel.Functions.SPG(A23, "RD_RATING_ACTION_GLOBAL", "Issuer Credit Rating", "Local Currency LT|0")</f>
        <v>Upgrade | CreditWatch/Outlook (05/15/2024)</v>
      </c>
      <c r="Q23" s="10">
        <f>_xll.SNL.Clients.Office.Excel.Functions.SPG(A23, "RD_LAST_REVIEW_DATE_GLOBAL", "Issuer Credit Rating", "Local Currency LT")</f>
        <v>45589</v>
      </c>
      <c r="R23" s="10">
        <f>_xll.SNL.Clients.Office.Excel.Functions.SPG(A23, "RD_CREDIT_RATING_DATE_GLOBAL", "Issuer Credit Rating", "Local Currency LT|0")</f>
        <v>45427</v>
      </c>
      <c r="S23" s="10">
        <f>_xll.SNL.Clients.Office.Excel.Functions.SPG(A23, "RD_CREDIT_WATCH_OUTLOOK_DATE_GLOBAL", "Issuer Credit Rating", "Local Currency LT|0")</f>
        <v>45427</v>
      </c>
    </row>
    <row r="24" spans="1:19">
      <c r="A24" s="12" t="s">
        <v>1665</v>
      </c>
      <c r="B24" s="10">
        <f>_xll.SNL.Clients.Office.Excel.Functions.SPG(A24,"SP_IPO_DATE")</f>
        <v>42180</v>
      </c>
      <c r="C24" s="5">
        <f>_xll.SNL.Clients.Office.Excel.Functions.SPG(A24, "SP_VOLUME_AVG_WEEKLY_TO_SHARES_OUT", , "1M")</f>
        <v>7.1506325593259676</v>
      </c>
      <c r="D24" s="5">
        <f>_xll.SNL.Clients.Office.Excel.Functions.SPG(A24, "SP_VOLUME_AVG_WEEKLY_TO_SHARES_OUT", , "3M")</f>
        <v>4.9347690838615303</v>
      </c>
      <c r="E24" s="5">
        <f>_xll.SNL.Clients.Office.Excel.Functions.SPG(A24, "SP_VOLUME_AVG_DAILY_TO_1YR_AVG_DAILY", , "1M")</f>
        <v>125.59</v>
      </c>
      <c r="F24" s="5">
        <f>_xll.SNL.Clients.Office.Excel.Functions.SPG(A24, "SP_VOLUME_AVG_DAILY_TO_1YR_AVG_DAILY", , "3M")</f>
        <v>86.67</v>
      </c>
      <c r="G24" s="9" t="str">
        <f>_xll.SNL.Clients.Office.Excel.Functions.SPG(A24, "IQ_SECTOR")</f>
        <v>Information Technology</v>
      </c>
      <c r="H24" s="9" t="str">
        <f>_xll.SNL.Clients.Office.Excel.Functions.SPG(A24, "IQ_INDUSTRY_GROUP")</f>
        <v>Software and Services</v>
      </c>
      <c r="I24" s="9" t="str">
        <f>_xll.SNL.Clients.Office.Excel.Functions.SPG(A24, "IQ_INDUSTRY")</f>
        <v>Software</v>
      </c>
      <c r="J24" s="9" t="str">
        <f>_xll.SNL.Clients.Office.Excel.Functions.SPG(A24, "IQ_PRIMARY_INDUSTRY")</f>
        <v>Application Software</v>
      </c>
      <c r="K24" s="9" t="str">
        <f>_xll.SNL.Clients.Office.Excel.Functions.SPG(A24, "NAICS_CODE", "Primary")</f>
        <v>513210 - Software Publishers</v>
      </c>
      <c r="L24" s="9" t="str">
        <f>_xll.SNL.Clients.Office.Excel.Functions.SPG(A24, "SP_TOPICTAG")</f>
        <v>Software Development; Cloud Management; Data Integration; Customer Relationship Management; Cloud Infrastructure; Process Automation; Real Estate Technology</v>
      </c>
      <c r="M24" s="5">
        <f>_xll.SNL.Clients.Office.Excel.Functions.SPG(A24, "SP_PCT_SHARES_OWNED_ALL_INSTITUTIONS")</f>
        <v>53.19</v>
      </c>
      <c r="N24" s="9" t="str">
        <f>_xll.SNL.Clients.Office.Excel.Functions.SPG(A24, "RD_CREDIT_RATING_GLOBAL", "Issuer Credit Rating", "Local Currency LT|0")</f>
        <v/>
      </c>
      <c r="O24" s="9" t="str">
        <f>_xll.SNL.Clients.Office.Excel.Functions.SPG(A24, "RD_CWOL_GLOBAL", "Issuer Credit Rating", "Local Currency LT|0")</f>
        <v/>
      </c>
      <c r="P24" s="9" t="str">
        <f>_xll.SNL.Clients.Office.Excel.Functions.SPG(A24, "RD_RATING_ACTION_GLOBAL", "Issuer Credit Rating", "Local Currency LT|0")</f>
        <v/>
      </c>
      <c r="Q24" s="10" t="str">
        <f>_xll.SNL.Clients.Office.Excel.Functions.SPG(A24, "RD_LAST_REVIEW_DATE_GLOBAL", "Issuer Credit Rating", "Local Currency LT")</f>
        <v/>
      </c>
      <c r="R24" s="10" t="str">
        <f>_xll.SNL.Clients.Office.Excel.Functions.SPG(A24, "RD_CREDIT_RATING_DATE_GLOBAL", "Issuer Credit Rating", "Local Currency LT|0")</f>
        <v/>
      </c>
      <c r="S24" s="10" t="str">
        <f>_xll.SNL.Clients.Office.Excel.Functions.SPG(A24, "RD_CREDIT_WATCH_OUTLOOK_DATE_GLOBAL", "Issuer Credit Rating", "Local Currency LT|0")</f>
        <v/>
      </c>
    </row>
    <row r="25" spans="1:19">
      <c r="A25" s="12" t="s">
        <v>1666</v>
      </c>
      <c r="B25" t="str">
        <f>_xll.SNL.Clients.Office.Excel.Functions.SPG(A25,"SP_IPO_DATE")</f>
        <v/>
      </c>
      <c r="C25" s="5">
        <f>_xll.SNL.Clients.Office.Excel.Functions.SPG(A25, "SP_VOLUME_AVG_WEEKLY_TO_SHARES_OUT", , "1M")</f>
        <v>3.8992113351706665</v>
      </c>
      <c r="D25" s="5">
        <f>_xll.SNL.Clients.Office.Excel.Functions.SPG(A25, "SP_VOLUME_AVG_WEEKLY_TO_SHARES_OUT", , "3M")</f>
        <v>3.9287529535073045</v>
      </c>
      <c r="E25" s="5">
        <f>_xll.SNL.Clients.Office.Excel.Functions.SPG(A25, "SP_VOLUME_AVG_DAILY_TO_1YR_AVG_DAILY", , "1M")</f>
        <v>99.38</v>
      </c>
      <c r="F25" s="5">
        <f>_xll.SNL.Clients.Office.Excel.Functions.SPG(A25, "SP_VOLUME_AVG_DAILY_TO_1YR_AVG_DAILY", , "3M")</f>
        <v>100.14</v>
      </c>
      <c r="G25" s="9" t="str">
        <f>_xll.SNL.Clients.Office.Excel.Functions.SPG(A25, "IQ_SECTOR")</f>
        <v>Industrials</v>
      </c>
      <c r="H25" s="9" t="str">
        <f>_xll.SNL.Clients.Office.Excel.Functions.SPG(A25, "IQ_INDUSTRY_GROUP")</f>
        <v>Capital Goods</v>
      </c>
      <c r="I25" s="9" t="str">
        <f>_xll.SNL.Clients.Office.Excel.Functions.SPG(A25, "IQ_INDUSTRY")</f>
        <v>Trading Companies and Distributors</v>
      </c>
      <c r="J25" s="9" t="str">
        <f>_xll.SNL.Clients.Office.Excel.Functions.SPG(A25, "IQ_PRIMARY_INDUSTRY")</f>
        <v>Trading Companies and Distributors</v>
      </c>
      <c r="K25" s="9" t="str">
        <f>_xll.SNL.Clients.Office.Excel.Functions.SPG(A25, "NAICS_CODE", "Primary")</f>
        <v>4238 - Machinery, Equipment, and Supplies Merchant Wholesalers</v>
      </c>
      <c r="L25" s="9" t="str">
        <f>_xll.SNL.Clients.Office.Excel.Functions.SPG(A25, "SP_TOPICTAG")</f>
        <v>EDI (Electronic Data Interchange); Freight Service; Industrial Automation; RFID (Radio Frequency Identification); Sensors; Courier Service; Process Automation</v>
      </c>
      <c r="M25" s="5">
        <f>_xll.SNL.Clients.Office.Excel.Functions.SPG(A25, "SP_PCT_SHARES_OWNED_ALL_INSTITUTIONS")</f>
        <v>94.28</v>
      </c>
      <c r="N25" s="9" t="str">
        <f>_xll.SNL.Clients.Office.Excel.Functions.SPG(A25, "RD_CREDIT_RATING_GLOBAL", "Issuer Credit Rating", "Local Currency LT|0")</f>
        <v/>
      </c>
      <c r="O25" s="9" t="str">
        <f>_xll.SNL.Clients.Office.Excel.Functions.SPG(A25, "RD_CWOL_GLOBAL", "Issuer Credit Rating", "Local Currency LT|0")</f>
        <v/>
      </c>
      <c r="P25" s="9" t="str">
        <f>_xll.SNL.Clients.Office.Excel.Functions.SPG(A25, "RD_RATING_ACTION_GLOBAL", "Issuer Credit Rating", "Local Currency LT|0")</f>
        <v/>
      </c>
      <c r="Q25" s="10" t="str">
        <f>_xll.SNL.Clients.Office.Excel.Functions.SPG(A25, "RD_LAST_REVIEW_DATE_GLOBAL", "Issuer Credit Rating", "Local Currency LT")</f>
        <v/>
      </c>
      <c r="R25" s="10" t="str">
        <f>_xll.SNL.Clients.Office.Excel.Functions.SPG(A25, "RD_CREDIT_RATING_DATE_GLOBAL", "Issuer Credit Rating", "Local Currency LT|0")</f>
        <v/>
      </c>
      <c r="S25" s="10" t="str">
        <f>_xll.SNL.Clients.Office.Excel.Functions.SPG(A25, "RD_CREDIT_WATCH_OUTLOOK_DATE_GLOBAL", "Issuer Credit Rating", "Local Currency LT|0")</f>
        <v/>
      </c>
    </row>
    <row r="26" spans="1:19">
      <c r="A26" s="12" t="s">
        <v>1667</v>
      </c>
      <c r="B26" t="str">
        <f>_xll.SNL.Clients.Office.Excel.Functions.SPG(A26,"SP_IPO_DATE")</f>
        <v/>
      </c>
      <c r="C26" s="5">
        <f>_xll.SNL.Clients.Office.Excel.Functions.SPG(A26, "SP_VOLUME_AVG_WEEKLY_TO_SHARES_OUT", , "1M")</f>
        <v>2.8024393216753523</v>
      </c>
      <c r="D26" s="5">
        <f>_xll.SNL.Clients.Office.Excel.Functions.SPG(A26, "SP_VOLUME_AVG_WEEKLY_TO_SHARES_OUT", , "3M")</f>
        <v>2.2762917291584981</v>
      </c>
      <c r="E26" s="5">
        <f>_xll.SNL.Clients.Office.Excel.Functions.SPG(A26, "SP_VOLUME_AVG_DAILY_TO_1YR_AVG_DAILY", , "1M")</f>
        <v>128.31</v>
      </c>
      <c r="F26" s="5">
        <f>_xll.SNL.Clients.Office.Excel.Functions.SPG(A26, "SP_VOLUME_AVG_DAILY_TO_1YR_AVG_DAILY", , "3M")</f>
        <v>104.22</v>
      </c>
      <c r="G26" s="9" t="str">
        <f>_xll.SNL.Clients.Office.Excel.Functions.SPG(A26, "IQ_SECTOR")</f>
        <v>Materials</v>
      </c>
      <c r="H26" s="9" t="str">
        <f>_xll.SNL.Clients.Office.Excel.Functions.SPG(A26, "IQ_INDUSTRY_GROUP")</f>
        <v>Materials</v>
      </c>
      <c r="I26" s="9" t="str">
        <f>_xll.SNL.Clients.Office.Excel.Functions.SPG(A26, "IQ_INDUSTRY")</f>
        <v>Containers and Packaging</v>
      </c>
      <c r="J26" s="9" t="str">
        <f>_xll.SNL.Clients.Office.Excel.Functions.SPG(A26, "IQ_PRIMARY_INDUSTRY")</f>
        <v>Metal, Glass and Plastic Containers</v>
      </c>
      <c r="K26" s="9" t="str">
        <f>_xll.SNL.Clients.Office.Excel.Functions.SPG(A26, "NAICS_CODE", "Primary")</f>
        <v>326199 - All Other Plastics Product Manufacturing</v>
      </c>
      <c r="L26" s="9" t="str">
        <f>_xll.SNL.Clients.Office.Excel.Functions.SPG(A26, "SP_TOPICTAG")</f>
        <v>Health Diagnostics; MHealth; Immunology; Pulmonology; Respiratory</v>
      </c>
      <c r="M26" s="5">
        <f>_xll.SNL.Clients.Office.Excel.Functions.SPG(A26, "SP_PCT_SHARES_OWNED_ALL_INSTITUTIONS")</f>
        <v>91.18</v>
      </c>
      <c r="N26" s="9" t="str">
        <f>_xll.SNL.Clients.Office.Excel.Functions.SPG(A26, "RD_CREDIT_RATING_GLOBAL", "Issuer Credit Rating", "Local Currency LT|0")</f>
        <v>BBB-</v>
      </c>
      <c r="O26" s="9" t="str">
        <f>_xll.SNL.Clients.Office.Excel.Functions.SPG(A26, "RD_CWOL_GLOBAL", "Issuer Credit Rating", "Local Currency LT|0")</f>
        <v>Stable</v>
      </c>
      <c r="P26" s="9" t="str">
        <f>_xll.SNL.Clients.Office.Excel.Functions.SPG(A26, "RD_RATING_ACTION_GLOBAL", "Issuer Credit Rating", "Local Currency LT|0")</f>
        <v>New Rating | CreditWatch/Outlook (02/22/2022)</v>
      </c>
      <c r="Q26" s="10">
        <f>_xll.SNL.Clients.Office.Excel.Functions.SPG(A26, "RD_LAST_REVIEW_DATE_GLOBAL", "Issuer Credit Rating", "Local Currency LT")</f>
        <v>45489</v>
      </c>
      <c r="R26" s="10">
        <f>_xll.SNL.Clients.Office.Excel.Functions.SPG(A26, "RD_CREDIT_RATING_DATE_GLOBAL", "Issuer Credit Rating", "Local Currency LT|0")</f>
        <v>44614</v>
      </c>
      <c r="S26" s="10">
        <f>_xll.SNL.Clients.Office.Excel.Functions.SPG(A26, "RD_CREDIT_WATCH_OUTLOOK_DATE_GLOBAL", "Issuer Credit Rating", "Local Currency LT|0")</f>
        <v>44614</v>
      </c>
    </row>
    <row r="27" spans="1:19">
      <c r="A27" s="12" t="s">
        <v>1668</v>
      </c>
      <c r="B27" s="10">
        <f>_xll.SNL.Clients.Office.Excel.Functions.SPG(A27,"SP_IPO_DATE")</f>
        <v>41619</v>
      </c>
      <c r="C27" s="5">
        <f>_xll.SNL.Clients.Office.Excel.Functions.SPG(A27, "SP_VOLUME_AVG_WEEKLY_TO_SHARES_OUT", , "1M")</f>
        <v>4.153403266469649</v>
      </c>
      <c r="D27" s="5">
        <f>_xll.SNL.Clients.Office.Excel.Functions.SPG(A27, "SP_VOLUME_AVG_WEEKLY_TO_SHARES_OUT", , "3M")</f>
        <v>3.9272457776828951</v>
      </c>
      <c r="E27" s="5">
        <f>_xll.SNL.Clients.Office.Excel.Functions.SPG(A27, "SP_VOLUME_AVG_DAILY_TO_1YR_AVG_DAILY", , "1M")</f>
        <v>102.49</v>
      </c>
      <c r="F27" s="5">
        <f>_xll.SNL.Clients.Office.Excel.Functions.SPG(A27, "SP_VOLUME_AVG_DAILY_TO_1YR_AVG_DAILY", , "3M")</f>
        <v>96.91</v>
      </c>
      <c r="G27" s="9" t="str">
        <f>_xll.SNL.Clients.Office.Excel.Functions.SPG(A27, "IQ_SECTOR")</f>
        <v>Consumer Discretionary</v>
      </c>
      <c r="H27" s="9" t="str">
        <f>_xll.SNL.Clients.Office.Excel.Functions.SPG(A27, "IQ_INDUSTRY_GROUP")</f>
        <v>Consumer Services</v>
      </c>
      <c r="I27" s="9" t="str">
        <f>_xll.SNL.Clients.Office.Excel.Functions.SPG(A27, "IQ_INDUSTRY")</f>
        <v>Hotels, Restaurants and Leisure</v>
      </c>
      <c r="J27" s="9" t="str">
        <f>_xll.SNL.Clients.Office.Excel.Functions.SPG(A27, "IQ_PRIMARY_INDUSTRY")</f>
        <v>Restaurants</v>
      </c>
      <c r="K27" s="9" t="str">
        <f>_xll.SNL.Clients.Office.Excel.Functions.SPG(A27, "NAICS_CODE", "Primary")</f>
        <v>72251 - Restaurants and Other Eating Places</v>
      </c>
      <c r="L27" s="9" t="str">
        <f>_xll.SNL.Clients.Office.Excel.Functions.SPG(A27, "SP_TOPICTAG")</f>
        <v>Fast-Moving Consumer Goods; Food Delivery</v>
      </c>
      <c r="M27" s="5">
        <f>_xll.SNL.Clients.Office.Excel.Functions.SPG(A27, "SP_PCT_SHARES_OWNED_ALL_INSTITUTIONS")</f>
        <v>97.76</v>
      </c>
      <c r="N27" s="9" t="str">
        <f>_xll.SNL.Clients.Office.Excel.Functions.SPG(A27, "RD_CREDIT_RATING_GLOBAL", "Issuer Credit Rating", "Local Currency LT|0")</f>
        <v>BB</v>
      </c>
      <c r="O27" s="9" t="str">
        <f>_xll.SNL.Clients.Office.Excel.Functions.SPG(A27, "RD_CWOL_GLOBAL", "Issuer Credit Rating", "Local Currency LT|0")</f>
        <v>Stable</v>
      </c>
      <c r="P27" s="9" t="str">
        <f>_xll.SNL.Clients.Office.Excel.Functions.SPG(A27, "RD_RATING_ACTION_GLOBAL", "Issuer Credit Rating", "Local Currency LT|0")</f>
        <v>Upgrade | CreditWatch/Outlook (06/06/2023)</v>
      </c>
      <c r="Q27" s="10">
        <f>_xll.SNL.Clients.Office.Excel.Functions.SPG(A27, "RD_LAST_REVIEW_DATE_GLOBAL", "Issuer Credit Rating", "Local Currency LT")</f>
        <v>45495</v>
      </c>
      <c r="R27" s="10">
        <f>_xll.SNL.Clients.Office.Excel.Functions.SPG(A27, "RD_CREDIT_RATING_DATE_GLOBAL", "Issuer Credit Rating", "Local Currency LT|0")</f>
        <v>45083</v>
      </c>
      <c r="S27" s="10">
        <f>_xll.SNL.Clients.Office.Excel.Functions.SPG(A27, "RD_CREDIT_WATCH_OUTLOOK_DATE_GLOBAL", "Issuer Credit Rating", "Local Currency LT|0")</f>
        <v>45083</v>
      </c>
    </row>
    <row r="28" spans="1:19">
      <c r="A28" s="12" t="s">
        <v>1669</v>
      </c>
      <c r="B28" s="10">
        <f>_xll.SNL.Clients.Office.Excel.Functions.SPG(A28,"SP_IPO_DATE")</f>
        <v>43383</v>
      </c>
      <c r="C28" s="5">
        <f>_xll.SNL.Clients.Office.Excel.Functions.SPG(A28, "SP_VOLUME_AVG_WEEKLY_TO_SHARES_OUT", , "1M")</f>
        <v>7.6428159385364083</v>
      </c>
      <c r="D28" s="5">
        <f>_xll.SNL.Clients.Office.Excel.Functions.SPG(A28, "SP_VOLUME_AVG_WEEKLY_TO_SHARES_OUT", , "3M")</f>
        <v>7.2766316345739837</v>
      </c>
      <c r="E28" s="5">
        <f>_xll.SNL.Clients.Office.Excel.Functions.SPG(A28, "SP_VOLUME_AVG_DAILY_TO_1YR_AVG_DAILY", , "1M")</f>
        <v>98.78</v>
      </c>
      <c r="F28" s="5">
        <f>_xll.SNL.Clients.Office.Excel.Functions.SPG(A28, "SP_VOLUME_AVG_DAILY_TO_1YR_AVG_DAILY", , "3M")</f>
        <v>94.05</v>
      </c>
      <c r="G28" s="9" t="str">
        <f>_xll.SNL.Clients.Office.Excel.Functions.SPG(A28, "IQ_SECTOR")</f>
        <v>Materials</v>
      </c>
      <c r="H28" s="9" t="str">
        <f>_xll.SNL.Clients.Office.Excel.Functions.SPG(A28, "IQ_INDUSTRY_GROUP")</f>
        <v>Materials</v>
      </c>
      <c r="I28" s="9" t="str">
        <f>_xll.SNL.Clients.Office.Excel.Functions.SPG(A28, "IQ_INDUSTRY")</f>
        <v>Chemicals</v>
      </c>
      <c r="J28" s="9" t="str">
        <f>_xll.SNL.Clients.Office.Excel.Functions.SPG(A28, "IQ_PRIMARY_INDUSTRY")</f>
        <v>Specialty Chemicals</v>
      </c>
      <c r="K28" s="9" t="str">
        <f>_xll.SNL.Clients.Office.Excel.Functions.SPG(A28, "NAICS_CODE", "Primary")</f>
        <v>32518 - Other Basic Inorganic Chemical Manufacturing</v>
      </c>
      <c r="L28" s="9" t="str">
        <f>_xll.SNL.Clients.Office.Excel.Functions.SPG(A28, "SP_TOPICTAG")</f>
        <v>Clean Energy; Energy Storage; Disposal and Recycling; CleanTech</v>
      </c>
      <c r="M28" s="5">
        <f>_xll.SNL.Clients.Office.Excel.Functions.SPG(A28, "SP_PCT_SHARES_OWNED_ALL_INSTITUTIONS")</f>
        <v>70.12</v>
      </c>
      <c r="N28" s="9" t="str">
        <f>_xll.SNL.Clients.Office.Excel.Functions.SPG(A28, "RD_CREDIT_RATING_GLOBAL", "Issuer Credit Rating", "Local Currency LT|0")</f>
        <v/>
      </c>
      <c r="O28" s="9" t="str">
        <f>_xll.SNL.Clients.Office.Excel.Functions.SPG(A28, "RD_CWOL_GLOBAL", "Issuer Credit Rating", "Local Currency LT|0")</f>
        <v/>
      </c>
      <c r="P28" s="9" t="str">
        <f>_xll.SNL.Clients.Office.Excel.Functions.SPG(A28, "RD_RATING_ACTION_GLOBAL", "Issuer Credit Rating", "Local Currency LT|0")</f>
        <v/>
      </c>
      <c r="Q28" s="10" t="str">
        <f>_xll.SNL.Clients.Office.Excel.Functions.SPG(A28, "RD_LAST_REVIEW_DATE_GLOBAL", "Issuer Credit Rating", "Local Currency LT")</f>
        <v/>
      </c>
      <c r="R28" s="10" t="str">
        <f>_xll.SNL.Clients.Office.Excel.Functions.SPG(A28, "RD_CREDIT_RATING_DATE_GLOBAL", "Issuer Credit Rating", "Local Currency LT|0")</f>
        <v/>
      </c>
      <c r="S28" s="10" t="str">
        <f>_xll.SNL.Clients.Office.Excel.Functions.SPG(A28, "RD_CREDIT_WATCH_OUTLOOK_DATE_GLOBAL", "Issuer Credit Rating", "Local Currency LT|0")</f>
        <v/>
      </c>
    </row>
    <row r="29" spans="1:19">
      <c r="A29" s="12" t="s">
        <v>1670</v>
      </c>
      <c r="B29" t="str">
        <f>_xll.SNL.Clients.Office.Excel.Functions.SPG(A29,"SP_IPO_DATE")</f>
        <v/>
      </c>
      <c r="C29" s="5">
        <f>_xll.SNL.Clients.Office.Excel.Functions.SPG(A29, "SP_VOLUME_AVG_WEEKLY_TO_SHARES_OUT", , "1M")</f>
        <v>5.1612587302804274</v>
      </c>
      <c r="D29" s="5">
        <f>_xll.SNL.Clients.Office.Excel.Functions.SPG(A29, "SP_VOLUME_AVG_WEEKLY_TO_SHARES_OUT", , "3M")</f>
        <v>4.4182100521105125</v>
      </c>
      <c r="E29" s="5">
        <f>_xll.SNL.Clients.Office.Excel.Functions.SPG(A29, "SP_VOLUME_AVG_DAILY_TO_1YR_AVG_DAILY", , "1M")</f>
        <v>119.57</v>
      </c>
      <c r="F29" s="5">
        <f>_xll.SNL.Clients.Office.Excel.Functions.SPG(A29, "SP_VOLUME_AVG_DAILY_TO_1YR_AVG_DAILY", , "3M")</f>
        <v>102.35</v>
      </c>
      <c r="G29" s="9" t="str">
        <f>_xll.SNL.Clients.Office.Excel.Functions.SPG(A29, "IQ_SECTOR")</f>
        <v>Information Technology</v>
      </c>
      <c r="H29" s="9" t="str">
        <f>_xll.SNL.Clients.Office.Excel.Functions.SPG(A29, "IQ_INDUSTRY_GROUP")</f>
        <v>Technology Hardware and Equipment</v>
      </c>
      <c r="I29" s="9" t="str">
        <f>_xll.SNL.Clients.Office.Excel.Functions.SPG(A29, "IQ_INDUSTRY")</f>
        <v>Electronic Equipment, Instruments and Components</v>
      </c>
      <c r="J29" s="9" t="str">
        <f>_xll.SNL.Clients.Office.Excel.Functions.SPG(A29, "IQ_PRIMARY_INDUSTRY")</f>
        <v>Technology Distributors</v>
      </c>
      <c r="K29" s="9" t="str">
        <f>_xll.SNL.Clients.Office.Excel.Functions.SPG(A29, "NAICS_CODE", "Primary")</f>
        <v>423690 - Other Electronic Parts and Equipment Merchant Wholesalers</v>
      </c>
      <c r="L29" s="9" t="str">
        <f>_xll.SNL.Clients.Office.Excel.Functions.SPG(A29, "SP_TOPICTAG")</f>
        <v>Cloud Management; Data Integration; Data Protection; Cloud Data Services; Cloud Infrastructure; Cloud Security; Data Center Technology</v>
      </c>
      <c r="M29" s="5">
        <f>_xll.SNL.Clients.Office.Excel.Functions.SPG(A29, "SP_PCT_SHARES_OWNED_ALL_INSTITUTIONS")</f>
        <v>104.51</v>
      </c>
      <c r="N29" s="9" t="str">
        <f>_xll.SNL.Clients.Office.Excel.Functions.SPG(A29, "RD_CREDIT_RATING_GLOBAL", "Issuer Credit Rating", "Local Currency LT|0")</f>
        <v>BBB-</v>
      </c>
      <c r="O29" s="9" t="str">
        <f>_xll.SNL.Clients.Office.Excel.Functions.SPG(A29, "RD_CWOL_GLOBAL", "Issuer Credit Rating", "Local Currency LT|0")</f>
        <v>Stable</v>
      </c>
      <c r="P29" s="9" t="str">
        <f>_xll.SNL.Clients.Office.Excel.Functions.SPG(A29, "RD_RATING_ACTION_GLOBAL", "Issuer Credit Rating", "Local Currency LT|0")</f>
        <v>CreditWatch/Outlook (12/19/2005)</v>
      </c>
      <c r="Q29" s="10">
        <f>_xll.SNL.Clients.Office.Excel.Functions.SPG(A29, "RD_LAST_REVIEW_DATE_GLOBAL", "Issuer Credit Rating", "Local Currency LT")</f>
        <v>45579</v>
      </c>
      <c r="R29" s="10">
        <f>_xll.SNL.Clients.Office.Excel.Functions.SPG(A29, "RD_CREDIT_RATING_DATE_GLOBAL", "Issuer Credit Rating", "Local Currency LT|0")</f>
        <v>37539</v>
      </c>
      <c r="S29" s="10">
        <f>_xll.SNL.Clients.Office.Excel.Functions.SPG(A29, "RD_CREDIT_WATCH_OUTLOOK_DATE_GLOBAL", "Issuer Credit Rating", "Local Currency LT|0")</f>
        <v>38705</v>
      </c>
    </row>
    <row r="30" spans="1:19">
      <c r="A30" s="12" t="s">
        <v>1671</v>
      </c>
      <c r="B30" t="str">
        <f>_xll.SNL.Clients.Office.Excel.Functions.SPG(A30,"SP_IPO_DATE")</f>
        <v/>
      </c>
      <c r="C30" s="5">
        <f>_xll.SNL.Clients.Office.Excel.Functions.SPG(A30, "SP_VOLUME_AVG_WEEKLY_TO_SHARES_OUT", , "1M")</f>
        <v>4.5666887524240467</v>
      </c>
      <c r="D30" s="5">
        <f>_xll.SNL.Clients.Office.Excel.Functions.SPG(A30, "SP_VOLUME_AVG_WEEKLY_TO_SHARES_OUT", , "3M")</f>
        <v>4.4078282367537591</v>
      </c>
      <c r="E30" s="5">
        <f>_xll.SNL.Clients.Office.Excel.Functions.SPG(A30, "SP_VOLUME_AVG_DAILY_TO_1YR_AVG_DAILY", , "1M")</f>
        <v>124.72</v>
      </c>
      <c r="F30" s="5">
        <f>_xll.SNL.Clients.Office.Excel.Functions.SPG(A30, "SP_VOLUME_AVG_DAILY_TO_1YR_AVG_DAILY", , "3M")</f>
        <v>120.38</v>
      </c>
      <c r="G30" s="9" t="str">
        <f>_xll.SNL.Clients.Office.Excel.Functions.SPG(A30, "IQ_SECTOR")</f>
        <v>Information Technology</v>
      </c>
      <c r="H30" s="9" t="str">
        <f>_xll.SNL.Clients.Office.Excel.Functions.SPG(A30, "IQ_INDUSTRY_GROUP")</f>
        <v>Software and Services</v>
      </c>
      <c r="I30" s="9" t="str">
        <f>_xll.SNL.Clients.Office.Excel.Functions.SPG(A30, "IQ_INDUSTRY")</f>
        <v>IT Services</v>
      </c>
      <c r="J30" s="9" t="str">
        <f>_xll.SNL.Clients.Office.Excel.Functions.SPG(A30, "IQ_PRIMARY_INDUSTRY")</f>
        <v>IT Consulting and Other Services</v>
      </c>
      <c r="K30" s="9" t="str">
        <f>_xll.SNL.Clients.Office.Excel.Functions.SPG(A30, "NAICS_CODE", "Primary")</f>
        <v>5613 - Employment Services</v>
      </c>
      <c r="L30" s="9" t="str">
        <f>_xll.SNL.Clients.Office.Excel.Functions.SPG(A30, "SP_TOPICTAG")</f>
        <v>Software Development; E-learning; Team Collaboration; Artificial Intelligence</v>
      </c>
      <c r="M30" s="5">
        <f>_xll.SNL.Clients.Office.Excel.Functions.SPG(A30, "SP_PCT_SHARES_OWNED_ALL_INSTITUTIONS")</f>
        <v>100.15</v>
      </c>
      <c r="N30" s="9" t="str">
        <f>_xll.SNL.Clients.Office.Excel.Functions.SPG(A30, "RD_CREDIT_RATING_GLOBAL", "Issuer Credit Rating", "Local Currency LT|0")</f>
        <v>BB+</v>
      </c>
      <c r="O30" s="9" t="str">
        <f>_xll.SNL.Clients.Office.Excel.Functions.SPG(A30, "RD_CWOL_GLOBAL", "Issuer Credit Rating", "Local Currency LT|0")</f>
        <v>Stable</v>
      </c>
      <c r="P30" s="9" t="str">
        <f>_xll.SNL.Clients.Office.Excel.Functions.SPG(A30, "RD_RATING_ACTION_GLOBAL", "Issuer Credit Rating", "Local Currency LT|0")</f>
        <v>Upgrade | CreditWatch/Outlook (09/23/2024)</v>
      </c>
      <c r="Q30" s="10">
        <f>_xll.SNL.Clients.Office.Excel.Functions.SPG(A30, "RD_LAST_REVIEW_DATE_GLOBAL", "Issuer Credit Rating", "Local Currency LT")</f>
        <v>45558</v>
      </c>
      <c r="R30" s="10">
        <f>_xll.SNL.Clients.Office.Excel.Functions.SPG(A30, "RD_CREDIT_RATING_DATE_GLOBAL", "Issuer Credit Rating", "Local Currency LT|0")</f>
        <v>45558</v>
      </c>
      <c r="S30" s="10">
        <f>_xll.SNL.Clients.Office.Excel.Functions.SPG(A30, "RD_CREDIT_WATCH_OUTLOOK_DATE_GLOBAL", "Issuer Credit Rating", "Local Currency LT|0")</f>
        <v>45558</v>
      </c>
    </row>
    <row r="31" spans="1:19">
      <c r="A31" s="12" t="s">
        <v>1672</v>
      </c>
      <c r="B31" t="str">
        <f>_xll.SNL.Clients.Office.Excel.Functions.SPG(A31,"SP_IPO_DATE")</f>
        <v/>
      </c>
      <c r="C31" s="5">
        <f>_xll.SNL.Clients.Office.Excel.Functions.SPG(A31, "SP_VOLUME_AVG_WEEKLY_TO_SHARES_OUT", , "1M")</f>
        <v>7.68125854478183</v>
      </c>
      <c r="D31" s="5">
        <f>_xll.SNL.Clients.Office.Excel.Functions.SPG(A31, "SP_VOLUME_AVG_WEEKLY_TO_SHARES_OUT", , "3M")</f>
        <v>5.784546338306126</v>
      </c>
      <c r="E31" s="5">
        <f>_xll.SNL.Clients.Office.Excel.Functions.SPG(A31, "SP_VOLUME_AVG_DAILY_TO_1YR_AVG_DAILY", , "1M")</f>
        <v>170.91</v>
      </c>
      <c r="F31" s="5">
        <f>_xll.SNL.Clients.Office.Excel.Functions.SPG(A31, "SP_VOLUME_AVG_DAILY_TO_1YR_AVG_DAILY", , "3M")</f>
        <v>128.71</v>
      </c>
      <c r="G31" s="9" t="str">
        <f>_xll.SNL.Clients.Office.Excel.Functions.SPG(A31, "IQ_SECTOR")</f>
        <v>Materials</v>
      </c>
      <c r="H31" s="9" t="str">
        <f>_xll.SNL.Clients.Office.Excel.Functions.SPG(A31, "IQ_INDUSTRY_GROUP")</f>
        <v>Materials</v>
      </c>
      <c r="I31" s="9" t="str">
        <f>_xll.SNL.Clients.Office.Excel.Functions.SPG(A31, "IQ_INDUSTRY")</f>
        <v>Chemicals</v>
      </c>
      <c r="J31" s="9" t="str">
        <f>_xll.SNL.Clients.Office.Excel.Functions.SPG(A31, "IQ_PRIMARY_INDUSTRY")</f>
        <v>Specialty Chemicals</v>
      </c>
      <c r="K31" s="9" t="str">
        <f>_xll.SNL.Clients.Office.Excel.Functions.SPG(A31, "NAICS_CODE", "Primary")</f>
        <v>3251 - Basic Chemical Manufacturing</v>
      </c>
      <c r="L31" s="9" t="str">
        <f>_xll.SNL.Clients.Office.Excel.Functions.SPG(A31, "SP_TOPICTAG")</f>
        <v>Environmental Consulting; Environmental Engineering; Green Consumer Goods; Organic; Nutraceutical</v>
      </c>
      <c r="M31" s="5">
        <f>_xll.SNL.Clients.Office.Excel.Functions.SPG(A31, "SP_PCT_SHARES_OWNED_ALL_INSTITUTIONS")</f>
        <v>89.65</v>
      </c>
      <c r="N31" s="9" t="str">
        <f>_xll.SNL.Clients.Office.Excel.Functions.SPG(A31, "RD_CREDIT_RATING_GLOBAL", "Issuer Credit Rating", "Local Currency LT|0")</f>
        <v>BB+</v>
      </c>
      <c r="O31" s="9" t="str">
        <f>_xll.SNL.Clients.Office.Excel.Functions.SPG(A31, "RD_CWOL_GLOBAL", "Issuer Credit Rating", "Local Currency LT|0")</f>
        <v>Stable</v>
      </c>
      <c r="P31" s="9" t="str">
        <f>_xll.SNL.Clients.Office.Excel.Functions.SPG(A31, "RD_RATING_ACTION_GLOBAL", "Issuer Credit Rating", "Local Currency LT|0")</f>
        <v>CreditWatch/Outlook (07/09/2021)</v>
      </c>
      <c r="Q31" s="10">
        <f>_xll.SNL.Clients.Office.Excel.Functions.SPG(A31, "RD_LAST_REVIEW_DATE_GLOBAL", "Issuer Credit Rating", "Local Currency LT")</f>
        <v>45586</v>
      </c>
      <c r="R31" s="10">
        <f>_xll.SNL.Clients.Office.Excel.Functions.SPG(A31, "RD_CREDIT_RATING_DATE_GLOBAL", "Issuer Credit Rating", "Local Currency LT|0")</f>
        <v>43714</v>
      </c>
      <c r="S31" s="10">
        <f>_xll.SNL.Clients.Office.Excel.Functions.SPG(A31, "RD_CREDIT_WATCH_OUTLOOK_DATE_GLOBAL", "Issuer Credit Rating", "Local Currency LT|0")</f>
        <v>44386</v>
      </c>
    </row>
    <row r="32" spans="1:19">
      <c r="A32" s="12" t="s">
        <v>1673</v>
      </c>
      <c r="B32" t="str">
        <f>_xll.SNL.Clients.Office.Excel.Functions.SPG(A32,"SP_IPO_DATE")</f>
        <v/>
      </c>
      <c r="C32" s="5">
        <f>_xll.SNL.Clients.Office.Excel.Functions.SPG(A32, "SP_VOLUME_AVG_WEEKLY_TO_SHARES_OUT", , "1M")</f>
        <v>5.77438896281779</v>
      </c>
      <c r="D32" s="5">
        <f>_xll.SNL.Clients.Office.Excel.Functions.SPG(A32, "SP_VOLUME_AVG_WEEKLY_TO_SHARES_OUT", , "3M")</f>
        <v>4.4786537797922996</v>
      </c>
      <c r="E32" s="5">
        <f>_xll.SNL.Clients.Office.Excel.Functions.SPG(A32, "SP_VOLUME_AVG_DAILY_TO_1YR_AVG_DAILY", , "1M")</f>
        <v>234.59</v>
      </c>
      <c r="F32" s="5">
        <f>_xll.SNL.Clients.Office.Excel.Functions.SPG(A32, "SP_VOLUME_AVG_DAILY_TO_1YR_AVG_DAILY", , "3M")</f>
        <v>181.95</v>
      </c>
      <c r="G32" s="9" t="str">
        <f>_xll.SNL.Clients.Office.Excel.Functions.SPG(A32, "IQ_SECTOR")</f>
        <v>Information Technology</v>
      </c>
      <c r="H32" s="9" t="str">
        <f>_xll.SNL.Clients.Office.Excel.Functions.SPG(A32, "IQ_INDUSTRY_GROUP")</f>
        <v>Software and Services</v>
      </c>
      <c r="I32" s="9" t="str">
        <f>_xll.SNL.Clients.Office.Excel.Functions.SPG(A32, "IQ_INDUSTRY")</f>
        <v>Software</v>
      </c>
      <c r="J32" s="9" t="str">
        <f>_xll.SNL.Clients.Office.Excel.Functions.SPG(A32, "IQ_PRIMARY_INDUSTRY")</f>
        <v>Application Software</v>
      </c>
      <c r="K32" s="9" t="str">
        <f>_xll.SNL.Clients.Office.Excel.Functions.SPG(A32, "NAICS_CODE", "Primary")</f>
        <v>513210 - Software Publishers</v>
      </c>
      <c r="L32" s="9" t="str">
        <f>_xll.SNL.Clients.Office.Excel.Functions.SPG(A32, "SP_TOPICTAG")</f>
        <v>Software Development; Data Integration; Energy Management; Industrial Automation; Simulation; Process Automation; Artificial Intelligence</v>
      </c>
      <c r="M32" s="5">
        <f>_xll.SNL.Clients.Office.Excel.Functions.SPG(A32, "SP_PCT_SHARES_OWNED_ALL_INSTITUTIONS")</f>
        <v>45.5</v>
      </c>
      <c r="N32" s="9" t="str">
        <f>_xll.SNL.Clients.Office.Excel.Functions.SPG(A32, "RD_CREDIT_RATING_GLOBAL", "Issuer Credit Rating", "Local Currency LT|0")</f>
        <v/>
      </c>
      <c r="O32" s="9" t="str">
        <f>_xll.SNL.Clients.Office.Excel.Functions.SPG(A32, "RD_CWOL_GLOBAL", "Issuer Credit Rating", "Local Currency LT|0")</f>
        <v/>
      </c>
      <c r="P32" s="9" t="str">
        <f>_xll.SNL.Clients.Office.Excel.Functions.SPG(A32, "RD_RATING_ACTION_GLOBAL", "Issuer Credit Rating", "Local Currency LT|0")</f>
        <v/>
      </c>
      <c r="Q32" s="10" t="str">
        <f>_xll.SNL.Clients.Office.Excel.Functions.SPG(A32, "RD_LAST_REVIEW_DATE_GLOBAL", "Issuer Credit Rating", "Local Currency LT")</f>
        <v/>
      </c>
      <c r="R32" s="10" t="str">
        <f>_xll.SNL.Clients.Office.Excel.Functions.SPG(A32, "RD_CREDIT_RATING_DATE_GLOBAL", "Issuer Credit Rating", "Local Currency LT|0")</f>
        <v/>
      </c>
      <c r="S32" s="10" t="str">
        <f>_xll.SNL.Clients.Office.Excel.Functions.SPG(A32, "RD_CREDIT_WATCH_OUTLOOK_DATE_GLOBAL", "Issuer Credit Rating", "Local Currency LT|0")</f>
        <v/>
      </c>
    </row>
    <row r="33" spans="1:19">
      <c r="A33" s="12" t="s">
        <v>1674</v>
      </c>
      <c r="B33" t="str">
        <f>_xll.SNL.Clients.Office.Excel.Functions.SPG(A33,"SP_IPO_DATE")</f>
        <v/>
      </c>
      <c r="C33" s="5">
        <f>_xll.SNL.Clients.Office.Excel.Functions.SPG(A33, "SP_VOLUME_AVG_WEEKLY_TO_SHARES_OUT", , "1M")</f>
        <v>5.1813643682570678</v>
      </c>
      <c r="D33" s="5">
        <f>_xll.SNL.Clients.Office.Excel.Functions.SPG(A33, "SP_VOLUME_AVG_WEEKLY_TO_SHARES_OUT", , "3M")</f>
        <v>5.5230719781691029</v>
      </c>
      <c r="E33" s="5">
        <f>_xll.SNL.Clients.Office.Excel.Functions.SPG(A33, "SP_VOLUME_AVG_DAILY_TO_1YR_AVG_DAILY", , "1M")</f>
        <v>117.93</v>
      </c>
      <c r="F33" s="5">
        <f>_xll.SNL.Clients.Office.Excel.Functions.SPG(A33, "SP_VOLUME_AVG_DAILY_TO_1YR_AVG_DAILY", , "3M")</f>
        <v>125.7</v>
      </c>
      <c r="G33" s="9" t="str">
        <f>_xll.SNL.Clients.Office.Excel.Functions.SPG(A33, "IQ_SECTOR")</f>
        <v>Financials</v>
      </c>
      <c r="H33" s="9" t="str">
        <f>_xll.SNL.Clients.Office.Excel.Functions.SPG(A33, "IQ_INDUSTRY_GROUP")</f>
        <v>Banks</v>
      </c>
      <c r="I33" s="9" t="str">
        <f>_xll.SNL.Clients.Office.Excel.Functions.SPG(A33, "IQ_INDUSTRY")</f>
        <v>Banks</v>
      </c>
      <c r="J33" s="9" t="str">
        <f>_xll.SNL.Clients.Office.Excel.Functions.SPG(A33, "IQ_PRIMARY_INDUSTRY")</f>
        <v>Regional Banks</v>
      </c>
      <c r="K33" s="9" t="str">
        <f>_xll.SNL.Clients.Office.Excel.Functions.SPG(A33, "NAICS_CODE", "Primary")</f>
        <v>522110 - Commercial Banking</v>
      </c>
      <c r="L33" s="9" t="str">
        <f>_xll.SNL.Clients.Office.Excel.Functions.SPG(A33, "SP_TOPICTAG")</f>
        <v>Consumer Lending; Banking as a Service</v>
      </c>
      <c r="M33" s="5">
        <f>_xll.SNL.Clients.Office.Excel.Functions.SPG(A33, "SP_PCT_SHARES_OWNED_ALL_INSTITUTIONS")</f>
        <v>79.73</v>
      </c>
      <c r="N33" s="9" t="str">
        <f>_xll.SNL.Clients.Office.Excel.Functions.SPG(A33, "RD_CREDIT_RATING_GLOBAL", "Issuer Credit Rating", "Local Currency LT|0")</f>
        <v>BBB-</v>
      </c>
      <c r="O33" s="9" t="str">
        <f>_xll.SNL.Clients.Office.Excel.Functions.SPG(A33, "RD_CWOL_GLOBAL", "Issuer Credit Rating", "Local Currency LT|0")</f>
        <v>Stable</v>
      </c>
      <c r="P33" s="9" t="str">
        <f>_xll.SNL.Clients.Office.Excel.Functions.SPG(A33, "RD_RATING_ACTION_GLOBAL", "Issuer Credit Rating", "Local Currency LT|0")</f>
        <v>Downgrade | CreditWatch/Outlook (08/21/2023)</v>
      </c>
      <c r="Q33" s="10">
        <f>_xll.SNL.Clients.Office.Excel.Functions.SPG(A33, "RD_LAST_REVIEW_DATE_GLOBAL", "Issuer Credit Rating", "Local Currency LT")</f>
        <v>45460</v>
      </c>
      <c r="R33" s="10">
        <f>_xll.SNL.Clients.Office.Excel.Functions.SPG(A33, "RD_CREDIT_RATING_DATE_GLOBAL", "Issuer Credit Rating", "Local Currency LT|0")</f>
        <v>45159</v>
      </c>
      <c r="S33" s="10">
        <f>_xll.SNL.Clients.Office.Excel.Functions.SPG(A33, "RD_CREDIT_WATCH_OUTLOOK_DATE_GLOBAL", "Issuer Credit Rating", "Local Currency LT|0")</f>
        <v>45159</v>
      </c>
    </row>
    <row r="34" spans="1:19">
      <c r="A34" s="12" t="s">
        <v>1675</v>
      </c>
      <c r="B34" t="str">
        <f>_xll.SNL.Clients.Office.Excel.Functions.SPG(A34,"SP_IPO_DATE")</f>
        <v/>
      </c>
      <c r="C34" s="5">
        <f>_xll.SNL.Clients.Office.Excel.Functions.SPG(A34, "SP_VOLUME_AVG_WEEKLY_TO_SHARES_OUT", , "1M")</f>
        <v>5.103743229720779</v>
      </c>
      <c r="D34" s="5">
        <f>_xll.SNL.Clients.Office.Excel.Functions.SPG(A34, "SP_VOLUME_AVG_WEEKLY_TO_SHARES_OUT", , "3M")</f>
        <v>4.3792229268529894</v>
      </c>
      <c r="E34" s="5">
        <f>_xll.SNL.Clients.Office.Excel.Functions.SPG(A34, "SP_VOLUME_AVG_DAILY_TO_1YR_AVG_DAILY", , "1M")</f>
        <v>112.9</v>
      </c>
      <c r="F34" s="5">
        <f>_xll.SNL.Clients.Office.Excel.Functions.SPG(A34, "SP_VOLUME_AVG_DAILY_TO_1YR_AVG_DAILY", , "3M")</f>
        <v>96.87</v>
      </c>
      <c r="G34" s="9" t="str">
        <f>_xll.SNL.Clients.Office.Excel.Functions.SPG(A34, "IQ_SECTOR")</f>
        <v>Consumer Discretionary</v>
      </c>
      <c r="H34" s="9" t="str">
        <f>_xll.SNL.Clients.Office.Excel.Functions.SPG(A34, "IQ_INDUSTRY_GROUP")</f>
        <v>Automobiles and Components</v>
      </c>
      <c r="I34" s="9" t="str">
        <f>_xll.SNL.Clients.Office.Excel.Functions.SPG(A34, "IQ_INDUSTRY")</f>
        <v>Automobile Components</v>
      </c>
      <c r="J34" s="9" t="str">
        <f>_xll.SNL.Clients.Office.Excel.Functions.SPG(A34, "IQ_PRIMARY_INDUSTRY")</f>
        <v>Automotive Parts and Equipment</v>
      </c>
      <c r="K34" s="9" t="str">
        <f>_xll.SNL.Clients.Office.Excel.Functions.SPG(A34, "NAICS_CODE", "Primary")</f>
        <v>336390 - Other Motor Vehicle Parts Manufacturing</v>
      </c>
      <c r="L34" s="9" t="str">
        <f>_xll.SNL.Clients.Office.Excel.Functions.SPG(A34, "SP_TOPICTAG")</f>
        <v>Fleet Management; Industrial Automation; Electric Vehicle; Autonomous Vehicles</v>
      </c>
      <c r="M34" s="5">
        <f>_xll.SNL.Clients.Office.Excel.Functions.SPG(A34, "SP_PCT_SHARES_OWNED_ALL_INSTITUTIONS")</f>
        <v>88.28</v>
      </c>
      <c r="N34" s="9" t="str">
        <f>_xll.SNL.Clients.Office.Excel.Functions.SPG(A34, "RD_CREDIT_RATING_GLOBAL", "Issuer Credit Rating", "Local Currency LT|0")</f>
        <v>NR</v>
      </c>
      <c r="O34" s="9" t="str">
        <f>_xll.SNL.Clients.Office.Excel.Functions.SPG(A34, "RD_CWOL_GLOBAL", "Issuer Credit Rating", "Local Currency LT|0")</f>
        <v>NR</v>
      </c>
      <c r="P34" s="9" t="str">
        <f>_xll.SNL.Clients.Office.Excel.Functions.SPG(A34, "RD_RATING_ACTION_GLOBAL", "Issuer Credit Rating", "Local Currency LT|0")</f>
        <v>Not Rated | CreditWatch/Outlook (02/07/2025)</v>
      </c>
      <c r="Q34" s="10">
        <f>_xll.SNL.Clients.Office.Excel.Functions.SPG(A34, "RD_LAST_REVIEW_DATE_GLOBAL", "Issuer Credit Rating", "Local Currency LT")</f>
        <v>45695</v>
      </c>
      <c r="R34" s="10">
        <f>_xll.SNL.Clients.Office.Excel.Functions.SPG(A34, "RD_CREDIT_RATING_DATE_GLOBAL", "Issuer Credit Rating", "Local Currency LT|0")</f>
        <v>45695</v>
      </c>
      <c r="S34" s="10">
        <f>_xll.SNL.Clients.Office.Excel.Functions.SPG(A34, "RD_CREDIT_WATCH_OUTLOOK_DATE_GLOBAL", "Issuer Credit Rating", "Local Currency LT|0")</f>
        <v>45695</v>
      </c>
    </row>
    <row r="35" spans="1:19">
      <c r="A35" s="12" t="s">
        <v>1676</v>
      </c>
      <c r="B35" t="str">
        <f>_xll.SNL.Clients.Office.Excel.Functions.SPG(A35,"SP_IPO_DATE")</f>
        <v/>
      </c>
      <c r="C35" s="5">
        <f>_xll.SNL.Clients.Office.Excel.Functions.SPG(A35, "SP_VOLUME_AVG_WEEKLY_TO_SHARES_OUT", , "1M")</f>
        <v>5.6691562150445431</v>
      </c>
      <c r="D35" s="5">
        <f>_xll.SNL.Clients.Office.Excel.Functions.SPG(A35, "SP_VOLUME_AVG_WEEKLY_TO_SHARES_OUT", , "3M")</f>
        <v>5.679957201841666</v>
      </c>
      <c r="E35" s="5">
        <f>_xll.SNL.Clients.Office.Excel.Functions.SPG(A35, "SP_VOLUME_AVG_DAILY_TO_1YR_AVG_DAILY", , "1M")</f>
        <v>101.29</v>
      </c>
      <c r="F35" s="5">
        <f>_xll.SNL.Clients.Office.Excel.Functions.SPG(A35, "SP_VOLUME_AVG_DAILY_TO_1YR_AVG_DAILY", , "3M")</f>
        <v>101.48</v>
      </c>
      <c r="G35" s="9" t="str">
        <f>_xll.SNL.Clients.Office.Excel.Functions.SPG(A35, "IQ_SECTOR")</f>
        <v>Consumer Discretionary</v>
      </c>
      <c r="H35" s="9" t="str">
        <f>_xll.SNL.Clients.Office.Excel.Functions.SPG(A35, "IQ_INDUSTRY_GROUP")</f>
        <v>Consumer Discretionary Distribution and Retail</v>
      </c>
      <c r="I35" s="9" t="str">
        <f>_xll.SNL.Clients.Office.Excel.Functions.SPG(A35, "IQ_INDUSTRY")</f>
        <v>Specialty Retail</v>
      </c>
      <c r="J35" s="9" t="str">
        <f>_xll.SNL.Clients.Office.Excel.Functions.SPG(A35, "IQ_PRIMARY_INDUSTRY")</f>
        <v>Automotive Retail</v>
      </c>
      <c r="K35" s="9" t="str">
        <f>_xll.SNL.Clients.Office.Excel.Functions.SPG(A35, "NAICS_CODE", "Primary")</f>
        <v>4411 - Automobile Dealers</v>
      </c>
      <c r="L35" s="9" t="str">
        <f>_xll.SNL.Clients.Office.Excel.Functions.SPG(A35, "SP_TOPICTAG")</f>
        <v/>
      </c>
      <c r="M35" s="5">
        <f>_xll.SNL.Clients.Office.Excel.Functions.SPG(A35, "SP_PCT_SHARES_OWNED_ALL_INSTITUTIONS")</f>
        <v>81.760000000000005</v>
      </c>
      <c r="N35" s="9" t="str">
        <f>_xll.SNL.Clients.Office.Excel.Functions.SPG(A35, "RD_CREDIT_RATING_GLOBAL", "Issuer Credit Rating", "Local Currency LT|0")</f>
        <v>BBB-</v>
      </c>
      <c r="O35" s="9" t="str">
        <f>_xll.SNL.Clients.Office.Excel.Functions.SPG(A35, "RD_CWOL_GLOBAL", "Issuer Credit Rating", "Local Currency LT|0")</f>
        <v>Stable</v>
      </c>
      <c r="P35" s="9" t="str">
        <f>_xll.SNL.Clients.Office.Excel.Functions.SPG(A35, "RD_RATING_ACTION_GLOBAL", "Issuer Credit Rating", "Local Currency LT|0")</f>
        <v>CreditWatch/Outlook (10/27/2020)</v>
      </c>
      <c r="Q35" s="10">
        <f>_xll.SNL.Clients.Office.Excel.Functions.SPG(A35, "RD_LAST_REVIEW_DATE_GLOBAL", "Issuer Credit Rating", "Local Currency LT")</f>
        <v>45434</v>
      </c>
      <c r="R35" s="10">
        <f>_xll.SNL.Clients.Office.Excel.Functions.SPG(A35, "RD_CREDIT_RATING_DATE_GLOBAL", "Issuer Credit Rating", "Local Currency LT|0")</f>
        <v>40742</v>
      </c>
      <c r="S35" s="10">
        <f>_xll.SNL.Clients.Office.Excel.Functions.SPG(A35, "RD_CREDIT_WATCH_OUTLOOK_DATE_GLOBAL", "Issuer Credit Rating", "Local Currency LT|0")</f>
        <v>44131</v>
      </c>
    </row>
    <row r="36" spans="1:19">
      <c r="A36" s="12" t="s">
        <v>1677</v>
      </c>
      <c r="B36" s="10">
        <f>_xll.SNL.Clients.Office.Excel.Functions.SPG(A36,"SP_IPO_DATE")</f>
        <v>43601</v>
      </c>
      <c r="C36" s="5">
        <f>_xll.SNL.Clients.Office.Excel.Functions.SPG(A36, "SP_VOLUME_AVG_WEEKLY_TO_SHARES_OUT", , "1M")</f>
        <v>4.3612371189994139</v>
      </c>
      <c r="D36" s="5">
        <f>_xll.SNL.Clients.Office.Excel.Functions.SPG(A36, "SP_VOLUME_AVG_WEEKLY_TO_SHARES_OUT", , "3M")</f>
        <v>4.2316551078825908</v>
      </c>
      <c r="E36" s="5">
        <f>_xll.SNL.Clients.Office.Excel.Functions.SPG(A36, "SP_VOLUME_AVG_DAILY_TO_1YR_AVG_DAILY", , "1M")</f>
        <v>95.78</v>
      </c>
      <c r="F36" s="5">
        <f>_xll.SNL.Clients.Office.Excel.Functions.SPG(A36, "SP_VOLUME_AVG_DAILY_TO_1YR_AVG_DAILY", , "3M")</f>
        <v>92.93</v>
      </c>
      <c r="G36" s="9" t="str">
        <f>_xll.SNL.Clients.Office.Excel.Functions.SPG(A36, "IQ_SECTOR")</f>
        <v>Health Care</v>
      </c>
      <c r="H36" s="9" t="str">
        <f>_xll.SNL.Clients.Office.Excel.Functions.SPG(A36, "IQ_INDUSTRY_GROUP")</f>
        <v>Pharmaceuticals, Biotechnology and Life Sciences</v>
      </c>
      <c r="I36" s="9" t="str">
        <f>_xll.SNL.Clients.Office.Excel.Functions.SPG(A36, "IQ_INDUSTRY")</f>
        <v>Life Sciences Tools and Services</v>
      </c>
      <c r="J36" s="9" t="str">
        <f>_xll.SNL.Clients.Office.Excel.Functions.SPG(A36, "IQ_PRIMARY_INDUSTRY")</f>
        <v>Life Sciences Tools and Services</v>
      </c>
      <c r="K36" s="9" t="str">
        <f>_xll.SNL.Clients.Office.Excel.Functions.SPG(A36, "NAICS_CODE", "Primary")</f>
        <v>54171 - Research and Development in the Physical, Engineering, and Life Sciences</v>
      </c>
      <c r="L36" s="9" t="str">
        <f>_xll.SNL.Clients.Office.Excel.Functions.SPG(A36, "SP_TOPICTAG")</f>
        <v>Environmental Consulting; Environmental Engineering; Health Diagnostics; Sensors; Data Protection; Genetics; Oncology</v>
      </c>
      <c r="M36" s="5">
        <f>_xll.SNL.Clients.Office.Excel.Functions.SPG(A36, "SP_PCT_SHARES_OWNED_ALL_INSTITUTIONS")</f>
        <v>101.39</v>
      </c>
      <c r="N36" s="9" t="str">
        <f>_xll.SNL.Clients.Office.Excel.Functions.SPG(A36, "RD_CREDIT_RATING_GLOBAL", "Issuer Credit Rating", "Local Currency LT|0")</f>
        <v>BB+</v>
      </c>
      <c r="O36" s="9" t="str">
        <f>_xll.SNL.Clients.Office.Excel.Functions.SPG(A36, "RD_CWOL_GLOBAL", "Issuer Credit Rating", "Local Currency LT|0")</f>
        <v>Stable</v>
      </c>
      <c r="P36" s="9" t="str">
        <f>_xll.SNL.Clients.Office.Excel.Functions.SPG(A36, "RD_RATING_ACTION_GLOBAL", "Issuer Credit Rating", "Local Currency LT|0")</f>
        <v>CreditWatch/Outlook (05/03/2023)</v>
      </c>
      <c r="Q36" s="10">
        <f>_xll.SNL.Clients.Office.Excel.Functions.SPG(A36, "RD_LAST_REVIEW_DATE_GLOBAL", "Issuer Credit Rating", "Local Currency LT")</f>
        <v>45429</v>
      </c>
      <c r="R36" s="10">
        <f>_xll.SNL.Clients.Office.Excel.Functions.SPG(A36, "RD_CREDIT_RATING_DATE_GLOBAL", "Issuer Credit Rating", "Local Currency LT|0")</f>
        <v>44235</v>
      </c>
      <c r="S36" s="10">
        <f>_xll.SNL.Clients.Office.Excel.Functions.SPG(A36, "RD_CREDIT_WATCH_OUTLOOK_DATE_GLOBAL", "Issuer Credit Rating", "Local Currency LT|0")</f>
        <v>45049</v>
      </c>
    </row>
    <row r="37" spans="1:19">
      <c r="A37" s="12" t="s">
        <v>1678</v>
      </c>
      <c r="B37" t="str">
        <f>_xll.SNL.Clients.Office.Excel.Functions.SPG(A37,"SP_IPO_DATE")</f>
        <v/>
      </c>
      <c r="C37" s="5">
        <f>_xll.SNL.Clients.Office.Excel.Functions.SPG(A37, "SP_VOLUME_AVG_WEEKLY_TO_SHARES_OUT", , "1M")</f>
        <v>2.7659431402314136</v>
      </c>
      <c r="D37" s="5">
        <f>_xll.SNL.Clients.Office.Excel.Functions.SPG(A37, "SP_VOLUME_AVG_WEEKLY_TO_SHARES_OUT", , "3M")</f>
        <v>2.9140255325216571</v>
      </c>
      <c r="E37" s="5">
        <f>_xll.SNL.Clients.Office.Excel.Functions.SPG(A37, "SP_VOLUME_AVG_DAILY_TO_1YR_AVG_DAILY", , "1M")</f>
        <v>105.62</v>
      </c>
      <c r="F37" s="5">
        <f>_xll.SNL.Clients.Office.Excel.Functions.SPG(A37, "SP_VOLUME_AVG_DAILY_TO_1YR_AVG_DAILY", , "3M")</f>
        <v>111.28</v>
      </c>
      <c r="G37" s="9" t="str">
        <f>_xll.SNL.Clients.Office.Excel.Functions.SPG(A37, "IQ_SECTOR")</f>
        <v>Materials</v>
      </c>
      <c r="H37" s="9" t="str">
        <f>_xll.SNL.Clients.Office.Excel.Functions.SPG(A37, "IQ_INDUSTRY_GROUP")</f>
        <v>Materials</v>
      </c>
      <c r="I37" s="9" t="str">
        <f>_xll.SNL.Clients.Office.Excel.Functions.SPG(A37, "IQ_INDUSTRY")</f>
        <v>Chemicals</v>
      </c>
      <c r="J37" s="9" t="str">
        <f>_xll.SNL.Clients.Office.Excel.Functions.SPG(A37, "IQ_PRIMARY_INDUSTRY")</f>
        <v>Specialty Chemicals</v>
      </c>
      <c r="K37" s="9" t="str">
        <f>_xll.SNL.Clients.Office.Excel.Functions.SPG(A37, "NAICS_CODE", "Primary")</f>
        <v>325 - Chemical Manufacturing</v>
      </c>
      <c r="L37" s="9" t="str">
        <f>_xll.SNL.Clients.Office.Excel.Functions.SPG(A37, "SP_TOPICTAG")</f>
        <v>Environmental Engineering</v>
      </c>
      <c r="M37" s="5">
        <f>_xll.SNL.Clients.Office.Excel.Functions.SPG(A37, "SP_PCT_SHARES_OWNED_ALL_INSTITUTIONS")</f>
        <v>96.6</v>
      </c>
      <c r="N37" s="9" t="str">
        <f>_xll.SNL.Clients.Office.Excel.Functions.SPG(A37, "RD_CREDIT_RATING_GLOBAL", "Issuer Credit Rating", "Local Currency LT|0")</f>
        <v>BB</v>
      </c>
      <c r="O37" s="9" t="str">
        <f>_xll.SNL.Clients.Office.Excel.Functions.SPG(A37, "RD_CWOL_GLOBAL", "Issuer Credit Rating", "Local Currency LT|0")</f>
        <v>Stable</v>
      </c>
      <c r="P37" s="9" t="str">
        <f>_xll.SNL.Clients.Office.Excel.Functions.SPG(A37, "RD_RATING_ACTION_GLOBAL", "Issuer Credit Rating", "Local Currency LT|0")</f>
        <v>CreditWatch/Outlook (04/19/2023)</v>
      </c>
      <c r="Q37" s="10">
        <f>_xll.SNL.Clients.Office.Excel.Functions.SPG(A37, "RD_LAST_REVIEW_DATE_GLOBAL", "Issuer Credit Rating", "Local Currency LT")</f>
        <v>45580</v>
      </c>
      <c r="R37" s="10">
        <f>_xll.SNL.Clients.Office.Excel.Functions.SPG(A37, "RD_CREDIT_RATING_DATE_GLOBAL", "Issuer Credit Rating", "Local Currency LT|0")</f>
        <v>41621</v>
      </c>
      <c r="S37" s="10">
        <f>_xll.SNL.Clients.Office.Excel.Functions.SPG(A37, "RD_CREDIT_WATCH_OUTLOOK_DATE_GLOBAL", "Issuer Credit Rating", "Local Currency LT|0")</f>
        <v>45035</v>
      </c>
    </row>
    <row r="38" spans="1:19">
      <c r="A38" s="12" t="s">
        <v>1679</v>
      </c>
      <c r="B38" t="str">
        <f>_xll.SNL.Clients.Office.Excel.Functions.SPG(A38,"SP_IPO_DATE")</f>
        <v/>
      </c>
      <c r="C38" s="5">
        <f>_xll.SNL.Clients.Office.Excel.Functions.SPG(A38, "SP_VOLUME_AVG_WEEKLY_TO_SHARES_OUT", , "1M")</f>
        <v>7.3194247144090845</v>
      </c>
      <c r="D38" s="5">
        <f>_xll.SNL.Clients.Office.Excel.Functions.SPG(A38, "SP_VOLUME_AVG_WEEKLY_TO_SHARES_OUT", , "3M")</f>
        <v>8.1492666266426212</v>
      </c>
      <c r="E38" s="5">
        <f>_xll.SNL.Clients.Office.Excel.Functions.SPG(A38, "SP_VOLUME_AVG_DAILY_TO_1YR_AVG_DAILY", , "1M")</f>
        <v>72.38</v>
      </c>
      <c r="F38" s="5">
        <f>_xll.SNL.Clients.Office.Excel.Functions.SPG(A38, "SP_VOLUME_AVG_DAILY_TO_1YR_AVG_DAILY", , "3M")</f>
        <v>80.59</v>
      </c>
      <c r="G38" s="9" t="str">
        <f>_xll.SNL.Clients.Office.Excel.Functions.SPG(A38, "IQ_SECTOR")</f>
        <v>Industrials</v>
      </c>
      <c r="H38" s="9" t="str">
        <f>_xll.SNL.Clients.Office.Excel.Functions.SPG(A38, "IQ_INDUSTRY_GROUP")</f>
        <v>Transportation</v>
      </c>
      <c r="I38" s="9" t="str">
        <f>_xll.SNL.Clients.Office.Excel.Functions.SPG(A38, "IQ_INDUSTRY")</f>
        <v>Ground Transportation</v>
      </c>
      <c r="J38" s="9" t="str">
        <f>_xll.SNL.Clients.Office.Excel.Functions.SPG(A38, "IQ_PRIMARY_INDUSTRY")</f>
        <v>Passenger Ground Transportation</v>
      </c>
      <c r="K38" s="9" t="str">
        <f>_xll.SNL.Clients.Office.Excel.Functions.SPG(A38, "NAICS_CODE", "Primary")</f>
        <v>532111 - Passenger Car Rental</v>
      </c>
      <c r="L38" s="9" t="str">
        <f>_xll.SNL.Clients.Office.Excel.Functions.SPG(A38, "SP_TOPICTAG")</f>
        <v>Fleet Management; GPS; Last Mile Transportation; Ride Sharing; Car Sharing</v>
      </c>
      <c r="M38" s="5">
        <f>_xll.SNL.Clients.Office.Excel.Functions.SPG(A38, "SP_PCT_SHARES_OWNED_ALL_INSTITUTIONS")</f>
        <v>54.41</v>
      </c>
      <c r="N38" s="9" t="str">
        <f>_xll.SNL.Clients.Office.Excel.Functions.SPG(A38, "RD_CREDIT_RATING_GLOBAL", "Issuer Credit Rating", "Local Currency LT|0")</f>
        <v>BB</v>
      </c>
      <c r="O38" s="9" t="str">
        <f>_xll.SNL.Clients.Office.Excel.Functions.SPG(A38, "RD_CWOL_GLOBAL", "Issuer Credit Rating", "Local Currency LT|0")</f>
        <v>Stable</v>
      </c>
      <c r="P38" s="9" t="str">
        <f>_xll.SNL.Clients.Office.Excel.Functions.SPG(A38, "RD_RATING_ACTION_GLOBAL", "Issuer Credit Rating", "Local Currency LT|0")</f>
        <v>Upgrade | CreditWatch/Outlook (01/26/2022)</v>
      </c>
      <c r="Q38" s="10">
        <f>_xll.SNL.Clients.Office.Excel.Functions.SPG(A38, "RD_LAST_REVIEW_DATE_GLOBAL", "Issuer Credit Rating", "Local Currency LT")</f>
        <v>45464</v>
      </c>
      <c r="R38" s="10">
        <f>_xll.SNL.Clients.Office.Excel.Functions.SPG(A38, "RD_CREDIT_RATING_DATE_GLOBAL", "Issuer Credit Rating", "Local Currency LT|0")</f>
        <v>44587</v>
      </c>
      <c r="S38" s="10">
        <f>_xll.SNL.Clients.Office.Excel.Functions.SPG(A38, "RD_CREDIT_WATCH_OUTLOOK_DATE_GLOBAL", "Issuer Credit Rating", "Local Currency LT|0")</f>
        <v>44587</v>
      </c>
    </row>
    <row r="39" spans="1:19">
      <c r="A39" s="12" t="s">
        <v>1680</v>
      </c>
      <c r="B39" t="str">
        <f>_xll.SNL.Clients.Office.Excel.Functions.SPG(A39,"SP_IPO_DATE")</f>
        <v/>
      </c>
      <c r="C39" s="5">
        <f>_xll.SNL.Clients.Office.Excel.Functions.SPG(A39, "SP_VOLUME_AVG_WEEKLY_TO_SHARES_OUT", , "1M")</f>
        <v>4.2819327180191289</v>
      </c>
      <c r="D39" s="5">
        <f>_xll.SNL.Clients.Office.Excel.Functions.SPG(A39, "SP_VOLUME_AVG_WEEKLY_TO_SHARES_OUT", , "3M")</f>
        <v>4.4515759646555759</v>
      </c>
      <c r="E39" s="5">
        <f>_xll.SNL.Clients.Office.Excel.Functions.SPG(A39, "SP_VOLUME_AVG_DAILY_TO_1YR_AVG_DAILY", , "1M")</f>
        <v>116.59</v>
      </c>
      <c r="F39" s="5">
        <f>_xll.SNL.Clients.Office.Excel.Functions.SPG(A39, "SP_VOLUME_AVG_DAILY_TO_1YR_AVG_DAILY", , "3M")</f>
        <v>121.21</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Electronic Equipment, Instruments and Components</v>
      </c>
      <c r="J39" s="9" t="str">
        <f>_xll.SNL.Clients.Office.Excel.Functions.SPG(A39, "IQ_PRIMARY_INDUSTRY")</f>
        <v>Technology Distributors</v>
      </c>
      <c r="K39" s="9" t="str">
        <f>_xll.SNL.Clients.Office.Excel.Functions.SPG(A39, "NAICS_CODE", "Primary")</f>
        <v>423690 - Other Electronic Parts and Equipment Merchant Wholesalers</v>
      </c>
      <c r="L39" s="9" t="str">
        <f>_xll.SNL.Clients.Office.Excel.Functions.SPG(A39, "SP_TOPICTAG")</f>
        <v>Software Development; Data Integration; Industrial Automation; Sensors; E-Discovery; Process Automation</v>
      </c>
      <c r="M39" s="5">
        <f>_xll.SNL.Clients.Office.Excel.Functions.SPG(A39, "SP_PCT_SHARES_OWNED_ALL_INSTITUTIONS")</f>
        <v>103.47</v>
      </c>
      <c r="N39" s="9" t="str">
        <f>_xll.SNL.Clients.Office.Excel.Functions.SPG(A39, "RD_CREDIT_RATING_GLOBAL", "Issuer Credit Rating", "Local Currency LT|0")</f>
        <v>BBB-</v>
      </c>
      <c r="O39" s="9" t="str">
        <f>_xll.SNL.Clients.Office.Excel.Functions.SPG(A39, "RD_CWOL_GLOBAL", "Issuer Credit Rating", "Local Currency LT|0")</f>
        <v>Stable</v>
      </c>
      <c r="P39" s="9" t="str">
        <f>_xll.SNL.Clients.Office.Excel.Functions.SPG(A39, "RD_RATING_ACTION_GLOBAL", "Issuer Credit Rating", "Local Currency LT|0")</f>
        <v>CreditWatch/Outlook (05/04/2021)</v>
      </c>
      <c r="Q39" s="10">
        <f>_xll.SNL.Clients.Office.Excel.Functions.SPG(A39, "RD_LAST_REVIEW_DATE_GLOBAL", "Issuer Credit Rating", "Local Currency LT")</f>
        <v>45464</v>
      </c>
      <c r="R39" s="10">
        <f>_xll.SNL.Clients.Office.Excel.Functions.SPG(A39, "RD_CREDIT_RATING_DATE_GLOBAL", "Issuer Credit Rating", "Local Currency LT|0")</f>
        <v>37539</v>
      </c>
      <c r="S39" s="10">
        <f>_xll.SNL.Clients.Office.Excel.Functions.SPG(A39, "RD_CREDIT_WATCH_OUTLOOK_DATE_GLOBAL", "Issuer Credit Rating", "Local Currency LT|0")</f>
        <v>44320</v>
      </c>
    </row>
    <row r="40" spans="1:19">
      <c r="A40" s="12" t="s">
        <v>1681</v>
      </c>
      <c r="B40" s="10">
        <f>_xll.SNL.Clients.Office.Excel.Functions.SPG(A40,"SP_IPO_DATE")</f>
        <v>41954</v>
      </c>
      <c r="C40" s="5">
        <f>_xll.SNL.Clients.Office.Excel.Functions.SPG(A40, "SP_VOLUME_AVG_WEEKLY_TO_SHARES_OUT", , "1M")</f>
        <v>4.3418604397283911</v>
      </c>
      <c r="D40" s="5">
        <f>_xll.SNL.Clients.Office.Excel.Functions.SPG(A40, "SP_VOLUME_AVG_WEEKLY_TO_SHARES_OUT", , "3M")</f>
        <v>4.1412803020218609</v>
      </c>
      <c r="E40" s="5">
        <f>_xll.SNL.Clients.Office.Excel.Functions.SPG(A40, "SP_VOLUME_AVG_DAILY_TO_1YR_AVG_DAILY", , "1M")</f>
        <v>95.85</v>
      </c>
      <c r="F40" s="5">
        <f>_xll.SNL.Clients.Office.Excel.Functions.SPG(A40, "SP_VOLUME_AVG_DAILY_TO_1YR_AVG_DAILY", , "3M")</f>
        <v>91.42</v>
      </c>
      <c r="G40" s="9" t="str">
        <f>_xll.SNL.Clients.Office.Excel.Functions.SPG(A40, "IQ_SECTOR")</f>
        <v>Materials</v>
      </c>
      <c r="H40" s="9" t="str">
        <f>_xll.SNL.Clients.Office.Excel.Functions.SPG(A40, "IQ_INDUSTRY_GROUP")</f>
        <v>Materials</v>
      </c>
      <c r="I40" s="9" t="str">
        <f>_xll.SNL.Clients.Office.Excel.Functions.SPG(A40, "IQ_INDUSTRY")</f>
        <v>Chemicals</v>
      </c>
      <c r="J40" s="9" t="str">
        <f>_xll.SNL.Clients.Office.Excel.Functions.SPG(A40, "IQ_PRIMARY_INDUSTRY")</f>
        <v>Specialty Chemicals</v>
      </c>
      <c r="K40" s="9" t="str">
        <f>_xll.SNL.Clients.Office.Excel.Functions.SPG(A40, "NAICS_CODE", "Primary")</f>
        <v>325510 - Paint and Coating Manufacturing</v>
      </c>
      <c r="L40" s="9" t="str">
        <f>_xll.SNL.Clients.Office.Excel.Functions.SPG(A40, "SP_TOPICTAG")</f>
        <v>Computer Vision; Environmental Engineering; Pollution Control</v>
      </c>
      <c r="M40" s="5">
        <f>_xll.SNL.Clients.Office.Excel.Functions.SPG(A40, "SP_PCT_SHARES_OWNED_ALL_INSTITUTIONS")</f>
        <v>107.95</v>
      </c>
      <c r="N40" s="9" t="str">
        <f>_xll.SNL.Clients.Office.Excel.Functions.SPG(A40, "RD_CREDIT_RATING_GLOBAL", "Issuer Credit Rating", "Local Currency LT|0")</f>
        <v>BB</v>
      </c>
      <c r="O40" s="9" t="str">
        <f>_xll.SNL.Clients.Office.Excel.Functions.SPG(A40, "RD_CWOL_GLOBAL", "Issuer Credit Rating", "Local Currency LT|0")</f>
        <v>Positive</v>
      </c>
      <c r="P40" s="9" t="str">
        <f>_xll.SNL.Clients.Office.Excel.Functions.SPG(A40, "RD_RATING_ACTION_GLOBAL", "Issuer Credit Rating", "Local Currency LT|0")</f>
        <v>CreditWatch/Outlook (11/21/2024)</v>
      </c>
      <c r="Q40" s="10">
        <f>_xll.SNL.Clients.Office.Excel.Functions.SPG(A40, "RD_LAST_REVIEW_DATE_GLOBAL", "Issuer Credit Rating", "Local Currency LT")</f>
        <v>45617</v>
      </c>
      <c r="R40" s="10">
        <f>_xll.SNL.Clients.Office.Excel.Functions.SPG(A40, "RD_CREDIT_RATING_DATE_GLOBAL", "Issuer Credit Rating", "Local Currency LT|0")</f>
        <v>43983</v>
      </c>
      <c r="S40" s="10">
        <f>_xll.SNL.Clients.Office.Excel.Functions.SPG(A40, "RD_CREDIT_WATCH_OUTLOOK_DATE_GLOBAL", "Issuer Credit Rating", "Local Currency LT|0")</f>
        <v>45617</v>
      </c>
    </row>
    <row r="41" spans="1:19">
      <c r="A41" s="12" t="s">
        <v>1682</v>
      </c>
      <c r="B41" s="10">
        <f>_xll.SNL.Clients.Office.Excel.Functions.SPG(A41,"SP_IPO_DATE")</f>
        <v>35628</v>
      </c>
      <c r="C41" s="5">
        <f>_xll.SNL.Clients.Office.Excel.Functions.SPG(A41, "SP_VOLUME_AVG_WEEKLY_TO_SHARES_OUT", , "1M")</f>
        <v>6.6119816711459984</v>
      </c>
      <c r="D41" s="5">
        <f>_xll.SNL.Clients.Office.Excel.Functions.SPG(A41, "SP_VOLUME_AVG_WEEKLY_TO_SHARES_OUT", , "3M")</f>
        <v>5.4532053838102179</v>
      </c>
      <c r="E41" s="5">
        <f>_xll.SNL.Clients.Office.Excel.Functions.SPG(A41, "SP_VOLUME_AVG_DAILY_TO_1YR_AVG_DAILY", , "1M")</f>
        <v>118.76</v>
      </c>
      <c r="F41" s="5">
        <f>_xll.SNL.Clients.Office.Excel.Functions.SPG(A41, "SP_VOLUME_AVG_DAILY_TO_1YR_AVG_DAILY", , "3M")</f>
        <v>97.95</v>
      </c>
      <c r="G41" s="9" t="str">
        <f>_xll.SNL.Clients.Office.Excel.Functions.SPG(A41, "IQ_SECTOR")</f>
        <v>Financials</v>
      </c>
      <c r="H41" s="9" t="str">
        <f>_xll.SNL.Clients.Office.Excel.Functions.SPG(A41, "IQ_INDUSTRY_GROUP")</f>
        <v>Banks</v>
      </c>
      <c r="I41" s="9" t="str">
        <f>_xll.SNL.Clients.Office.Excel.Functions.SPG(A41, "IQ_INDUSTRY")</f>
        <v>Banks</v>
      </c>
      <c r="J41" s="9" t="str">
        <f>_xll.SNL.Clients.Office.Excel.Functions.SPG(A41, "IQ_PRIMARY_INDUSTRY")</f>
        <v>Regional Banks</v>
      </c>
      <c r="K41" s="9" t="str">
        <f>_xll.SNL.Clients.Office.Excel.Functions.SPG(A41, "NAICS_CODE", "Primary")</f>
        <v>522110 - Commercial Banking</v>
      </c>
      <c r="L41" s="9" t="str">
        <f>_xll.SNL.Clients.Office.Excel.Functions.SPG(A41, "SP_TOPICTAG")</f>
        <v>Consumer Lending; Utility Scale Solar</v>
      </c>
      <c r="M41" s="5">
        <f>_xll.SNL.Clients.Office.Excel.Functions.SPG(A41, "SP_PCT_SHARES_OWNED_ALL_INSTITUTIONS")</f>
        <v>93.24</v>
      </c>
      <c r="N41" s="9" t="str">
        <f>_xll.SNL.Clients.Office.Excel.Functions.SPG(A41, "RD_CREDIT_RATING_GLOBAL", "Issuer Credit Rating", "Local Currency LT|0")</f>
        <v/>
      </c>
      <c r="O41" s="9" t="str">
        <f>_xll.SNL.Clients.Office.Excel.Functions.SPG(A41, "RD_CWOL_GLOBAL", "Issuer Credit Rating", "Local Currency LT|0")</f>
        <v/>
      </c>
      <c r="P41" s="9" t="str">
        <f>_xll.SNL.Clients.Office.Excel.Functions.SPG(A41, "RD_RATING_ACTION_GLOBAL", "Issuer Credit Rating", "Local Currency LT|0")</f>
        <v/>
      </c>
      <c r="Q41" s="10" t="str">
        <f>_xll.SNL.Clients.Office.Excel.Functions.SPG(A41, "RD_LAST_REVIEW_DATE_GLOBAL", "Issuer Credit Rating", "Local Currency LT")</f>
        <v/>
      </c>
      <c r="R41" s="10" t="str">
        <f>_xll.SNL.Clients.Office.Excel.Functions.SPG(A41, "RD_CREDIT_RATING_DATE_GLOBAL", "Issuer Credit Rating", "Local Currency LT|0")</f>
        <v/>
      </c>
      <c r="S41" s="10" t="str">
        <f>_xll.SNL.Clients.Office.Excel.Functions.SPG(A41, "RD_CREDIT_WATCH_OUTLOOK_DATE_GLOBAL", "Issuer Credit Rating", "Local Currency LT|0")</f>
        <v/>
      </c>
    </row>
    <row r="42" spans="1:19">
      <c r="A42" s="12" t="s">
        <v>1683</v>
      </c>
      <c r="B42" t="str">
        <f>_xll.SNL.Clients.Office.Excel.Functions.SPG(A42,"SP_IPO_DATE")</f>
        <v/>
      </c>
      <c r="C42" s="5">
        <f>_xll.SNL.Clients.Office.Excel.Functions.SPG(A42, "SP_VOLUME_AVG_WEEKLY_TO_SHARES_OUT", , "1M")</f>
        <v>3.2128213686852565</v>
      </c>
      <c r="D42" s="5">
        <f>_xll.SNL.Clients.Office.Excel.Functions.SPG(A42, "SP_VOLUME_AVG_WEEKLY_TO_SHARES_OUT", , "3M")</f>
        <v>3.0260084904325923</v>
      </c>
      <c r="E42" s="5">
        <f>_xll.SNL.Clients.Office.Excel.Functions.SPG(A42, "SP_VOLUME_AVG_DAILY_TO_1YR_AVG_DAILY", , "1M")</f>
        <v>95.74</v>
      </c>
      <c r="F42" s="5">
        <f>_xll.SNL.Clients.Office.Excel.Functions.SPG(A42, "SP_VOLUME_AVG_DAILY_TO_1YR_AVG_DAILY", , "3M")</f>
        <v>90.17</v>
      </c>
      <c r="G42" s="9" t="str">
        <f>_xll.SNL.Clients.Office.Excel.Functions.SPG(A42, "IQ_SECTOR")</f>
        <v>Information Technology</v>
      </c>
      <c r="H42" s="9" t="str">
        <f>_xll.SNL.Clients.Office.Excel.Functions.SPG(A42, "IQ_INDUSTRY_GROUP")</f>
        <v>Technology Hardware and Equipment</v>
      </c>
      <c r="I42" s="9" t="str">
        <f>_xll.SNL.Clients.Office.Excel.Functions.SPG(A42, "IQ_INDUSTRY")</f>
        <v>Electronic Equipment, Instruments and Components</v>
      </c>
      <c r="J42" s="9" t="str">
        <f>_xll.SNL.Clients.Office.Excel.Functions.SPG(A42, "IQ_PRIMARY_INDUSTRY")</f>
        <v>Electronic Components</v>
      </c>
      <c r="K42" s="9" t="str">
        <f>_xll.SNL.Clients.Office.Excel.Functions.SPG(A42, "NAICS_CODE", "Primary")</f>
        <v>334419 - Other Electronic Component Manufacturing</v>
      </c>
      <c r="L42" s="9" t="str">
        <f>_xll.SNL.Clients.Office.Excel.Functions.SPG(A42, "SP_TOPICTAG")</f>
        <v>Industrial Automation; Sensors; Smart Building; Process Automation; Network Security; Data Center Technology; 5G</v>
      </c>
      <c r="M42" s="5">
        <f>_xll.SNL.Clients.Office.Excel.Functions.SPG(A42, "SP_PCT_SHARES_OWNED_ALL_INSTITUTIONS")</f>
        <v>102.23</v>
      </c>
      <c r="N42" s="9" t="str">
        <f>_xll.SNL.Clients.Office.Excel.Functions.SPG(A42, "RD_CREDIT_RATING_GLOBAL", "Issuer Credit Rating", "Local Currency LT|0")</f>
        <v>BB</v>
      </c>
      <c r="O42" s="9" t="str">
        <f>_xll.SNL.Clients.Office.Excel.Functions.SPG(A42, "RD_CWOL_GLOBAL", "Issuer Credit Rating", "Local Currency LT|0")</f>
        <v>Stable</v>
      </c>
      <c r="P42" s="9" t="str">
        <f>_xll.SNL.Clients.Office.Excel.Functions.SPG(A42, "RD_RATING_ACTION_GLOBAL", "Issuer Credit Rating", "Local Currency LT|0")</f>
        <v>CreditWatch/Outlook (07/20/2016)</v>
      </c>
      <c r="Q42" s="10">
        <f>_xll.SNL.Clients.Office.Excel.Functions.SPG(A42, "RD_LAST_REVIEW_DATE_GLOBAL", "Issuer Credit Rating", "Local Currency LT")</f>
        <v>45348</v>
      </c>
      <c r="R42" s="10">
        <f>_xll.SNL.Clients.Office.Excel.Functions.SPG(A42, "RD_CREDIT_RATING_DATE_GLOBAL", "Issuer Credit Rating", "Local Currency LT|0")</f>
        <v>40620</v>
      </c>
      <c r="S42" s="10">
        <f>_xll.SNL.Clients.Office.Excel.Functions.SPG(A42, "RD_CREDIT_WATCH_OUTLOOK_DATE_GLOBAL", "Issuer Credit Rating", "Local Currency LT|0")</f>
        <v>42571</v>
      </c>
    </row>
    <row r="43" spans="1:19">
      <c r="A43" s="12" t="s">
        <v>1684</v>
      </c>
      <c r="B43" s="10">
        <f>_xll.SNL.Clients.Office.Excel.Functions.SPG(A43,"SP_IPO_DATE")</f>
        <v>43754</v>
      </c>
      <c r="C43" s="5">
        <f>_xll.SNL.Clients.Office.Excel.Functions.SPG(A43, "SP_VOLUME_AVG_WEEKLY_TO_SHARES_OUT", , "1M")</f>
        <v>4.8832272048294234</v>
      </c>
      <c r="D43" s="5">
        <f>_xll.SNL.Clients.Office.Excel.Functions.SPG(A43, "SP_VOLUME_AVG_WEEKLY_TO_SHARES_OUT", , "3M")</f>
        <v>4.3061649344167492</v>
      </c>
      <c r="E43" s="5">
        <f>_xll.SNL.Clients.Office.Excel.Functions.SPG(A43, "SP_VOLUME_AVG_DAILY_TO_1YR_AVG_DAILY", , "1M")</f>
        <v>107.17</v>
      </c>
      <c r="F43" s="5">
        <f>_xll.SNL.Clients.Office.Excel.Functions.SPG(A43, "SP_VOLUME_AVG_DAILY_TO_1YR_AVG_DAILY", , "3M")</f>
        <v>94.5</v>
      </c>
      <c r="G43" s="9" t="str">
        <f>_xll.SNL.Clients.Office.Excel.Functions.SPG(A43, "IQ_SECTOR")</f>
        <v>Consumer Staples</v>
      </c>
      <c r="H43" s="9" t="str">
        <f>_xll.SNL.Clients.Office.Excel.Functions.SPG(A43, "IQ_INDUSTRY_GROUP")</f>
        <v>Household and Personal Products</v>
      </c>
      <c r="I43" s="9" t="str">
        <f>_xll.SNL.Clients.Office.Excel.Functions.SPG(A43, "IQ_INDUSTRY")</f>
        <v>Personal Care Products</v>
      </c>
      <c r="J43" s="9" t="str">
        <f>_xll.SNL.Clients.Office.Excel.Functions.SPG(A43, "IQ_PRIMARY_INDUSTRY")</f>
        <v>Personal Care Products</v>
      </c>
      <c r="K43" s="9" t="str">
        <f>_xll.SNL.Clients.Office.Excel.Functions.SPG(A43, "NAICS_CODE", "Primary")</f>
        <v>339999 - All Other Miscellaneous Manufacturing</v>
      </c>
      <c r="L43" s="9" t="str">
        <f>_xll.SNL.Clients.Office.Excel.Functions.SPG(A43, "SP_TOPICTAG")</f>
        <v>Data Protection; Nutraceutical; Content Creation; Alternative Protein</v>
      </c>
      <c r="M43" s="5">
        <f>_xll.SNL.Clients.Office.Excel.Functions.SPG(A43, "SP_PCT_SHARES_OWNED_ALL_INSTITUTIONS")</f>
        <v>96.22</v>
      </c>
      <c r="N43" s="9" t="str">
        <f>_xll.SNL.Clients.Office.Excel.Functions.SPG(A43, "RD_CREDIT_RATING_GLOBAL", "Issuer Credit Rating", "Local Currency LT|0")</f>
        <v>BB-</v>
      </c>
      <c r="O43" s="9" t="str">
        <f>_xll.SNL.Clients.Office.Excel.Functions.SPG(A43, "RD_CWOL_GLOBAL", "Issuer Credit Rating", "Local Currency LT|0")</f>
        <v>Stable</v>
      </c>
      <c r="P43" s="9" t="str">
        <f>_xll.SNL.Clients.Office.Excel.Functions.SPG(A43, "RD_RATING_ACTION_GLOBAL", "Issuer Credit Rating", "Local Currency LT|0")</f>
        <v>Upgrade | CreditWatch/Outlook (02/20/2024)</v>
      </c>
      <c r="Q43" s="10">
        <f>_xll.SNL.Clients.Office.Excel.Functions.SPG(A43, "RD_LAST_REVIEW_DATE_GLOBAL", "Issuer Credit Rating", "Local Currency LT")</f>
        <v>45554</v>
      </c>
      <c r="R43" s="10">
        <f>_xll.SNL.Clients.Office.Excel.Functions.SPG(A43, "RD_CREDIT_RATING_DATE_GLOBAL", "Issuer Credit Rating", "Local Currency LT|0")</f>
        <v>45342</v>
      </c>
      <c r="S43" s="10">
        <f>_xll.SNL.Clients.Office.Excel.Functions.SPG(A43, "RD_CREDIT_WATCH_OUTLOOK_DATE_GLOBAL", "Issuer Credit Rating", "Local Currency LT|0")</f>
        <v>45342</v>
      </c>
    </row>
    <row r="44" spans="1:19">
      <c r="A44" s="12" t="s">
        <v>1685</v>
      </c>
      <c r="B44" s="10">
        <f>_xll.SNL.Clients.Office.Excel.Functions.SPG(A44,"SP_IPO_DATE")</f>
        <v>41186</v>
      </c>
      <c r="C44" s="5">
        <f>_xll.SNL.Clients.Office.Excel.Functions.SPG(A44, "SP_VOLUME_AVG_WEEKLY_TO_SHARES_OUT", , "1M")</f>
        <v>6.1770614359733536</v>
      </c>
      <c r="D44" s="5">
        <f>_xll.SNL.Clients.Office.Excel.Functions.SPG(A44, "SP_VOLUME_AVG_WEEKLY_TO_SHARES_OUT", , "3M")</f>
        <v>7.2143658421081964</v>
      </c>
      <c r="E44" s="5">
        <f>_xll.SNL.Clients.Office.Excel.Functions.SPG(A44, "SP_VOLUME_AVG_DAILY_TO_1YR_AVG_DAILY", , "1M")</f>
        <v>124</v>
      </c>
      <c r="F44" s="5">
        <f>_xll.SNL.Clients.Office.Excel.Functions.SPG(A44, "SP_VOLUME_AVG_DAILY_TO_1YR_AVG_DAILY", , "3M")</f>
        <v>144.82</v>
      </c>
      <c r="G44" s="9" t="str">
        <f>_xll.SNL.Clients.Office.Excel.Functions.SPG(A44, "IQ_SECTOR")</f>
        <v>Materials</v>
      </c>
      <c r="H44" s="9" t="str">
        <f>_xll.SNL.Clients.Office.Excel.Functions.SPG(A44, "IQ_INDUSTRY_GROUP")</f>
        <v>Materials</v>
      </c>
      <c r="I44" s="9" t="str">
        <f>_xll.SNL.Clients.Office.Excel.Functions.SPG(A44, "IQ_INDUSTRY")</f>
        <v>Containers and Packaging</v>
      </c>
      <c r="J44" s="9" t="str">
        <f>_xll.SNL.Clients.Office.Excel.Functions.SPG(A44, "IQ_PRIMARY_INDUSTRY")</f>
        <v>Metal, Glass and Plastic Containers</v>
      </c>
      <c r="K44" s="9" t="str">
        <f>_xll.SNL.Clients.Office.Excel.Functions.SPG(A44, "NAICS_CODE", "Primary")</f>
        <v>3261 - Plastics Product Manufacturing</v>
      </c>
      <c r="L44" s="9" t="str">
        <f>_xll.SNL.Clients.Office.Excel.Functions.SPG(A44, "SP_TOPICTAG")</f>
        <v>Green Consumer Goods</v>
      </c>
      <c r="M44" s="5">
        <f>_xll.SNL.Clients.Office.Excel.Functions.SPG(A44, "SP_PCT_SHARES_OWNED_ALL_INSTITUTIONS")</f>
        <v>100.29</v>
      </c>
      <c r="N44" s="9" t="str">
        <f>_xll.SNL.Clients.Office.Excel.Functions.SPG(A44, "RD_CREDIT_RATING_GLOBAL", "Issuer Credit Rating", "Local Currency LT|0")</f>
        <v>BB+</v>
      </c>
      <c r="O44" s="9" t="str">
        <f>_xll.SNL.Clients.Office.Excel.Functions.SPG(A44, "RD_CWOL_GLOBAL", "Issuer Credit Rating", "Local Currency LT|0")</f>
        <v>Watch Pos</v>
      </c>
      <c r="P44" s="9" t="str">
        <f>_xll.SNL.Clients.Office.Excel.Functions.SPG(A44, "RD_RATING_ACTION_GLOBAL", "Issuer Credit Rating", "Local Currency LT|0")</f>
        <v>CreditWatch/Outlook (11/20/2024)</v>
      </c>
      <c r="Q44" s="10">
        <f>_xll.SNL.Clients.Office.Excel.Functions.SPG(A44, "RD_LAST_REVIEW_DATE_GLOBAL", "Issuer Credit Rating", "Local Currency LT")</f>
        <v>45616</v>
      </c>
      <c r="R44" s="10">
        <f>_xll.SNL.Clients.Office.Excel.Functions.SPG(A44, "RD_CREDIT_RATING_DATE_GLOBAL", "Issuer Credit Rating", "Local Currency LT|0")</f>
        <v>43487</v>
      </c>
      <c r="S44" s="10">
        <f>_xll.SNL.Clients.Office.Excel.Functions.SPG(A44, "RD_CREDIT_WATCH_OUTLOOK_DATE_GLOBAL", "Issuer Credit Rating", "Local Currency LT|0")</f>
        <v>45616</v>
      </c>
    </row>
    <row r="45" spans="1:19">
      <c r="A45" s="12" t="s">
        <v>1686</v>
      </c>
      <c r="B45" s="10">
        <f>_xll.SNL.Clients.Office.Excel.Functions.SPG(A45,"SP_IPO_DATE")</f>
        <v>43810</v>
      </c>
      <c r="C45" s="5">
        <f>_xll.SNL.Clients.Office.Excel.Functions.SPG(A45, "SP_VOLUME_AVG_WEEKLY_TO_SHARES_OUT", , "1M")</f>
        <v>18.478401356482145</v>
      </c>
      <c r="D45" s="5">
        <f>_xll.SNL.Clients.Office.Excel.Functions.SPG(A45, "SP_VOLUME_AVG_WEEKLY_TO_SHARES_OUT", , "3M")</f>
        <v>15.307609654943866</v>
      </c>
      <c r="E45" s="5">
        <f>_xll.SNL.Clients.Office.Excel.Functions.SPG(A45, "SP_VOLUME_AVG_DAILY_TO_1YR_AVG_DAILY", , "1M")</f>
        <v>172.08</v>
      </c>
      <c r="F45" s="5">
        <f>_xll.SNL.Clients.Office.Excel.Functions.SPG(A45, "SP_VOLUME_AVG_DAILY_TO_1YR_AVG_DAILY", , "3M")</f>
        <v>142.55000000000001</v>
      </c>
      <c r="G45" s="9" t="str">
        <f>_xll.SNL.Clients.Office.Excel.Functions.SPG(A45, "IQ_SECTOR")</f>
        <v>Information Technology</v>
      </c>
      <c r="H45" s="9" t="str">
        <f>_xll.SNL.Clients.Office.Excel.Functions.SPG(A45, "IQ_INDUSTRY_GROUP")</f>
        <v>Software and Services</v>
      </c>
      <c r="I45" s="9" t="str">
        <f>_xll.SNL.Clients.Office.Excel.Functions.SPG(A45, "IQ_INDUSTRY")</f>
        <v>Software</v>
      </c>
      <c r="J45" s="9" t="str">
        <f>_xll.SNL.Clients.Office.Excel.Functions.SPG(A45, "IQ_PRIMARY_INDUSTRY")</f>
        <v>Application Software</v>
      </c>
      <c r="K45" s="9" t="str">
        <f>_xll.SNL.Clients.Office.Excel.Functions.SPG(A45, "NAICS_CODE", "Primary")</f>
        <v>513210 - Software Publishers</v>
      </c>
      <c r="L45" s="9" t="str">
        <f>_xll.SNL.Clients.Office.Excel.Functions.SPG(A45, "SP_TOPICTAG")</f>
        <v>Anti-Fraud; Invoice Management Software; Software Development; Fintech; Data Protection; Process Automation; Online Payments</v>
      </c>
      <c r="M45" s="5">
        <f>_xll.SNL.Clients.Office.Excel.Functions.SPG(A45, "SP_PCT_SHARES_OWNED_ALL_INSTITUTIONS")</f>
        <v>80.819999999999993</v>
      </c>
      <c r="N45" s="9" t="str">
        <f>_xll.SNL.Clients.Office.Excel.Functions.SPG(A45, "RD_CREDIT_RATING_GLOBAL", "Issuer Credit Rating", "Local Currency LT|0")</f>
        <v/>
      </c>
      <c r="O45" s="9" t="str">
        <f>_xll.SNL.Clients.Office.Excel.Functions.SPG(A45, "RD_CWOL_GLOBAL", "Issuer Credit Rating", "Local Currency LT|0")</f>
        <v/>
      </c>
      <c r="P45" s="9" t="str">
        <f>_xll.SNL.Clients.Office.Excel.Functions.SPG(A45, "RD_RATING_ACTION_GLOBAL", "Issuer Credit Rating", "Local Currency LT|0")</f>
        <v/>
      </c>
      <c r="Q45" s="10" t="str">
        <f>_xll.SNL.Clients.Office.Excel.Functions.SPG(A45, "RD_LAST_REVIEW_DATE_GLOBAL", "Issuer Credit Rating", "Local Currency LT")</f>
        <v/>
      </c>
      <c r="R45" s="10" t="str">
        <f>_xll.SNL.Clients.Office.Excel.Functions.SPG(A45, "RD_CREDIT_RATING_DATE_GLOBAL", "Issuer Credit Rating", "Local Currency LT|0")</f>
        <v/>
      </c>
      <c r="S45" s="10" t="str">
        <f>_xll.SNL.Clients.Office.Excel.Functions.SPG(A45, "RD_CREDIT_WATCH_OUTLOOK_DATE_GLOBAL", "Issuer Credit Rating", "Local Currency LT|0")</f>
        <v/>
      </c>
    </row>
    <row r="46" spans="1:19">
      <c r="A46" s="12" t="s">
        <v>1687</v>
      </c>
      <c r="B46" t="str">
        <f>_xll.SNL.Clients.Office.Excel.Functions.SPG(A46,"SP_IPO_DATE")</f>
        <v/>
      </c>
      <c r="C46" s="5">
        <f>_xll.SNL.Clients.Office.Excel.Functions.SPG(A46, "SP_VOLUME_AVG_WEEKLY_TO_SHARES_OUT", , "1M")</f>
        <v>3.6498342974703357</v>
      </c>
      <c r="D46" s="5">
        <f>_xll.SNL.Clients.Office.Excel.Functions.SPG(A46, "SP_VOLUME_AVG_WEEKLY_TO_SHARES_OUT", , "3M")</f>
        <v>3.8129540588234976</v>
      </c>
      <c r="E46" s="5">
        <f>_xll.SNL.Clients.Office.Excel.Functions.SPG(A46, "SP_VOLUME_AVG_DAILY_TO_1YR_AVG_DAILY", , "1M")</f>
        <v>70.7</v>
      </c>
      <c r="F46" s="5">
        <f>_xll.SNL.Clients.Office.Excel.Functions.SPG(A46, "SP_VOLUME_AVG_DAILY_TO_1YR_AVG_DAILY", , "3M")</f>
        <v>73.86</v>
      </c>
      <c r="G46" s="9" t="str">
        <f>_xll.SNL.Clients.Office.Excel.Functions.SPG(A46, "IQ_SECTOR")</f>
        <v>Health Care</v>
      </c>
      <c r="H46" s="9" t="str">
        <f>_xll.SNL.Clients.Office.Excel.Functions.SPG(A46, "IQ_INDUSTRY_GROUP")</f>
        <v>Pharmaceuticals, Biotechnology and Life Sciences</v>
      </c>
      <c r="I46" s="9" t="str">
        <f>_xll.SNL.Clients.Office.Excel.Functions.SPG(A46, "IQ_INDUSTRY")</f>
        <v>Life Sciences Tools and Services</v>
      </c>
      <c r="J46" s="9" t="str">
        <f>_xll.SNL.Clients.Office.Excel.Functions.SPG(A46, "IQ_PRIMARY_INDUSTRY")</f>
        <v>Life Sciences Tools and Services</v>
      </c>
      <c r="K46" s="9" t="str">
        <f>_xll.SNL.Clients.Office.Excel.Functions.SPG(A46, "NAICS_CODE", "Primary")</f>
        <v>334516 - Analytical Laboratory Instrument Manufacturing</v>
      </c>
      <c r="L46" s="9" t="str">
        <f>_xll.SNL.Clients.Office.Excel.Functions.SPG(A46, "SP_TOPICTAG")</f>
        <v>Health Diagnostics; Genetics</v>
      </c>
      <c r="M46" s="5">
        <f>_xll.SNL.Clients.Office.Excel.Functions.SPG(A46, "SP_PCT_SHARES_OWNED_ALL_INSTITUTIONS")</f>
        <v>67.78</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Upgrade | CreditWatch/Outlook (04/30/2010)</v>
      </c>
      <c r="Q46" s="10">
        <f>_xll.SNL.Clients.Office.Excel.Functions.SPG(A46, "RD_LAST_REVIEW_DATE_GLOBAL", "Issuer Credit Rating", "Local Currency LT")</f>
        <v>45369</v>
      </c>
      <c r="R46" s="10">
        <f>_xll.SNL.Clients.Office.Excel.Functions.SPG(A46, "RD_CREDIT_RATING_DATE_GLOBAL", "Issuer Credit Rating", "Local Currency LT|0")</f>
        <v>40298</v>
      </c>
      <c r="S46" s="10">
        <f>_xll.SNL.Clients.Office.Excel.Functions.SPG(A46, "RD_CREDIT_WATCH_OUTLOOK_DATE_GLOBAL", "Issuer Credit Rating", "Local Currency LT|0")</f>
        <v>40298</v>
      </c>
    </row>
    <row r="47" spans="1:19">
      <c r="A47" s="12" t="s">
        <v>1688</v>
      </c>
      <c r="B47" s="10">
        <f>_xll.SNL.Clients.Office.Excel.Functions.SPG(A47,"SP_IPO_DATE")</f>
        <v>36363</v>
      </c>
      <c r="C47" s="5">
        <f>_xll.SNL.Clients.Office.Excel.Functions.SPG(A47, "SP_VOLUME_AVG_WEEKLY_TO_SHARES_OUT", , "1M")</f>
        <v>4.3991615506309136</v>
      </c>
      <c r="D47" s="5">
        <f>_xll.SNL.Clients.Office.Excel.Functions.SPG(A47, "SP_VOLUME_AVG_WEEKLY_TO_SHARES_OUT", , "3M")</f>
        <v>3.9046908464525298</v>
      </c>
      <c r="E47" s="5">
        <f>_xll.SNL.Clients.Office.Excel.Functions.SPG(A47, "SP_VOLUME_AVG_DAILY_TO_1YR_AVG_DAILY", , "1M")</f>
        <v>92.07</v>
      </c>
      <c r="F47" s="5">
        <f>_xll.SNL.Clients.Office.Excel.Functions.SPG(A47, "SP_VOLUME_AVG_DAILY_TO_1YR_AVG_DAILY", , "3M")</f>
        <v>81.72</v>
      </c>
      <c r="G47" s="9" t="str">
        <f>_xll.SNL.Clients.Office.Excel.Functions.SPG(A47, "IQ_SECTOR")</f>
        <v>Health Care</v>
      </c>
      <c r="H47" s="9" t="str">
        <f>_xll.SNL.Clients.Office.Excel.Functions.SPG(A47, "IQ_INDUSTRY_GROUP")</f>
        <v>Pharmaceuticals, Biotechnology and Life Sciences</v>
      </c>
      <c r="I47" s="9" t="str">
        <f>_xll.SNL.Clients.Office.Excel.Functions.SPG(A47, "IQ_INDUSTRY")</f>
        <v>Biotechnology</v>
      </c>
      <c r="J47" s="9" t="str">
        <f>_xll.SNL.Clients.Office.Excel.Functions.SPG(A47, "IQ_PRIMARY_INDUSTRY")</f>
        <v>Biotechnology</v>
      </c>
      <c r="K47" s="9" t="str">
        <f>_xll.SNL.Clients.Office.Excel.Functions.SPG(A47, "NAICS_CODE", "Primary")</f>
        <v>325414 - Biological Product (except Diagnostic) Manufacturing</v>
      </c>
      <c r="L47" s="9" t="str">
        <f>_xll.SNL.Clients.Office.Excel.Functions.SPG(A47, "SP_TOPICTAG")</f>
        <v>Health Diagnostics; Cardiovascular; Genetic Disorder; Hematology; Inflammation; Neurology; Respiratory</v>
      </c>
      <c r="M47" s="5">
        <f>_xll.SNL.Clients.Office.Excel.Functions.SPG(A47, "SP_PCT_SHARES_OWNED_ALL_INSTITUTIONS")</f>
        <v>92.39</v>
      </c>
      <c r="N47" s="9" t="str">
        <f>_xll.SNL.Clients.Office.Excel.Functions.SPG(A47, "RD_CREDIT_RATING_GLOBAL", "Issuer Credit Rating", "Local Currency LT|0")</f>
        <v>NR</v>
      </c>
      <c r="O47" s="9" t="str">
        <f>_xll.SNL.Clients.Office.Excel.Functions.SPG(A47, "RD_CWOL_GLOBAL", "Issuer Credit Rating", "Local Currency LT|0")</f>
        <v>NR</v>
      </c>
      <c r="P47" s="9" t="str">
        <f>_xll.SNL.Clients.Office.Excel.Functions.SPG(A47, "RD_RATING_ACTION_GLOBAL", "Issuer Credit Rating", "Local Currency LT|0")</f>
        <v>Not Rated | CreditWatch/Outlook (09/14/2012)</v>
      </c>
      <c r="Q47" s="10" t="str">
        <f>_xll.SNL.Clients.Office.Excel.Functions.SPG(A47, "RD_LAST_REVIEW_DATE_GLOBAL", "Issuer Credit Rating", "Local Currency LT")</f>
        <v/>
      </c>
      <c r="R47" s="10">
        <f>_xll.SNL.Clients.Office.Excel.Functions.SPG(A47, "RD_CREDIT_RATING_DATE_GLOBAL", "Issuer Credit Rating", "Local Currency LT|0")</f>
        <v>41166</v>
      </c>
      <c r="S47" s="10">
        <f>_xll.SNL.Clients.Office.Excel.Functions.SPG(A47, "RD_CREDIT_WATCH_OUTLOOK_DATE_GLOBAL", "Issuer Credit Rating", "Local Currency LT|0")</f>
        <v>41166</v>
      </c>
    </row>
    <row r="48" spans="1:19">
      <c r="A48" s="12" t="s">
        <v>1689</v>
      </c>
      <c r="B48" s="10">
        <f>_xll.SNL.Clients.Office.Excel.Functions.SPG(A48,"SP_IPO_DATE")</f>
        <v>43278</v>
      </c>
      <c r="C48" s="5">
        <f>_xll.SNL.Clients.Office.Excel.Functions.SPG(A48, "SP_VOLUME_AVG_WEEKLY_TO_SHARES_OUT", , "1M")</f>
        <v>5.7849690633904256</v>
      </c>
      <c r="D48" s="5">
        <f>_xll.SNL.Clients.Office.Excel.Functions.SPG(A48, "SP_VOLUME_AVG_WEEKLY_TO_SHARES_OUT", , "3M")</f>
        <v>6.0317738008238067</v>
      </c>
      <c r="E48" s="5">
        <f>_xll.SNL.Clients.Office.Excel.Functions.SPG(A48, "SP_VOLUME_AVG_DAILY_TO_1YR_AVG_DAILY", , "1M")</f>
        <v>99.53</v>
      </c>
      <c r="F48" s="5">
        <f>_xll.SNL.Clients.Office.Excel.Functions.SPG(A48, "SP_VOLUME_AVG_DAILY_TO_1YR_AVG_DAILY", , "3M")</f>
        <v>103.78</v>
      </c>
      <c r="G48" s="9" t="str">
        <f>_xll.SNL.Clients.Office.Excel.Functions.SPG(A48, "IQ_SECTOR")</f>
        <v>Consumer Staples</v>
      </c>
      <c r="H48" s="9" t="str">
        <f>_xll.SNL.Clients.Office.Excel.Functions.SPG(A48, "IQ_INDUSTRY_GROUP")</f>
        <v>Consumer Staples Distribution and Retail</v>
      </c>
      <c r="I48" s="9" t="str">
        <f>_xll.SNL.Clients.Office.Excel.Functions.SPG(A48, "IQ_INDUSTRY")</f>
        <v>Consumer Staples Distribution and Retail</v>
      </c>
      <c r="J48" s="9" t="str">
        <f>_xll.SNL.Clients.Office.Excel.Functions.SPG(A48, "IQ_PRIMARY_INDUSTRY")</f>
        <v>Consumer Staples Merchandise Retail</v>
      </c>
      <c r="K48" s="9" t="str">
        <f>_xll.SNL.Clients.Office.Excel.Functions.SPG(A48, "NAICS_CODE", "Primary")</f>
        <v>455211 - Warehouse Clubs and Supercenters</v>
      </c>
      <c r="L48" s="9" t="str">
        <f>_xll.SNL.Clients.Office.Excel.Functions.SPG(A48, "SP_TOPICTAG")</f>
        <v>Fast-Moving Consumer Goods; Food Delivery; Customer Relationship Management; Brand Marketing; Online Grocery</v>
      </c>
      <c r="M48" s="5">
        <f>_xll.SNL.Clients.Office.Excel.Functions.SPG(A48, "SP_PCT_SHARES_OWNED_ALL_INSTITUTIONS")</f>
        <v>104.56</v>
      </c>
      <c r="N48" s="9" t="str">
        <f>_xll.SNL.Clients.Office.Excel.Functions.SPG(A48, "RD_CREDIT_RATING_GLOBAL", "Issuer Credit Rating", "Local Currency LT|0")</f>
        <v>BB+</v>
      </c>
      <c r="O48" s="9" t="str">
        <f>_xll.SNL.Clients.Office.Excel.Functions.SPG(A48, "RD_CWOL_GLOBAL", "Issuer Credit Rating", "Local Currency LT|0")</f>
        <v>Stable</v>
      </c>
      <c r="P48" s="9" t="str">
        <f>_xll.SNL.Clients.Office.Excel.Functions.SPG(A48, "RD_RATING_ACTION_GLOBAL", "Issuer Credit Rating", "Local Currency LT|0")</f>
        <v>Upgrade | CreditWatch/Outlook (09/30/2022)</v>
      </c>
      <c r="Q48" s="10">
        <f>_xll.SNL.Clients.Office.Excel.Functions.SPG(A48, "RD_LAST_REVIEW_DATE_GLOBAL", "Issuer Credit Rating", "Local Currency LT")</f>
        <v>45481</v>
      </c>
      <c r="R48" s="10">
        <f>_xll.SNL.Clients.Office.Excel.Functions.SPG(A48, "RD_CREDIT_RATING_DATE_GLOBAL", "Issuer Credit Rating", "Local Currency LT|0")</f>
        <v>44834</v>
      </c>
      <c r="S48" s="10">
        <f>_xll.SNL.Clients.Office.Excel.Functions.SPG(A48, "RD_CREDIT_WATCH_OUTLOOK_DATE_GLOBAL", "Issuer Credit Rating", "Local Currency LT|0")</f>
        <v>44834</v>
      </c>
    </row>
    <row r="49" spans="1:19">
      <c r="A49" s="12" t="s">
        <v>1690</v>
      </c>
      <c r="B49" t="str">
        <f>_xll.SNL.Clients.Office.Excel.Functions.SPG(A49,"SP_IPO_DATE")</f>
        <v/>
      </c>
      <c r="C49" s="5">
        <f>_xll.SNL.Clients.Office.Excel.Functions.SPG(A49, "SP_VOLUME_AVG_WEEKLY_TO_SHARES_OUT", , "1M")</f>
        <v>3.3572296363897163</v>
      </c>
      <c r="D49" s="5">
        <f>_xll.SNL.Clients.Office.Excel.Functions.SPG(A49, "SP_VOLUME_AVG_WEEKLY_TO_SHARES_OUT", , "3M")</f>
        <v>3.3920777202043695</v>
      </c>
      <c r="E49" s="5">
        <f>_xll.SNL.Clients.Office.Excel.Functions.SPG(A49, "SP_VOLUME_AVG_DAILY_TO_1YR_AVG_DAILY", , "1M")</f>
        <v>103.9</v>
      </c>
      <c r="F49" s="5">
        <f>_xll.SNL.Clients.Office.Excel.Functions.SPG(A49, "SP_VOLUME_AVG_DAILY_TO_1YR_AVG_DAILY", , "3M")</f>
        <v>104.98</v>
      </c>
      <c r="G49" s="9" t="str">
        <f>_xll.SNL.Clients.Office.Excel.Functions.SPG(A49, "IQ_SECTOR")</f>
        <v>Utilities</v>
      </c>
      <c r="H49" s="9" t="str">
        <f>_xll.SNL.Clients.Office.Excel.Functions.SPG(A49, "IQ_INDUSTRY_GROUP")</f>
        <v>Utilities</v>
      </c>
      <c r="I49" s="9" t="str">
        <f>_xll.SNL.Clients.Office.Excel.Functions.SPG(A49, "IQ_INDUSTRY")</f>
        <v>Multi-Utilities</v>
      </c>
      <c r="J49" s="9" t="str">
        <f>_xll.SNL.Clients.Office.Excel.Functions.SPG(A49, "IQ_PRIMARY_INDUSTRY")</f>
        <v>Multi-Utilities</v>
      </c>
      <c r="K49" s="9" t="str">
        <f>_xll.SNL.Clients.Office.Excel.Functions.SPG(A49, "NAICS_CODE", "Primary")</f>
        <v>2211 - Electric Power Generation, Transmission and Distribution</v>
      </c>
      <c r="L49" s="9" t="str">
        <f>_xll.SNL.Clients.Office.Excel.Functions.SPG(A49, "SP_TOPICTAG")</f>
        <v>Clean Energy; Energy Management; Energy Storage; Mining Technology; Power Grid</v>
      </c>
      <c r="M49" s="5">
        <f>_xll.SNL.Clients.Office.Excel.Functions.SPG(A49, "SP_PCT_SHARES_OWNED_ALL_INSTITUTIONS")</f>
        <v>84.97</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(08/09/2018)</v>
      </c>
      <c r="Q49" s="10">
        <f>_xll.SNL.Clients.Office.Excel.Functions.SPG(A49, "RD_LAST_REVIEW_DATE_GLOBAL", "Issuer Credit Rating", "Local Currency LT")</f>
        <v>45421</v>
      </c>
      <c r="R49" s="10">
        <f>_xll.SNL.Clients.Office.Excel.Functions.SPG(A49, "RD_CREDIT_RATING_DATE_GLOBAL", "Issuer Credit Rating", "Local Currency LT|0")</f>
        <v>43321</v>
      </c>
      <c r="S49" s="10">
        <f>_xll.SNL.Clients.Office.Excel.Functions.SPG(A49, "RD_CREDIT_WATCH_OUTLOOK_DATE_GLOBAL", "Issuer Credit Rating", "Local Currency LT|0")</f>
        <v>43321</v>
      </c>
    </row>
    <row r="50" spans="1:19">
      <c r="A50" s="12" t="s">
        <v>1691</v>
      </c>
      <c r="B50" s="10">
        <f>_xll.SNL.Clients.Office.Excel.Functions.SPG(A50,"SP_IPO_DATE")</f>
        <v>38189</v>
      </c>
      <c r="C50" s="5">
        <f>_xll.SNL.Clients.Office.Excel.Functions.SPG(A50, "SP_VOLUME_AVG_WEEKLY_TO_SHARES_OUT", , "1M")</f>
        <v>1.6493319467446188</v>
      </c>
      <c r="D50" s="5">
        <f>_xll.SNL.Clients.Office.Excel.Functions.SPG(A50, "SP_VOLUME_AVG_WEEKLY_TO_SHARES_OUT", , "3M")</f>
        <v>1.9710775312345152</v>
      </c>
      <c r="E50" s="5">
        <f>_xll.SNL.Clients.Office.Excel.Functions.SPG(A50, "SP_VOLUME_AVG_DAILY_TO_1YR_AVG_DAILY", , "1M")</f>
        <v>71.56</v>
      </c>
      <c r="F50" s="5">
        <f>_xll.SNL.Clients.Office.Excel.Functions.SPG(A50, "SP_VOLUME_AVG_DAILY_TO_1YR_AVG_DAILY", , "3M")</f>
        <v>85.52</v>
      </c>
      <c r="G50" s="9" t="str">
        <f>_xll.SNL.Clients.Office.Excel.Functions.SPG(A50, "IQ_SECTOR")</f>
        <v>Information Technology</v>
      </c>
      <c r="H50" s="9" t="str">
        <f>_xll.SNL.Clients.Office.Excel.Functions.SPG(A50, "IQ_INDUSTRY_GROUP")</f>
        <v>Software and Services</v>
      </c>
      <c r="I50" s="9" t="str">
        <f>_xll.SNL.Clients.Office.Excel.Functions.SPG(A50, "IQ_INDUSTRY")</f>
        <v>Software</v>
      </c>
      <c r="J50" s="9" t="str">
        <f>_xll.SNL.Clients.Office.Excel.Functions.SPG(A50, "IQ_PRIMARY_INDUSTRY")</f>
        <v>Application Software</v>
      </c>
      <c r="K50" s="9" t="str">
        <f>_xll.SNL.Clients.Office.Excel.Functions.SPG(A50, "NAICS_CODE", "Primary")</f>
        <v>513210 - Software Publishers</v>
      </c>
      <c r="L50" s="9" t="str">
        <f>_xll.SNL.Clients.Office.Excel.Functions.SPG(A50, "SP_TOPICTAG")</f>
        <v>Software Development; Data Integration; Customer Relationship Management; Cloud Infrastructure; Cloud Storage; Process Automation</v>
      </c>
      <c r="M50" s="5">
        <f>_xll.SNL.Clients.Office.Excel.Functions.SPG(A50, "SP_PCT_SHARES_OWNED_ALL_INSTITUTIONS")</f>
        <v>78.349999999999994</v>
      </c>
      <c r="N50" s="9" t="str">
        <f>_xll.SNL.Clients.Office.Excel.Functions.SPG(A50, "RD_CREDIT_RATING_GLOBAL", "Issuer Credit Rating", "Local Currency LT|0")</f>
        <v/>
      </c>
      <c r="O50" s="9" t="str">
        <f>_xll.SNL.Clients.Office.Excel.Functions.SPG(A50, "RD_CWOL_GLOBAL", "Issuer Credit Rating", "Local Currency LT|0")</f>
        <v/>
      </c>
      <c r="P50" s="9" t="str">
        <f>_xll.SNL.Clients.Office.Excel.Functions.SPG(A50, "RD_RATING_ACTION_GLOBAL", "Issuer Credit Rating", "Local Currency LT|0")</f>
        <v/>
      </c>
      <c r="Q50" s="10" t="str">
        <f>_xll.SNL.Clients.Office.Excel.Functions.SPG(A50, "RD_LAST_REVIEW_DATE_GLOBAL", "Issuer Credit Rating", "Local Currency LT")</f>
        <v/>
      </c>
      <c r="R50" s="10" t="str">
        <f>_xll.SNL.Clients.Office.Excel.Functions.SPG(A50, "RD_CREDIT_RATING_DATE_GLOBAL", "Issuer Credit Rating", "Local Currency LT|0")</f>
        <v/>
      </c>
      <c r="S50" s="10" t="str">
        <f>_xll.SNL.Clients.Office.Excel.Functions.SPG(A50, "RD_CREDIT_WATCH_OUTLOOK_DATE_GLOBAL", "Issuer Credit Rating", "Local Currency LT|0")</f>
        <v/>
      </c>
    </row>
    <row r="51" spans="1:19">
      <c r="A51" s="12" t="s">
        <v>1692</v>
      </c>
      <c r="B51" t="str">
        <f>_xll.SNL.Clients.Office.Excel.Functions.SPG(A51,"SP_IPO_DATE")</f>
        <v/>
      </c>
      <c r="C51" s="5">
        <f>_xll.SNL.Clients.Office.Excel.Functions.SPG(A51, "SP_VOLUME_AVG_WEEKLY_TO_SHARES_OUT", , "1M")</f>
        <v>5.7644185926593625</v>
      </c>
      <c r="D51" s="5">
        <f>_xll.SNL.Clients.Office.Excel.Functions.SPG(A51, "SP_VOLUME_AVG_WEEKLY_TO_SHARES_OUT", , "3M")</f>
        <v>4.7625562737626836</v>
      </c>
      <c r="E51" s="5">
        <f>_xll.SNL.Clients.Office.Excel.Functions.SPG(A51, "SP_VOLUME_AVG_DAILY_TO_1YR_AVG_DAILY", , "1M")</f>
        <v>109.21</v>
      </c>
      <c r="F51" s="5">
        <f>_xll.SNL.Clients.Office.Excel.Functions.SPG(A51, "SP_VOLUME_AVG_DAILY_TO_1YR_AVG_DAILY", , "3M")</f>
        <v>90.23</v>
      </c>
      <c r="G51" s="9" t="str">
        <f>_xll.SNL.Clients.Office.Excel.Functions.SPG(A51, "IQ_SECTOR")</f>
        <v>Consumer Discretionary</v>
      </c>
      <c r="H51" s="9" t="str">
        <f>_xll.SNL.Clients.Office.Excel.Functions.SPG(A51, "IQ_INDUSTRY_GROUP")</f>
        <v>Consumer Services</v>
      </c>
      <c r="I51" s="9" t="str">
        <f>_xll.SNL.Clients.Office.Excel.Functions.SPG(A51, "IQ_INDUSTRY")</f>
        <v>Hotels, Restaurants and Leisure</v>
      </c>
      <c r="J51" s="9" t="str">
        <f>_xll.SNL.Clients.Office.Excel.Functions.SPG(A51, "IQ_PRIMARY_INDUSTRY")</f>
        <v>Casinos and Gaming</v>
      </c>
      <c r="K51" s="9" t="str">
        <f>_xll.SNL.Clients.Office.Excel.Functions.SPG(A51, "NAICS_CODE", "Primary")</f>
        <v>713 - Amusement, Gambling, and Recreation Industries</v>
      </c>
      <c r="L51" s="9" t="str">
        <f>_xll.SNL.Clients.Office.Excel.Functions.SPG(A51, "SP_TOPICTAG")</f>
        <v>Entertainment Systems; Video Streaming</v>
      </c>
      <c r="M51" s="5">
        <f>_xll.SNL.Clients.Office.Excel.Functions.SPG(A51, "SP_PCT_SHARES_OWNED_ALL_INSTITUTIONS")</f>
        <v>71.55</v>
      </c>
      <c r="N51" s="9" t="str">
        <f>_xll.SNL.Clients.Office.Excel.Functions.SPG(A51, "RD_CREDIT_RATING_GLOBAL", "Issuer Credit Rating", "Local Currency LT|0")</f>
        <v>BB</v>
      </c>
      <c r="O51" s="9" t="str">
        <f>_xll.SNL.Clients.Office.Excel.Functions.SPG(A51, "RD_CWOL_GLOBAL", "Issuer Credit Rating", "Local Currency LT|0")</f>
        <v>Stable</v>
      </c>
      <c r="P51" s="9" t="str">
        <f>_xll.SNL.Clients.Office.Excel.Functions.SPG(A51, "RD_RATING_ACTION_GLOBAL", "Issuer Credit Rating", "Local Currency LT|0")</f>
        <v>Upgrade | CreditWatch/Outlook (11/30/2022)</v>
      </c>
      <c r="Q51" s="10">
        <f>_xll.SNL.Clients.Office.Excel.Functions.SPG(A51, "RD_LAST_REVIEW_DATE_GLOBAL", "Issuer Credit Rating", "Local Currency LT")</f>
        <v>45529</v>
      </c>
      <c r="R51" s="10">
        <f>_xll.SNL.Clients.Office.Excel.Functions.SPG(A51, "RD_CREDIT_RATING_DATE_GLOBAL", "Issuer Credit Rating", "Local Currency LT|0")</f>
        <v>44895</v>
      </c>
      <c r="S51" s="10">
        <f>_xll.SNL.Clients.Office.Excel.Functions.SPG(A51, "RD_CREDIT_WATCH_OUTLOOK_DATE_GLOBAL", "Issuer Credit Rating", "Local Currency LT|0")</f>
        <v>44895</v>
      </c>
    </row>
    <row r="52" spans="1:19">
      <c r="A52" s="12" t="s">
        <v>1693</v>
      </c>
      <c r="B52" t="str">
        <f>_xll.SNL.Clients.Office.Excel.Functions.SPG(A52,"SP_IPO_DATE")</f>
        <v/>
      </c>
      <c r="C52" s="5">
        <f>_xll.SNL.Clients.Office.Excel.Functions.SPG(A52, "SP_VOLUME_AVG_WEEKLY_TO_SHARES_OUT", , "1M")</f>
        <v>6.5418545069421645</v>
      </c>
      <c r="D52" s="5">
        <f>_xll.SNL.Clients.Office.Excel.Functions.SPG(A52, "SP_VOLUME_AVG_WEEKLY_TO_SHARES_OUT", , "3M")</f>
        <v>4.154346499594638</v>
      </c>
      <c r="E52" s="5">
        <f>_xll.SNL.Clients.Office.Excel.Functions.SPG(A52, "SP_VOLUME_AVG_DAILY_TO_1YR_AVG_DAILY", , "1M")</f>
        <v>172.14</v>
      </c>
      <c r="F52" s="5">
        <f>_xll.SNL.Clients.Office.Excel.Functions.SPG(A52, "SP_VOLUME_AVG_DAILY_TO_1YR_AVG_DAILY", , "3M")</f>
        <v>109.31</v>
      </c>
      <c r="G52" s="9" t="str">
        <f>_xll.SNL.Clients.Office.Excel.Functions.SPG(A52, "IQ_SECTOR")</f>
        <v>Financials</v>
      </c>
      <c r="H52" s="9" t="str">
        <f>_xll.SNL.Clients.Office.Excel.Functions.SPG(A52, "IQ_INDUSTRY_GROUP")</f>
        <v>Insurance</v>
      </c>
      <c r="I52" s="9" t="str">
        <f>_xll.SNL.Clients.Office.Excel.Functions.SPG(A52, "IQ_INDUSTRY")</f>
        <v>Insurance</v>
      </c>
      <c r="J52" s="9" t="str">
        <f>_xll.SNL.Clients.Office.Excel.Functions.SPG(A52, "IQ_PRIMARY_INDUSTRY")</f>
        <v>Life and Health Insurance</v>
      </c>
      <c r="K52" s="9" t="str">
        <f>_xll.SNL.Clients.Office.Excel.Functions.SPG(A52, "NAICS_CODE", "Primary")</f>
        <v>524113 - Direct Life Insurance Carriers</v>
      </c>
      <c r="L52" s="9" t="str">
        <f>_xll.SNL.Clients.Office.Excel.Functions.SPG(A52, "SP_TOPICTAG")</f>
        <v/>
      </c>
      <c r="M52" s="5">
        <f>_xll.SNL.Clients.Office.Excel.Functions.SPG(A52, "SP_PCT_SHARES_OWNED_ALL_INSTITUTIONS")</f>
        <v>82.26</v>
      </c>
      <c r="N52" s="9" t="str">
        <f>_xll.SNL.Clients.Office.Excel.Functions.SPG(A52, "RD_CREDIT_RATING_GLOBAL", "Issuer Credit Rating", "Local Currency LT|0")</f>
        <v>BBB+</v>
      </c>
      <c r="O52" s="9" t="str">
        <f>_xll.SNL.Clients.Office.Excel.Functions.SPG(A52, "RD_CWOL_GLOBAL", "Issuer Credit Rating", "Local Currency LT|0")</f>
        <v>Stable</v>
      </c>
      <c r="P52" s="9" t="str">
        <f>_xll.SNL.Clients.Office.Excel.Functions.SPG(A52, "RD_RATING_ACTION_GLOBAL", "Issuer Credit Rating", "Local Currency LT|0")</f>
        <v>CreditWatch/Outlook (12/12/2019)</v>
      </c>
      <c r="Q52" s="10">
        <f>_xll.SNL.Clients.Office.Excel.Functions.SPG(A52, "RD_LAST_REVIEW_DATE_GLOBAL", "Issuer Credit Rating", "Local Currency LT")</f>
        <v>45441</v>
      </c>
      <c r="R52" s="10">
        <f>_xll.SNL.Clients.Office.Excel.Functions.SPG(A52, "RD_CREDIT_RATING_DATE_GLOBAL", "Issuer Credit Rating", "Local Currency LT|0")</f>
        <v>42901</v>
      </c>
      <c r="S52" s="10">
        <f>_xll.SNL.Clients.Office.Excel.Functions.SPG(A52, "RD_CREDIT_WATCH_OUTLOOK_DATE_GLOBAL", "Issuer Credit Rating", "Local Currency LT|0")</f>
        <v>43811</v>
      </c>
    </row>
    <row r="53" spans="1:19">
      <c r="A53" s="12" t="s">
        <v>1694</v>
      </c>
      <c r="B53" s="10">
        <f>_xll.SNL.Clients.Office.Excel.Functions.SPG(A53,"SP_IPO_DATE")</f>
        <v>41576</v>
      </c>
      <c r="C53" s="5">
        <f>_xll.SNL.Clients.Office.Excel.Functions.SPG(A53, "SP_VOLUME_AVG_WEEKLY_TO_SHARES_OUT", , "1M")</f>
        <v>4.1283067129100699</v>
      </c>
      <c r="D53" s="5">
        <f>_xll.SNL.Clients.Office.Excel.Functions.SPG(A53, "SP_VOLUME_AVG_WEEKLY_TO_SHARES_OUT", , "3M")</f>
        <v>3.5883864796424199</v>
      </c>
      <c r="E53" s="5">
        <f>_xll.SNL.Clients.Office.Excel.Functions.SPG(A53, "SP_VOLUME_AVG_DAILY_TO_1YR_AVG_DAILY", , "1M")</f>
        <v>111.35</v>
      </c>
      <c r="F53" s="5">
        <f>_xll.SNL.Clients.Office.Excel.Functions.SPG(A53, "SP_VOLUME_AVG_DAILY_TO_1YR_AVG_DAILY", , "3M")</f>
        <v>96.79</v>
      </c>
      <c r="G53" s="9" t="str">
        <f>_xll.SNL.Clients.Office.Excel.Functions.SPG(A53, "IQ_SECTOR")</f>
        <v>Real Estate</v>
      </c>
      <c r="H53" s="9" t="str">
        <f>_xll.SNL.Clients.Office.Excel.Functions.SPG(A53, "IQ_INDUSTRY_GROUP")</f>
        <v>Equity Real Estate Investment Trusts (REITs)</v>
      </c>
      <c r="I53" s="9" t="str">
        <f>_xll.SNL.Clients.Office.Excel.Functions.SPG(A53, "IQ_INDUSTRY")</f>
        <v>Retail REITs</v>
      </c>
      <c r="J53" s="9" t="str">
        <f>_xll.SNL.Clients.Office.Excel.Functions.SPG(A53, "IQ_PRIMARY_INDUSTRY")</f>
        <v>Retail REITs</v>
      </c>
      <c r="K53" s="9" t="str">
        <f>_xll.SNL.Clients.Office.Excel.Functions.SPG(A53, "NAICS_CODE", "Primary")</f>
        <v>531110 - Lessors of Residential Buildings and Dwellings</v>
      </c>
      <c r="L53" s="9" t="str">
        <f>_xll.SNL.Clients.Office.Excel.Functions.SPG(A53, "SP_TOPICTAG")</f>
        <v/>
      </c>
      <c r="M53" s="5">
        <f>_xll.SNL.Clients.Office.Excel.Functions.SPG(A53, "SP_PCT_SHARES_OWNED_ALL_INSTITUTIONS")</f>
        <v>98.03</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Upgrade | CreditWatch/Outlook (11/03/2023)</v>
      </c>
      <c r="Q53" s="10">
        <f>_xll.SNL.Clients.Office.Excel.Functions.SPG(A53, "RD_LAST_REVIEW_DATE_GLOBAL", "Issuer Credit Rating", "Local Currency LT")</f>
        <v>45566</v>
      </c>
      <c r="R53" s="10">
        <f>_xll.SNL.Clients.Office.Excel.Functions.SPG(A53, "RD_CREDIT_RATING_DATE_GLOBAL", "Issuer Credit Rating", "Local Currency LT|0")</f>
        <v>45233</v>
      </c>
      <c r="S53" s="10">
        <f>_xll.SNL.Clients.Office.Excel.Functions.SPG(A53, "RD_CREDIT_WATCH_OUTLOOK_DATE_GLOBAL", "Issuer Credit Rating", "Local Currency LT|0")</f>
        <v>45233</v>
      </c>
    </row>
    <row r="54" spans="1:19">
      <c r="A54" s="12" t="s">
        <v>1695</v>
      </c>
      <c r="B54" s="10">
        <f>_xll.SNL.Clients.Office.Excel.Functions.SPG(A54,"SP_IPO_DATE")</f>
        <v>36741</v>
      </c>
      <c r="C54" s="5">
        <f>_xll.SNL.Clients.Office.Excel.Functions.SPG(A54, "SP_VOLUME_AVG_WEEKLY_TO_SHARES_OUT", , "1M")</f>
        <v>5.2978818977619495</v>
      </c>
      <c r="D54" s="5">
        <f>_xll.SNL.Clients.Office.Excel.Functions.SPG(A54, "SP_VOLUME_AVG_WEEKLY_TO_SHARES_OUT", , "3M")</f>
        <v>4.8640304773816601</v>
      </c>
      <c r="E54" s="5">
        <f>_xll.SNL.Clients.Office.Excel.Functions.SPG(A54, "SP_VOLUME_AVG_DAILY_TO_1YR_AVG_DAILY", , "1M")</f>
        <v>132.34</v>
      </c>
      <c r="F54" s="5">
        <f>_xll.SNL.Clients.Office.Excel.Functions.SPG(A54, "SP_VOLUME_AVG_DAILY_TO_1YR_AVG_DAILY", , "3M")</f>
        <v>121.51</v>
      </c>
      <c r="G54" s="9" t="str">
        <f>_xll.SNL.Clients.Office.Excel.Functions.SPG(A54, "IQ_SECTOR")</f>
        <v>Health Care</v>
      </c>
      <c r="H54" s="9" t="str">
        <f>_xll.SNL.Clients.Office.Excel.Functions.SPG(A54, "IQ_INDUSTRY_GROUP")</f>
        <v>Pharmaceuticals, Biotechnology and Life Sciences</v>
      </c>
      <c r="I54" s="9" t="str">
        <f>_xll.SNL.Clients.Office.Excel.Functions.SPG(A54, "IQ_INDUSTRY")</f>
        <v>Life Sciences Tools and Services</v>
      </c>
      <c r="J54" s="9" t="str">
        <f>_xll.SNL.Clients.Office.Excel.Functions.SPG(A54, "IQ_PRIMARY_INDUSTRY")</f>
        <v>Life Sciences Tools and Services</v>
      </c>
      <c r="K54" s="9" t="str">
        <f>_xll.SNL.Clients.Office.Excel.Functions.SPG(A54, "NAICS_CODE", "Primary")</f>
        <v>334516 - Analytical Laboratory Instrument Manufacturing</v>
      </c>
      <c r="L54" s="9" t="str">
        <f>_xll.SNL.Clients.Office.Excel.Functions.SPG(A54, "SP_TOPICTAG")</f>
        <v>Health Diagnostics; Neuroscience; Genetics; Artificial Intelligence; Infectious Diseases; Neurology</v>
      </c>
      <c r="M54" s="5">
        <f>_xll.SNL.Clients.Office.Excel.Functions.SPG(A54, "SP_PCT_SHARES_OWNED_ALL_INSTITUTIONS")</f>
        <v>77.94</v>
      </c>
      <c r="N54" s="9" t="str">
        <f>_xll.SNL.Clients.Office.Excel.Functions.SPG(A54, "RD_CREDIT_RATING_GLOBAL", "Issuer Credit Rating", "Local Currency LT|0")</f>
        <v/>
      </c>
      <c r="O54" s="9" t="str">
        <f>_xll.SNL.Clients.Office.Excel.Functions.SPG(A54, "RD_CWOL_GLOBAL", "Issuer Credit Rating", "Local Currency LT|0")</f>
        <v/>
      </c>
      <c r="P54" s="9" t="str">
        <f>_xll.SNL.Clients.Office.Excel.Functions.SPG(A54, "RD_RATING_ACTION_GLOBAL", "Issuer Credit Rating", "Local Currency LT|0")</f>
        <v/>
      </c>
      <c r="Q54" s="10" t="str">
        <f>_xll.SNL.Clients.Office.Excel.Functions.SPG(A54, "RD_LAST_REVIEW_DATE_GLOBAL", "Issuer Credit Rating", "Local Currency LT")</f>
        <v/>
      </c>
      <c r="R54" s="10" t="str">
        <f>_xll.SNL.Clients.Office.Excel.Functions.SPG(A54, "RD_CREDIT_RATING_DATE_GLOBAL", "Issuer Credit Rating", "Local Currency LT|0")</f>
        <v/>
      </c>
      <c r="S54" s="10" t="str">
        <f>_xll.SNL.Clients.Office.Excel.Functions.SPG(A54, "RD_CREDIT_WATCH_OUTLOOK_DATE_GLOBAL", "Issuer Credit Rating", "Local Currency LT|0")</f>
        <v/>
      </c>
    </row>
    <row r="55" spans="1:19">
      <c r="A55" s="12" t="s">
        <v>1696</v>
      </c>
      <c r="B55" t="str">
        <f>_xll.SNL.Clients.Office.Excel.Functions.SPG(A55,"SP_IPO_DATE")</f>
        <v/>
      </c>
      <c r="C55" s="5">
        <f>_xll.SNL.Clients.Office.Excel.Functions.SPG(A55, "SP_VOLUME_AVG_WEEKLY_TO_SHARES_OUT", , "1M")</f>
        <v>5.8324657282177128</v>
      </c>
      <c r="D55" s="5">
        <f>_xll.SNL.Clients.Office.Excel.Functions.SPG(A55, "SP_VOLUME_AVG_WEEKLY_TO_SHARES_OUT", , "3M")</f>
        <v>4.9697742517322885</v>
      </c>
      <c r="E55" s="5">
        <f>_xll.SNL.Clients.Office.Excel.Functions.SPG(A55, "SP_VOLUME_AVG_DAILY_TO_1YR_AVG_DAILY", , "1M")</f>
        <v>113.18</v>
      </c>
      <c r="F55" s="5">
        <f>_xll.SNL.Clients.Office.Excel.Functions.SPG(A55, "SP_VOLUME_AVG_DAILY_TO_1YR_AVG_DAILY", , "3M")</f>
        <v>96.44</v>
      </c>
      <c r="G55" s="9" t="str">
        <f>_xll.SNL.Clients.Office.Excel.Functions.SPG(A55, "IQ_SECTOR")</f>
        <v>Consumer Discretionary</v>
      </c>
      <c r="H55" s="9" t="str">
        <f>_xll.SNL.Clients.Office.Excel.Functions.SPG(A55, "IQ_INDUSTRY_GROUP")</f>
        <v>Consumer Durables and Apparel</v>
      </c>
      <c r="I55" s="9" t="str">
        <f>_xll.SNL.Clients.Office.Excel.Functions.SPG(A55, "IQ_INDUSTRY")</f>
        <v>Leisure Products</v>
      </c>
      <c r="J55" s="9" t="str">
        <f>_xll.SNL.Clients.Office.Excel.Functions.SPG(A55, "IQ_PRIMARY_INDUSTRY")</f>
        <v>Leisure Products</v>
      </c>
      <c r="K55" s="9" t="str">
        <f>_xll.SNL.Clients.Office.Excel.Functions.SPG(A55, "NAICS_CODE", "Primary")</f>
        <v>33661 - Ship and Boat Building</v>
      </c>
      <c r="L55" s="9" t="str">
        <f>_xll.SNL.Clients.Office.Excel.Functions.SPG(A55, "SP_TOPICTAG")</f>
        <v>Freight Service; Industrial Automation; Marine Transportation</v>
      </c>
      <c r="M55" s="5">
        <f>_xll.SNL.Clients.Office.Excel.Functions.SPG(A55, "SP_PCT_SHARES_OWNED_ALL_INSTITUTIONS")</f>
        <v>101.56</v>
      </c>
      <c r="N55" s="9" t="str">
        <f>_xll.SNL.Clients.Office.Excel.Functions.SPG(A55, "RD_CREDIT_RATING_GLOBAL", "Issuer Credit Rating", "Local Currency LT|0")</f>
        <v>BBB-</v>
      </c>
      <c r="O55" s="9" t="str">
        <f>_xll.SNL.Clients.Office.Excel.Functions.SPG(A55, "RD_CWOL_GLOBAL", "Issuer Credit Rating", "Local Currency LT|0")</f>
        <v>Positive</v>
      </c>
      <c r="P55" s="9" t="str">
        <f>_xll.SNL.Clients.Office.Excel.Functions.SPG(A55, "RD_RATING_ACTION_GLOBAL", "Issuer Credit Rating", "Local Currency LT|0")</f>
        <v>CreditWatch/Outlook (02/22/2024)</v>
      </c>
      <c r="Q55" s="10">
        <f>_xll.SNL.Clients.Office.Excel.Functions.SPG(A55, "RD_LAST_REVIEW_DATE_GLOBAL", "Issuer Credit Rating", "Local Currency LT")</f>
        <v>45345</v>
      </c>
      <c r="R55" s="10">
        <f>_xll.SNL.Clients.Office.Excel.Functions.SPG(A55, "RD_CREDIT_RATING_DATE_GLOBAL", "Issuer Credit Rating", "Local Currency LT|0")</f>
        <v>42604</v>
      </c>
      <c r="S55" s="10">
        <f>_xll.SNL.Clients.Office.Excel.Functions.SPG(A55, "RD_CREDIT_WATCH_OUTLOOK_DATE_GLOBAL", "Issuer Credit Rating", "Local Currency LT|0")</f>
        <v>45344</v>
      </c>
    </row>
    <row r="56" spans="1:19">
      <c r="A56" s="12" t="s">
        <v>1697</v>
      </c>
      <c r="B56" s="10">
        <f>_xll.SNL.Clients.Office.Excel.Functions.SPG(A56,"SP_IPO_DATE")</f>
        <v>41548</v>
      </c>
      <c r="C56" s="5">
        <f>_xll.SNL.Clients.Office.Excel.Functions.SPG(A56, "SP_VOLUME_AVG_WEEKLY_TO_SHARES_OUT", , "1M")</f>
        <v>6.4693090949840419</v>
      </c>
      <c r="D56" s="5">
        <f>_xll.SNL.Clients.Office.Excel.Functions.SPG(A56, "SP_VOLUME_AVG_WEEKLY_TO_SHARES_OUT", , "3M")</f>
        <v>6.7635919560242934</v>
      </c>
      <c r="E56" s="5">
        <f>_xll.SNL.Clients.Office.Excel.Functions.SPG(A56, "SP_VOLUME_AVG_DAILY_TO_1YR_AVG_DAILY", , "1M")</f>
        <v>91.57</v>
      </c>
      <c r="F56" s="5">
        <f>_xll.SNL.Clients.Office.Excel.Functions.SPG(A56, "SP_VOLUME_AVG_DAILY_TO_1YR_AVG_DAILY", , "3M")</f>
        <v>95.74</v>
      </c>
      <c r="G56" s="9" t="str">
        <f>_xll.SNL.Clients.Office.Excel.Functions.SPG(A56, "IQ_SECTOR")</f>
        <v>Consumer Discretionary</v>
      </c>
      <c r="H56" s="9" t="str">
        <f>_xll.SNL.Clients.Office.Excel.Functions.SPG(A56, "IQ_INDUSTRY_GROUP")</f>
        <v>Consumer Discretionary Distribution and Retail</v>
      </c>
      <c r="I56" s="9" t="str">
        <f>_xll.SNL.Clients.Office.Excel.Functions.SPG(A56, "IQ_INDUSTRY")</f>
        <v>Specialty Retail</v>
      </c>
      <c r="J56" s="9" t="str">
        <f>_xll.SNL.Clients.Office.Excel.Functions.SPG(A56, "IQ_PRIMARY_INDUSTRY")</f>
        <v>Apparel Retail</v>
      </c>
      <c r="K56" s="9" t="str">
        <f>_xll.SNL.Clients.Office.Excel.Functions.SPG(A56, "NAICS_CODE", "Primary")</f>
        <v>458 - Clothing, Clothing Accessories, Shoe, and Jewelry Retailers</v>
      </c>
      <c r="L56" s="9" t="str">
        <f>_xll.SNL.Clients.Office.Excel.Functions.SPG(A56, "SP_TOPICTAG")</f>
        <v>Lifestyle; Brand Marketing</v>
      </c>
      <c r="M56" s="5">
        <f>_xll.SNL.Clients.Office.Excel.Functions.SPG(A56, "SP_PCT_SHARES_OWNED_ALL_INSTITUTIONS")</f>
        <v>102.98</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Upgrade | CreditWatch/Outlook (06/09/2021)</v>
      </c>
      <c r="Q56" s="10">
        <f>_xll.SNL.Clients.Office.Excel.Functions.SPG(A56, "RD_LAST_REVIEW_DATE_GLOBAL", "Issuer Credit Rating", "Local Currency LT")</f>
        <v>45562</v>
      </c>
      <c r="R56" s="10">
        <f>_xll.SNL.Clients.Office.Excel.Functions.SPG(A56, "RD_CREDIT_RATING_DATE_GLOBAL", "Issuer Credit Rating", "Local Currency LT|0")</f>
        <v>44356</v>
      </c>
      <c r="S56" s="10">
        <f>_xll.SNL.Clients.Office.Excel.Functions.SPG(A56, "RD_CREDIT_WATCH_OUTLOOK_DATE_GLOBAL", "Issuer Credit Rating", "Local Currency LT|0")</f>
        <v>44356</v>
      </c>
    </row>
    <row r="57" spans="1:19">
      <c r="A57" s="12" t="s">
        <v>1698</v>
      </c>
      <c r="B57" t="str">
        <f>_xll.SNL.Clients.Office.Excel.Functions.SPG(A57,"SP_IPO_DATE")</f>
        <v/>
      </c>
      <c r="C57" s="5">
        <f>_xll.SNL.Clients.Office.Excel.Functions.SPG(A57, "SP_VOLUME_AVG_WEEKLY_TO_SHARES_OUT", , "1M")</f>
        <v>5.3182532131255718</v>
      </c>
      <c r="D57" s="5">
        <f>_xll.SNL.Clients.Office.Excel.Functions.SPG(A57, "SP_VOLUME_AVG_WEEKLY_TO_SHARES_OUT", , "3M")</f>
        <v>4.8609685291481339</v>
      </c>
      <c r="E57" s="5">
        <f>_xll.SNL.Clients.Office.Excel.Functions.SPG(A57, "SP_VOLUME_AVG_DAILY_TO_1YR_AVG_DAILY", , "1M")</f>
        <v>136.97999999999999</v>
      </c>
      <c r="F57" s="5">
        <f>_xll.SNL.Clients.Office.Excel.Functions.SPG(A57, "SP_VOLUME_AVG_DAILY_TO_1YR_AVG_DAILY", , "3M")</f>
        <v>125.2</v>
      </c>
      <c r="G57" s="9" t="str">
        <f>_xll.SNL.Clients.Office.Excel.Functions.SPG(A57, "IQ_SECTOR")</f>
        <v>Industrials</v>
      </c>
      <c r="H57" s="9" t="str">
        <f>_xll.SNL.Clients.Office.Excel.Functions.SPG(A57, "IQ_INDUSTRY_GROUP")</f>
        <v>Capital Goods</v>
      </c>
      <c r="I57" s="9" t="str">
        <f>_xll.SNL.Clients.Office.Excel.Functions.SPG(A57, "IQ_INDUSTRY")</f>
        <v>Aerospace and Defense</v>
      </c>
      <c r="J57" s="9" t="str">
        <f>_xll.SNL.Clients.Office.Excel.Functions.SPG(A57, "IQ_PRIMARY_INDUSTRY")</f>
        <v>Aerospace and Defense</v>
      </c>
      <c r="K57" s="9" t="str">
        <f>_xll.SNL.Clients.Office.Excel.Functions.SPG(A57, "NAICS_CODE", "Primary")</f>
        <v>3364 - Aerospace Product and Parts Manufacturing</v>
      </c>
      <c r="L57" s="9" t="str">
        <f>_xll.SNL.Clients.Office.Excel.Functions.SPG(A57, "SP_TOPICTAG")</f>
        <v>Energy Management; Energy Storage; Environmental Engineering; Industrial Automation; Conventional Nuclear</v>
      </c>
      <c r="M57" s="5">
        <f>_xll.SNL.Clients.Office.Excel.Functions.SPG(A57, "SP_PCT_SHARES_OWNED_ALL_INSTITUTIONS")</f>
        <v>93.84</v>
      </c>
      <c r="N57" s="9" t="str">
        <f>_xll.SNL.Clients.Office.Excel.Functions.SPG(A57, "RD_CREDIT_RATING_GLOBAL", "Issuer Credit Rating", "Local Currency LT|0")</f>
        <v>BB</v>
      </c>
      <c r="O57" s="9" t="str">
        <f>_xll.SNL.Clients.Office.Excel.Functions.SPG(A57, "RD_CWOL_GLOBAL", "Issuer Credit Rating", "Local Currency LT|0")</f>
        <v>Stable</v>
      </c>
      <c r="P57" s="9" t="str">
        <f>_xll.SNL.Clients.Office.Excel.Functions.SPG(A57, "RD_RATING_ACTION_GLOBAL", "Issuer Credit Rating", "Local Currency LT|0")</f>
        <v>Downgrade | CreditWatch/Outlook (03/12/2020)</v>
      </c>
      <c r="Q57" s="10">
        <f>_xll.SNL.Clients.Office.Excel.Functions.SPG(A57, "RD_LAST_REVIEW_DATE_GLOBAL", "Issuer Credit Rating", "Local Currency LT")</f>
        <v>45435</v>
      </c>
      <c r="R57" s="10">
        <f>_xll.SNL.Clients.Office.Excel.Functions.SPG(A57, "RD_CREDIT_RATING_DATE_GLOBAL", "Issuer Credit Rating", "Local Currency LT|0")</f>
        <v>43902</v>
      </c>
      <c r="S57" s="10">
        <f>_xll.SNL.Clients.Office.Excel.Functions.SPG(A57, "RD_CREDIT_WATCH_OUTLOOK_DATE_GLOBAL", "Issuer Credit Rating", "Local Currency LT|0")</f>
        <v>43902</v>
      </c>
    </row>
    <row r="58" spans="1:19">
      <c r="A58" s="12" t="s">
        <v>1699</v>
      </c>
      <c r="B58" t="str">
        <f>_xll.SNL.Clients.Office.Excel.Functions.SPG(A58,"SP_IPO_DATE")</f>
        <v/>
      </c>
      <c r="C58" s="5">
        <f>_xll.SNL.Clients.Office.Excel.Functions.SPG(A58, "SP_VOLUME_AVG_WEEKLY_TO_SHARES_OUT", , "1M")</f>
        <v>3.755299256085181</v>
      </c>
      <c r="D58" s="5">
        <f>_xll.SNL.Clients.Office.Excel.Functions.SPG(A58, "SP_VOLUME_AVG_WEEKLY_TO_SHARES_OUT", , "3M")</f>
        <v>3.6623370495274838</v>
      </c>
      <c r="E58" s="5">
        <f>_xll.SNL.Clients.Office.Excel.Functions.SPG(A58, "SP_VOLUME_AVG_DAILY_TO_1YR_AVG_DAILY", , "1M")</f>
        <v>113.47</v>
      </c>
      <c r="F58" s="5">
        <f>_xll.SNL.Clients.Office.Excel.Functions.SPG(A58, "SP_VOLUME_AVG_DAILY_TO_1YR_AVG_DAILY", , "3M")</f>
        <v>110.66</v>
      </c>
      <c r="G58" s="9" t="str">
        <f>_xll.SNL.Clients.Office.Excel.Functions.SPG(A58, "IQ_SECTOR")</f>
        <v>Materials</v>
      </c>
      <c r="H58" s="9" t="str">
        <f>_xll.SNL.Clients.Office.Excel.Functions.SPG(A58, "IQ_INDUSTRY_GROUP")</f>
        <v>Materials</v>
      </c>
      <c r="I58" s="9" t="str">
        <f>_xll.SNL.Clients.Office.Excel.Functions.SPG(A58, "IQ_INDUSTRY")</f>
        <v>Chemicals</v>
      </c>
      <c r="J58" s="9" t="str">
        <f>_xll.SNL.Clients.Office.Excel.Functions.SPG(A58, "IQ_PRIMARY_INDUSTRY")</f>
        <v>Commodity Chemicals</v>
      </c>
      <c r="K58" s="9" t="str">
        <f>_xll.SNL.Clients.Office.Excel.Functions.SPG(A58, "NAICS_CODE", "Primary")</f>
        <v>3251 - Basic Chemical Manufacturing</v>
      </c>
      <c r="L58" s="9" t="str">
        <f>_xll.SNL.Clients.Office.Excel.Functions.SPG(A58, "SP_TOPICTAG")</f>
        <v>Pollution Control</v>
      </c>
      <c r="M58" s="5">
        <f>_xll.SNL.Clients.Office.Excel.Functions.SPG(A58, "SP_PCT_SHARES_OWNED_ALL_INSTITUTIONS")</f>
        <v>96.2</v>
      </c>
      <c r="N58" s="9" t="str">
        <f>_xll.SNL.Clients.Office.Excel.Functions.SPG(A58, "RD_CREDIT_RATING_GLOBAL", "Issuer Credit Rating", "Local Currency LT|0")</f>
        <v>BBB</v>
      </c>
      <c r="O58" s="9" t="str">
        <f>_xll.SNL.Clients.Office.Excel.Functions.SPG(A58, "RD_CWOL_GLOBAL", "Issuer Credit Rating", "Local Currency LT|0")</f>
        <v>Stable</v>
      </c>
      <c r="P58" s="9" t="str">
        <f>_xll.SNL.Clients.Office.Excel.Functions.SPG(A58, "RD_RATING_ACTION_GLOBAL", "Issuer Credit Rating", "Local Currency LT|0")</f>
        <v>Upgrade | CreditWatch/Outlook (09/09/2021)</v>
      </c>
      <c r="Q58" s="10">
        <f>_xll.SNL.Clients.Office.Excel.Functions.SPG(A58, "RD_LAST_REVIEW_DATE_GLOBAL", "Issuer Credit Rating", "Local Currency LT")</f>
        <v>45432</v>
      </c>
      <c r="R58" s="10">
        <f>_xll.SNL.Clients.Office.Excel.Functions.SPG(A58, "RD_CREDIT_RATING_DATE_GLOBAL", "Issuer Credit Rating", "Local Currency LT|0")</f>
        <v>44448</v>
      </c>
      <c r="S58" s="10">
        <f>_xll.SNL.Clients.Office.Excel.Functions.SPG(A58, "RD_CREDIT_WATCH_OUTLOOK_DATE_GLOBAL", "Issuer Credit Rating", "Local Currency LT|0")</f>
        <v>44448</v>
      </c>
    </row>
    <row r="59" spans="1:19">
      <c r="A59" s="12" t="s">
        <v>1700</v>
      </c>
      <c r="B59" t="str">
        <f>_xll.SNL.Clients.Office.Excel.Functions.SPG(A59,"SP_IPO_DATE")</f>
        <v/>
      </c>
      <c r="C59" s="5">
        <f>_xll.SNL.Clients.Office.Excel.Functions.SPG(A59, "SP_VOLUME_AVG_WEEKLY_TO_SHARES_OUT", , "1M")</f>
        <v>10.31581080021876</v>
      </c>
      <c r="D59" s="5">
        <f>_xll.SNL.Clients.Office.Excel.Functions.SPG(A59, "SP_VOLUME_AVG_WEEKLY_TO_SHARES_OUT", , "3M")</f>
        <v>7.3620968701990979</v>
      </c>
      <c r="E59" s="5">
        <f>_xll.SNL.Clients.Office.Excel.Functions.SPG(A59, "SP_VOLUME_AVG_DAILY_TO_1YR_AVG_DAILY", , "1M")</f>
        <v>282.33999999999997</v>
      </c>
      <c r="F59" s="5">
        <f>_xll.SNL.Clients.Office.Excel.Functions.SPG(A59, "SP_VOLUME_AVG_DAILY_TO_1YR_AVG_DAILY", , "3M")</f>
        <v>201.5</v>
      </c>
      <c r="G59" s="9" t="str">
        <f>_xll.SNL.Clients.Office.Excel.Functions.SPG(A59, "IQ_SECTOR")</f>
        <v>Industrials</v>
      </c>
      <c r="H59" s="9" t="str">
        <f>_xll.SNL.Clients.Office.Excel.Functions.SPG(A59, "IQ_INDUSTRY_GROUP")</f>
        <v>Commercial and Professional Services</v>
      </c>
      <c r="I59" s="9" t="str">
        <f>_xll.SNL.Clients.Office.Excel.Functions.SPG(A59, "IQ_INDUSTRY")</f>
        <v>Professional Services</v>
      </c>
      <c r="J59" s="9" t="str">
        <f>_xll.SNL.Clients.Office.Excel.Functions.SPG(A59, "IQ_PRIMARY_INDUSTRY")</f>
        <v>Research and Consulting Services</v>
      </c>
      <c r="K59" s="9" t="str">
        <f>_xll.SNL.Clients.Office.Excel.Functions.SPG(A59, "NAICS_CODE", "Primary")</f>
        <v>54151 - Computer Systems Design and Related Services</v>
      </c>
      <c r="L59" s="9" t="str">
        <f>_xll.SNL.Clients.Office.Excel.Functions.SPG(A59, "SP_TOPICTAG")</f>
        <v>Software Development; Cloud Management; Authentication; Data Protection; Cloud Infrastructure; Cloud Security; Network Security</v>
      </c>
      <c r="M59" s="5">
        <f>_xll.SNL.Clients.Office.Excel.Functions.SPG(A59, "SP_PCT_SHARES_OWNED_ALL_INSTITUTIONS")</f>
        <v>89</v>
      </c>
      <c r="N59" s="9" t="str">
        <f>_xll.SNL.Clients.Office.Excel.Functions.SPG(A59, "RD_CREDIT_RATING_GLOBAL", "Issuer Credit Rating", "Local Currency LT|0")</f>
        <v>BB+</v>
      </c>
      <c r="O59" s="9" t="str">
        <f>_xll.SNL.Clients.Office.Excel.Functions.SPG(A59, "RD_CWOL_GLOBAL", "Issuer Credit Rating", "Local Currency LT|0")</f>
        <v>Stable</v>
      </c>
      <c r="P59" s="9" t="str">
        <f>_xll.SNL.Clients.Office.Excel.Functions.SPG(A59, "RD_RATING_ACTION_GLOBAL", "Issuer Credit Rating", "Local Currency LT|0")</f>
        <v>New Rating | CreditWatch/Outlook (10/25/2013)</v>
      </c>
      <c r="Q59" s="10">
        <f>_xll.SNL.Clients.Office.Excel.Functions.SPG(A59, "RD_LAST_REVIEW_DATE_GLOBAL", "Issuer Credit Rating", "Local Currency LT")</f>
        <v>45548</v>
      </c>
      <c r="R59" s="10">
        <f>_xll.SNL.Clients.Office.Excel.Functions.SPG(A59, "RD_CREDIT_RATING_DATE_GLOBAL", "Issuer Credit Rating", "Local Currency LT|0")</f>
        <v>41572</v>
      </c>
      <c r="S59" s="10">
        <f>_xll.SNL.Clients.Office.Excel.Functions.SPG(A59, "RD_CREDIT_WATCH_OUTLOOK_DATE_GLOBAL", "Issuer Credit Rating", "Local Currency LT|0")</f>
        <v>41572</v>
      </c>
    </row>
    <row r="60" spans="1:19">
      <c r="A60" s="12" t="s">
        <v>1701</v>
      </c>
      <c r="B60" t="str">
        <f>_xll.SNL.Clients.Office.Excel.Functions.SPG(A60,"SP_IPO_DATE")</f>
        <v/>
      </c>
      <c r="C60" s="5">
        <f>_xll.SNL.Clients.Office.Excel.Functions.SPG(A60, "SP_VOLUME_AVG_WEEKLY_TO_SHARES_OUT", , "1M")</f>
        <v>3.2806292382571316</v>
      </c>
      <c r="D60" s="5">
        <f>_xll.SNL.Clients.Office.Excel.Functions.SPG(A60, "SP_VOLUME_AVG_WEEKLY_TO_SHARES_OUT", , "3M")</f>
        <v>3.123577900592621</v>
      </c>
      <c r="E60" s="5">
        <f>_xll.SNL.Clients.Office.Excel.Functions.SPG(A60, "SP_VOLUME_AVG_DAILY_TO_1YR_AVG_DAILY", , "1M")</f>
        <v>96.62</v>
      </c>
      <c r="F60" s="5">
        <f>_xll.SNL.Clients.Office.Excel.Functions.SPG(A60, "SP_VOLUME_AVG_DAILY_TO_1YR_AVG_DAILY", , "3M")</f>
        <v>91.99</v>
      </c>
      <c r="G60" s="9" t="str">
        <f>_xll.SNL.Clients.Office.Excel.Functions.SPG(A60, "IQ_SECTOR")</f>
        <v>Financials</v>
      </c>
      <c r="H60" s="9" t="str">
        <f>_xll.SNL.Clients.Office.Excel.Functions.SPG(A60, "IQ_INDUSTRY_GROUP")</f>
        <v>Banks</v>
      </c>
      <c r="I60" s="9" t="str">
        <f>_xll.SNL.Clients.Office.Excel.Functions.SPG(A60, "IQ_INDUSTRY")</f>
        <v>Banks</v>
      </c>
      <c r="J60" s="9" t="str">
        <f>_xll.SNL.Clients.Office.Excel.Functions.SPG(A60, "IQ_PRIMARY_INDUSTRY")</f>
        <v>Regional Banks</v>
      </c>
      <c r="K60" s="9" t="str">
        <f>_xll.SNL.Clients.Office.Excel.Functions.SPG(A60, "NAICS_CODE", "Primary")</f>
        <v>522110 - Commercial Banking</v>
      </c>
      <c r="L60" s="9" t="str">
        <f>_xll.SNL.Clients.Office.Excel.Functions.SPG(A60, "SP_TOPICTAG")</f>
        <v>Consumer Lending</v>
      </c>
      <c r="M60" s="5">
        <f>_xll.SNL.Clients.Office.Excel.Functions.SPG(A60, "SP_PCT_SHARES_OWNED_ALL_INSTITUTIONS")</f>
        <v>84.57</v>
      </c>
      <c r="N60" s="9" t="str">
        <f>_xll.SNL.Clients.Office.Excel.Functions.SPG(A60, "RD_CREDIT_RATING_GLOBAL", "Issuer Credit Rating", "Local Currency LT|0")</f>
        <v>BBB+</v>
      </c>
      <c r="O60" s="9" t="str">
        <f>_xll.SNL.Clients.Office.Excel.Functions.SPG(A60, "RD_CWOL_GLOBAL", "Issuer Credit Rating", "Local Currency LT|0")</f>
        <v>Stable</v>
      </c>
      <c r="P60" s="9" t="str">
        <f>_xll.SNL.Clients.Office.Excel.Functions.SPG(A60, "RD_RATING_ACTION_GLOBAL", "Issuer Credit Rating", "Local Currency LT|0")</f>
        <v>Upgrade | CreditWatch/Outlook (10/25/2022)</v>
      </c>
      <c r="Q60" s="10">
        <f>_xll.SNL.Clients.Office.Excel.Functions.SPG(A60, "RD_LAST_REVIEW_DATE_GLOBAL", "Issuer Credit Rating", "Local Currency LT")</f>
        <v>45496</v>
      </c>
      <c r="R60" s="10">
        <f>_xll.SNL.Clients.Office.Excel.Functions.SPG(A60, "RD_CREDIT_RATING_DATE_GLOBAL", "Issuer Credit Rating", "Local Currency LT|0")</f>
        <v>44859</v>
      </c>
      <c r="S60" s="10">
        <f>_xll.SNL.Clients.Office.Excel.Functions.SPG(A60, "RD_CREDIT_WATCH_OUTLOOK_DATE_GLOBAL", "Issuer Credit Rating", "Local Currency LT|0")</f>
        <v>44859</v>
      </c>
    </row>
    <row r="61" spans="1:19">
      <c r="A61" s="12" t="s">
        <v>1702</v>
      </c>
      <c r="B61" s="10">
        <f>_xll.SNL.Clients.Office.Excel.Functions.SPG(A61,"SP_IPO_DATE")</f>
        <v>40891</v>
      </c>
      <c r="C61" s="5">
        <f>_xll.SNL.Clients.Office.Excel.Functions.SPG(A61, "SP_VOLUME_AVG_WEEKLY_TO_SHARES_OUT", , "1M")</f>
        <v>15.278798104779609</v>
      </c>
      <c r="D61" s="5">
        <f>_xll.SNL.Clients.Office.Excel.Functions.SPG(A61, "SP_VOLUME_AVG_WEEKLY_TO_SHARES_OUT", , "3M")</f>
        <v>16.419243721781747</v>
      </c>
      <c r="E61" s="5">
        <f>_xll.SNL.Clients.Office.Excel.Functions.SPG(A61, "SP_VOLUME_AVG_DAILY_TO_1YR_AVG_DAILY", , "1M")</f>
        <v>145.94</v>
      </c>
      <c r="F61" s="5">
        <f>_xll.SNL.Clients.Office.Excel.Functions.SPG(A61, "SP_VOLUME_AVG_DAILY_TO_1YR_AVG_DAILY", , "3M")</f>
        <v>156.83000000000001</v>
      </c>
      <c r="G61" s="9" t="str">
        <f>_xll.SNL.Clients.Office.Excel.Functions.SPG(A61, "IQ_SECTOR")</f>
        <v>Consumer Discretionary</v>
      </c>
      <c r="H61" s="9" t="str">
        <f>_xll.SNL.Clients.Office.Excel.Functions.SPG(A61, "IQ_INDUSTRY_GROUP")</f>
        <v>Consumer Durables and Apparel</v>
      </c>
      <c r="I61" s="9" t="str">
        <f>_xll.SNL.Clients.Office.Excel.Functions.SPG(A61, "IQ_INDUSTRY")</f>
        <v>Textiles, Apparel and Luxury Goods</v>
      </c>
      <c r="J61" s="9" t="str">
        <f>_xll.SNL.Clients.Office.Excel.Functions.SPG(A61, "IQ_PRIMARY_INDUSTRY")</f>
        <v>Apparel, Accessories and Luxury Goods</v>
      </c>
      <c r="K61" s="9" t="str">
        <f>_xll.SNL.Clients.Office.Excel.Functions.SPG(A61, "NAICS_CODE", "Primary")</f>
        <v>315 - Apparel Manufacturing</v>
      </c>
      <c r="L61" s="9" t="str">
        <f>_xll.SNL.Clients.Office.Excel.Functions.SPG(A61, "SP_TOPICTAG")</f>
        <v>Fast-Moving Consumer Goods; Lifestyle; Brand Marketing; Smart Clothing</v>
      </c>
      <c r="M61" s="5">
        <f>_xll.SNL.Clients.Office.Excel.Functions.SPG(A61, "SP_PCT_SHARES_OWNED_ALL_INSTITUTIONS")</f>
        <v>87.73</v>
      </c>
      <c r="N61" s="9" t="str">
        <f>_xll.SNL.Clients.Office.Excel.Functions.SPG(A61, "RD_CREDIT_RATING_GLOBAL", "Issuer Credit Rating", "Local Currency LT|0")</f>
        <v>BBB-</v>
      </c>
      <c r="O61" s="9" t="str">
        <f>_xll.SNL.Clients.Office.Excel.Functions.SPG(A61, "RD_CWOL_GLOBAL", "Issuer Credit Rating", "Local Currency LT|0")</f>
        <v>Watch Neg</v>
      </c>
      <c r="P61" s="9" t="str">
        <f>_xll.SNL.Clients.Office.Excel.Functions.SPG(A61, "RD_RATING_ACTION_GLOBAL", "Issuer Credit Rating", "Local Currency LT|0")</f>
        <v>CreditWatch/Outlook (11/22/2024)</v>
      </c>
      <c r="Q61" s="10">
        <f>_xll.SNL.Clients.Office.Excel.Functions.SPG(A61, "RD_LAST_REVIEW_DATE_GLOBAL", "Issuer Credit Rating", "Local Currency LT")</f>
        <v>45618</v>
      </c>
      <c r="R61" s="10">
        <f>_xll.SNL.Clients.Office.Excel.Functions.SPG(A61, "RD_CREDIT_RATING_DATE_GLOBAL", "Issuer Credit Rating", "Local Currency LT|0")</f>
        <v>43007</v>
      </c>
      <c r="S61" s="10">
        <f>_xll.SNL.Clients.Office.Excel.Functions.SPG(A61, "RD_CREDIT_WATCH_OUTLOOK_DATE_GLOBAL", "Issuer Credit Rating", "Local Currency LT|0")</f>
        <v>45618</v>
      </c>
    </row>
    <row r="62" spans="1:19">
      <c r="A62" s="12" t="s">
        <v>1703</v>
      </c>
      <c r="B62" t="str">
        <f>_xll.SNL.Clients.Office.Excel.Functions.SPG(A62,"SP_IPO_DATE")</f>
        <v/>
      </c>
      <c r="C62" s="5">
        <f>_xll.SNL.Clients.Office.Excel.Functions.SPG(A62, "SP_VOLUME_AVG_WEEKLY_TO_SHARES_OUT", , "1M")</f>
        <v>4.5507570730036395</v>
      </c>
      <c r="D62" s="5">
        <f>_xll.SNL.Clients.Office.Excel.Functions.SPG(A62, "SP_VOLUME_AVG_WEEKLY_TO_SHARES_OUT", , "3M")</f>
        <v>3.9766995468736326</v>
      </c>
      <c r="E62" s="5">
        <f>_xll.SNL.Clients.Office.Excel.Functions.SPG(A62, "SP_VOLUME_AVG_DAILY_TO_1YR_AVG_DAILY", , "1M")</f>
        <v>120.69</v>
      </c>
      <c r="F62" s="5">
        <f>_xll.SNL.Clients.Office.Excel.Functions.SPG(A62, "SP_VOLUME_AVG_DAILY_TO_1YR_AVG_DAILY", , "3M")</f>
        <v>105.47</v>
      </c>
      <c r="G62" s="9" t="str">
        <f>_xll.SNL.Clients.Office.Excel.Functions.SPG(A62, "IQ_SECTOR")</f>
        <v>Industrials</v>
      </c>
      <c r="H62" s="9" t="str">
        <f>_xll.SNL.Clients.Office.Excel.Functions.SPG(A62, "IQ_INDUSTRY_GROUP")</f>
        <v>Capital Goods</v>
      </c>
      <c r="I62" s="9" t="str">
        <f>_xll.SNL.Clients.Office.Excel.Functions.SPG(A62, "IQ_INDUSTRY")</f>
        <v>Building Products</v>
      </c>
      <c r="J62" s="9" t="str">
        <f>_xll.SNL.Clients.Office.Excel.Functions.SPG(A62, "IQ_PRIMARY_INDUSTRY")</f>
        <v>Building Products</v>
      </c>
      <c r="K62" s="9" t="str">
        <f>_xll.SNL.Clients.Office.Excel.Functions.SPG(A62, "NAICS_CODE", "Primary")</f>
        <v>32412 - Asphalt Paving, Roofing, and Saturated Materials Manufacturing</v>
      </c>
      <c r="L62" s="9" t="str">
        <f>_xll.SNL.Clients.Office.Excel.Functions.SPG(A62, "SP_TOPICTAG")</f>
        <v/>
      </c>
      <c r="M62" s="5">
        <f>_xll.SNL.Clients.Office.Excel.Functions.SPG(A62, "SP_PCT_SHARES_OWNED_ALL_INSTITUTIONS")</f>
        <v>91.32</v>
      </c>
      <c r="N62" s="9" t="str">
        <f>_xll.SNL.Clients.Office.Excel.Functions.SPG(A62, "RD_CREDIT_RATING_GLOBAL", "Issuer Credit Rating", "Local Currency LT|0")</f>
        <v>BBB</v>
      </c>
      <c r="O62" s="9" t="str">
        <f>_xll.SNL.Clients.Office.Excel.Functions.SPG(A62, "RD_CWOL_GLOBAL", "Issuer Credit Rating", "Local Currency LT|0")</f>
        <v>Stable</v>
      </c>
      <c r="P62" s="9" t="str">
        <f>_xll.SNL.Clients.Office.Excel.Functions.SPG(A62, "RD_RATING_ACTION_GLOBAL", "Issuer Credit Rating", "Local Currency LT|0")</f>
        <v>CreditWatch/Outlook (01/17/2003)</v>
      </c>
      <c r="Q62" s="10">
        <f>_xll.SNL.Clients.Office.Excel.Functions.SPG(A62, "RD_LAST_REVIEW_DATE_GLOBAL", "Issuer Credit Rating", "Local Currency LT")</f>
        <v>45552</v>
      </c>
      <c r="R62" s="10">
        <f>_xll.SNL.Clients.Office.Excel.Functions.SPG(A62, "RD_CREDIT_RATING_DATE_GLOBAL", "Issuer Credit Rating", "Local Currency LT|0")</f>
        <v>37091</v>
      </c>
      <c r="S62" s="10">
        <f>_xll.SNL.Clients.Office.Excel.Functions.SPG(A62, "RD_CREDIT_WATCH_OUTLOOK_DATE_GLOBAL", "Issuer Credit Rating", "Local Currency LT|0")</f>
        <v>37638</v>
      </c>
    </row>
    <row r="63" spans="1:19">
      <c r="A63" s="12" t="s">
        <v>1704</v>
      </c>
      <c r="B63" t="str">
        <f>_xll.SNL.Clients.Office.Excel.Functions.SPG(A63,"SP_IPO_DATE")</f>
        <v/>
      </c>
      <c r="C63" s="5">
        <f>_xll.SNL.Clients.Office.Excel.Functions.SPG(A63, "SP_VOLUME_AVG_WEEKLY_TO_SHARES_OUT", , "1M")</f>
        <v>7.2979988470575341</v>
      </c>
      <c r="D63" s="5">
        <f>_xll.SNL.Clients.Office.Excel.Functions.SPG(A63, "SP_VOLUME_AVG_WEEKLY_TO_SHARES_OUT", , "3M")</f>
        <v>8.0032286547323768</v>
      </c>
      <c r="E63" s="5">
        <f>_xll.SNL.Clients.Office.Excel.Functions.SPG(A63, "SP_VOLUME_AVG_DAILY_TO_1YR_AVG_DAILY", , "1M")</f>
        <v>112.13</v>
      </c>
      <c r="F63" s="5">
        <f>_xll.SNL.Clients.Office.Excel.Functions.SPG(A63, "SP_VOLUME_AVG_DAILY_TO_1YR_AVG_DAILY", , "3M")</f>
        <v>122.97</v>
      </c>
      <c r="G63" s="9" t="str">
        <f>_xll.SNL.Clients.Office.Excel.Functions.SPG(A63, "IQ_SECTOR")</f>
        <v>Materials</v>
      </c>
      <c r="H63" s="9" t="str">
        <f>_xll.SNL.Clients.Office.Excel.Functions.SPG(A63, "IQ_INDUSTRY_GROUP")</f>
        <v>Materials</v>
      </c>
      <c r="I63" s="9" t="str">
        <f>_xll.SNL.Clients.Office.Excel.Functions.SPG(A63, "IQ_INDUSTRY")</f>
        <v>Metals and Mining</v>
      </c>
      <c r="J63" s="9" t="str">
        <f>_xll.SNL.Clients.Office.Excel.Functions.SPG(A63, "IQ_PRIMARY_INDUSTRY")</f>
        <v>Steel</v>
      </c>
      <c r="K63" s="9" t="str">
        <f>_xll.SNL.Clients.Office.Excel.Functions.SPG(A63, "NAICS_CODE", "Primary")</f>
        <v>331110 - Iron and Steel Mills and Ferroalloy Manufacturing</v>
      </c>
      <c r="L63" s="9" t="str">
        <f>_xll.SNL.Clients.Office.Excel.Functions.SPG(A63, "SP_TOPICTAG")</f>
        <v/>
      </c>
      <c r="M63" s="5">
        <f>_xll.SNL.Clients.Office.Excel.Functions.SPG(A63, "SP_PCT_SHARES_OWNED_ALL_INSTITUTIONS")</f>
        <v>90.47</v>
      </c>
      <c r="N63" s="9" t="str">
        <f>_xll.SNL.Clients.Office.Excel.Functions.SPG(A63, "RD_CREDIT_RATING_GLOBAL", "Issuer Credit Rating", "Local Currency LT|0")</f>
        <v>BB</v>
      </c>
      <c r="O63" s="9" t="str">
        <f>_xll.SNL.Clients.Office.Excel.Functions.SPG(A63, "RD_CWOL_GLOBAL", "Issuer Credit Rating", "Local Currency LT|0")</f>
        <v>Positive</v>
      </c>
      <c r="P63" s="9" t="str">
        <f>_xll.SNL.Clients.Office.Excel.Functions.SPG(A63, "RD_RATING_ACTION_GLOBAL", "Issuer Credit Rating", "Local Currency LT|0")</f>
        <v>CreditWatch/Outlook (08/08/2024)</v>
      </c>
      <c r="Q63" s="10">
        <f>_xll.SNL.Clients.Office.Excel.Functions.SPG(A63, "RD_LAST_REVIEW_DATE_GLOBAL", "Issuer Credit Rating", "Local Currency LT")</f>
        <v>45512</v>
      </c>
      <c r="R63" s="10">
        <f>_xll.SNL.Clients.Office.Excel.Functions.SPG(A63, "RD_CREDIT_RATING_DATE_GLOBAL", "Issuer Credit Rating", "Local Currency LT|0")</f>
        <v>44972</v>
      </c>
      <c r="S63" s="10">
        <f>_xll.SNL.Clients.Office.Excel.Functions.SPG(A63, "RD_CREDIT_WATCH_OUTLOOK_DATE_GLOBAL", "Issuer Credit Rating", "Local Currency LT|0")</f>
        <v>45512</v>
      </c>
    </row>
    <row r="64" spans="1:19">
      <c r="A64" s="12" t="s">
        <v>1705</v>
      </c>
      <c r="B64" t="str">
        <f>_xll.SNL.Clients.Office.Excel.Functions.SPG(A64,"SP_IPO_DATE")</f>
        <v/>
      </c>
      <c r="C64" s="5">
        <f>_xll.SNL.Clients.Office.Excel.Functions.SPG(A64, "SP_VOLUME_AVG_WEEKLY_TO_SHARES_OUT", , "1M")</f>
        <v>3.7214165823637235</v>
      </c>
      <c r="D64" s="5">
        <f>_xll.SNL.Clients.Office.Excel.Functions.SPG(A64, "SP_VOLUME_AVG_WEEKLY_TO_SHARES_OUT", , "3M")</f>
        <v>3.3289042230009147</v>
      </c>
      <c r="E64" s="5">
        <f>_xll.SNL.Clients.Office.Excel.Functions.SPG(A64, "SP_VOLUME_AVG_DAILY_TO_1YR_AVG_DAILY", , "1M")</f>
        <v>103.6</v>
      </c>
      <c r="F64" s="5">
        <f>_xll.SNL.Clients.Office.Excel.Functions.SPG(A64, "SP_VOLUME_AVG_DAILY_TO_1YR_AVG_DAILY", , "3M")</f>
        <v>92.68</v>
      </c>
      <c r="G64" s="9" t="str">
        <f>_xll.SNL.Clients.Office.Excel.Functions.SPG(A64, "IQ_SECTOR")</f>
        <v>Consumer Staples</v>
      </c>
      <c r="H64" s="9" t="str">
        <f>_xll.SNL.Clients.Office.Excel.Functions.SPG(A64, "IQ_INDUSTRY_GROUP")</f>
        <v>Consumer Staples Distribution and Retail</v>
      </c>
      <c r="I64" s="9" t="str">
        <f>_xll.SNL.Clients.Office.Excel.Functions.SPG(A64, "IQ_INDUSTRY")</f>
        <v>Consumer Staples Distribution and Retail</v>
      </c>
      <c r="J64" s="9" t="str">
        <f>_xll.SNL.Clients.Office.Excel.Functions.SPG(A64, "IQ_PRIMARY_INDUSTRY")</f>
        <v>Food Retail</v>
      </c>
      <c r="K64" s="9" t="str">
        <f>_xll.SNL.Clients.Office.Excel.Functions.SPG(A64, "NAICS_CODE", "Primary")</f>
        <v>445131 - Convenience Retailers</v>
      </c>
      <c r="L64" s="9" t="str">
        <f>_xll.SNL.Clients.Office.Excel.Functions.SPG(A64, "SP_TOPICTAG")</f>
        <v>Food Delivery; Online Grocery</v>
      </c>
      <c r="M64" s="5">
        <f>_xll.SNL.Clients.Office.Excel.Functions.SPG(A64, "SP_PCT_SHARES_OWNED_ALL_INSTITUTIONS")</f>
        <v>84.67</v>
      </c>
      <c r="N64" s="9" t="str">
        <f>_xll.SNL.Clients.Office.Excel.Functions.SPG(A64, "RD_CREDIT_RATING_GLOBAL", "Issuer Credit Rating", "Local Currency LT|0")</f>
        <v/>
      </c>
      <c r="O64" s="9" t="str">
        <f>_xll.SNL.Clients.Office.Excel.Functions.SPG(A64, "RD_CWOL_GLOBAL", "Issuer Credit Rating", "Local Currency LT|0")</f>
        <v/>
      </c>
      <c r="P64" s="9" t="str">
        <f>_xll.SNL.Clients.Office.Excel.Functions.SPG(A64, "RD_RATING_ACTION_GLOBAL", "Issuer Credit Rating", "Local Currency LT|0")</f>
        <v/>
      </c>
      <c r="Q64" s="10" t="str">
        <f>_xll.SNL.Clients.Office.Excel.Functions.SPG(A64, "RD_LAST_REVIEW_DATE_GLOBAL", "Issuer Credit Rating", "Local Currency LT")</f>
        <v/>
      </c>
      <c r="R64" s="10" t="str">
        <f>_xll.SNL.Clients.Office.Excel.Functions.SPG(A64, "RD_CREDIT_RATING_DATE_GLOBAL", "Issuer Credit Rating", "Local Currency LT|0")</f>
        <v/>
      </c>
      <c r="S64" s="10" t="str">
        <f>_xll.SNL.Clients.Office.Excel.Functions.SPG(A64, "RD_CREDIT_WATCH_OUTLOOK_DATE_GLOBAL", "Issuer Credit Rating", "Local Currency LT|0")</f>
        <v/>
      </c>
    </row>
    <row r="65" spans="1:19">
      <c r="A65" s="12" t="s">
        <v>1706</v>
      </c>
      <c r="B65" t="str">
        <f>_xll.SNL.Clients.Office.Excel.Functions.SPG(A65,"SP_IPO_DATE")</f>
        <v/>
      </c>
      <c r="C65" s="5">
        <f>_xll.SNL.Clients.Office.Excel.Functions.SPG(A65, "SP_VOLUME_AVG_WEEKLY_TO_SHARES_OUT", , "1M")</f>
        <v>15.588535338828164</v>
      </c>
      <c r="D65" s="5">
        <f>_xll.SNL.Clients.Office.Excel.Functions.SPG(A65, "SP_VOLUME_AVG_WEEKLY_TO_SHARES_OUT", , "3M")</f>
        <v>16.590187421850576</v>
      </c>
      <c r="E65" s="5">
        <f>_xll.SNL.Clients.Office.Excel.Functions.SPG(A65, "SP_VOLUME_AVG_DAILY_TO_1YR_AVG_DAILY", , "1M")</f>
        <v>111.91</v>
      </c>
      <c r="F65" s="5">
        <f>_xll.SNL.Clients.Office.Excel.Functions.SPG(A65, "SP_VOLUME_AVG_DAILY_TO_1YR_AVG_DAILY", , "3M")</f>
        <v>119.11</v>
      </c>
      <c r="G65" s="9" t="str">
        <f>_xll.SNL.Clients.Office.Excel.Functions.SPG(A65, "IQ_SECTOR")</f>
        <v>Consumer Staples</v>
      </c>
      <c r="H65" s="9" t="str">
        <f>_xll.SNL.Clients.Office.Excel.Functions.SPG(A65, "IQ_INDUSTRY_GROUP")</f>
        <v>Food, Beverage and Tobacco</v>
      </c>
      <c r="I65" s="9" t="str">
        <f>_xll.SNL.Clients.Office.Excel.Functions.SPG(A65, "IQ_INDUSTRY")</f>
        <v>Beverages</v>
      </c>
      <c r="J65" s="9" t="str">
        <f>_xll.SNL.Clients.Office.Excel.Functions.SPG(A65, "IQ_PRIMARY_INDUSTRY")</f>
        <v>Soft Drinks and Non-alcoholic Beverages</v>
      </c>
      <c r="K65" s="9" t="str">
        <f>_xll.SNL.Clients.Office.Excel.Functions.SPG(A65, "NAICS_CODE", "Primary")</f>
        <v>312111 - Soft Drink Manufacturing</v>
      </c>
      <c r="L65" s="9" t="str">
        <f>_xll.SNL.Clients.Office.Excel.Functions.SPG(A65, "SP_TOPICTAG")</f>
        <v/>
      </c>
      <c r="M65" s="5">
        <f>_xll.SNL.Clients.Office.Excel.Functions.SPG(A65, "SP_PCT_SHARES_OWNED_ALL_INSTITUTIONS")</f>
        <v>64.58</v>
      </c>
      <c r="N65" s="9" t="str">
        <f>_xll.SNL.Clients.Office.Excel.Functions.SPG(A65, "RD_CREDIT_RATING_GLOBAL", "Issuer Credit Rating", "Local Currency LT|0")</f>
        <v/>
      </c>
      <c r="O65" s="9" t="str">
        <f>_xll.SNL.Clients.Office.Excel.Functions.SPG(A65, "RD_CWOL_GLOBAL", "Issuer Credit Rating", "Local Currency LT|0")</f>
        <v/>
      </c>
      <c r="P65" s="9" t="str">
        <f>_xll.SNL.Clients.Office.Excel.Functions.SPG(A65, "RD_RATING_ACTION_GLOBAL", "Issuer Credit Rating", "Local Currency LT|0")</f>
        <v/>
      </c>
      <c r="Q65" s="10" t="str">
        <f>_xll.SNL.Clients.Office.Excel.Functions.SPG(A65, "RD_LAST_REVIEW_DATE_GLOBAL", "Issuer Credit Rating", "Local Currency LT")</f>
        <v/>
      </c>
      <c r="R65" s="10" t="str">
        <f>_xll.SNL.Clients.Office.Excel.Functions.SPG(A65, "RD_CREDIT_RATING_DATE_GLOBAL", "Issuer Credit Rating", "Local Currency LT|0")</f>
        <v/>
      </c>
      <c r="S65" s="10" t="str">
        <f>_xll.SNL.Clients.Office.Excel.Functions.SPG(A65, "RD_CREDIT_WATCH_OUTLOOK_DATE_GLOBAL", "Issuer Credit Rating", "Local Currency LT|0")</f>
        <v/>
      </c>
    </row>
    <row r="66" spans="1:19">
      <c r="A66" s="12" t="s">
        <v>1707</v>
      </c>
      <c r="B66" t="str">
        <f>_xll.SNL.Clients.Office.Excel.Functions.SPG(A66,"SP_IPO_DATE")</f>
        <v/>
      </c>
      <c r="C66" s="5">
        <f>_xll.SNL.Clients.Office.Excel.Functions.SPG(A66, "SP_VOLUME_AVG_WEEKLY_TO_SHARES_OUT", , "1M")</f>
        <v>8.6358508036338222</v>
      </c>
      <c r="D66" s="5">
        <f>_xll.SNL.Clients.Office.Excel.Functions.SPG(A66, "SP_VOLUME_AVG_WEEKLY_TO_SHARES_OUT", , "3M")</f>
        <v>5.7686581963887207</v>
      </c>
      <c r="E66" s="5">
        <f>_xll.SNL.Clients.Office.Excel.Functions.SPG(A66, "SP_VOLUME_AVG_DAILY_TO_1YR_AVG_DAILY", , "1M")</f>
        <v>166.88</v>
      </c>
      <c r="F66" s="5">
        <f>_xll.SNL.Clients.Office.Excel.Functions.SPG(A66, "SP_VOLUME_AVG_DAILY_TO_1YR_AVG_DAILY", , "3M")</f>
        <v>111.47</v>
      </c>
      <c r="G66" s="9" t="str">
        <f>_xll.SNL.Clients.Office.Excel.Functions.SPG(A66, "IQ_SECTOR")</f>
        <v>Energy</v>
      </c>
      <c r="H66" s="9" t="str">
        <f>_xll.SNL.Clients.Office.Excel.Functions.SPG(A66, "IQ_INDUSTRY_GROUP")</f>
        <v>Energy</v>
      </c>
      <c r="I66" s="9" t="str">
        <f>_xll.SNL.Clients.Office.Excel.Functions.SPG(A66, "IQ_INDUSTRY")</f>
        <v>Energy Equipment and Services</v>
      </c>
      <c r="J66" s="9" t="str">
        <f>_xll.SNL.Clients.Office.Excel.Functions.SPG(A66, "IQ_PRIMARY_INDUSTRY")</f>
        <v>Oil and Gas Equipment and Services</v>
      </c>
      <c r="K66" s="9" t="str">
        <f>_xll.SNL.Clients.Office.Excel.Functions.SPG(A66, "NAICS_CODE", "Primary")</f>
        <v>333132 - Oil and Gas Field Machinery and Equipment Manufacturing</v>
      </c>
      <c r="L66" s="9" t="str">
        <f>_xll.SNL.Clients.Office.Excel.Functions.SPG(A66, "SP_TOPICTAG")</f>
        <v>Environmental Consulting; Industrial Automation; Sensors; CleanTech; Process Automation; ClimateTech</v>
      </c>
      <c r="M66" s="5">
        <f>_xll.SNL.Clients.Office.Excel.Functions.SPG(A66, "SP_PCT_SHARES_OWNED_ALL_INSTITUTIONS")</f>
        <v>91.59</v>
      </c>
      <c r="N66" s="9" t="str">
        <f>_xll.SNL.Clients.Office.Excel.Functions.SPG(A66, "RD_CREDIT_RATING_GLOBAL", "Issuer Credit Rating", "Local Currency LT|0")</f>
        <v>BB+</v>
      </c>
      <c r="O66" s="9" t="str">
        <f>_xll.SNL.Clients.Office.Excel.Functions.SPG(A66, "RD_CWOL_GLOBAL", "Issuer Credit Rating", "Local Currency LT|0")</f>
        <v>Watch Pos</v>
      </c>
      <c r="P66" s="9" t="str">
        <f>_xll.SNL.Clients.Office.Excel.Functions.SPG(A66, "RD_RATING_ACTION_GLOBAL", "Issuer Credit Rating", "Local Currency LT|0")</f>
        <v>CreditWatch/Outlook (04/02/2024)</v>
      </c>
      <c r="Q66" s="10">
        <f>_xll.SNL.Clients.Office.Excel.Functions.SPG(A66, "RD_LAST_REVIEW_DATE_GLOBAL", "Issuer Credit Rating", "Local Currency LT")</f>
        <v>45384</v>
      </c>
      <c r="R66" s="10">
        <f>_xll.SNL.Clients.Office.Excel.Functions.SPG(A66, "RD_CREDIT_RATING_DATE_GLOBAL", "Issuer Credit Rating", "Local Currency LT|0")</f>
        <v>45063</v>
      </c>
      <c r="S66" s="10">
        <f>_xll.SNL.Clients.Office.Excel.Functions.SPG(A66, "RD_CREDIT_WATCH_OUTLOOK_DATE_GLOBAL", "Issuer Credit Rating", "Local Currency LT|0")</f>
        <v>45384</v>
      </c>
    </row>
    <row r="67" spans="1:19">
      <c r="A67" s="12" t="s">
        <v>1708</v>
      </c>
      <c r="B67" s="10">
        <f>_xll.SNL.Clients.Office.Excel.Functions.SPG(A67,"SP_IPO_DATE")</f>
        <v>38923</v>
      </c>
      <c r="C67" s="5">
        <f>_xll.SNL.Clients.Office.Excel.Functions.SPG(A67, "SP_VOLUME_AVG_WEEKLY_TO_SHARES_OUT", , "1M")</f>
        <v>7.1432529842371792</v>
      </c>
      <c r="D67" s="5">
        <f>_xll.SNL.Clients.Office.Excel.Functions.SPG(A67, "SP_VOLUME_AVG_WEEKLY_TO_SHARES_OUT", , "3M")</f>
        <v>8.6950561265313961</v>
      </c>
      <c r="E67" s="5">
        <f>_xll.SNL.Clients.Office.Excel.Functions.SPG(A67, "SP_VOLUME_AVG_DAILY_TO_1YR_AVG_DAILY", , "1M")</f>
        <v>91.3</v>
      </c>
      <c r="F67" s="5">
        <f>_xll.SNL.Clients.Office.Excel.Functions.SPG(A67, "SP_VOLUME_AVG_DAILY_TO_1YR_AVG_DAILY", , "3M")</f>
        <v>111.13</v>
      </c>
      <c r="G67" s="9" t="str">
        <f>_xll.SNL.Clients.Office.Excel.Functions.SPG(A67, "IQ_SECTOR")</f>
        <v>Industrials</v>
      </c>
      <c r="H67" s="9" t="str">
        <f>_xll.SNL.Clients.Office.Excel.Functions.SPG(A67, "IQ_INDUSTRY_GROUP")</f>
        <v>Capital Goods</v>
      </c>
      <c r="I67" s="9" t="str">
        <f>_xll.SNL.Clients.Office.Excel.Functions.SPG(A67, "IQ_INDUSTRY")</f>
        <v>Machinery</v>
      </c>
      <c r="J67" s="9" t="str">
        <f>_xll.SNL.Clients.Office.Excel.Functions.SPG(A67, "IQ_PRIMARY_INDUSTRY")</f>
        <v>Industrial Machinery and Supplies and Components</v>
      </c>
      <c r="K67" s="9" t="str">
        <f>_xll.SNL.Clients.Office.Excel.Functions.SPG(A67, "NAICS_CODE", "Primary")</f>
        <v>332410 - Power Boiler and Heat Exchanger Manufacturing</v>
      </c>
      <c r="L67" s="9" t="str">
        <f>_xll.SNL.Clients.Office.Excel.Functions.SPG(A67, "SP_TOPICTAG")</f>
        <v>Energy Management; Environmental Engineering; ClimateTech</v>
      </c>
      <c r="M67" s="5">
        <f>_xll.SNL.Clients.Office.Excel.Functions.SPG(A67, "SP_PCT_SHARES_OWNED_ALL_INSTITUTIONS")</f>
        <v>124.38</v>
      </c>
      <c r="N67" s="9" t="str">
        <f>_xll.SNL.Clients.Office.Excel.Functions.SPG(A67, "RD_CREDIT_RATING_GLOBAL", "Issuer Credit Rating", "Local Currency LT|0")</f>
        <v>BB-</v>
      </c>
      <c r="O67" s="9" t="str">
        <f>_xll.SNL.Clients.Office.Excel.Functions.SPG(A67, "RD_CWOL_GLOBAL", "Issuer Credit Rating", "Local Currency LT|0")</f>
        <v>Stable</v>
      </c>
      <c r="P67" s="9" t="str">
        <f>_xll.SNL.Clients.Office.Excel.Functions.SPG(A67, "RD_RATING_ACTION_GLOBAL", "Issuer Credit Rating", "Local Currency LT|0")</f>
        <v>Upgrade | CreditWatch/Outlook (03/11/2024)</v>
      </c>
      <c r="Q67" s="10">
        <f>_xll.SNL.Clients.Office.Excel.Functions.SPG(A67, "RD_LAST_REVIEW_DATE_GLOBAL", "Issuer Credit Rating", "Local Currency LT")</f>
        <v>45616</v>
      </c>
      <c r="R67" s="10">
        <f>_xll.SNL.Clients.Office.Excel.Functions.SPG(A67, "RD_CREDIT_RATING_DATE_GLOBAL", "Issuer Credit Rating", "Local Currency LT|0")</f>
        <v>45362</v>
      </c>
      <c r="S67" s="10">
        <f>_xll.SNL.Clients.Office.Excel.Functions.SPG(A67, "RD_CREDIT_WATCH_OUTLOOK_DATE_GLOBAL", "Issuer Credit Rating", "Local Currency LT|0")</f>
        <v>45362</v>
      </c>
    </row>
    <row r="68" spans="1:19">
      <c r="A68" s="12" t="s">
        <v>1709</v>
      </c>
      <c r="B68" t="str">
        <f>_xll.SNL.Clients.Office.Excel.Functions.SPG(A68,"SP_IPO_DATE")</f>
        <v/>
      </c>
      <c r="C68" s="5">
        <f>_xll.SNL.Clients.Office.Excel.Functions.SPG(A68, "SP_VOLUME_AVG_WEEKLY_TO_SHARES_OUT", , "1M")</f>
        <v>3.2447318021412834</v>
      </c>
      <c r="D68" s="5">
        <f>_xll.SNL.Clients.Office.Excel.Functions.SPG(A68, "SP_VOLUME_AVG_WEEKLY_TO_SHARES_OUT", , "3M")</f>
        <v>3.1676388296819855</v>
      </c>
      <c r="E68" s="5">
        <f>_xll.SNL.Clients.Office.Excel.Functions.SPG(A68, "SP_VOLUME_AVG_DAILY_TO_1YR_AVG_DAILY", , "1M")</f>
        <v>108.45</v>
      </c>
      <c r="F68" s="5">
        <f>_xll.SNL.Clients.Office.Excel.Functions.SPG(A68, "SP_VOLUME_AVG_DAILY_TO_1YR_AVG_DAILY", , "3M")</f>
        <v>105.87</v>
      </c>
      <c r="G68" s="9" t="str">
        <f>_xll.SNL.Clients.Office.Excel.Functions.SPG(A68, "IQ_SECTOR")</f>
        <v>Health Care</v>
      </c>
      <c r="H68" s="9" t="str">
        <f>_xll.SNL.Clients.Office.Excel.Functions.SPG(A68, "IQ_INDUSTRY_GROUP")</f>
        <v>Health Care Equipment and Services</v>
      </c>
      <c r="I68" s="9" t="str">
        <f>_xll.SNL.Clients.Office.Excel.Functions.SPG(A68, "IQ_INDUSTRY")</f>
        <v>Health Care Providers and Services</v>
      </c>
      <c r="J68" s="9" t="str">
        <f>_xll.SNL.Clients.Office.Excel.Functions.SPG(A68, "IQ_PRIMARY_INDUSTRY")</f>
        <v>Health Care Services</v>
      </c>
      <c r="K68" s="9" t="str">
        <f>_xll.SNL.Clients.Office.Excel.Functions.SPG(A68, "NAICS_CODE", "Primary")</f>
        <v>621610 - Home Health Care Services</v>
      </c>
      <c r="L68" s="9" t="str">
        <f>_xll.SNL.Clients.Office.Excel.Functions.SPG(A68, "SP_TOPICTAG")</f>
        <v>Health Diagnostics; Assisted Living; End-of-Life Planning</v>
      </c>
      <c r="M68" s="5">
        <f>_xll.SNL.Clients.Office.Excel.Functions.SPG(A68, "SP_PCT_SHARES_OWNED_ALL_INSTITUTIONS")</f>
        <v>95.3</v>
      </c>
      <c r="N68" s="9" t="str">
        <f>_xll.SNL.Clients.Office.Excel.Functions.SPG(A68, "RD_CREDIT_RATING_GLOBAL", "Issuer Credit Rating", "Local Currency LT|0")</f>
        <v>NR</v>
      </c>
      <c r="O68" s="9" t="str">
        <f>_xll.SNL.Clients.Office.Excel.Functions.SPG(A68, "RD_CWOL_GLOBAL", "Issuer Credit Rating", "Local Currency LT|0")</f>
        <v>NR</v>
      </c>
      <c r="P68" s="9" t="str">
        <f>_xll.SNL.Clients.Office.Excel.Functions.SPG(A68, "RD_RATING_ACTION_GLOBAL", "Issuer Credit Rating", "Local Currency LT|0")</f>
        <v>Not Rated | CreditWatch/Outlook (05/25/2007)</v>
      </c>
      <c r="Q68" s="10" t="str">
        <f>_xll.SNL.Clients.Office.Excel.Functions.SPG(A68, "RD_LAST_REVIEW_DATE_GLOBAL", "Issuer Credit Rating", "Local Currency LT")</f>
        <v/>
      </c>
      <c r="R68" s="10">
        <f>_xll.SNL.Clients.Office.Excel.Functions.SPG(A68, "RD_CREDIT_RATING_DATE_GLOBAL", "Issuer Credit Rating", "Local Currency LT|0")</f>
        <v>39227</v>
      </c>
      <c r="S68" s="10">
        <f>_xll.SNL.Clients.Office.Excel.Functions.SPG(A68, "RD_CREDIT_WATCH_OUTLOOK_DATE_GLOBAL", "Issuer Credit Rating", "Local Currency LT|0")</f>
        <v>39227</v>
      </c>
    </row>
    <row r="69" spans="1:19">
      <c r="A69" s="12" t="s">
        <v>1710</v>
      </c>
      <c r="B69" s="10">
        <f>_xll.SNL.Clients.Office.Excel.Functions.SPG(A69,"SP_IPO_DATE")</f>
        <v>43629</v>
      </c>
      <c r="C69" s="5">
        <f>_xll.SNL.Clients.Office.Excel.Functions.SPG(A69, "SP_VOLUME_AVG_WEEKLY_TO_SHARES_OUT", , "1M")</f>
        <v>13.428842061141877</v>
      </c>
      <c r="D69" s="5">
        <f>_xll.SNL.Clients.Office.Excel.Functions.SPG(A69, "SP_VOLUME_AVG_WEEKLY_TO_SHARES_OUT", , "3M")</f>
        <v>16.556104757458769</v>
      </c>
      <c r="E69" s="5">
        <f>_xll.SNL.Clients.Office.Excel.Functions.SPG(A69, "SP_VOLUME_AVG_DAILY_TO_1YR_AVG_DAILY", , "1M")</f>
        <v>53.99</v>
      </c>
      <c r="F69" s="5">
        <f>_xll.SNL.Clients.Office.Excel.Functions.SPG(A69, "SP_VOLUME_AVG_DAILY_TO_1YR_AVG_DAILY", , "3M")</f>
        <v>66.56</v>
      </c>
      <c r="G69" s="9" t="str">
        <f>_xll.SNL.Clients.Office.Excel.Functions.SPG(A69, "IQ_SECTOR")</f>
        <v>Consumer Discretionary</v>
      </c>
      <c r="H69" s="9" t="str">
        <f>_xll.SNL.Clients.Office.Excel.Functions.SPG(A69, "IQ_INDUSTRY_GROUP")</f>
        <v>Consumer Discretionary Distribution and Retail</v>
      </c>
      <c r="I69" s="9" t="str">
        <f>_xll.SNL.Clients.Office.Excel.Functions.SPG(A69, "IQ_INDUSTRY")</f>
        <v>Specialty Retail</v>
      </c>
      <c r="J69" s="9" t="str">
        <f>_xll.SNL.Clients.Office.Excel.Functions.SPG(A69, "IQ_PRIMARY_INDUSTRY")</f>
        <v>Other Specialty Retail</v>
      </c>
      <c r="K69" s="9" t="str">
        <f>_xll.SNL.Clients.Office.Excel.Functions.SPG(A69, "NAICS_CODE", "Primary")</f>
        <v>456191 - Food (Health) Supplement Retailers</v>
      </c>
      <c r="L69" s="9" t="str">
        <f>_xll.SNL.Clients.Office.Excel.Functions.SPG(A69, "SP_TOPICTAG")</f>
        <v>Online Grocery; Pet Care; Pet Food and Supplies</v>
      </c>
      <c r="M69" s="5">
        <f>_xll.SNL.Clients.Office.Excel.Functions.SPG(A69, "SP_PCT_SHARES_OWNED_ALL_INSTITUTIONS")</f>
        <v>35.64</v>
      </c>
      <c r="N69" s="9" t="str">
        <f>_xll.SNL.Clients.Office.Excel.Functions.SPG(A69, "RD_CREDIT_RATING_GLOBAL", "Issuer Credit Rating", "Local Currency LT|0")</f>
        <v/>
      </c>
      <c r="O69" s="9" t="str">
        <f>_xll.SNL.Clients.Office.Excel.Functions.SPG(A69, "RD_CWOL_GLOBAL", "Issuer Credit Rating", "Local Currency LT|0")</f>
        <v/>
      </c>
      <c r="P69" s="9" t="str">
        <f>_xll.SNL.Clients.Office.Excel.Functions.SPG(A69, "RD_RATING_ACTION_GLOBAL", "Issuer Credit Rating", "Local Currency LT|0")</f>
        <v/>
      </c>
      <c r="Q69" s="10" t="str">
        <f>_xll.SNL.Clients.Office.Excel.Functions.SPG(A69, "RD_LAST_REVIEW_DATE_GLOBAL", "Issuer Credit Rating", "Local Currency LT")</f>
        <v/>
      </c>
      <c r="R69" s="10" t="str">
        <f>_xll.SNL.Clients.Office.Excel.Functions.SPG(A69, "RD_CREDIT_RATING_DATE_GLOBAL", "Issuer Credit Rating", "Local Currency LT|0")</f>
        <v/>
      </c>
      <c r="S69" s="10" t="str">
        <f>_xll.SNL.Clients.Office.Excel.Functions.SPG(A69, "RD_CREDIT_WATCH_OUTLOOK_DATE_GLOBAL", "Issuer Credit Rating", "Local Currency LT|0")</f>
        <v/>
      </c>
    </row>
    <row r="70" spans="1:19">
      <c r="A70" s="12" t="s">
        <v>1711</v>
      </c>
      <c r="B70" s="10">
        <f>_xll.SNL.Clients.Office.Excel.Functions.SPG(A70,"SP_IPO_DATE")</f>
        <v>35354</v>
      </c>
      <c r="C70" s="5">
        <f>_xll.SNL.Clients.Office.Excel.Functions.SPG(A70, "SP_VOLUME_AVG_WEEKLY_TO_SHARES_OUT", , "1M")</f>
        <v>3.4197077048073563</v>
      </c>
      <c r="D70" s="5">
        <f>_xll.SNL.Clients.Office.Excel.Functions.SPG(A70, "SP_VOLUME_AVG_WEEKLY_TO_SHARES_OUT", , "3M")</f>
        <v>3.1726850006458598</v>
      </c>
      <c r="E70" s="5">
        <f>_xll.SNL.Clients.Office.Excel.Functions.SPG(A70, "SP_VOLUME_AVG_DAILY_TO_1YR_AVG_DAILY", , "1M")</f>
        <v>71.98</v>
      </c>
      <c r="F70" s="5">
        <f>_xll.SNL.Clients.Office.Excel.Functions.SPG(A70, "SP_VOLUME_AVG_DAILY_TO_1YR_AVG_DAILY", , "3M")</f>
        <v>66.78</v>
      </c>
      <c r="G70" s="9" t="str">
        <f>_xll.SNL.Clients.Office.Excel.Functions.SPG(A70, "IQ_SECTOR")</f>
        <v>Consumer Discretionary</v>
      </c>
      <c r="H70" s="9" t="str">
        <f>_xll.SNL.Clients.Office.Excel.Functions.SPG(A70, "IQ_INDUSTRY_GROUP")</f>
        <v>Consumer Services</v>
      </c>
      <c r="I70" s="9" t="str">
        <f>_xll.SNL.Clients.Office.Excel.Functions.SPG(A70, "IQ_INDUSTRY")</f>
        <v>Hotels, Restaurants and Leisure</v>
      </c>
      <c r="J70" s="9" t="str">
        <f>_xll.SNL.Clients.Office.Excel.Functions.SPG(A70, "IQ_PRIMARY_INDUSTRY")</f>
        <v>Hotels, Resorts and Cruise Lines</v>
      </c>
      <c r="K70" s="9" t="str">
        <f>_xll.SNL.Clients.Office.Excel.Functions.SPG(A70, "NAICS_CODE", "Primary")</f>
        <v>721110 - Hotels (except Casino Hotels) and Motels</v>
      </c>
      <c r="L70" s="9" t="str">
        <f>_xll.SNL.Clients.Office.Excel.Functions.SPG(A70, "SP_TOPICTAG")</f>
        <v>Business Travel; Travel Accommodations; Customer Relationship Management; Brand Marketing; Cloud Infrastructure</v>
      </c>
      <c r="M70" s="5">
        <f>_xll.SNL.Clients.Office.Excel.Functions.SPG(A70, "SP_PCT_SHARES_OWNED_ALL_INSTITUTIONS")</f>
        <v>82.73</v>
      </c>
      <c r="N70" s="9" t="str">
        <f>_xll.SNL.Clients.Office.Excel.Functions.SPG(A70, "RD_CREDIT_RATING_GLOBAL", "Issuer Credit Rating", "Local Currency LT|0")</f>
        <v>BBB-</v>
      </c>
      <c r="O70" s="9" t="str">
        <f>_xll.SNL.Clients.Office.Excel.Functions.SPG(A70, "RD_CWOL_GLOBAL", "Issuer Credit Rating", "Local Currency LT|0")</f>
        <v>Stable</v>
      </c>
      <c r="P70" s="9" t="str">
        <f>_xll.SNL.Clients.Office.Excel.Functions.SPG(A70, "RD_RATING_ACTION_GLOBAL", "Issuer Credit Rating", "Local Currency LT|0")</f>
        <v>CreditWatch/Outlook (03/12/2024)</v>
      </c>
      <c r="Q70" s="10">
        <f>_xll.SNL.Clients.Office.Excel.Functions.SPG(A70, "RD_LAST_REVIEW_DATE_GLOBAL", "Issuer Credit Rating", "Local Currency LT")</f>
        <v>45386</v>
      </c>
      <c r="R70" s="10">
        <f>_xll.SNL.Clients.Office.Excel.Functions.SPG(A70, "RD_CREDIT_RATING_DATE_GLOBAL", "Issuer Credit Rating", "Local Currency LT|0")</f>
        <v>43420</v>
      </c>
      <c r="S70" s="10">
        <f>_xll.SNL.Clients.Office.Excel.Functions.SPG(A70, "RD_CREDIT_WATCH_OUTLOOK_DATE_GLOBAL", "Issuer Credit Rating", "Local Currency LT|0")</f>
        <v>45363</v>
      </c>
    </row>
    <row r="71" spans="1:19">
      <c r="A71" s="12" t="s">
        <v>1712</v>
      </c>
      <c r="B71" s="10">
        <f>_xll.SNL.Clients.Office.Excel.Functions.SPG(A71,"SP_IPO_DATE")</f>
        <v>40345</v>
      </c>
      <c r="C71" s="5">
        <f>_xll.SNL.Clients.Office.Excel.Functions.SPG(A71, "SP_VOLUME_AVG_WEEKLY_TO_SHARES_OUT", , "1M")</f>
        <v>6.1878688711436656</v>
      </c>
      <c r="D71" s="5">
        <f>_xll.SNL.Clients.Office.Excel.Functions.SPG(A71, "SP_VOLUME_AVG_WEEKLY_TO_SHARES_OUT", , "3M")</f>
        <v>7.03860826725177</v>
      </c>
      <c r="E71" s="5">
        <f>_xll.SNL.Clients.Office.Excel.Functions.SPG(A71, "SP_VOLUME_AVG_DAILY_TO_1YR_AVG_DAILY", , "1M")</f>
        <v>81.84</v>
      </c>
      <c r="F71" s="5">
        <f>_xll.SNL.Clients.Office.Excel.Functions.SPG(A71, "SP_VOLUME_AVG_DAILY_TO_1YR_AVG_DAILY", , "3M")</f>
        <v>93.09</v>
      </c>
      <c r="G71" s="9" t="str">
        <f>_xll.SNL.Clients.Office.Excel.Functions.SPG(A71, "IQ_SECTOR")</f>
        <v>Energy</v>
      </c>
      <c r="H71" s="9" t="str">
        <f>_xll.SNL.Clients.Office.Excel.Functions.SPG(A71, "IQ_INDUSTRY_GROUP")</f>
        <v>Energy</v>
      </c>
      <c r="I71" s="9" t="str">
        <f>_xll.SNL.Clients.Office.Excel.Functions.SPG(A71, "IQ_INDUSTRY")</f>
        <v>Oil, Gas and Consumable Fuels</v>
      </c>
      <c r="J71" s="9" t="str">
        <f>_xll.SNL.Clients.Office.Excel.Functions.SPG(A71, "IQ_PRIMARY_INDUSTRY")</f>
        <v>Oil and Gas Exploration and Production</v>
      </c>
      <c r="K71" s="9" t="str">
        <f>_xll.SNL.Clients.Office.Excel.Functions.SPG(A71, "NAICS_CODE", "Primary")</f>
        <v>2111 - Oil and Gas Extraction</v>
      </c>
      <c r="L71" s="9" t="str">
        <f>_xll.SNL.Clients.Office.Excel.Functions.SPG(A71, "SP_TOPICTAG")</f>
        <v/>
      </c>
      <c r="M71" s="5">
        <f>_xll.SNL.Clients.Office.Excel.Functions.SPG(A71, "SP_PCT_SHARES_OWNED_ALL_INSTITUTIONS")</f>
        <v>90.12</v>
      </c>
      <c r="N71" s="9" t="str">
        <f>_xll.SNL.Clients.Office.Excel.Functions.SPG(A71, "RD_CREDIT_RATING_GLOBAL", "Issuer Credit Rating", "Local Currency LT|0")</f>
        <v>BB-</v>
      </c>
      <c r="O71" s="9" t="str">
        <f>_xll.SNL.Clients.Office.Excel.Functions.SPG(A71, "RD_CWOL_GLOBAL", "Issuer Credit Rating", "Local Currency LT|0")</f>
        <v>Positive</v>
      </c>
      <c r="P71" s="9" t="str">
        <f>_xll.SNL.Clients.Office.Excel.Functions.SPG(A71, "RD_RATING_ACTION_GLOBAL", "Issuer Credit Rating", "Local Currency LT|0")</f>
        <v>CreditWatch/Outlook (02/26/2024)</v>
      </c>
      <c r="Q71" s="10">
        <f>_xll.SNL.Clients.Office.Excel.Functions.SPG(A71, "RD_LAST_REVIEW_DATE_GLOBAL", "Issuer Credit Rating", "Local Currency LT")</f>
        <v>45377</v>
      </c>
      <c r="R71" s="10">
        <f>_xll.SNL.Clients.Office.Excel.Functions.SPG(A71, "RD_CREDIT_RATING_DATE_GLOBAL", "Issuer Credit Rating", "Local Currency LT|0")</f>
        <v>45013</v>
      </c>
      <c r="S71" s="10">
        <f>_xll.SNL.Clients.Office.Excel.Functions.SPG(A71, "RD_CREDIT_WATCH_OUTLOOK_DATE_GLOBAL", "Issuer Credit Rating", "Local Currency LT|0")</f>
        <v>45348</v>
      </c>
    </row>
    <row r="72" spans="1:19">
      <c r="A72" s="12" t="s">
        <v>1713</v>
      </c>
      <c r="B72" s="10">
        <f>_xll.SNL.Clients.Office.Excel.Functions.SPG(A72,"SP_IPO_DATE")</f>
        <v>34057.041666666664</v>
      </c>
      <c r="C72" s="5">
        <f>_xll.SNL.Clients.Office.Excel.Functions.SPG(A72, "SP_VOLUME_AVG_WEEKLY_TO_SHARES_OUT", , "1M")</f>
        <v>3.6237421479033758</v>
      </c>
      <c r="D72" s="5">
        <f>_xll.SNL.Clients.Office.Excel.Functions.SPG(A72, "SP_VOLUME_AVG_WEEKLY_TO_SHARES_OUT", , "3M")</f>
        <v>3.0616664766743349</v>
      </c>
      <c r="E72" s="5">
        <f>_xll.SNL.Clients.Office.Excel.Functions.SPG(A72, "SP_VOLUME_AVG_DAILY_TO_1YR_AVG_DAILY", , "1M")</f>
        <v>116.26</v>
      </c>
      <c r="F72" s="5">
        <f>_xll.SNL.Clients.Office.Excel.Functions.SPG(A72, "SP_VOLUME_AVG_DAILY_TO_1YR_AVG_DAILY", , "3M")</f>
        <v>98.23</v>
      </c>
      <c r="G72" s="9" t="str">
        <f>_xll.SNL.Clients.Office.Excel.Functions.SPG(A72, "IQ_SECTOR")</f>
        <v>Consumer Discretionary</v>
      </c>
      <c r="H72" s="9" t="str">
        <f>_xll.SNL.Clients.Office.Excel.Functions.SPG(A72, "IQ_INDUSTRY_GROUP")</f>
        <v>Consumer Services</v>
      </c>
      <c r="I72" s="9" t="str">
        <f>_xll.SNL.Clients.Office.Excel.Functions.SPG(A72, "IQ_INDUSTRY")</f>
        <v>Hotels, Restaurants and Leisure</v>
      </c>
      <c r="J72" s="9" t="str">
        <f>_xll.SNL.Clients.Office.Excel.Functions.SPG(A72, "IQ_PRIMARY_INDUSTRY")</f>
        <v>Casinos and Gaming</v>
      </c>
      <c r="K72" s="9" t="str">
        <f>_xll.SNL.Clients.Office.Excel.Functions.SPG(A72, "NAICS_CODE", "Primary")</f>
        <v>7132 - Gambling Industries</v>
      </c>
      <c r="L72" s="9" t="str">
        <f>_xll.SNL.Clients.Office.Excel.Functions.SPG(A72, "SP_TOPICTAG")</f>
        <v>Entertainment Systems; Video Streaming</v>
      </c>
      <c r="M72" s="5">
        <f>_xll.SNL.Clients.Office.Excel.Functions.SPG(A72, "SP_PCT_SHARES_OWNED_ALL_INSTITUTIONS")</f>
        <v>77.319999999999993</v>
      </c>
      <c r="N72" s="9" t="str">
        <f>_xll.SNL.Clients.Office.Excel.Functions.SPG(A72, "RD_CREDIT_RATING_GLOBAL", "Issuer Credit Rating", "Local Currency LT|0")</f>
        <v>BB</v>
      </c>
      <c r="O72" s="9" t="str">
        <f>_xll.SNL.Clients.Office.Excel.Functions.SPG(A72, "RD_CWOL_GLOBAL", "Issuer Credit Rating", "Local Currency LT|0")</f>
        <v>Negative</v>
      </c>
      <c r="P72" s="9" t="str">
        <f>_xll.SNL.Clients.Office.Excel.Functions.SPG(A72, "RD_RATING_ACTION_GLOBAL", "Issuer Credit Rating", "Local Currency LT|0")</f>
        <v>CreditWatch/Outlook (03/30/2022)</v>
      </c>
      <c r="Q72" s="10">
        <f>_xll.SNL.Clients.Office.Excel.Functions.SPG(A72, "RD_LAST_REVIEW_DATE_GLOBAL", "Issuer Credit Rating", "Local Currency LT")</f>
        <v>45496</v>
      </c>
      <c r="R72" s="10">
        <f>_xll.SNL.Clients.Office.Excel.Functions.SPG(A72, "RD_CREDIT_RATING_DATE_GLOBAL", "Issuer Credit Rating", "Local Currency LT|0")</f>
        <v>41617</v>
      </c>
      <c r="S72" s="10">
        <f>_xll.SNL.Clients.Office.Excel.Functions.SPG(A72, "RD_CREDIT_WATCH_OUTLOOK_DATE_GLOBAL", "Issuer Credit Rating", "Local Currency LT|0")</f>
        <v>44650</v>
      </c>
    </row>
    <row r="73" spans="1:19">
      <c r="A73" s="12" t="s">
        <v>1714</v>
      </c>
      <c r="B73" s="10">
        <f>_xll.SNL.Clients.Office.Excel.Functions.SPG(A73,"SP_IPO_DATE")</f>
        <v>35468</v>
      </c>
      <c r="C73" s="5">
        <f>_xll.SNL.Clients.Office.Excel.Functions.SPG(A73, "SP_VOLUME_AVG_WEEKLY_TO_SHARES_OUT", , "1M")</f>
        <v>9.7690406447619207</v>
      </c>
      <c r="D73" s="5">
        <f>_xll.SNL.Clients.Office.Excel.Functions.SPG(A73, "SP_VOLUME_AVG_WEEKLY_TO_SHARES_OUT", , "3M")</f>
        <v>8.1747023293528844</v>
      </c>
      <c r="E73" s="5">
        <f>_xll.SNL.Clients.Office.Excel.Functions.SPG(A73, "SP_VOLUME_AVG_DAILY_TO_1YR_AVG_DAILY", , "1M")</f>
        <v>142.6</v>
      </c>
      <c r="F73" s="5">
        <f>_xll.SNL.Clients.Office.Excel.Functions.SPG(A73, "SP_VOLUME_AVG_DAILY_TO_1YR_AVG_DAILY", , "3M")</f>
        <v>119.33</v>
      </c>
      <c r="G73" s="9" t="str">
        <f>_xll.SNL.Clients.Office.Excel.Functions.SPG(A73, "IQ_SECTOR")</f>
        <v>Information Technology</v>
      </c>
      <c r="H73" s="9" t="str">
        <f>_xll.SNL.Clients.Office.Excel.Functions.SPG(A73, "IQ_INDUSTRY_GROUP")</f>
        <v>Technology Hardware and Equipment</v>
      </c>
      <c r="I73" s="9" t="str">
        <f>_xll.SNL.Clients.Office.Excel.Functions.SPG(A73, "IQ_INDUSTRY")</f>
        <v>Communications Equipment</v>
      </c>
      <c r="J73" s="9" t="str">
        <f>_xll.SNL.Clients.Office.Excel.Functions.SPG(A73, "IQ_PRIMARY_INDUSTRY")</f>
        <v>Communications Equipment</v>
      </c>
      <c r="K73" s="9" t="str">
        <f>_xll.SNL.Clients.Office.Excel.Functions.SPG(A73, "NAICS_CODE", "Primary")</f>
        <v>334290 - Other Communications Equipment Manufacturing</v>
      </c>
      <c r="L73" s="9" t="str">
        <f>_xll.SNL.Clients.Office.Excel.Functions.SPG(A73, "SP_TOPICTAG")</f>
        <v>Network Backbone; Optical Infrastructure; Software Development; Data Integration; Cloud Infrastructure; Network Security; Data Center Technology</v>
      </c>
      <c r="M73" s="5">
        <f>_xll.SNL.Clients.Office.Excel.Functions.SPG(A73, "SP_PCT_SHARES_OWNED_ALL_INSTITUTIONS")</f>
        <v>99.32</v>
      </c>
      <c r="N73" s="9" t="str">
        <f>_xll.SNL.Clients.Office.Excel.Functions.SPG(A73, "RD_CREDIT_RATING_GLOBAL", "Issuer Credit Rating", "Local Currency LT|0")</f>
        <v>BB+</v>
      </c>
      <c r="O73" s="9" t="str">
        <f>_xll.SNL.Clients.Office.Excel.Functions.SPG(A73, "RD_CWOL_GLOBAL", "Issuer Credit Rating", "Local Currency LT|0")</f>
        <v>Stable</v>
      </c>
      <c r="P73" s="9" t="str">
        <f>_xll.SNL.Clients.Office.Excel.Functions.SPG(A73, "RD_RATING_ACTION_GLOBAL", "Issuer Credit Rating", "Local Currency LT|0")</f>
        <v>Upgrade | CreditWatch/Outlook (09/16/2019)</v>
      </c>
      <c r="Q73" s="10">
        <f>_xll.SNL.Clients.Office.Excel.Functions.SPG(A73, "RD_LAST_REVIEW_DATE_GLOBAL", "Issuer Credit Rating", "Local Currency LT")</f>
        <v>45681</v>
      </c>
      <c r="R73" s="10">
        <f>_xll.SNL.Clients.Office.Excel.Functions.SPG(A73, "RD_CREDIT_RATING_DATE_GLOBAL", "Issuer Credit Rating", "Local Currency LT|0")</f>
        <v>43724</v>
      </c>
      <c r="S73" s="10">
        <f>_xll.SNL.Clients.Office.Excel.Functions.SPG(A73, "RD_CREDIT_WATCH_OUTLOOK_DATE_GLOBAL", "Issuer Credit Rating", "Local Currency LT|0")</f>
        <v>43724</v>
      </c>
    </row>
    <row r="74" spans="1:19">
      <c r="A74" s="12" t="s">
        <v>1715</v>
      </c>
      <c r="B74" t="str">
        <f>_xll.SNL.Clients.Office.Excel.Functions.SPG(A74,"SP_IPO_DATE")</f>
        <v/>
      </c>
      <c r="C74" s="5">
        <f>_xll.SNL.Clients.Office.Excel.Functions.SPG(A74, "SP_VOLUME_AVG_WEEKLY_TO_SHARES_OUT", , "1M")</f>
        <v>7.862503351762375</v>
      </c>
      <c r="D74" s="5">
        <f>_xll.SNL.Clients.Office.Excel.Functions.SPG(A74, "SP_VOLUME_AVG_WEEKLY_TO_SHARES_OUT", , "3M")</f>
        <v>6.7261735066453294</v>
      </c>
      <c r="E74" s="5">
        <f>_xll.SNL.Clients.Office.Excel.Functions.SPG(A74, "SP_VOLUME_AVG_DAILY_TO_1YR_AVG_DAILY", , "1M")</f>
        <v>148.53</v>
      </c>
      <c r="F74" s="5">
        <f>_xll.SNL.Clients.Office.Excel.Functions.SPG(A74, "SP_VOLUME_AVG_DAILY_TO_1YR_AVG_DAILY", , "3M")</f>
        <v>127.06</v>
      </c>
      <c r="G74" s="9" t="str">
        <f>_xll.SNL.Clients.Office.Excel.Functions.SPG(A74, "IQ_SECTOR")</f>
        <v>Information Technology</v>
      </c>
      <c r="H74" s="9" t="str">
        <f>_xll.SNL.Clients.Office.Excel.Functions.SPG(A74, "IQ_INDUSTRY_GROUP")</f>
        <v>Semiconductors and Semiconductor Equipment</v>
      </c>
      <c r="I74" s="9" t="str">
        <f>_xll.SNL.Clients.Office.Excel.Functions.SPG(A74, "IQ_INDUSTRY")</f>
        <v>Semiconductors and Semiconductor Equipment</v>
      </c>
      <c r="J74" s="9" t="str">
        <f>_xll.SNL.Clients.Office.Excel.Functions.SPG(A74, "IQ_PRIMARY_INDUSTRY")</f>
        <v>Semiconductors</v>
      </c>
      <c r="K74" s="9" t="str">
        <f>_xll.SNL.Clients.Office.Excel.Functions.SPG(A74, "NAICS_CODE", "Primary")</f>
        <v>334413 - Semiconductor and Related Device Manufacturing</v>
      </c>
      <c r="L74" s="9" t="str">
        <f>_xll.SNL.Clients.Office.Excel.Functions.SPG(A74, "SP_TOPICTAG")</f>
        <v>Computer Vision; Image Recognition; Natural Language Processing; Sensors; Speech Recognition; Machine Learning; Artificial Intelligence</v>
      </c>
      <c r="M74" s="5">
        <f>_xll.SNL.Clients.Office.Excel.Functions.SPG(A74, "SP_PCT_SHARES_OWNED_ALL_INSTITUTIONS")</f>
        <v>96.76</v>
      </c>
      <c r="N74" s="9" t="str">
        <f>_xll.SNL.Clients.Office.Excel.Functions.SPG(A74, "RD_CREDIT_RATING_GLOBAL", "Issuer Credit Rating", "Local Currency LT|0")</f>
        <v>NR</v>
      </c>
      <c r="O74" s="9" t="str">
        <f>_xll.SNL.Clients.Office.Excel.Functions.SPG(A74, "RD_CWOL_GLOBAL", "Issuer Credit Rating", "Local Currency LT|0")</f>
        <v>NR</v>
      </c>
      <c r="P74" s="9" t="str">
        <f>_xll.SNL.Clients.Office.Excel.Functions.SPG(A74, "RD_RATING_ACTION_GLOBAL", "Issuer Credit Rating", "Local Currency LT|0")</f>
        <v>Not Rated | CreditWatch/Outlook (03/11/2016)</v>
      </c>
      <c r="Q74" s="10" t="str">
        <f>_xll.SNL.Clients.Office.Excel.Functions.SPG(A74, "RD_LAST_REVIEW_DATE_GLOBAL", "Issuer Credit Rating", "Local Currency LT")</f>
        <v/>
      </c>
      <c r="R74" s="10">
        <f>_xll.SNL.Clients.Office.Excel.Functions.SPG(A74, "RD_CREDIT_RATING_DATE_GLOBAL", "Issuer Credit Rating", "Local Currency LT|0")</f>
        <v>42440</v>
      </c>
      <c r="S74" s="10">
        <f>_xll.SNL.Clients.Office.Excel.Functions.SPG(A74, "RD_CREDIT_WATCH_OUTLOOK_DATE_GLOBAL", "Issuer Credit Rating", "Local Currency LT|0")</f>
        <v>42440</v>
      </c>
    </row>
    <row r="75" spans="1:19">
      <c r="A75" s="12" t="s">
        <v>1716</v>
      </c>
      <c r="B75" s="10">
        <f>_xll.SNL.Clients.Office.Excel.Functions.SPG(A75,"SP_IPO_DATE")</f>
        <v>40892</v>
      </c>
      <c r="C75" s="5">
        <f>_xll.SNL.Clients.Office.Excel.Functions.SPG(A75, "SP_VOLUME_AVG_WEEKLY_TO_SHARES_OUT", , "1M")</f>
        <v>6.847734477624484</v>
      </c>
      <c r="D75" s="5">
        <f>_xll.SNL.Clients.Office.Excel.Functions.SPG(A75, "SP_VOLUME_AVG_WEEKLY_TO_SHARES_OUT", , "3M")</f>
        <v>6.7839782997498359</v>
      </c>
      <c r="E75" s="5">
        <f>_xll.SNL.Clients.Office.Excel.Functions.SPG(A75, "SP_VOLUME_AVG_DAILY_TO_1YR_AVG_DAILY", , "1M")</f>
        <v>98.45</v>
      </c>
      <c r="F75" s="5">
        <f>_xll.SNL.Clients.Office.Excel.Functions.SPG(A75, "SP_VOLUME_AVG_DAILY_TO_1YR_AVG_DAILY", , "3M")</f>
        <v>97.54</v>
      </c>
      <c r="G75" s="9" t="str">
        <f>_xll.SNL.Clients.Office.Excel.Functions.SPG(A75, "IQ_SECTOR")</f>
        <v>Energy</v>
      </c>
      <c r="H75" s="9" t="str">
        <f>_xll.SNL.Clients.Office.Excel.Functions.SPG(A75, "IQ_INDUSTRY_GROUP")</f>
        <v>Energy</v>
      </c>
      <c r="I75" s="9" t="str">
        <f>_xll.SNL.Clients.Office.Excel.Functions.SPG(A75, "IQ_INDUSTRY")</f>
        <v>Oil, Gas and Consumable Fuels</v>
      </c>
      <c r="J75" s="9" t="str">
        <f>_xll.SNL.Clients.Office.Excel.Functions.SPG(A75, "IQ_PRIMARY_INDUSTRY")</f>
        <v>Oil and Gas Exploration and Production</v>
      </c>
      <c r="K75" s="9" t="str">
        <f>_xll.SNL.Clients.Office.Excel.Functions.SPG(A75, "NAICS_CODE", "Primary")</f>
        <v>2111 - Oil and Gas Extraction</v>
      </c>
      <c r="L75" s="9" t="str">
        <f>_xll.SNL.Clients.Office.Excel.Functions.SPG(A75, "SP_TOPICTAG")</f>
        <v>Environmental Engineering</v>
      </c>
      <c r="M75" s="5">
        <f>_xll.SNL.Clients.Office.Excel.Functions.SPG(A75, "SP_PCT_SHARES_OWNED_ALL_INSTITUTIONS")</f>
        <v>97.39</v>
      </c>
      <c r="N75" s="9" t="str">
        <f>_xll.SNL.Clients.Office.Excel.Functions.SPG(A75, "RD_CREDIT_RATING_GLOBAL", "Issuer Credit Rating", "Local Currency LT|0")</f>
        <v>BB-</v>
      </c>
      <c r="O75" s="9" t="str">
        <f>_xll.SNL.Clients.Office.Excel.Functions.SPG(A75, "RD_CWOL_GLOBAL", "Issuer Credit Rating", "Local Currency LT|0")</f>
        <v>Positive</v>
      </c>
      <c r="P75" s="9" t="str">
        <f>_xll.SNL.Clients.Office.Excel.Functions.SPG(A75, "RD_RATING_ACTION_GLOBAL", "Issuer Credit Rating", "Local Currency LT|0")</f>
        <v>CreditWatch/Outlook (08/22/2024)</v>
      </c>
      <c r="Q75" s="10">
        <f>_xll.SNL.Clients.Office.Excel.Functions.SPG(A75, "RD_LAST_REVIEW_DATE_GLOBAL", "Issuer Credit Rating", "Local Currency LT")</f>
        <v>45617</v>
      </c>
      <c r="R75" s="10">
        <f>_xll.SNL.Clients.Office.Excel.Functions.SPG(A75, "RD_CREDIT_RATING_DATE_GLOBAL", "Issuer Credit Rating", "Local Currency LT|0")</f>
        <v>45142</v>
      </c>
      <c r="S75" s="10">
        <f>_xll.SNL.Clients.Office.Excel.Functions.SPG(A75, "RD_CREDIT_WATCH_OUTLOOK_DATE_GLOBAL", "Issuer Credit Rating", "Local Currency LT|0")</f>
        <v>45526</v>
      </c>
    </row>
    <row r="76" spans="1:19">
      <c r="A76" s="12" t="s">
        <v>1717</v>
      </c>
      <c r="B76" t="str">
        <f>_xll.SNL.Clients.Office.Excel.Functions.SPG(A76,"SP_IPO_DATE")</f>
        <v/>
      </c>
      <c r="C76" s="5">
        <f>_xll.SNL.Clients.Office.Excel.Functions.SPG(A76, "SP_VOLUME_AVG_WEEKLY_TO_SHARES_OUT", , "1M")</f>
        <v>2.9132196981353955</v>
      </c>
      <c r="D76" s="5">
        <f>_xll.SNL.Clients.Office.Excel.Functions.SPG(A76, "SP_VOLUME_AVG_WEEKLY_TO_SHARES_OUT", , "3M")</f>
        <v>2.7648851715614136</v>
      </c>
      <c r="E76" s="5">
        <f>_xll.SNL.Clients.Office.Excel.Functions.SPG(A76, "SP_VOLUME_AVG_DAILY_TO_1YR_AVG_DAILY", , "1M")</f>
        <v>106.62</v>
      </c>
      <c r="F76" s="5">
        <f>_xll.SNL.Clients.Office.Excel.Functions.SPG(A76, "SP_VOLUME_AVG_DAILY_TO_1YR_AVG_DAILY", , "3M")</f>
        <v>101.19</v>
      </c>
      <c r="G76" s="9" t="str">
        <f>_xll.SNL.Clients.Office.Excel.Functions.SPG(A76, "IQ_SECTOR")</f>
        <v>Industrials</v>
      </c>
      <c r="H76" s="9" t="str">
        <f>_xll.SNL.Clients.Office.Excel.Functions.SPG(A76, "IQ_INDUSTRY_GROUP")</f>
        <v>Commercial and Professional Services</v>
      </c>
      <c r="I76" s="9" t="str">
        <f>_xll.SNL.Clients.Office.Excel.Functions.SPG(A76, "IQ_INDUSTRY")</f>
        <v>Commercial Services and Supplies</v>
      </c>
      <c r="J76" s="9" t="str">
        <f>_xll.SNL.Clients.Office.Excel.Functions.SPG(A76, "IQ_PRIMARY_INDUSTRY")</f>
        <v>Environmental and Facilities Services</v>
      </c>
      <c r="K76" s="9" t="str">
        <f>_xll.SNL.Clients.Office.Excel.Functions.SPG(A76, "NAICS_CODE", "Primary")</f>
        <v>562 - Waste Management and Remediation Services</v>
      </c>
      <c r="L76" s="9" t="str">
        <f>_xll.SNL.Clients.Office.Excel.Functions.SPG(A76, "SP_TOPICTAG")</f>
        <v>Environmental Consulting; Environmental Engineering; Disposal and Recycling; Water Purification; CleanTech; Pollution Control</v>
      </c>
      <c r="M76" s="5">
        <f>_xll.SNL.Clients.Office.Excel.Functions.SPG(A76, "SP_PCT_SHARES_OWNED_ALL_INSTITUTIONS")</f>
        <v>90.75</v>
      </c>
      <c r="N76" s="9" t="str">
        <f>_xll.SNL.Clients.Office.Excel.Functions.SPG(A76, "RD_CREDIT_RATING_GLOBAL", "Issuer Credit Rating", "Local Currency LT|0")</f>
        <v>BB+</v>
      </c>
      <c r="O76" s="9" t="str">
        <f>_xll.SNL.Clients.Office.Excel.Functions.SPG(A76, "RD_CWOL_GLOBAL", "Issuer Credit Rating", "Local Currency LT|0")</f>
        <v>Stable</v>
      </c>
      <c r="P76" s="9" t="str">
        <f>_xll.SNL.Clients.Office.Excel.Functions.SPG(A76, "RD_RATING_ACTION_GLOBAL", "Issuer Credit Rating", "Local Currency LT|0")</f>
        <v>CreditWatch/Outlook (11/27/2012)</v>
      </c>
      <c r="Q76" s="10">
        <f>_xll.SNL.Clients.Office.Excel.Functions.SPG(A76, "RD_LAST_REVIEW_DATE_GLOBAL", "Issuer Credit Rating", "Local Currency LT")</f>
        <v>45371</v>
      </c>
      <c r="R76" s="10">
        <f>_xll.SNL.Clients.Office.Excel.Functions.SPG(A76, "RD_CREDIT_RATING_DATE_GLOBAL", "Issuer Credit Rating", "Local Currency LT|0")</f>
        <v>40800</v>
      </c>
      <c r="S76" s="10">
        <f>_xll.SNL.Clients.Office.Excel.Functions.SPG(A76, "RD_CREDIT_WATCH_OUTLOOK_DATE_GLOBAL", "Issuer Credit Rating", "Local Currency LT|0")</f>
        <v>41240</v>
      </c>
    </row>
    <row r="77" spans="1:19">
      <c r="A77" s="12" t="s">
        <v>1718</v>
      </c>
      <c r="B77" s="10">
        <f>_xll.SNL.Clients.Office.Excel.Functions.SPG(A77,"SP_IPO_DATE")</f>
        <v>28503</v>
      </c>
      <c r="C77" s="5">
        <f>_xll.SNL.Clients.Office.Excel.Functions.SPG(A77, "SP_VOLUME_AVG_WEEKLY_TO_SHARES_OUT", , "1M")</f>
        <v>14.953690997774318</v>
      </c>
      <c r="D77" s="5">
        <f>_xll.SNL.Clients.Office.Excel.Functions.SPG(A77, "SP_VOLUME_AVG_WEEKLY_TO_SHARES_OUT", , "3M")</f>
        <v>15.076132318510544</v>
      </c>
      <c r="E77" s="5">
        <f>_xll.SNL.Clients.Office.Excel.Functions.SPG(A77, "SP_VOLUME_AVG_DAILY_TO_1YR_AVG_DAILY", , "1M")</f>
        <v>129.30000000000001</v>
      </c>
      <c r="F77" s="5">
        <f>_xll.SNL.Clients.Office.Excel.Functions.SPG(A77, "SP_VOLUME_AVG_DAILY_TO_1YR_AVG_DAILY", , "3M")</f>
        <v>130.36000000000001</v>
      </c>
      <c r="G77" s="9" t="str">
        <f>_xll.SNL.Clients.Office.Excel.Functions.SPG(A77, "IQ_SECTOR")</f>
        <v>Materials</v>
      </c>
      <c r="H77" s="9" t="str">
        <f>_xll.SNL.Clients.Office.Excel.Functions.SPG(A77, "IQ_INDUSTRY_GROUP")</f>
        <v>Materials</v>
      </c>
      <c r="I77" s="9" t="str">
        <f>_xll.SNL.Clients.Office.Excel.Functions.SPG(A77, "IQ_INDUSTRY")</f>
        <v>Metals and Mining</v>
      </c>
      <c r="J77" s="9" t="str">
        <f>_xll.SNL.Clients.Office.Excel.Functions.SPG(A77, "IQ_PRIMARY_INDUSTRY")</f>
        <v>Steel</v>
      </c>
      <c r="K77" s="9" t="str">
        <f>_xll.SNL.Clients.Office.Excel.Functions.SPG(A77, "NAICS_CODE", "Primary")</f>
        <v>3312 - Steel Product Manufacturing from Purchased Steel</v>
      </c>
      <c r="L77" s="9" t="str">
        <f>_xll.SNL.Clients.Office.Excel.Functions.SPG(A77, "SP_TOPICTAG")</f>
        <v>Clean Energy; Energy Management; Disposal and Recycling; CleanTech; Pollution Control</v>
      </c>
      <c r="M77" s="5">
        <f>_xll.SNL.Clients.Office.Excel.Functions.SPG(A77, "SP_PCT_SHARES_OWNED_ALL_INSTITUTIONS")</f>
        <v>66.239999999999995</v>
      </c>
      <c r="N77" s="9" t="str">
        <f>_xll.SNL.Clients.Office.Excel.Functions.SPG(A77, "RD_CREDIT_RATING_GLOBAL", "Issuer Credit Rating", "Local Currency LT|0")</f>
        <v>BB-</v>
      </c>
      <c r="O77" s="9" t="str">
        <f>_xll.SNL.Clients.Office.Excel.Functions.SPG(A77, "RD_CWOL_GLOBAL", "Issuer Credit Rating", "Local Currency LT|0")</f>
        <v>Stable</v>
      </c>
      <c r="P77" s="9" t="str">
        <f>_xll.SNL.Clients.Office.Excel.Functions.SPG(A77, "RD_RATING_ACTION_GLOBAL", "Issuer Credit Rating", "Local Currency LT|0")</f>
        <v>CreditWatch/Outlook (07/18/2024)</v>
      </c>
      <c r="Q77" s="10">
        <f>_xll.SNL.Clients.Office.Excel.Functions.SPG(A77, "RD_LAST_REVIEW_DATE_GLOBAL", "Issuer Credit Rating", "Local Currency LT")</f>
        <v>45491</v>
      </c>
      <c r="R77" s="10">
        <f>_xll.SNL.Clients.Office.Excel.Functions.SPG(A77, "RD_CREDIT_RATING_DATE_GLOBAL", "Issuer Credit Rating", "Local Currency LT|0")</f>
        <v>44999</v>
      </c>
      <c r="S77" s="10">
        <f>_xll.SNL.Clients.Office.Excel.Functions.SPG(A77, "RD_CREDIT_WATCH_OUTLOOK_DATE_GLOBAL", "Issuer Credit Rating", "Local Currency LT|0")</f>
        <v>45491</v>
      </c>
    </row>
    <row r="78" spans="1:19">
      <c r="A78" s="12" t="s">
        <v>1719</v>
      </c>
      <c r="B78" t="str">
        <f>_xll.SNL.Clients.Office.Excel.Functions.SPG(A78,"SP_IPO_DATE")</f>
        <v/>
      </c>
      <c r="C78" s="5">
        <f>_xll.SNL.Clients.Office.Excel.Functions.SPG(A78, "SP_VOLUME_AVG_WEEKLY_TO_SHARES_OUT", , "1M")</f>
        <v>6.1479107783044666</v>
      </c>
      <c r="D78" s="5">
        <f>_xll.SNL.Clients.Office.Excel.Functions.SPG(A78, "SP_VOLUME_AVG_WEEKLY_TO_SHARES_OUT", , "3M")</f>
        <v>5.0492633645443608</v>
      </c>
      <c r="E78" s="5">
        <f>_xll.SNL.Clients.Office.Excel.Functions.SPG(A78, "SP_VOLUME_AVG_DAILY_TO_1YR_AVG_DAILY", , "1M")</f>
        <v>142.72</v>
      </c>
      <c r="F78" s="5">
        <f>_xll.SNL.Clients.Office.Excel.Functions.SPG(A78, "SP_VOLUME_AVG_DAILY_TO_1YR_AVG_DAILY", , "3M")</f>
        <v>117.22</v>
      </c>
      <c r="G78" s="9" t="str">
        <f>_xll.SNL.Clients.Office.Excel.Functions.SPG(A78, "IQ_SECTOR")</f>
        <v>Industrials</v>
      </c>
      <c r="H78" s="9" t="str">
        <f>_xll.SNL.Clients.Office.Excel.Functions.SPG(A78, "IQ_INDUSTRY_GROUP")</f>
        <v>Capital Goods</v>
      </c>
      <c r="I78" s="9" t="str">
        <f>_xll.SNL.Clients.Office.Excel.Functions.SPG(A78, "IQ_INDUSTRY")</f>
        <v>Machinery</v>
      </c>
      <c r="J78" s="9" t="str">
        <f>_xll.SNL.Clients.Office.Excel.Functions.SPG(A78, "IQ_PRIMARY_INDUSTRY")</f>
        <v>Agricultural and Farm Machinery</v>
      </c>
      <c r="K78" s="9" t="str">
        <f>_xll.SNL.Clients.Office.Excel.Functions.SPG(A78, "NAICS_CODE", "Primary")</f>
        <v>333111 - Farm Machinery and Equipment Manufacturing</v>
      </c>
      <c r="L78" s="9" t="str">
        <f>_xll.SNL.Clients.Office.Excel.Functions.SPG(A78, "SP_TOPICTAG")</f>
        <v>Farming; Horticulture; Industrial Automation; Sensors; Process Automation; Artificial Intelligence</v>
      </c>
      <c r="M78" s="5">
        <f>_xll.SNL.Clients.Office.Excel.Functions.SPG(A78, "SP_PCT_SHARES_OWNED_ALL_INSTITUTIONS")</f>
        <v>70.319999999999993</v>
      </c>
      <c r="N78" s="9" t="str">
        <f>_xll.SNL.Clients.Office.Excel.Functions.SPG(A78, "RD_CREDIT_RATING_GLOBAL", "Issuer Credit Rating", "Local Currency LT|0")</f>
        <v>BBB+</v>
      </c>
      <c r="O78" s="9" t="str">
        <f>_xll.SNL.Clients.Office.Excel.Functions.SPG(A78, "RD_CWOL_GLOBAL", "Issuer Credit Rating", "Local Currency LT|0")</f>
        <v>Stable</v>
      </c>
      <c r="P78" s="9" t="str">
        <f>_xll.SNL.Clients.Office.Excel.Functions.SPG(A78, "RD_RATING_ACTION_GLOBAL", "Issuer Credit Rating", "Local Currency LT|0")</f>
        <v>Upgrade | CreditWatch/Outlook (11/30/2023)</v>
      </c>
      <c r="Q78" s="10">
        <f>_xll.SNL.Clients.Office.Excel.Functions.SPG(A78, "RD_LAST_REVIEW_DATE_GLOBAL", "Issuer Credit Rating", "Local Currency LT")</f>
        <v>45625</v>
      </c>
      <c r="R78" s="10">
        <f>_xll.SNL.Clients.Office.Excel.Functions.SPG(A78, "RD_CREDIT_RATING_DATE_GLOBAL", "Issuer Credit Rating", "Local Currency LT|0")</f>
        <v>45260</v>
      </c>
      <c r="S78" s="10">
        <f>_xll.SNL.Clients.Office.Excel.Functions.SPG(A78, "RD_CREDIT_WATCH_OUTLOOK_DATE_GLOBAL", "Issuer Credit Rating", "Local Currency LT|0")</f>
        <v>45260</v>
      </c>
    </row>
    <row r="79" spans="1:19">
      <c r="A79" s="12" t="s">
        <v>1720</v>
      </c>
      <c r="B79" s="10">
        <f>_xll.SNL.Clients.Office.Excel.Functions.SPG(A79,"SP_IPO_DATE")</f>
        <v>31365</v>
      </c>
      <c r="C79" s="5">
        <f>_xll.SNL.Clients.Office.Excel.Functions.SPG(A79, "SP_VOLUME_AVG_WEEKLY_TO_SHARES_OUT", , "1M")</f>
        <v>2.4671711316900953</v>
      </c>
      <c r="D79" s="5">
        <f>_xll.SNL.Clients.Office.Excel.Functions.SPG(A79, "SP_VOLUME_AVG_WEEKLY_TO_SHARES_OUT", , "3M")</f>
        <v>2.8571320033677217</v>
      </c>
      <c r="E79" s="5">
        <f>_xll.SNL.Clients.Office.Excel.Functions.SPG(A79, "SP_VOLUME_AVG_DAILY_TO_1YR_AVG_DAILY", , "1M")</f>
        <v>70.89</v>
      </c>
      <c r="F79" s="5">
        <f>_xll.SNL.Clients.Office.Excel.Functions.SPG(A79, "SP_VOLUME_AVG_DAILY_TO_1YR_AVG_DAILY", , "3M")</f>
        <v>82.09</v>
      </c>
      <c r="G79" s="9" t="str">
        <f>_xll.SNL.Clients.Office.Excel.Functions.SPG(A79, "IQ_SECTOR")</f>
        <v>Financials</v>
      </c>
      <c r="H79" s="9" t="str">
        <f>_xll.SNL.Clients.Office.Excel.Functions.SPG(A79, "IQ_INDUSTRY_GROUP")</f>
        <v>Insurance</v>
      </c>
      <c r="I79" s="9" t="str">
        <f>_xll.SNL.Clients.Office.Excel.Functions.SPG(A79, "IQ_INDUSTRY")</f>
        <v>Insurance</v>
      </c>
      <c r="J79" s="9" t="str">
        <f>_xll.SNL.Clients.Office.Excel.Functions.SPG(A79, "IQ_PRIMARY_INDUSTRY")</f>
        <v>Life and Health Insurance</v>
      </c>
      <c r="K79" s="9" t="str">
        <f>_xll.SNL.Clients.Office.Excel.Functions.SPG(A79, "NAICS_CODE", "Primary")</f>
        <v>52411 - Direct Life, Health, and Medical Insurance Carriers</v>
      </c>
      <c r="L79" s="9" t="str">
        <f>_xll.SNL.Clients.Office.Excel.Functions.SPG(A79, "SP_TOPICTAG")</f>
        <v>Employee Benefits</v>
      </c>
      <c r="M79" s="5">
        <f>_xll.SNL.Clients.Office.Excel.Functions.SPG(A79, "SP_PCT_SHARES_OWNED_ALL_INSTITUTIONS")</f>
        <v>95.7</v>
      </c>
      <c r="N79" s="9" t="str">
        <f>_xll.SNL.Clients.Office.Excel.Functions.SPG(A79, "RD_CREDIT_RATING_GLOBAL", "Issuer Credit Rating", "Local Currency LT|0")</f>
        <v>BBB-</v>
      </c>
      <c r="O79" s="9" t="str">
        <f>_xll.SNL.Clients.Office.Excel.Functions.SPG(A79, "RD_CWOL_GLOBAL", "Issuer Credit Rating", "Local Currency LT|0")</f>
        <v>Stable</v>
      </c>
      <c r="P79" s="9" t="str">
        <f>_xll.SNL.Clients.Office.Excel.Functions.SPG(A79, "RD_RATING_ACTION_GLOBAL", "Issuer Credit Rating", "Local Currency LT|0")</f>
        <v>Upgrade | CreditWatch/Outlook (06/21/2019)</v>
      </c>
      <c r="Q79" s="10">
        <f>_xll.SNL.Clients.Office.Excel.Functions.SPG(A79, "RD_LAST_REVIEW_DATE_GLOBAL", "Issuer Credit Rating", "Local Currency LT")</f>
        <v>45453</v>
      </c>
      <c r="R79" s="10">
        <f>_xll.SNL.Clients.Office.Excel.Functions.SPG(A79, "RD_CREDIT_RATING_DATE_GLOBAL", "Issuer Credit Rating", "Local Currency LT|0")</f>
        <v>43637</v>
      </c>
      <c r="S79" s="10">
        <f>_xll.SNL.Clients.Office.Excel.Functions.SPG(A79, "RD_CREDIT_WATCH_OUTLOOK_DATE_GLOBAL", "Issuer Credit Rating", "Local Currency LT|0")</f>
        <v>43637</v>
      </c>
    </row>
    <row r="80" spans="1:19">
      <c r="A80" s="12" t="s">
        <v>1721</v>
      </c>
      <c r="B80" s="10">
        <f>_xll.SNL.Clients.Office.Excel.Functions.SPG(A80,"SP_IPO_DATE")</f>
        <v>36279</v>
      </c>
      <c r="C80" s="5">
        <f>_xll.SNL.Clients.Office.Excel.Functions.SPG(A80, "SP_VOLUME_AVG_WEEKLY_TO_SHARES_OUT", , "1M")</f>
        <v>12.246544084020183</v>
      </c>
      <c r="D80" s="5">
        <f>_xll.SNL.Clients.Office.Excel.Functions.SPG(A80, "SP_VOLUME_AVG_WEEKLY_TO_SHARES_OUT", , "3M")</f>
        <v>9.9472457382862984</v>
      </c>
      <c r="E80" s="5">
        <f>_xll.SNL.Clients.Office.Excel.Functions.SPG(A80, "SP_VOLUME_AVG_DAILY_TO_1YR_AVG_DAILY", , "1M")</f>
        <v>132.58000000000001</v>
      </c>
      <c r="F80" s="5">
        <f>_xll.SNL.Clients.Office.Excel.Functions.SPG(A80, "SP_VOLUME_AVG_DAILY_TO_1YR_AVG_DAILY", , "3M")</f>
        <v>107.68</v>
      </c>
      <c r="G80" s="9" t="str">
        <f>_xll.SNL.Clients.Office.Excel.Functions.SPG(A80, "IQ_SECTOR")</f>
        <v>Energy</v>
      </c>
      <c r="H80" s="9" t="str">
        <f>_xll.SNL.Clients.Office.Excel.Functions.SPG(A80, "IQ_INDUSTRY_GROUP")</f>
        <v>Energy</v>
      </c>
      <c r="I80" s="9" t="str">
        <f>_xll.SNL.Clients.Office.Excel.Functions.SPG(A80, "IQ_INDUSTRY")</f>
        <v>Oil, Gas and Consumable Fuels</v>
      </c>
      <c r="J80" s="9" t="str">
        <f>_xll.SNL.Clients.Office.Excel.Functions.SPG(A80, "IQ_PRIMARY_INDUSTRY")</f>
        <v>Oil and Gas Exploration and Production</v>
      </c>
      <c r="K80" s="9" t="str">
        <f>_xll.SNL.Clients.Office.Excel.Functions.SPG(A80, "NAICS_CODE", "Primary")</f>
        <v>2111 - Oil and Gas Extraction</v>
      </c>
      <c r="L80" s="9" t="str">
        <f>_xll.SNL.Clients.Office.Excel.Functions.SPG(A80, "SP_TOPICTAG")</f>
        <v>Environmental Engineering</v>
      </c>
      <c r="M80" s="5">
        <f>_xll.SNL.Clients.Office.Excel.Functions.SPG(A80, "SP_PCT_SHARES_OWNED_ALL_INSTITUTIONS")</f>
        <v>100.1</v>
      </c>
      <c r="N80" s="9" t="str">
        <f>_xll.SNL.Clients.Office.Excel.Functions.SPG(A80, "RD_CREDIT_RATING_GLOBAL", "Issuer Credit Rating", "Local Currency LT|0")</f>
        <v>BB</v>
      </c>
      <c r="O80" s="9" t="str">
        <f>_xll.SNL.Clients.Office.Excel.Functions.SPG(A80, "RD_CWOL_GLOBAL", "Issuer Credit Rating", "Local Currency LT|0")</f>
        <v>Stable</v>
      </c>
      <c r="P80" s="9" t="str">
        <f>_xll.SNL.Clients.Office.Excel.Functions.SPG(A80, "RD_RATING_ACTION_GLOBAL", "Issuer Credit Rating", "Local Currency LT|0")</f>
        <v>Upgrade | CreditWatch/Outlook (02/14/2022)</v>
      </c>
      <c r="Q80" s="10">
        <f>_xll.SNL.Clients.Office.Excel.Functions.SPG(A80, "RD_LAST_REVIEW_DATE_GLOBAL", "Issuer Credit Rating", "Local Currency LT")</f>
        <v>45524</v>
      </c>
      <c r="R80" s="10">
        <f>_xll.SNL.Clients.Office.Excel.Functions.SPG(A80, "RD_CREDIT_RATING_DATE_GLOBAL", "Issuer Credit Rating", "Local Currency LT|0")</f>
        <v>44606</v>
      </c>
      <c r="S80" s="10">
        <f>_xll.SNL.Clients.Office.Excel.Functions.SPG(A80, "RD_CREDIT_WATCH_OUTLOOK_DATE_GLOBAL", "Issuer Credit Rating", "Local Currency LT|0")</f>
        <v>44606</v>
      </c>
    </row>
    <row r="81" spans="1:19">
      <c r="A81" s="12" t="s">
        <v>1722</v>
      </c>
      <c r="B81" t="str">
        <f>_xll.SNL.Clients.Office.Excel.Functions.SPG(A81,"SP_IPO_DATE")</f>
        <v/>
      </c>
      <c r="C81" s="5">
        <f>_xll.SNL.Clients.Office.Excel.Functions.SPG(A81, "SP_VOLUME_AVG_WEEKLY_TO_SHARES_OUT", , "1M")</f>
        <v>2.4713302283018459</v>
      </c>
      <c r="D81" s="5">
        <f>_xll.SNL.Clients.Office.Excel.Functions.SPG(A81, "SP_VOLUME_AVG_WEEKLY_TO_SHARES_OUT", , "3M")</f>
        <v>2.3211705953222639</v>
      </c>
      <c r="E81" s="5">
        <f>_xll.SNL.Clients.Office.Excel.Functions.SPG(A81, "SP_VOLUME_AVG_DAILY_TO_1YR_AVG_DAILY", , "1M")</f>
        <v>77.75</v>
      </c>
      <c r="F81" s="5">
        <f>_xll.SNL.Clients.Office.Excel.Functions.SPG(A81, "SP_VOLUME_AVG_DAILY_TO_1YR_AVG_DAILY", , "3M")</f>
        <v>73.03</v>
      </c>
      <c r="G81" s="9" t="str">
        <f>_xll.SNL.Clients.Office.Excel.Functions.SPG(A81, "IQ_SECTOR")</f>
        <v>Consumer Staples</v>
      </c>
      <c r="H81" s="9" t="str">
        <f>_xll.SNL.Clients.Office.Excel.Functions.SPG(A81, "IQ_INDUSTRY_GROUP")</f>
        <v>Food, Beverage and Tobacco</v>
      </c>
      <c r="I81" s="9" t="str">
        <f>_xll.SNL.Clients.Office.Excel.Functions.SPG(A81, "IQ_INDUSTRY")</f>
        <v>Beverages</v>
      </c>
      <c r="J81" s="9" t="str">
        <f>_xll.SNL.Clients.Office.Excel.Functions.SPG(A81, "IQ_PRIMARY_INDUSTRY")</f>
        <v>Soft Drinks and Non-alcoholic Beverages</v>
      </c>
      <c r="K81" s="9" t="str">
        <f>_xll.SNL.Clients.Office.Excel.Functions.SPG(A81, "NAICS_CODE", "Primary")</f>
        <v>31211 - Soft Drink and Ice Manufacturing</v>
      </c>
      <c r="L81" s="9" t="str">
        <f>_xll.SNL.Clients.Office.Excel.Functions.SPG(A81, "SP_TOPICTAG")</f>
        <v>Coffee; Green Consumer Goods</v>
      </c>
      <c r="M81" s="5">
        <f>_xll.SNL.Clients.Office.Excel.Functions.SPG(A81, "SP_PCT_SHARES_OWNED_ALL_INSTITUTIONS")</f>
        <v>44.78</v>
      </c>
      <c r="N81" s="9" t="str">
        <f>_xll.SNL.Clients.Office.Excel.Functions.SPG(A81, "RD_CREDIT_RATING_GLOBAL", "Issuer Credit Rating", "Local Currency LT|0")</f>
        <v>BBB+</v>
      </c>
      <c r="O81" s="9" t="str">
        <f>_xll.SNL.Clients.Office.Excel.Functions.SPG(A81, "RD_CWOL_GLOBAL", "Issuer Credit Rating", "Local Currency LT|0")</f>
        <v>Stable</v>
      </c>
      <c r="P81" s="9" t="str">
        <f>_xll.SNL.Clients.Office.Excel.Functions.SPG(A81, "RD_RATING_ACTION_GLOBAL", "Issuer Credit Rating", "Local Currency LT|0")</f>
        <v>CreditWatch/Outlook (09/04/2024)</v>
      </c>
      <c r="Q81" s="10">
        <f>_xll.SNL.Clients.Office.Excel.Functions.SPG(A81, "RD_LAST_REVIEW_DATE_GLOBAL", "Issuer Credit Rating", "Local Currency LT")</f>
        <v>45539</v>
      </c>
      <c r="R81" s="10">
        <f>_xll.SNL.Clients.Office.Excel.Functions.SPG(A81, "RD_CREDIT_RATING_DATE_GLOBAL", "Issuer Credit Rating", "Local Currency LT|0")</f>
        <v>44860</v>
      </c>
      <c r="S81" s="10">
        <f>_xll.SNL.Clients.Office.Excel.Functions.SPG(A81, "RD_CREDIT_WATCH_OUTLOOK_DATE_GLOBAL", "Issuer Credit Rating", "Local Currency LT|0")</f>
        <v>45539</v>
      </c>
    </row>
    <row r="82" spans="1:19">
      <c r="A82" s="12" t="s">
        <v>1723</v>
      </c>
      <c r="B82" t="str">
        <f>_xll.SNL.Clients.Office.Excel.Functions.SPG(A82,"SP_IPO_DATE")</f>
        <v/>
      </c>
      <c r="C82" s="5">
        <f>_xll.SNL.Clients.Office.Excel.Functions.SPG(A82, "SP_VOLUME_AVG_WEEKLY_TO_SHARES_OUT", , "1M")</f>
        <v>3.2326364791036926</v>
      </c>
      <c r="D82" s="5">
        <f>_xll.SNL.Clients.Office.Excel.Functions.SPG(A82, "SP_VOLUME_AVG_WEEKLY_TO_SHARES_OUT", , "3M")</f>
        <v>3.1255607695414396</v>
      </c>
      <c r="E82" s="5">
        <f>_xll.SNL.Clients.Office.Excel.Functions.SPG(A82, "SP_VOLUME_AVG_DAILY_TO_1YR_AVG_DAILY", , "1M")</f>
        <v>90.95</v>
      </c>
      <c r="F82" s="5">
        <f>_xll.SNL.Clients.Office.Excel.Functions.SPG(A82, "SP_VOLUME_AVG_DAILY_TO_1YR_AVG_DAILY", , "3M")</f>
        <v>87.94</v>
      </c>
      <c r="G82" s="9" t="str">
        <f>_xll.SNL.Clients.Office.Excel.Functions.SPG(A82, "IQ_SECTOR")</f>
        <v>Information Technology</v>
      </c>
      <c r="H82" s="9" t="str">
        <f>_xll.SNL.Clients.Office.Excel.Functions.SPG(A82, "IQ_INDUSTRY_GROUP")</f>
        <v>Technology Hardware and Equipment</v>
      </c>
      <c r="I82" s="9" t="str">
        <f>_xll.SNL.Clients.Office.Excel.Functions.SPG(A82, "IQ_INDUSTRY")</f>
        <v>Electronic Equipment, Instruments and Components</v>
      </c>
      <c r="J82" s="9" t="str">
        <f>_xll.SNL.Clients.Office.Excel.Functions.SPG(A82, "IQ_PRIMARY_INDUSTRY")</f>
        <v>Electronic Equipment and Instruments</v>
      </c>
      <c r="K82" s="9" t="str">
        <f>_xll.SNL.Clients.Office.Excel.Functions.SPG(A82, "NAICS_CODE", "Primary")</f>
        <v>334513 - Instruments and Related Products Manufacturing for Measuring, Displaying, and Controlling Industrial Process Variables</v>
      </c>
      <c r="L82" s="9" t="str">
        <f>_xll.SNL.Clients.Office.Excel.Functions.SPG(A82, "SP_TOPICTAG")</f>
        <v>Computer Vision; Image Recognition; Industrial Automation; Sensors; Machine Learning; Process Automation; Artificial Intelligence</v>
      </c>
      <c r="M82" s="5">
        <f>_xll.SNL.Clients.Office.Excel.Functions.SPG(A82, "SP_PCT_SHARES_OWNED_ALL_INSTITUTIONS")</f>
        <v>90.55</v>
      </c>
      <c r="N82" s="9" t="str">
        <f>_xll.SNL.Clients.Office.Excel.Functions.SPG(A82, "RD_CREDIT_RATING_GLOBAL", "Issuer Credit Rating", "Local Currency LT|0")</f>
        <v/>
      </c>
      <c r="O82" s="9" t="str">
        <f>_xll.SNL.Clients.Office.Excel.Functions.SPG(A82, "RD_CWOL_GLOBAL", "Issuer Credit Rating", "Local Currency LT|0")</f>
        <v/>
      </c>
      <c r="P82" s="9" t="str">
        <f>_xll.SNL.Clients.Office.Excel.Functions.SPG(A82, "RD_RATING_ACTION_GLOBAL", "Issuer Credit Rating", "Local Currency LT|0")</f>
        <v/>
      </c>
      <c r="Q82" s="10" t="str">
        <f>_xll.SNL.Clients.Office.Excel.Functions.SPG(A82, "RD_LAST_REVIEW_DATE_GLOBAL", "Issuer Credit Rating", "Local Currency LT")</f>
        <v/>
      </c>
      <c r="R82" s="10" t="str">
        <f>_xll.SNL.Clients.Office.Excel.Functions.SPG(A82, "RD_CREDIT_RATING_DATE_GLOBAL", "Issuer Credit Rating", "Local Currency LT|0")</f>
        <v/>
      </c>
      <c r="S82" s="10" t="str">
        <f>_xll.SNL.Clients.Office.Excel.Functions.SPG(A82, "RD_CREDIT_WATCH_OUTLOOK_DATE_GLOBAL", "Issuer Credit Rating", "Local Currency LT|0")</f>
        <v/>
      </c>
    </row>
    <row r="83" spans="1:19">
      <c r="A83" s="12" t="s">
        <v>1724</v>
      </c>
      <c r="B83" t="str">
        <f>_xll.SNL.Clients.Office.Excel.Functions.SPG(A83,"SP_IPO_DATE")</f>
        <v/>
      </c>
      <c r="C83" s="5">
        <f>_xll.SNL.Clients.Office.Excel.Functions.SPG(A83, "SP_VOLUME_AVG_WEEKLY_TO_SHARES_OUT", , "1M")</f>
        <v>14.180942458922068</v>
      </c>
      <c r="D83" s="5">
        <f>_xll.SNL.Clients.Office.Excel.Functions.SPG(A83, "SP_VOLUME_AVG_WEEKLY_TO_SHARES_OUT", , "3M")</f>
        <v>9.9318786917794686</v>
      </c>
      <c r="E83" s="5">
        <f>_xll.SNL.Clients.Office.Excel.Functions.SPG(A83, "SP_VOLUME_AVG_DAILY_TO_1YR_AVG_DAILY", , "1M")</f>
        <v>177.07</v>
      </c>
      <c r="F83" s="5">
        <f>_xll.SNL.Clients.Office.Excel.Functions.SPG(A83, "SP_VOLUME_AVG_DAILY_TO_1YR_AVG_DAILY", , "3M")</f>
        <v>124.01</v>
      </c>
      <c r="G83" s="9" t="str">
        <f>_xll.SNL.Clients.Office.Excel.Functions.SPG(A83, "IQ_SECTOR")</f>
        <v>Information Technology</v>
      </c>
      <c r="H83" s="9" t="str">
        <f>_xll.SNL.Clients.Office.Excel.Functions.SPG(A83, "IQ_INDUSTRY_GROUP")</f>
        <v>Technology Hardware and Equipment</v>
      </c>
      <c r="I83" s="9" t="str">
        <f>_xll.SNL.Clients.Office.Excel.Functions.SPG(A83, "IQ_INDUSTRY")</f>
        <v>Electronic Equipment, Instruments and Components</v>
      </c>
      <c r="J83" s="9" t="str">
        <f>_xll.SNL.Clients.Office.Excel.Functions.SPG(A83, "IQ_PRIMARY_INDUSTRY")</f>
        <v>Electronic Components</v>
      </c>
      <c r="K83" s="9" t="str">
        <f>_xll.SNL.Clients.Office.Excel.Functions.SPG(A83, "NAICS_CODE", "Primary")</f>
        <v>33441 - Semiconductor and Other Electronic Component Manufacturing</v>
      </c>
      <c r="L83" s="9" t="str">
        <f>_xll.SNL.Clients.Office.Excel.Functions.SPG(A83, "SP_TOPICTAG")</f>
        <v>Optical Infrastructure; Industrial Automation; Sensors; 3D Printing; Artificial Intelligence</v>
      </c>
      <c r="M83" s="5">
        <f>_xll.SNL.Clients.Office.Excel.Functions.SPG(A83, "SP_PCT_SHARES_OWNED_ALL_INSTITUTIONS")</f>
        <v>94.21</v>
      </c>
      <c r="N83" s="9" t="str">
        <f>_xll.SNL.Clients.Office.Excel.Functions.SPG(A83, "RD_CREDIT_RATING_GLOBAL", "Issuer Credit Rating", "Local Currency LT|0")</f>
        <v>BB-</v>
      </c>
      <c r="O83" s="9" t="str">
        <f>_xll.SNL.Clients.Office.Excel.Functions.SPG(A83, "RD_CWOL_GLOBAL", "Issuer Credit Rating", "Local Currency LT|0")</f>
        <v>Negative</v>
      </c>
      <c r="P83" s="9" t="str">
        <f>_xll.SNL.Clients.Office.Excel.Functions.SPG(A83, "RD_RATING_ACTION_GLOBAL", "Issuer Credit Rating", "Local Currency LT|0")</f>
        <v>CreditWatch/Outlook (10/02/2023)</v>
      </c>
      <c r="Q83" s="10">
        <f>_xll.SNL.Clients.Office.Excel.Functions.SPG(A83, "RD_LAST_REVIEW_DATE_GLOBAL", "Issuer Credit Rating", "Local Currency LT")</f>
        <v>45601</v>
      </c>
      <c r="R83" s="10">
        <f>_xll.SNL.Clients.Office.Excel.Functions.SPG(A83, "RD_CREDIT_RATING_DATE_GLOBAL", "Issuer Credit Rating", "Local Currency LT|0")</f>
        <v>44014</v>
      </c>
      <c r="S83" s="10">
        <f>_xll.SNL.Clients.Office.Excel.Functions.SPG(A83, "RD_CREDIT_WATCH_OUTLOOK_DATE_GLOBAL", "Issuer Credit Rating", "Local Currency LT|0")</f>
        <v>45201</v>
      </c>
    </row>
    <row r="84" spans="1:19">
      <c r="A84" s="12" t="s">
        <v>1725</v>
      </c>
      <c r="B84" t="str">
        <f>_xll.SNL.Clients.Office.Excel.Functions.SPG(A84,"SP_IPO_DATE")</f>
        <v/>
      </c>
      <c r="C84" s="5">
        <f>_xll.SNL.Clients.Office.Excel.Functions.SPG(A84, "SP_VOLUME_AVG_WEEKLY_TO_SHARES_OUT", , "1M")</f>
        <v>3.510883571319487</v>
      </c>
      <c r="D84" s="5">
        <f>_xll.SNL.Clients.Office.Excel.Functions.SPG(A84, "SP_VOLUME_AVG_WEEKLY_TO_SHARES_OUT", , "3M")</f>
        <v>3.3805907322723519</v>
      </c>
      <c r="E84" s="5">
        <f>_xll.SNL.Clients.Office.Excel.Functions.SPG(A84, "SP_VOLUME_AVG_DAILY_TO_1YR_AVG_DAILY", , "1M")</f>
        <v>72.14</v>
      </c>
      <c r="F84" s="5">
        <f>_xll.SNL.Clients.Office.Excel.Functions.SPG(A84, "SP_VOLUME_AVG_DAILY_TO_1YR_AVG_DAILY", , "3M")</f>
        <v>69.459999999999994</v>
      </c>
      <c r="G84" s="9" t="str">
        <f>_xll.SNL.Clients.Office.Excel.Functions.SPG(A84, "IQ_SECTOR")</f>
        <v>Financials</v>
      </c>
      <c r="H84" s="9" t="str">
        <f>_xll.SNL.Clients.Office.Excel.Functions.SPG(A84, "IQ_INDUSTRY_GROUP")</f>
        <v>Banks</v>
      </c>
      <c r="I84" s="9" t="str">
        <f>_xll.SNL.Clients.Office.Excel.Functions.SPG(A84, "IQ_INDUSTRY")</f>
        <v>Banks</v>
      </c>
      <c r="J84" s="9" t="str">
        <f>_xll.SNL.Clients.Office.Excel.Functions.SPG(A84, "IQ_PRIMARY_INDUSTRY")</f>
        <v>Regional Banks</v>
      </c>
      <c r="K84" s="9" t="str">
        <f>_xll.SNL.Clients.Office.Excel.Functions.SPG(A84, "NAICS_CODE", "Primary")</f>
        <v>522110 - Commercial Banking</v>
      </c>
      <c r="L84" s="9" t="str">
        <f>_xll.SNL.Clients.Office.Excel.Functions.SPG(A84, "SP_TOPICTAG")</f>
        <v>Consumer Lending; Banking as a Service</v>
      </c>
      <c r="M84" s="5">
        <f>_xll.SNL.Clients.Office.Excel.Functions.SPG(A84, "SP_PCT_SHARES_OWNED_ALL_INSTITUTIONS")</f>
        <v>94.23</v>
      </c>
      <c r="N84" s="9" t="str">
        <f>_xll.SNL.Clients.Office.Excel.Functions.SPG(A84, "RD_CREDIT_RATING_GLOBAL", "Issuer Credit Rating", "Local Currency LT|0")</f>
        <v>BBB-</v>
      </c>
      <c r="O84" s="9" t="str">
        <f>_xll.SNL.Clients.Office.Excel.Functions.SPG(A84, "RD_CWOL_GLOBAL", "Issuer Credit Rating", "Local Currency LT|0")</f>
        <v>Negative</v>
      </c>
      <c r="P84" s="9" t="str">
        <f>_xll.SNL.Clients.Office.Excel.Functions.SPG(A84, "RD_RATING_ACTION_GLOBAL", "Issuer Credit Rating", "Local Currency LT|0")</f>
        <v>CreditWatch/Outlook (05/15/2023)</v>
      </c>
      <c r="Q84" s="10">
        <f>_xll.SNL.Clients.Office.Excel.Functions.SPG(A84, "RD_LAST_REVIEW_DATE_GLOBAL", "Issuer Credit Rating", "Local Currency LT")</f>
        <v>45590</v>
      </c>
      <c r="R84" s="10">
        <f>_xll.SNL.Clients.Office.Excel.Functions.SPG(A84, "RD_CREDIT_RATING_DATE_GLOBAL", "Issuer Credit Rating", "Local Currency LT|0")</f>
        <v>44986</v>
      </c>
      <c r="S84" s="10">
        <f>_xll.SNL.Clients.Office.Excel.Functions.SPG(A84, "RD_CREDIT_WATCH_OUTLOOK_DATE_GLOBAL", "Issuer Credit Rating", "Local Currency LT|0")</f>
        <v>45061</v>
      </c>
    </row>
    <row r="85" spans="1:19">
      <c r="A85" s="12" t="s">
        <v>1726</v>
      </c>
      <c r="B85" s="10">
        <f>_xll.SNL.Clients.Office.Excel.Functions.SPG(A85,"SP_IPO_DATE")</f>
        <v>35880.041666666664</v>
      </c>
      <c r="C85" s="5">
        <f>_xll.SNL.Clients.Office.Excel.Functions.SPG(A85, "SP_VOLUME_AVG_WEEKLY_TO_SHARES_OUT", , "1M")</f>
        <v>5.0040505906963642</v>
      </c>
      <c r="D85" s="5">
        <f>_xll.SNL.Clients.Office.Excel.Functions.SPG(A85, "SP_VOLUME_AVG_WEEKLY_TO_SHARES_OUT", , "3M")</f>
        <v>4.3247913705725987</v>
      </c>
      <c r="E85" s="5">
        <f>_xll.SNL.Clients.Office.Excel.Functions.SPG(A85, "SP_VOLUME_AVG_DAILY_TO_1YR_AVG_DAILY", , "1M")</f>
        <v>122.99</v>
      </c>
      <c r="F85" s="5">
        <f>_xll.SNL.Clients.Office.Excel.Functions.SPG(A85, "SP_VOLUME_AVG_DAILY_TO_1YR_AVG_DAILY", , "3M")</f>
        <v>106.3</v>
      </c>
      <c r="G85" s="9" t="str">
        <f>_xll.SNL.Clients.Office.Excel.Functions.SPG(A85, "IQ_SECTOR")</f>
        <v>Consumer Discretionary</v>
      </c>
      <c r="H85" s="9" t="str">
        <f>_xll.SNL.Clients.Office.Excel.Functions.SPG(A85, "IQ_INDUSTRY_GROUP")</f>
        <v>Consumer Durables and Apparel</v>
      </c>
      <c r="I85" s="9" t="str">
        <f>_xll.SNL.Clients.Office.Excel.Functions.SPG(A85, "IQ_INDUSTRY")</f>
        <v>Textiles, Apparel and Luxury Goods</v>
      </c>
      <c r="J85" s="9" t="str">
        <f>_xll.SNL.Clients.Office.Excel.Functions.SPG(A85, "IQ_PRIMARY_INDUSTRY")</f>
        <v>Apparel, Accessories and Luxury Goods</v>
      </c>
      <c r="K85" s="9" t="str">
        <f>_xll.SNL.Clients.Office.Excel.Functions.SPG(A85, "NAICS_CODE", "Primary")</f>
        <v>315 - Apparel Manufacturing</v>
      </c>
      <c r="L85" s="9" t="str">
        <f>_xll.SNL.Clients.Office.Excel.Functions.SPG(A85, "SP_TOPICTAG")</f>
        <v>Fast-Moving Consumer Goods; Lifestyle; Brand Marketing; Smart Clothing</v>
      </c>
      <c r="M85" s="5">
        <f>_xll.SNL.Clients.Office.Excel.Functions.SPG(A85, "SP_PCT_SHARES_OWNED_ALL_INSTITUTIONS")</f>
        <v>50.69</v>
      </c>
      <c r="N85" s="9" t="str">
        <f>_xll.SNL.Clients.Office.Excel.Functions.SPG(A85, "RD_CREDIT_RATING_GLOBAL", "Issuer Credit Rating", "Local Currency LT|0")</f>
        <v/>
      </c>
      <c r="O85" s="9" t="str">
        <f>_xll.SNL.Clients.Office.Excel.Functions.SPG(A85, "RD_CWOL_GLOBAL", "Issuer Credit Rating", "Local Currency LT|0")</f>
        <v/>
      </c>
      <c r="P85" s="9" t="str">
        <f>_xll.SNL.Clients.Office.Excel.Functions.SPG(A85, "RD_RATING_ACTION_GLOBAL", "Issuer Credit Rating", "Local Currency LT|0")</f>
        <v/>
      </c>
      <c r="Q85" s="10" t="str">
        <f>_xll.SNL.Clients.Office.Excel.Functions.SPG(A85, "RD_LAST_REVIEW_DATE_GLOBAL", "Issuer Credit Rating", "Local Currency LT")</f>
        <v/>
      </c>
      <c r="R85" s="10" t="str">
        <f>_xll.SNL.Clients.Office.Excel.Functions.SPG(A85, "RD_CREDIT_RATING_DATE_GLOBAL", "Issuer Credit Rating", "Local Currency LT|0")</f>
        <v/>
      </c>
      <c r="S85" s="10" t="str">
        <f>_xll.SNL.Clients.Office.Excel.Functions.SPG(A85, "RD_CREDIT_WATCH_OUTLOOK_DATE_GLOBAL", "Issuer Credit Rating", "Local Currency LT|0")</f>
        <v/>
      </c>
    </row>
    <row r="86" spans="1:19">
      <c r="A86" s="12" t="s">
        <v>1727</v>
      </c>
      <c r="B86" t="str">
        <f>_xll.SNL.Clients.Office.Excel.Functions.SPG(A86,"SP_IPO_DATE")</f>
        <v/>
      </c>
      <c r="C86" s="5">
        <f>_xll.SNL.Clients.Office.Excel.Functions.SPG(A86, "SP_VOLUME_AVG_WEEKLY_TO_SHARES_OUT", , "1M")</f>
        <v>9.2991901877253333</v>
      </c>
      <c r="D86" s="5">
        <f>_xll.SNL.Clients.Office.Excel.Functions.SPG(A86, "SP_VOLUME_AVG_WEEKLY_TO_SHARES_OUT", , "3M")</f>
        <v>8.8703834072984531</v>
      </c>
      <c r="E86" s="5">
        <f>_xll.SNL.Clients.Office.Excel.Functions.SPG(A86, "SP_VOLUME_AVG_DAILY_TO_1YR_AVG_DAILY", , "1M")</f>
        <v>111.31</v>
      </c>
      <c r="F86" s="5">
        <f>_xll.SNL.Clients.Office.Excel.Functions.SPG(A86, "SP_VOLUME_AVG_DAILY_TO_1YR_AVG_DAILY", , "3M")</f>
        <v>106.17</v>
      </c>
      <c r="G86" s="9" t="str">
        <f>_xll.SNL.Clients.Office.Excel.Functions.SPG(A86, "IQ_SECTOR")</f>
        <v>Financials</v>
      </c>
      <c r="H86" s="9" t="str">
        <f>_xll.SNL.Clients.Office.Excel.Functions.SPG(A86, "IQ_INDUSTRY_GROUP")</f>
        <v>Banks</v>
      </c>
      <c r="I86" s="9" t="str">
        <f>_xll.SNL.Clients.Office.Excel.Functions.SPG(A86, "IQ_INDUSTRY")</f>
        <v>Banks</v>
      </c>
      <c r="J86" s="9" t="str">
        <f>_xll.SNL.Clients.Office.Excel.Functions.SPG(A86, "IQ_PRIMARY_INDUSTRY")</f>
        <v>Diversified Banks</v>
      </c>
      <c r="K86" s="9" t="str">
        <f>_xll.SNL.Clients.Office.Excel.Functions.SPG(A86, "NAICS_CODE", "Primary")</f>
        <v>522110 - Commercial Banking</v>
      </c>
      <c r="L86" s="9" t="str">
        <f>_xll.SNL.Clients.Office.Excel.Functions.SPG(A86, "SP_TOPICTAG")</f>
        <v>Consumer Lending</v>
      </c>
      <c r="M86" s="5">
        <f>_xll.SNL.Clients.Office.Excel.Functions.SPG(A86, "SP_PCT_SHARES_OWNED_ALL_INSTITUTIONS")</f>
        <v>84.55</v>
      </c>
      <c r="N86" s="9" t="str">
        <f>_xll.SNL.Clients.Office.Excel.Functions.SPG(A86, "RD_CREDIT_RATING_GLOBAL", "Issuer Credit Rating", "Local Currency LT|0")</f>
        <v>BBB</v>
      </c>
      <c r="O86" s="9" t="str">
        <f>_xll.SNL.Clients.Office.Excel.Functions.SPG(A86, "RD_CWOL_GLOBAL", "Issuer Credit Rating", "Local Currency LT|0")</f>
        <v>Stable</v>
      </c>
      <c r="P86" s="9" t="str">
        <f>_xll.SNL.Clients.Office.Excel.Functions.SPG(A86, "RD_RATING_ACTION_GLOBAL", "Issuer Credit Rating", "Local Currency LT|0")</f>
        <v>Downgrade | CreditWatch/Outlook (08/21/2023)</v>
      </c>
      <c r="Q86" s="10">
        <f>_xll.SNL.Clients.Office.Excel.Functions.SPG(A86, "RD_LAST_REVIEW_DATE_GLOBAL", "Issuer Credit Rating", "Local Currency LT")</f>
        <v>45344</v>
      </c>
      <c r="R86" s="10">
        <f>_xll.SNL.Clients.Office.Excel.Functions.SPG(A86, "RD_CREDIT_RATING_DATE_GLOBAL", "Issuer Credit Rating", "Local Currency LT|0")</f>
        <v>45159</v>
      </c>
      <c r="S86" s="10">
        <f>_xll.SNL.Clients.Office.Excel.Functions.SPG(A86, "RD_CREDIT_WATCH_OUTLOOK_DATE_GLOBAL", "Issuer Credit Rating", "Local Currency LT|0")</f>
        <v>45159</v>
      </c>
    </row>
    <row r="87" spans="1:19">
      <c r="A87" s="12" t="s">
        <v>1728</v>
      </c>
      <c r="B87" s="10">
        <f>_xll.SNL.Clients.Office.Excel.Functions.SPG(A87,"SP_IPO_DATE")</f>
        <v>35608</v>
      </c>
      <c r="C87" s="5">
        <f>_xll.SNL.Clients.Office.Excel.Functions.SPG(A87, "SP_VOLUME_AVG_WEEKLY_TO_SHARES_OUT", , "1M")</f>
        <v>6.8060734068467301</v>
      </c>
      <c r="D87" s="5">
        <f>_xll.SNL.Clients.Office.Excel.Functions.SPG(A87, "SP_VOLUME_AVG_WEEKLY_TO_SHARES_OUT", , "3M")</f>
        <v>5.2724590348344327</v>
      </c>
      <c r="E87" s="5">
        <f>_xll.SNL.Clients.Office.Excel.Functions.SPG(A87, "SP_VOLUME_AVG_DAILY_TO_1YR_AVG_DAILY", , "1M")</f>
        <v>122.3</v>
      </c>
      <c r="F87" s="5">
        <f>_xll.SNL.Clients.Office.Excel.Functions.SPG(A87, "SP_VOLUME_AVG_DAILY_TO_1YR_AVG_DAILY", , "3M")</f>
        <v>94.75</v>
      </c>
      <c r="G87" s="9" t="str">
        <f>_xll.SNL.Clients.Office.Excel.Functions.SPG(A87, "IQ_SECTOR")</f>
        <v>Industrials</v>
      </c>
      <c r="H87" s="9" t="str">
        <f>_xll.SNL.Clients.Office.Excel.Functions.SPG(A87, "IQ_INDUSTRY_GROUP")</f>
        <v>Capital Goods</v>
      </c>
      <c r="I87" s="9" t="str">
        <f>_xll.SNL.Clients.Office.Excel.Functions.SPG(A87, "IQ_INDUSTRY")</f>
        <v>Construction and Engineering</v>
      </c>
      <c r="J87" s="9" t="str">
        <f>_xll.SNL.Clients.Office.Excel.Functions.SPG(A87, "IQ_PRIMARY_INDUSTRY")</f>
        <v>Construction and Engineering</v>
      </c>
      <c r="K87" s="9" t="str">
        <f>_xll.SNL.Clients.Office.Excel.Functions.SPG(A87, "NAICS_CODE", "Primary")</f>
        <v>238 - Specialty Trade Contractors</v>
      </c>
      <c r="L87" s="9" t="str">
        <f>_xll.SNL.Clients.Office.Excel.Functions.SPG(A87, "SP_TOPICTAG")</f>
        <v>Home Improvement; Industrial Automation; Sensors; Smart Building; Contract Management Software; Process Automation</v>
      </c>
      <c r="M87" s="5">
        <f>_xll.SNL.Clients.Office.Excel.Functions.SPG(A87, "SP_PCT_SHARES_OWNED_ALL_INSTITUTIONS")</f>
        <v>92.43</v>
      </c>
      <c r="N87" s="9" t="str">
        <f>_xll.SNL.Clients.Office.Excel.Functions.SPG(A87, "RD_CREDIT_RATING_GLOBAL", "Issuer Credit Rating", "Local Currency LT|0")</f>
        <v/>
      </c>
      <c r="O87" s="9" t="str">
        <f>_xll.SNL.Clients.Office.Excel.Functions.SPG(A87, "RD_CWOL_GLOBAL", "Issuer Credit Rating", "Local Currency LT|0")</f>
        <v/>
      </c>
      <c r="P87" s="9" t="str">
        <f>_xll.SNL.Clients.Office.Excel.Functions.SPG(A87, "RD_RATING_ACTION_GLOBAL", "Issuer Credit Rating", "Local Currency LT|0")</f>
        <v/>
      </c>
      <c r="Q87" s="10" t="str">
        <f>_xll.SNL.Clients.Office.Excel.Functions.SPG(A87, "RD_LAST_REVIEW_DATE_GLOBAL", "Issuer Credit Rating", "Local Currency LT")</f>
        <v/>
      </c>
      <c r="R87" s="10" t="str">
        <f>_xll.SNL.Clients.Office.Excel.Functions.SPG(A87, "RD_CREDIT_RATING_DATE_GLOBAL", "Issuer Credit Rating", "Local Currency LT|0")</f>
        <v/>
      </c>
      <c r="S87" s="10" t="str">
        <f>_xll.SNL.Clients.Office.Excel.Functions.SPG(A87, "RD_CREDIT_WATCH_OUTLOOK_DATE_GLOBAL", "Issuer Credit Rating", "Local Currency LT|0")</f>
        <v/>
      </c>
    </row>
    <row r="88" spans="1:19">
      <c r="A88" s="12" t="s">
        <v>1729</v>
      </c>
      <c r="B88" t="str">
        <f>_xll.SNL.Clients.Office.Excel.Functions.SPG(A88,"SP_IPO_DATE")</f>
        <v/>
      </c>
      <c r="C88" s="5">
        <f>_xll.SNL.Clients.Office.Excel.Functions.SPG(A88, "SP_VOLUME_AVG_WEEKLY_TO_SHARES_OUT", , "1M")</f>
        <v>2.0768680297092557</v>
      </c>
      <c r="D88" s="5">
        <f>_xll.SNL.Clients.Office.Excel.Functions.SPG(A88, "SP_VOLUME_AVG_WEEKLY_TO_SHARES_OUT", , "3M")</f>
        <v>1.93102460660339</v>
      </c>
      <c r="E88" s="5">
        <f>_xll.SNL.Clients.Office.Excel.Functions.SPG(A88, "SP_VOLUME_AVG_DAILY_TO_1YR_AVG_DAILY", , "1M")</f>
        <v>100.6</v>
      </c>
      <c r="F88" s="5">
        <f>_xll.SNL.Clients.Office.Excel.Functions.SPG(A88, "SP_VOLUME_AVG_DAILY_TO_1YR_AVG_DAILY", , "3M")</f>
        <v>93.53</v>
      </c>
      <c r="G88" s="9" t="str">
        <f>_xll.SNL.Clients.Office.Excel.Functions.SPG(A88, "IQ_SECTOR")</f>
        <v>Financials</v>
      </c>
      <c r="H88" s="9" t="str">
        <f>_xll.SNL.Clients.Office.Excel.Functions.SPG(A88, "IQ_INDUSTRY_GROUP")</f>
        <v>Banks</v>
      </c>
      <c r="I88" s="9" t="str">
        <f>_xll.SNL.Clients.Office.Excel.Functions.SPG(A88, "IQ_INDUSTRY")</f>
        <v>Banks</v>
      </c>
      <c r="J88" s="9" t="str">
        <f>_xll.SNL.Clients.Office.Excel.Functions.SPG(A88, "IQ_PRIMARY_INDUSTRY")</f>
        <v>Regional Banks</v>
      </c>
      <c r="K88" s="9" t="str">
        <f>_xll.SNL.Clients.Office.Excel.Functions.SPG(A88, "NAICS_CODE", "Primary")</f>
        <v>522110 - Commercial Banking</v>
      </c>
      <c r="L88" s="9" t="str">
        <f>_xll.SNL.Clients.Office.Excel.Functions.SPG(A88, "SP_TOPICTAG")</f>
        <v>Consumer Lending</v>
      </c>
      <c r="M88" s="5">
        <f>_xll.SNL.Clients.Office.Excel.Functions.SPG(A88, "SP_PCT_SHARES_OWNED_ALL_INSTITUTIONS")</f>
        <v>71.83</v>
      </c>
      <c r="N88" s="9" t="str">
        <f>_xll.SNL.Clients.Office.Excel.Functions.SPG(A88, "RD_CREDIT_RATING_GLOBAL", "Issuer Credit Rating", "Local Currency LT|0")</f>
        <v>A-</v>
      </c>
      <c r="O88" s="9" t="str">
        <f>_xll.SNL.Clients.Office.Excel.Functions.SPG(A88, "RD_CWOL_GLOBAL", "Issuer Credit Rating", "Local Currency LT|0")</f>
        <v>Stable</v>
      </c>
      <c r="P88" s="9" t="str">
        <f>_xll.SNL.Clients.Office.Excel.Functions.SPG(A88, "RD_RATING_ACTION_GLOBAL", "Issuer Credit Rating", "Local Currency LT|0")</f>
        <v>Downgrade | CreditWatch/Outlook (12/06/2011)</v>
      </c>
      <c r="Q88" s="10">
        <f>_xll.SNL.Clients.Office.Excel.Functions.SPG(A88, "RD_LAST_REVIEW_DATE_GLOBAL", "Issuer Credit Rating", "Local Currency LT")</f>
        <v>45541</v>
      </c>
      <c r="R88" s="10">
        <f>_xll.SNL.Clients.Office.Excel.Functions.SPG(A88, "RD_CREDIT_RATING_DATE_GLOBAL", "Issuer Credit Rating", "Local Currency LT|0")</f>
        <v>40883</v>
      </c>
      <c r="S88" s="10">
        <f>_xll.SNL.Clients.Office.Excel.Functions.SPG(A88, "RD_CREDIT_WATCH_OUTLOOK_DATE_GLOBAL", "Issuer Credit Rating", "Local Currency LT|0")</f>
        <v>40883</v>
      </c>
    </row>
    <row r="89" spans="1:19">
      <c r="A89" s="12" t="s">
        <v>1730</v>
      </c>
      <c r="B89" t="str">
        <f>_xll.SNL.Clients.Office.Excel.Functions.SPG(A89,"SP_IPO_DATE")</f>
        <v/>
      </c>
      <c r="C89" s="5">
        <f>_xll.SNL.Clients.Office.Excel.Functions.SPG(A89, "SP_VOLUME_AVG_WEEKLY_TO_SHARES_OUT", , "1M")</f>
        <v>4.7397336218147679</v>
      </c>
      <c r="D89" s="5">
        <f>_xll.SNL.Clients.Office.Excel.Functions.SPG(A89, "SP_VOLUME_AVG_WEEKLY_TO_SHARES_OUT", , "3M")</f>
        <v>4.37707657798176</v>
      </c>
      <c r="E89" s="5">
        <f>_xll.SNL.Clients.Office.Excel.Functions.SPG(A89, "SP_VOLUME_AVG_DAILY_TO_1YR_AVG_DAILY", , "1M")</f>
        <v>124.85</v>
      </c>
      <c r="F89" s="5">
        <f>_xll.SNL.Clients.Office.Excel.Functions.SPG(A89, "SP_VOLUME_AVG_DAILY_TO_1YR_AVG_DAILY", , "3M")</f>
        <v>115.3</v>
      </c>
      <c r="G89" s="9" t="str">
        <f>_xll.SNL.Clients.Office.Excel.Functions.SPG(A89, "IQ_SECTOR")</f>
        <v>Materials</v>
      </c>
      <c r="H89" s="9" t="str">
        <f>_xll.SNL.Clients.Office.Excel.Functions.SPG(A89, "IQ_INDUSTRY_GROUP")</f>
        <v>Materials</v>
      </c>
      <c r="I89" s="9" t="str">
        <f>_xll.SNL.Clients.Office.Excel.Functions.SPG(A89, "IQ_INDUSTRY")</f>
        <v>Metals and Mining</v>
      </c>
      <c r="J89" s="9" t="str">
        <f>_xll.SNL.Clients.Office.Excel.Functions.SPG(A89, "IQ_PRIMARY_INDUSTRY")</f>
        <v>Steel</v>
      </c>
      <c r="K89" s="9" t="str">
        <f>_xll.SNL.Clients.Office.Excel.Functions.SPG(A89, "NAICS_CODE", "Primary")</f>
        <v>3312 - Steel Product Manufacturing from Purchased Steel</v>
      </c>
      <c r="L89" s="9" t="str">
        <f>_xll.SNL.Clients.Office.Excel.Functions.SPG(A89, "SP_TOPICTAG")</f>
        <v>Environmental Engineering; Industrial Automation; Disposal and Recycling</v>
      </c>
      <c r="M89" s="5">
        <f>_xll.SNL.Clients.Office.Excel.Functions.SPG(A89, "SP_PCT_SHARES_OWNED_ALL_INSTITUTIONS")</f>
        <v>89.73</v>
      </c>
      <c r="N89" s="9" t="str">
        <f>_xll.SNL.Clients.Office.Excel.Functions.SPG(A89, "RD_CREDIT_RATING_GLOBAL", "Issuer Credit Rating", "Local Currency LT|0")</f>
        <v>BB+</v>
      </c>
      <c r="O89" s="9" t="str">
        <f>_xll.SNL.Clients.Office.Excel.Functions.SPG(A89, "RD_CWOL_GLOBAL", "Issuer Credit Rating", "Local Currency LT|0")</f>
        <v>Stable</v>
      </c>
      <c r="P89" s="9" t="str">
        <f>_xll.SNL.Clients.Office.Excel.Functions.SPG(A89, "RD_RATING_ACTION_GLOBAL", "Issuer Credit Rating", "Local Currency LT|0")</f>
        <v>CreditWatch/Outlook (04/19/2018)</v>
      </c>
      <c r="Q89" s="10">
        <f>_xll.SNL.Clients.Office.Excel.Functions.SPG(A89, "RD_LAST_REVIEW_DATE_GLOBAL", "Issuer Credit Rating", "Local Currency LT")</f>
        <v>45679</v>
      </c>
      <c r="R89" s="10">
        <f>_xll.SNL.Clients.Office.Excel.Functions.SPG(A89, "RD_CREDIT_RATING_DATE_GLOBAL", "Issuer Credit Rating", "Local Currency LT|0")</f>
        <v>40870</v>
      </c>
      <c r="S89" s="10">
        <f>_xll.SNL.Clients.Office.Excel.Functions.SPG(A89, "RD_CREDIT_WATCH_OUTLOOK_DATE_GLOBAL", "Issuer Credit Rating", "Local Currency LT|0")</f>
        <v>43209</v>
      </c>
    </row>
    <row r="90" spans="1:19">
      <c r="A90" s="12" t="s">
        <v>1731</v>
      </c>
      <c r="B90" s="10">
        <f>_xll.SNL.Clients.Office.Excel.Functions.SPG(A90,"SP_IPO_DATE")</f>
        <v>38981</v>
      </c>
      <c r="C90" s="5">
        <f>_xll.SNL.Clients.Office.Excel.Functions.SPG(A90, "SP_VOLUME_AVG_WEEKLY_TO_SHARES_OUT", , "1M")</f>
        <v>6.2929733473398963</v>
      </c>
      <c r="D90" s="5">
        <f>_xll.SNL.Clients.Office.Excel.Functions.SPG(A90, "SP_VOLUME_AVG_WEEKLY_TO_SHARES_OUT", , "3M")</f>
        <v>4.6783777134337425</v>
      </c>
      <c r="E90" s="5">
        <f>_xll.SNL.Clients.Office.Excel.Functions.SPG(A90, "SP_VOLUME_AVG_DAILY_TO_1YR_AVG_DAILY", , "1M")</f>
        <v>148.19999999999999</v>
      </c>
      <c r="F90" s="5">
        <f>_xll.SNL.Clients.Office.Excel.Functions.SPG(A90, "SP_VOLUME_AVG_DAILY_TO_1YR_AVG_DAILY", , "3M")</f>
        <v>110.17</v>
      </c>
      <c r="G90" s="9" t="str">
        <f>_xll.SNL.Clients.Office.Excel.Functions.SPG(A90, "IQ_SECTOR")</f>
        <v>Information Technology</v>
      </c>
      <c r="H90" s="9" t="str">
        <f>_xll.SNL.Clients.Office.Excel.Functions.SPG(A90, "IQ_INDUSTRY_GROUP")</f>
        <v>Software and Services</v>
      </c>
      <c r="I90" s="9" t="str">
        <f>_xll.SNL.Clients.Office.Excel.Functions.SPG(A90, "IQ_INDUSTRY")</f>
        <v>Software</v>
      </c>
      <c r="J90" s="9" t="str">
        <f>_xll.SNL.Clients.Office.Excel.Functions.SPG(A90, "IQ_PRIMARY_INDUSTRY")</f>
        <v>Systems Software</v>
      </c>
      <c r="K90" s="9" t="str">
        <f>_xll.SNL.Clients.Office.Excel.Functions.SPG(A90, "NAICS_CODE", "Primary")</f>
        <v>513210 - Software Publishers</v>
      </c>
      <c r="L90" s="9" t="str">
        <f>_xll.SNL.Clients.Office.Excel.Functions.SPG(A90, "SP_TOPICTAG")</f>
        <v>Cloud Management; Backup and Recovery; Data Protection; Cloud Data Services; Cloud Infrastructure; Cloud Security; Cloud Storage</v>
      </c>
      <c r="M90" s="5">
        <f>_xll.SNL.Clients.Office.Excel.Functions.SPG(A90, "SP_PCT_SHARES_OWNED_ALL_INSTITUTIONS")</f>
        <v>96.18</v>
      </c>
      <c r="N90" s="9" t="str">
        <f>_xll.SNL.Clients.Office.Excel.Functions.SPG(A90, "RD_CREDIT_RATING_GLOBAL", "Issuer Credit Rating", "Local Currency LT|0")</f>
        <v/>
      </c>
      <c r="O90" s="9" t="str">
        <f>_xll.SNL.Clients.Office.Excel.Functions.SPG(A90, "RD_CWOL_GLOBAL", "Issuer Credit Rating", "Local Currency LT|0")</f>
        <v/>
      </c>
      <c r="P90" s="9" t="str">
        <f>_xll.SNL.Clients.Office.Excel.Functions.SPG(A90, "RD_RATING_ACTION_GLOBAL", "Issuer Credit Rating", "Local Currency LT|0")</f>
        <v/>
      </c>
      <c r="Q90" s="10" t="str">
        <f>_xll.SNL.Clients.Office.Excel.Functions.SPG(A90, "RD_LAST_REVIEW_DATE_GLOBAL", "Issuer Credit Rating", "Local Currency LT")</f>
        <v/>
      </c>
      <c r="R90" s="10" t="str">
        <f>_xll.SNL.Clients.Office.Excel.Functions.SPG(A90, "RD_CREDIT_RATING_DATE_GLOBAL", "Issuer Credit Rating", "Local Currency LT|0")</f>
        <v/>
      </c>
      <c r="S90" s="10" t="str">
        <f>_xll.SNL.Clients.Office.Excel.Functions.SPG(A90, "RD_CREDIT_WATCH_OUTLOOK_DATE_GLOBAL", "Issuer Credit Rating", "Local Currency LT|0")</f>
        <v/>
      </c>
    </row>
    <row r="91" spans="1:19">
      <c r="A91" s="12" t="s">
        <v>1732</v>
      </c>
      <c r="B91" t="str">
        <f>_xll.SNL.Clients.Office.Excel.Functions.SPG(A91,"SP_IPO_DATE")</f>
        <v/>
      </c>
      <c r="C91" s="5">
        <f>_xll.SNL.Clients.Office.Excel.Functions.SPG(A91, "SP_VOLUME_AVG_WEEKLY_TO_SHARES_OUT", , "1M")</f>
        <v>6.8262997617692704</v>
      </c>
      <c r="D91" s="5">
        <f>_xll.SNL.Clients.Office.Excel.Functions.SPG(A91, "SP_VOLUME_AVG_WEEKLY_TO_SHARES_OUT", , "3M")</f>
        <v>5.8715700868527554</v>
      </c>
      <c r="E91" s="5">
        <f>_xll.SNL.Clients.Office.Excel.Functions.SPG(A91, "SP_VOLUME_AVG_DAILY_TO_1YR_AVG_DAILY", , "1M")</f>
        <v>141.63</v>
      </c>
      <c r="F91" s="5">
        <f>_xll.SNL.Clients.Office.Excel.Functions.SPG(A91, "SP_VOLUME_AVG_DAILY_TO_1YR_AVG_DAILY", , "3M")</f>
        <v>121.82</v>
      </c>
      <c r="G91" s="9" t="str">
        <f>_xll.SNL.Clients.Office.Excel.Functions.SPG(A91, "IQ_SECTOR")</f>
        <v>Industrials</v>
      </c>
      <c r="H91" s="9" t="str">
        <f>_xll.SNL.Clients.Office.Excel.Functions.SPG(A91, "IQ_INDUSTRY_GROUP")</f>
        <v>Commercial and Professional Services</v>
      </c>
      <c r="I91" s="9" t="str">
        <f>_xll.SNL.Clients.Office.Excel.Functions.SPG(A91, "IQ_INDUSTRY")</f>
        <v>Professional Services</v>
      </c>
      <c r="J91" s="9" t="str">
        <f>_xll.SNL.Clients.Office.Excel.Functions.SPG(A91, "IQ_PRIMARY_INDUSTRY")</f>
        <v>Data Processing and Outsourced Services</v>
      </c>
      <c r="K91" s="9" t="str">
        <f>_xll.SNL.Clients.Office.Excel.Functions.SPG(A91, "NAICS_CODE", "Primary")</f>
        <v>518210 - Computing Infrastructure Providers, Data Processing, Web Hosting, and Related Services</v>
      </c>
      <c r="L91" s="9" t="str">
        <f>_xll.SNL.Clients.Office.Excel.Functions.SPG(A91, "SP_TOPICTAG")</f>
        <v>Data Integration; Customer Relationship Management; Customer Analytics; Text Analytics; Data Protection; Process Automation; Artificial Intelligence</v>
      </c>
      <c r="M91" s="5">
        <f>_xll.SNL.Clients.Office.Excel.Functions.SPG(A91, "SP_PCT_SHARES_OWNED_ALL_INSTITUTIONS")</f>
        <v>60.85</v>
      </c>
      <c r="N91" s="9" t="str">
        <f>_xll.SNL.Clients.Office.Excel.Functions.SPG(A91, "RD_CREDIT_RATING_GLOBAL", "Issuer Credit Rating", "Local Currency LT|0")</f>
        <v>BBB</v>
      </c>
      <c r="O91" s="9" t="str">
        <f>_xll.SNL.Clients.Office.Excel.Functions.SPG(A91, "RD_CWOL_GLOBAL", "Issuer Credit Rating", "Local Currency LT|0")</f>
        <v>Negative</v>
      </c>
      <c r="P91" s="9" t="str">
        <f>_xll.SNL.Clients.Office.Excel.Functions.SPG(A91, "RD_RATING_ACTION_GLOBAL", "Issuer Credit Rating", "Local Currency LT|0")</f>
        <v>CreditWatch/Outlook (10/16/2024)</v>
      </c>
      <c r="Q91" s="10">
        <f>_xll.SNL.Clients.Office.Excel.Functions.SPG(A91, "RD_LAST_REVIEW_DATE_GLOBAL", "Issuer Credit Rating", "Local Currency LT")</f>
        <v>45623</v>
      </c>
      <c r="R91" s="10">
        <f>_xll.SNL.Clients.Office.Excel.Functions.SPG(A91, "RD_CREDIT_RATING_DATE_GLOBAL", "Issuer Credit Rating", "Local Currency LT|0")</f>
        <v>45015</v>
      </c>
      <c r="S91" s="10">
        <f>_xll.SNL.Clients.Office.Excel.Functions.SPG(A91, "RD_CREDIT_WATCH_OUTLOOK_DATE_GLOBAL", "Issuer Credit Rating", "Local Currency LT|0")</f>
        <v>45581</v>
      </c>
    </row>
    <row r="92" spans="1:19">
      <c r="A92" s="12" t="s">
        <v>1733</v>
      </c>
      <c r="B92" s="10">
        <f>_xll.SNL.Clients.Office.Excel.Functions.SPG(A92,"SP_IPO_DATE")</f>
        <v>33598</v>
      </c>
      <c r="C92" s="5">
        <f>_xll.SNL.Clients.Office.Excel.Functions.SPG(A92, "SP_VOLUME_AVG_WEEKLY_TO_SHARES_OUT", , "1M")</f>
        <v>4.2279936081961216</v>
      </c>
      <c r="D92" s="5">
        <f>_xll.SNL.Clients.Office.Excel.Functions.SPG(A92, "SP_VOLUME_AVG_WEEKLY_TO_SHARES_OUT", , "3M")</f>
        <v>4.6956936361761317</v>
      </c>
      <c r="E92" s="5">
        <f>_xll.SNL.Clients.Office.Excel.Functions.SPG(A92, "SP_VOLUME_AVG_DAILY_TO_1YR_AVG_DAILY", , "1M")</f>
        <v>108.6</v>
      </c>
      <c r="F92" s="5">
        <f>_xll.SNL.Clients.Office.Excel.Functions.SPG(A92, "SP_VOLUME_AVG_DAILY_TO_1YR_AVG_DAILY", , "3M")</f>
        <v>120.62</v>
      </c>
      <c r="G92" s="9" t="str">
        <f>_xll.SNL.Clients.Office.Excel.Functions.SPG(A92, "IQ_SECTOR")</f>
        <v>Real Estate</v>
      </c>
      <c r="H92" s="9" t="str">
        <f>_xll.SNL.Clients.Office.Excel.Functions.SPG(A92, "IQ_INDUSTRY_GROUP")</f>
        <v>Equity Real Estate Investment Trusts (REITs)</v>
      </c>
      <c r="I92" s="9" t="str">
        <f>_xll.SNL.Clients.Office.Excel.Functions.SPG(A92, "IQ_INDUSTRY")</f>
        <v>Office REITs</v>
      </c>
      <c r="J92" s="9" t="str">
        <f>_xll.SNL.Clients.Office.Excel.Functions.SPG(A92, "IQ_PRIMARY_INDUSTRY")</f>
        <v>Office REITs</v>
      </c>
      <c r="K92" s="9" t="str">
        <f>_xll.SNL.Clients.Office.Excel.Functions.SPG(A92, "NAICS_CODE", "Primary")</f>
        <v>531110 - Lessors of Residential Buildings and Dwellings</v>
      </c>
      <c r="L92" s="9" t="str">
        <f>_xll.SNL.Clients.Office.Excel.Functions.SPG(A92, "SP_TOPICTAG")</f>
        <v/>
      </c>
      <c r="M92" s="5">
        <f>_xll.SNL.Clients.Office.Excel.Functions.SPG(A92, "SP_PCT_SHARES_OWNED_ALL_INSTITUTIONS")</f>
        <v>109.64</v>
      </c>
      <c r="N92" s="9" t="str">
        <f>_xll.SNL.Clients.Office.Excel.Functions.SPG(A92, "RD_CREDIT_RATING_GLOBAL", "Issuer Credit Rating", "Local Currency LT|0")</f>
        <v>BBB-</v>
      </c>
      <c r="O92" s="9" t="str">
        <f>_xll.SNL.Clients.Office.Excel.Functions.SPG(A92, "RD_CWOL_GLOBAL", "Issuer Credit Rating", "Local Currency LT|0")</f>
        <v>Stable</v>
      </c>
      <c r="P92" s="9" t="str">
        <f>_xll.SNL.Clients.Office.Excel.Functions.SPG(A92, "RD_RATING_ACTION_GLOBAL", "Issuer Credit Rating", "Local Currency LT|0")</f>
        <v>CreditWatch/Outlook (04/06/2020)</v>
      </c>
      <c r="Q92" s="10">
        <f>_xll.SNL.Clients.Office.Excel.Functions.SPG(A92, "RD_LAST_REVIEW_DATE_GLOBAL", "Issuer Credit Rating", "Local Currency LT")</f>
        <v>45398</v>
      </c>
      <c r="R92" s="10">
        <f>_xll.SNL.Clients.Office.Excel.Functions.SPG(A92, "RD_CREDIT_RATING_DATE_GLOBAL", "Issuer Credit Rating", "Local Currency LT|0")</f>
        <v>41380</v>
      </c>
      <c r="S92" s="10">
        <f>_xll.SNL.Clients.Office.Excel.Functions.SPG(A92, "RD_CREDIT_WATCH_OUTLOOK_DATE_GLOBAL", "Issuer Credit Rating", "Local Currency LT|0")</f>
        <v>43927</v>
      </c>
    </row>
    <row r="93" spans="1:19">
      <c r="A93" s="12" t="s">
        <v>1734</v>
      </c>
      <c r="B93" s="10">
        <f>_xll.SNL.Clients.Office.Excel.Functions.SPG(A93,"SP_IPO_DATE")</f>
        <v>44399</v>
      </c>
      <c r="C93" s="5">
        <f>_xll.SNL.Clients.Office.Excel.Functions.SPG(A93, "SP_VOLUME_AVG_WEEKLY_TO_SHARES_OUT", , "1M")</f>
        <v>4.1784297569137863</v>
      </c>
      <c r="D93" s="5">
        <f>_xll.SNL.Clients.Office.Excel.Functions.SPG(A93, "SP_VOLUME_AVG_WEEKLY_TO_SHARES_OUT", , "3M")</f>
        <v>6.0860179354212329</v>
      </c>
      <c r="E93" s="5">
        <f>_xll.SNL.Clients.Office.Excel.Functions.SPG(A93, "SP_VOLUME_AVG_DAILY_TO_1YR_AVG_DAILY", , "1M")</f>
        <v>67.48</v>
      </c>
      <c r="F93" s="5">
        <f>_xll.SNL.Clients.Office.Excel.Functions.SPG(A93, "SP_VOLUME_AVG_DAILY_TO_1YR_AVG_DAILY", , "3M")</f>
        <v>98.29</v>
      </c>
      <c r="G93" s="9" t="str">
        <f>_xll.SNL.Clients.Office.Excel.Functions.SPG(A93, "IQ_SECTOR")</f>
        <v>Industrials</v>
      </c>
      <c r="H93" s="9" t="str">
        <f>_xll.SNL.Clients.Office.Excel.Functions.SPG(A93, "IQ_INDUSTRY_GROUP")</f>
        <v>Capital Goods</v>
      </c>
      <c r="I93" s="9" t="str">
        <f>_xll.SNL.Clients.Office.Excel.Functions.SPG(A93, "IQ_INDUSTRY")</f>
        <v>Trading Companies and Distributors</v>
      </c>
      <c r="J93" s="9" t="str">
        <f>_xll.SNL.Clients.Office.Excel.Functions.SPG(A93, "IQ_PRIMARY_INDUSTRY")</f>
        <v>Trading Companies and Distributors</v>
      </c>
      <c r="K93" s="9" t="str">
        <f>_xll.SNL.Clients.Office.Excel.Functions.SPG(A93, "NAICS_CODE", "Primary")</f>
        <v>4237 - Hardware, and Plumbing and Heating Equipment and Supplies Merchant Wholesalers</v>
      </c>
      <c r="L93" s="9" t="str">
        <f>_xll.SNL.Clients.Office.Excel.Functions.SPG(A93, "SP_TOPICTAG")</f>
        <v>Environmental Engineering; Industrial Automation; Sensors; Smart Building; Water Purification</v>
      </c>
      <c r="M93" s="5">
        <f>_xll.SNL.Clients.Office.Excel.Functions.SPG(A93, "SP_PCT_SHARES_OWNED_ALL_INSTITUTIONS")</f>
        <v>97.28</v>
      </c>
      <c r="N93" s="9" t="str">
        <f>_xll.SNL.Clients.Office.Excel.Functions.SPG(A93, "RD_CREDIT_RATING_GLOBAL", "Issuer Credit Rating", "Local Currency LT|0")</f>
        <v>NR</v>
      </c>
      <c r="O93" s="9" t="str">
        <f>_xll.SNL.Clients.Office.Excel.Functions.SPG(A93, "RD_CWOL_GLOBAL", "Issuer Credit Rating", "Local Currency LT|0")</f>
        <v>NR</v>
      </c>
      <c r="P93" s="9" t="str">
        <f>_xll.SNL.Clients.Office.Excel.Functions.SPG(A93, "RD_RATING_ACTION_GLOBAL", "Issuer Credit Rating", "Local Currency LT|0")</f>
        <v>Not Rated | CreditWatch/Outlook (08/26/2005)</v>
      </c>
      <c r="Q93" s="10" t="str">
        <f>_xll.SNL.Clients.Office.Excel.Functions.SPG(A93, "RD_LAST_REVIEW_DATE_GLOBAL", "Issuer Credit Rating", "Local Currency LT")</f>
        <v/>
      </c>
      <c r="R93" s="10">
        <f>_xll.SNL.Clients.Office.Excel.Functions.SPG(A93, "RD_CREDIT_RATING_DATE_GLOBAL", "Issuer Credit Rating", "Local Currency LT|0")</f>
        <v>38590</v>
      </c>
      <c r="S93" s="10">
        <f>_xll.SNL.Clients.Office.Excel.Functions.SPG(A93, "RD_CREDIT_WATCH_OUTLOOK_DATE_GLOBAL", "Issuer Credit Rating", "Local Currency LT|0")</f>
        <v>38590</v>
      </c>
    </row>
    <row r="94" spans="1:19">
      <c r="A94" s="12" t="s">
        <v>1735</v>
      </c>
      <c r="B94" s="10">
        <f>_xll.SNL.Clients.Office.Excel.Functions.SPG(A94,"SP_IPO_DATE")</f>
        <v>41437</v>
      </c>
      <c r="C94" s="5">
        <f>_xll.SNL.Clients.Office.Excel.Functions.SPG(A94, "SP_VOLUME_AVG_WEEKLY_TO_SHARES_OUT", , "1M")</f>
        <v>3.2331726060721024</v>
      </c>
      <c r="D94" s="5">
        <f>_xll.SNL.Clients.Office.Excel.Functions.SPG(A94, "SP_VOLUME_AVG_WEEKLY_TO_SHARES_OUT", , "3M")</f>
        <v>2.9598941473071969</v>
      </c>
      <c r="E94" s="5">
        <f>_xll.SNL.Clients.Office.Excel.Functions.SPG(A94, "SP_VOLUME_AVG_DAILY_TO_1YR_AVG_DAILY", , "1M")</f>
        <v>126.62</v>
      </c>
      <c r="F94" s="5">
        <f>_xll.SNL.Clients.Office.Excel.Functions.SPG(A94, "SP_VOLUME_AVG_DAILY_TO_1YR_AVG_DAILY", , "3M")</f>
        <v>115.92</v>
      </c>
      <c r="G94" s="9" t="str">
        <f>_xll.SNL.Clients.Office.Excel.Functions.SPG(A94, "IQ_SECTOR")</f>
        <v>Consumer Staples</v>
      </c>
      <c r="H94" s="9" t="str">
        <f>_xll.SNL.Clients.Office.Excel.Functions.SPG(A94, "IQ_INDUSTRY_GROUP")</f>
        <v>Household and Personal Products</v>
      </c>
      <c r="I94" s="9" t="str">
        <f>_xll.SNL.Clients.Office.Excel.Functions.SPG(A94, "IQ_INDUSTRY")</f>
        <v>Personal Care Products</v>
      </c>
      <c r="J94" s="9" t="str">
        <f>_xll.SNL.Clients.Office.Excel.Functions.SPG(A94, "IQ_PRIMARY_INDUSTRY")</f>
        <v>Personal Care Products</v>
      </c>
      <c r="K94" s="9" t="str">
        <f>_xll.SNL.Clients.Office.Excel.Functions.SPG(A94, "NAICS_CODE", "Primary")</f>
        <v>325620 - Toilet Preparation Manufacturing</v>
      </c>
      <c r="L94" s="9" t="str">
        <f>_xll.SNL.Clients.Office.Excel.Functions.SPG(A94, "SP_TOPICTAG")</f>
        <v>Consumer Research; Lifestyle; Social Media Advertising; Social Media Marketing; Brand Marketing</v>
      </c>
      <c r="M94" s="5">
        <f>_xll.SNL.Clients.Office.Excel.Functions.SPG(A94, "SP_PCT_SHARES_OWNED_ALL_INSTITUTIONS")</f>
        <v>41.18</v>
      </c>
      <c r="N94" s="9" t="str">
        <f>_xll.SNL.Clients.Office.Excel.Functions.SPG(A94, "RD_CREDIT_RATING_GLOBAL", "Issuer Credit Rating", "Local Currency LT|0")</f>
        <v>BB+</v>
      </c>
      <c r="O94" s="9" t="str">
        <f>_xll.SNL.Clients.Office.Excel.Functions.SPG(A94, "RD_CWOL_GLOBAL", "Issuer Credit Rating", "Local Currency LT|0")</f>
        <v>Stable</v>
      </c>
      <c r="P94" s="9" t="str">
        <f>_xll.SNL.Clients.Office.Excel.Functions.SPG(A94, "RD_RATING_ACTION_GLOBAL", "Issuer Credit Rating", "Local Currency LT|0")</f>
        <v>Upgrade | CreditWatch/Outlook (09/18/2024)</v>
      </c>
      <c r="Q94" s="10">
        <f>_xll.SNL.Clients.Office.Excel.Functions.SPG(A94, "RD_LAST_REVIEW_DATE_GLOBAL", "Issuer Credit Rating", "Local Currency LT")</f>
        <v>45553</v>
      </c>
      <c r="R94" s="10">
        <f>_xll.SNL.Clients.Office.Excel.Functions.SPG(A94, "RD_CREDIT_RATING_DATE_GLOBAL", "Issuer Credit Rating", "Local Currency LT|0")</f>
        <v>45553</v>
      </c>
      <c r="S94" s="10">
        <f>_xll.SNL.Clients.Office.Excel.Functions.SPG(A94, "RD_CREDIT_WATCH_OUTLOOK_DATE_GLOBAL", "Issuer Credit Rating", "Local Currency LT|0")</f>
        <v>45553</v>
      </c>
    </row>
    <row r="95" spans="1:19">
      <c r="A95" s="12" t="s">
        <v>1736</v>
      </c>
      <c r="B95" s="10">
        <f>_xll.SNL.Clients.Office.Excel.Functions.SPG(A95,"SP_IPO_DATE")</f>
        <v>22971</v>
      </c>
      <c r="C95" s="5">
        <f>_xll.SNL.Clients.Office.Excel.Functions.SPG(A95, "SP_VOLUME_AVG_WEEKLY_TO_SHARES_OUT", , "1M")</f>
        <v>3.378003371257595</v>
      </c>
      <c r="D95" s="5">
        <f>_xll.SNL.Clients.Office.Excel.Functions.SPG(A95, "SP_VOLUME_AVG_WEEKLY_TO_SHARES_OUT", , "3M")</f>
        <v>3.9896400134212868</v>
      </c>
      <c r="E95" s="5">
        <f>_xll.SNL.Clients.Office.Excel.Functions.SPG(A95, "SP_VOLUME_AVG_DAILY_TO_1YR_AVG_DAILY", , "1M")</f>
        <v>89.92</v>
      </c>
      <c r="F95" s="5">
        <f>_xll.SNL.Clients.Office.Excel.Functions.SPG(A95, "SP_VOLUME_AVG_DAILY_TO_1YR_AVG_DAILY", , "3M")</f>
        <v>106.2</v>
      </c>
      <c r="G95" s="9" t="str">
        <f>_xll.SNL.Clients.Office.Excel.Functions.SPG(A95, "IQ_SECTOR")</f>
        <v>Real Estate</v>
      </c>
      <c r="H95" s="9" t="str">
        <f>_xll.SNL.Clients.Office.Excel.Functions.SPG(A95, "IQ_INDUSTRY_GROUP")</f>
        <v>Equity Real Estate Investment Trusts (REITs)</v>
      </c>
      <c r="I95" s="9" t="str">
        <f>_xll.SNL.Clients.Office.Excel.Functions.SPG(A95, "IQ_INDUSTRY")</f>
        <v>Office REITs</v>
      </c>
      <c r="J95" s="9" t="str">
        <f>_xll.SNL.Clients.Office.Excel.Functions.SPG(A95, "IQ_PRIMARY_INDUSTRY")</f>
        <v>Office REITs</v>
      </c>
      <c r="K95" s="9" t="str">
        <f>_xll.SNL.Clients.Office.Excel.Functions.SPG(A95, "NAICS_CODE", "Primary")</f>
        <v>531110 - Lessors of Residential Buildings and Dwellings</v>
      </c>
      <c r="L95" s="9" t="str">
        <f>_xll.SNL.Clients.Office.Excel.Functions.SPG(A95, "SP_TOPICTAG")</f>
        <v/>
      </c>
      <c r="M95" s="5">
        <f>_xll.SNL.Clients.Office.Excel.Functions.SPG(A95, "SP_PCT_SHARES_OWNED_ALL_INSTITUTIONS")</f>
        <v>89.34</v>
      </c>
      <c r="N95" s="9" t="str">
        <f>_xll.SNL.Clients.Office.Excel.Functions.SPG(A95, "RD_CREDIT_RATING_GLOBAL", "Issuer Credit Rating", "Local Currency LT|0")</f>
        <v>BBB</v>
      </c>
      <c r="O95" s="9" t="str">
        <f>_xll.SNL.Clients.Office.Excel.Functions.SPG(A95, "RD_CWOL_GLOBAL", "Issuer Credit Rating", "Local Currency LT|0")</f>
        <v>Stable</v>
      </c>
      <c r="P95" s="9" t="str">
        <f>_xll.SNL.Clients.Office.Excel.Functions.SPG(A95, "RD_RATING_ACTION_GLOBAL", "Issuer Credit Rating", "Local Currency LT|0")</f>
        <v>CreditWatch/Outlook (11/12/2024)</v>
      </c>
      <c r="Q95" s="10">
        <f>_xll.SNL.Clients.Office.Excel.Functions.SPG(A95, "RD_LAST_REVIEW_DATE_GLOBAL", "Issuer Credit Rating", "Local Currency LT")</f>
        <v>45608</v>
      </c>
      <c r="R95" s="10">
        <f>_xll.SNL.Clients.Office.Excel.Functions.SPG(A95, "RD_CREDIT_RATING_DATE_GLOBAL", "Issuer Credit Rating", "Local Currency LT|0")</f>
        <v>45407</v>
      </c>
      <c r="S95" s="10">
        <f>_xll.SNL.Clients.Office.Excel.Functions.SPG(A95, "RD_CREDIT_WATCH_OUTLOOK_DATE_GLOBAL", "Issuer Credit Rating", "Local Currency LT|0")</f>
        <v>45608</v>
      </c>
    </row>
    <row r="96" spans="1:19">
      <c r="A96" s="12" t="s">
        <v>1737</v>
      </c>
      <c r="B96" t="str">
        <f>_xll.SNL.Clients.Office.Excel.Functions.SPG(A96,"SP_IPO_DATE")</f>
        <v/>
      </c>
      <c r="C96" s="5">
        <f>_xll.SNL.Clients.Office.Excel.Functions.SPG(A96, "SP_VOLUME_AVG_WEEKLY_TO_SHARES_OUT", , "1M")</f>
        <v>2.5232576662263697</v>
      </c>
      <c r="D96" s="5">
        <f>_xll.SNL.Clients.Office.Excel.Functions.SPG(A96, "SP_VOLUME_AVG_WEEKLY_TO_SHARES_OUT", , "3M")</f>
        <v>2.3008006945909298</v>
      </c>
      <c r="E96" s="5">
        <f>_xll.SNL.Clients.Office.Excel.Functions.SPG(A96, "SP_VOLUME_AVG_DAILY_TO_1YR_AVG_DAILY", , "1M")</f>
        <v>122.45</v>
      </c>
      <c r="F96" s="5">
        <f>_xll.SNL.Clients.Office.Excel.Functions.SPG(A96, "SP_VOLUME_AVG_DAILY_TO_1YR_AVG_DAILY", , "3M")</f>
        <v>111.66</v>
      </c>
      <c r="G96" s="9" t="str">
        <f>_xll.SNL.Clients.Office.Excel.Functions.SPG(A96, "IQ_SECTOR")</f>
        <v>Industrials</v>
      </c>
      <c r="H96" s="9" t="str">
        <f>_xll.SNL.Clients.Office.Excel.Functions.SPG(A96, "IQ_INDUSTRY_GROUP")</f>
        <v>Capital Goods</v>
      </c>
      <c r="I96" s="9" t="str">
        <f>_xll.SNL.Clients.Office.Excel.Functions.SPG(A96, "IQ_INDUSTRY")</f>
        <v>Machinery</v>
      </c>
      <c r="J96" s="9" t="str">
        <f>_xll.SNL.Clients.Office.Excel.Functions.SPG(A96, "IQ_PRIMARY_INDUSTRY")</f>
        <v>Industrial Machinery and Supplies and Components</v>
      </c>
      <c r="K96" s="9" t="str">
        <f>_xll.SNL.Clients.Office.Excel.Functions.SPG(A96, "NAICS_CODE", "Primary")</f>
        <v>333310 - Commercial and Service Industry Machinery Manufacturing</v>
      </c>
      <c r="L96" s="9" t="str">
        <f>_xll.SNL.Clients.Office.Excel.Functions.SPG(A96, "SP_TOPICTAG")</f>
        <v>Environmental Engineering; Industrial Automation; Sensors; Process Automation; ClimateTech</v>
      </c>
      <c r="M96" s="5">
        <f>_xll.SNL.Clients.Office.Excel.Functions.SPG(A96, "SP_PCT_SHARES_OWNED_ALL_INSTITUTIONS")</f>
        <v>73.5</v>
      </c>
      <c r="N96" s="9" t="str">
        <f>_xll.SNL.Clients.Office.Excel.Functions.SPG(A96, "RD_CREDIT_RATING_GLOBAL", "Issuer Credit Rating", "Local Currency LT|0")</f>
        <v/>
      </c>
      <c r="O96" s="9" t="str">
        <f>_xll.SNL.Clients.Office.Excel.Functions.SPG(A96, "RD_CWOL_GLOBAL", "Issuer Credit Rating", "Local Currency LT|0")</f>
        <v/>
      </c>
      <c r="P96" s="9" t="str">
        <f>_xll.SNL.Clients.Office.Excel.Functions.SPG(A96, "RD_RATING_ACTION_GLOBAL", "Issuer Credit Rating", "Local Currency LT|0")</f>
        <v/>
      </c>
      <c r="Q96" s="10" t="str">
        <f>_xll.SNL.Clients.Office.Excel.Functions.SPG(A96, "RD_LAST_REVIEW_DATE_GLOBAL", "Issuer Credit Rating", "Local Currency LT")</f>
        <v/>
      </c>
      <c r="R96" s="10" t="str">
        <f>_xll.SNL.Clients.Office.Excel.Functions.SPG(A96, "RD_CREDIT_RATING_DATE_GLOBAL", "Issuer Credit Rating", "Local Currency LT|0")</f>
        <v/>
      </c>
      <c r="S96" s="10" t="str">
        <f>_xll.SNL.Clients.Office.Excel.Functions.SPG(A96, "RD_CREDIT_WATCH_OUTLOOK_DATE_GLOBAL", "Issuer Credit Rating", "Local Currency LT|0")</f>
        <v/>
      </c>
    </row>
    <row r="97" spans="1:19">
      <c r="A97" s="12" t="s">
        <v>1738</v>
      </c>
      <c r="B97" t="str">
        <f>_xll.SNL.Clients.Office.Excel.Functions.SPG(A97,"SP_IPO_DATE")</f>
        <v/>
      </c>
      <c r="C97" s="5">
        <f>_xll.SNL.Clients.Office.Excel.Functions.SPG(A97, "SP_VOLUME_AVG_WEEKLY_TO_SHARES_OUT", , "1M")</f>
        <v>3.5476833461702246</v>
      </c>
      <c r="D97" s="5">
        <f>_xll.SNL.Clients.Office.Excel.Functions.SPG(A97, "SP_VOLUME_AVG_WEEKLY_TO_SHARES_OUT", , "3M")</f>
        <v>3.2841406499836099</v>
      </c>
      <c r="E97" s="5">
        <f>_xll.SNL.Clients.Office.Excel.Functions.SPG(A97, "SP_VOLUME_AVG_DAILY_TO_1YR_AVG_DAILY", , "1M")</f>
        <v>112.62</v>
      </c>
      <c r="F97" s="5">
        <f>_xll.SNL.Clients.Office.Excel.Functions.SPG(A97, "SP_VOLUME_AVG_DAILY_TO_1YR_AVG_DAILY", , "3M")</f>
        <v>104.26</v>
      </c>
      <c r="G97" s="9" t="str">
        <f>_xll.SNL.Clients.Office.Excel.Functions.SPG(A97, "IQ_SECTOR")</f>
        <v>Information Technology</v>
      </c>
      <c r="H97" s="9" t="str">
        <f>_xll.SNL.Clients.Office.Excel.Functions.SPG(A97, "IQ_INDUSTRY_GROUP")</f>
        <v>Technology Hardware and Equipment</v>
      </c>
      <c r="I97" s="9" t="str">
        <f>_xll.SNL.Clients.Office.Excel.Functions.SPG(A97, "IQ_INDUSTRY")</f>
        <v>Electronic Equipment, Instruments and Components</v>
      </c>
      <c r="J97" s="9" t="str">
        <f>_xll.SNL.Clients.Office.Excel.Functions.SPG(A97, "IQ_PRIMARY_INDUSTRY")</f>
        <v>Electronic Equipment and Instruments</v>
      </c>
      <c r="K97" s="9" t="str">
        <f>_xll.SNL.Clients.Office.Excel.Functions.SPG(A97, "NAICS_CODE", "Primary")</f>
        <v>33451 - Navigational, Measuring, Electromedical, and Control Instruments Manufacturing</v>
      </c>
      <c r="L97" s="9" t="str">
        <f>_xll.SNL.Clients.Office.Excel.Functions.SPG(A97, "SP_TOPICTAG")</f>
        <v>Authentication; Data Protection; Process Automation; Security Management; Online Payments</v>
      </c>
      <c r="M97" s="5">
        <f>_xll.SNL.Clients.Office.Excel.Functions.SPG(A97, "SP_PCT_SHARES_OWNED_ALL_INSTITUTIONS")</f>
        <v>97.49</v>
      </c>
      <c r="N97" s="9" t="str">
        <f>_xll.SNL.Clients.Office.Excel.Functions.SPG(A97, "RD_CREDIT_RATING_GLOBAL", "Issuer Credit Rating", "Local Currency LT|0")</f>
        <v>BB+</v>
      </c>
      <c r="O97" s="9" t="str">
        <f>_xll.SNL.Clients.Office.Excel.Functions.SPG(A97, "RD_CWOL_GLOBAL", "Issuer Credit Rating", "Local Currency LT|0")</f>
        <v>Stable</v>
      </c>
      <c r="P97" s="9" t="str">
        <f>_xll.SNL.Clients.Office.Excel.Functions.SPG(A97, "RD_RATING_ACTION_GLOBAL", "Issuer Credit Rating", "Local Currency LT|0")</f>
        <v>Downgrade | CreditWatch/Outlook (03/31/2023)</v>
      </c>
      <c r="Q97" s="10">
        <f>_xll.SNL.Clients.Office.Excel.Functions.SPG(A97, "RD_LAST_REVIEW_DATE_GLOBAL", "Issuer Credit Rating", "Local Currency LT")</f>
        <v>45560</v>
      </c>
      <c r="R97" s="10">
        <f>_xll.SNL.Clients.Office.Excel.Functions.SPG(A97, "RD_CREDIT_RATING_DATE_GLOBAL", "Issuer Credit Rating", "Local Currency LT|0")</f>
        <v>45016</v>
      </c>
      <c r="S97" s="10">
        <f>_xll.SNL.Clients.Office.Excel.Functions.SPG(A97, "RD_CREDIT_WATCH_OUTLOOK_DATE_GLOBAL", "Issuer Credit Rating", "Local Currency LT|0")</f>
        <v>45016</v>
      </c>
    </row>
    <row r="98" spans="1:19">
      <c r="A98" s="12" t="s">
        <v>1739</v>
      </c>
      <c r="B98" s="10">
        <f>_xll.SNL.Clients.Office.Excel.Functions.SPG(A98,"SP_IPO_DATE")</f>
        <v>38755</v>
      </c>
      <c r="C98" s="5">
        <f>_xll.SNL.Clients.Office.Excel.Functions.SPG(A98, "SP_VOLUME_AVG_WEEKLY_TO_SHARES_OUT", , "1M")</f>
        <v>12.360952744961532</v>
      </c>
      <c r="D98" s="5">
        <f>_xll.SNL.Clients.Office.Excel.Functions.SPG(A98, "SP_VOLUME_AVG_WEEKLY_TO_SHARES_OUT", , "3M")</f>
        <v>11.638836765064079</v>
      </c>
      <c r="E98" s="5">
        <f>_xll.SNL.Clients.Office.Excel.Functions.SPG(A98, "SP_VOLUME_AVG_DAILY_TO_1YR_AVG_DAILY", , "1M")</f>
        <v>110.77</v>
      </c>
      <c r="F98" s="5">
        <f>_xll.SNL.Clients.Office.Excel.Functions.SPG(A98, "SP_VOLUME_AVG_DAILY_TO_1YR_AVG_DAILY", , "3M")</f>
        <v>104.3</v>
      </c>
      <c r="G98" s="9" t="str">
        <f>_xll.SNL.Clients.Office.Excel.Functions.SPG(A98, "IQ_SECTOR")</f>
        <v>Consumer Discretionary</v>
      </c>
      <c r="H98" s="9" t="str">
        <f>_xll.SNL.Clients.Office.Excel.Functions.SPG(A98, "IQ_INDUSTRY_GROUP")</f>
        <v>Consumer Durables and Apparel</v>
      </c>
      <c r="I98" s="9" t="str">
        <f>_xll.SNL.Clients.Office.Excel.Functions.SPG(A98, "IQ_INDUSTRY")</f>
        <v>Textiles, Apparel and Luxury Goods</v>
      </c>
      <c r="J98" s="9" t="str">
        <f>_xll.SNL.Clients.Office.Excel.Functions.SPG(A98, "IQ_PRIMARY_INDUSTRY")</f>
        <v>Footwear</v>
      </c>
      <c r="K98" s="9" t="str">
        <f>_xll.SNL.Clients.Office.Excel.Functions.SPG(A98, "NAICS_CODE", "Primary")</f>
        <v>316210 - Footwear Manufacturing</v>
      </c>
      <c r="L98" s="9" t="str">
        <f>_xll.SNL.Clients.Office.Excel.Functions.SPG(A98, "SP_TOPICTAG")</f>
        <v>Lifestyle</v>
      </c>
      <c r="M98" s="5">
        <f>_xll.SNL.Clients.Office.Excel.Functions.SPG(A98, "SP_PCT_SHARES_OWNED_ALL_INSTITUTIONS")</f>
        <v>95.47</v>
      </c>
      <c r="N98" s="9" t="str">
        <f>_xll.SNL.Clients.Office.Excel.Functions.SPG(A98, "RD_CREDIT_RATING_GLOBAL", "Issuer Credit Rating", "Local Currency LT|0")</f>
        <v>BB</v>
      </c>
      <c r="O98" s="9" t="str">
        <f>_xll.SNL.Clients.Office.Excel.Functions.SPG(A98, "RD_CWOL_GLOBAL", "Issuer Credit Rating", "Local Currency LT|0")</f>
        <v>Stable</v>
      </c>
      <c r="P98" s="9" t="str">
        <f>_xll.SNL.Clients.Office.Excel.Functions.SPG(A98, "RD_RATING_ACTION_GLOBAL", "Issuer Credit Rating", "Local Currency LT|0")</f>
        <v>Upgrade | CreditWatch/Outlook (02/16/2024)</v>
      </c>
      <c r="Q98" s="10">
        <f>_xll.SNL.Clients.Office.Excel.Functions.SPG(A98, "RD_LAST_REVIEW_DATE_GLOBAL", "Issuer Credit Rating", "Local Currency LT")</f>
        <v>45344</v>
      </c>
      <c r="R98" s="10">
        <f>_xll.SNL.Clients.Office.Excel.Functions.SPG(A98, "RD_CREDIT_RATING_DATE_GLOBAL", "Issuer Credit Rating", "Local Currency LT|0")</f>
        <v>45338</v>
      </c>
      <c r="S98" s="10">
        <f>_xll.SNL.Clients.Office.Excel.Functions.SPG(A98, "RD_CREDIT_WATCH_OUTLOOK_DATE_GLOBAL", "Issuer Credit Rating", "Local Currency LT|0")</f>
        <v>45338</v>
      </c>
    </row>
    <row r="99" spans="1:19">
      <c r="A99" s="12" t="s">
        <v>1740</v>
      </c>
      <c r="B99" t="str">
        <f>_xll.SNL.Clients.Office.Excel.Functions.SPG(A99,"SP_IPO_DATE")</f>
        <v/>
      </c>
      <c r="C99" s="5">
        <f>_xll.SNL.Clients.Office.Excel.Functions.SPG(A99, "SP_VOLUME_AVG_WEEKLY_TO_SHARES_OUT", , "1M")</f>
        <v>6.5443039231990756</v>
      </c>
      <c r="D99" s="5">
        <f>_xll.SNL.Clients.Office.Excel.Functions.SPG(A99, "SP_VOLUME_AVG_WEEKLY_TO_SHARES_OUT", , "3M")</f>
        <v>5.8712655632844175</v>
      </c>
      <c r="E99" s="5">
        <f>_xll.SNL.Clients.Office.Excel.Functions.SPG(A99, "SP_VOLUME_AVG_DAILY_TO_1YR_AVG_DAILY", , "1M")</f>
        <v>130.86000000000001</v>
      </c>
      <c r="F99" s="5">
        <f>_xll.SNL.Clients.Office.Excel.Functions.SPG(A99, "SP_VOLUME_AVG_DAILY_TO_1YR_AVG_DAILY", , "3M")</f>
        <v>117.4</v>
      </c>
      <c r="G99" s="9" t="str">
        <f>_xll.SNL.Clients.Office.Excel.Functions.SPG(A99, "IQ_SECTOR")</f>
        <v>Materials</v>
      </c>
      <c r="H99" s="9" t="str">
        <f>_xll.SNL.Clients.Office.Excel.Functions.SPG(A99, "IQ_INDUSTRY_GROUP")</f>
        <v>Materials</v>
      </c>
      <c r="I99" s="9" t="str">
        <f>_xll.SNL.Clients.Office.Excel.Functions.SPG(A99, "IQ_INDUSTRY")</f>
        <v>Containers and Packaging</v>
      </c>
      <c r="J99" s="9" t="str">
        <f>_xll.SNL.Clients.Office.Excel.Functions.SPG(A99, "IQ_PRIMARY_INDUSTRY")</f>
        <v>Metal, Glass and Plastic Containers</v>
      </c>
      <c r="K99" s="9" t="str">
        <f>_xll.SNL.Clients.Office.Excel.Functions.SPG(A99, "NAICS_CODE", "Primary")</f>
        <v>332439 - Other Metal Container Manufacturing</v>
      </c>
      <c r="L99" s="9" t="str">
        <f>_xll.SNL.Clients.Office.Excel.Functions.SPG(A99, "SP_TOPICTAG")</f>
        <v>Packaging Services</v>
      </c>
      <c r="M99" s="5">
        <f>_xll.SNL.Clients.Office.Excel.Functions.SPG(A99, "SP_PCT_SHARES_OWNED_ALL_INSTITUTIONS")</f>
        <v>103.89</v>
      </c>
      <c r="N99" s="9" t="str">
        <f>_xll.SNL.Clients.Office.Excel.Functions.SPG(A99, "RD_CREDIT_RATING_GLOBAL", "Issuer Credit Rating", "Local Currency LT|0")</f>
        <v>BB+</v>
      </c>
      <c r="O99" s="9" t="str">
        <f>_xll.SNL.Clients.Office.Excel.Functions.SPG(A99, "RD_CWOL_GLOBAL", "Issuer Credit Rating", "Local Currency LT|0")</f>
        <v>Stable</v>
      </c>
      <c r="P99" s="9" t="str">
        <f>_xll.SNL.Clients.Office.Excel.Functions.SPG(A99, "RD_RATING_ACTION_GLOBAL", "Issuer Credit Rating", "Local Currency LT|0")</f>
        <v>CreditWatch/Outlook (04/23/2021)</v>
      </c>
      <c r="Q99" s="10">
        <f>_xll.SNL.Clients.Office.Excel.Functions.SPG(A99, "RD_LAST_REVIEW_DATE_GLOBAL", "Issuer Credit Rating", "Local Currency LT")</f>
        <v>45580</v>
      </c>
      <c r="R99" s="10">
        <f>_xll.SNL.Clients.Office.Excel.Functions.SPG(A99, "RD_CREDIT_RATING_DATE_GLOBAL", "Issuer Credit Rating", "Local Currency LT|0")</f>
        <v>43391</v>
      </c>
      <c r="S99" s="10">
        <f>_xll.SNL.Clients.Office.Excel.Functions.SPG(A99, "RD_CREDIT_WATCH_OUTLOOK_DATE_GLOBAL", "Issuer Credit Rating", "Local Currency LT|0")</f>
        <v>44309</v>
      </c>
    </row>
    <row r="100" spans="1:19">
      <c r="A100" s="12" t="s">
        <v>1741</v>
      </c>
      <c r="B100" s="10">
        <f>_xll.SNL.Clients.Office.Excel.Functions.SPG(A100,"SP_IPO_DATE")</f>
        <v>38281</v>
      </c>
      <c r="C100" s="5">
        <f>_xll.SNL.Clients.Office.Excel.Functions.SPG(A100, "SP_VOLUME_AVG_WEEKLY_TO_SHARES_OUT", , "1M")</f>
        <v>3.4434354764627209</v>
      </c>
      <c r="D100" s="5">
        <f>_xll.SNL.Clients.Office.Excel.Functions.SPG(A100, "SP_VOLUME_AVG_WEEKLY_TO_SHARES_OUT", , "3M")</f>
        <v>3.0684301813392203</v>
      </c>
      <c r="E100" s="5">
        <f>_xll.SNL.Clients.Office.Excel.Functions.SPG(A100, "SP_VOLUME_AVG_DAILY_TO_1YR_AVG_DAILY", , "1M")</f>
        <v>115.57</v>
      </c>
      <c r="F100" s="5">
        <f>_xll.SNL.Clients.Office.Excel.Functions.SPG(A100, "SP_VOLUME_AVG_DAILY_TO_1YR_AVG_DAILY", , "3M")</f>
        <v>102.98</v>
      </c>
      <c r="G100" s="9" t="str">
        <f>_xll.SNL.Clients.Office.Excel.Functions.SPG(A100, "IQ_SECTOR")</f>
        <v>Real Estate</v>
      </c>
      <c r="H100" s="9" t="str">
        <f>_xll.SNL.Clients.Office.Excel.Functions.SPG(A100, "IQ_INDUSTRY_GROUP")</f>
        <v>Equity Real Estate Investment Trusts (REITs)</v>
      </c>
      <c r="I100" s="9" t="str">
        <f>_xll.SNL.Clients.Office.Excel.Functions.SPG(A100, "IQ_INDUSTRY")</f>
        <v>Specialized REITs</v>
      </c>
      <c r="J100" s="9" t="str">
        <f>_xll.SNL.Clients.Office.Excel.Functions.SPG(A100, "IQ_PRIMARY_INDUSTRY")</f>
        <v>Self-Storage REITs</v>
      </c>
      <c r="K100" s="9" t="str">
        <f>_xll.SNL.Clients.Office.Excel.Functions.SPG(A100, "NAICS_CODE", "Primary")</f>
        <v>531110 - Lessors of Residential Buildings and Dwellings</v>
      </c>
      <c r="L100" s="9" t="str">
        <f>_xll.SNL.Clients.Office.Excel.Functions.SPG(A100, "SP_TOPICTAG")</f>
        <v/>
      </c>
      <c r="M100" s="5">
        <f>_xll.SNL.Clients.Office.Excel.Functions.SPG(A100, "SP_PCT_SHARES_OWNED_ALL_INSTITUTIONS")</f>
        <v>98.89</v>
      </c>
      <c r="N100" s="9" t="str">
        <f>_xll.SNL.Clients.Office.Excel.Functions.SPG(A100, "RD_CREDIT_RATING_GLOBAL", "Issuer Credit Rating", "Local Currency LT|0")</f>
        <v>BBB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(10/31/2014)</v>
      </c>
      <c r="Q100" s="10">
        <f>_xll.SNL.Clients.Office.Excel.Functions.SPG(A100, "RD_LAST_REVIEW_DATE_GLOBAL", "Issuer Credit Rating", "Local Currency LT")</f>
        <v>45573</v>
      </c>
      <c r="R100" s="10">
        <f>_xll.SNL.Clients.Office.Excel.Functions.SPG(A100, "RD_CREDIT_RATING_DATE_GLOBAL", "Issuer Credit Rating", "Local Currency LT|0")</f>
        <v>41943</v>
      </c>
      <c r="S100" s="10">
        <f>_xll.SNL.Clients.Office.Excel.Functions.SPG(A100, "RD_CREDIT_WATCH_OUTLOOK_DATE_GLOBAL", "Issuer Credit Rating", "Local Currency LT|0")</f>
        <v>41943</v>
      </c>
    </row>
    <row r="101" spans="1:19">
      <c r="A101" s="12" t="s">
        <v>1742</v>
      </c>
      <c r="B101" t="str">
        <f>_xll.SNL.Clients.Office.Excel.Functions.SPG(A101,"SP_IPO_DATE")</f>
        <v/>
      </c>
      <c r="C101" s="5">
        <f>_xll.SNL.Clients.Office.Excel.Functions.SPG(A101, "SP_VOLUME_AVG_WEEKLY_TO_SHARES_OUT", , "1M")</f>
        <v>3.8330638052842589</v>
      </c>
      <c r="D101" s="5">
        <f>_xll.SNL.Clients.Office.Excel.Functions.SPG(A101, "SP_VOLUME_AVG_WEEKLY_TO_SHARES_OUT", , "3M")</f>
        <v>3.0341896012293148</v>
      </c>
      <c r="E101" s="5">
        <f>_xll.SNL.Clients.Office.Excel.Functions.SPG(A101, "SP_VOLUME_AVG_DAILY_TO_1YR_AVG_DAILY", , "1M")</f>
        <v>111.18</v>
      </c>
      <c r="F101" s="5">
        <f>_xll.SNL.Clients.Office.Excel.Functions.SPG(A101, "SP_VOLUME_AVG_DAILY_TO_1YR_AVG_DAILY", , "3M")</f>
        <v>88.01</v>
      </c>
      <c r="G101" s="9" t="str">
        <f>_xll.SNL.Clients.Office.Excel.Functions.SPG(A101, "IQ_SECTOR")</f>
        <v>Financials</v>
      </c>
      <c r="H101" s="9" t="str">
        <f>_xll.SNL.Clients.Office.Excel.Functions.SPG(A101, "IQ_INDUSTRY_GROUP")</f>
        <v>Banks</v>
      </c>
      <c r="I101" s="9" t="str">
        <f>_xll.SNL.Clients.Office.Excel.Functions.SPG(A101, "IQ_INDUSTRY")</f>
        <v>Banks</v>
      </c>
      <c r="J101" s="9" t="str">
        <f>_xll.SNL.Clients.Office.Excel.Functions.SPG(A101, "IQ_PRIMARY_INDUSTRY")</f>
        <v>Regional Banks</v>
      </c>
      <c r="K101" s="9" t="str">
        <f>_xll.SNL.Clients.Office.Excel.Functions.SPG(A101, "NAICS_CODE", "Primary")</f>
        <v>522110 - Commercial Banking</v>
      </c>
      <c r="L101" s="9" t="str">
        <f>_xll.SNL.Clients.Office.Excel.Functions.SPG(A101, "SP_TOPICTAG")</f>
        <v>Consumer Lending; Digital Brokerage</v>
      </c>
      <c r="M101" s="5">
        <f>_xll.SNL.Clients.Office.Excel.Functions.SPG(A101, "SP_PCT_SHARES_OWNED_ALL_INSTITUTIONS")</f>
        <v>91.21</v>
      </c>
      <c r="N101" s="9" t="str">
        <f>_xll.SNL.Clients.Office.Excel.Functions.SPG(A101, "RD_CREDIT_RATING_GLOBAL", "Issuer Credit Rating", "Local Currency LT|0")</f>
        <v>A-</v>
      </c>
      <c r="O101" s="9" t="str">
        <f>_xll.SNL.Clients.Office.Excel.Functions.SPG(A101, "RD_CWOL_GLOBAL", "Issuer Credit Rating", "Local Currency LT|0")</f>
        <v>Stable</v>
      </c>
      <c r="P101" s="9" t="str">
        <f>_xll.SNL.Clients.Office.Excel.Functions.SPG(A101, "RD_RATING_ACTION_GLOBAL", "Issuer Credit Rating", "Local Currency LT|0")</f>
        <v>CreditWatch/Outlook (05/24/2021)</v>
      </c>
      <c r="Q101" s="10">
        <f>_xll.SNL.Clients.Office.Excel.Functions.SPG(A101, "RD_LAST_REVIEW_DATE_GLOBAL", "Issuer Credit Rating", "Local Currency LT")</f>
        <v>45344</v>
      </c>
      <c r="R101" s="10">
        <f>_xll.SNL.Clients.Office.Excel.Functions.SPG(A101, "RD_CREDIT_RATING_DATE_GLOBAL", "Issuer Credit Rating", "Local Currency LT|0")</f>
        <v>42409</v>
      </c>
      <c r="S101" s="10">
        <f>_xll.SNL.Clients.Office.Excel.Functions.SPG(A101, "RD_CREDIT_WATCH_OUTLOOK_DATE_GLOBAL", "Issuer Credit Rating", "Local Currency LT|0")</f>
        <v>44340</v>
      </c>
    </row>
    <row r="102" spans="1:19">
      <c r="A102" s="12" t="s">
        <v>1743</v>
      </c>
      <c r="B102" t="str">
        <f>_xll.SNL.Clients.Office.Excel.Functions.SPG(A102,"SP_IPO_DATE")</f>
        <v/>
      </c>
      <c r="C102" s="5">
        <f>_xll.SNL.Clients.Office.Excel.Functions.SPG(A102, "SP_VOLUME_AVG_WEEKLY_TO_SHARES_OUT", , "1M")</f>
        <v>3.5638484042456371</v>
      </c>
      <c r="D102" s="5">
        <f>_xll.SNL.Clients.Office.Excel.Functions.SPG(A102, "SP_VOLUME_AVG_WEEKLY_TO_SHARES_OUT", , "3M")</f>
        <v>3.6004830672019428</v>
      </c>
      <c r="E102" s="5">
        <f>_xll.SNL.Clients.Office.Excel.Functions.SPG(A102, "SP_VOLUME_AVG_DAILY_TO_1YR_AVG_DAILY", , "1M")</f>
        <v>110.95</v>
      </c>
      <c r="F102" s="5">
        <f>_xll.SNL.Clients.Office.Excel.Functions.SPG(A102, "SP_VOLUME_AVG_DAILY_TO_1YR_AVG_DAILY", , "3M")</f>
        <v>112.09</v>
      </c>
      <c r="G102" s="9" t="str">
        <f>_xll.SNL.Clients.Office.Excel.Functions.SPG(A102, "IQ_SECTOR")</f>
        <v>Industrials</v>
      </c>
      <c r="H102" s="9" t="str">
        <f>_xll.SNL.Clients.Office.Excel.Functions.SPG(A102, "IQ_INDUSTRY_GROUP")</f>
        <v>Capital Goods</v>
      </c>
      <c r="I102" s="9" t="str">
        <f>_xll.SNL.Clients.Office.Excel.Functions.SPG(A102, "IQ_INDUSTRY")</f>
        <v>Aerospace and Defense</v>
      </c>
      <c r="J102" s="9" t="str">
        <f>_xll.SNL.Clients.Office.Excel.Functions.SPG(A102, "IQ_PRIMARY_INDUSTRY")</f>
        <v>Aerospace and Defense</v>
      </c>
      <c r="K102" s="9" t="str">
        <f>_xll.SNL.Clients.Office.Excel.Functions.SPG(A102, "NAICS_CODE", "Primary")</f>
        <v>33451 - Navigational, Measuring, Electromedical, and Control Instruments Manufacturing</v>
      </c>
      <c r="L102" s="9" t="str">
        <f>_xll.SNL.Clients.Office.Excel.Functions.SPG(A102, "SP_TOPICTAG")</f>
        <v>Data Integration; Industrial Automation; Sensors; Simulation; Network Security; Passenger Aircraft Manufacturing</v>
      </c>
      <c r="M102" s="5">
        <f>_xll.SNL.Clients.Office.Excel.Functions.SPG(A102, "SP_PCT_SHARES_OWNED_ALL_INSTITUTIONS")</f>
        <v>83.19</v>
      </c>
      <c r="N102" s="9" t="str">
        <f>_xll.SNL.Clients.Office.Excel.Functions.SPG(A102, "RD_CREDIT_RATING_GLOBAL", "Issuer Credit Rating", "Local Currency LT|0")</f>
        <v/>
      </c>
      <c r="O102" s="9" t="str">
        <f>_xll.SNL.Clients.Office.Excel.Functions.SPG(A102, "RD_CWOL_GLOBAL", "Issuer Credit Rating", "Local Currency LT|0")</f>
        <v/>
      </c>
      <c r="P102" s="9" t="str">
        <f>_xll.SNL.Clients.Office.Excel.Functions.SPG(A102, "RD_RATING_ACTION_GLOBAL", "Issuer Credit Rating", "Local Currency LT|0")</f>
        <v/>
      </c>
      <c r="Q102" s="10" t="str">
        <f>_xll.SNL.Clients.Office.Excel.Functions.SPG(A102, "RD_LAST_REVIEW_DATE_GLOBAL", "Issuer Credit Rating", "Local Currency LT")</f>
        <v/>
      </c>
      <c r="R102" s="10" t="str">
        <f>_xll.SNL.Clients.Office.Excel.Functions.SPG(A102, "RD_CREDIT_RATING_DATE_GLOBAL", "Issuer Credit Rating", "Local Currency LT|0")</f>
        <v/>
      </c>
      <c r="S102" s="10" t="str">
        <f>_xll.SNL.Clients.Office.Excel.Functions.SPG(A102, "RD_CREDIT_WATCH_OUTLOOK_DATE_GLOBAL", "Issuer Credit Rating", "Local Currency LT|0")</f>
        <v/>
      </c>
    </row>
    <row r="103" spans="1:19">
      <c r="A103" s="12" t="s">
        <v>1744</v>
      </c>
      <c r="B103" s="10">
        <f>_xll.SNL.Clients.Office.Excel.Functions.SPG(A103,"SP_IPO_DATE")</f>
        <v>38106</v>
      </c>
      <c r="C103" s="5">
        <f>_xll.SNL.Clients.Office.Excel.Functions.SPG(A103, "SP_VOLUME_AVG_WEEKLY_TO_SHARES_OUT", , "1M")</f>
        <v>6.4593298635987049</v>
      </c>
      <c r="D103" s="5">
        <f>_xll.SNL.Clients.Office.Excel.Functions.SPG(A103, "SP_VOLUME_AVG_WEEKLY_TO_SHARES_OUT", , "3M")</f>
        <v>5.6234448022215711</v>
      </c>
      <c r="E103" s="5">
        <f>_xll.SNL.Clients.Office.Excel.Functions.SPG(A103, "SP_VOLUME_AVG_DAILY_TO_1YR_AVG_DAILY", , "1M")</f>
        <v>94.17</v>
      </c>
      <c r="F103" s="5">
        <f>_xll.SNL.Clients.Office.Excel.Functions.SPG(A103, "SP_VOLUME_AVG_DAILY_TO_1YR_AVG_DAILY", , "3M")</f>
        <v>81.98</v>
      </c>
      <c r="G103" s="9" t="str">
        <f>_xll.SNL.Clients.Office.Excel.Functions.SPG(A103, "IQ_SECTOR")</f>
        <v>Health Care</v>
      </c>
      <c r="H103" s="9" t="str">
        <f>_xll.SNL.Clients.Office.Excel.Functions.SPG(A103, "IQ_INDUSTRY_GROUP")</f>
        <v>Pharmaceuticals, Biotechnology and Life Sciences</v>
      </c>
      <c r="I103" s="9" t="str">
        <f>_xll.SNL.Clients.Office.Excel.Functions.SPG(A103, "IQ_INDUSTRY")</f>
        <v>Biotechnology</v>
      </c>
      <c r="J103" s="9" t="str">
        <f>_xll.SNL.Clients.Office.Excel.Functions.SPG(A103, "IQ_PRIMARY_INDUSTRY")</f>
        <v>Biotechnology</v>
      </c>
      <c r="K103" s="9" t="str">
        <f>_xll.SNL.Clients.Office.Excel.Functions.SPG(A103, "NAICS_CODE", "Primary")</f>
        <v>325414 - Biological Product (except Diagnostic) Manufacturing</v>
      </c>
      <c r="L103" s="9" t="str">
        <f>_xll.SNL.Clients.Office.Excel.Functions.SPG(A103, "SP_TOPICTAG")</f>
        <v>Neuroscience; Cardiovascular; Chronic Diseases; Neurology</v>
      </c>
      <c r="M103" s="5">
        <f>_xll.SNL.Clients.Office.Excel.Functions.SPG(A103, "SP_PCT_SHARES_OWNED_ALL_INSTITUTIONS")</f>
        <v>116.76</v>
      </c>
      <c r="N103" s="9" t="str">
        <f>_xll.SNL.Clients.Office.Excel.Functions.SPG(A103, "RD_CREDIT_RATING_GLOBAL", "Issuer Credit Rating", "Local Currency LT|0")</f>
        <v/>
      </c>
      <c r="O103" s="9" t="str">
        <f>_xll.SNL.Clients.Office.Excel.Functions.SPG(A103, "RD_CWOL_GLOBAL", "Issuer Credit Rating", "Local Currency LT|0")</f>
        <v/>
      </c>
      <c r="P103" s="9" t="str">
        <f>_xll.SNL.Clients.Office.Excel.Functions.SPG(A103, "RD_RATING_ACTION_GLOBAL", "Issuer Credit Rating", "Local Currency LT|0")</f>
        <v/>
      </c>
      <c r="Q103" s="10" t="str">
        <f>_xll.SNL.Clients.Office.Excel.Functions.SPG(A103, "RD_LAST_REVIEW_DATE_GLOBAL", "Issuer Credit Rating", "Local Currency LT")</f>
        <v/>
      </c>
      <c r="R103" s="10" t="str">
        <f>_xll.SNL.Clients.Office.Excel.Functions.SPG(A103, "RD_CREDIT_RATING_DATE_GLOBAL", "Issuer Credit Rating", "Local Currency LT|0")</f>
        <v/>
      </c>
      <c r="S103" s="10" t="str">
        <f>_xll.SNL.Clients.Office.Excel.Functions.SPG(A103, "RD_CREDIT_WATCH_OUTLOOK_DATE_GLOBAL", "Issuer Credit Rating", "Local Currency LT|0")</f>
        <v/>
      </c>
    </row>
    <row r="104" spans="1:19">
      <c r="A104" s="12" t="s">
        <v>1745</v>
      </c>
      <c r="B104" t="str">
        <f>_xll.SNL.Clients.Office.Excel.Functions.SPG(A104,"SP_IPO_DATE")</f>
        <v/>
      </c>
      <c r="C104" s="5">
        <f>_xll.SNL.Clients.Office.Excel.Functions.SPG(A104, "SP_VOLUME_AVG_WEEKLY_TO_SHARES_OUT", , "1M")</f>
        <v>7.1294961628428926</v>
      </c>
      <c r="D104" s="5">
        <f>_xll.SNL.Clients.Office.Excel.Functions.SPG(A104, "SP_VOLUME_AVG_WEEKLY_TO_SHARES_OUT", , "3M")</f>
        <v>7.145160701436561</v>
      </c>
      <c r="E104" s="5">
        <f>_xll.SNL.Clients.Office.Excel.Functions.SPG(A104, "SP_VOLUME_AVG_DAILY_TO_1YR_AVG_DAILY", , "1M")</f>
        <v>103.08</v>
      </c>
      <c r="F104" s="5">
        <f>_xll.SNL.Clients.Office.Excel.Functions.SPG(A104, "SP_VOLUME_AVG_DAILY_TO_1YR_AVG_DAILY", , "3M")</f>
        <v>103.31</v>
      </c>
      <c r="G104" s="9" t="str">
        <f>_xll.SNL.Clients.Office.Excel.Functions.SPG(A104, "IQ_SECTOR")</f>
        <v>Consumer Staples</v>
      </c>
      <c r="H104" s="9" t="str">
        <f>_xll.SNL.Clients.Office.Excel.Functions.SPG(A104, "IQ_INDUSTRY_GROUP")</f>
        <v>Food, Beverage and Tobacco</v>
      </c>
      <c r="I104" s="9" t="str">
        <f>_xll.SNL.Clients.Office.Excel.Functions.SPG(A104, "IQ_INDUSTRY")</f>
        <v>Food Products</v>
      </c>
      <c r="J104" s="9" t="str">
        <f>_xll.SNL.Clients.Office.Excel.Functions.SPG(A104, "IQ_PRIMARY_INDUSTRY")</f>
        <v>Agricultural Products and Services</v>
      </c>
      <c r="K104" s="9" t="str">
        <f>_xll.SNL.Clients.Office.Excel.Functions.SPG(A104, "NAICS_CODE", "Primary")</f>
        <v>311 - Food Manufacturing</v>
      </c>
      <c r="L104" s="9" t="str">
        <f>_xll.SNL.Clients.Office.Excel.Functions.SPG(A104, "SP_TOPICTAG")</f>
        <v>Animal Feed; Livestock; Disposal and Recycling; Biofuel; Nutraceutical; Alternative Protein; Sustainable Aviation Fuel (SAF); Bio-based and Renewable Materials</v>
      </c>
      <c r="M104" s="5">
        <f>_xll.SNL.Clients.Office.Excel.Functions.SPG(A104, "SP_PCT_SHARES_OWNED_ALL_INSTITUTIONS")</f>
        <v>101.39</v>
      </c>
      <c r="N104" s="9" t="str">
        <f>_xll.SNL.Clients.Office.Excel.Functions.SPG(A104, "RD_CREDIT_RATING_GLOBAL", "Issuer Credit Rating", "Local Currency LT|0")</f>
        <v>BB+</v>
      </c>
      <c r="O104" s="9" t="str">
        <f>_xll.SNL.Clients.Office.Excel.Functions.SPG(A104, "RD_CWOL_GLOBAL", "Issuer Credit Rating", "Local Currency LT|0")</f>
        <v>Stable</v>
      </c>
      <c r="P104" s="9" t="str">
        <f>_xll.SNL.Clients.Office.Excel.Functions.SPG(A104, "RD_RATING_ACTION_GLOBAL", "Issuer Credit Rating", "Local Currency LT|0")</f>
        <v>CreditWatch/Outlook (10/24/2016)</v>
      </c>
      <c r="Q104" s="10">
        <f>_xll.SNL.Clients.Office.Excel.Functions.SPG(A104, "RD_LAST_REVIEW_DATE_GLOBAL", "Issuer Credit Rating", "Local Currency LT")</f>
        <v>45586</v>
      </c>
      <c r="R104" s="10">
        <f>_xll.SNL.Clients.Office.Excel.Functions.SPG(A104, "RD_CREDIT_RATING_DATE_GLOBAL", "Issuer Credit Rating", "Local Currency LT|0")</f>
        <v>40997</v>
      </c>
      <c r="S104" s="10">
        <f>_xll.SNL.Clients.Office.Excel.Functions.SPG(A104, "RD_CREDIT_WATCH_OUTLOOK_DATE_GLOBAL", "Issuer Credit Rating", "Local Currency LT|0")</f>
        <v>42667</v>
      </c>
    </row>
    <row r="105" spans="1:19">
      <c r="A105" s="12" t="s">
        <v>1746</v>
      </c>
      <c r="B105" t="str">
        <f>_xll.SNL.Clients.Office.Excel.Functions.SPG(A105,"SP_IPO_DATE")</f>
        <v/>
      </c>
      <c r="C105" s="5">
        <f>_xll.SNL.Clients.Office.Excel.Functions.SPG(A105, "SP_VOLUME_AVG_WEEKLY_TO_SHARES_OUT", , "1M")</f>
        <v>5.6138282639936969</v>
      </c>
      <c r="D105" s="5">
        <f>_xll.SNL.Clients.Office.Excel.Functions.SPG(A105, "SP_VOLUME_AVG_WEEKLY_TO_SHARES_OUT", , "3M")</f>
        <v>7.1302525223771092</v>
      </c>
      <c r="E105" s="5">
        <f>_xll.SNL.Clients.Office.Excel.Functions.SPG(A105, "SP_VOLUME_AVG_DAILY_TO_1YR_AVG_DAILY", , "1M")</f>
        <v>73.739999999999995</v>
      </c>
      <c r="F105" s="5">
        <f>_xll.SNL.Clients.Office.Excel.Functions.SPG(A105, "SP_VOLUME_AVG_DAILY_TO_1YR_AVG_DAILY", , "3M")</f>
        <v>93.66</v>
      </c>
      <c r="G105" s="9" t="str">
        <f>_xll.SNL.Clients.Office.Excel.Functions.SPG(A105, "IQ_SECTOR")</f>
        <v>Health Care</v>
      </c>
      <c r="H105" s="9" t="str">
        <f>_xll.SNL.Clients.Office.Excel.Functions.SPG(A105, "IQ_INDUSTRY_GROUP")</f>
        <v>Health Care Equipment and Services</v>
      </c>
      <c r="I105" s="9" t="str">
        <f>_xll.SNL.Clients.Office.Excel.Functions.SPG(A105, "IQ_INDUSTRY")</f>
        <v>Health Care Equipment and Supplies</v>
      </c>
      <c r="J105" s="9" t="str">
        <f>_xll.SNL.Clients.Office.Excel.Functions.SPG(A105, "IQ_PRIMARY_INDUSTRY")</f>
        <v>Health Care Supplies</v>
      </c>
      <c r="K105" s="9" t="str">
        <f>_xll.SNL.Clients.Office.Excel.Functions.SPG(A105, "NAICS_CODE", "Primary")</f>
        <v>339114 - Dental Equipment and Supplies Manufacturing</v>
      </c>
      <c r="L105" s="9" t="str">
        <f>_xll.SNL.Clients.Office.Excel.Functions.SPG(A105, "SP_TOPICTAG")</f>
        <v>Dentistry; Orthopaedics</v>
      </c>
      <c r="M105" s="5">
        <f>_xll.SNL.Clients.Office.Excel.Functions.SPG(A105, "SP_PCT_SHARES_OWNED_ALL_INSTITUTIONS")</f>
        <v>109.49</v>
      </c>
      <c r="N105" s="9" t="str">
        <f>_xll.SNL.Clients.Office.Excel.Functions.SPG(A105, "RD_CREDIT_RATING_GLOBAL", "Issuer Credit Rating", "Local Currency LT|0")</f>
        <v>BBB-</v>
      </c>
      <c r="O105" s="9" t="str">
        <f>_xll.SNL.Clients.Office.Excel.Functions.SPG(A105, "RD_CWOL_GLOBAL", "Issuer Credit Rating", "Local Currency LT|0")</f>
        <v>Stable</v>
      </c>
      <c r="P105" s="9" t="str">
        <f>_xll.SNL.Clients.Office.Excel.Functions.SPG(A105, "RD_RATING_ACTION_GLOBAL", "Issuer Credit Rating", "Local Currency LT|0")</f>
        <v>Downgrade | CreditWatch/Outlook (05/14/2024)</v>
      </c>
      <c r="Q105" s="10">
        <f>_xll.SNL.Clients.Office.Excel.Functions.SPG(A105, "RD_LAST_REVIEW_DATE_GLOBAL", "Issuer Credit Rating", "Local Currency LT")</f>
        <v>45428</v>
      </c>
      <c r="R105" s="10">
        <f>_xll.SNL.Clients.Office.Excel.Functions.SPG(A105, "RD_CREDIT_RATING_DATE_GLOBAL", "Issuer Credit Rating", "Local Currency LT|0")</f>
        <v>45426</v>
      </c>
      <c r="S105" s="10">
        <f>_xll.SNL.Clients.Office.Excel.Functions.SPG(A105, "RD_CREDIT_WATCH_OUTLOOK_DATE_GLOBAL", "Issuer Credit Rating", "Local Currency LT|0")</f>
        <v>45426</v>
      </c>
    </row>
    <row r="106" spans="1:19">
      <c r="A106" s="12" t="s">
        <v>1747</v>
      </c>
      <c r="B106" s="10">
        <f>_xll.SNL.Clients.Office.Excel.Functions.SPG(A106,"SP_IPO_DATE")</f>
        <v>37544</v>
      </c>
      <c r="C106" s="5">
        <f>_xll.SNL.Clients.Office.Excel.Functions.SPG(A106, "SP_VOLUME_AVG_WEEKLY_TO_SHARES_OUT", , "1M")</f>
        <v>9.1186780383736412</v>
      </c>
      <c r="D106" s="5">
        <f>_xll.SNL.Clients.Office.Excel.Functions.SPG(A106, "SP_VOLUME_AVG_WEEKLY_TO_SHARES_OUT", , "3M")</f>
        <v>10.276166444274747</v>
      </c>
      <c r="E106" s="5">
        <f>_xll.SNL.Clients.Office.Excel.Functions.SPG(A106, "SP_VOLUME_AVG_DAILY_TO_1YR_AVG_DAILY", , "1M")</f>
        <v>95.38</v>
      </c>
      <c r="F106" s="5">
        <f>_xll.SNL.Clients.Office.Excel.Functions.SPG(A106, "SP_VOLUME_AVG_DAILY_TO_1YR_AVG_DAILY", , "3M")</f>
        <v>107.49</v>
      </c>
      <c r="G106" s="9" t="str">
        <f>_xll.SNL.Clients.Office.Excel.Functions.SPG(A106, "IQ_SECTOR")</f>
        <v>Consumer Discretionary</v>
      </c>
      <c r="H106" s="9" t="str">
        <f>_xll.SNL.Clients.Office.Excel.Functions.SPG(A106, "IQ_INDUSTRY_GROUP")</f>
        <v>Consumer Discretionary Distribution and Retail</v>
      </c>
      <c r="I106" s="9" t="str">
        <f>_xll.SNL.Clients.Office.Excel.Functions.SPG(A106, "IQ_INDUSTRY")</f>
        <v>Specialty Retail</v>
      </c>
      <c r="J106" s="9" t="str">
        <f>_xll.SNL.Clients.Office.Excel.Functions.SPG(A106, "IQ_PRIMARY_INDUSTRY")</f>
        <v>Other Specialty Retail</v>
      </c>
      <c r="K106" s="9" t="str">
        <f>_xll.SNL.Clients.Office.Excel.Functions.SPG(A106, "NAICS_CODE", "Primary")</f>
        <v>459110 - Sporting Goods Retailers</v>
      </c>
      <c r="L106" s="9" t="str">
        <f>_xll.SNL.Clients.Office.Excel.Functions.SPG(A106, "SP_TOPICTAG")</f>
        <v>Lifestyle; Video Streaming; Amateur Sports</v>
      </c>
      <c r="M106" s="5">
        <f>_xll.SNL.Clients.Office.Excel.Functions.SPG(A106, "SP_PCT_SHARES_OWNED_ALL_INSTITUTIONS")</f>
        <v>65.53</v>
      </c>
      <c r="N106" s="9" t="str">
        <f>_xll.SNL.Clients.Office.Excel.Functions.SPG(A106, "RD_CREDIT_RATING_GLOBAL", "Issuer Credit Rating", "Local Currency LT|0")</f>
        <v>BBB</v>
      </c>
      <c r="O106" s="9" t="str">
        <f>_xll.SNL.Clients.Office.Excel.Functions.SPG(A106, "RD_CWOL_GLOBAL", "Issuer Credit Rating", "Local Currency LT|0")</f>
        <v>Positive</v>
      </c>
      <c r="P106" s="9" t="str">
        <f>_xll.SNL.Clients.Office.Excel.Functions.SPG(A106, "RD_RATING_ACTION_GLOBAL", "Issuer Credit Rating", "Local Currency LT|0")</f>
        <v>CreditWatch/Outlook (09/09/2024)</v>
      </c>
      <c r="Q106" s="10">
        <f>_xll.SNL.Clients.Office.Excel.Functions.SPG(A106, "RD_LAST_REVIEW_DATE_GLOBAL", "Issuer Credit Rating", "Local Currency LT")</f>
        <v>45673</v>
      </c>
      <c r="R106" s="10">
        <f>_xll.SNL.Clients.Office.Excel.Functions.SPG(A106, "RD_CREDIT_RATING_DATE_GLOBAL", "Issuer Credit Rating", "Local Currency LT|0")</f>
        <v>44571</v>
      </c>
      <c r="S106" s="10">
        <f>_xll.SNL.Clients.Office.Excel.Functions.SPG(A106, "RD_CREDIT_WATCH_OUTLOOK_DATE_GLOBAL", "Issuer Credit Rating", "Local Currency LT|0")</f>
        <v>45544</v>
      </c>
    </row>
    <row r="107" spans="1:19">
      <c r="A107" s="12" t="s">
        <v>1748</v>
      </c>
      <c r="B107" s="10">
        <f>_xll.SNL.Clients.Office.Excel.Functions.SPG(A107,"SP_IPO_DATE")</f>
        <v>43216</v>
      </c>
      <c r="C107" s="5">
        <f>_xll.SNL.Clients.Office.Excel.Functions.SPG(A107, "SP_VOLUME_AVG_WEEKLY_TO_SHARES_OUT", , "1M")</f>
        <v>5.4455834220628319</v>
      </c>
      <c r="D107" s="5">
        <f>_xll.SNL.Clients.Office.Excel.Functions.SPG(A107, "SP_VOLUME_AVG_WEEKLY_TO_SHARES_OUT", , "3M")</f>
        <v>7.6323396848857961</v>
      </c>
      <c r="E107" s="5">
        <f>_xll.SNL.Clients.Office.Excel.Functions.SPG(A107, "SP_VOLUME_AVG_DAILY_TO_1YR_AVG_DAILY", , "1M")</f>
        <v>79.260000000000005</v>
      </c>
      <c r="F107" s="5">
        <f>_xll.SNL.Clients.Office.Excel.Functions.SPG(A107, "SP_VOLUME_AVG_DAILY_TO_1YR_AVG_DAILY", , "3M")</f>
        <v>111.09</v>
      </c>
      <c r="G107" s="9" t="str">
        <f>_xll.SNL.Clients.Office.Excel.Functions.SPG(A107, "IQ_SECTOR")</f>
        <v>Information Technology</v>
      </c>
      <c r="H107" s="9" t="str">
        <f>_xll.SNL.Clients.Office.Excel.Functions.SPG(A107, "IQ_INDUSTRY_GROUP")</f>
        <v>Software and Services</v>
      </c>
      <c r="I107" s="9" t="str">
        <f>_xll.SNL.Clients.Office.Excel.Functions.SPG(A107, "IQ_INDUSTRY")</f>
        <v>Software</v>
      </c>
      <c r="J107" s="9" t="str">
        <f>_xll.SNL.Clients.Office.Excel.Functions.SPG(A107, "IQ_PRIMARY_INDUSTRY")</f>
        <v>Application Software</v>
      </c>
      <c r="K107" s="9" t="str">
        <f>_xll.SNL.Clients.Office.Excel.Functions.SPG(A107, "NAICS_CODE", "Primary")</f>
        <v>513210 - Software Publishers</v>
      </c>
      <c r="L107" s="9" t="str">
        <f>_xll.SNL.Clients.Office.Excel.Functions.SPG(A107, "SP_TOPICTAG")</f>
        <v>Software Development; Salesforce Automation; Customer Relationship Management; Authentication; Contract Management Software; Process Automation; Artificial Intelligence</v>
      </c>
      <c r="M107" s="5">
        <f>_xll.SNL.Clients.Office.Excel.Functions.SPG(A107, "SP_PCT_SHARES_OWNED_ALL_INSTITUTIONS")</f>
        <v>88.09</v>
      </c>
      <c r="N107" s="9" t="str">
        <f>_xll.SNL.Clients.Office.Excel.Functions.SPG(A107, "RD_CREDIT_RATING_GLOBAL", "Issuer Credit Rating", "Local Currency LT|0")</f>
        <v/>
      </c>
      <c r="O107" s="9" t="str">
        <f>_xll.SNL.Clients.Office.Excel.Functions.SPG(A107, "RD_CWOL_GLOBAL", "Issuer Credit Rating", "Local Currency LT|0")</f>
        <v/>
      </c>
      <c r="P107" s="9" t="str">
        <f>_xll.SNL.Clients.Office.Excel.Functions.SPG(A107, "RD_RATING_ACTION_GLOBAL", "Issuer Credit Rating", "Local Currency LT|0")</f>
        <v/>
      </c>
      <c r="Q107" s="10" t="str">
        <f>_xll.SNL.Clients.Office.Excel.Functions.SPG(A107, "RD_LAST_REVIEW_DATE_GLOBAL", "Issuer Credit Rating", "Local Currency LT")</f>
        <v/>
      </c>
      <c r="R107" s="10" t="str">
        <f>_xll.SNL.Clients.Office.Excel.Functions.SPG(A107, "RD_CREDIT_RATING_DATE_GLOBAL", "Issuer Credit Rating", "Local Currency LT|0")</f>
        <v/>
      </c>
      <c r="S107" s="10" t="str">
        <f>_xll.SNL.Clients.Office.Excel.Functions.SPG(A107, "RD_CREDIT_WATCH_OUTLOOK_DATE_GLOBAL", "Issuer Credit Rating", "Local Currency LT|0")</f>
        <v/>
      </c>
    </row>
    <row r="108" spans="1:19">
      <c r="A108" s="12" t="s">
        <v>1749</v>
      </c>
      <c r="B108" s="10">
        <f>_xll.SNL.Clients.Office.Excel.Functions.SPG(A108,"SP_IPO_DATE")</f>
        <v>38399</v>
      </c>
      <c r="C108" s="5">
        <f>_xll.SNL.Clients.Office.Excel.Functions.SPG(A108, "SP_VOLUME_AVG_WEEKLY_TO_SHARES_OUT", , "1M")</f>
        <v>4.2451035255975027</v>
      </c>
      <c r="D108" s="5">
        <f>_xll.SNL.Clients.Office.Excel.Functions.SPG(A108, "SP_VOLUME_AVG_WEEKLY_TO_SHARES_OUT", , "3M")</f>
        <v>4.136374880055433</v>
      </c>
      <c r="E108" s="5">
        <f>_xll.SNL.Clients.Office.Excel.Functions.SPG(A108, "SP_VOLUME_AVG_DAILY_TO_1YR_AVG_DAILY", , "1M")</f>
        <v>124.81</v>
      </c>
      <c r="F108" s="5">
        <f>_xll.SNL.Clients.Office.Excel.Functions.SPG(A108, "SP_VOLUME_AVG_DAILY_TO_1YR_AVG_DAILY", , "3M")</f>
        <v>121.62</v>
      </c>
      <c r="G108" s="9" t="str">
        <f>_xll.SNL.Clients.Office.Excel.Functions.SPG(A108, "IQ_SECTOR")</f>
        <v>Information Technology</v>
      </c>
      <c r="H108" s="9" t="str">
        <f>_xll.SNL.Clients.Office.Excel.Functions.SPG(A108, "IQ_INDUSTRY_GROUP")</f>
        <v>Software and Services</v>
      </c>
      <c r="I108" s="9" t="str">
        <f>_xll.SNL.Clients.Office.Excel.Functions.SPG(A108, "IQ_INDUSTRY")</f>
        <v>Software</v>
      </c>
      <c r="J108" s="9" t="str">
        <f>_xll.SNL.Clients.Office.Excel.Functions.SPG(A108, "IQ_PRIMARY_INDUSTRY")</f>
        <v>Systems Software</v>
      </c>
      <c r="K108" s="9" t="str">
        <f>_xll.SNL.Clients.Office.Excel.Functions.SPG(A108, "NAICS_CODE", "Primary")</f>
        <v>513210 - Software Publishers</v>
      </c>
      <c r="L108" s="9" t="str">
        <f>_xll.SNL.Clients.Office.Excel.Functions.SPG(A108, "SP_TOPICTAG")</f>
        <v>Software Development; Computer Vision; Video Streaming; 3D Printing; Content Creation; Artificial Intelligence; Video Games</v>
      </c>
      <c r="M108" s="5">
        <f>_xll.SNL.Clients.Office.Excel.Functions.SPG(A108, "SP_PCT_SHARES_OWNED_ALL_INSTITUTIONS")</f>
        <v>57.8</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c r="A109" s="12" t="s">
        <v>1750</v>
      </c>
      <c r="B109" t="str">
        <f>_xll.SNL.Clients.Office.Excel.Functions.SPG(A109,"SP_IPO_DATE")</f>
        <v/>
      </c>
      <c r="C109" s="5">
        <f>_xll.SNL.Clients.Office.Excel.Functions.SPG(A109, "SP_VOLUME_AVG_WEEKLY_TO_SHARES_OUT", , "1M")</f>
        <v>2.0677003274500008</v>
      </c>
      <c r="D109" s="5">
        <f>_xll.SNL.Clients.Office.Excel.Functions.SPG(A109, "SP_VOLUME_AVG_WEEKLY_TO_SHARES_OUT", , "3M")</f>
        <v>2.5010004069696232</v>
      </c>
      <c r="E109" s="5">
        <f>_xll.SNL.Clients.Office.Excel.Functions.SPG(A109, "SP_VOLUME_AVG_DAILY_TO_1YR_AVG_DAILY", , "1M")</f>
        <v>93.85</v>
      </c>
      <c r="F109" s="5">
        <f>_xll.SNL.Clients.Office.Excel.Functions.SPG(A109, "SP_VOLUME_AVG_DAILY_TO_1YR_AVG_DAILY", , "3M")</f>
        <v>113.52</v>
      </c>
      <c r="G109" s="9" t="str">
        <f>_xll.SNL.Clients.Office.Excel.Functions.SPG(A109, "IQ_SECTOR")</f>
        <v>Industrials</v>
      </c>
      <c r="H109" s="9" t="str">
        <f>_xll.SNL.Clients.Office.Excel.Functions.SPG(A109, "IQ_INDUSTRY_GROUP")</f>
        <v>Capital Goods</v>
      </c>
      <c r="I109" s="9" t="str">
        <f>_xll.SNL.Clients.Office.Excel.Functions.SPG(A109, "IQ_INDUSTRY")</f>
        <v>Machinery</v>
      </c>
      <c r="J109" s="9" t="str">
        <f>_xll.SNL.Clients.Office.Excel.Functions.SPG(A109, "IQ_PRIMARY_INDUSTRY")</f>
        <v>Industrial Machinery and Supplies and Components</v>
      </c>
      <c r="K109" s="9" t="str">
        <f>_xll.SNL.Clients.Office.Excel.Functions.SPG(A109, "NAICS_CODE", "Primary")</f>
        <v>333998 - All Other Miscellaneous General Purpose Machinery Manufacturing</v>
      </c>
      <c r="L109" s="9" t="str">
        <f>_xll.SNL.Clients.Office.Excel.Functions.SPG(A109, "SP_TOPICTAG")</f>
        <v>Aquaculture; Energy Storage; Environmental Engineering; Hydroponics; Sensors; Pollution Control</v>
      </c>
      <c r="M109" s="5">
        <f>_xll.SNL.Clients.Office.Excel.Functions.SPG(A109, "SP_PCT_SHARES_OWNED_ALL_INSTITUTIONS")</f>
        <v>86.69</v>
      </c>
      <c r="N109" s="9" t="str">
        <f>_xll.SNL.Clients.Office.Excel.Functions.SPG(A109, "RD_CREDIT_RATING_GLOBAL", "Issuer Credit Rating", "Local Currency LT|0")</f>
        <v/>
      </c>
      <c r="O109" s="9" t="str">
        <f>_xll.SNL.Clients.Office.Excel.Functions.SPG(A109, "RD_CWOL_GLOBAL", "Issuer Credit Rating", "Local Currency LT|0")</f>
        <v/>
      </c>
      <c r="P109" s="9" t="str">
        <f>_xll.SNL.Clients.Office.Excel.Functions.SPG(A109, "RD_RATING_ACTION_GLOBAL", "Issuer Credit Rating", "Local Currency LT|0")</f>
        <v/>
      </c>
      <c r="Q109" s="10" t="str">
        <f>_xll.SNL.Clients.Office.Excel.Functions.SPG(A109, "RD_LAST_REVIEW_DATE_GLOBAL", "Issuer Credit Rating", "Local Currency LT")</f>
        <v/>
      </c>
      <c r="R109" s="10" t="str">
        <f>_xll.SNL.Clients.Office.Excel.Functions.SPG(A109, "RD_CREDIT_RATING_DATE_GLOBAL", "Issuer Credit Rating", "Local Currency LT|0")</f>
        <v/>
      </c>
      <c r="S109" s="10" t="str">
        <f>_xll.SNL.Clients.Office.Excel.Functions.SPG(A109, "RD_CREDIT_WATCH_OUTLOOK_DATE_GLOBAL", "Issuer Credit Rating", "Local Currency LT|0")</f>
        <v/>
      </c>
    </row>
    <row r="110" spans="1:19">
      <c r="A110" s="12" t="s">
        <v>1751</v>
      </c>
      <c r="B110" s="10">
        <f>_xll.SNL.Clients.Office.Excel.Functions.SPG(A110,"SP_IPO_DATE")</f>
        <v>44370</v>
      </c>
      <c r="C110" s="5">
        <f>_xll.SNL.Clients.Office.Excel.Functions.SPG(A110, "SP_VOLUME_AVG_WEEKLY_TO_SHARES_OUT", , "1M")</f>
        <v>8.1282919921156775</v>
      </c>
      <c r="D110" s="5">
        <f>_xll.SNL.Clients.Office.Excel.Functions.SPG(A110, "SP_VOLUME_AVG_WEEKLY_TO_SHARES_OUT", , "3M")</f>
        <v>8.6399411902126673</v>
      </c>
      <c r="E110" s="5">
        <f>_xll.SNL.Clients.Office.Excel.Functions.SPG(A110, "SP_VOLUME_AVG_DAILY_TO_1YR_AVG_DAILY", , "1M")</f>
        <v>121.13</v>
      </c>
      <c r="F110" s="5">
        <f>_xll.SNL.Clients.Office.Excel.Functions.SPG(A110, "SP_VOLUME_AVG_DAILY_TO_1YR_AVG_DAILY", , "3M")</f>
        <v>128.76</v>
      </c>
      <c r="G110" s="9" t="str">
        <f>_xll.SNL.Clients.Office.Excel.Functions.SPG(A110, "IQ_SECTOR")</f>
        <v>Health Care</v>
      </c>
      <c r="H110" s="9" t="str">
        <f>_xll.SNL.Clients.Office.Excel.Functions.SPG(A110, "IQ_INDUSTRY_GROUP")</f>
        <v>Health Care Equipment and Services</v>
      </c>
      <c r="I110" s="9" t="str">
        <f>_xll.SNL.Clients.Office.Excel.Functions.SPG(A110, "IQ_INDUSTRY")</f>
        <v>Health Care Technology</v>
      </c>
      <c r="J110" s="9" t="str">
        <f>_xll.SNL.Clients.Office.Excel.Functions.SPG(A110, "IQ_PRIMARY_INDUSTRY")</f>
        <v>Health Care Technology</v>
      </c>
      <c r="K110" s="9" t="str">
        <f>_xll.SNL.Clients.Office.Excel.Functions.SPG(A110, "NAICS_CODE", "Primary")</f>
        <v>513210 - Software Publishers</v>
      </c>
      <c r="L110" s="9" t="str">
        <f>_xll.SNL.Clients.Office.Excel.Functions.SPG(A110, "SP_TOPICTAG")</f>
        <v>MHealth; E-learning; Team Collaboration; Digital Wellness</v>
      </c>
      <c r="M110" s="5">
        <f>_xll.SNL.Clients.Office.Excel.Functions.SPG(A110, "SP_PCT_SHARES_OWNED_ALL_INSTITUTIONS")</f>
        <v>64.38</v>
      </c>
      <c r="N110" s="9" t="str">
        <f>_xll.SNL.Clients.Office.Excel.Functions.SPG(A110, "RD_CREDIT_RATING_GLOBAL", "Issuer Credit Rating", "Local Currency LT|0")</f>
        <v/>
      </c>
      <c r="O110" s="9" t="str">
        <f>_xll.SNL.Clients.Office.Excel.Functions.SPG(A110, "RD_CWOL_GLOBAL", "Issuer Credit Rating", "Local Currency LT|0")</f>
        <v/>
      </c>
      <c r="P110" s="9" t="str">
        <f>_xll.SNL.Clients.Office.Excel.Functions.SPG(A110, "RD_RATING_ACTION_GLOBAL", "Issuer Credit Rating", "Local Currency LT|0")</f>
        <v/>
      </c>
      <c r="Q110" s="10" t="str">
        <f>_xll.SNL.Clients.Office.Excel.Functions.SPG(A110, "RD_LAST_REVIEW_DATE_GLOBAL", "Issuer Credit Rating", "Local Currency LT")</f>
        <v/>
      </c>
      <c r="R110" s="10" t="str">
        <f>_xll.SNL.Clients.Office.Excel.Functions.SPG(A110, "RD_CREDIT_RATING_DATE_GLOBAL", "Issuer Credit Rating", "Local Currency LT|0")</f>
        <v/>
      </c>
      <c r="S110" s="10" t="str">
        <f>_xll.SNL.Clients.Office.Excel.Functions.SPG(A110, "RD_CREDIT_WATCH_OUTLOOK_DATE_GLOBAL", "Issuer Credit Rating", "Local Currency LT|0")</f>
        <v/>
      </c>
    </row>
    <row r="111" spans="1:19">
      <c r="A111" s="12" t="s">
        <v>1752</v>
      </c>
      <c r="B111" s="10">
        <f>_xll.SNL.Clients.Office.Excel.Functions.SPG(A111,"SP_IPO_DATE")</f>
        <v>43181</v>
      </c>
      <c r="C111" s="5">
        <f>_xll.SNL.Clients.Office.Excel.Functions.SPG(A111, "SP_VOLUME_AVG_WEEKLY_TO_SHARES_OUT", , "1M")</f>
        <v>5.7627320484205979</v>
      </c>
      <c r="D111" s="5">
        <f>_xll.SNL.Clients.Office.Excel.Functions.SPG(A111, "SP_VOLUME_AVG_WEEKLY_TO_SHARES_OUT", , "3M")</f>
        <v>6.2994122486695865</v>
      </c>
      <c r="E111" s="5">
        <f>_xll.SNL.Clients.Office.Excel.Functions.SPG(A111, "SP_VOLUME_AVG_DAILY_TO_1YR_AVG_DAILY", , "1M")</f>
        <v>74.09</v>
      </c>
      <c r="F111" s="5">
        <f>_xll.SNL.Clients.Office.Excel.Functions.SPG(A111, "SP_VOLUME_AVG_DAILY_TO_1YR_AVG_DAILY", , "3M")</f>
        <v>80.989999999999995</v>
      </c>
      <c r="G111" s="9" t="str">
        <f>_xll.SNL.Clients.Office.Excel.Functions.SPG(A111, "IQ_SECTOR")</f>
        <v>Information Technology</v>
      </c>
      <c r="H111" s="9" t="str">
        <f>_xll.SNL.Clients.Office.Excel.Functions.SPG(A111, "IQ_INDUSTRY_GROUP")</f>
        <v>Software and Services</v>
      </c>
      <c r="I111" s="9" t="str">
        <f>_xll.SNL.Clients.Office.Excel.Functions.SPG(A111, "IQ_INDUSTRY")</f>
        <v>Software</v>
      </c>
      <c r="J111" s="9" t="str">
        <f>_xll.SNL.Clients.Office.Excel.Functions.SPG(A111, "IQ_PRIMARY_INDUSTRY")</f>
        <v>Application Software</v>
      </c>
      <c r="K111" s="9" t="str">
        <f>_xll.SNL.Clients.Office.Excel.Functions.SPG(A111, "NAICS_CODE", "Primary")</f>
        <v>51321 - Software Publishers</v>
      </c>
      <c r="L111" s="9" t="str">
        <f>_xll.SNL.Clients.Office.Excel.Functions.SPG(A111, "SP_TOPICTAG")</f>
        <v>Software Development; File Sharing; Data Protection; Cloud Storage; Team Collaboration</v>
      </c>
      <c r="M111" s="5">
        <f>_xll.SNL.Clients.Office.Excel.Functions.SPG(A111, "SP_PCT_SHARES_OWNED_ALL_INSTITUTIONS")</f>
        <v>78.2</v>
      </c>
      <c r="N111" s="9" t="str">
        <f>_xll.SNL.Clients.Office.Excel.Functions.SPG(A111, "RD_CREDIT_RATING_GLOBAL", "Issuer Credit Rating", "Local Currency LT|0")</f>
        <v/>
      </c>
      <c r="O111" s="9" t="str">
        <f>_xll.SNL.Clients.Office.Excel.Functions.SPG(A111, "RD_CWOL_GLOBAL", "Issuer Credit Rating", "Local Currency LT|0")</f>
        <v/>
      </c>
      <c r="P111" s="9" t="str">
        <f>_xll.SNL.Clients.Office.Excel.Functions.SPG(A111, "RD_RATING_ACTION_GLOBAL", "Issuer Credit Rating", "Local Currency LT|0")</f>
        <v/>
      </c>
      <c r="Q111" s="10" t="str">
        <f>_xll.SNL.Clients.Office.Excel.Functions.SPG(A111, "RD_LAST_REVIEW_DATE_GLOBAL", "Issuer Credit Rating", "Local Currency LT")</f>
        <v/>
      </c>
      <c r="R111" s="10" t="str">
        <f>_xll.SNL.Clients.Office.Excel.Functions.SPG(A111, "RD_CREDIT_RATING_DATE_GLOBAL", "Issuer Credit Rating", "Local Currency LT|0")</f>
        <v/>
      </c>
      <c r="S111" s="10" t="str">
        <f>_xll.SNL.Clients.Office.Excel.Functions.SPG(A111, "RD_CREDIT_WATCH_OUTLOOK_DATE_GLOBAL", "Issuer Credit Rating", "Local Currency LT|0")</f>
        <v/>
      </c>
    </row>
    <row r="112" spans="1:19">
      <c r="A112" s="12" t="s">
        <v>1753</v>
      </c>
      <c r="B112" t="str">
        <f>_xll.SNL.Clients.Office.Excel.Functions.SPG(A112,"SP_IPO_DATE")</f>
        <v/>
      </c>
      <c r="C112" s="5">
        <f>_xll.SNL.Clients.Office.Excel.Functions.SPG(A112, "SP_VOLUME_AVG_WEEKLY_TO_SHARES_OUT", , "1M")</f>
        <v>4.8039170014071857</v>
      </c>
      <c r="D112" s="5">
        <f>_xll.SNL.Clients.Office.Excel.Functions.SPG(A112, "SP_VOLUME_AVG_WEEKLY_TO_SHARES_OUT", , "3M")</f>
        <v>4.8512573533684051</v>
      </c>
      <c r="E112" s="5">
        <f>_xll.SNL.Clients.Office.Excel.Functions.SPG(A112, "SP_VOLUME_AVG_DAILY_TO_1YR_AVG_DAILY", , "1M")</f>
        <v>133.47</v>
      </c>
      <c r="F112" s="5">
        <f>_xll.SNL.Clients.Office.Excel.Functions.SPG(A112, "SP_VOLUME_AVG_DAILY_TO_1YR_AVG_DAILY", , "3M")</f>
        <v>134.78</v>
      </c>
      <c r="G112" s="9" t="str">
        <f>_xll.SNL.Clients.Office.Excel.Functions.SPG(A112, "IQ_SECTOR")</f>
        <v>Energy</v>
      </c>
      <c r="H112" s="9" t="str">
        <f>_xll.SNL.Clients.Office.Excel.Functions.SPG(A112, "IQ_INDUSTRY_GROUP")</f>
        <v>Energy</v>
      </c>
      <c r="I112" s="9" t="str">
        <f>_xll.SNL.Clients.Office.Excel.Functions.SPG(A112, "IQ_INDUSTRY")</f>
        <v>Oil, Gas and Consumable Fuels</v>
      </c>
      <c r="J112" s="9" t="str">
        <f>_xll.SNL.Clients.Office.Excel.Functions.SPG(A112, "IQ_PRIMARY_INDUSTRY")</f>
        <v>Oil and Gas Storage and Transportation</v>
      </c>
      <c r="K112" s="9" t="str">
        <f>_xll.SNL.Clients.Office.Excel.Functions.SPG(A112, "NAICS_CODE", "Primary")</f>
        <v>486210 - Pipeline Transportation of Natural Gas</v>
      </c>
      <c r="L112" s="9" t="str">
        <f>_xll.SNL.Clients.Office.Excel.Functions.SPG(A112, "SP_TOPICTAG")</f>
        <v>Freight Service; Marine Transportation</v>
      </c>
      <c r="M112" s="5">
        <f>_xll.SNL.Clients.Office.Excel.Functions.SPG(A112, "SP_PCT_SHARES_OWNED_ALL_INSTITUTIONS")</f>
        <v>80.72</v>
      </c>
      <c r="N112" s="9" t="str">
        <f>_xll.SNL.Clients.Office.Excel.Functions.SPG(A112, "RD_CREDIT_RATING_GLOBAL", "Issuer Credit Rating", "Local Currency LT|0")</f>
        <v>BB+</v>
      </c>
      <c r="O112" s="9" t="str">
        <f>_xll.SNL.Clients.Office.Excel.Functions.SPG(A112, "RD_CWOL_GLOBAL", "Issuer Credit Rating", "Local Currency LT|0")</f>
        <v>Positive</v>
      </c>
      <c r="P112" s="9" t="str">
        <f>_xll.SNL.Clients.Office.Excel.Functions.SPG(A112, "RD_RATING_ACTION_GLOBAL", "Issuer Credit Rating", "Local Currency LT|0")</f>
        <v>CreditWatch/Outlook (11/21/2024)</v>
      </c>
      <c r="Q112" s="10">
        <f>_xll.SNL.Clients.Office.Excel.Functions.SPG(A112, "RD_LAST_REVIEW_DATE_GLOBAL", "Issuer Credit Rating", "Local Currency LT")</f>
        <v>45617</v>
      </c>
      <c r="R112" s="10">
        <f>_xll.SNL.Clients.Office.Excel.Functions.SPG(A112, "RD_CREDIT_RATING_DATE_GLOBAL", "Issuer Credit Rating", "Local Currency LT|0")</f>
        <v>44333</v>
      </c>
      <c r="S112" s="10">
        <f>_xll.SNL.Clients.Office.Excel.Functions.SPG(A112, "RD_CREDIT_WATCH_OUTLOOK_DATE_GLOBAL", "Issuer Credit Rating", "Local Currency LT|0")</f>
        <v>45617</v>
      </c>
    </row>
    <row r="113" spans="1:19">
      <c r="A113" s="12" t="s">
        <v>1754</v>
      </c>
      <c r="B113" s="10">
        <f>_xll.SNL.Clients.Office.Excel.Functions.SPG(A113,"SP_IPO_DATE")</f>
        <v>44404</v>
      </c>
      <c r="C113" s="5">
        <f>_xll.SNL.Clients.Office.Excel.Functions.SPG(A113, "SP_VOLUME_AVG_WEEKLY_TO_SHARES_OUT", , "1M")</f>
        <v>7.5208265412780602</v>
      </c>
      <c r="D113" s="5">
        <f>_xll.SNL.Clients.Office.Excel.Functions.SPG(A113, "SP_VOLUME_AVG_WEEKLY_TO_SHARES_OUT", , "3M")</f>
        <v>7.2956155479807006</v>
      </c>
      <c r="E113" s="5">
        <f>_xll.SNL.Clients.Office.Excel.Functions.SPG(A113, "SP_VOLUME_AVG_DAILY_TO_1YR_AVG_DAILY", , "1M")</f>
        <v>83.97</v>
      </c>
      <c r="F113" s="5">
        <f>_xll.SNL.Clients.Office.Excel.Functions.SPG(A113, "SP_VOLUME_AVG_DAILY_TO_1YR_AVG_DAILY", , "3M")</f>
        <v>81.45</v>
      </c>
      <c r="G113" s="9" t="str">
        <f>_xll.SNL.Clients.Office.Excel.Functions.SPG(A113, "IQ_SECTOR")</f>
        <v>Consumer Discretionary</v>
      </c>
      <c r="H113" s="9" t="str">
        <f>_xll.SNL.Clients.Office.Excel.Functions.SPG(A113, "IQ_INDUSTRY_GROUP")</f>
        <v>Consumer Services</v>
      </c>
      <c r="I113" s="9" t="str">
        <f>_xll.SNL.Clients.Office.Excel.Functions.SPG(A113, "IQ_INDUSTRY")</f>
        <v>Diversified Consumer Services</v>
      </c>
      <c r="J113" s="9" t="str">
        <f>_xll.SNL.Clients.Office.Excel.Functions.SPG(A113, "IQ_PRIMARY_INDUSTRY")</f>
        <v>Education Services</v>
      </c>
      <c r="K113" s="9" t="str">
        <f>_xll.SNL.Clients.Office.Excel.Functions.SPG(A113, "NAICS_CODE", "Primary")</f>
        <v>611 - Educational Services</v>
      </c>
      <c r="L113" s="9" t="str">
        <f>_xll.SNL.Clients.Office.Excel.Functions.SPG(A113, "SP_TOPICTAG")</f>
        <v>Language Learning; Natural Language Processing; E-learning; Text Analytics; Mobile Development Tools</v>
      </c>
      <c r="M113" s="5">
        <f>_xll.SNL.Clients.Office.Excel.Functions.SPG(A113, "SP_PCT_SHARES_OWNED_ALL_INSTITUTIONS")</f>
        <v>78.83</v>
      </c>
      <c r="N113" s="9" t="str">
        <f>_xll.SNL.Clients.Office.Excel.Functions.SPG(A113, "RD_CREDIT_RATING_GLOBAL", "Issuer Credit Rating", "Local Currency LT|0")</f>
        <v/>
      </c>
      <c r="O113" s="9" t="str">
        <f>_xll.SNL.Clients.Office.Excel.Functions.SPG(A113, "RD_CWOL_GLOBAL", "Issuer Credit Rating", "Local Currency LT|0")</f>
        <v/>
      </c>
      <c r="P113" s="9" t="str">
        <f>_xll.SNL.Clients.Office.Excel.Functions.SPG(A113, "RD_RATING_ACTION_GLOBAL", "Issuer Credit Rating", "Local Currency LT|0")</f>
        <v/>
      </c>
      <c r="Q113" s="10" t="str">
        <f>_xll.SNL.Clients.Office.Excel.Functions.SPG(A113, "RD_LAST_REVIEW_DATE_GLOBAL", "Issuer Credit Rating", "Local Currency LT")</f>
        <v/>
      </c>
      <c r="R113" s="10" t="str">
        <f>_xll.SNL.Clients.Office.Excel.Functions.SPG(A113, "RD_CREDIT_RATING_DATE_GLOBAL", "Issuer Credit Rating", "Local Currency LT|0")</f>
        <v/>
      </c>
      <c r="S113" s="10" t="str">
        <f>_xll.SNL.Clients.Office.Excel.Functions.SPG(A113, "RD_CREDIT_WATCH_OUTLOOK_DATE_GLOBAL", "Issuer Credit Rating", "Local Currency LT|0")</f>
        <v/>
      </c>
    </row>
    <row r="114" spans="1:19">
      <c r="A114" s="12" t="s">
        <v>1755</v>
      </c>
      <c r="B114" s="10">
        <f>_xll.SNL.Clients.Office.Excel.Functions.SPG(A114,"SP_IPO_DATE")</f>
        <v>43677</v>
      </c>
      <c r="C114" s="5">
        <f>_xll.SNL.Clients.Office.Excel.Functions.SPG(A114, "SP_VOLUME_AVG_WEEKLY_TO_SHARES_OUT", , "1M")</f>
        <v>6.3773595298527521</v>
      </c>
      <c r="D114" s="5">
        <f>_xll.SNL.Clients.Office.Excel.Functions.SPG(A114, "SP_VOLUME_AVG_WEEKLY_TO_SHARES_OUT", , "3M")</f>
        <v>5.7193033992093216</v>
      </c>
      <c r="E114" s="5">
        <f>_xll.SNL.Clients.Office.Excel.Functions.SPG(A114, "SP_VOLUME_AVG_DAILY_TO_1YR_AVG_DAILY", , "1M")</f>
        <v>111.29</v>
      </c>
      <c r="F114" s="5">
        <f>_xll.SNL.Clients.Office.Excel.Functions.SPG(A114, "SP_VOLUME_AVG_DAILY_TO_1YR_AVG_DAILY", , "3M")</f>
        <v>99.8</v>
      </c>
      <c r="G114" s="9" t="str">
        <f>_xll.SNL.Clients.Office.Excel.Functions.SPG(A114, "IQ_SECTOR")</f>
        <v>Information Technology</v>
      </c>
      <c r="H114" s="9" t="str">
        <f>_xll.SNL.Clients.Office.Excel.Functions.SPG(A114, "IQ_INDUSTRY_GROUP")</f>
        <v>Software and Services</v>
      </c>
      <c r="I114" s="9" t="str">
        <f>_xll.SNL.Clients.Office.Excel.Functions.SPG(A114, "IQ_INDUSTRY")</f>
        <v>Software</v>
      </c>
      <c r="J114" s="9" t="str">
        <f>_xll.SNL.Clients.Office.Excel.Functions.SPG(A114, "IQ_PRIMARY_INDUSTRY")</f>
        <v>Application Software</v>
      </c>
      <c r="K114" s="9" t="str">
        <f>_xll.SNL.Clients.Office.Excel.Functions.SPG(A114, "NAICS_CODE", "Primary")</f>
        <v>513210 - Software Publishers</v>
      </c>
      <c r="L114" s="9" t="str">
        <f>_xll.SNL.Clients.Office.Excel.Functions.SPG(A114, "SP_TOPICTAG")</f>
        <v>Software Development; Cloud Management; Cloud Infrastructure; Cloud Security; Process Automation</v>
      </c>
      <c r="M114" s="5">
        <f>_xll.SNL.Clients.Office.Excel.Functions.SPG(A114, "SP_PCT_SHARES_OWNED_ALL_INSTITUTIONS")</f>
        <v>100.65</v>
      </c>
      <c r="N114" s="9" t="str">
        <f>_xll.SNL.Clients.Office.Excel.Functions.SPG(A114, "RD_CREDIT_RATING_GLOBAL", "Issuer Credit Rating", "Local Currency LT|0")</f>
        <v>NR</v>
      </c>
      <c r="O114" s="9" t="str">
        <f>_xll.SNL.Clients.Office.Excel.Functions.SPG(A114, "RD_CWOL_GLOBAL", "Issuer Credit Rating", "Local Currency LT|0")</f>
        <v>NR</v>
      </c>
      <c r="P114" s="9" t="str">
        <f>_xll.SNL.Clients.Office.Excel.Functions.SPG(A114, "RD_RATING_ACTION_GLOBAL", "Issuer Credit Rating", "Local Currency LT|0")</f>
        <v>Not Rated | CreditWatch/Outlook (05/15/2023)</v>
      </c>
      <c r="Q114" s="10">
        <f>_xll.SNL.Clients.Office.Excel.Functions.SPG(A114, "RD_LAST_REVIEW_DATE_GLOBAL", "Issuer Credit Rating", "Local Currency LT")</f>
        <v>45061</v>
      </c>
      <c r="R114" s="10">
        <f>_xll.SNL.Clients.Office.Excel.Functions.SPG(A114, "RD_CREDIT_RATING_DATE_GLOBAL", "Issuer Credit Rating", "Local Currency LT|0")</f>
        <v>45061</v>
      </c>
      <c r="S114" s="10">
        <f>_xll.SNL.Clients.Office.Excel.Functions.SPG(A114, "RD_CREDIT_WATCH_OUTLOOK_DATE_GLOBAL", "Issuer Credit Rating", "Local Currency LT|0")</f>
        <v>45061</v>
      </c>
    </row>
    <row r="115" spans="1:19">
      <c r="A115" s="12" t="s">
        <v>1756</v>
      </c>
      <c r="B115" s="10">
        <f>_xll.SNL.Clients.Office.Excel.Functions.SPG(A115,"SP_IPO_DATE")</f>
        <v>42634</v>
      </c>
      <c r="C115" s="5">
        <f>_xll.SNL.Clients.Office.Excel.Functions.SPG(A115, "SP_VOLUME_AVG_WEEKLY_TO_SHARES_OUT", , "1M")</f>
        <v>33.369039550628287</v>
      </c>
      <c r="D115" s="5">
        <f>_xll.SNL.Clients.Office.Excel.Functions.SPG(A115, "SP_VOLUME_AVG_WEEKLY_TO_SHARES_OUT", , "3M")</f>
        <v>23.27442237924646</v>
      </c>
      <c r="E115" s="5">
        <f>_xll.SNL.Clients.Office.Excel.Functions.SPG(A115, "SP_VOLUME_AVG_DAILY_TO_1YR_AVG_DAILY", , "1M")</f>
        <v>181.04</v>
      </c>
      <c r="F115" s="5">
        <f>_xll.SNL.Clients.Office.Excel.Functions.SPG(A115, "SP_VOLUME_AVG_DAILY_TO_1YR_AVG_DAILY", , "3M")</f>
        <v>126.28</v>
      </c>
      <c r="G115" s="9" t="str">
        <f>_xll.SNL.Clients.Office.Excel.Functions.SPG(A115, "IQ_SECTOR")</f>
        <v>Consumer Staples</v>
      </c>
      <c r="H115" s="9" t="str">
        <f>_xll.SNL.Clients.Office.Excel.Functions.SPG(A115, "IQ_INDUSTRY_GROUP")</f>
        <v>Household and Personal Products</v>
      </c>
      <c r="I115" s="9" t="str">
        <f>_xll.SNL.Clients.Office.Excel.Functions.SPG(A115, "IQ_INDUSTRY")</f>
        <v>Personal Care Products</v>
      </c>
      <c r="J115" s="9" t="str">
        <f>_xll.SNL.Clients.Office.Excel.Functions.SPG(A115, "IQ_PRIMARY_INDUSTRY")</f>
        <v>Personal Care Products</v>
      </c>
      <c r="K115" s="9" t="str">
        <f>_xll.SNL.Clients.Office.Excel.Functions.SPG(A115, "NAICS_CODE", "Primary")</f>
        <v>325620 - Toilet Preparation Manufacturing</v>
      </c>
      <c r="L115" s="9" t="str">
        <f>_xll.SNL.Clients.Office.Excel.Functions.SPG(A115, "SP_TOPICTAG")</f>
        <v>Lifestyle</v>
      </c>
      <c r="M115" s="5">
        <f>_xll.SNL.Clients.Office.Excel.Functions.SPG(A115, "SP_PCT_SHARES_OWNED_ALL_INSTITUTIONS")</f>
        <v>106.78</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c r="A116" s="12" t="s">
        <v>1757</v>
      </c>
      <c r="B116" t="str">
        <f>_xll.SNL.Clients.Office.Excel.Functions.SPG(A116,"SP_IPO_DATE")</f>
        <v/>
      </c>
      <c r="C116" s="5">
        <f>_xll.SNL.Clients.Office.Excel.Functions.SPG(A116, "SP_VOLUME_AVG_WEEKLY_TO_SHARES_OUT", , "1M")</f>
        <v>4.7923075791195737</v>
      </c>
      <c r="D116" s="5">
        <f>_xll.SNL.Clients.Office.Excel.Functions.SPG(A116, "SP_VOLUME_AVG_WEEKLY_TO_SHARES_OUT", , "3M")</f>
        <v>4.4509875175976132</v>
      </c>
      <c r="E116" s="5">
        <f>_xll.SNL.Clients.Office.Excel.Functions.SPG(A116, "SP_VOLUME_AVG_DAILY_TO_1YR_AVG_DAILY", , "1M")</f>
        <v>104.11</v>
      </c>
      <c r="F116" s="5">
        <f>_xll.SNL.Clients.Office.Excel.Functions.SPG(A116, "SP_VOLUME_AVG_DAILY_TO_1YR_AVG_DAILY", , "3M")</f>
        <v>96.7</v>
      </c>
      <c r="G116" s="9" t="str">
        <f>_xll.SNL.Clients.Office.Excel.Functions.SPG(A116, "IQ_SECTOR")</f>
        <v>Materials</v>
      </c>
      <c r="H116" s="9" t="str">
        <f>_xll.SNL.Clients.Office.Excel.Functions.SPG(A116, "IQ_INDUSTRY_GROUP")</f>
        <v>Materials</v>
      </c>
      <c r="I116" s="9" t="str">
        <f>_xll.SNL.Clients.Office.Excel.Functions.SPG(A116, "IQ_INDUSTRY")</f>
        <v>Construction Materials</v>
      </c>
      <c r="J116" s="9" t="str">
        <f>_xll.SNL.Clients.Office.Excel.Functions.SPG(A116, "IQ_PRIMARY_INDUSTRY")</f>
        <v>Construction Materials</v>
      </c>
      <c r="K116" s="9" t="str">
        <f>_xll.SNL.Clients.Office.Excel.Functions.SPG(A116, "NAICS_CODE", "Primary")</f>
        <v>327310 - Cement Manufacturing</v>
      </c>
      <c r="L116" s="9" t="str">
        <f>_xll.SNL.Clients.Office.Excel.Functions.SPG(A116, "SP_TOPICTAG")</f>
        <v>Environmental Engineering; Pollution Control</v>
      </c>
      <c r="M116" s="5">
        <f>_xll.SNL.Clients.Office.Excel.Functions.SPG(A116, "SP_PCT_SHARES_OWNED_ALL_INSTITUTIONS")</f>
        <v>102.87</v>
      </c>
      <c r="N116" s="9" t="str">
        <f>_xll.SNL.Clients.Office.Excel.Functions.SPG(A116, "RD_CREDIT_RATING_GLOBAL", "Issuer Credit Rating", "Local Currency LT|0")</f>
        <v>BBB</v>
      </c>
      <c r="O116" s="9" t="str">
        <f>_xll.SNL.Clients.Office.Excel.Functions.SPG(A116, "RD_CWOL_GLOBAL", "Issuer Credit Rating", "Local Currency LT|0")</f>
        <v>Stable</v>
      </c>
      <c r="P116" s="9" t="str">
        <f>_xll.SNL.Clients.Office.Excel.Functions.SPG(A116, "RD_RATING_ACTION_GLOBAL", "Issuer Credit Rating", "Local Currency LT|0")</f>
        <v>Upgrade | CreditWatch/Outlook (05/24/2021)</v>
      </c>
      <c r="Q116" s="10">
        <f>_xll.SNL.Clients.Office.Excel.Functions.SPG(A116, "RD_LAST_REVIEW_DATE_GLOBAL", "Issuer Credit Rating", "Local Currency LT")</f>
        <v>45457</v>
      </c>
      <c r="R116" s="10">
        <f>_xll.SNL.Clients.Office.Excel.Functions.SPG(A116, "RD_CREDIT_RATING_DATE_GLOBAL", "Issuer Credit Rating", "Local Currency LT|0")</f>
        <v>44340</v>
      </c>
      <c r="S116" s="10">
        <f>_xll.SNL.Clients.Office.Excel.Functions.SPG(A116, "RD_CREDIT_WATCH_OUTLOOK_DATE_GLOBAL", "Issuer Credit Rating", "Local Currency LT|0")</f>
        <v>44340</v>
      </c>
    </row>
    <row r="117" spans="1:19">
      <c r="A117" s="12" t="s">
        <v>1758</v>
      </c>
      <c r="B117" s="10">
        <f>_xll.SNL.Clients.Office.Excel.Functions.SPG(A117,"SP_IPO_DATE")</f>
        <v>36199</v>
      </c>
      <c r="C117" s="5">
        <f>_xll.SNL.Clients.Office.Excel.Functions.SPG(A117, "SP_VOLUME_AVG_WEEKLY_TO_SHARES_OUT", , "1M")</f>
        <v>3.5071375083113274</v>
      </c>
      <c r="D117" s="5">
        <f>_xll.SNL.Clients.Office.Excel.Functions.SPG(A117, "SP_VOLUME_AVG_WEEKLY_TO_SHARES_OUT", , "3M")</f>
        <v>3.2240713546886473</v>
      </c>
      <c r="E117" s="5">
        <f>_xll.SNL.Clients.Office.Excel.Functions.SPG(A117, "SP_VOLUME_AVG_DAILY_TO_1YR_AVG_DAILY", , "1M")</f>
        <v>110.98</v>
      </c>
      <c r="F117" s="5">
        <f>_xll.SNL.Clients.Office.Excel.Functions.SPG(A117, "SP_VOLUME_AVG_DAILY_TO_1YR_AVG_DAILY", , "3M")</f>
        <v>102.02</v>
      </c>
      <c r="G117" s="9" t="str">
        <f>_xll.SNL.Clients.Office.Excel.Functions.SPG(A117, "IQ_SECTOR")</f>
        <v>Financials</v>
      </c>
      <c r="H117" s="9" t="str">
        <f>_xll.SNL.Clients.Office.Excel.Functions.SPG(A117, "IQ_INDUSTRY_GROUP")</f>
        <v>Banks</v>
      </c>
      <c r="I117" s="9" t="str">
        <f>_xll.SNL.Clients.Office.Excel.Functions.SPG(A117, "IQ_INDUSTRY")</f>
        <v>Banks</v>
      </c>
      <c r="J117" s="9" t="str">
        <f>_xll.SNL.Clients.Office.Excel.Functions.SPG(A117, "IQ_PRIMARY_INDUSTRY")</f>
        <v>Regional Banks</v>
      </c>
      <c r="K117" s="9" t="str">
        <f>_xll.SNL.Clients.Office.Excel.Functions.SPG(A117, "NAICS_CODE", "Primary")</f>
        <v>522110 - Commercial Banking</v>
      </c>
      <c r="L117" s="9" t="str">
        <f>_xll.SNL.Clients.Office.Excel.Functions.SPG(A117, "SP_TOPICTAG")</f>
        <v>Consumer Lending; Banking as a Service</v>
      </c>
      <c r="M117" s="5">
        <f>_xll.SNL.Clients.Office.Excel.Functions.SPG(A117, "SP_PCT_SHARES_OWNED_ALL_INSTITUTIONS")</f>
        <v>91.96</v>
      </c>
      <c r="N117" s="9" t="str">
        <f>_xll.SNL.Clients.Office.Excel.Functions.SPG(A117, "RD_CREDIT_RATING_GLOBAL", "Issuer Credit Rating", "Local Currency LT|0")</f>
        <v>BBB</v>
      </c>
      <c r="O117" s="9" t="str">
        <f>_xll.SNL.Clients.Office.Excel.Functions.SPG(A117, "RD_CWOL_GLOBAL", "Issuer Credit Rating", "Local Currency LT|0")</f>
        <v>Stable</v>
      </c>
      <c r="P117" s="9" t="str">
        <f>_xll.SNL.Clients.Office.Excel.Functions.SPG(A117, "RD_RATING_ACTION_GLOBAL", "Issuer Credit Rating", "Local Currency LT|0")</f>
        <v>CreditWatch/Outlook (05/24/2021)</v>
      </c>
      <c r="Q117" s="10">
        <f>_xll.SNL.Clients.Office.Excel.Functions.SPG(A117, "RD_LAST_REVIEW_DATE_GLOBAL", "Issuer Credit Rating", "Local Currency LT")</f>
        <v>45365</v>
      </c>
      <c r="R117" s="10">
        <f>_xll.SNL.Clients.Office.Excel.Functions.SPG(A117, "RD_CREDIT_RATING_DATE_GLOBAL", "Issuer Credit Rating", "Local Currency LT|0")</f>
        <v>41946</v>
      </c>
      <c r="S117" s="10">
        <f>_xll.SNL.Clients.Office.Excel.Functions.SPG(A117, "RD_CREDIT_WATCH_OUTLOOK_DATE_GLOBAL", "Issuer Credit Rating", "Local Currency LT|0")</f>
        <v>44340</v>
      </c>
    </row>
    <row r="118" spans="1:19">
      <c r="A118" s="12" t="s">
        <v>1759</v>
      </c>
      <c r="B118" s="10">
        <f>_xll.SNL.Clients.Office.Excel.Functions.SPG(A118,"SP_IPO_DATE")</f>
        <v>26297</v>
      </c>
      <c r="C118" s="5">
        <f>_xll.SNL.Clients.Office.Excel.Functions.SPG(A118, "SP_VOLUME_AVG_WEEKLY_TO_SHARES_OUT", , "1M")</f>
        <v>4.1657136050203842</v>
      </c>
      <c r="D118" s="5">
        <f>_xll.SNL.Clients.Office.Excel.Functions.SPG(A118, "SP_VOLUME_AVG_WEEKLY_TO_SHARES_OUT", , "3M")</f>
        <v>3.4357957546224558</v>
      </c>
      <c r="E118" s="5">
        <f>_xll.SNL.Clients.Office.Excel.Functions.SPG(A118, "SP_VOLUME_AVG_DAILY_TO_1YR_AVG_DAILY", , "1M")</f>
        <v>135.29</v>
      </c>
      <c r="F118" s="5">
        <f>_xll.SNL.Clients.Office.Excel.Functions.SPG(A118, "SP_VOLUME_AVG_DAILY_TO_1YR_AVG_DAILY", , "3M")</f>
        <v>111.58</v>
      </c>
      <c r="G118" s="9" t="str">
        <f>_xll.SNL.Clients.Office.Excel.Functions.SPG(A118, "IQ_SECTOR")</f>
        <v>Real Estate</v>
      </c>
      <c r="H118" s="9" t="str">
        <f>_xll.SNL.Clients.Office.Excel.Functions.SPG(A118, "IQ_INDUSTRY_GROUP")</f>
        <v>Equity Real Estate Investment Trusts (REITs)</v>
      </c>
      <c r="I118" s="9" t="str">
        <f>_xll.SNL.Clients.Office.Excel.Functions.SPG(A118, "IQ_INDUSTRY")</f>
        <v>Industrial REITs</v>
      </c>
      <c r="J118" s="9" t="str">
        <f>_xll.SNL.Clients.Office.Excel.Functions.SPG(A118, "IQ_PRIMARY_INDUSTRY")</f>
        <v>Industrial REITs</v>
      </c>
      <c r="K118" s="9" t="str">
        <f>_xll.SNL.Clients.Office.Excel.Functions.SPG(A118, "NAICS_CODE", "Primary")</f>
        <v>531110 - Lessors of Residential Buildings and Dwellings</v>
      </c>
      <c r="L118" s="9" t="str">
        <f>_xll.SNL.Clients.Office.Excel.Functions.SPG(A118, "SP_TOPICTAG")</f>
        <v/>
      </c>
      <c r="M118" s="5">
        <f>_xll.SNL.Clients.Office.Excel.Functions.SPG(A118, "SP_PCT_SHARES_OWNED_ALL_INSTITUTIONS")</f>
        <v>92.77</v>
      </c>
      <c r="N118" s="9" t="str">
        <f>_xll.SNL.Clients.Office.Excel.Functions.SPG(A118, "RD_CREDIT_RATING_GLOBAL", "Issuer Credit Rating", "Local Currency LT|0")</f>
        <v/>
      </c>
      <c r="O118" s="9" t="str">
        <f>_xll.SNL.Clients.Office.Excel.Functions.SPG(A118, "RD_CWOL_GLOBAL", "Issuer Credit Rating", "Local Currency LT|0")</f>
        <v/>
      </c>
      <c r="P118" s="9" t="str">
        <f>_xll.SNL.Clients.Office.Excel.Functions.SPG(A118, "RD_RATING_ACTION_GLOBAL", "Issuer Credit Rating", "Local Currency LT|0")</f>
        <v/>
      </c>
      <c r="Q118" s="10" t="str">
        <f>_xll.SNL.Clients.Office.Excel.Functions.SPG(A118, "RD_LAST_REVIEW_DATE_GLOBAL", "Issuer Credit Rating", "Local Currency LT")</f>
        <v/>
      </c>
      <c r="R118" s="10" t="str">
        <f>_xll.SNL.Clients.Office.Excel.Functions.SPG(A118, "RD_CREDIT_RATING_DATE_GLOBAL", "Issuer Credit Rating", "Local Currency LT|0")</f>
        <v/>
      </c>
      <c r="S118" s="10" t="str">
        <f>_xll.SNL.Clients.Office.Excel.Functions.SPG(A118, "RD_CREDIT_WATCH_OUTLOOK_DATE_GLOBAL", "Issuer Credit Rating", "Local Currency LT|0")</f>
        <v/>
      </c>
    </row>
    <row r="119" spans="1:19">
      <c r="A119" s="12" t="s">
        <v>1760</v>
      </c>
      <c r="B119" t="str">
        <f>_xll.SNL.Clients.Office.Excel.Functions.SPG(A119,"SP_IPO_DATE")</f>
        <v/>
      </c>
      <c r="C119" s="5">
        <f>_xll.SNL.Clients.Office.Excel.Functions.SPG(A119, "SP_VOLUME_AVG_WEEKLY_TO_SHARES_OUT", , "1M")</f>
        <v>5.5001823784825437</v>
      </c>
      <c r="D119" s="5">
        <f>_xll.SNL.Clients.Office.Excel.Functions.SPG(A119, "SP_VOLUME_AVG_WEEKLY_TO_SHARES_OUT", , "3M")</f>
        <v>4.7350003644191734</v>
      </c>
      <c r="E119" s="5">
        <f>_xll.SNL.Clients.Office.Excel.Functions.SPG(A119, "SP_VOLUME_AVG_DAILY_TO_1YR_AVG_DAILY", , "1M")</f>
        <v>112.92</v>
      </c>
      <c r="F119" s="5">
        <f>_xll.SNL.Clients.Office.Excel.Functions.SPG(A119, "SP_VOLUME_AVG_DAILY_TO_1YR_AVG_DAILY", , "3M")</f>
        <v>97.21</v>
      </c>
      <c r="G119" s="9" t="str">
        <f>_xll.SNL.Clients.Office.Excel.Functions.SPG(A119, "IQ_SECTOR")</f>
        <v>Industrials</v>
      </c>
      <c r="H119" s="9" t="str">
        <f>_xll.SNL.Clients.Office.Excel.Functions.SPG(A119, "IQ_INDUSTRY_GROUP")</f>
        <v>Capital Goods</v>
      </c>
      <c r="I119" s="9" t="str">
        <f>_xll.SNL.Clients.Office.Excel.Functions.SPG(A119, "IQ_INDUSTRY")</f>
        <v>Construction and Engineering</v>
      </c>
      <c r="J119" s="9" t="str">
        <f>_xll.SNL.Clients.Office.Excel.Functions.SPG(A119, "IQ_PRIMARY_INDUSTRY")</f>
        <v>Construction and Engineering</v>
      </c>
      <c r="K119" s="9" t="str">
        <f>_xll.SNL.Clients.Office.Excel.Functions.SPG(A119, "NAICS_CODE", "Primary")</f>
        <v>238210 - Electrical Contractors and Other Wiring Installation Contractors</v>
      </c>
      <c r="L119" s="9" t="str">
        <f>_xll.SNL.Clients.Office.Excel.Functions.SPG(A119, "SP_TOPICTAG")</f>
        <v>Industrial Automation; Physical Security; Sensors; Smart Building; GovTech; Data Center Technology</v>
      </c>
      <c r="M119" s="5">
        <f>_xll.SNL.Clients.Office.Excel.Functions.SPG(A119, "SP_PCT_SHARES_OWNED_ALL_INSTITUTIONS")</f>
        <v>94.5</v>
      </c>
      <c r="N119" s="9" t="str">
        <f>_xll.SNL.Clients.Office.Excel.Functions.SPG(A119, "RD_CREDIT_RATING_GLOBAL", "Issuer Credit Rating", "Local Currency LT|0")</f>
        <v>BBB-</v>
      </c>
      <c r="O119" s="9" t="str">
        <f>_xll.SNL.Clients.Office.Excel.Functions.SPG(A119, "RD_CWOL_GLOBAL", "Issuer Credit Rating", "Local Currency LT|0")</f>
        <v>Stable</v>
      </c>
      <c r="P119" s="9" t="str">
        <f>_xll.SNL.Clients.Office.Excel.Functions.SPG(A119, "RD_RATING_ACTION_GLOBAL", "Issuer Credit Rating", "Local Currency LT|0")</f>
        <v>Upgrade | CreditWatch/Outlook (12/05/2013)</v>
      </c>
      <c r="Q119" s="10">
        <f>_xll.SNL.Clients.Office.Excel.Functions.SPG(A119, "RD_LAST_REVIEW_DATE_GLOBAL", "Issuer Credit Rating", "Local Currency LT")</f>
        <v>45516</v>
      </c>
      <c r="R119" s="10">
        <f>_xll.SNL.Clients.Office.Excel.Functions.SPG(A119, "RD_CREDIT_RATING_DATE_GLOBAL", "Issuer Credit Rating", "Local Currency LT|0")</f>
        <v>41613</v>
      </c>
      <c r="S119" s="10">
        <f>_xll.SNL.Clients.Office.Excel.Functions.SPG(A119, "RD_CREDIT_WATCH_OUTLOOK_DATE_GLOBAL", "Issuer Credit Rating", "Local Currency LT|0")</f>
        <v>41613</v>
      </c>
    </row>
    <row r="120" spans="1:19">
      <c r="A120" s="12" t="s">
        <v>1761</v>
      </c>
      <c r="B120" t="str">
        <f>_xll.SNL.Clients.Office.Excel.Functions.SPG(A120,"SP_IPO_DATE")</f>
        <v/>
      </c>
      <c r="C120" s="5">
        <f>_xll.SNL.Clients.Office.Excel.Functions.SPG(A120, "SP_VOLUME_AVG_WEEKLY_TO_SHARES_OUT", , "1M")</f>
        <v>3.2990015137329229</v>
      </c>
      <c r="D120" s="5">
        <f>_xll.SNL.Clients.Office.Excel.Functions.SPG(A120, "SP_VOLUME_AVG_WEEKLY_TO_SHARES_OUT", , "3M")</f>
        <v>3.1529613783009487</v>
      </c>
      <c r="E120" s="5">
        <f>_xll.SNL.Clients.Office.Excel.Functions.SPG(A120, "SP_VOLUME_AVG_DAILY_TO_1YR_AVG_DAILY", , "1M")</f>
        <v>103.09</v>
      </c>
      <c r="F120" s="5">
        <f>_xll.SNL.Clients.Office.Excel.Functions.SPG(A120, "SP_VOLUME_AVG_DAILY_TO_1YR_AVG_DAILY", , "3M")</f>
        <v>98.52</v>
      </c>
      <c r="G120" s="9" t="str">
        <f>_xll.SNL.Clients.Office.Excel.Functions.SPG(A120, "IQ_SECTOR")</f>
        <v>Health Care</v>
      </c>
      <c r="H120" s="9" t="str">
        <f>_xll.SNL.Clients.Office.Excel.Functions.SPG(A120, "IQ_INDUSTRY_GROUP")</f>
        <v>Health Care Equipment and Services</v>
      </c>
      <c r="I120" s="9" t="str">
        <f>_xll.SNL.Clients.Office.Excel.Functions.SPG(A120, "IQ_INDUSTRY")</f>
        <v>Health Care Providers and Services</v>
      </c>
      <c r="J120" s="9" t="str">
        <f>_xll.SNL.Clients.Office.Excel.Functions.SPG(A120, "IQ_PRIMARY_INDUSTRY")</f>
        <v>Health Care Facilities</v>
      </c>
      <c r="K120" s="9" t="str">
        <f>_xll.SNL.Clients.Office.Excel.Functions.SPG(A120, "NAICS_CODE", "Primary")</f>
        <v>621498 - All Other Outpatient Care Centers</v>
      </c>
      <c r="L120" s="9" t="str">
        <f>_xll.SNL.Clients.Office.Excel.Functions.SPG(A120, "SP_TOPICTAG")</f>
        <v>Health Diagnostics; Neurology</v>
      </c>
      <c r="M120" s="5">
        <f>_xll.SNL.Clients.Office.Excel.Functions.SPG(A120, "SP_PCT_SHARES_OWNED_ALL_INSTITUTIONS")</f>
        <v>97.61</v>
      </c>
      <c r="N120" s="9" t="str">
        <f>_xll.SNL.Clients.Office.Excel.Functions.SPG(A120, "RD_CREDIT_RATING_GLOBAL", "Issuer Credit Rating", "Local Currency LT|0")</f>
        <v>BB</v>
      </c>
      <c r="O120" s="9" t="str">
        <f>_xll.SNL.Clients.Office.Excel.Functions.SPG(A120, "RD_CWOL_GLOBAL", "Issuer Credit Rating", "Local Currency LT|0")</f>
        <v>Stable</v>
      </c>
      <c r="P120" s="9" t="str">
        <f>_xll.SNL.Clients.Office.Excel.Functions.SPG(A120, "RD_RATING_ACTION_GLOBAL", "Issuer Credit Rating", "Local Currency LT|0")</f>
        <v>Upgrade | CreditWatch/Outlook (11/07/2024)</v>
      </c>
      <c r="Q120" s="10">
        <f>_xll.SNL.Clients.Office.Excel.Functions.SPG(A120, "RD_LAST_REVIEW_DATE_GLOBAL", "Issuer Credit Rating", "Local Currency LT")</f>
        <v>45603</v>
      </c>
      <c r="R120" s="10">
        <f>_xll.SNL.Clients.Office.Excel.Functions.SPG(A120, "RD_CREDIT_RATING_DATE_GLOBAL", "Issuer Credit Rating", "Local Currency LT|0")</f>
        <v>45603</v>
      </c>
      <c r="S120" s="10">
        <f>_xll.SNL.Clients.Office.Excel.Functions.SPG(A120, "RD_CREDIT_WATCH_OUTLOOK_DATE_GLOBAL", "Issuer Credit Rating", "Local Currency LT|0")</f>
        <v>45603</v>
      </c>
    </row>
    <row r="121" spans="1:19">
      <c r="A121" s="12" t="s">
        <v>1762</v>
      </c>
      <c r="B121" s="10">
        <f>_xll.SNL.Clients.Office.Excel.Functions.SPG(A121,"SP_IPO_DATE")</f>
        <v>38197</v>
      </c>
      <c r="C121" s="5">
        <f>_xll.SNL.Clients.Office.Excel.Functions.SPG(A121, "SP_VOLUME_AVG_WEEKLY_TO_SHARES_OUT", , "1M")</f>
        <v>3.8811093529148253</v>
      </c>
      <c r="D121" s="5">
        <f>_xll.SNL.Clients.Office.Excel.Functions.SPG(A121, "SP_VOLUME_AVG_WEEKLY_TO_SHARES_OUT", , "3M")</f>
        <v>3.6902447067016682</v>
      </c>
      <c r="E121" s="5">
        <f>_xll.SNL.Clients.Office.Excel.Functions.SPG(A121, "SP_VOLUME_AVG_DAILY_TO_1YR_AVG_DAILY", , "1M")</f>
        <v>117.53</v>
      </c>
      <c r="F121" s="5">
        <f>_xll.SNL.Clients.Office.Excel.Functions.SPG(A121, "SP_VOLUME_AVG_DAILY_TO_1YR_AVG_DAILY", , "3M")</f>
        <v>111.75</v>
      </c>
      <c r="G121" s="9" t="str">
        <f>_xll.SNL.Clients.Office.Excel.Functions.SPG(A121, "IQ_SECTOR")</f>
        <v>Industrials</v>
      </c>
      <c r="H121" s="9" t="str">
        <f>_xll.SNL.Clients.Office.Excel.Functions.SPG(A121, "IQ_INDUSTRY_GROUP")</f>
        <v>Capital Goods</v>
      </c>
      <c r="I121" s="9" t="str">
        <f>_xll.SNL.Clients.Office.Excel.Functions.SPG(A121, "IQ_INDUSTRY")</f>
        <v>Electrical Equipment</v>
      </c>
      <c r="J121" s="9" t="str">
        <f>_xll.SNL.Clients.Office.Excel.Functions.SPG(A121, "IQ_PRIMARY_INDUSTRY")</f>
        <v>Electrical Components and Equipment</v>
      </c>
      <c r="K121" s="9" t="str">
        <f>_xll.SNL.Clients.Office.Excel.Functions.SPG(A121, "NAICS_CODE", "Primary")</f>
        <v>33591 - Battery Manufacturing</v>
      </c>
      <c r="L121" s="9" t="str">
        <f>_xll.SNL.Clients.Office.Excel.Functions.SPG(A121, "SP_TOPICTAG")</f>
        <v>Energy Management; Energy Storage; Fleet Management; Industrial Automation; Electric Vehicle; Data Center Technology; Battery Energy Storage System (BESS)</v>
      </c>
      <c r="M121" s="5">
        <f>_xll.SNL.Clients.Office.Excel.Functions.SPG(A121, "SP_PCT_SHARES_OWNED_ALL_INSTITUTIONS")</f>
        <v>94.23</v>
      </c>
      <c r="N121" s="9" t="str">
        <f>_xll.SNL.Clients.Office.Excel.Functions.SPG(A121, "RD_CREDIT_RATING_GLOBAL", "Issuer Credit Rating", "Local Currency LT|0")</f>
        <v>BB+</v>
      </c>
      <c r="O121" s="9" t="str">
        <f>_xll.SNL.Clients.Office.Excel.Functions.SPG(A121, "RD_CWOL_GLOBAL", "Issuer Credit Rating", "Local Currency LT|0")</f>
        <v>Stable</v>
      </c>
      <c r="P121" s="9" t="str">
        <f>_xll.SNL.Clients.Office.Excel.Functions.SPG(A121, "RD_RATING_ACTION_GLOBAL", "Issuer Credit Rating", "Local Currency LT|0")</f>
        <v>Upgrade | CreditWatch/Outlook (08/19/2014)</v>
      </c>
      <c r="Q121" s="10">
        <f>_xll.SNL.Clients.Office.Excel.Functions.SPG(A121, "RD_LAST_REVIEW_DATE_GLOBAL", "Issuer Credit Rating", "Local Currency LT")</f>
        <v>45596</v>
      </c>
      <c r="R121" s="10">
        <f>_xll.SNL.Clients.Office.Excel.Functions.SPG(A121, "RD_CREDIT_RATING_DATE_GLOBAL", "Issuer Credit Rating", "Local Currency LT|0")</f>
        <v>41870</v>
      </c>
      <c r="S121" s="10">
        <f>_xll.SNL.Clients.Office.Excel.Functions.SPG(A121, "RD_CREDIT_WATCH_OUTLOOK_DATE_GLOBAL", "Issuer Credit Rating", "Local Currency LT|0")</f>
        <v>41870</v>
      </c>
    </row>
    <row r="122" spans="1:19">
      <c r="A122" s="12" t="s">
        <v>1763</v>
      </c>
      <c r="B122" s="10">
        <f>_xll.SNL.Clients.Office.Excel.Functions.SPG(A122,"SP_IPO_DATE")</f>
        <v>43725</v>
      </c>
      <c r="C122" s="5">
        <f>_xll.SNL.Clients.Office.Excel.Functions.SPG(A122, "SP_VOLUME_AVG_WEEKLY_TO_SHARES_OUT", , "1M")</f>
        <v>6.924133067861292</v>
      </c>
      <c r="D122" s="5">
        <f>_xll.SNL.Clients.Office.Excel.Functions.SPG(A122, "SP_VOLUME_AVG_WEEKLY_TO_SHARES_OUT", , "3M")</f>
        <v>5.9571673035854786</v>
      </c>
      <c r="E122" s="5">
        <f>_xll.SNL.Clients.Office.Excel.Functions.SPG(A122, "SP_VOLUME_AVG_DAILY_TO_1YR_AVG_DAILY", , "1M")</f>
        <v>102.07</v>
      </c>
      <c r="F122" s="5">
        <f>_xll.SNL.Clients.Office.Excel.Functions.SPG(A122, "SP_VOLUME_AVG_DAILY_TO_1YR_AVG_DAILY", , "3M")</f>
        <v>87.82</v>
      </c>
      <c r="G122" s="9" t="str">
        <f>_xll.SNL.Clients.Office.Excel.Functions.SPG(A122, "IQ_SECTOR")</f>
        <v>Health Care</v>
      </c>
      <c r="H122" s="9" t="str">
        <f>_xll.SNL.Clients.Office.Excel.Functions.SPG(A122, "IQ_INDUSTRY_GROUP")</f>
        <v>Health Care Equipment and Services</v>
      </c>
      <c r="I122" s="9" t="str">
        <f>_xll.SNL.Clients.Office.Excel.Functions.SPG(A122, "IQ_INDUSTRY")</f>
        <v>Health Care Equipment and Supplies</v>
      </c>
      <c r="J122" s="9" t="str">
        <f>_xll.SNL.Clients.Office.Excel.Functions.SPG(A122, "IQ_PRIMARY_INDUSTRY")</f>
        <v>Health Care Equipment</v>
      </c>
      <c r="K122" s="9" t="str">
        <f>_xll.SNL.Clients.Office.Excel.Functions.SPG(A122, "NAICS_CODE", "Primary")</f>
        <v>339114 - Dental Equipment and Supplies Manufacturing</v>
      </c>
      <c r="L122" s="9" t="str">
        <f>_xll.SNL.Clients.Office.Excel.Functions.SPG(A122, "SP_TOPICTAG")</f>
        <v>Health Diagnostics; Dentistry; Infectious Diseases; Orthopaedics; Surgery</v>
      </c>
      <c r="M122" s="5">
        <f>_xll.SNL.Clients.Office.Excel.Functions.SPG(A122, "SP_PCT_SHARES_OWNED_ALL_INSTITUTIONS")</f>
        <v>114.26</v>
      </c>
      <c r="N122" s="9" t="str">
        <f>_xll.SNL.Clients.Office.Excel.Functions.SPG(A122, "RD_CREDIT_RATING_GLOBAL", "Issuer Credit Rating", "Local Currency LT|0")</f>
        <v/>
      </c>
      <c r="O122" s="9" t="str">
        <f>_xll.SNL.Clients.Office.Excel.Functions.SPG(A122, "RD_CWOL_GLOBAL", "Issuer Credit Rating", "Local Currency LT|0")</f>
        <v/>
      </c>
      <c r="P122" s="9" t="str">
        <f>_xll.SNL.Clients.Office.Excel.Functions.SPG(A122, "RD_RATING_ACTION_GLOBAL", "Issuer Credit Rating", "Local Currency LT|0")</f>
        <v/>
      </c>
      <c r="Q122" s="10" t="str">
        <f>_xll.SNL.Clients.Office.Excel.Functions.SPG(A122, "RD_LAST_REVIEW_DATE_GLOBAL", "Issuer Credit Rating", "Local Currency LT")</f>
        <v/>
      </c>
      <c r="R122" s="10" t="str">
        <f>_xll.SNL.Clients.Office.Excel.Functions.SPG(A122, "RD_CREDIT_RATING_DATE_GLOBAL", "Issuer Credit Rating", "Local Currency LT|0")</f>
        <v/>
      </c>
      <c r="S122" s="10" t="str">
        <f>_xll.SNL.Clients.Office.Excel.Functions.SPG(A122, "RD_CREDIT_WATCH_OUTLOOK_DATE_GLOBAL", "Issuer Credit Rating", "Local Currency LT|0")</f>
        <v/>
      </c>
    </row>
    <row r="123" spans="1:19">
      <c r="A123" s="12" t="s">
        <v>1764</v>
      </c>
      <c r="B123" s="10">
        <f>_xll.SNL.Clients.Office.Excel.Functions.SPG(A123,"SP_IPO_DATE")</f>
        <v>35752</v>
      </c>
      <c r="C123" s="5">
        <f>_xll.SNL.Clients.Office.Excel.Functions.SPG(A123, "SP_VOLUME_AVG_WEEKLY_TO_SHARES_OUT", , "1M")</f>
        <v>4.0145704312622872</v>
      </c>
      <c r="D123" s="5">
        <f>_xll.SNL.Clients.Office.Excel.Functions.SPG(A123, "SP_VOLUME_AVG_WEEKLY_TO_SHARES_OUT", , "3M")</f>
        <v>3.6385902565318919</v>
      </c>
      <c r="E123" s="5">
        <f>_xll.SNL.Clients.Office.Excel.Functions.SPG(A123, "SP_VOLUME_AVG_DAILY_TO_1YR_AVG_DAILY", , "1M")</f>
        <v>104.01</v>
      </c>
      <c r="F123" s="5">
        <f>_xll.SNL.Clients.Office.Excel.Functions.SPG(A123, "SP_VOLUME_AVG_DAILY_TO_1YR_AVG_DAILY", , "3M")</f>
        <v>94.27</v>
      </c>
      <c r="G123" s="9" t="str">
        <f>_xll.SNL.Clients.Office.Excel.Functions.SPG(A123, "IQ_SECTOR")</f>
        <v>Real Estate</v>
      </c>
      <c r="H123" s="9" t="str">
        <f>_xll.SNL.Clients.Office.Excel.Functions.SPG(A123, "IQ_INDUSTRY_GROUP")</f>
        <v>Equity Real Estate Investment Trusts (REITs)</v>
      </c>
      <c r="I123" s="9" t="str">
        <f>_xll.SNL.Clients.Office.Excel.Functions.SPG(A123, "IQ_INDUSTRY")</f>
        <v>Specialized REITs</v>
      </c>
      <c r="J123" s="9" t="str">
        <f>_xll.SNL.Clients.Office.Excel.Functions.SPG(A123, "IQ_PRIMARY_INDUSTRY")</f>
        <v>Other Specialized REITs</v>
      </c>
      <c r="K123" s="9" t="str">
        <f>_xll.SNL.Clients.Office.Excel.Functions.SPG(A123, "NAICS_CODE", "Primary")</f>
        <v>531110 - Lessors of Residential Buildings and Dwellings</v>
      </c>
      <c r="L123" s="9" t="str">
        <f>_xll.SNL.Clients.Office.Excel.Functions.SPG(A123, "SP_TOPICTAG")</f>
        <v/>
      </c>
      <c r="M123" s="5">
        <f>_xll.SNL.Clients.Office.Excel.Functions.SPG(A123, "SP_PCT_SHARES_OWNED_ALL_INSTITUTIONS")</f>
        <v>71.5</v>
      </c>
      <c r="N123" s="9" t="str">
        <f>_xll.SNL.Clients.Office.Excel.Functions.SPG(A123, "RD_CREDIT_RATING_GLOBAL", "Issuer Credit Rating", "Local Currency LT|0")</f>
        <v>BB+</v>
      </c>
      <c r="O123" s="9" t="str">
        <f>_xll.SNL.Clients.Office.Excel.Functions.SPG(A123, "RD_CWOL_GLOBAL", "Issuer Credit Rating", "Local Currency LT|0")</f>
        <v>Stable</v>
      </c>
      <c r="P123" s="9" t="str">
        <f>_xll.SNL.Clients.Office.Excel.Functions.SPG(A123, "RD_RATING_ACTION_GLOBAL", "Issuer Credit Rating", "Local Currency LT|0")</f>
        <v>CreditWatch/Outlook (08/05/2021)</v>
      </c>
      <c r="Q123" s="10">
        <f>_xll.SNL.Clients.Office.Excel.Functions.SPG(A123, "RD_LAST_REVIEW_DATE_GLOBAL", "Issuer Credit Rating", "Local Currency LT")</f>
        <v>45566</v>
      </c>
      <c r="R123" s="10">
        <f>_xll.SNL.Clients.Office.Excel.Functions.SPG(A123, "RD_CREDIT_RATING_DATE_GLOBAL", "Issuer Credit Rating", "Local Currency LT|0")</f>
        <v>44116</v>
      </c>
      <c r="S123" s="10">
        <f>_xll.SNL.Clients.Office.Excel.Functions.SPG(A123, "RD_CREDIT_WATCH_OUTLOOK_DATE_GLOBAL", "Issuer Credit Rating", "Local Currency LT|0")</f>
        <v>44413</v>
      </c>
    </row>
    <row r="124" spans="1:19">
      <c r="A124" s="12" t="s">
        <v>1765</v>
      </c>
      <c r="B124" s="10">
        <f>_xll.SNL.Clients.Office.Excel.Functions.SPG(A124,"SP_IPO_DATE")</f>
        <v>43229</v>
      </c>
      <c r="C124" s="5">
        <f>_xll.SNL.Clients.Office.Excel.Functions.SPG(A124, "SP_VOLUME_AVG_WEEKLY_TO_SHARES_OUT", , "1M")</f>
        <v>4.8903223005885152</v>
      </c>
      <c r="D124" s="5">
        <f>_xll.SNL.Clients.Office.Excel.Functions.SPG(A124, "SP_VOLUME_AVG_WEEKLY_TO_SHARES_OUT", , "3M")</f>
        <v>4.1952023285346991</v>
      </c>
      <c r="E124" s="5">
        <f>_xll.SNL.Clients.Office.Excel.Functions.SPG(A124, "SP_VOLUME_AVG_DAILY_TO_1YR_AVG_DAILY", , "1M")</f>
        <v>120.9</v>
      </c>
      <c r="F124" s="5">
        <f>_xll.SNL.Clients.Office.Excel.Functions.SPG(A124, "SP_VOLUME_AVG_DAILY_TO_1YR_AVG_DAILY", , "3M")</f>
        <v>103.71</v>
      </c>
      <c r="G124" s="9" t="str">
        <f>_xll.SNL.Clients.Office.Excel.Functions.SPG(A124, "IQ_SECTOR")</f>
        <v>Financials</v>
      </c>
      <c r="H124" s="9" t="str">
        <f>_xll.SNL.Clients.Office.Excel.Functions.SPG(A124, "IQ_INDUSTRY_GROUP")</f>
        <v>Financial Services</v>
      </c>
      <c r="I124" s="9" t="str">
        <f>_xll.SNL.Clients.Office.Excel.Functions.SPG(A124, "IQ_INDUSTRY")</f>
        <v>Financial Services</v>
      </c>
      <c r="J124" s="9" t="str">
        <f>_xll.SNL.Clients.Office.Excel.Functions.SPG(A124, "IQ_PRIMARY_INDUSTRY")</f>
        <v>Diversified Financial Services</v>
      </c>
      <c r="K124" s="9" t="str">
        <f>_xll.SNL.Clients.Office.Excel.Functions.SPG(A124, "NAICS_CODE", "Primary")</f>
        <v>523940 - Portfolio Management and Investment Advice</v>
      </c>
      <c r="L124" s="9" t="str">
        <f>_xll.SNL.Clients.Office.Excel.Functions.SPG(A124, "SP_TOPICTAG")</f>
        <v>Energy Storage; Employee Benefits; Digital Brokerage; Utility Scale Solar</v>
      </c>
      <c r="M124" s="5">
        <f>_xll.SNL.Clients.Office.Excel.Functions.SPG(A124, "SP_PCT_SHARES_OWNED_ALL_INSTITUTIONS")</f>
        <v>127.66</v>
      </c>
      <c r="N124" s="9" t="str">
        <f>_xll.SNL.Clients.Office.Excel.Functions.SPG(A124, "RD_CREDIT_RATING_GLOBAL", "Issuer Credit Rating", "Local Currency LT|0")</f>
        <v>A-</v>
      </c>
      <c r="O124" s="9" t="str">
        <f>_xll.SNL.Clients.Office.Excel.Functions.SPG(A124, "RD_CWOL_GLOBAL", "Issuer Credit Rating", "Local Currency LT|0")</f>
        <v>Stable</v>
      </c>
      <c r="P124" s="9" t="str">
        <f>_xll.SNL.Clients.Office.Excel.Functions.SPG(A124, "RD_RATING_ACTION_GLOBAL", "Issuer Credit Rating", "Local Currency LT|0")</f>
        <v>Upgrade | CreditWatch/Outlook (02/05/2024)</v>
      </c>
      <c r="Q124" s="10">
        <f>_xll.SNL.Clients.Office.Excel.Functions.SPG(A124, "RD_LAST_REVIEW_DATE_GLOBAL", "Issuer Credit Rating", "Local Currency LT")</f>
        <v>45327</v>
      </c>
      <c r="R124" s="10">
        <f>_xll.SNL.Clients.Office.Excel.Functions.SPG(A124, "RD_CREDIT_RATING_DATE_GLOBAL", "Issuer Credit Rating", "Local Currency LT|0")</f>
        <v>45327</v>
      </c>
      <c r="S124" s="10">
        <f>_xll.SNL.Clients.Office.Excel.Functions.SPG(A124, "RD_CREDIT_WATCH_OUTLOOK_DATE_GLOBAL", "Issuer Credit Rating", "Local Currency LT|0")</f>
        <v>45327</v>
      </c>
    </row>
    <row r="125" spans="1:19">
      <c r="A125" s="12" t="s">
        <v>1766</v>
      </c>
      <c r="B125" s="10">
        <f>_xll.SNL.Clients.Office.Excel.Functions.SPG(A125,"SP_IPO_DATE")</f>
        <v>34024</v>
      </c>
      <c r="C125" s="5">
        <f>_xll.SNL.Clients.Office.Excel.Functions.SPG(A125, "SP_VOLUME_AVG_WEEKLY_TO_SHARES_OUT", , "1M")</f>
        <v>4.1230385631966842</v>
      </c>
      <c r="D125" s="5">
        <f>_xll.SNL.Clients.Office.Excel.Functions.SPG(A125, "SP_VOLUME_AVG_WEEKLY_TO_SHARES_OUT", , "3M")</f>
        <v>3.523244357127675</v>
      </c>
      <c r="E125" s="5">
        <f>_xll.SNL.Clients.Office.Excel.Functions.SPG(A125, "SP_VOLUME_AVG_DAILY_TO_1YR_AVG_DAILY", , "1M")</f>
        <v>126.24</v>
      </c>
      <c r="F125" s="5">
        <f>_xll.SNL.Clients.Office.Excel.Functions.SPG(A125, "SP_VOLUME_AVG_DAILY_TO_1YR_AVG_DAILY", , "3M")</f>
        <v>107.88</v>
      </c>
      <c r="G125" s="9" t="str">
        <f>_xll.SNL.Clients.Office.Excel.Functions.SPG(A125, "IQ_SECTOR")</f>
        <v>Real Estate</v>
      </c>
      <c r="H125" s="9" t="str">
        <f>_xll.SNL.Clients.Office.Excel.Functions.SPG(A125, "IQ_INDUSTRY_GROUP")</f>
        <v>Equity Real Estate Investment Trusts (REITs)</v>
      </c>
      <c r="I125" s="9" t="str">
        <f>_xll.SNL.Clients.Office.Excel.Functions.SPG(A125, "IQ_INDUSTRY")</f>
        <v>Residential REITs</v>
      </c>
      <c r="J125" s="9" t="str">
        <f>_xll.SNL.Clients.Office.Excel.Functions.SPG(A125, "IQ_PRIMARY_INDUSTRY")</f>
        <v>Single-Family Residential REITs</v>
      </c>
      <c r="K125" s="9" t="str">
        <f>_xll.SNL.Clients.Office.Excel.Functions.SPG(A125, "NAICS_CODE", "Primary")</f>
        <v>531110 - Lessors of Residential Buildings and Dwellings</v>
      </c>
      <c r="L125" s="9" t="str">
        <f>_xll.SNL.Clients.Office.Excel.Functions.SPG(A125, "SP_TOPICTAG")</f>
        <v/>
      </c>
      <c r="M125" s="5">
        <f>_xll.SNL.Clients.Office.Excel.Functions.SPG(A125, "SP_PCT_SHARES_OWNED_ALL_INSTITUTIONS")</f>
        <v>99.96</v>
      </c>
      <c r="N125" s="9" t="str">
        <f>_xll.SNL.Clients.Office.Excel.Functions.SPG(A125, "RD_CREDIT_RATING_GLOBAL", "Issuer Credit Rating", "Local Currency LT|0")</f>
        <v/>
      </c>
      <c r="O125" s="9" t="str">
        <f>_xll.SNL.Clients.Office.Excel.Functions.SPG(A125, "RD_CWOL_GLOBAL", "Issuer Credit Rating", "Local Currency LT|0")</f>
        <v/>
      </c>
      <c r="P125" s="9" t="str">
        <f>_xll.SNL.Clients.Office.Excel.Functions.SPG(A125, "RD_RATING_ACTION_GLOBAL", "Issuer Credit Rating", "Local Currency LT|0")</f>
        <v/>
      </c>
      <c r="Q125" s="10" t="str">
        <f>_xll.SNL.Clients.Office.Excel.Functions.SPG(A125, "RD_LAST_REVIEW_DATE_GLOBAL", "Issuer Credit Rating", "Local Currency LT")</f>
        <v/>
      </c>
      <c r="R125" s="10" t="str">
        <f>_xll.SNL.Clients.Office.Excel.Functions.SPG(A125, "RD_CREDIT_RATING_DATE_GLOBAL", "Issuer Credit Rating", "Local Currency LT|0")</f>
        <v/>
      </c>
      <c r="S125" s="10" t="str">
        <f>_xll.SNL.Clients.Office.Excel.Functions.SPG(A125, "RD_CREDIT_WATCH_OUTLOOK_DATE_GLOBAL", "Issuer Credit Rating", "Local Currency LT|0")</f>
        <v/>
      </c>
    </row>
    <row r="126" spans="1:19">
      <c r="A126" s="12" t="s">
        <v>1767</v>
      </c>
      <c r="B126" t="str">
        <f>_xll.SNL.Clients.Office.Excel.Functions.SPG(A126,"SP_IPO_DATE")</f>
        <v/>
      </c>
      <c r="C126" s="5">
        <f>_xll.SNL.Clients.Office.Excel.Functions.SPG(A126, "SP_VOLUME_AVG_WEEKLY_TO_SHARES_OUT", , "1M")</f>
        <v>1.4401929222543621</v>
      </c>
      <c r="D126" s="5">
        <f>_xll.SNL.Clients.Office.Excel.Functions.SPG(A126, "SP_VOLUME_AVG_WEEKLY_TO_SHARES_OUT", , "3M")</f>
        <v>1.9721716273660643</v>
      </c>
      <c r="E126" s="5">
        <f>_xll.SNL.Clients.Office.Excel.Functions.SPG(A126, "SP_VOLUME_AVG_DAILY_TO_1YR_AVG_DAILY", , "1M")</f>
        <v>68.13</v>
      </c>
      <c r="F126" s="5">
        <f>_xll.SNL.Clients.Office.Excel.Functions.SPG(A126, "SP_VOLUME_AVG_DAILY_TO_1YR_AVG_DAILY", , "3M")</f>
        <v>93.3</v>
      </c>
      <c r="G126" s="9" t="str">
        <f>_xll.SNL.Clients.Office.Excel.Functions.SPG(A126, "IQ_SECTOR")</f>
        <v>Industrials</v>
      </c>
      <c r="H126" s="9" t="str">
        <f>_xll.SNL.Clients.Office.Excel.Functions.SPG(A126, "IQ_INDUSTRY_GROUP")</f>
        <v>Capital Goods</v>
      </c>
      <c r="I126" s="9" t="str">
        <f>_xll.SNL.Clients.Office.Excel.Functions.SPG(A126, "IQ_INDUSTRY")</f>
        <v>Machinery</v>
      </c>
      <c r="J126" s="9" t="str">
        <f>_xll.SNL.Clients.Office.Excel.Functions.SPG(A126, "IQ_PRIMARY_INDUSTRY")</f>
        <v>Industrial Machinery and Supplies and Components</v>
      </c>
      <c r="K126" s="9" t="str">
        <f>_xll.SNL.Clients.Office.Excel.Functions.SPG(A126, "NAICS_CODE", "Primary")</f>
        <v>3335 - Metalworking Machinery Manufacturing</v>
      </c>
      <c r="L126" s="9" t="str">
        <f>_xll.SNL.Clients.Office.Excel.Functions.SPG(A126, "SP_TOPICTAG")</f>
        <v>Industrial Automation; Process Automation</v>
      </c>
      <c r="M126" s="5">
        <f>_xll.SNL.Clients.Office.Excel.Functions.SPG(A126, "SP_PCT_SHARES_OWNED_ALL_INSTITUTIONS")</f>
        <v>93.9</v>
      </c>
      <c r="N126" s="9" t="str">
        <f>_xll.SNL.Clients.Office.Excel.Functions.SPG(A126, "RD_CREDIT_RATING_GLOBAL", "Issuer Credit Rating", "Local Currency LT|0")</f>
        <v>BB+</v>
      </c>
      <c r="O126" s="9" t="str">
        <f>_xll.SNL.Clients.Office.Excel.Functions.SPG(A126, "RD_CWOL_GLOBAL", "Issuer Credit Rating", "Local Currency LT|0")</f>
        <v>Stable</v>
      </c>
      <c r="P126" s="9" t="str">
        <f>_xll.SNL.Clients.Office.Excel.Functions.SPG(A126, "RD_RATING_ACTION_GLOBAL", "Issuer Credit Rating", "Local Currency LT|0")</f>
        <v>New Rating | CreditWatch/Outlook (03/25/2024)</v>
      </c>
      <c r="Q126" s="10">
        <f>_xll.SNL.Clients.Office.Excel.Functions.SPG(A126, "RD_LAST_REVIEW_DATE_GLOBAL", "Issuer Credit Rating", "Local Currency LT")</f>
        <v>45376</v>
      </c>
      <c r="R126" s="10">
        <f>_xll.SNL.Clients.Office.Excel.Functions.SPG(A126, "RD_CREDIT_RATING_DATE_GLOBAL", "Issuer Credit Rating", "Local Currency LT|0")</f>
        <v>45376</v>
      </c>
      <c r="S126" s="10">
        <f>_xll.SNL.Clients.Office.Excel.Functions.SPG(A126, "RD_CREDIT_WATCH_OUTLOOK_DATE_GLOBAL", "Issuer Credit Rating", "Local Currency LT|0")</f>
        <v>45376</v>
      </c>
    </row>
    <row r="127" spans="1:19">
      <c r="A127" s="12" t="s">
        <v>1768</v>
      </c>
      <c r="B127" s="10">
        <f>_xll.SNL.Clients.Office.Excel.Functions.SPG(A127,"SP_IPO_DATE")</f>
        <v>41577</v>
      </c>
      <c r="C127" s="5">
        <f>_xll.SNL.Clients.Office.Excel.Functions.SPG(A127, "SP_VOLUME_AVG_WEEKLY_TO_SHARES_OUT", , "1M")</f>
        <v>3.6237910408927503</v>
      </c>
      <c r="D127" s="5">
        <f>_xll.SNL.Clients.Office.Excel.Functions.SPG(A127, "SP_VOLUME_AVG_WEEKLY_TO_SHARES_OUT", , "3M")</f>
        <v>3.4414200965888839</v>
      </c>
      <c r="E127" s="5">
        <f>_xll.SNL.Clients.Office.Excel.Functions.SPG(A127, "SP_VOLUME_AVG_DAILY_TO_1YR_AVG_DAILY", , "1M")</f>
        <v>134.09</v>
      </c>
      <c r="F127" s="5">
        <f>_xll.SNL.Clients.Office.Excel.Functions.SPG(A127, "SP_VOLUME_AVG_DAILY_TO_1YR_AVG_DAILY", , "3M")</f>
        <v>127.34</v>
      </c>
      <c r="G127" s="9" t="str">
        <f>_xll.SNL.Clients.Office.Excel.Functions.SPG(A127, "IQ_SECTOR")</f>
        <v>Financials</v>
      </c>
      <c r="H127" s="9" t="str">
        <f>_xll.SNL.Clients.Office.Excel.Functions.SPG(A127, "IQ_INDUSTRY_GROUP")</f>
        <v>Financial Services</v>
      </c>
      <c r="I127" s="9" t="str">
        <f>_xll.SNL.Clients.Office.Excel.Functions.SPG(A127, "IQ_INDUSTRY")</f>
        <v>Financial Services</v>
      </c>
      <c r="J127" s="9" t="str">
        <f>_xll.SNL.Clients.Office.Excel.Functions.SPG(A127, "IQ_PRIMARY_INDUSTRY")</f>
        <v>Commercial and Residential Mortgage Finance</v>
      </c>
      <c r="K127" s="9" t="str">
        <f>_xll.SNL.Clients.Office.Excel.Functions.SPG(A127, "NAICS_CODE", "Primary")</f>
        <v>524126 - Direct Property and Casualty Insurance Carriers</v>
      </c>
      <c r="L127" s="9" t="str">
        <f>_xll.SNL.Clients.Office.Excel.Functions.SPG(A127, "SP_TOPICTAG")</f>
        <v/>
      </c>
      <c r="M127" s="5">
        <f>_xll.SNL.Clients.Office.Excel.Functions.SPG(A127, "SP_PCT_SHARES_OWNED_ALL_INSTITUTIONS")</f>
        <v>95.78</v>
      </c>
      <c r="N127" s="9" t="str">
        <f>_xll.SNL.Clients.Office.Excel.Functions.SPG(A127, "RD_CREDIT_RATING_GLOBAL", "Issuer Credit Rating", "Local Currency LT|0")</f>
        <v>BBB-</v>
      </c>
      <c r="O127" s="9" t="str">
        <f>_xll.SNL.Clients.Office.Excel.Functions.SPG(A127, "RD_CWOL_GLOBAL", "Issuer Credit Rating", "Local Currency LT|0")</f>
        <v>Stable</v>
      </c>
      <c r="P127" s="9" t="str">
        <f>_xll.SNL.Clients.Office.Excel.Functions.SPG(A127, "RD_RATING_ACTION_GLOBAL", "Issuer Credit Rating", "Local Currency LT|0")</f>
        <v>New Rating | CreditWatch/Outlook (06/26/2024)</v>
      </c>
      <c r="Q127" s="10">
        <f>_xll.SNL.Clients.Office.Excel.Functions.SPG(A127, "RD_LAST_REVIEW_DATE_GLOBAL", "Issuer Credit Rating", "Local Currency LT")</f>
        <v>45569</v>
      </c>
      <c r="R127" s="10">
        <f>_xll.SNL.Clients.Office.Excel.Functions.SPG(A127, "RD_CREDIT_RATING_DATE_GLOBAL", "Issuer Credit Rating", "Local Currency LT|0")</f>
        <v>45469</v>
      </c>
      <c r="S127" s="10">
        <f>_xll.SNL.Clients.Office.Excel.Functions.SPG(A127, "RD_CREDIT_WATCH_OUTLOOK_DATE_GLOBAL", "Issuer Credit Rating", "Local Currency LT|0")</f>
        <v>45469</v>
      </c>
    </row>
    <row r="128" spans="1:19">
      <c r="A128" s="12" t="s">
        <v>1769</v>
      </c>
      <c r="B128" t="str">
        <f>_xll.SNL.Clients.Office.Excel.Functions.SPG(A128,"SP_IPO_DATE")</f>
        <v/>
      </c>
      <c r="C128" s="5">
        <f>_xll.SNL.Clients.Office.Excel.Functions.SPG(A128, "SP_VOLUME_AVG_WEEKLY_TO_SHARES_OUT", , "1M")</f>
        <v>2.7515807339496736</v>
      </c>
      <c r="D128" s="5">
        <f>_xll.SNL.Clients.Office.Excel.Functions.SPG(A128, "SP_VOLUME_AVG_WEEKLY_TO_SHARES_OUT", , "3M")</f>
        <v>2.5396455962090543</v>
      </c>
      <c r="E128" s="5">
        <f>_xll.SNL.Clients.Office.Excel.Functions.SPG(A128, "SP_VOLUME_AVG_DAILY_TO_1YR_AVG_DAILY", , "1M")</f>
        <v>103.69</v>
      </c>
      <c r="F128" s="5">
        <f>_xll.SNL.Clients.Office.Excel.Functions.SPG(A128, "SP_VOLUME_AVG_DAILY_TO_1YR_AVG_DAILY", , "3M")</f>
        <v>95.7</v>
      </c>
      <c r="G128" s="9" t="str">
        <f>_xll.SNL.Clients.Office.Excel.Functions.SPG(A128, "IQ_SECTOR")</f>
        <v>Utilities</v>
      </c>
      <c r="H128" s="9" t="str">
        <f>_xll.SNL.Clients.Office.Excel.Functions.SPG(A128, "IQ_INDUSTRY_GROUP")</f>
        <v>Utilities</v>
      </c>
      <c r="I128" s="9" t="str">
        <f>_xll.SNL.Clients.Office.Excel.Functions.SPG(A128, "IQ_INDUSTRY")</f>
        <v>Water Utilities</v>
      </c>
      <c r="J128" s="9" t="str">
        <f>_xll.SNL.Clients.Office.Excel.Functions.SPG(A128, "IQ_PRIMARY_INDUSTRY")</f>
        <v>Water Utilities</v>
      </c>
      <c r="K128" s="9" t="str">
        <f>_xll.SNL.Clients.Office.Excel.Functions.SPG(A128, "NAICS_CODE", "Primary")</f>
        <v>221310 - Water Supply and Irrigation Systems</v>
      </c>
      <c r="L128" s="9" t="str">
        <f>_xll.SNL.Clients.Office.Excel.Functions.SPG(A128, "SP_TOPICTAG")</f>
        <v>Clean Energy; Environmental Consulting; Environmental Engineering; Water Purification; Utility Scale Solar</v>
      </c>
      <c r="M128" s="5">
        <f>_xll.SNL.Clients.Office.Excel.Functions.SPG(A128, "SP_PCT_SHARES_OWNED_ALL_INSTITUTIONS")</f>
        <v>78.739999999999995</v>
      </c>
      <c r="N128" s="9" t="str">
        <f>_xll.SNL.Clients.Office.Excel.Functions.SPG(A128, "RD_CREDIT_RATING_GLOBAL", "Issuer Credit Rating", "Local Currency LT|0")</f>
        <v>A-</v>
      </c>
      <c r="O128" s="9" t="str">
        <f>_xll.SNL.Clients.Office.Excel.Functions.SPG(A128, "RD_CWOL_GLOBAL", "Issuer Credit Rating", "Local Currency LT|0")</f>
        <v>Stable</v>
      </c>
      <c r="P128" s="9" t="str">
        <f>_xll.SNL.Clients.Office.Excel.Functions.SPG(A128, "RD_RATING_ACTION_GLOBAL", "Issuer Credit Rating", "Local Currency LT|0")</f>
        <v>Downgrade | CreditWatch/Outlook (03/19/2024)</v>
      </c>
      <c r="Q128" s="10">
        <f>_xll.SNL.Clients.Office.Excel.Functions.SPG(A128, "RD_LAST_REVIEW_DATE_GLOBAL", "Issuer Credit Rating", "Local Currency LT")</f>
        <v>45526</v>
      </c>
      <c r="R128" s="10">
        <f>_xll.SNL.Clients.Office.Excel.Functions.SPG(A128, "RD_CREDIT_RATING_DATE_GLOBAL", "Issuer Credit Rating", "Local Currency LT|0")</f>
        <v>45370</v>
      </c>
      <c r="S128" s="10">
        <f>_xll.SNL.Clients.Office.Excel.Functions.SPG(A128, "RD_CREDIT_WATCH_OUTLOOK_DATE_GLOBAL", "Issuer Credit Rating", "Local Currency LT|0")</f>
        <v>45370</v>
      </c>
    </row>
    <row r="129" spans="1:19">
      <c r="A129" s="12" t="s">
        <v>1770</v>
      </c>
      <c r="B129" s="10">
        <f>_xll.SNL.Clients.Office.Excel.Functions.SPG(A129,"SP_IPO_DATE")</f>
        <v>35495</v>
      </c>
      <c r="C129" s="5">
        <f>_xll.SNL.Clients.Office.Excel.Functions.SPG(A129, "SP_VOLUME_AVG_WEEKLY_TO_SHARES_OUT", , "1M")</f>
        <v>2.9839461692547955</v>
      </c>
      <c r="D129" s="5">
        <f>_xll.SNL.Clients.Office.Excel.Functions.SPG(A129, "SP_VOLUME_AVG_WEEKLY_TO_SHARES_OUT", , "3M")</f>
        <v>2.8405769924620334</v>
      </c>
      <c r="E129" s="5">
        <f>_xll.SNL.Clients.Office.Excel.Functions.SPG(A129, "SP_VOLUME_AVG_DAILY_TO_1YR_AVG_DAILY", , "1M")</f>
        <v>88.81</v>
      </c>
      <c r="F129" s="5">
        <f>_xll.SNL.Clients.Office.Excel.Functions.SPG(A129, "SP_VOLUME_AVG_DAILY_TO_1YR_AVG_DAILY", , "3M")</f>
        <v>84.54</v>
      </c>
      <c r="G129" s="9" t="str">
        <f>_xll.SNL.Clients.Office.Excel.Functions.SPG(A129, "IQ_SECTOR")</f>
        <v>Financials</v>
      </c>
      <c r="H129" s="9" t="str">
        <f>_xll.SNL.Clients.Office.Excel.Functions.SPG(A129, "IQ_INDUSTRY_GROUP")</f>
        <v>Financial Services</v>
      </c>
      <c r="I129" s="9" t="str">
        <f>_xll.SNL.Clients.Office.Excel.Functions.SPG(A129, "IQ_INDUSTRY")</f>
        <v>Financial Services</v>
      </c>
      <c r="J129" s="9" t="str">
        <f>_xll.SNL.Clients.Office.Excel.Functions.SPG(A129, "IQ_PRIMARY_INDUSTRY")</f>
        <v>Transaction and Payment Processing Services</v>
      </c>
      <c r="K129" s="9" t="str">
        <f>_xll.SNL.Clients.Office.Excel.Functions.SPG(A129, "NAICS_CODE", "Primary")</f>
        <v>522320 - Financial Transactions Processing, Reserve, and Clearinghouse Activities</v>
      </c>
      <c r="L129" s="9" t="str">
        <f>_xll.SNL.Clients.Office.Excel.Functions.SPG(A129, "SP_TOPICTAG")</f>
        <v>Anti-Fraud; Fintech; Authentication; Cloud Infrastructure; Process Automation; Payment Facilitator Enablers; Online Payments</v>
      </c>
      <c r="M129" s="5">
        <f>_xll.SNL.Clients.Office.Excel.Functions.SPG(A129, "SP_PCT_SHARES_OWNED_ALL_INSTITUTIONS")</f>
        <v>93.82</v>
      </c>
      <c r="N129" s="9" t="str">
        <f>_xll.SNL.Clients.Office.Excel.Functions.SPG(A129, "RD_CREDIT_RATING_GLOBAL", "Issuer Credit Rating", "Local Currency LT|0")</f>
        <v>BBB</v>
      </c>
      <c r="O129" s="9" t="str">
        <f>_xll.SNL.Clients.Office.Excel.Functions.SPG(A129, "RD_CWOL_GLOBAL", "Issuer Credit Rating", "Local Currency LT|0")</f>
        <v>Stable</v>
      </c>
      <c r="P129" s="9" t="str">
        <f>_xll.SNL.Clients.Office.Excel.Functions.SPG(A129, "RD_RATING_ACTION_GLOBAL", "Issuer Credit Rating", "Local Currency LT|0")</f>
        <v>CreditWatch/Outlook (09/15/2022)</v>
      </c>
      <c r="Q129" s="10">
        <f>_xll.SNL.Clients.Office.Excel.Functions.SPG(A129, "RD_LAST_REVIEW_DATE_GLOBAL", "Issuer Credit Rating", "Local Currency LT")</f>
        <v>45554</v>
      </c>
      <c r="R129" s="10">
        <f>_xll.SNL.Clients.Office.Excel.Functions.SPG(A129, "RD_CREDIT_RATING_DATE_GLOBAL", "Issuer Credit Rating", "Local Currency LT|0")</f>
        <v>43714</v>
      </c>
      <c r="S129" s="10">
        <f>_xll.SNL.Clients.Office.Excel.Functions.SPG(A129, "RD_CREDIT_WATCH_OUTLOOK_DATE_GLOBAL", "Issuer Credit Rating", "Local Currency LT|0")</f>
        <v>44819</v>
      </c>
    </row>
    <row r="130" spans="1:19">
      <c r="A130" s="12" t="s">
        <v>1771</v>
      </c>
      <c r="B130" s="10">
        <f>_xll.SNL.Clients.Office.Excel.Functions.SPG(A130,"SP_IPO_DATE")</f>
        <v>38939</v>
      </c>
      <c r="C130" s="5">
        <f>_xll.SNL.Clients.Office.Excel.Functions.SPG(A130, "SP_VOLUME_AVG_WEEKLY_TO_SHARES_OUT", , "1M")</f>
        <v>5.0446956696508494</v>
      </c>
      <c r="D130" s="5">
        <f>_xll.SNL.Clients.Office.Excel.Functions.SPG(A130, "SP_VOLUME_AVG_WEEKLY_TO_SHARES_OUT", , "3M")</f>
        <v>4.4523192247367271</v>
      </c>
      <c r="E130" s="5">
        <f>_xll.SNL.Clients.Office.Excel.Functions.SPG(A130, "SP_VOLUME_AVG_DAILY_TO_1YR_AVG_DAILY", , "1M")</f>
        <v>111.83</v>
      </c>
      <c r="F130" s="5">
        <f>_xll.SNL.Clients.Office.Excel.Functions.SPG(A130, "SP_VOLUME_AVG_DAILY_TO_1YR_AVG_DAILY", , "3M")</f>
        <v>98.7</v>
      </c>
      <c r="G130" s="9" t="str">
        <f>_xll.SNL.Clients.Office.Excel.Functions.SPG(A130, "IQ_SECTOR")</f>
        <v>Financials</v>
      </c>
      <c r="H130" s="9" t="str">
        <f>_xll.SNL.Clients.Office.Excel.Functions.SPG(A130, "IQ_INDUSTRY_GROUP")</f>
        <v>Financial Services</v>
      </c>
      <c r="I130" s="9" t="str">
        <f>_xll.SNL.Clients.Office.Excel.Functions.SPG(A130, "IQ_INDUSTRY")</f>
        <v>Capital Markets</v>
      </c>
      <c r="J130" s="9" t="str">
        <f>_xll.SNL.Clients.Office.Excel.Functions.SPG(A130, "IQ_PRIMARY_INDUSTRY")</f>
        <v>Investment Banking and Brokerage</v>
      </c>
      <c r="K130" s="9" t="str">
        <f>_xll.SNL.Clients.Office.Excel.Functions.SPG(A130, "NAICS_CODE", "Primary")</f>
        <v>5231 - Securities and Commodity Contracts Intermediation and Brokerage</v>
      </c>
      <c r="L130" s="9" t="str">
        <f>_xll.SNL.Clients.Office.Excel.Functions.SPG(A130, "SP_TOPICTAG")</f>
        <v/>
      </c>
      <c r="M130" s="5">
        <f>_xll.SNL.Clients.Office.Excel.Functions.SPG(A130, "SP_PCT_SHARES_OWNED_ALL_INSTITUTIONS")</f>
        <v>88.94</v>
      </c>
      <c r="N130" s="9" t="str">
        <f>_xll.SNL.Clients.Office.Excel.Functions.SPG(A130, "RD_CREDIT_RATING_GLOBAL", "Issuer Credit Rating", "Local Currency LT|0")</f>
        <v/>
      </c>
      <c r="O130" s="9" t="str">
        <f>_xll.SNL.Clients.Office.Excel.Functions.SPG(A130, "RD_CWOL_GLOBAL", "Issuer Credit Rating", "Local Currency LT|0")</f>
        <v/>
      </c>
      <c r="P130" s="9" t="str">
        <f>_xll.SNL.Clients.Office.Excel.Functions.SPG(A130, "RD_RATING_ACTION_GLOBAL", "Issuer Credit Rating", "Local Currency LT|0")</f>
        <v/>
      </c>
      <c r="Q130" s="10" t="str">
        <f>_xll.SNL.Clients.Office.Excel.Functions.SPG(A130, "RD_LAST_REVIEW_DATE_GLOBAL", "Issuer Credit Rating", "Local Currency LT")</f>
        <v/>
      </c>
      <c r="R130" s="10" t="str">
        <f>_xll.SNL.Clients.Office.Excel.Functions.SPG(A130, "RD_CREDIT_RATING_DATE_GLOBAL", "Issuer Credit Rating", "Local Currency LT|0")</f>
        <v/>
      </c>
      <c r="S130" s="10" t="str">
        <f>_xll.SNL.Clients.Office.Excel.Functions.SPG(A130, "RD_CREDIT_WATCH_OUTLOOK_DATE_GLOBAL", "Issuer Credit Rating", "Local Currency LT|0")</f>
        <v/>
      </c>
    </row>
    <row r="131" spans="1:19">
      <c r="A131" s="12" t="s">
        <v>1772</v>
      </c>
      <c r="B131" s="10">
        <f>_xll.SNL.Clients.Office.Excel.Functions.SPG(A131,"SP_IPO_DATE")</f>
        <v>36626</v>
      </c>
      <c r="C131" s="5">
        <f>_xll.SNL.Clients.Office.Excel.Functions.SPG(A131, "SP_VOLUME_AVG_WEEKLY_TO_SHARES_OUT", , "1M")</f>
        <v>4.6734348776074395</v>
      </c>
      <c r="D131" s="5">
        <f>_xll.SNL.Clients.Office.Excel.Functions.SPG(A131, "SP_VOLUME_AVG_WEEKLY_TO_SHARES_OUT", , "3M")</f>
        <v>3.8645770583296284</v>
      </c>
      <c r="E131" s="5">
        <f>_xll.SNL.Clients.Office.Excel.Functions.SPG(A131, "SP_VOLUME_AVG_DAILY_TO_1YR_AVG_DAILY", , "1M")</f>
        <v>127.57</v>
      </c>
      <c r="F131" s="5">
        <f>_xll.SNL.Clients.Office.Excel.Functions.SPG(A131, "SP_VOLUME_AVG_DAILY_TO_1YR_AVG_DAILY", , "3M")</f>
        <v>105.49</v>
      </c>
      <c r="G131" s="9" t="str">
        <f>_xll.SNL.Clients.Office.Excel.Functions.SPG(A131, "IQ_SECTOR")</f>
        <v>Health Care</v>
      </c>
      <c r="H131" s="9" t="str">
        <f>_xll.SNL.Clients.Office.Excel.Functions.SPG(A131, "IQ_INDUSTRY_GROUP")</f>
        <v>Pharmaceuticals, Biotechnology and Life Sciences</v>
      </c>
      <c r="I131" s="9" t="str">
        <f>_xll.SNL.Clients.Office.Excel.Functions.SPG(A131, "IQ_INDUSTRY")</f>
        <v>Biotechnology</v>
      </c>
      <c r="J131" s="9" t="str">
        <f>_xll.SNL.Clients.Office.Excel.Functions.SPG(A131, "IQ_PRIMARY_INDUSTRY")</f>
        <v>Biotechnology</v>
      </c>
      <c r="K131" s="9" t="str">
        <f>_xll.SNL.Clients.Office.Excel.Functions.SPG(A131, "NAICS_CODE", "Primary")</f>
        <v>325414 - Biological Product (except Diagnostic) Manufacturing</v>
      </c>
      <c r="L131" s="9" t="str">
        <f>_xll.SNL.Clients.Office.Excel.Functions.SPG(A131, "SP_TOPICTAG")</f>
        <v>Genetics; Endocrinology; Hematology; Hepatology; Immunology; Nephrology; Oncology</v>
      </c>
      <c r="M131" s="5">
        <f>_xll.SNL.Clients.Office.Excel.Functions.SPG(A131, "SP_PCT_SHARES_OWNED_ALL_INSTITUTIONS")</f>
        <v>73.05</v>
      </c>
      <c r="N131" s="9" t="str">
        <f>_xll.SNL.Clients.Office.Excel.Functions.SPG(A131, "RD_CREDIT_RATING_GLOBAL", "Issuer Credit Rating", "Local Currency LT|0")</f>
        <v/>
      </c>
      <c r="O131" s="9" t="str">
        <f>_xll.SNL.Clients.Office.Excel.Functions.SPG(A131, "RD_CWOL_GLOBAL", "Issuer Credit Rating", "Local Currency LT|0")</f>
        <v/>
      </c>
      <c r="P131" s="9" t="str">
        <f>_xll.SNL.Clients.Office.Excel.Functions.SPG(A131, "RD_RATING_ACTION_GLOBAL", "Issuer Credit Rating", "Local Currency LT|0")</f>
        <v/>
      </c>
      <c r="Q131" s="10" t="str">
        <f>_xll.SNL.Clients.Office.Excel.Functions.SPG(A131, "RD_LAST_REVIEW_DATE_GLOBAL", "Issuer Credit Rating", "Local Currency LT")</f>
        <v/>
      </c>
      <c r="R131" s="10" t="str">
        <f>_xll.SNL.Clients.Office.Excel.Functions.SPG(A131, "RD_CREDIT_RATING_DATE_GLOBAL", "Issuer Credit Rating", "Local Currency LT|0")</f>
        <v/>
      </c>
      <c r="S131" s="10" t="str">
        <f>_xll.SNL.Clients.Office.Excel.Functions.SPG(A131, "RD_CREDIT_WATCH_OUTLOOK_DATE_GLOBAL", "Issuer Credit Rating", "Local Currency LT|0")</f>
        <v/>
      </c>
    </row>
    <row r="132" spans="1:19">
      <c r="A132" s="12" t="s">
        <v>1773</v>
      </c>
      <c r="B132" s="10">
        <f>_xll.SNL.Clients.Office.Excel.Functions.SPG(A132,"SP_IPO_DATE")</f>
        <v>39009</v>
      </c>
      <c r="C132" s="5">
        <f>_xll.SNL.Clients.Office.Excel.Functions.SPG(A132, "SP_VOLUME_AVG_WEEKLY_TO_SHARES_OUT", , "1M")</f>
        <v>3.2870794786808029</v>
      </c>
      <c r="D132" s="5">
        <f>_xll.SNL.Clients.Office.Excel.Functions.SPG(A132, "SP_VOLUME_AVG_WEEKLY_TO_SHARES_OUT", , "3M")</f>
        <v>2.6473303588596147</v>
      </c>
      <c r="E132" s="5">
        <f>_xll.SNL.Clients.Office.Excel.Functions.SPG(A132, "SP_VOLUME_AVG_DAILY_TO_1YR_AVG_DAILY", , "1M")</f>
        <v>111.15</v>
      </c>
      <c r="F132" s="5">
        <f>_xll.SNL.Clients.Office.Excel.Functions.SPG(A132, "SP_VOLUME_AVG_DAILY_TO_1YR_AVG_DAILY", , "3M")</f>
        <v>89.52</v>
      </c>
      <c r="G132" s="9" t="str">
        <f>_xll.SNL.Clients.Office.Excel.Functions.SPG(A132, "IQ_SECTOR")</f>
        <v>Industrials</v>
      </c>
      <c r="H132" s="9" t="str">
        <f>_xll.SNL.Clients.Office.Excel.Functions.SPG(A132, "IQ_INDUSTRY_GROUP")</f>
        <v>Commercial and Professional Services</v>
      </c>
      <c r="I132" s="9" t="str">
        <f>_xll.SNL.Clients.Office.Excel.Functions.SPG(A132, "IQ_INDUSTRY")</f>
        <v>Professional Services</v>
      </c>
      <c r="J132" s="9" t="str">
        <f>_xll.SNL.Clients.Office.Excel.Functions.SPG(A132, "IQ_PRIMARY_INDUSTRY")</f>
        <v>Data Processing and Outsourced Services</v>
      </c>
      <c r="K132" s="9" t="str">
        <f>_xll.SNL.Clients.Office.Excel.Functions.SPG(A132, "NAICS_CODE", "Primary")</f>
        <v>518210 - Computing Infrastructure Providers, Data Processing, Web Hosting, and Related Services</v>
      </c>
      <c r="L132" s="9" t="str">
        <f>_xll.SNL.Clients.Office.Excel.Functions.SPG(A132, "SP_TOPICTAG")</f>
        <v>Cloud Management; Data Integration; Machine Learning; Data Protection; Cloud Infrastructure; Process Automation; Artificial Intelligence</v>
      </c>
      <c r="M132" s="5">
        <f>_xll.SNL.Clients.Office.Excel.Functions.SPG(A132, "SP_PCT_SHARES_OWNED_ALL_INSTITUTIONS")</f>
        <v>98.85</v>
      </c>
      <c r="N132" s="9" t="str">
        <f>_xll.SNL.Clients.Office.Excel.Functions.SPG(A132, "RD_CREDIT_RATING_GLOBAL", "Issuer Credit Rating", "Local Currency LT|0")</f>
        <v/>
      </c>
      <c r="O132" s="9" t="str">
        <f>_xll.SNL.Clients.Office.Excel.Functions.SPG(A132, "RD_CWOL_GLOBAL", "Issuer Credit Rating", "Local Currency LT|0")</f>
        <v/>
      </c>
      <c r="P132" s="9" t="str">
        <f>_xll.SNL.Clients.Office.Excel.Functions.SPG(A132, "RD_RATING_ACTION_GLOBAL", "Issuer Credit Rating", "Local Currency LT|0")</f>
        <v/>
      </c>
      <c r="Q132" s="10" t="str">
        <f>_xll.SNL.Clients.Office.Excel.Functions.SPG(A132, "RD_LAST_REVIEW_DATE_GLOBAL", "Issuer Credit Rating", "Local Currency LT")</f>
        <v/>
      </c>
      <c r="R132" s="10" t="str">
        <f>_xll.SNL.Clients.Office.Excel.Functions.SPG(A132, "RD_CREDIT_RATING_DATE_GLOBAL", "Issuer Credit Rating", "Local Currency LT|0")</f>
        <v/>
      </c>
      <c r="S132" s="10" t="str">
        <f>_xll.SNL.Clients.Office.Excel.Functions.SPG(A132, "RD_CREDIT_WATCH_OUTLOOK_DATE_GLOBAL", "Issuer Credit Rating", "Local Currency LT|0")</f>
        <v/>
      </c>
    </row>
    <row r="133" spans="1:19">
      <c r="A133" s="12" t="s">
        <v>1774</v>
      </c>
      <c r="B133" t="str">
        <f>_xll.SNL.Clients.Office.Excel.Functions.SPG(A133,"SP_IPO_DATE")</f>
        <v/>
      </c>
      <c r="C133" s="5">
        <f>_xll.SNL.Clients.Office.Excel.Functions.SPG(A133, "SP_VOLUME_AVG_WEEKLY_TO_SHARES_OUT", , "1M")</f>
        <v>6.0736252020741786</v>
      </c>
      <c r="D133" s="5">
        <f>_xll.SNL.Clients.Office.Excel.Functions.SPG(A133, "SP_VOLUME_AVG_WEEKLY_TO_SHARES_OUT", , "3M")</f>
        <v>5.7004763211478204</v>
      </c>
      <c r="E133" s="5">
        <f>_xll.SNL.Clients.Office.Excel.Functions.SPG(A133, "SP_VOLUME_AVG_DAILY_TO_1YR_AVG_DAILY", , "1M")</f>
        <v>129.22999999999999</v>
      </c>
      <c r="F133" s="5">
        <f>_xll.SNL.Clients.Office.Excel.Functions.SPG(A133, "SP_VOLUME_AVG_DAILY_TO_1YR_AVG_DAILY", , "3M")</f>
        <v>121.29</v>
      </c>
      <c r="G133" s="9" t="str">
        <f>_xll.SNL.Clients.Office.Excel.Functions.SPG(A133, "IQ_SECTOR")</f>
        <v>Energy</v>
      </c>
      <c r="H133" s="9" t="str">
        <f>_xll.SNL.Clients.Office.Excel.Functions.SPG(A133, "IQ_INDUSTRY_GROUP")</f>
        <v>Energy</v>
      </c>
      <c r="I133" s="9" t="str">
        <f>_xll.SNL.Clients.Office.Excel.Functions.SPG(A133, "IQ_INDUSTRY")</f>
        <v>Oil, Gas and Consumable Fuels</v>
      </c>
      <c r="J133" s="9" t="str">
        <f>_xll.SNL.Clients.Office.Excel.Functions.SPG(A133, "IQ_PRIMARY_INDUSTRY")</f>
        <v>Oil and Gas Exploration and Production</v>
      </c>
      <c r="K133" s="9" t="str">
        <f>_xll.SNL.Clients.Office.Excel.Functions.SPG(A133, "NAICS_CODE", "Primary")</f>
        <v>2111 - Oil and Gas Extraction</v>
      </c>
      <c r="L133" s="9" t="str">
        <f>_xll.SNL.Clients.Office.Excel.Functions.SPG(A133, "SP_TOPICTAG")</f>
        <v/>
      </c>
      <c r="M133" s="5">
        <f>_xll.SNL.Clients.Office.Excel.Functions.SPG(A133, "SP_PCT_SHARES_OWNED_ALL_INSTITUTIONS")</f>
        <v>72.209999999999994</v>
      </c>
      <c r="N133" s="9" t="str">
        <f>_xll.SNL.Clients.Office.Excel.Functions.SPG(A133, "RD_CREDIT_RATING_GLOBAL", "Issuer Credit Rating", "Local Currency LT|0")</f>
        <v>BBB-</v>
      </c>
      <c r="O133" s="9" t="str">
        <f>_xll.SNL.Clients.Office.Excel.Functions.SPG(A133, "RD_CWOL_GLOBAL", "Issuer Credit Rating", "Local Currency LT|0")</f>
        <v>Stable</v>
      </c>
      <c r="P133" s="9" t="str">
        <f>_xll.SNL.Clients.Office.Excel.Functions.SPG(A133, "RD_RATING_ACTION_GLOBAL", "Issuer Credit Rating", "Local Currency LT|0")</f>
        <v>Upgrade | CreditWatch/Outlook (10/01/2024)</v>
      </c>
      <c r="Q133" s="10">
        <f>_xll.SNL.Clients.Office.Excel.Functions.SPG(A133, "RD_LAST_REVIEW_DATE_GLOBAL", "Issuer Credit Rating", "Local Currency LT")</f>
        <v>45593</v>
      </c>
      <c r="R133" s="10">
        <f>_xll.SNL.Clients.Office.Excel.Functions.SPG(A133, "RD_CREDIT_RATING_DATE_GLOBAL", "Issuer Credit Rating", "Local Currency LT|0")</f>
        <v>45566</v>
      </c>
      <c r="S133" s="10">
        <f>_xll.SNL.Clients.Office.Excel.Functions.SPG(A133, "RD_CREDIT_WATCH_OUTLOOK_DATE_GLOBAL", "Issuer Credit Rating", "Local Currency LT|0")</f>
        <v>45566</v>
      </c>
    </row>
    <row r="134" spans="1:19">
      <c r="A134" s="12" t="s">
        <v>1775</v>
      </c>
      <c r="B134" t="str">
        <f>_xll.SNL.Clients.Office.Excel.Functions.SPG(A134,"SP_IPO_DATE")</f>
        <v/>
      </c>
      <c r="C134" s="5">
        <f>_xll.SNL.Clients.Office.Excel.Functions.SPG(A134, "SP_VOLUME_AVG_WEEKLY_TO_SHARES_OUT", , "1M")</f>
        <v>2.2577495228882003</v>
      </c>
      <c r="D134" s="5">
        <f>_xll.SNL.Clients.Office.Excel.Functions.SPG(A134, "SP_VOLUME_AVG_WEEKLY_TO_SHARES_OUT", , "3M")</f>
        <v>2.2998906816417484</v>
      </c>
      <c r="E134" s="5">
        <f>_xll.SNL.Clients.Office.Excel.Functions.SPG(A134, "SP_VOLUME_AVG_DAILY_TO_1YR_AVG_DAILY", , "1M")</f>
        <v>101.05</v>
      </c>
      <c r="F134" s="5">
        <f>_xll.SNL.Clients.Office.Excel.Functions.SPG(A134, "SP_VOLUME_AVG_DAILY_TO_1YR_AVG_DAILY", , "3M")</f>
        <v>102.94</v>
      </c>
      <c r="G134" s="9" t="str">
        <f>_xll.SNL.Clients.Office.Excel.Functions.SPG(A134, "IQ_SECTOR")</f>
        <v>Industrials</v>
      </c>
      <c r="H134" s="9" t="str">
        <f>_xll.SNL.Clients.Office.Excel.Functions.SPG(A134, "IQ_INDUSTRY_GROUP")</f>
        <v>Commercial and Professional Services</v>
      </c>
      <c r="I134" s="9" t="str">
        <f>_xll.SNL.Clients.Office.Excel.Functions.SPG(A134, "IQ_INDUSTRY")</f>
        <v>Professional Services</v>
      </c>
      <c r="J134" s="9" t="str">
        <f>_xll.SNL.Clients.Office.Excel.Functions.SPG(A134, "IQ_PRIMARY_INDUSTRY")</f>
        <v>Research and Consulting Services</v>
      </c>
      <c r="K134" s="9" t="str">
        <f>_xll.SNL.Clients.Office.Excel.Functions.SPG(A134, "NAICS_CODE", "Primary")</f>
        <v>541690 - Other Scientific and Technical Consulting Services</v>
      </c>
      <c r="L134" s="9" t="str">
        <f>_xll.SNL.Clients.Office.Excel.Functions.SPG(A134, "SP_TOPICTAG")</f>
        <v>Environmental Consulting; Environmental Engineering; Predictive Analytics; Assistive Technology; Security Management</v>
      </c>
      <c r="M134" s="5">
        <f>_xll.SNL.Clients.Office.Excel.Functions.SPG(A134, "SP_PCT_SHARES_OWNED_ALL_INSTITUTIONS")</f>
        <v>92.46</v>
      </c>
      <c r="N134" s="9" t="str">
        <f>_xll.SNL.Clients.Office.Excel.Functions.SPG(A134, "RD_CREDIT_RATING_GLOBAL", "Issuer Credit Rating", "Local Currency LT|0")</f>
        <v/>
      </c>
      <c r="O134" s="9" t="str">
        <f>_xll.SNL.Clients.Office.Excel.Functions.SPG(A134, "RD_CWOL_GLOBAL", "Issuer Credit Rating", "Local Currency LT|0")</f>
        <v/>
      </c>
      <c r="P134" s="9" t="str">
        <f>_xll.SNL.Clients.Office.Excel.Functions.SPG(A134, "RD_RATING_ACTION_GLOBAL", "Issuer Credit Rating", "Local Currency LT|0")</f>
        <v/>
      </c>
      <c r="Q134" s="10" t="str">
        <f>_xll.SNL.Clients.Office.Excel.Functions.SPG(A134, "RD_LAST_REVIEW_DATE_GLOBAL", "Issuer Credit Rating", "Local Currency LT")</f>
        <v/>
      </c>
      <c r="R134" s="10" t="str">
        <f>_xll.SNL.Clients.Office.Excel.Functions.SPG(A134, "RD_CREDIT_RATING_DATE_GLOBAL", "Issuer Credit Rating", "Local Currency LT|0")</f>
        <v/>
      </c>
      <c r="S134" s="10" t="str">
        <f>_xll.SNL.Clients.Office.Excel.Functions.SPG(A134, "RD_CREDIT_WATCH_OUTLOOK_DATE_GLOBAL", "Issuer Credit Rating", "Local Currency LT|0")</f>
        <v/>
      </c>
    </row>
    <row r="135" spans="1:19">
      <c r="A135" s="12" t="s">
        <v>1776</v>
      </c>
      <c r="B135" t="str">
        <f>_xll.SNL.Clients.Office.Excel.Functions.SPG(A135,"SP_IPO_DATE")</f>
        <v/>
      </c>
      <c r="C135" s="5">
        <f>_xll.SNL.Clients.Office.Excel.Functions.SPG(A135, "SP_VOLUME_AVG_WEEKLY_TO_SHARES_OUT", , "1M")</f>
        <v>3.9848729124610682</v>
      </c>
      <c r="D135" s="5">
        <f>_xll.SNL.Clients.Office.Excel.Functions.SPG(A135, "SP_VOLUME_AVG_WEEKLY_TO_SHARES_OUT", , "3M")</f>
        <v>3.3675867885915518</v>
      </c>
      <c r="E135" s="5">
        <f>_xll.SNL.Clients.Office.Excel.Functions.SPG(A135, "SP_VOLUME_AVG_DAILY_TO_1YR_AVG_DAILY", , "1M")</f>
        <v>125.93</v>
      </c>
      <c r="F135" s="5">
        <f>_xll.SNL.Clients.Office.Excel.Functions.SPG(A135, "SP_VOLUME_AVG_DAILY_TO_1YR_AVG_DAILY", , "3M")</f>
        <v>106.42</v>
      </c>
      <c r="G135" s="9" t="str">
        <f>_xll.SNL.Clients.Office.Excel.Functions.SPG(A135, "IQ_SECTOR")</f>
        <v>Financials</v>
      </c>
      <c r="H135" s="9" t="str">
        <f>_xll.SNL.Clients.Office.Excel.Functions.SPG(A135, "IQ_INDUSTRY_GROUP")</f>
        <v>Banks</v>
      </c>
      <c r="I135" s="9" t="str">
        <f>_xll.SNL.Clients.Office.Excel.Functions.SPG(A135, "IQ_INDUSTRY")</f>
        <v>Banks</v>
      </c>
      <c r="J135" s="9" t="str">
        <f>_xll.SNL.Clients.Office.Excel.Functions.SPG(A135, "IQ_PRIMARY_INDUSTRY")</f>
        <v>Regional Banks</v>
      </c>
      <c r="K135" s="9" t="str">
        <f>_xll.SNL.Clients.Office.Excel.Functions.SPG(A135, "NAICS_CODE", "Primary")</f>
        <v>522110 - Commercial Banking</v>
      </c>
      <c r="L135" s="9" t="str">
        <f>_xll.SNL.Clients.Office.Excel.Functions.SPG(A135, "SP_TOPICTAG")</f>
        <v>Consumer Lending; Digital Brokerage</v>
      </c>
      <c r="M135" s="5">
        <f>_xll.SNL.Clients.Office.Excel.Functions.SPG(A135, "SP_PCT_SHARES_OWNED_ALL_INSTITUTIONS")</f>
        <v>81.02</v>
      </c>
      <c r="N135" s="9" t="str">
        <f>_xll.SNL.Clients.Office.Excel.Functions.SPG(A135, "RD_CREDIT_RATING_GLOBAL", "Issuer Credit Rating", "Local Currency LT|0")</f>
        <v>BBB-</v>
      </c>
      <c r="O135" s="9" t="str">
        <f>_xll.SNL.Clients.Office.Excel.Functions.SPG(A135, "RD_CWOL_GLOBAL", "Issuer Credit Rating", "Local Currency LT|0")</f>
        <v>Stable</v>
      </c>
      <c r="P135" s="9" t="str">
        <f>_xll.SNL.Clients.Office.Excel.Functions.SPG(A135, "RD_RATING_ACTION_GLOBAL", "Issuer Credit Rating", "Local Currency LT|0")</f>
        <v>New Rating | CreditWatch/Outlook (12/05/2019)</v>
      </c>
      <c r="Q135" s="10">
        <f>_xll.SNL.Clients.Office.Excel.Functions.SPG(A135, "RD_LAST_REVIEW_DATE_GLOBAL", "Issuer Credit Rating", "Local Currency LT")</f>
        <v>45443</v>
      </c>
      <c r="R135" s="10">
        <f>_xll.SNL.Clients.Office.Excel.Functions.SPG(A135, "RD_CREDIT_RATING_DATE_GLOBAL", "Issuer Credit Rating", "Local Currency LT|0")</f>
        <v>43804</v>
      </c>
      <c r="S135" s="10">
        <f>_xll.SNL.Clients.Office.Excel.Functions.SPG(A135, "RD_CREDIT_WATCH_OUTLOOK_DATE_GLOBAL", "Issuer Credit Rating", "Local Currency LT|0")</f>
        <v>43804</v>
      </c>
    </row>
    <row r="136" spans="1:19">
      <c r="A136" s="12" t="s">
        <v>1777</v>
      </c>
      <c r="B136" s="10">
        <f>_xll.SNL.Clients.Office.Excel.Functions.SPG(A136,"SP_IPO_DATE")</f>
        <v>40353</v>
      </c>
      <c r="C136" s="5">
        <f>_xll.SNL.Clients.Office.Excel.Functions.SPG(A136, "SP_VOLUME_AVG_WEEKLY_TO_SHARES_OUT", , "1M")</f>
        <v>11.768621498285292</v>
      </c>
      <c r="D136" s="5">
        <f>_xll.SNL.Clients.Office.Excel.Functions.SPG(A136, "SP_VOLUME_AVG_WEEKLY_TO_SHARES_OUT", , "3M")</f>
        <v>8.4809555311600384</v>
      </c>
      <c r="E136" s="5">
        <f>_xll.SNL.Clients.Office.Excel.Functions.SPG(A136, "SP_VOLUME_AVG_DAILY_TO_1YR_AVG_DAILY", , "1M")</f>
        <v>161.52000000000001</v>
      </c>
      <c r="F136" s="5">
        <f>_xll.SNL.Clients.Office.Excel.Functions.SPG(A136, "SP_VOLUME_AVG_DAILY_TO_1YR_AVG_DAILY", , "3M")</f>
        <v>116.4</v>
      </c>
      <c r="G136" s="9" t="str">
        <f>_xll.SNL.Clients.Office.Excel.Functions.SPG(A136, "IQ_SECTOR")</f>
        <v>Information Technology</v>
      </c>
      <c r="H136" s="9" t="str">
        <f>_xll.SNL.Clients.Office.Excel.Functions.SPG(A136, "IQ_INDUSTRY_GROUP")</f>
        <v>Technology Hardware and Equipment</v>
      </c>
      <c r="I136" s="9" t="str">
        <f>_xll.SNL.Clients.Office.Excel.Functions.SPG(A136, "IQ_INDUSTRY")</f>
        <v>Electronic Equipment, Instruments and Components</v>
      </c>
      <c r="J136" s="9" t="str">
        <f>_xll.SNL.Clients.Office.Excel.Functions.SPG(A136, "IQ_PRIMARY_INDUSTRY")</f>
        <v>Electronic Manufacturing Services</v>
      </c>
      <c r="K136" s="9" t="str">
        <f>_xll.SNL.Clients.Office.Excel.Functions.SPG(A136, "NAICS_CODE", "Primary")</f>
        <v>33441 - Semiconductor and Other Electronic Component Manufacturing</v>
      </c>
      <c r="L136" s="9" t="str">
        <f>_xll.SNL.Clients.Office.Excel.Functions.SPG(A136, "SP_TOPICTAG")</f>
        <v>Optical Infrastructure; Industrial Automation; Sensors; Enterprise Voip and Telephony; Process Automation; 3D Printing; 5G</v>
      </c>
      <c r="M136" s="5">
        <f>_xll.SNL.Clients.Office.Excel.Functions.SPG(A136, "SP_PCT_SHARES_OWNED_ALL_INSTITUTIONS")</f>
        <v>103.94</v>
      </c>
      <c r="N136" s="9" t="str">
        <f>_xll.SNL.Clients.Office.Excel.Functions.SPG(A136, "RD_CREDIT_RATING_GLOBAL", "Issuer Credit Rating", "Local Currency LT|0")</f>
        <v/>
      </c>
      <c r="O136" s="9" t="str">
        <f>_xll.SNL.Clients.Office.Excel.Functions.SPG(A136, "RD_CWOL_GLOBAL", "Issuer Credit Rating", "Local Currency LT|0")</f>
        <v/>
      </c>
      <c r="P136" s="9" t="str">
        <f>_xll.SNL.Clients.Office.Excel.Functions.SPG(A136, "RD_RATING_ACTION_GLOBAL", "Issuer Credit Rating", "Local Currency LT|0")</f>
        <v/>
      </c>
      <c r="Q136" s="10" t="str">
        <f>_xll.SNL.Clients.Office.Excel.Functions.SPG(A136, "RD_LAST_REVIEW_DATE_GLOBAL", "Issuer Credit Rating", "Local Currency LT")</f>
        <v/>
      </c>
      <c r="R136" s="10" t="str">
        <f>_xll.SNL.Clients.Office.Excel.Functions.SPG(A136, "RD_CREDIT_RATING_DATE_GLOBAL", "Issuer Credit Rating", "Local Currency LT|0")</f>
        <v/>
      </c>
      <c r="S136" s="10" t="str">
        <f>_xll.SNL.Clients.Office.Excel.Functions.SPG(A136, "RD_CREDIT_WATCH_OUTLOOK_DATE_GLOBAL", "Issuer Credit Rating", "Local Currency LT|0")</f>
        <v/>
      </c>
    </row>
    <row r="137" spans="1:19">
      <c r="A137" s="12" t="s">
        <v>1778</v>
      </c>
      <c r="B137" s="10">
        <f>_xll.SNL.Clients.Office.Excel.Functions.SPG(A137,"SP_IPO_DATE")</f>
        <v>35928</v>
      </c>
      <c r="C137" s="5">
        <f>_xll.SNL.Clients.Office.Excel.Functions.SPG(A137, "SP_VOLUME_AVG_WEEKLY_TO_SHARES_OUT", , "1M")</f>
        <v>4.9264330063654809</v>
      </c>
      <c r="D137" s="5">
        <f>_xll.SNL.Clients.Office.Excel.Functions.SPG(A137, "SP_VOLUME_AVG_WEEKLY_TO_SHARES_OUT", , "3M")</f>
        <v>4.0695049337581768</v>
      </c>
      <c r="E137" s="5">
        <f>_xll.SNL.Clients.Office.Excel.Functions.SPG(A137, "SP_VOLUME_AVG_DAILY_TO_1YR_AVG_DAILY", , "1M")</f>
        <v>110.41</v>
      </c>
      <c r="F137" s="5">
        <f>_xll.SNL.Clients.Office.Excel.Functions.SPG(A137, "SP_VOLUME_AVG_DAILY_TO_1YR_AVG_DAILY", , "3M")</f>
        <v>91.21</v>
      </c>
      <c r="G137" s="9" t="str">
        <f>_xll.SNL.Clients.Office.Excel.Functions.SPG(A137, "IQ_SECTOR")</f>
        <v>Financials</v>
      </c>
      <c r="H137" s="9" t="str">
        <f>_xll.SNL.Clients.Office.Excel.Functions.SPG(A137, "IQ_INDUSTRY_GROUP")</f>
        <v>Financial Services</v>
      </c>
      <c r="I137" s="9" t="str">
        <f>_xll.SNL.Clients.Office.Excel.Functions.SPG(A137, "IQ_INDUSTRY")</f>
        <v>Capital Markets</v>
      </c>
      <c r="J137" s="9" t="str">
        <f>_xll.SNL.Clients.Office.Excel.Functions.SPG(A137, "IQ_PRIMARY_INDUSTRY")</f>
        <v>Asset Management and Custody Banks</v>
      </c>
      <c r="K137" s="9" t="str">
        <f>_xll.SNL.Clients.Office.Excel.Functions.SPG(A137, "NAICS_CODE", "Primary")</f>
        <v>523940 - Portfolio Management and Investment Advice</v>
      </c>
      <c r="L137" s="9" t="str">
        <f>_xll.SNL.Clients.Office.Excel.Functions.SPG(A137, "SP_TOPICTAG")</f>
        <v/>
      </c>
      <c r="M137" s="5">
        <f>_xll.SNL.Clients.Office.Excel.Functions.SPG(A137, "SP_PCT_SHARES_OWNED_ALL_INSTITUTIONS")</f>
        <v>83.33</v>
      </c>
      <c r="N137" s="9" t="str">
        <f>_xll.SNL.Clients.Office.Excel.Functions.SPG(A137, "RD_CREDIT_RATING_GLOBAL", "Issuer Credit Rating", "Local Currency LT|0")</f>
        <v/>
      </c>
      <c r="O137" s="9" t="str">
        <f>_xll.SNL.Clients.Office.Excel.Functions.SPG(A137, "RD_CWOL_GLOBAL", "Issuer Credit Rating", "Local Currency LT|0")</f>
        <v/>
      </c>
      <c r="P137" s="9" t="str">
        <f>_xll.SNL.Clients.Office.Excel.Functions.SPG(A137, "RD_RATING_ACTION_GLOBAL", "Issuer Credit Rating", "Local Currency LT|0")</f>
        <v/>
      </c>
      <c r="Q137" s="10" t="str">
        <f>_xll.SNL.Clients.Office.Excel.Functions.SPG(A137, "RD_LAST_REVIEW_DATE_GLOBAL", "Issuer Credit Rating", "Local Currency LT")</f>
        <v/>
      </c>
      <c r="R137" s="10" t="str">
        <f>_xll.SNL.Clients.Office.Excel.Functions.SPG(A137, "RD_CREDIT_RATING_DATE_GLOBAL", "Issuer Credit Rating", "Local Currency LT|0")</f>
        <v/>
      </c>
      <c r="S137" s="10" t="str">
        <f>_xll.SNL.Clients.Office.Excel.Functions.SPG(A137, "RD_CREDIT_WATCH_OUTLOOK_DATE_GLOBAL", "Issuer Credit Rating", "Local Currency LT|0")</f>
        <v/>
      </c>
    </row>
    <row r="138" spans="1:19">
      <c r="A138" s="12" t="s">
        <v>1779</v>
      </c>
      <c r="B138" t="str">
        <f>_xll.SNL.Clients.Office.Excel.Functions.SPG(A138,"SP_IPO_DATE")</f>
        <v/>
      </c>
      <c r="C138" s="5">
        <f>_xll.SNL.Clients.Office.Excel.Functions.SPG(A138, "SP_VOLUME_AVG_WEEKLY_TO_SHARES_OUT", , "1M")</f>
        <v>1.6029210595506791</v>
      </c>
      <c r="D138" s="5">
        <f>_xll.SNL.Clients.Office.Excel.Functions.SPG(A138, "SP_VOLUME_AVG_WEEKLY_TO_SHARES_OUT", , "3M")</f>
        <v>1.755451317513915</v>
      </c>
      <c r="E138" s="5">
        <f>_xll.SNL.Clients.Office.Excel.Functions.SPG(A138, "SP_VOLUME_AVG_DAILY_TO_1YR_AVG_DAILY", , "1M")</f>
        <v>77.61</v>
      </c>
      <c r="F138" s="5">
        <f>_xll.SNL.Clients.Office.Excel.Functions.SPG(A138, "SP_VOLUME_AVG_DAILY_TO_1YR_AVG_DAILY", , "3M")</f>
        <v>84.99</v>
      </c>
      <c r="G138" s="9" t="str">
        <f>_xll.SNL.Clients.Office.Excel.Functions.SPG(A138, "IQ_SECTOR")</f>
        <v>Financials</v>
      </c>
      <c r="H138" s="9" t="str">
        <f>_xll.SNL.Clients.Office.Excel.Functions.SPG(A138, "IQ_INDUSTRY_GROUP")</f>
        <v>Insurance</v>
      </c>
      <c r="I138" s="9" t="str">
        <f>_xll.SNL.Clients.Office.Excel.Functions.SPG(A138, "IQ_INDUSTRY")</f>
        <v>Insurance</v>
      </c>
      <c r="J138" s="9" t="str">
        <f>_xll.SNL.Clients.Office.Excel.Functions.SPG(A138, "IQ_PRIMARY_INDUSTRY")</f>
        <v>Property and Casualty Insurance</v>
      </c>
      <c r="K138" s="9" t="str">
        <f>_xll.SNL.Clients.Office.Excel.Functions.SPG(A138, "NAICS_CODE", "Primary")</f>
        <v>524127 - Direct Title Insurance Carriers</v>
      </c>
      <c r="L138" s="9" t="str">
        <f>_xll.SNL.Clients.Office.Excel.Functions.SPG(A138, "SP_TOPICTAG")</f>
        <v/>
      </c>
      <c r="M138" s="5">
        <f>_xll.SNL.Clients.Office.Excel.Functions.SPG(A138, "SP_PCT_SHARES_OWNED_ALL_INSTITUTIONS")</f>
        <v>80.959999999999994</v>
      </c>
      <c r="N138" s="9" t="str">
        <f>_xll.SNL.Clients.Office.Excel.Functions.SPG(A138, "RD_CREDIT_RATING_GLOBAL", "Issuer Credit Rating", "Local Currency LT|0")</f>
        <v>BBB</v>
      </c>
      <c r="O138" s="9" t="str">
        <f>_xll.SNL.Clients.Office.Excel.Functions.SPG(A138, "RD_CWOL_GLOBAL", "Issuer Credit Rating", "Local Currency LT|0")</f>
        <v>Stable</v>
      </c>
      <c r="P138" s="9" t="str">
        <f>_xll.SNL.Clients.Office.Excel.Functions.SPG(A138, "RD_RATING_ACTION_GLOBAL", "Issuer Credit Rating", "Local Currency LT|0")</f>
        <v>Upgrade | CreditWatch/Outlook (10/30/2014)</v>
      </c>
      <c r="Q138" s="10">
        <f>_xll.SNL.Clients.Office.Excel.Functions.SPG(A138, "RD_LAST_REVIEW_DATE_GLOBAL", "Issuer Credit Rating", "Local Currency LT")</f>
        <v>45685</v>
      </c>
      <c r="R138" s="10">
        <f>_xll.SNL.Clients.Office.Excel.Functions.SPG(A138, "RD_CREDIT_RATING_DATE_GLOBAL", "Issuer Credit Rating", "Local Currency LT|0")</f>
        <v>41942</v>
      </c>
      <c r="S138" s="10">
        <f>_xll.SNL.Clients.Office.Excel.Functions.SPG(A138, "RD_CREDIT_WATCH_OUTLOOK_DATE_GLOBAL", "Issuer Credit Rating", "Local Currency LT|0")</f>
        <v>41942</v>
      </c>
    </row>
    <row r="139" spans="1:19">
      <c r="A139" s="12" t="s">
        <v>1780</v>
      </c>
      <c r="B139" t="str">
        <f>_xll.SNL.Clients.Office.Excel.Functions.SPG(A139,"SP_IPO_DATE")</f>
        <v/>
      </c>
      <c r="C139" s="5">
        <f>_xll.SNL.Clients.Office.Excel.Functions.SPG(A139, "SP_VOLUME_AVG_WEEKLY_TO_SHARES_OUT", , "1M")</f>
        <v>2.0319332620955466</v>
      </c>
      <c r="D139" s="5">
        <f>_xll.SNL.Clients.Office.Excel.Functions.SPG(A139, "SP_VOLUME_AVG_WEEKLY_TO_SHARES_OUT", , "3M")</f>
        <v>2.4133537674983527</v>
      </c>
      <c r="E139" s="5">
        <f>_xll.SNL.Clients.Office.Excel.Functions.SPG(A139, "SP_VOLUME_AVG_DAILY_TO_1YR_AVG_DAILY", , "1M")</f>
        <v>65.58</v>
      </c>
      <c r="F139" s="5">
        <f>_xll.SNL.Clients.Office.Excel.Functions.SPG(A139, "SP_VOLUME_AVG_DAILY_TO_1YR_AVG_DAILY", , "3M")</f>
        <v>77.89</v>
      </c>
      <c r="G139" s="9" t="str">
        <f>_xll.SNL.Clients.Office.Excel.Functions.SPG(A139, "IQ_SECTOR")</f>
        <v>Financials</v>
      </c>
      <c r="H139" s="9" t="str">
        <f>_xll.SNL.Clients.Office.Excel.Functions.SPG(A139, "IQ_INDUSTRY_GROUP")</f>
        <v>Insurance</v>
      </c>
      <c r="I139" s="9" t="str">
        <f>_xll.SNL.Clients.Office.Excel.Functions.SPG(A139, "IQ_INDUSTRY")</f>
        <v>Insurance</v>
      </c>
      <c r="J139" s="9" t="str">
        <f>_xll.SNL.Clients.Office.Excel.Functions.SPG(A139, "IQ_PRIMARY_INDUSTRY")</f>
        <v>Property and Casualty Insurance</v>
      </c>
      <c r="K139" s="9" t="str">
        <f>_xll.SNL.Clients.Office.Excel.Functions.SPG(A139, "NAICS_CODE", "Primary")</f>
        <v>524127 - Direct Title Insurance Carriers</v>
      </c>
      <c r="L139" s="9" t="str">
        <f>_xll.SNL.Clients.Office.Excel.Functions.SPG(A139, "SP_TOPICTAG")</f>
        <v>RegTech</v>
      </c>
      <c r="M139" s="5">
        <f>_xll.SNL.Clients.Office.Excel.Functions.SPG(A139, "SP_PCT_SHARES_OWNED_ALL_INSTITUTIONS")</f>
        <v>88.07</v>
      </c>
      <c r="N139" s="9" t="str">
        <f>_xll.SNL.Clients.Office.Excel.Functions.SPG(A139, "RD_CREDIT_RATING_GLOBAL", "Issuer Credit Rating", "Local Currency LT|0")</f>
        <v>BBB-</v>
      </c>
      <c r="O139" s="9" t="str">
        <f>_xll.SNL.Clients.Office.Excel.Functions.SPG(A139, "RD_CWOL_GLOBAL", "Issuer Credit Rating", "Local Currency LT|0")</f>
        <v>Stable</v>
      </c>
      <c r="P139" s="9" t="str">
        <f>_xll.SNL.Clients.Office.Excel.Functions.SPG(A139, "RD_RATING_ACTION_GLOBAL", "Issuer Credit Rating", "Local Currency LT|0")</f>
        <v>New Rating | CreditWatch/Outlook (10/30/2014)</v>
      </c>
      <c r="Q139" s="10">
        <f>_xll.SNL.Clients.Office.Excel.Functions.SPG(A139, "RD_LAST_REVIEW_DATE_GLOBAL", "Issuer Credit Rating", "Local Currency LT")</f>
        <v>45685</v>
      </c>
      <c r="R139" s="10">
        <f>_xll.SNL.Clients.Office.Excel.Functions.SPG(A139, "RD_CREDIT_RATING_DATE_GLOBAL", "Issuer Credit Rating", "Local Currency LT|0")</f>
        <v>41942</v>
      </c>
      <c r="S139" s="10">
        <f>_xll.SNL.Clients.Office.Excel.Functions.SPG(A139, "RD_CREDIT_WATCH_OUTLOOK_DATE_GLOBAL", "Issuer Credit Rating", "Local Currency LT|0")</f>
        <v>41942</v>
      </c>
    </row>
    <row r="140" spans="1:19">
      <c r="A140" s="12" t="s">
        <v>1781</v>
      </c>
      <c r="B140" t="str">
        <f>_xll.SNL.Clients.Office.Excel.Functions.SPG(A140,"SP_IPO_DATE")</f>
        <v/>
      </c>
      <c r="C140" s="5">
        <f>_xll.SNL.Clients.Office.Excel.Functions.SPG(A140, "SP_VOLUME_AVG_WEEKLY_TO_SHARES_OUT", , "1M")</f>
        <v>1.6530924400235878</v>
      </c>
      <c r="D140" s="5">
        <f>_xll.SNL.Clients.Office.Excel.Functions.SPG(A140, "SP_VOLUME_AVG_WEEKLY_TO_SHARES_OUT", , "3M")</f>
        <v>1.7238881226362528</v>
      </c>
      <c r="E140" s="5">
        <f>_xll.SNL.Clients.Office.Excel.Functions.SPG(A140, "SP_VOLUME_AVG_DAILY_TO_1YR_AVG_DAILY", , "1M")</f>
        <v>89.76</v>
      </c>
      <c r="F140" s="5">
        <f>_xll.SNL.Clients.Office.Excel.Functions.SPG(A140, "SP_VOLUME_AVG_DAILY_TO_1YR_AVG_DAILY", , "3M")</f>
        <v>93.61</v>
      </c>
      <c r="G140" s="9" t="str">
        <f>_xll.SNL.Clients.Office.Excel.Functions.SPG(A140, "IQ_SECTOR")</f>
        <v>Financials</v>
      </c>
      <c r="H140" s="9" t="str">
        <f>_xll.SNL.Clients.Office.Excel.Functions.SPG(A140, "IQ_INDUSTRY_GROUP")</f>
        <v>Banks</v>
      </c>
      <c r="I140" s="9" t="str">
        <f>_xll.SNL.Clients.Office.Excel.Functions.SPG(A140, "IQ_INDUSTRY")</f>
        <v>Banks</v>
      </c>
      <c r="J140" s="9" t="str">
        <f>_xll.SNL.Clients.Office.Excel.Functions.SPG(A140, "IQ_PRIMARY_INDUSTRY")</f>
        <v>Regional Banks</v>
      </c>
      <c r="K140" s="9" t="str">
        <f>_xll.SNL.Clients.Office.Excel.Functions.SPG(A140, "NAICS_CODE", "Primary")</f>
        <v>522110 - Commercial Banking</v>
      </c>
      <c r="L140" s="9" t="str">
        <f>_xll.SNL.Clients.Office.Excel.Functions.SPG(A140, "SP_TOPICTAG")</f>
        <v>Consumer Lending</v>
      </c>
      <c r="M140" s="5">
        <f>_xll.SNL.Clients.Office.Excel.Functions.SPG(A140, "SP_PCT_SHARES_OWNED_ALL_INSTITUTIONS")</f>
        <v>57.89</v>
      </c>
      <c r="N140" s="9" t="str">
        <f>_xll.SNL.Clients.Office.Excel.Functions.SPG(A140, "RD_CREDIT_RATING_GLOBAL", "Issuer Credit Rating", "Local Currency LT|0")</f>
        <v/>
      </c>
      <c r="O140" s="9" t="str">
        <f>_xll.SNL.Clients.Office.Excel.Functions.SPG(A140, "RD_CWOL_GLOBAL", "Issuer Credit Rating", "Local Currency LT|0")</f>
        <v/>
      </c>
      <c r="P140" s="9" t="str">
        <f>_xll.SNL.Clients.Office.Excel.Functions.SPG(A140, "RD_RATING_ACTION_GLOBAL", "Issuer Credit Rating", "Local Currency LT|0")</f>
        <v/>
      </c>
      <c r="Q140" s="10" t="str">
        <f>_xll.SNL.Clients.Office.Excel.Functions.SPG(A140, "RD_LAST_REVIEW_DATE_GLOBAL", "Issuer Credit Rating", "Local Currency LT")</f>
        <v/>
      </c>
      <c r="R140" s="10" t="str">
        <f>_xll.SNL.Clients.Office.Excel.Functions.SPG(A140, "RD_CREDIT_RATING_DATE_GLOBAL", "Issuer Credit Rating", "Local Currency LT|0")</f>
        <v/>
      </c>
      <c r="S140" s="10" t="str">
        <f>_xll.SNL.Clients.Office.Excel.Functions.SPG(A140, "RD_CREDIT_WATCH_OUTLOOK_DATE_GLOBAL", "Issuer Credit Rating", "Local Currency LT|0")</f>
        <v/>
      </c>
    </row>
    <row r="141" spans="1:19">
      <c r="A141" s="12" t="s">
        <v>1782</v>
      </c>
      <c r="B141" t="str">
        <f>_xll.SNL.Clients.Office.Excel.Functions.SPG(A141,"SP_IPO_DATE")</f>
        <v/>
      </c>
      <c r="C141" s="5">
        <f>_xll.SNL.Clients.Office.Excel.Functions.SPG(A141, "SP_VOLUME_AVG_WEEKLY_TO_SHARES_OUT", , "1M")</f>
        <v>5.92223209741912</v>
      </c>
      <c r="D141" s="5">
        <f>_xll.SNL.Clients.Office.Excel.Functions.SPG(A141, "SP_VOLUME_AVG_WEEKLY_TO_SHARES_OUT", , "3M")</f>
        <v>5.6870304266190583</v>
      </c>
      <c r="E141" s="5">
        <f>_xll.SNL.Clients.Office.Excel.Functions.SPG(A141, "SP_VOLUME_AVG_DAILY_TO_1YR_AVG_DAILY", , "1M")</f>
        <v>99.96</v>
      </c>
      <c r="F141" s="5">
        <f>_xll.SNL.Clients.Office.Excel.Functions.SPG(A141, "SP_VOLUME_AVG_DAILY_TO_1YR_AVG_DAILY", , "3M")</f>
        <v>95.99</v>
      </c>
      <c r="G141" s="9" t="str">
        <f>_xll.SNL.Clients.Office.Excel.Functions.SPG(A141, "IQ_SECTOR")</f>
        <v>Financials</v>
      </c>
      <c r="H141" s="9" t="str">
        <f>_xll.SNL.Clients.Office.Excel.Functions.SPG(A141, "IQ_INDUSTRY_GROUP")</f>
        <v>Banks</v>
      </c>
      <c r="I141" s="9" t="str">
        <f>_xll.SNL.Clients.Office.Excel.Functions.SPG(A141, "IQ_INDUSTRY")</f>
        <v>Banks</v>
      </c>
      <c r="J141" s="9" t="str">
        <f>_xll.SNL.Clients.Office.Excel.Functions.SPG(A141, "IQ_PRIMARY_INDUSTRY")</f>
        <v>Regional Banks</v>
      </c>
      <c r="K141" s="9" t="str">
        <f>_xll.SNL.Clients.Office.Excel.Functions.SPG(A141, "NAICS_CODE", "Primary")</f>
        <v>522110 - Commercial Banking</v>
      </c>
      <c r="L141" s="9" t="str">
        <f>_xll.SNL.Clients.Office.Excel.Functions.SPG(A141, "SP_TOPICTAG")</f>
        <v>Consumer Lending</v>
      </c>
      <c r="M141" s="5">
        <f>_xll.SNL.Clients.Office.Excel.Functions.SPG(A141, "SP_PCT_SHARES_OWNED_ALL_INSTITUTIONS")</f>
        <v>85.55</v>
      </c>
      <c r="N141" s="9" t="str">
        <f>_xll.SNL.Clients.Office.Excel.Functions.SPG(A141, "RD_CREDIT_RATING_GLOBAL", "Issuer Credit Rating", "Local Currency LT|0")</f>
        <v>NR</v>
      </c>
      <c r="O141" s="9" t="str">
        <f>_xll.SNL.Clients.Office.Excel.Functions.SPG(A141, "RD_CWOL_GLOBAL", "Issuer Credit Rating", "Local Currency LT|0")</f>
        <v>NR</v>
      </c>
      <c r="P141" s="9" t="str">
        <f>_xll.SNL.Clients.Office.Excel.Functions.SPG(A141, "RD_RATING_ACTION_GLOBAL", "Issuer Credit Rating", "Local Currency LT|0")</f>
        <v>Not Rated | CreditWatch/Outlook (05/05/2023)</v>
      </c>
      <c r="Q141" s="10">
        <f>_xll.SNL.Clients.Office.Excel.Functions.SPG(A141, "RD_LAST_REVIEW_DATE_GLOBAL", "Issuer Credit Rating", "Local Currency LT")</f>
        <v>45051</v>
      </c>
      <c r="R141" s="10">
        <f>_xll.SNL.Clients.Office.Excel.Functions.SPG(A141, "RD_CREDIT_RATING_DATE_GLOBAL", "Issuer Credit Rating", "Local Currency LT|0")</f>
        <v>45051</v>
      </c>
      <c r="S141" s="10">
        <f>_xll.SNL.Clients.Office.Excel.Functions.SPG(A141, "RD_CREDIT_WATCH_OUTLOOK_DATE_GLOBAL", "Issuer Credit Rating", "Local Currency LT|0")</f>
        <v>45051</v>
      </c>
    </row>
    <row r="142" spans="1:19">
      <c r="A142" s="12" t="s">
        <v>1783</v>
      </c>
      <c r="B142" s="10">
        <f>_xll.SNL.Clients.Office.Excel.Functions.SPG(A142,"SP_IPO_DATE")</f>
        <v>34508</v>
      </c>
      <c r="C142" s="5">
        <f>_xll.SNL.Clients.Office.Excel.Functions.SPG(A142, "SP_VOLUME_AVG_WEEKLY_TO_SHARES_OUT", , "1M")</f>
        <v>4.8154991952163817</v>
      </c>
      <c r="D142" s="5">
        <f>_xll.SNL.Clients.Office.Excel.Functions.SPG(A142, "SP_VOLUME_AVG_WEEKLY_TO_SHARES_OUT", , "3M")</f>
        <v>3.8707519139047242</v>
      </c>
      <c r="E142" s="5">
        <f>_xll.SNL.Clients.Office.Excel.Functions.SPG(A142, "SP_VOLUME_AVG_DAILY_TO_1YR_AVG_DAILY", , "1M")</f>
        <v>117.33</v>
      </c>
      <c r="F142" s="5">
        <f>_xll.SNL.Clients.Office.Excel.Functions.SPG(A142, "SP_VOLUME_AVG_DAILY_TO_1YR_AVG_DAILY", , "3M")</f>
        <v>94.31</v>
      </c>
      <c r="G142" s="9" t="str">
        <f>_xll.SNL.Clients.Office.Excel.Functions.SPG(A142, "IQ_SECTOR")</f>
        <v>Real Estate</v>
      </c>
      <c r="H142" s="9" t="str">
        <f>_xll.SNL.Clients.Office.Excel.Functions.SPG(A142, "IQ_INDUSTRY_GROUP")</f>
        <v>Equity Real Estate Investment Trusts (REITs)</v>
      </c>
      <c r="I142" s="9" t="str">
        <f>_xll.SNL.Clients.Office.Excel.Functions.SPG(A142, "IQ_INDUSTRY")</f>
        <v>Industrial REITs</v>
      </c>
      <c r="J142" s="9" t="str">
        <f>_xll.SNL.Clients.Office.Excel.Functions.SPG(A142, "IQ_PRIMARY_INDUSTRY")</f>
        <v>Industrial REITs</v>
      </c>
      <c r="K142" s="9" t="str">
        <f>_xll.SNL.Clients.Office.Excel.Functions.SPG(A142, "NAICS_CODE", "Primary")</f>
        <v>531110 - Lessors of Residential Buildings and Dwellings</v>
      </c>
      <c r="L142" s="9" t="str">
        <f>_xll.SNL.Clients.Office.Excel.Functions.SPG(A142, "SP_TOPICTAG")</f>
        <v/>
      </c>
      <c r="M142" s="5">
        <f>_xll.SNL.Clients.Office.Excel.Functions.SPG(A142, "SP_PCT_SHARES_OWNED_ALL_INSTITUTIONS")</f>
        <v>98.11</v>
      </c>
      <c r="N142" s="9" t="str">
        <f>_xll.SNL.Clients.Office.Excel.Functions.SPG(A142, "RD_CREDIT_RATING_GLOBAL", "Issuer Credit Rating", "Local Currency LT|0")</f>
        <v>BBB</v>
      </c>
      <c r="O142" s="9" t="str">
        <f>_xll.SNL.Clients.Office.Excel.Functions.SPG(A142, "RD_CWOL_GLOBAL", "Issuer Credit Rating", "Local Currency LT|0")</f>
        <v>Stable</v>
      </c>
      <c r="P142" s="9" t="str">
        <f>_xll.SNL.Clients.Office.Excel.Functions.SPG(A142, "RD_RATING_ACTION_GLOBAL", "Issuer Credit Rating", "Local Currency LT|0")</f>
        <v>Upgrade | CreditWatch/Outlook (02/28/2018)</v>
      </c>
      <c r="Q142" s="10">
        <f>_xll.SNL.Clients.Office.Excel.Functions.SPG(A142, "RD_LAST_REVIEW_DATE_GLOBAL", "Issuer Credit Rating", "Local Currency LT")</f>
        <v>45509</v>
      </c>
      <c r="R142" s="10">
        <f>_xll.SNL.Clients.Office.Excel.Functions.SPG(A142, "RD_CREDIT_RATING_DATE_GLOBAL", "Issuer Credit Rating", "Local Currency LT|0")</f>
        <v>43159</v>
      </c>
      <c r="S142" s="10">
        <f>_xll.SNL.Clients.Office.Excel.Functions.SPG(A142, "RD_CREDIT_WATCH_OUTLOOK_DATE_GLOBAL", "Issuer Credit Rating", "Local Currency LT|0")</f>
        <v>43159</v>
      </c>
    </row>
    <row r="143" spans="1:19">
      <c r="A143" s="12" t="s">
        <v>1784</v>
      </c>
      <c r="B143" s="10">
        <f>_xll.SNL.Clients.Office.Excel.Functions.SPG(A143,"SP_IPO_DATE")</f>
        <v>33338</v>
      </c>
      <c r="C143" s="5">
        <f>_xll.SNL.Clients.Office.Excel.Functions.SPG(A143, "SP_VOLUME_AVG_WEEKLY_TO_SHARES_OUT", , "1M")</f>
        <v>2.5732969346889458</v>
      </c>
      <c r="D143" s="5">
        <f>_xll.SNL.Clients.Office.Excel.Functions.SPG(A143, "SP_VOLUME_AVG_WEEKLY_TO_SHARES_OUT", , "3M")</f>
        <v>2.5522687135934512</v>
      </c>
      <c r="E143" s="5">
        <f>_xll.SNL.Clients.Office.Excel.Functions.SPG(A143, "SP_VOLUME_AVG_DAILY_TO_1YR_AVG_DAILY", , "1M")</f>
        <v>92.92</v>
      </c>
      <c r="F143" s="5">
        <f>_xll.SNL.Clients.Office.Excel.Functions.SPG(A143, "SP_VOLUME_AVG_DAILY_TO_1YR_AVG_DAILY", , "3M")</f>
        <v>92.16</v>
      </c>
      <c r="G143" s="9" t="str">
        <f>_xll.SNL.Clients.Office.Excel.Functions.SPG(A143, "IQ_SECTOR")</f>
        <v>Financials</v>
      </c>
      <c r="H143" s="9" t="str">
        <f>_xll.SNL.Clients.Office.Excel.Functions.SPG(A143, "IQ_INDUSTRY_GROUP")</f>
        <v>Financial Services</v>
      </c>
      <c r="I143" s="9" t="str">
        <f>_xll.SNL.Clients.Office.Excel.Functions.SPG(A143, "IQ_INDUSTRY")</f>
        <v>Consumer Finance</v>
      </c>
      <c r="J143" s="9" t="str">
        <f>_xll.SNL.Clients.Office.Excel.Functions.SPG(A143, "IQ_PRIMARY_INDUSTRY")</f>
        <v>Consumer Finance</v>
      </c>
      <c r="K143" s="9" t="str">
        <f>_xll.SNL.Clients.Office.Excel.Functions.SPG(A143, "NAICS_CODE", "Primary")</f>
        <v>522291 - Consumer Lending</v>
      </c>
      <c r="L143" s="9" t="str">
        <f>_xll.SNL.Clients.Office.Excel.Functions.SPG(A143, "SP_TOPICTAG")</f>
        <v>Anti-Fraud; Micro Lending; RegTech; Buy Now Pay Later (BNPL)</v>
      </c>
      <c r="M143" s="5">
        <f>_xll.SNL.Clients.Office.Excel.Functions.SPG(A143, "SP_PCT_SHARES_OWNED_ALL_INSTITUTIONS")</f>
        <v>84.43</v>
      </c>
      <c r="N143" s="9" t="str">
        <f>_xll.SNL.Clients.Office.Excel.Functions.SPG(A143, "RD_CREDIT_RATING_GLOBAL", "Issuer Credit Rating", "Local Currency LT|0")</f>
        <v>BB</v>
      </c>
      <c r="O143" s="9" t="str">
        <f>_xll.SNL.Clients.Office.Excel.Functions.SPG(A143, "RD_CWOL_GLOBAL", "Issuer Credit Rating", "Local Currency LT|0")</f>
        <v>Stable</v>
      </c>
      <c r="P143" s="9" t="str">
        <f>_xll.SNL.Clients.Office.Excel.Functions.SPG(A143, "RD_RATING_ACTION_GLOBAL", "Issuer Credit Rating", "Local Currency LT|0")</f>
        <v>CreditWatch/Outlook (05/11/2023)</v>
      </c>
      <c r="Q143" s="10">
        <f>_xll.SNL.Clients.Office.Excel.Functions.SPG(A143, "RD_LAST_REVIEW_DATE_GLOBAL", "Issuer Credit Rating", "Local Currency LT")</f>
        <v>45415</v>
      </c>
      <c r="R143" s="10">
        <f>_xll.SNL.Clients.Office.Excel.Functions.SPG(A143, "RD_CREDIT_RATING_DATE_GLOBAL", "Issuer Credit Rating", "Local Currency LT|0")</f>
        <v>41984</v>
      </c>
      <c r="S143" s="10">
        <f>_xll.SNL.Clients.Office.Excel.Functions.SPG(A143, "RD_CREDIT_WATCH_OUTLOOK_DATE_GLOBAL", "Issuer Credit Rating", "Local Currency LT|0")</f>
        <v>45057</v>
      </c>
    </row>
    <row r="144" spans="1:19">
      <c r="A144" s="12" t="s">
        <v>1785</v>
      </c>
      <c r="B144" s="10">
        <f>_xll.SNL.Clients.Office.Excel.Functions.SPG(A144,"SP_IPO_DATE")</f>
        <v>41108</v>
      </c>
      <c r="C144" s="5">
        <f>_xll.SNL.Clients.Office.Excel.Functions.SPG(A144, "SP_VOLUME_AVG_WEEKLY_TO_SHARES_OUT", , "1M")</f>
        <v>15.108867403490223</v>
      </c>
      <c r="D144" s="5">
        <f>_xll.SNL.Clients.Office.Excel.Functions.SPG(A144, "SP_VOLUME_AVG_WEEKLY_TO_SHARES_OUT", , "3M")</f>
        <v>16.886147361817386</v>
      </c>
      <c r="E144" s="5">
        <f>_xll.SNL.Clients.Office.Excel.Functions.SPG(A144, "SP_VOLUME_AVG_DAILY_TO_1YR_AVG_DAILY", , "1M")</f>
        <v>102.03</v>
      </c>
      <c r="F144" s="5">
        <f>_xll.SNL.Clients.Office.Excel.Functions.SPG(A144, "SP_VOLUME_AVG_DAILY_TO_1YR_AVG_DAILY", , "3M")</f>
        <v>114.03</v>
      </c>
      <c r="G144" s="9" t="str">
        <f>_xll.SNL.Clients.Office.Excel.Functions.SPG(A144, "IQ_SECTOR")</f>
        <v>Consumer Discretionary</v>
      </c>
      <c r="H144" s="9" t="str">
        <f>_xll.SNL.Clients.Office.Excel.Functions.SPG(A144, "IQ_INDUSTRY_GROUP")</f>
        <v>Consumer Discretionary Distribution and Retail</v>
      </c>
      <c r="I144" s="9" t="str">
        <f>_xll.SNL.Clients.Office.Excel.Functions.SPG(A144, "IQ_INDUSTRY")</f>
        <v>Specialty Retail</v>
      </c>
      <c r="J144" s="9" t="str">
        <f>_xll.SNL.Clients.Office.Excel.Functions.SPG(A144, "IQ_PRIMARY_INDUSTRY")</f>
        <v>Other Specialty Retail</v>
      </c>
      <c r="K144" s="9" t="str">
        <f>_xll.SNL.Clients.Office.Excel.Functions.SPG(A144, "NAICS_CODE", "Primary")</f>
        <v>455219 - All Other General Merchandise Retailers</v>
      </c>
      <c r="L144" s="9" t="str">
        <f>_xll.SNL.Clients.Office.Excel.Functions.SPG(A144, "SP_TOPICTAG")</f>
        <v>Fitness; Lifestyle; Video Advertising; Brand Marketing; Video Games</v>
      </c>
      <c r="M144" s="5">
        <f>_xll.SNL.Clients.Office.Excel.Functions.SPG(A144, "SP_PCT_SHARES_OWNED_ALL_INSTITUTIONS")</f>
        <v>107.1</v>
      </c>
      <c r="N144" s="9" t="str">
        <f>_xll.SNL.Clients.Office.Excel.Functions.SPG(A144, "RD_CREDIT_RATING_GLOBAL", "Issuer Credit Rating", "Local Currency LT|0")</f>
        <v/>
      </c>
      <c r="O144" s="9" t="str">
        <f>_xll.SNL.Clients.Office.Excel.Functions.SPG(A144, "RD_CWOL_GLOBAL", "Issuer Credit Rating", "Local Currency LT|0")</f>
        <v/>
      </c>
      <c r="P144" s="9" t="str">
        <f>_xll.SNL.Clients.Office.Excel.Functions.SPG(A144, "RD_RATING_ACTION_GLOBAL", "Issuer Credit Rating", "Local Currency LT|0")</f>
        <v/>
      </c>
      <c r="Q144" s="10" t="str">
        <f>_xll.SNL.Clients.Office.Excel.Functions.SPG(A144, "RD_LAST_REVIEW_DATE_GLOBAL", "Issuer Credit Rating", "Local Currency LT")</f>
        <v/>
      </c>
      <c r="R144" s="10" t="str">
        <f>_xll.SNL.Clients.Office.Excel.Functions.SPG(A144, "RD_CREDIT_RATING_DATE_GLOBAL", "Issuer Credit Rating", "Local Currency LT|0")</f>
        <v/>
      </c>
      <c r="S144" s="10" t="str">
        <f>_xll.SNL.Clients.Office.Excel.Functions.SPG(A144, "RD_CREDIT_WATCH_OUTLOOK_DATE_GLOBAL", "Issuer Credit Rating", "Local Currency LT|0")</f>
        <v/>
      </c>
    </row>
    <row r="145" spans="1:19">
      <c r="A145" s="12" t="s">
        <v>1786</v>
      </c>
      <c r="B145" s="10">
        <f>_xll.SNL.Clients.Office.Excel.Functions.SPG(A145,"SP_IPO_DATE")</f>
        <v>34296</v>
      </c>
      <c r="C145" s="5">
        <f>_xll.SNL.Clients.Office.Excel.Functions.SPG(A145, "SP_VOLUME_AVG_WEEKLY_TO_SHARES_OUT", , "1M")</f>
        <v>8.1333114753405731</v>
      </c>
      <c r="D145" s="5">
        <f>_xll.SNL.Clients.Office.Excel.Functions.SPG(A145, "SP_VOLUME_AVG_WEEKLY_TO_SHARES_OUT", , "3M")</f>
        <v>7.4548329932075701</v>
      </c>
      <c r="E145" s="5">
        <f>_xll.SNL.Clients.Office.Excel.Functions.SPG(A145, "SP_VOLUME_AVG_DAILY_TO_1YR_AVG_DAILY", , "1M")</f>
        <v>90.23</v>
      </c>
      <c r="F145" s="5">
        <f>_xll.SNL.Clients.Office.Excel.Functions.SPG(A145, "SP_VOLUME_AVG_DAILY_TO_1YR_AVG_DAILY", , "3M")</f>
        <v>82.7</v>
      </c>
      <c r="G145" s="9" t="str">
        <f>_xll.SNL.Clients.Office.Excel.Functions.SPG(A145, "IQ_SECTOR")</f>
        <v>Financials</v>
      </c>
      <c r="H145" s="9" t="str">
        <f>_xll.SNL.Clients.Office.Excel.Functions.SPG(A145, "IQ_INDUSTRY_GROUP")</f>
        <v>Banks</v>
      </c>
      <c r="I145" s="9" t="str">
        <f>_xll.SNL.Clients.Office.Excel.Functions.SPG(A145, "IQ_INDUSTRY")</f>
        <v>Banks</v>
      </c>
      <c r="J145" s="9" t="str">
        <f>_xll.SNL.Clients.Office.Excel.Functions.SPG(A145, "IQ_PRIMARY_INDUSTRY")</f>
        <v>Regional Banks</v>
      </c>
      <c r="K145" s="9" t="str">
        <f>_xll.SNL.Clients.Office.Excel.Functions.SPG(A145, "NAICS_CODE", "Primary")</f>
        <v>522180 - Savings Institutions and Other Depository Credit Intermediation</v>
      </c>
      <c r="L145" s="9" t="str">
        <f>_xll.SNL.Clients.Office.Excel.Functions.SPG(A145, "SP_TOPICTAG")</f>
        <v>Consumer Lending</v>
      </c>
      <c r="M145" s="5">
        <f>_xll.SNL.Clients.Office.Excel.Functions.SPG(A145, "SP_PCT_SHARES_OWNED_ALL_INSTITUTIONS")</f>
        <v>48.49</v>
      </c>
      <c r="N145" s="9" t="str">
        <f>_xll.SNL.Clients.Office.Excel.Functions.SPG(A145, "RD_CREDIT_RATING_GLOBAL", "Issuer Credit Rating", "Local Currency LT|0")</f>
        <v>NR</v>
      </c>
      <c r="O145" s="9" t="str">
        <f>_xll.SNL.Clients.Office.Excel.Functions.SPG(A145, "RD_CWOL_GLOBAL", "Issuer Credit Rating", "Local Currency LT|0")</f>
        <v>NR</v>
      </c>
      <c r="P145" s="9" t="str">
        <f>_xll.SNL.Clients.Office.Excel.Functions.SPG(A145, "RD_RATING_ACTION_GLOBAL", "Issuer Credit Rating", "Local Currency LT|0")</f>
        <v>Not Rated | CreditWatch/Outlook (02/14/2023)</v>
      </c>
      <c r="Q145" s="10">
        <f>_xll.SNL.Clients.Office.Excel.Functions.SPG(A145, "RD_LAST_REVIEW_DATE_GLOBAL", "Issuer Credit Rating", "Local Currency LT")</f>
        <v>44971</v>
      </c>
      <c r="R145" s="10">
        <f>_xll.SNL.Clients.Office.Excel.Functions.SPG(A145, "RD_CREDIT_RATING_DATE_GLOBAL", "Issuer Credit Rating", "Local Currency LT|0")</f>
        <v>44971</v>
      </c>
      <c r="S145" s="10">
        <f>_xll.SNL.Clients.Office.Excel.Functions.SPG(A145, "RD_CREDIT_WATCH_OUTLOOK_DATE_GLOBAL", "Issuer Credit Rating", "Local Currency LT|0")</f>
        <v>44971</v>
      </c>
    </row>
    <row r="146" spans="1:19">
      <c r="A146" s="12" t="s">
        <v>1787</v>
      </c>
      <c r="B146" t="str">
        <f>_xll.SNL.Clients.Office.Excel.Functions.SPG(A146,"SP_IPO_DATE")</f>
        <v/>
      </c>
      <c r="C146" s="5">
        <f>_xll.SNL.Clients.Office.Excel.Functions.SPG(A146, "SP_VOLUME_AVG_WEEKLY_TO_SHARES_OUT", , "1M")</f>
        <v>5.1754379025470607</v>
      </c>
      <c r="D146" s="5">
        <f>_xll.SNL.Clients.Office.Excel.Functions.SPG(A146, "SP_VOLUME_AVG_WEEKLY_TO_SHARES_OUT", , "3M")</f>
        <v>5.998398183890334</v>
      </c>
      <c r="E146" s="5">
        <f>_xll.SNL.Clients.Office.Excel.Functions.SPG(A146, "SP_VOLUME_AVG_DAILY_TO_1YR_AVG_DAILY", , "1M")</f>
        <v>98.27</v>
      </c>
      <c r="F146" s="5">
        <f>_xll.SNL.Clients.Office.Excel.Functions.SPG(A146, "SP_VOLUME_AVG_DAILY_TO_1YR_AVG_DAILY", , "3M")</f>
        <v>113.89</v>
      </c>
      <c r="G146" s="9" t="str">
        <f>_xll.SNL.Clients.Office.Excel.Functions.SPG(A146, "IQ_SECTOR")</f>
        <v>Information Technology</v>
      </c>
      <c r="H146" s="9" t="str">
        <f>_xll.SNL.Clients.Office.Excel.Functions.SPG(A146, "IQ_INDUSTRY_GROUP")</f>
        <v>Technology Hardware and Equipment</v>
      </c>
      <c r="I146" s="9" t="str">
        <f>_xll.SNL.Clients.Office.Excel.Functions.SPG(A146, "IQ_INDUSTRY")</f>
        <v>Electronic Equipment, Instruments and Components</v>
      </c>
      <c r="J146" s="9" t="str">
        <f>_xll.SNL.Clients.Office.Excel.Functions.SPG(A146, "IQ_PRIMARY_INDUSTRY")</f>
        <v>Electronic Manufacturing Services</v>
      </c>
      <c r="K146" s="9" t="str">
        <f>_xll.SNL.Clients.Office.Excel.Functions.SPG(A146, "NAICS_CODE", "Primary")</f>
        <v>334412 - Bare Printed Circuit Board Manufacturing</v>
      </c>
      <c r="L146" s="9" t="str">
        <f>_xll.SNL.Clients.Office.Excel.Functions.SPG(A146, "SP_TOPICTAG")</f>
        <v>Software Development; Industrial Automation; Smart Energy; Electric Vehicle; Process Automation; Artificial Intelligence</v>
      </c>
      <c r="M146" s="5">
        <f>_xll.SNL.Clients.Office.Excel.Functions.SPG(A146, "SP_PCT_SHARES_OWNED_ALL_INSTITUTIONS")</f>
        <v>109.37</v>
      </c>
      <c r="N146" s="9" t="str">
        <f>_xll.SNL.Clients.Office.Excel.Functions.SPG(A146, "RD_CREDIT_RATING_GLOBAL", "Issuer Credit Rating", "Local Currency LT|0")</f>
        <v>BBB-</v>
      </c>
      <c r="O146" s="9" t="str">
        <f>_xll.SNL.Clients.Office.Excel.Functions.SPG(A146, "RD_CWOL_GLOBAL", "Issuer Credit Rating", "Local Currency LT|0")</f>
        <v>Stable</v>
      </c>
      <c r="P146" s="9" t="str">
        <f>_xll.SNL.Clients.Office.Excel.Functions.SPG(A146, "RD_RATING_ACTION_GLOBAL", "Issuer Credit Rating", "Local Currency LT|0")</f>
        <v>Upgrade | CreditWatch/Outlook (05/20/2015)</v>
      </c>
      <c r="Q146" s="10">
        <f>_xll.SNL.Clients.Office.Excel.Functions.SPG(A146, "RD_LAST_REVIEW_DATE_GLOBAL", "Issuer Credit Rating", "Local Currency LT")</f>
        <v>45404</v>
      </c>
      <c r="R146" s="10">
        <f>_xll.SNL.Clients.Office.Excel.Functions.SPG(A146, "RD_CREDIT_RATING_DATE_GLOBAL", "Issuer Credit Rating", "Local Currency LT|0")</f>
        <v>42144</v>
      </c>
      <c r="S146" s="10">
        <f>_xll.SNL.Clients.Office.Excel.Functions.SPG(A146, "RD_CREDIT_WATCH_OUTLOOK_DATE_GLOBAL", "Issuer Credit Rating", "Local Currency LT|0")</f>
        <v>42144</v>
      </c>
    </row>
    <row r="147" spans="1:19">
      <c r="A147" s="12" t="s">
        <v>1788</v>
      </c>
      <c r="B147" s="10">
        <f>_xll.SNL.Clients.Office.Excel.Functions.SPG(A147,"SP_IPO_DATE")</f>
        <v>42851</v>
      </c>
      <c r="C147" s="5">
        <f>_xll.SNL.Clients.Office.Excel.Functions.SPG(A147, "SP_VOLUME_AVG_WEEKLY_TO_SHARES_OUT", , "1M")</f>
        <v>6.9082270675040096</v>
      </c>
      <c r="D147" s="5">
        <f>_xll.SNL.Clients.Office.Excel.Functions.SPG(A147, "SP_VOLUME_AVG_WEEKLY_TO_SHARES_OUT", , "3M")</f>
        <v>7.2146062523437662</v>
      </c>
      <c r="E147" s="5">
        <f>_xll.SNL.Clients.Office.Excel.Functions.SPG(A147, "SP_VOLUME_AVG_DAILY_TO_1YR_AVG_DAILY", , "1M")</f>
        <v>99.23</v>
      </c>
      <c r="F147" s="5">
        <f>_xll.SNL.Clients.Office.Excel.Functions.SPG(A147, "SP_VOLUME_AVG_DAILY_TO_1YR_AVG_DAILY", , "3M")</f>
        <v>103.63</v>
      </c>
      <c r="G147" s="9" t="str">
        <f>_xll.SNL.Clients.Office.Excel.Functions.SPG(A147, "IQ_SECTOR")</f>
        <v>Consumer Discretionary</v>
      </c>
      <c r="H147" s="9" t="str">
        <f>_xll.SNL.Clients.Office.Excel.Functions.SPG(A147, "IQ_INDUSTRY_GROUP")</f>
        <v>Consumer Discretionary Distribution and Retail</v>
      </c>
      <c r="I147" s="9" t="str">
        <f>_xll.SNL.Clients.Office.Excel.Functions.SPG(A147, "IQ_INDUSTRY")</f>
        <v>Specialty Retail</v>
      </c>
      <c r="J147" s="9" t="str">
        <f>_xll.SNL.Clients.Office.Excel.Functions.SPG(A147, "IQ_PRIMARY_INDUSTRY")</f>
        <v>Home Improvement Retail</v>
      </c>
      <c r="K147" s="9" t="str">
        <f>_xll.SNL.Clients.Office.Excel.Functions.SPG(A147, "NAICS_CODE", "Primary")</f>
        <v>4441 - Building Material and Supplies Dealers</v>
      </c>
      <c r="L147" s="9" t="str">
        <f>_xll.SNL.Clients.Office.Excel.Functions.SPG(A147, "SP_TOPICTAG")</f>
        <v>Home Improvement; Content Creation</v>
      </c>
      <c r="M147" s="5">
        <f>_xll.SNL.Clients.Office.Excel.Functions.SPG(A147, "SP_PCT_SHARES_OWNED_ALL_INSTITUTIONS")</f>
        <v>99.04</v>
      </c>
      <c r="N147" s="9" t="str">
        <f>_xll.SNL.Clients.Office.Excel.Functions.SPG(A147, "RD_CREDIT_RATING_GLOBAL", "Issuer Credit Rating", "Local Currency LT|0")</f>
        <v>BB</v>
      </c>
      <c r="O147" s="9" t="str">
        <f>_xll.SNL.Clients.Office.Excel.Functions.SPG(A147, "RD_CWOL_GLOBAL", "Issuer Credit Rating", "Local Currency LT|0")</f>
        <v>Stable</v>
      </c>
      <c r="P147" s="9" t="str">
        <f>_xll.SNL.Clients.Office.Excel.Functions.SPG(A147, "RD_RATING_ACTION_GLOBAL", "Issuer Credit Rating", "Local Currency LT|0")</f>
        <v>Upgrade | CreditWatch/Outlook (09/15/2022)</v>
      </c>
      <c r="Q147" s="10">
        <f>_xll.SNL.Clients.Office.Excel.Functions.SPG(A147, "RD_LAST_REVIEW_DATE_GLOBAL", "Issuer Credit Rating", "Local Currency LT")</f>
        <v>45541</v>
      </c>
      <c r="R147" s="10">
        <f>_xll.SNL.Clients.Office.Excel.Functions.SPG(A147, "RD_CREDIT_RATING_DATE_GLOBAL", "Issuer Credit Rating", "Local Currency LT|0")</f>
        <v>44819</v>
      </c>
      <c r="S147" s="10">
        <f>_xll.SNL.Clients.Office.Excel.Functions.SPG(A147, "RD_CREDIT_WATCH_OUTLOOK_DATE_GLOBAL", "Issuer Credit Rating", "Local Currency LT|0")</f>
        <v>44819</v>
      </c>
    </row>
    <row r="148" spans="1:19">
      <c r="A148" s="12" t="s">
        <v>1789</v>
      </c>
      <c r="B148" t="str">
        <f>_xll.SNL.Clients.Office.Excel.Functions.SPG(A148,"SP_IPO_DATE")</f>
        <v/>
      </c>
      <c r="C148" s="5">
        <f>_xll.SNL.Clients.Office.Excel.Functions.SPG(A148, "SP_VOLUME_AVG_WEEKLY_TO_SHARES_OUT", , "1M")</f>
        <v>5.241762268360838</v>
      </c>
      <c r="D148" s="5">
        <f>_xll.SNL.Clients.Office.Excel.Functions.SPG(A148, "SP_VOLUME_AVG_WEEKLY_TO_SHARES_OUT", , "3M")</f>
        <v>4.3556875109910171</v>
      </c>
      <c r="E148" s="5">
        <f>_xll.SNL.Clients.Office.Excel.Functions.SPG(A148, "SP_VOLUME_AVG_DAILY_TO_1YR_AVG_DAILY", , "1M")</f>
        <v>165.58</v>
      </c>
      <c r="F148" s="5">
        <f>_xll.SNL.Clients.Office.Excel.Functions.SPG(A148, "SP_VOLUME_AVG_DAILY_TO_1YR_AVG_DAILY", , "3M")</f>
        <v>137.59</v>
      </c>
      <c r="G148" s="9" t="str">
        <f>_xll.SNL.Clients.Office.Excel.Functions.SPG(A148, "IQ_SECTOR")</f>
        <v>Consumer Staples</v>
      </c>
      <c r="H148" s="9" t="str">
        <f>_xll.SNL.Clients.Office.Excel.Functions.SPG(A148, "IQ_INDUSTRY_GROUP")</f>
        <v>Food, Beverage and Tobacco</v>
      </c>
      <c r="I148" s="9" t="str">
        <f>_xll.SNL.Clients.Office.Excel.Functions.SPG(A148, "IQ_INDUSTRY")</f>
        <v>Food Products</v>
      </c>
      <c r="J148" s="9" t="str">
        <f>_xll.SNL.Clients.Office.Excel.Functions.SPG(A148, "IQ_PRIMARY_INDUSTRY")</f>
        <v>Packaged Foods and Meats</v>
      </c>
      <c r="K148" s="9" t="str">
        <f>_xll.SNL.Clients.Office.Excel.Functions.SPG(A148, "NAICS_CODE", "Primary")</f>
        <v>3118 - Bakeries and Tortilla Manufacturing</v>
      </c>
      <c r="L148" s="9" t="str">
        <f>_xll.SNL.Clients.Office.Excel.Functions.SPG(A148, "SP_TOPICTAG")</f>
        <v>Food Delivery; Organic; Alternative Protein; Online Grocery</v>
      </c>
      <c r="M148" s="5">
        <f>_xll.SNL.Clients.Office.Excel.Functions.SPG(A148, "SP_PCT_SHARES_OWNED_ALL_INSTITUTIONS")</f>
        <v>70.09</v>
      </c>
      <c r="N148" s="9" t="str">
        <f>_xll.SNL.Clients.Office.Excel.Functions.SPG(A148, "RD_CREDIT_RATING_GLOBAL", "Issuer Credit Rating", "Local Currency LT|0")</f>
        <v>BBB</v>
      </c>
      <c r="O148" s="9" t="str">
        <f>_xll.SNL.Clients.Office.Excel.Functions.SPG(A148, "RD_CWOL_GLOBAL", "Issuer Credit Rating", "Local Currency LT|0")</f>
        <v>Negative</v>
      </c>
      <c r="P148" s="9" t="str">
        <f>_xll.SNL.Clients.Office.Excel.Functions.SPG(A148, "RD_RATING_ACTION_GLOBAL", "Issuer Credit Rating", "Local Currency LT|0")</f>
        <v>CreditWatch/Outlook (02/07/2025)</v>
      </c>
      <c r="Q148" s="10">
        <f>_xll.SNL.Clients.Office.Excel.Functions.SPG(A148, "RD_LAST_REVIEW_DATE_GLOBAL", "Issuer Credit Rating", "Local Currency LT")</f>
        <v>45695</v>
      </c>
      <c r="R148" s="10">
        <f>_xll.SNL.Clients.Office.Excel.Functions.SPG(A148, "RD_CREDIT_RATING_DATE_GLOBAL", "Issuer Credit Rating", "Local Currency LT|0")</f>
        <v>42263</v>
      </c>
      <c r="S148" s="10">
        <f>_xll.SNL.Clients.Office.Excel.Functions.SPG(A148, "RD_CREDIT_WATCH_OUTLOOK_DATE_GLOBAL", "Issuer Credit Rating", "Local Currency LT|0")</f>
        <v>45695</v>
      </c>
    </row>
    <row r="149" spans="1:19">
      <c r="A149" s="12" t="s">
        <v>1790</v>
      </c>
      <c r="B149" t="str">
        <f>_xll.SNL.Clients.Office.Excel.Functions.SPG(A149,"SP_IPO_DATE")</f>
        <v/>
      </c>
      <c r="C149" s="5">
        <f>_xll.SNL.Clients.Office.Excel.Functions.SPG(A149, "SP_VOLUME_AVG_WEEKLY_TO_SHARES_OUT", , "1M")</f>
        <v>4.7674098786703194</v>
      </c>
      <c r="D149" s="5">
        <f>_xll.SNL.Clients.Office.Excel.Functions.SPG(A149, "SP_VOLUME_AVG_WEEKLY_TO_SHARES_OUT", , "3M")</f>
        <v>4.5415487000481622</v>
      </c>
      <c r="E149" s="5">
        <f>_xll.SNL.Clients.Office.Excel.Functions.SPG(A149, "SP_VOLUME_AVG_DAILY_TO_1YR_AVG_DAILY", , "1M")</f>
        <v>108.58</v>
      </c>
      <c r="F149" s="5">
        <f>_xll.SNL.Clients.Office.Excel.Functions.SPG(A149, "SP_VOLUME_AVG_DAILY_TO_1YR_AVG_DAILY", , "3M")</f>
        <v>103.43</v>
      </c>
      <c r="G149" s="9" t="str">
        <f>_xll.SNL.Clients.Office.Excel.Functions.SPG(A149, "IQ_SECTOR")</f>
        <v>Industrials</v>
      </c>
      <c r="H149" s="9" t="str">
        <f>_xll.SNL.Clients.Office.Excel.Functions.SPG(A149, "IQ_INDUSTRY_GROUP")</f>
        <v>Capital Goods</v>
      </c>
      <c r="I149" s="9" t="str">
        <f>_xll.SNL.Clients.Office.Excel.Functions.SPG(A149, "IQ_INDUSTRY")</f>
        <v>Machinery</v>
      </c>
      <c r="J149" s="9" t="str">
        <f>_xll.SNL.Clients.Office.Excel.Functions.SPG(A149, "IQ_PRIMARY_INDUSTRY")</f>
        <v>Industrial Machinery and Supplies and Components</v>
      </c>
      <c r="K149" s="9" t="str">
        <f>_xll.SNL.Clients.Office.Excel.Functions.SPG(A149, "NAICS_CODE", "Primary")</f>
        <v>333914 - Measuring, Dispensing, and Other Pumping Equipment Manufacturing</v>
      </c>
      <c r="L149" s="9" t="str">
        <f>_xll.SNL.Clients.Office.Excel.Functions.SPG(A149, "SP_TOPICTAG")</f>
        <v>Industrial Automation; Sensors; Process Automation</v>
      </c>
      <c r="M149" s="5">
        <f>_xll.SNL.Clients.Office.Excel.Functions.SPG(A149, "SP_PCT_SHARES_OWNED_ALL_INSTITUTIONS")</f>
        <v>90.57</v>
      </c>
      <c r="N149" s="9" t="str">
        <f>_xll.SNL.Clients.Office.Excel.Functions.SPG(A149, "RD_CREDIT_RATING_GLOBAL", "Issuer Credit Rating", "Local Currency LT|0")</f>
        <v>BBB-</v>
      </c>
      <c r="O149" s="9" t="str">
        <f>_xll.SNL.Clients.Office.Excel.Functions.SPG(A149, "RD_CWOL_GLOBAL", "Issuer Credit Rating", "Local Currency LT|0")</f>
        <v>Stable</v>
      </c>
      <c r="P149" s="9" t="str">
        <f>_xll.SNL.Clients.Office.Excel.Functions.SPG(A149, "RD_RATING_ACTION_GLOBAL", "Issuer Credit Rating", "Local Currency LT|0")</f>
        <v>CreditWatch/Outlook (09/09/2021)</v>
      </c>
      <c r="Q149" s="10">
        <f>_xll.SNL.Clients.Office.Excel.Functions.SPG(A149, "RD_LAST_REVIEW_DATE_GLOBAL", "Issuer Credit Rating", "Local Currency LT")</f>
        <v>45552</v>
      </c>
      <c r="R149" s="10">
        <f>_xll.SNL.Clients.Office.Excel.Functions.SPG(A149, "RD_CREDIT_RATING_DATE_GLOBAL", "Issuer Credit Rating", "Local Currency LT|0")</f>
        <v>43060</v>
      </c>
      <c r="S149" s="10">
        <f>_xll.SNL.Clients.Office.Excel.Functions.SPG(A149, "RD_CREDIT_WATCH_OUTLOOK_DATE_GLOBAL", "Issuer Credit Rating", "Local Currency LT|0")</f>
        <v>44448</v>
      </c>
    </row>
    <row r="150" spans="1:19">
      <c r="A150" s="12" t="s">
        <v>1791</v>
      </c>
      <c r="B150" t="str">
        <f>_xll.SNL.Clients.Office.Excel.Functions.SPG(A150,"SP_IPO_DATE")</f>
        <v/>
      </c>
      <c r="C150" s="5">
        <f>_xll.SNL.Clients.Office.Excel.Functions.SPG(A150, "SP_VOLUME_AVG_WEEKLY_TO_SHARES_OUT", , "1M")</f>
        <v>7.9487337015936399</v>
      </c>
      <c r="D150" s="5">
        <f>_xll.SNL.Clients.Office.Excel.Functions.SPG(A150, "SP_VOLUME_AVG_WEEKLY_TO_SHARES_OUT", , "3M")</f>
        <v>7.316017618583996</v>
      </c>
      <c r="E150" s="5">
        <f>_xll.SNL.Clients.Office.Excel.Functions.SPG(A150, "SP_VOLUME_AVG_DAILY_TO_1YR_AVG_DAILY", , "1M")</f>
        <v>147.26</v>
      </c>
      <c r="F150" s="5">
        <f>_xll.SNL.Clients.Office.Excel.Functions.SPG(A150, "SP_VOLUME_AVG_DAILY_TO_1YR_AVG_DAILY", , "3M")</f>
        <v>135.53</v>
      </c>
      <c r="G150" s="9" t="str">
        <f>_xll.SNL.Clients.Office.Excel.Functions.SPG(A150, "IQ_SECTOR")</f>
        <v>Industrials</v>
      </c>
      <c r="H150" s="9" t="str">
        <f>_xll.SNL.Clients.Office.Excel.Functions.SPG(A150, "IQ_INDUSTRY_GROUP")</f>
        <v>Capital Goods</v>
      </c>
      <c r="I150" s="9" t="str">
        <f>_xll.SNL.Clients.Office.Excel.Functions.SPG(A150, "IQ_INDUSTRY")</f>
        <v>Construction and Engineering</v>
      </c>
      <c r="J150" s="9" t="str">
        <f>_xll.SNL.Clients.Office.Excel.Functions.SPG(A150, "IQ_PRIMARY_INDUSTRY")</f>
        <v>Construction and Engineering</v>
      </c>
      <c r="K150" s="9" t="str">
        <f>_xll.SNL.Clients.Office.Excel.Functions.SPG(A150, "NAICS_CODE", "Primary")</f>
        <v>541330 - Engineering Services</v>
      </c>
      <c r="L150" s="9" t="str">
        <f>_xll.SNL.Clients.Office.Excel.Functions.SPG(A150, "SP_TOPICTAG")</f>
        <v>Energy Management; Environmental Consulting; Environmental Engineering; Industrial Automation; CleanTech; Conventional Nuclear; Process Automation; Utility Scale Solar</v>
      </c>
      <c r="M150" s="5">
        <f>_xll.SNL.Clients.Office.Excel.Functions.SPG(A150, "SP_PCT_SHARES_OWNED_ALL_INSTITUTIONS")</f>
        <v>93.45</v>
      </c>
      <c r="N150" s="9" t="str">
        <f>_xll.SNL.Clients.Office.Excel.Functions.SPG(A150, "RD_CREDIT_RATING_GLOBAL", "Issuer Credit Rating", "Local Currency LT|0")</f>
        <v>BB+</v>
      </c>
      <c r="O150" s="9" t="str">
        <f>_xll.SNL.Clients.Office.Excel.Functions.SPG(A150, "RD_CWOL_GLOBAL", "Issuer Credit Rating", "Local Currency LT|0")</f>
        <v>Stable</v>
      </c>
      <c r="P150" s="9" t="str">
        <f>_xll.SNL.Clients.Office.Excel.Functions.SPG(A150, "RD_RATING_ACTION_GLOBAL", "Issuer Credit Rating", "Local Currency LT|0")</f>
        <v>Downgrade | CreditWatch/Outlook (04/03/2023)</v>
      </c>
      <c r="Q150" s="10">
        <f>_xll.SNL.Clients.Office.Excel.Functions.SPG(A150, "RD_LAST_REVIEW_DATE_GLOBAL", "Issuer Credit Rating", "Local Currency LT")</f>
        <v>45371</v>
      </c>
      <c r="R150" s="10">
        <f>_xll.SNL.Clients.Office.Excel.Functions.SPG(A150, "RD_CREDIT_RATING_DATE_GLOBAL", "Issuer Credit Rating", "Local Currency LT|0")</f>
        <v>45019</v>
      </c>
      <c r="S150" s="10">
        <f>_xll.SNL.Clients.Office.Excel.Functions.SPG(A150, "RD_CREDIT_WATCH_OUTLOOK_DATE_GLOBAL", "Issuer Credit Rating", "Local Currency LT|0")</f>
        <v>45019</v>
      </c>
    </row>
    <row r="151" spans="1:19">
      <c r="A151" s="12" t="s">
        <v>1792</v>
      </c>
      <c r="B151" t="str">
        <f>_xll.SNL.Clients.Office.Excel.Functions.SPG(A151,"SP_IPO_DATE")</f>
        <v/>
      </c>
      <c r="C151" s="5">
        <f>_xll.SNL.Clients.Office.Excel.Functions.SPG(A151, "SP_VOLUME_AVG_WEEKLY_TO_SHARES_OUT", , "1M")</f>
        <v>6.4534416182024241</v>
      </c>
      <c r="D151" s="5">
        <f>_xll.SNL.Clients.Office.Excel.Functions.SPG(A151, "SP_VOLUME_AVG_WEEKLY_TO_SHARES_OUT", , "3M")</f>
        <v>5.2243292430866664</v>
      </c>
      <c r="E151" s="5">
        <f>_xll.SNL.Clients.Office.Excel.Functions.SPG(A151, "SP_VOLUME_AVG_DAILY_TO_1YR_AVG_DAILY", , "1M")</f>
        <v>132.44999999999999</v>
      </c>
      <c r="F151" s="5">
        <f>_xll.SNL.Clients.Office.Excel.Functions.SPG(A151, "SP_VOLUME_AVG_DAILY_TO_1YR_AVG_DAILY", , "3M")</f>
        <v>107.22</v>
      </c>
      <c r="G151" s="9" t="str">
        <f>_xll.SNL.Clients.Office.Excel.Functions.SPG(A151, "IQ_SECTOR")</f>
        <v>Industrials</v>
      </c>
      <c r="H151" s="9" t="str">
        <f>_xll.SNL.Clients.Office.Excel.Functions.SPG(A151, "IQ_INDUSTRY_GROUP")</f>
        <v>Capital Goods</v>
      </c>
      <c r="I151" s="9" t="str">
        <f>_xll.SNL.Clients.Office.Excel.Functions.SPG(A151, "IQ_INDUSTRY")</f>
        <v>Building Products</v>
      </c>
      <c r="J151" s="9" t="str">
        <f>_xll.SNL.Clients.Office.Excel.Functions.SPG(A151, "IQ_PRIMARY_INDUSTRY")</f>
        <v>Building Products</v>
      </c>
      <c r="K151" s="9" t="str">
        <f>_xll.SNL.Clients.Office.Excel.Functions.SPG(A151, "NAICS_CODE", "Primary")</f>
        <v>321 - Wood Product Manufacturing</v>
      </c>
      <c r="L151" s="9" t="str">
        <f>_xll.SNL.Clients.Office.Excel.Functions.SPG(A151, "SP_TOPICTAG")</f>
        <v>Water Purification</v>
      </c>
      <c r="M151" s="5">
        <f>_xll.SNL.Clients.Office.Excel.Functions.SPG(A151, "SP_PCT_SHARES_OWNED_ALL_INSTITUTIONS")</f>
        <v>86.77</v>
      </c>
      <c r="N151" s="9" t="str">
        <f>_xll.SNL.Clients.Office.Excel.Functions.SPG(A151, "RD_CREDIT_RATING_GLOBAL", "Issuer Credit Rating", "Local Currency LT|0")</f>
        <v>BBB</v>
      </c>
      <c r="O151" s="9" t="str">
        <f>_xll.SNL.Clients.Office.Excel.Functions.SPG(A151, "RD_CWOL_GLOBAL", "Issuer Credit Rating", "Local Currency LT|0")</f>
        <v>Stable</v>
      </c>
      <c r="P151" s="9" t="str">
        <f>_xll.SNL.Clients.Office.Excel.Functions.SPG(A151, "RD_RATING_ACTION_GLOBAL", "Issuer Credit Rating", "Local Currency LT|0")</f>
        <v>Downgrade | CreditWatch/Outlook (04/20/2023)</v>
      </c>
      <c r="Q151" s="10">
        <f>_xll.SNL.Clients.Office.Excel.Functions.SPG(A151, "RD_LAST_REVIEW_DATE_GLOBAL", "Issuer Credit Rating", "Local Currency LT")</f>
        <v>45426</v>
      </c>
      <c r="R151" s="10">
        <f>_xll.SNL.Clients.Office.Excel.Functions.SPG(A151, "RD_CREDIT_RATING_DATE_GLOBAL", "Issuer Credit Rating", "Local Currency LT|0")</f>
        <v>45036</v>
      </c>
      <c r="S151" s="10">
        <f>_xll.SNL.Clients.Office.Excel.Functions.SPG(A151, "RD_CREDIT_WATCH_OUTLOOK_DATE_GLOBAL", "Issuer Credit Rating", "Local Currency LT|0")</f>
        <v>45036</v>
      </c>
    </row>
    <row r="152" spans="1:19">
      <c r="A152" s="12" t="s">
        <v>1793</v>
      </c>
      <c r="B152" t="str">
        <f>_xll.SNL.Clients.Office.Excel.Functions.SPG(A152,"SP_IPO_DATE")</f>
        <v/>
      </c>
      <c r="C152" s="5">
        <f>_xll.SNL.Clients.Office.Excel.Functions.SPG(A152, "SP_VOLUME_AVG_WEEKLY_TO_SHARES_OUT", , "1M")</f>
        <v>4.5736002707811627</v>
      </c>
      <c r="D152" s="5">
        <f>_xll.SNL.Clients.Office.Excel.Functions.SPG(A152, "SP_VOLUME_AVG_WEEKLY_TO_SHARES_OUT", , "3M")</f>
        <v>5.6939683643879464</v>
      </c>
      <c r="E152" s="5">
        <f>_xll.SNL.Clients.Office.Excel.Functions.SPG(A152, "SP_VOLUME_AVG_DAILY_TO_1YR_AVG_DAILY", , "1M")</f>
        <v>95.99</v>
      </c>
      <c r="F152" s="5">
        <f>_xll.SNL.Clients.Office.Excel.Functions.SPG(A152, "SP_VOLUME_AVG_DAILY_TO_1YR_AVG_DAILY", , "3M")</f>
        <v>119.5</v>
      </c>
      <c r="G152" s="9" t="str">
        <f>_xll.SNL.Clients.Office.Excel.Functions.SPG(A152, "IQ_SECTOR")</f>
        <v>Communication Services</v>
      </c>
      <c r="H152" s="9" t="str">
        <f>_xll.SNL.Clients.Office.Excel.Functions.SPG(A152, "IQ_INDUSTRY_GROUP")</f>
        <v>Telecommunication Services</v>
      </c>
      <c r="I152" s="9" t="str">
        <f>_xll.SNL.Clients.Office.Excel.Functions.SPG(A152, "IQ_INDUSTRY")</f>
        <v>Diversified Telecommunication Services</v>
      </c>
      <c r="J152" s="9" t="str">
        <f>_xll.SNL.Clients.Office.Excel.Functions.SPG(A152, "IQ_PRIMARY_INDUSTRY")</f>
        <v>Integrated Telecommunication Services</v>
      </c>
      <c r="K152" s="9" t="str">
        <f>_xll.SNL.Clients.Office.Excel.Functions.SPG(A152, "NAICS_CODE", "Primary")</f>
        <v>517111 - Wired Telecommunications Carriers</v>
      </c>
      <c r="L152" s="9" t="str">
        <f>_xll.SNL.Clients.Office.Excel.Functions.SPG(A152, "SP_TOPICTAG")</f>
        <v>Network Backbone; VoIP; Enterprise Voip and Telephony; Edge Computing; Streaming Media; Network Security; 5G</v>
      </c>
      <c r="M152" s="5">
        <f>_xll.SNL.Clients.Office.Excel.Functions.SPG(A152, "SP_PCT_SHARES_OWNED_ALL_INSTITUTIONS")</f>
        <v>64.41</v>
      </c>
      <c r="N152" s="9" t="str">
        <f>_xll.SNL.Clients.Office.Excel.Functions.SPG(A152, "RD_CREDIT_RATING_GLOBAL", "Issuer Credit Rating", "Local Currency LT|0")</f>
        <v>NR</v>
      </c>
      <c r="O152" s="9" t="str">
        <f>_xll.SNL.Clients.Office.Excel.Functions.SPG(A152, "RD_CWOL_GLOBAL", "Issuer Credit Rating", "Local Currency LT|0")</f>
        <v>NR</v>
      </c>
      <c r="P152" s="9" t="str">
        <f>_xll.SNL.Clients.Office.Excel.Functions.SPG(A152, "RD_RATING_ACTION_GLOBAL", "Issuer Credit Rating", "Local Currency LT|0")</f>
        <v>Not Rated | CreditWatch/Outlook (05/06/2021)</v>
      </c>
      <c r="Q152" s="10">
        <f>_xll.SNL.Clients.Office.Excel.Functions.SPG(A152, "RD_LAST_REVIEW_DATE_GLOBAL", "Issuer Credit Rating", "Local Currency LT")</f>
        <v>44322</v>
      </c>
      <c r="R152" s="10">
        <f>_xll.SNL.Clients.Office.Excel.Functions.SPG(A152, "RD_CREDIT_RATING_DATE_GLOBAL", "Issuer Credit Rating", "Local Currency LT|0")</f>
        <v>44322</v>
      </c>
      <c r="S152" s="10">
        <f>_xll.SNL.Clients.Office.Excel.Functions.SPG(A152, "RD_CREDIT_WATCH_OUTLOOK_DATE_GLOBAL", "Issuer Credit Rating", "Local Currency LT|0")</f>
        <v>44322</v>
      </c>
    </row>
    <row r="153" spans="1:19">
      <c r="A153" s="12" t="s">
        <v>1794</v>
      </c>
      <c r="B153" t="str">
        <f>_xll.SNL.Clients.Office.Excel.Functions.SPG(A153,"SP_IPO_DATE")</f>
        <v/>
      </c>
      <c r="C153" s="5">
        <f>_xll.SNL.Clients.Office.Excel.Functions.SPG(A153, "SP_VOLUME_AVG_WEEKLY_TO_SHARES_OUT", , "1M")</f>
        <v>3.0879985346777907</v>
      </c>
      <c r="D153" s="5">
        <f>_xll.SNL.Clients.Office.Excel.Functions.SPG(A153, "SP_VOLUME_AVG_WEEKLY_TO_SHARES_OUT", , "3M")</f>
        <v>3.1600944986650843</v>
      </c>
      <c r="E153" s="5">
        <f>_xll.SNL.Clients.Office.Excel.Functions.SPG(A153, "SP_VOLUME_AVG_DAILY_TO_1YR_AVG_DAILY", , "1M")</f>
        <v>116.3</v>
      </c>
      <c r="F153" s="5">
        <f>_xll.SNL.Clients.Office.Excel.Functions.SPG(A153, "SP_VOLUME_AVG_DAILY_TO_1YR_AVG_DAILY", , "3M")</f>
        <v>119.01</v>
      </c>
      <c r="G153" s="9" t="str">
        <f>_xll.SNL.Clients.Office.Excel.Functions.SPG(A153, "IQ_SECTOR")</f>
        <v>Industrials</v>
      </c>
      <c r="H153" s="9" t="str">
        <f>_xll.SNL.Clients.Office.Excel.Functions.SPG(A153, "IQ_INDUSTRY_GROUP")</f>
        <v>Commercial and Professional Services</v>
      </c>
      <c r="I153" s="9" t="str">
        <f>_xll.SNL.Clients.Office.Excel.Functions.SPG(A153, "IQ_INDUSTRY")</f>
        <v>Professional Services</v>
      </c>
      <c r="J153" s="9" t="str">
        <f>_xll.SNL.Clients.Office.Excel.Functions.SPG(A153, "IQ_PRIMARY_INDUSTRY")</f>
        <v>Research and Consulting Services</v>
      </c>
      <c r="K153" s="9" t="str">
        <f>_xll.SNL.Clients.Office.Excel.Functions.SPG(A153, "NAICS_CODE", "Primary")</f>
        <v>54161 - Management Consulting Services</v>
      </c>
      <c r="L153" s="9" t="str">
        <f>_xll.SNL.Clients.Office.Excel.Functions.SPG(A153, "SP_TOPICTAG")</f>
        <v>Data Integration; Text Analytics; Data Protection; E-Discovery; Security Management; RegTech</v>
      </c>
      <c r="M153" s="5">
        <f>_xll.SNL.Clients.Office.Excel.Functions.SPG(A153, "SP_PCT_SHARES_OWNED_ALL_INSTITUTIONS")</f>
        <v>97.38</v>
      </c>
      <c r="N153" s="9" t="str">
        <f>_xll.SNL.Clients.Office.Excel.Functions.SPG(A153, "RD_CREDIT_RATING_GLOBAL", "Issuer Credit Rating", "Local Currency LT|0")</f>
        <v>BBB-</v>
      </c>
      <c r="O153" s="9" t="str">
        <f>_xll.SNL.Clients.Office.Excel.Functions.SPG(A153, "RD_CWOL_GLOBAL", "Issuer Credit Rating", "Local Currency LT|0")</f>
        <v>Stable</v>
      </c>
      <c r="P153" s="9" t="str">
        <f>_xll.SNL.Clients.Office.Excel.Functions.SPG(A153, "RD_RATING_ACTION_GLOBAL", "Issuer Credit Rating", "Local Currency LT|0")</f>
        <v>Upgrade | CreditWatch/Outlook (10/28/2024)</v>
      </c>
      <c r="Q153" s="10">
        <f>_xll.SNL.Clients.Office.Excel.Functions.SPG(A153, "RD_LAST_REVIEW_DATE_GLOBAL", "Issuer Credit Rating", "Local Currency LT")</f>
        <v>45593</v>
      </c>
      <c r="R153" s="10">
        <f>_xll.SNL.Clients.Office.Excel.Functions.SPG(A153, "RD_CREDIT_RATING_DATE_GLOBAL", "Issuer Credit Rating", "Local Currency LT|0")</f>
        <v>45593</v>
      </c>
      <c r="S153" s="10">
        <f>_xll.SNL.Clients.Office.Excel.Functions.SPG(A153, "RD_CREDIT_WATCH_OUTLOOK_DATE_GLOBAL", "Issuer Credit Rating", "Local Currency LT|0")</f>
        <v>45593</v>
      </c>
    </row>
    <row r="154" spans="1:19">
      <c r="A154" s="12" t="s">
        <v>1795</v>
      </c>
      <c r="B154" s="10">
        <f>_xll.SNL.Clients.Office.Excel.Functions.SPG(A154,"SP_IPO_DATE")</f>
        <v>37299</v>
      </c>
      <c r="C154" s="5">
        <f>_xll.SNL.Clients.Office.Excel.Functions.SPG(A154, "SP_VOLUME_AVG_WEEKLY_TO_SHARES_OUT", , "1M")</f>
        <v>6.3160608333752952</v>
      </c>
      <c r="D154" s="5">
        <f>_xll.SNL.Clients.Office.Excel.Functions.SPG(A154, "SP_VOLUME_AVG_WEEKLY_TO_SHARES_OUT", , "3M")</f>
        <v>12.266839312582174</v>
      </c>
      <c r="E154" s="5">
        <f>_xll.SNL.Clients.Office.Excel.Functions.SPG(A154, "SP_VOLUME_AVG_DAILY_TO_1YR_AVG_DAILY", , "1M")</f>
        <v>29.46</v>
      </c>
      <c r="F154" s="5">
        <f>_xll.SNL.Clients.Office.Excel.Functions.SPG(A154, "SP_VOLUME_AVG_DAILY_TO_1YR_AVG_DAILY", , "3M")</f>
        <v>57.22</v>
      </c>
      <c r="G154" s="9" t="str">
        <f>_xll.SNL.Clients.Office.Excel.Functions.SPG(A154, "IQ_SECTOR")</f>
        <v>Consumer Discretionary</v>
      </c>
      <c r="H154" s="9" t="str">
        <f>_xll.SNL.Clients.Office.Excel.Functions.SPG(A154, "IQ_INDUSTRY_GROUP")</f>
        <v>Consumer Discretionary Distribution and Retail</v>
      </c>
      <c r="I154" s="9" t="str">
        <f>_xll.SNL.Clients.Office.Excel.Functions.SPG(A154, "IQ_INDUSTRY")</f>
        <v>Specialty Retail</v>
      </c>
      <c r="J154" s="9" t="str">
        <f>_xll.SNL.Clients.Office.Excel.Functions.SPG(A154, "IQ_PRIMARY_INDUSTRY")</f>
        <v>Computer and Electronics Retail</v>
      </c>
      <c r="K154" s="9" t="str">
        <f>_xll.SNL.Clients.Office.Excel.Functions.SPG(A154, "NAICS_CODE", "Primary")</f>
        <v>449210 - Electronics and Appliance Retailers</v>
      </c>
      <c r="L154" s="9" t="str">
        <f>_xll.SNL.Clients.Office.Excel.Functions.SPG(A154, "SP_TOPICTAG")</f>
        <v>Digital Asset Management; Wearables; Augmented Reality; Content Creation; Online Payments; Video Games; E-Sports</v>
      </c>
      <c r="M154" s="5">
        <f>_xll.SNL.Clients.Office.Excel.Functions.SPG(A154, "SP_PCT_SHARES_OWNED_ALL_INSTITUTIONS")</f>
        <v>28.78</v>
      </c>
      <c r="N154" s="9" t="str">
        <f>_xll.SNL.Clients.Office.Excel.Functions.SPG(A154, "RD_CREDIT_RATING_GLOBAL", "Issuer Credit Rating", "Local Currency LT|0")</f>
        <v>NR</v>
      </c>
      <c r="O154" s="9" t="str">
        <f>_xll.SNL.Clients.Office.Excel.Functions.SPG(A154, "RD_CWOL_GLOBAL", "Issuer Credit Rating", "Local Currency LT|0")</f>
        <v>NR</v>
      </c>
      <c r="P154" s="9" t="str">
        <f>_xll.SNL.Clients.Office.Excel.Functions.SPG(A154, "RD_RATING_ACTION_GLOBAL", "Issuer Credit Rating", "Local Currency LT|0")</f>
        <v>Not Rated | CreditWatch/Outlook (09/02/2022)</v>
      </c>
      <c r="Q154" s="10">
        <f>_xll.SNL.Clients.Office.Excel.Functions.SPG(A154, "RD_LAST_REVIEW_DATE_GLOBAL", "Issuer Credit Rating", "Local Currency LT")</f>
        <v>44806</v>
      </c>
      <c r="R154" s="10">
        <f>_xll.SNL.Clients.Office.Excel.Functions.SPG(A154, "RD_CREDIT_RATING_DATE_GLOBAL", "Issuer Credit Rating", "Local Currency LT|0")</f>
        <v>44806</v>
      </c>
      <c r="S154" s="10">
        <f>_xll.SNL.Clients.Office.Excel.Functions.SPG(A154, "RD_CREDIT_WATCH_OUTLOOK_DATE_GLOBAL", "Issuer Credit Rating", "Local Currency LT|0")</f>
        <v>44806</v>
      </c>
    </row>
    <row r="155" spans="1:19">
      <c r="A155" s="12" t="s">
        <v>1796</v>
      </c>
      <c r="B155" t="str">
        <f>_xll.SNL.Clients.Office.Excel.Functions.SPG(A155,"SP_IPO_DATE")</f>
        <v/>
      </c>
      <c r="C155" s="5">
        <f>_xll.SNL.Clients.Office.Excel.Functions.SPG(A155, "SP_VOLUME_AVG_WEEKLY_TO_SHARES_OUT", , "1M")</f>
        <v>1.775245974864248</v>
      </c>
      <c r="D155" s="5">
        <f>_xll.SNL.Clients.Office.Excel.Functions.SPG(A155, "SP_VOLUME_AVG_WEEKLY_TO_SHARES_OUT", , "3M")</f>
        <v>2.0007570960983392</v>
      </c>
      <c r="E155" s="5">
        <f>_xll.SNL.Clients.Office.Excel.Functions.SPG(A155, "SP_VOLUME_AVG_DAILY_TO_1YR_AVG_DAILY", , "1M")</f>
        <v>77.81</v>
      </c>
      <c r="F155" s="5">
        <f>_xll.SNL.Clients.Office.Excel.Functions.SPG(A155, "SP_VOLUME_AVG_DAILY_TO_1YR_AVG_DAILY", , "3M")</f>
        <v>87.7</v>
      </c>
      <c r="G155" s="9" t="str">
        <f>_xll.SNL.Clients.Office.Excel.Functions.SPG(A155, "IQ_SECTOR")</f>
        <v>Real Estate</v>
      </c>
      <c r="H155" s="9" t="str">
        <f>_xll.SNL.Clients.Office.Excel.Functions.SPG(A155, "IQ_INDUSTRY_GROUP")</f>
        <v>Equity Real Estate Investment Trusts (REITs)</v>
      </c>
      <c r="I155" s="9" t="str">
        <f>_xll.SNL.Clients.Office.Excel.Functions.SPG(A155, "IQ_INDUSTRY")</f>
        <v>Specialized REITs</v>
      </c>
      <c r="J155" s="9" t="str">
        <f>_xll.SNL.Clients.Office.Excel.Functions.SPG(A155, "IQ_PRIMARY_INDUSTRY")</f>
        <v>Other Specialized REITs</v>
      </c>
      <c r="K155" s="9" t="str">
        <f>_xll.SNL.Clients.Office.Excel.Functions.SPG(A155, "NAICS_CODE", "Primary")</f>
        <v>531110 - Lessors of Residential Buildings and Dwellings</v>
      </c>
      <c r="L155" s="9" t="str">
        <f>_xll.SNL.Clients.Office.Excel.Functions.SPG(A155, "SP_TOPICTAG")</f>
        <v/>
      </c>
      <c r="M155" s="5">
        <f>_xll.SNL.Clients.Office.Excel.Functions.SPG(A155, "SP_PCT_SHARES_OWNED_ALL_INSTITUTIONS")</f>
        <v>95.97</v>
      </c>
      <c r="N155" s="9" t="str">
        <f>_xll.SNL.Clients.Office.Excel.Functions.SPG(A155, "RD_CREDIT_RATING_GLOBAL", "Issuer Credit Rating", "Local Currency LT|0")</f>
        <v>BB+</v>
      </c>
      <c r="O155" s="9" t="str">
        <f>_xll.SNL.Clients.Office.Excel.Functions.SPG(A155, "RD_CWOL_GLOBAL", "Issuer Credit Rating", "Local Currency LT|0")</f>
        <v>Stable</v>
      </c>
      <c r="P155" s="9" t="str">
        <f>_xll.SNL.Clients.Office.Excel.Functions.SPG(A155, "RD_RATING_ACTION_GLOBAL", "Issuer Credit Rating", "Local Currency LT|0")</f>
        <v>CreditWatch/Outlook (11/03/2020)</v>
      </c>
      <c r="Q155" s="10">
        <f>_xll.SNL.Clients.Office.Excel.Functions.SPG(A155, "RD_LAST_REVIEW_DATE_GLOBAL", "Issuer Credit Rating", "Local Currency LT")</f>
        <v>45371</v>
      </c>
      <c r="R155" s="10">
        <f>_xll.SNL.Clients.Office.Excel.Functions.SPG(A155, "RD_CREDIT_RATING_DATE_GLOBAL", "Issuer Credit Rating", "Local Currency LT|0")</f>
        <v>43035</v>
      </c>
      <c r="S155" s="10">
        <f>_xll.SNL.Clients.Office.Excel.Functions.SPG(A155, "RD_CREDIT_WATCH_OUTLOOK_DATE_GLOBAL", "Issuer Credit Rating", "Local Currency LT|0")</f>
        <v>44138</v>
      </c>
    </row>
    <row r="156" spans="1:19">
      <c r="A156" s="12" t="s">
        <v>1797</v>
      </c>
      <c r="B156" t="str">
        <f>_xll.SNL.Clients.Office.Excel.Functions.SPG(A156,"SP_IPO_DATE")</f>
        <v/>
      </c>
      <c r="C156" s="5">
        <f>_xll.SNL.Clients.Office.Excel.Functions.SPG(A156, "SP_VOLUME_AVG_WEEKLY_TO_SHARES_OUT", , "1M")</f>
        <v>2.0811662411157688</v>
      </c>
      <c r="D156" s="5">
        <f>_xll.SNL.Clients.Office.Excel.Functions.SPG(A156, "SP_VOLUME_AVG_WEEKLY_TO_SHARES_OUT", , "3M")</f>
        <v>2.3523201873462725</v>
      </c>
      <c r="E156" s="5">
        <f>_xll.SNL.Clients.Office.Excel.Functions.SPG(A156, "SP_VOLUME_AVG_DAILY_TO_1YR_AVG_DAILY", , "1M")</f>
        <v>95.33</v>
      </c>
      <c r="F156" s="5">
        <f>_xll.SNL.Clients.Office.Excel.Functions.SPG(A156, "SP_VOLUME_AVG_DAILY_TO_1YR_AVG_DAILY", , "3M")</f>
        <v>107.75</v>
      </c>
      <c r="G156" s="9" t="str">
        <f>_xll.SNL.Clients.Office.Excel.Functions.SPG(A156, "IQ_SECTOR")</f>
        <v>Industrials</v>
      </c>
      <c r="H156" s="9" t="str">
        <f>_xll.SNL.Clients.Office.Excel.Functions.SPG(A156, "IQ_INDUSTRY_GROUP")</f>
        <v>Capital Goods</v>
      </c>
      <c r="I156" s="9" t="str">
        <f>_xll.SNL.Clients.Office.Excel.Functions.SPG(A156, "IQ_INDUSTRY")</f>
        <v>Trading Companies and Distributors</v>
      </c>
      <c r="J156" s="9" t="str">
        <f>_xll.SNL.Clients.Office.Excel.Functions.SPG(A156, "IQ_PRIMARY_INDUSTRY")</f>
        <v>Trading Companies and Distributors</v>
      </c>
      <c r="K156" s="9" t="str">
        <f>_xll.SNL.Clients.Office.Excel.Functions.SPG(A156, "NAICS_CODE", "Primary")</f>
        <v>532411 - Commercial Air, Rail, and Water Transportation Equipment Rental and Leasing</v>
      </c>
      <c r="L156" s="9" t="str">
        <f>_xll.SNL.Clients.Office.Excel.Functions.SPG(A156, "SP_TOPICTAG")</f>
        <v>Fleet Management; Freight Service; Marine Transportation; Passenger Aircraft Manufacturing</v>
      </c>
      <c r="M156" s="5">
        <f>_xll.SNL.Clients.Office.Excel.Functions.SPG(A156, "SP_PCT_SHARES_OWNED_ALL_INSTITUTIONS")</f>
        <v>99.89</v>
      </c>
      <c r="N156" s="9" t="str">
        <f>_xll.SNL.Clients.Office.Excel.Functions.SPG(A156, "RD_CREDIT_RATING_GLOBAL", "Issuer Credit Rating", "Local Currency LT|0")</f>
        <v>BBB</v>
      </c>
      <c r="O156" s="9" t="str">
        <f>_xll.SNL.Clients.Office.Excel.Functions.SPG(A156, "RD_CWOL_GLOBAL", "Issuer Credit Rating", "Local Currency LT|0")</f>
        <v>Stable</v>
      </c>
      <c r="P156" s="9" t="str">
        <f>_xll.SNL.Clients.Office.Excel.Functions.SPG(A156, "RD_RATING_ACTION_GLOBAL", "Issuer Credit Rating", "Local Currency LT|0")</f>
        <v>Downgrade | CreditWatch/Outlook (08/06/2010)</v>
      </c>
      <c r="Q156" s="10">
        <f>_xll.SNL.Clients.Office.Excel.Functions.SPG(A156, "RD_LAST_REVIEW_DATE_GLOBAL", "Issuer Credit Rating", "Local Currency LT")</f>
        <v>45371</v>
      </c>
      <c r="R156" s="10">
        <f>_xll.SNL.Clients.Office.Excel.Functions.SPG(A156, "RD_CREDIT_RATING_DATE_GLOBAL", "Issuer Credit Rating", "Local Currency LT|0")</f>
        <v>40396</v>
      </c>
      <c r="S156" s="10">
        <f>_xll.SNL.Clients.Office.Excel.Functions.SPG(A156, "RD_CREDIT_WATCH_OUTLOOK_DATE_GLOBAL", "Issuer Credit Rating", "Local Currency LT|0")</f>
        <v>40396</v>
      </c>
    </row>
    <row r="157" spans="1:19">
      <c r="A157" s="12" t="s">
        <v>1798</v>
      </c>
      <c r="B157" s="10">
        <f>_xll.SNL.Clients.Office.Excel.Functions.SPG(A157,"SP_IPO_DATE")</f>
        <v>39295</v>
      </c>
      <c r="C157" s="5">
        <f>_xll.SNL.Clients.Office.Excel.Functions.SPG(A157, "SP_VOLUME_AVG_WEEKLY_TO_SHARES_OUT", , "1M")</f>
        <v>4.5878769466126812</v>
      </c>
      <c r="D157" s="5">
        <f>_xll.SNL.Clients.Office.Excel.Functions.SPG(A157, "SP_VOLUME_AVG_WEEKLY_TO_SHARES_OUT", , "3M")</f>
        <v>4.4351118089386103</v>
      </c>
      <c r="E157" s="5">
        <f>_xll.SNL.Clients.Office.Excel.Functions.SPG(A157, "SP_VOLUME_AVG_DAILY_TO_1YR_AVG_DAILY", , "1M")</f>
        <v>116.83</v>
      </c>
      <c r="F157" s="5">
        <f>_xll.SNL.Clients.Office.Excel.Functions.SPG(A157, "SP_VOLUME_AVG_DAILY_TO_1YR_AVG_DAILY", , "3M")</f>
        <v>112.94</v>
      </c>
      <c r="G157" s="9" t="str">
        <f>_xll.SNL.Clients.Office.Excel.Functions.SPG(A157, "IQ_SECTOR")</f>
        <v>Industrials</v>
      </c>
      <c r="H157" s="9" t="str">
        <f>_xll.SNL.Clients.Office.Excel.Functions.SPG(A157, "IQ_INDUSTRY_GROUP")</f>
        <v>Commercial and Professional Services</v>
      </c>
      <c r="I157" s="9" t="str">
        <f>_xll.SNL.Clients.Office.Excel.Functions.SPG(A157, "IQ_INDUSTRY")</f>
        <v>Professional Services</v>
      </c>
      <c r="J157" s="9" t="str">
        <f>_xll.SNL.Clients.Office.Excel.Functions.SPG(A157, "IQ_PRIMARY_INDUSTRY")</f>
        <v>Data Processing and Outsourced Services</v>
      </c>
      <c r="K157" s="9" t="str">
        <f>_xll.SNL.Clients.Office.Excel.Functions.SPG(A157, "NAICS_CODE", "Primary")</f>
        <v>518210 - Computing Infrastructure Providers, Data Processing, Web Hosting, and Related Services</v>
      </c>
      <c r="L157" s="9" t="str">
        <f>_xll.SNL.Clients.Office.Excel.Functions.SPG(A157, "SP_TOPICTAG")</f>
        <v>Software Development; Data Integration; Customer Analytics; Data Protection; Process Automation</v>
      </c>
      <c r="M157" s="5">
        <f>_xll.SNL.Clients.Office.Excel.Functions.SPG(A157, "SP_PCT_SHARES_OWNED_ALL_INSTITUTIONS")</f>
        <v>95.24</v>
      </c>
      <c r="N157" s="9" t="str">
        <f>_xll.SNL.Clients.Office.Excel.Functions.SPG(A157, "RD_CREDIT_RATING_GLOBAL", "Issuer Credit Rating", "Local Currency LT|0")</f>
        <v>BBB-</v>
      </c>
      <c r="O157" s="9" t="str">
        <f>_xll.SNL.Clients.Office.Excel.Functions.SPG(A157, "RD_CWOL_GLOBAL", "Issuer Credit Rating", "Local Currency LT|0")</f>
        <v>Stable</v>
      </c>
      <c r="P157" s="9" t="str">
        <f>_xll.SNL.Clients.Office.Excel.Functions.SPG(A157, "RD_RATING_ACTION_GLOBAL", "Issuer Credit Rating", "Local Currency LT|0")</f>
        <v>Upgrade | CreditWatch/Outlook (12/19/2013)</v>
      </c>
      <c r="Q157" s="10">
        <f>_xll.SNL.Clients.Office.Excel.Functions.SPG(A157, "RD_LAST_REVIEW_DATE_GLOBAL", "Issuer Credit Rating", "Local Currency LT")</f>
        <v>45615</v>
      </c>
      <c r="R157" s="10">
        <f>_xll.SNL.Clients.Office.Excel.Functions.SPG(A157, "RD_CREDIT_RATING_DATE_GLOBAL", "Issuer Credit Rating", "Local Currency LT|0")</f>
        <v>41627</v>
      </c>
      <c r="S157" s="10">
        <f>_xll.SNL.Clients.Office.Excel.Functions.SPG(A157, "RD_CREDIT_WATCH_OUTLOOK_DATE_GLOBAL", "Issuer Credit Rating", "Local Currency LT|0")</f>
        <v>41627</v>
      </c>
    </row>
    <row r="158" spans="1:19">
      <c r="A158" s="12" t="s">
        <v>1799</v>
      </c>
      <c r="B158" t="str">
        <f>_xll.SNL.Clients.Office.Excel.Functions.SPG(A158,"SP_IPO_DATE")</f>
        <v/>
      </c>
      <c r="C158" s="5">
        <f>_xll.SNL.Clients.Office.Excel.Functions.SPG(A158, "SP_VOLUME_AVG_WEEKLY_TO_SHARES_OUT", , "1M")</f>
        <v>4.4796344884593804</v>
      </c>
      <c r="D158" s="5">
        <f>_xll.SNL.Clients.Office.Excel.Functions.SPG(A158, "SP_VOLUME_AVG_WEEKLY_TO_SHARES_OUT", , "3M")</f>
        <v>3.4640076401258111</v>
      </c>
      <c r="E158" s="5">
        <f>_xll.SNL.Clients.Office.Excel.Functions.SPG(A158, "SP_VOLUME_AVG_DAILY_TO_1YR_AVG_DAILY", , "1M")</f>
        <v>137.22</v>
      </c>
      <c r="F158" s="5">
        <f>_xll.SNL.Clients.Office.Excel.Functions.SPG(A158, "SP_VOLUME_AVG_DAILY_TO_1YR_AVG_DAILY", , "3M")</f>
        <v>106.11</v>
      </c>
      <c r="G158" s="9" t="str">
        <f>_xll.SNL.Clients.Office.Excel.Functions.SPG(A158, "IQ_SECTOR")</f>
        <v>Consumer Discretionary</v>
      </c>
      <c r="H158" s="9" t="str">
        <f>_xll.SNL.Clients.Office.Excel.Functions.SPG(A158, "IQ_INDUSTRY_GROUP")</f>
        <v>Automobiles and Components</v>
      </c>
      <c r="I158" s="9" t="str">
        <f>_xll.SNL.Clients.Office.Excel.Functions.SPG(A158, "IQ_INDUSTRY")</f>
        <v>Automobile Components</v>
      </c>
      <c r="J158" s="9" t="str">
        <f>_xll.SNL.Clients.Office.Excel.Functions.SPG(A158, "IQ_PRIMARY_INDUSTRY")</f>
        <v>Automotive Parts and Equipment</v>
      </c>
      <c r="K158" s="9" t="str">
        <f>_xll.SNL.Clients.Office.Excel.Functions.SPG(A158, "NAICS_CODE", "Primary")</f>
        <v>336390 - Other Motor Vehicle Parts Manufacturing</v>
      </c>
      <c r="L158" s="9" t="str">
        <f>_xll.SNL.Clients.Office.Excel.Functions.SPG(A158, "SP_TOPICTAG")</f>
        <v>Computer Vision; Industrial Automation; RFID (Radio Frequency Identification); Sensors; Smart Building; Biometrics; Smart Mirrors</v>
      </c>
      <c r="M158" s="5">
        <f>_xll.SNL.Clients.Office.Excel.Functions.SPG(A158, "SP_PCT_SHARES_OWNED_ALL_INSTITUTIONS")</f>
        <v>95.29</v>
      </c>
      <c r="N158" s="9" t="str">
        <f>_xll.SNL.Clients.Office.Excel.Functions.SPG(A158, "RD_CREDIT_RATING_GLOBAL", "Issuer Credit Rating", "Local Currency LT|0")</f>
        <v/>
      </c>
      <c r="O158" s="9" t="str">
        <f>_xll.SNL.Clients.Office.Excel.Functions.SPG(A158, "RD_CWOL_GLOBAL", "Issuer Credit Rating", "Local Currency LT|0")</f>
        <v/>
      </c>
      <c r="P158" s="9" t="str">
        <f>_xll.SNL.Clients.Office.Excel.Functions.SPG(A158, "RD_RATING_ACTION_GLOBAL", "Issuer Credit Rating", "Local Currency LT|0")</f>
        <v/>
      </c>
      <c r="Q158" s="10" t="str">
        <f>_xll.SNL.Clients.Office.Excel.Functions.SPG(A158, "RD_LAST_REVIEW_DATE_GLOBAL", "Issuer Credit Rating", "Local Currency LT")</f>
        <v/>
      </c>
      <c r="R158" s="10" t="str">
        <f>_xll.SNL.Clients.Office.Excel.Functions.SPG(A158, "RD_CREDIT_RATING_DATE_GLOBAL", "Issuer Credit Rating", "Local Currency LT|0")</f>
        <v/>
      </c>
      <c r="S158" s="10" t="str">
        <f>_xll.SNL.Clients.Office.Excel.Functions.SPG(A158, "RD_CREDIT_WATCH_OUTLOOK_DATE_GLOBAL", "Issuer Credit Rating", "Local Currency LT|0")</f>
        <v/>
      </c>
    </row>
    <row r="159" spans="1:19">
      <c r="A159" s="12" t="s">
        <v>1800</v>
      </c>
      <c r="B159" t="str">
        <f>_xll.SNL.Clients.Office.Excel.Functions.SPG(A159,"SP_IPO_DATE")</f>
        <v/>
      </c>
      <c r="C159" s="5">
        <f>_xll.SNL.Clients.Office.Excel.Functions.SPG(A159, "SP_VOLUME_AVG_WEEKLY_TO_SHARES_OUT", , "1M")</f>
        <v>2.8484001255281957</v>
      </c>
      <c r="D159" s="5">
        <f>_xll.SNL.Clients.Office.Excel.Functions.SPG(A159, "SP_VOLUME_AVG_WEEKLY_TO_SHARES_OUT", , "3M")</f>
        <v>2.601783102615653</v>
      </c>
      <c r="E159" s="5">
        <f>_xll.SNL.Clients.Office.Excel.Functions.SPG(A159, "SP_VOLUME_AVG_DAILY_TO_1YR_AVG_DAILY", , "1M")</f>
        <v>105.91</v>
      </c>
      <c r="F159" s="5">
        <f>_xll.SNL.Clients.Office.Excel.Functions.SPG(A159, "SP_VOLUME_AVG_DAILY_TO_1YR_AVG_DAILY", , "3M")</f>
        <v>96.74</v>
      </c>
      <c r="G159" s="9" t="str">
        <f>_xll.SNL.Clients.Office.Excel.Functions.SPG(A159, "IQ_SECTOR")</f>
        <v>Financials</v>
      </c>
      <c r="H159" s="9" t="str">
        <f>_xll.SNL.Clients.Office.Excel.Functions.SPG(A159, "IQ_INDUSTRY_GROUP")</f>
        <v>Banks</v>
      </c>
      <c r="I159" s="9" t="str">
        <f>_xll.SNL.Clients.Office.Excel.Functions.SPG(A159, "IQ_INDUSTRY")</f>
        <v>Banks</v>
      </c>
      <c r="J159" s="9" t="str">
        <f>_xll.SNL.Clients.Office.Excel.Functions.SPG(A159, "IQ_PRIMARY_INDUSTRY")</f>
        <v>Regional Banks</v>
      </c>
      <c r="K159" s="9" t="str">
        <f>_xll.SNL.Clients.Office.Excel.Functions.SPG(A159, "NAICS_CODE", "Primary")</f>
        <v>522110 - Commercial Banking</v>
      </c>
      <c r="L159" s="9" t="str">
        <f>_xll.SNL.Clients.Office.Excel.Functions.SPG(A159, "SP_TOPICTAG")</f>
        <v>Consumer Lending</v>
      </c>
      <c r="M159" s="5">
        <f>_xll.SNL.Clients.Office.Excel.Functions.SPG(A159, "SP_PCT_SHARES_OWNED_ALL_INSTITUTIONS")</f>
        <v>83.96</v>
      </c>
      <c r="N159" s="9" t="str">
        <f>_xll.SNL.Clients.Office.Excel.Functions.SPG(A159, "RD_CREDIT_RATING_GLOBAL", "Issuer Credit Rating", "Local Currency LT|0")</f>
        <v/>
      </c>
      <c r="O159" s="9" t="str">
        <f>_xll.SNL.Clients.Office.Excel.Functions.SPG(A159, "RD_CWOL_GLOBAL", "Issuer Credit Rating", "Local Currency LT|0")</f>
        <v/>
      </c>
      <c r="P159" s="9" t="str">
        <f>_xll.SNL.Clients.Office.Excel.Functions.SPG(A159, "RD_RATING_ACTION_GLOBAL", "Issuer Credit Rating", "Local Currency LT|0")</f>
        <v/>
      </c>
      <c r="Q159" s="10" t="str">
        <f>_xll.SNL.Clients.Office.Excel.Functions.SPG(A159, "RD_LAST_REVIEW_DATE_GLOBAL", "Issuer Credit Rating", "Local Currency LT")</f>
        <v/>
      </c>
      <c r="R159" s="10" t="str">
        <f>_xll.SNL.Clients.Office.Excel.Functions.SPG(A159, "RD_CREDIT_RATING_DATE_GLOBAL", "Issuer Credit Rating", "Local Currency LT|0")</f>
        <v/>
      </c>
      <c r="S159" s="10" t="str">
        <f>_xll.SNL.Clients.Office.Excel.Functions.SPG(A159, "RD_CREDIT_WATCH_OUTLOOK_DATE_GLOBAL", "Issuer Credit Rating", "Local Currency LT|0")</f>
        <v/>
      </c>
    </row>
    <row r="160" spans="1:19">
      <c r="A160" s="12" t="s">
        <v>1801</v>
      </c>
      <c r="B160" s="10">
        <f>_xll.SNL.Clients.Office.Excel.Functions.SPG(A160,"SP_IPO_DATE")</f>
        <v>41123</v>
      </c>
      <c r="C160" s="5">
        <f>_xll.SNL.Clients.Office.Excel.Functions.SPG(A160, "SP_VOLUME_AVG_WEEKLY_TO_SHARES_OUT", , "1M")</f>
        <v>6.1288415032300776</v>
      </c>
      <c r="D160" s="5">
        <f>_xll.SNL.Clients.Office.Excel.Functions.SPG(A160, "SP_VOLUME_AVG_WEEKLY_TO_SHARES_OUT", , "3M")</f>
        <v>4.8028733300614173</v>
      </c>
      <c r="E160" s="5">
        <f>_xll.SNL.Clients.Office.Excel.Functions.SPG(A160, "SP_VOLUME_AVG_DAILY_TO_1YR_AVG_DAILY", , "1M")</f>
        <v>140.01</v>
      </c>
      <c r="F160" s="5">
        <f>_xll.SNL.Clients.Office.Excel.Functions.SPG(A160, "SP_VOLUME_AVG_DAILY_TO_1YR_AVG_DAILY", , "3M")</f>
        <v>109.72</v>
      </c>
      <c r="G160" s="9" t="str">
        <f>_xll.SNL.Clients.Office.Excel.Functions.SPG(A160, "IQ_SECTOR")</f>
        <v>Health Care</v>
      </c>
      <c r="H160" s="9" t="str">
        <f>_xll.SNL.Clients.Office.Excel.Functions.SPG(A160, "IQ_INDUSTRY_GROUP")</f>
        <v>Health Care Equipment and Services</v>
      </c>
      <c r="I160" s="9" t="str">
        <f>_xll.SNL.Clients.Office.Excel.Functions.SPG(A160, "IQ_INDUSTRY")</f>
        <v>Health Care Equipment and Supplies</v>
      </c>
      <c r="J160" s="9" t="str">
        <f>_xll.SNL.Clients.Office.Excel.Functions.SPG(A160, "IQ_PRIMARY_INDUSTRY")</f>
        <v>Health Care Equipment</v>
      </c>
      <c r="K160" s="9" t="str">
        <f>_xll.SNL.Clients.Office.Excel.Functions.SPG(A160, "NAICS_CODE", "Primary")</f>
        <v>339112 - Surgical and Medical Instrument Manufacturing</v>
      </c>
      <c r="L160" s="9" t="str">
        <f>_xll.SNL.Clients.Office.Excel.Functions.SPG(A160, "SP_TOPICTAG")</f>
        <v>Health Diagnostics; Image Recognition; Augmented Reality; Artificial Intelligence; Neurology; Orthopaedics; Surgery</v>
      </c>
      <c r="M160" s="5">
        <f>_xll.SNL.Clients.Office.Excel.Functions.SPG(A160, "SP_PCT_SHARES_OWNED_ALL_INSTITUTIONS")</f>
        <v>80.48</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c r="A161" s="12" t="s">
        <v>1802</v>
      </c>
      <c r="B161" t="str">
        <f>_xll.SNL.Clients.Office.Excel.Functions.SPG(A161,"SP_IPO_DATE")</f>
        <v/>
      </c>
      <c r="C161" s="5">
        <f>_xll.SNL.Clients.Office.Excel.Functions.SPG(A161, "SP_VOLUME_AVG_WEEKLY_TO_SHARES_OUT", , "1M")</f>
        <v>2.4931938051440516</v>
      </c>
      <c r="D161" s="5">
        <f>_xll.SNL.Clients.Office.Excel.Functions.SPG(A161, "SP_VOLUME_AVG_WEEKLY_TO_SHARES_OUT", , "3M")</f>
        <v>2.3984682875236087</v>
      </c>
      <c r="E161" s="5">
        <f>_xll.SNL.Clients.Office.Excel.Functions.SPG(A161, "SP_VOLUME_AVG_DAILY_TO_1YR_AVG_DAILY", , "1M")</f>
        <v>111.38</v>
      </c>
      <c r="F161" s="5">
        <f>_xll.SNL.Clients.Office.Excel.Functions.SPG(A161, "SP_VOLUME_AVG_DAILY_TO_1YR_AVG_DAILY", , "3M")</f>
        <v>107.15</v>
      </c>
      <c r="G161" s="9" t="str">
        <f>_xll.SNL.Clients.Office.Excel.Functions.SPG(A161, "IQ_SECTOR")</f>
        <v>Industrials</v>
      </c>
      <c r="H161" s="9" t="str">
        <f>_xll.SNL.Clients.Office.Excel.Functions.SPG(A161, "IQ_INDUSTRY_GROUP")</f>
        <v>Capital Goods</v>
      </c>
      <c r="I161" s="9" t="str">
        <f>_xll.SNL.Clients.Office.Excel.Functions.SPG(A161, "IQ_INDUSTRY")</f>
        <v>Machinery</v>
      </c>
      <c r="J161" s="9" t="str">
        <f>_xll.SNL.Clients.Office.Excel.Functions.SPG(A161, "IQ_PRIMARY_INDUSTRY")</f>
        <v>Industrial Machinery and Supplies and Components</v>
      </c>
      <c r="K161" s="9" t="str">
        <f>_xll.SNL.Clients.Office.Excel.Functions.SPG(A161, "NAICS_CODE", "Primary")</f>
        <v>333914 - Measuring, Dispensing, and Other Pumping Equipment Manufacturing</v>
      </c>
      <c r="L161" s="9" t="str">
        <f>_xll.SNL.Clients.Office.Excel.Functions.SPG(A161, "SP_TOPICTAG")</f>
        <v>Pollution Control</v>
      </c>
      <c r="M161" s="5">
        <f>_xll.SNL.Clients.Office.Excel.Functions.SPG(A161, "SP_PCT_SHARES_OWNED_ALL_INSTITUTIONS")</f>
        <v>88.12</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c r="A162" s="12" t="s">
        <v>1803</v>
      </c>
      <c r="B162" t="str">
        <f>_xll.SNL.Clients.Office.Excel.Functions.SPG(A162,"SP_IPO_DATE")</f>
        <v/>
      </c>
      <c r="C162" s="5">
        <f>_xll.SNL.Clients.Office.Excel.Functions.SPG(A162, "SP_VOLUME_AVG_WEEKLY_TO_SHARES_OUT", , "1M")</f>
        <v>2.2636369222361337</v>
      </c>
      <c r="D162" s="5">
        <f>_xll.SNL.Clients.Office.Excel.Functions.SPG(A162, "SP_VOLUME_AVG_WEEKLY_TO_SHARES_OUT", , "3M")</f>
        <v>2.2866392740194104</v>
      </c>
      <c r="E162" s="5">
        <f>_xll.SNL.Clients.Office.Excel.Functions.SPG(A162, "SP_VOLUME_AVG_DAILY_TO_1YR_AVG_DAILY", , "1M")</f>
        <v>99.52</v>
      </c>
      <c r="F162" s="5">
        <f>_xll.SNL.Clients.Office.Excel.Functions.SPG(A162, "SP_VOLUME_AVG_DAILY_TO_1YR_AVG_DAILY", , "3M")</f>
        <v>100.53</v>
      </c>
      <c r="G162" s="9" t="str">
        <f>_xll.SNL.Clients.Office.Excel.Functions.SPG(A162, "IQ_SECTOR")</f>
        <v>Consumer Discretionary</v>
      </c>
      <c r="H162" s="9" t="str">
        <f>_xll.SNL.Clients.Office.Excel.Functions.SPG(A162, "IQ_INDUSTRY_GROUP")</f>
        <v>Consumer Services</v>
      </c>
      <c r="I162" s="9" t="str">
        <f>_xll.SNL.Clients.Office.Excel.Functions.SPG(A162, "IQ_INDUSTRY")</f>
        <v>Diversified Consumer Services</v>
      </c>
      <c r="J162" s="9" t="str">
        <f>_xll.SNL.Clients.Office.Excel.Functions.SPG(A162, "IQ_PRIMARY_INDUSTRY")</f>
        <v>Education Services</v>
      </c>
      <c r="K162" s="9" t="str">
        <f>_xll.SNL.Clients.Office.Excel.Functions.SPG(A162, "NAICS_CODE", "Primary")</f>
        <v>61 - Educational Services</v>
      </c>
      <c r="L162" s="9" t="str">
        <f>_xll.SNL.Clients.Office.Excel.Functions.SPG(A162, "SP_TOPICTAG")</f>
        <v>Digital Media; Language Learning; E-learning; Text Analytics; Content Creation</v>
      </c>
      <c r="M162" s="5">
        <f>_xll.SNL.Clients.Office.Excel.Functions.SPG(A162, "SP_PCT_SHARES_OWNED_ALL_INSTITUTIONS")</f>
        <v>57</v>
      </c>
      <c r="N162" s="9" t="str">
        <f>_xll.SNL.Clients.Office.Excel.Functions.SPG(A162, "RD_CREDIT_RATING_GLOBAL", "Issuer Credit Rating", "Local Currency LT|0")</f>
        <v>BB</v>
      </c>
      <c r="O162" s="9" t="str">
        <f>_xll.SNL.Clients.Office.Excel.Functions.SPG(A162, "RD_CWOL_GLOBAL", "Issuer Credit Rating", "Local Currency LT|0")</f>
        <v>Stable</v>
      </c>
      <c r="P162" s="9" t="str">
        <f>_xll.SNL.Clients.Office.Excel.Functions.SPG(A162, "RD_RATING_ACTION_GLOBAL", "Issuer Credit Rating", "Local Currency LT|0")</f>
        <v>CreditWatch/Outlook (04/27/2021)</v>
      </c>
      <c r="Q162" s="10">
        <f>_xll.SNL.Clients.Office.Excel.Functions.SPG(A162, "RD_LAST_REVIEW_DATE_GLOBAL", "Issuer Credit Rating", "Local Currency LT")</f>
        <v>45580</v>
      </c>
      <c r="R162" s="10">
        <f>_xll.SNL.Clients.Office.Excel.Functions.SPG(A162, "RD_CREDIT_RATING_DATE_GLOBAL", "Issuer Credit Rating", "Local Currency LT|0")</f>
        <v>43948</v>
      </c>
      <c r="S162" s="10">
        <f>_xll.SNL.Clients.Office.Excel.Functions.SPG(A162, "RD_CREDIT_WATCH_OUTLOOK_DATE_GLOBAL", "Issuer Credit Rating", "Local Currency LT|0")</f>
        <v>44313</v>
      </c>
    </row>
    <row r="163" spans="1:19">
      <c r="A163" s="12" t="s">
        <v>1804</v>
      </c>
      <c r="B163" s="10">
        <f>_xll.SNL.Clients.Office.Excel.Functions.SPG(A163,"SP_IPO_DATE")</f>
        <v>39771</v>
      </c>
      <c r="C163" s="5">
        <f>_xll.SNL.Clients.Office.Excel.Functions.SPG(A163, "SP_VOLUME_AVG_WEEKLY_TO_SHARES_OUT", , "1M")</f>
        <v>2.2041551100795576</v>
      </c>
      <c r="D163" s="5">
        <f>_xll.SNL.Clients.Office.Excel.Functions.SPG(A163, "SP_VOLUME_AVG_WEEKLY_TO_SHARES_OUT", , "3M")</f>
        <v>2.7989813534228345</v>
      </c>
      <c r="E163" s="5">
        <f>_xll.SNL.Clients.Office.Excel.Functions.SPG(A163, "SP_VOLUME_AVG_DAILY_TO_1YR_AVG_DAILY", , "1M")</f>
        <v>75.27</v>
      </c>
      <c r="F163" s="5">
        <f>_xll.SNL.Clients.Office.Excel.Functions.SPG(A163, "SP_VOLUME_AVG_DAILY_TO_1YR_AVG_DAILY", , "3M")</f>
        <v>95.59</v>
      </c>
      <c r="G163" s="9" t="str">
        <f>_xll.SNL.Clients.Office.Excel.Functions.SPG(A163, "IQ_SECTOR")</f>
        <v>Consumer Discretionary</v>
      </c>
      <c r="H163" s="9" t="str">
        <f>_xll.SNL.Clients.Office.Excel.Functions.SPG(A163, "IQ_INDUSTRY_GROUP")</f>
        <v>Consumer Services</v>
      </c>
      <c r="I163" s="9" t="str">
        <f>_xll.SNL.Clients.Office.Excel.Functions.SPG(A163, "IQ_INDUSTRY")</f>
        <v>Diversified Consumer Services</v>
      </c>
      <c r="J163" s="9" t="str">
        <f>_xll.SNL.Clients.Office.Excel.Functions.SPG(A163, "IQ_PRIMARY_INDUSTRY")</f>
        <v>Education Services</v>
      </c>
      <c r="K163" s="9" t="str">
        <f>_xll.SNL.Clients.Office.Excel.Functions.SPG(A163, "NAICS_CODE", "Primary")</f>
        <v>611710 - Educational Support Services</v>
      </c>
      <c r="L163" s="9" t="str">
        <f>_xll.SNL.Clients.Office.Excel.Functions.SPG(A163, "SP_TOPICTAG")</f>
        <v>Customer Relationship Management; E-learning; Team Collaboration</v>
      </c>
      <c r="M163" s="5">
        <f>_xll.SNL.Clients.Office.Excel.Functions.SPG(A163, "SP_PCT_SHARES_OWNED_ALL_INSTITUTIONS")</f>
        <v>95.16</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c r="A164" s="12" t="s">
        <v>1805</v>
      </c>
      <c r="B164" t="str">
        <f>_xll.SNL.Clients.Office.Excel.Functions.SPG(A164,"SP_IPO_DATE")</f>
        <v/>
      </c>
      <c r="C164" s="5">
        <f>_xll.SNL.Clients.Office.Excel.Functions.SPG(A164, "SP_VOLUME_AVG_WEEKLY_TO_SHARES_OUT", , "1M")</f>
        <v>4.365773785858126</v>
      </c>
      <c r="D164" s="5">
        <f>_xll.SNL.Clients.Office.Excel.Functions.SPG(A164, "SP_VOLUME_AVG_WEEKLY_TO_SHARES_OUT", , "3M")</f>
        <v>3.6661083469850779</v>
      </c>
      <c r="E164" s="5">
        <f>_xll.SNL.Clients.Office.Excel.Functions.SPG(A164, "SP_VOLUME_AVG_DAILY_TO_1YR_AVG_DAILY", , "1M")</f>
        <v>106.11</v>
      </c>
      <c r="F164" s="5">
        <f>_xll.SNL.Clients.Office.Excel.Functions.SPG(A164, "SP_VOLUME_AVG_DAILY_TO_1YR_AVG_DAILY", , "3M")</f>
        <v>89.11</v>
      </c>
      <c r="G164" s="9" t="str">
        <f>_xll.SNL.Clients.Office.Excel.Functions.SPG(A164, "IQ_SECTOR")</f>
        <v>Materials</v>
      </c>
      <c r="H164" s="9" t="str">
        <f>_xll.SNL.Clients.Office.Excel.Functions.SPG(A164, "IQ_INDUSTRY_GROUP")</f>
        <v>Materials</v>
      </c>
      <c r="I164" s="9" t="str">
        <f>_xll.SNL.Clients.Office.Excel.Functions.SPG(A164, "IQ_INDUSTRY")</f>
        <v>Containers and Packaging</v>
      </c>
      <c r="J164" s="9" t="str">
        <f>_xll.SNL.Clients.Office.Excel.Functions.SPG(A164, "IQ_PRIMARY_INDUSTRY")</f>
        <v>Paper and Plastic Packaging Products and Materials</v>
      </c>
      <c r="K164" s="9" t="str">
        <f>_xll.SNL.Clients.Office.Excel.Functions.SPG(A164, "NAICS_CODE", "Primary")</f>
        <v>32221 - Paperboard Container Manufacturing</v>
      </c>
      <c r="L164" s="9" t="str">
        <f>_xll.SNL.Clients.Office.Excel.Functions.SPG(A164, "SP_TOPICTAG")</f>
        <v>Packaging Services</v>
      </c>
      <c r="M164" s="5">
        <f>_xll.SNL.Clients.Office.Excel.Functions.SPG(A164, "SP_PCT_SHARES_OWNED_ALL_INSTITUTIONS")</f>
        <v>107.55</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c r="A165" s="12" t="s">
        <v>1806</v>
      </c>
      <c r="B165" t="str">
        <f>_xll.SNL.Clients.Office.Excel.Functions.SPG(A165,"SP_IPO_DATE")</f>
        <v/>
      </c>
      <c r="C165" s="5">
        <f>_xll.SNL.Clients.Office.Excel.Functions.SPG(A165, "SP_VOLUME_AVG_WEEKLY_TO_SHARES_OUT", , "1M")</f>
        <v>2.8971485183161114</v>
      </c>
      <c r="D165" s="5">
        <f>_xll.SNL.Clients.Office.Excel.Functions.SPG(A165, "SP_VOLUME_AVG_WEEKLY_TO_SHARES_OUT", , "3M")</f>
        <v>3.7120346044429535</v>
      </c>
      <c r="E165" s="5">
        <f>_xll.SNL.Clients.Office.Excel.Functions.SPG(A165, "SP_VOLUME_AVG_DAILY_TO_1YR_AVG_DAILY", , "1M")</f>
        <v>84.93</v>
      </c>
      <c r="F165" s="5">
        <f>_xll.SNL.Clients.Office.Excel.Functions.SPG(A165, "SP_VOLUME_AVG_DAILY_TO_1YR_AVG_DAILY", , "3M")</f>
        <v>108.82</v>
      </c>
      <c r="G165" s="9" t="str">
        <f>_xll.SNL.Clients.Office.Excel.Functions.SPG(A165, "IQ_SECTOR")</f>
        <v>Materials</v>
      </c>
      <c r="H165" s="9" t="str">
        <f>_xll.SNL.Clients.Office.Excel.Functions.SPG(A165, "IQ_INDUSTRY_GROUP")</f>
        <v>Materials</v>
      </c>
      <c r="I165" s="9" t="str">
        <f>_xll.SNL.Clients.Office.Excel.Functions.SPG(A165, "IQ_INDUSTRY")</f>
        <v>Containers and Packaging</v>
      </c>
      <c r="J165" s="9" t="str">
        <f>_xll.SNL.Clients.Office.Excel.Functions.SPG(A165, "IQ_PRIMARY_INDUSTRY")</f>
        <v>Metal, Glass and Plastic Containers</v>
      </c>
      <c r="K165" s="9" t="str">
        <f>_xll.SNL.Clients.Office.Excel.Functions.SPG(A165, "NAICS_CODE", "Primary")</f>
        <v>33243 - Metal Can, Box, and Other Metal Container (Light Gauge) Manufacturing</v>
      </c>
      <c r="L165" s="9" t="str">
        <f>_xll.SNL.Clients.Office.Excel.Functions.SPG(A165, "SP_TOPICTAG")</f>
        <v>Packaging Services</v>
      </c>
      <c r="M165" s="5">
        <f>_xll.SNL.Clients.Office.Excel.Functions.SPG(A165, "SP_PCT_SHARES_OWNED_ALL_INSTITUTIONS")</f>
        <v>53.3</v>
      </c>
      <c r="N165" s="9" t="str">
        <f>_xll.SNL.Clients.Office.Excel.Functions.SPG(A165, "RD_CREDIT_RATING_GLOBAL", "Issuer Credit Rating", "Local Currency LT|0")</f>
        <v>NR</v>
      </c>
      <c r="O165" s="9" t="str">
        <f>_xll.SNL.Clients.Office.Excel.Functions.SPG(A165, "RD_CWOL_GLOBAL", "Issuer Credit Rating", "Local Currency LT|0")</f>
        <v>NR</v>
      </c>
      <c r="P165" s="9" t="str">
        <f>_xll.SNL.Clients.Office.Excel.Functions.SPG(A165, "RD_RATING_ACTION_GLOBAL", "Issuer Credit Rating", "Local Currency LT|0")</f>
        <v>Not Rated | CreditWatch/Outlook (10/26/2022)</v>
      </c>
      <c r="Q165" s="10">
        <f>_xll.SNL.Clients.Office.Excel.Functions.SPG(A165, "RD_LAST_REVIEW_DATE_GLOBAL", "Issuer Credit Rating", "Local Currency LT")</f>
        <v>44860</v>
      </c>
      <c r="R165" s="10">
        <f>_xll.SNL.Clients.Office.Excel.Functions.SPG(A165, "RD_CREDIT_RATING_DATE_GLOBAL", "Issuer Credit Rating", "Local Currency LT|0")</f>
        <v>44860</v>
      </c>
      <c r="S165" s="10">
        <f>_xll.SNL.Clients.Office.Excel.Functions.SPG(A165, "RD_CREDIT_WATCH_OUTLOOK_DATE_GLOBAL", "Issuer Credit Rating", "Local Currency LT|0")</f>
        <v>44860</v>
      </c>
    </row>
    <row r="166" spans="1:19">
      <c r="A166" s="12" t="s">
        <v>1807</v>
      </c>
      <c r="B166" s="10">
        <f>_xll.SNL.Clients.Office.Excel.Functions.SPG(A166,"SP_IPO_DATE")</f>
        <v>40932</v>
      </c>
      <c r="C166" s="5">
        <f>_xll.SNL.Clients.Office.Excel.Functions.SPG(A166, "SP_VOLUME_AVG_WEEKLY_TO_SHARES_OUT", , "1M")</f>
        <v>9.9741545376831624</v>
      </c>
      <c r="D166" s="5">
        <f>_xll.SNL.Clients.Office.Excel.Functions.SPG(A166, "SP_VOLUME_AVG_WEEKLY_TO_SHARES_OUT", , "3M")</f>
        <v>7.5221121488417388</v>
      </c>
      <c r="E166" s="5">
        <f>_xll.SNL.Clients.Office.Excel.Functions.SPG(A166, "SP_VOLUME_AVG_DAILY_TO_1YR_AVG_DAILY", , "1M")</f>
        <v>198.68</v>
      </c>
      <c r="F166" s="5">
        <f>_xll.SNL.Clients.Office.Excel.Functions.SPG(A166, "SP_VOLUME_AVG_DAILY_TO_1YR_AVG_DAILY", , "3M")</f>
        <v>149.83000000000001</v>
      </c>
      <c r="G166" s="9" t="str">
        <f>_xll.SNL.Clients.Office.Excel.Functions.SPG(A166, "IQ_SECTOR")</f>
        <v>Information Technology</v>
      </c>
      <c r="H166" s="9" t="str">
        <f>_xll.SNL.Clients.Office.Excel.Functions.SPG(A166, "IQ_INDUSTRY_GROUP")</f>
        <v>Software and Services</v>
      </c>
      <c r="I166" s="9" t="str">
        <f>_xll.SNL.Clients.Office.Excel.Functions.SPG(A166, "IQ_INDUSTRY")</f>
        <v>Software</v>
      </c>
      <c r="J166" s="9" t="str">
        <f>_xll.SNL.Clients.Office.Excel.Functions.SPG(A166, "IQ_PRIMARY_INDUSTRY")</f>
        <v>Application Software</v>
      </c>
      <c r="K166" s="9" t="str">
        <f>_xll.SNL.Clients.Office.Excel.Functions.SPG(A166, "NAICS_CODE", "Primary")</f>
        <v>513210 - Software Publishers</v>
      </c>
      <c r="L166" s="9" t="str">
        <f>_xll.SNL.Clients.Office.Excel.Functions.SPG(A166, "SP_TOPICTAG")</f>
        <v>Cloud Management; Data Integration; Insurtech; Predictive Analytics; Cloud Infrastructure; Cloud Storage; Artificial Intelligence</v>
      </c>
      <c r="M166" s="5">
        <f>_xll.SNL.Clients.Office.Excel.Functions.SPG(A166, "SP_PCT_SHARES_OWNED_ALL_INSTITUTIONS")</f>
        <v>99.88</v>
      </c>
      <c r="N166" s="9" t="str">
        <f>_xll.SNL.Clients.Office.Excel.Functions.SPG(A166, "RD_CREDIT_RATING_GLOBAL", "Issuer Credit Rating", "Local Currency LT|0")</f>
        <v/>
      </c>
      <c r="O166" s="9" t="str">
        <f>_xll.SNL.Clients.Office.Excel.Functions.SPG(A166, "RD_CWOL_GLOBAL", "Issuer Credit Rating", "Local Currency LT|0")</f>
        <v/>
      </c>
      <c r="P166" s="9" t="str">
        <f>_xll.SNL.Clients.Office.Excel.Functions.SPG(A166, "RD_RATING_ACTION_GLOBAL", "Issuer Credit Rating", "Local Currency LT|0")</f>
        <v/>
      </c>
      <c r="Q166" s="10" t="str">
        <f>_xll.SNL.Clients.Office.Excel.Functions.SPG(A166, "RD_LAST_REVIEW_DATE_GLOBAL", "Issuer Credit Rating", "Local Currency LT")</f>
        <v/>
      </c>
      <c r="R166" s="10" t="str">
        <f>_xll.SNL.Clients.Office.Excel.Functions.SPG(A166, "RD_CREDIT_RATING_DATE_GLOBAL", "Issuer Credit Rating", "Local Currency LT|0")</f>
        <v/>
      </c>
      <c r="S166" s="10" t="str">
        <f>_xll.SNL.Clients.Office.Excel.Functions.SPG(A166, "RD_CREDIT_WATCH_OUTLOOK_DATE_GLOBAL", "Issuer Credit Rating", "Local Currency LT|0")</f>
        <v/>
      </c>
    </row>
    <row r="167" spans="1:19">
      <c r="A167" s="12" t="s">
        <v>1808</v>
      </c>
      <c r="B167" t="str">
        <f>_xll.SNL.Clients.Office.Excel.Functions.SPG(A167,"SP_IPO_DATE")</f>
        <v/>
      </c>
      <c r="C167" s="5">
        <f>_xll.SNL.Clients.Office.Excel.Functions.SPG(A167, "SP_VOLUME_AVG_WEEKLY_TO_SHARES_OUT", , "1M")</f>
        <v>4.5298966425479961</v>
      </c>
      <c r="D167" s="5">
        <f>_xll.SNL.Clients.Office.Excel.Functions.SPG(A167, "SP_VOLUME_AVG_WEEKLY_TO_SHARES_OUT", , "3M")</f>
        <v>5.5022537208858218</v>
      </c>
      <c r="E167" s="5">
        <f>_xll.SNL.Clients.Office.Excel.Functions.SPG(A167, "SP_VOLUME_AVG_DAILY_TO_1YR_AVG_DAILY", , "1M")</f>
        <v>102.47</v>
      </c>
      <c r="F167" s="5">
        <f>_xll.SNL.Clients.Office.Excel.Functions.SPG(A167, "SP_VOLUME_AVG_DAILY_TO_1YR_AVG_DAILY", , "3M")</f>
        <v>124.46</v>
      </c>
      <c r="G167" s="9" t="str">
        <f>_xll.SNL.Clients.Office.Excel.Functions.SPG(A167, "IQ_SECTOR")</f>
        <v>Industrials</v>
      </c>
      <c r="H167" s="9" t="str">
        <f>_xll.SNL.Clients.Office.Excel.Functions.SPG(A167, "IQ_INDUSTRY_GROUP")</f>
        <v>Transportation</v>
      </c>
      <c r="I167" s="9" t="str">
        <f>_xll.SNL.Clients.Office.Excel.Functions.SPG(A167, "IQ_INDUSTRY")</f>
        <v>Air Freight and Logistics</v>
      </c>
      <c r="J167" s="9" t="str">
        <f>_xll.SNL.Clients.Office.Excel.Functions.SPG(A167, "IQ_PRIMARY_INDUSTRY")</f>
        <v>Air Freight and Logistics</v>
      </c>
      <c r="K167" s="9" t="str">
        <f>_xll.SNL.Clients.Office.Excel.Functions.SPG(A167, "NAICS_CODE", "Primary")</f>
        <v>488210 - Support Activities for Rail Transportation</v>
      </c>
      <c r="L167" s="9" t="str">
        <f>_xll.SNL.Clients.Office.Excel.Functions.SPG(A167, "SP_TOPICTAG")</f>
        <v>Freight Service</v>
      </c>
      <c r="M167" s="5">
        <f>_xll.SNL.Clients.Office.Excel.Functions.SPG(A167, "SP_PCT_SHARES_OWNED_ALL_INSTITUTIONS")</f>
        <v>84.68</v>
      </c>
      <c r="N167" s="9" t="str">
        <f>_xll.SNL.Clients.Office.Excel.Functions.SPG(A167, "RD_CREDIT_RATING_GLOBAL", "Issuer Credit Rating", "Local Currency LT|0")</f>
        <v>BBB-</v>
      </c>
      <c r="O167" s="9" t="str">
        <f>_xll.SNL.Clients.Office.Excel.Functions.SPG(A167, "RD_CWOL_GLOBAL", "Issuer Credit Rating", "Local Currency LT|0")</f>
        <v>Stable,Negative</v>
      </c>
      <c r="P167" s="9" t="str">
        <f>_xll.SNL.Clients.Office.Excel.Functions.SPG(A167, "RD_RATING_ACTION_GLOBAL", "Issuer Credit Rating", "Local Currency LT|0")</f>
        <v>CreditWatch/Outlook (03/07/2024); CreditWatch/Outlook (12/12/2023)</v>
      </c>
      <c r="Q167" s="10">
        <f>_xll.SNL.Clients.Office.Excel.Functions.SPG(A167, "RD_LAST_REVIEW_DATE_GLOBAL", "Issuer Credit Rating", "Local Currency LT")</f>
        <v>45272</v>
      </c>
      <c r="R167" s="10">
        <f>_xll.SNL.Clients.Office.Excel.Functions.SPG(A167, "RD_CREDIT_RATING_DATE_GLOBAL", "Issuer Credit Rating", "Local Currency LT|0")</f>
        <v>44361</v>
      </c>
      <c r="S167" s="10">
        <f>_xll.SNL.Clients.Office.Excel.Functions.SPG(A167, "RD_CREDIT_WATCH_OUTLOOK_DATE_GLOBAL", "Issuer Credit Rating", "Local Currency LT|0")</f>
        <v>45272</v>
      </c>
    </row>
    <row r="168" spans="1:19">
      <c r="A168" s="12" t="s">
        <v>1809</v>
      </c>
      <c r="B168" t="str">
        <f>_xll.SNL.Clients.Office.Excel.Functions.SPG(A168,"SP_IPO_DATE")</f>
        <v/>
      </c>
      <c r="C168" s="5">
        <f>_xll.SNL.Clients.Office.Excel.Functions.SPG(A168, "SP_VOLUME_AVG_WEEKLY_TO_SHARES_OUT", , "1M")</f>
        <v>4.5684834844822886</v>
      </c>
      <c r="D168" s="5">
        <f>_xll.SNL.Clients.Office.Excel.Functions.SPG(A168, "SP_VOLUME_AVG_WEEKLY_TO_SHARES_OUT", , "3M")</f>
        <v>5.0177057961061866</v>
      </c>
      <c r="E168" s="5">
        <f>_xll.SNL.Clients.Office.Excel.Functions.SPG(A168, "SP_VOLUME_AVG_DAILY_TO_1YR_AVG_DAILY", , "1M")</f>
        <v>100.64</v>
      </c>
      <c r="F168" s="5">
        <f>_xll.SNL.Clients.Office.Excel.Functions.SPG(A168, "SP_VOLUME_AVG_DAILY_TO_1YR_AVG_DAILY", , "3M")</f>
        <v>110.54</v>
      </c>
      <c r="G168" s="9" t="str">
        <f>_xll.SNL.Clients.Office.Excel.Functions.SPG(A168, "IQ_SECTOR")</f>
        <v>Consumer Discretionary</v>
      </c>
      <c r="H168" s="9" t="str">
        <f>_xll.SNL.Clients.Office.Excel.Functions.SPG(A168, "IQ_INDUSTRY_GROUP")</f>
        <v>Consumer Services</v>
      </c>
      <c r="I168" s="9" t="str">
        <f>_xll.SNL.Clients.Office.Excel.Functions.SPG(A168, "IQ_INDUSTRY")</f>
        <v>Diversified Consumer Services</v>
      </c>
      <c r="J168" s="9" t="str">
        <f>_xll.SNL.Clients.Office.Excel.Functions.SPG(A168, "IQ_PRIMARY_INDUSTRY")</f>
        <v>Specialized Consumer Services</v>
      </c>
      <c r="K168" s="9" t="str">
        <f>_xll.SNL.Clients.Office.Excel.Functions.SPG(A168, "NAICS_CODE", "Primary")</f>
        <v>541213 - Tax Preparation Services</v>
      </c>
      <c r="L168" s="9" t="str">
        <f>_xll.SNL.Clients.Office.Excel.Functions.SPG(A168, "SP_TOPICTAG")</f>
        <v>Consumer Lending; E-learning; Cloud Storage; Banking as a Service</v>
      </c>
      <c r="M168" s="5">
        <f>_xll.SNL.Clients.Office.Excel.Functions.SPG(A168, "SP_PCT_SHARES_OWNED_ALL_INSTITUTIONS")</f>
        <v>95.93</v>
      </c>
      <c r="N168" s="9" t="str">
        <f>_xll.SNL.Clients.Office.Excel.Functions.SPG(A168, "RD_CREDIT_RATING_GLOBAL", "Issuer Credit Rating", "Local Currency LT|0")</f>
        <v>BBB</v>
      </c>
      <c r="O168" s="9" t="str">
        <f>_xll.SNL.Clients.Office.Excel.Functions.SPG(A168, "RD_CWOL_GLOBAL", "Issuer Credit Rating", "Local Currency LT|0")</f>
        <v>Stable</v>
      </c>
      <c r="P168" s="9" t="str">
        <f>_xll.SNL.Clients.Office.Excel.Functions.SPG(A168, "RD_RATING_ACTION_GLOBAL", "Issuer Credit Rating", "Local Currency LT|0")</f>
        <v>CreditWatch/Outlook (06/16/2021)</v>
      </c>
      <c r="Q168" s="10">
        <f>_xll.SNL.Clients.Office.Excel.Functions.SPG(A168, "RD_LAST_REVIEW_DATE_GLOBAL", "Issuer Credit Rating", "Local Currency LT")</f>
        <v>45467</v>
      </c>
      <c r="R168" s="10">
        <f>_xll.SNL.Clients.Office.Excel.Functions.SPG(A168, "RD_CREDIT_RATING_DATE_GLOBAL", "Issuer Credit Rating", "Local Currency LT|0")</f>
        <v>39660</v>
      </c>
      <c r="S168" s="10">
        <f>_xll.SNL.Clients.Office.Excel.Functions.SPG(A168, "RD_CREDIT_WATCH_OUTLOOK_DATE_GLOBAL", "Issuer Credit Rating", "Local Currency LT|0")</f>
        <v>44363</v>
      </c>
    </row>
    <row r="169" spans="1:19">
      <c r="A169" s="12" t="s">
        <v>1810</v>
      </c>
      <c r="B169" t="str">
        <f>_xll.SNL.Clients.Office.Excel.Functions.SPG(A169,"SP_IPO_DATE")</f>
        <v/>
      </c>
      <c r="C169" s="5">
        <f>_xll.SNL.Clients.Office.Excel.Functions.SPG(A169, "SP_VOLUME_AVG_WEEKLY_TO_SHARES_OUT", , "1M")</f>
        <v>11.490706007762263</v>
      </c>
      <c r="D169" s="5">
        <f>_xll.SNL.Clients.Office.Excel.Functions.SPG(A169, "SP_VOLUME_AVG_WEEKLY_TO_SHARES_OUT", , "3M")</f>
        <v>7.4909748985785534</v>
      </c>
      <c r="E169" s="5">
        <f>_xll.SNL.Clients.Office.Excel.Functions.SPG(A169, "SP_VOLUME_AVG_DAILY_TO_1YR_AVG_DAILY", , "1M")</f>
        <v>188.74</v>
      </c>
      <c r="F169" s="5">
        <f>_xll.SNL.Clients.Office.Excel.Functions.SPG(A169, "SP_VOLUME_AVG_DAILY_TO_1YR_AVG_DAILY", , "3M")</f>
        <v>123.04</v>
      </c>
      <c r="G169" s="9" t="str">
        <f>_xll.SNL.Clients.Office.Excel.Functions.SPG(A169, "IQ_SECTOR")</f>
        <v>Health Care</v>
      </c>
      <c r="H169" s="9" t="str">
        <f>_xll.SNL.Clients.Office.Excel.Functions.SPG(A169, "IQ_INDUSTRY_GROUP")</f>
        <v>Health Care Equipment and Services</v>
      </c>
      <c r="I169" s="9" t="str">
        <f>_xll.SNL.Clients.Office.Excel.Functions.SPG(A169, "IQ_INDUSTRY")</f>
        <v>Health Care Equipment and Supplies</v>
      </c>
      <c r="J169" s="9" t="str">
        <f>_xll.SNL.Clients.Office.Excel.Functions.SPG(A169, "IQ_PRIMARY_INDUSTRY")</f>
        <v>Health Care Supplies</v>
      </c>
      <c r="K169" s="9" t="str">
        <f>_xll.SNL.Clients.Office.Excel.Functions.SPG(A169, "NAICS_CODE", "Primary")</f>
        <v>339113 - Surgical Appliance and Supplies Manufacturing</v>
      </c>
      <c r="L169" s="9" t="str">
        <f>_xll.SNL.Clients.Office.Excel.Functions.SPG(A169, "SP_TOPICTAG")</f>
        <v>Health Diagnostics; Artificial Intelligence; Cardiovascular; Hematology; Immunology; Surgery</v>
      </c>
      <c r="M169" s="5">
        <f>_xll.SNL.Clients.Office.Excel.Functions.SPG(A169, "SP_PCT_SHARES_OWNED_ALL_INSTITUTIONS")</f>
        <v>111.9</v>
      </c>
      <c r="N169" s="9" t="str">
        <f>_xll.SNL.Clients.Office.Excel.Functions.SPG(A169, "RD_CREDIT_RATING_GLOBAL", "Issuer Credit Rating", "Local Currency LT|0")</f>
        <v/>
      </c>
      <c r="O169" s="9" t="str">
        <f>_xll.SNL.Clients.Office.Excel.Functions.SPG(A169, "RD_CWOL_GLOBAL", "Issuer Credit Rating", "Local Currency LT|0")</f>
        <v/>
      </c>
      <c r="P169" s="9" t="str">
        <f>_xll.SNL.Clients.Office.Excel.Functions.SPG(A169, "RD_RATING_ACTION_GLOBAL", "Issuer Credit Rating", "Local Currency LT|0")</f>
        <v/>
      </c>
      <c r="Q169" s="10" t="str">
        <f>_xll.SNL.Clients.Office.Excel.Functions.SPG(A169, "RD_LAST_REVIEW_DATE_GLOBAL", "Issuer Credit Rating", "Local Currency LT")</f>
        <v/>
      </c>
      <c r="R169" s="10" t="str">
        <f>_xll.SNL.Clients.Office.Excel.Functions.SPG(A169, "RD_CREDIT_RATING_DATE_GLOBAL", "Issuer Credit Rating", "Local Currency LT|0")</f>
        <v/>
      </c>
      <c r="S169" s="10" t="str">
        <f>_xll.SNL.Clients.Office.Excel.Functions.SPG(A169, "RD_CREDIT_WATCH_OUTLOOK_DATE_GLOBAL", "Issuer Credit Rating", "Local Currency LT|0")</f>
        <v/>
      </c>
    </row>
    <row r="170" spans="1:19">
      <c r="A170" s="12" t="s">
        <v>1811</v>
      </c>
      <c r="B170" t="str">
        <f>_xll.SNL.Clients.Office.Excel.Functions.SPG(A170,"SP_IPO_DATE")</f>
        <v/>
      </c>
      <c r="C170" s="5">
        <f>_xll.SNL.Clients.Office.Excel.Functions.SPG(A170, "SP_VOLUME_AVG_WEEKLY_TO_SHARES_OUT", , "1M")</f>
        <v>4.7606786070791358</v>
      </c>
      <c r="D170" s="5">
        <f>_xll.SNL.Clients.Office.Excel.Functions.SPG(A170, "SP_VOLUME_AVG_WEEKLY_TO_SHARES_OUT", , "3M")</f>
        <v>6.3441660156839301</v>
      </c>
      <c r="E170" s="5">
        <f>_xll.SNL.Clients.Office.Excel.Functions.SPG(A170, "SP_VOLUME_AVG_DAILY_TO_1YR_AVG_DAILY", , "1M")</f>
        <v>91.25</v>
      </c>
      <c r="F170" s="5">
        <f>_xll.SNL.Clients.Office.Excel.Functions.SPG(A170, "SP_VOLUME_AVG_DAILY_TO_1YR_AVG_DAILY", , "3M")</f>
        <v>121.61</v>
      </c>
      <c r="G170" s="9" t="str">
        <f>_xll.SNL.Clients.Office.Excel.Functions.SPG(A170, "IQ_SECTOR")</f>
        <v>Health Care</v>
      </c>
      <c r="H170" s="9" t="str">
        <f>_xll.SNL.Clients.Office.Excel.Functions.SPG(A170, "IQ_INDUSTRY_GROUP")</f>
        <v>Pharmaceuticals, Biotechnology and Life Sciences</v>
      </c>
      <c r="I170" s="9" t="str">
        <f>_xll.SNL.Clients.Office.Excel.Functions.SPG(A170, "IQ_INDUSTRY")</f>
        <v>Biotechnology</v>
      </c>
      <c r="J170" s="9" t="str">
        <f>_xll.SNL.Clients.Office.Excel.Functions.SPG(A170, "IQ_PRIMARY_INDUSTRY")</f>
        <v>Biotechnology</v>
      </c>
      <c r="K170" s="9" t="str">
        <f>_xll.SNL.Clients.Office.Excel.Functions.SPG(A170, "NAICS_CODE", "Primary")</f>
        <v>325414 - Biological Product (except Diagnostic) Manufacturing</v>
      </c>
      <c r="L170" s="9" t="str">
        <f>_xll.SNL.Clients.Office.Excel.Functions.SPG(A170, "SP_TOPICTAG")</f>
        <v>Health Diagnostics; Endocrinology; Hematology; Immunology; Neurology; Oncology; Urology</v>
      </c>
      <c r="M170" s="5">
        <f>_xll.SNL.Clients.Office.Excel.Functions.SPG(A170, "SP_PCT_SHARES_OWNED_ALL_INSTITUTIONS")</f>
        <v>97.55</v>
      </c>
      <c r="N170" s="9" t="str">
        <f>_xll.SNL.Clients.Office.Excel.Functions.SPG(A170, "RD_CREDIT_RATING_GLOBAL", "Issuer Credit Rating", "Local Currency LT|0")</f>
        <v/>
      </c>
      <c r="O170" s="9" t="str">
        <f>_xll.SNL.Clients.Office.Excel.Functions.SPG(A170, "RD_CWOL_GLOBAL", "Issuer Credit Rating", "Local Currency LT|0")</f>
        <v/>
      </c>
      <c r="P170" s="9" t="str">
        <f>_xll.SNL.Clients.Office.Excel.Functions.SPG(A170, "RD_RATING_ACTION_GLOBAL", "Issuer Credit Rating", "Local Currency LT|0")</f>
        <v/>
      </c>
      <c r="Q170" s="10" t="str">
        <f>_xll.SNL.Clients.Office.Excel.Functions.SPG(A170, "RD_LAST_REVIEW_DATE_GLOBAL", "Issuer Credit Rating", "Local Currency LT")</f>
        <v/>
      </c>
      <c r="R170" s="10" t="str">
        <f>_xll.SNL.Clients.Office.Excel.Functions.SPG(A170, "RD_CREDIT_RATING_DATE_GLOBAL", "Issuer Credit Rating", "Local Currency LT|0")</f>
        <v/>
      </c>
      <c r="S170" s="10" t="str">
        <f>_xll.SNL.Clients.Office.Excel.Functions.SPG(A170, "RD_CREDIT_WATCH_OUTLOOK_DATE_GLOBAL", "Issuer Credit Rating", "Local Currency LT|0")</f>
        <v/>
      </c>
    </row>
    <row r="171" spans="1:19">
      <c r="A171" s="12" t="s">
        <v>1812</v>
      </c>
      <c r="B171" s="10">
        <f>_xll.SNL.Clients.Office.Excel.Functions.SPG(A171,"SP_IPO_DATE")</f>
        <v>42794</v>
      </c>
      <c r="C171" s="5">
        <f>_xll.SNL.Clients.Office.Excel.Functions.SPG(A171, "SP_VOLUME_AVG_WEEKLY_TO_SHARES_OUT", , "1M")</f>
        <v>5.2348025267012055</v>
      </c>
      <c r="D171" s="5">
        <f>_xll.SNL.Clients.Office.Excel.Functions.SPG(A171, "SP_VOLUME_AVG_WEEKLY_TO_SHARES_OUT", , "3M")</f>
        <v>5.1726235842668871</v>
      </c>
      <c r="E171" s="5">
        <f>_xll.SNL.Clients.Office.Excel.Functions.SPG(A171, "SP_VOLUME_AVG_DAILY_TO_1YR_AVG_DAILY", , "1M")</f>
        <v>122.33</v>
      </c>
      <c r="F171" s="5">
        <f>_xll.SNL.Clients.Office.Excel.Functions.SPG(A171, "SP_VOLUME_AVG_DAILY_TO_1YR_AVG_DAILY", , "3M")</f>
        <v>120.87</v>
      </c>
      <c r="G171" s="9" t="str">
        <f>_xll.SNL.Clients.Office.Excel.Functions.SPG(A171, "IQ_SECTOR")</f>
        <v>Financials</v>
      </c>
      <c r="H171" s="9" t="str">
        <f>_xll.SNL.Clients.Office.Excel.Functions.SPG(A171, "IQ_INDUSTRY_GROUP")</f>
        <v>Financial Services</v>
      </c>
      <c r="I171" s="9" t="str">
        <f>_xll.SNL.Clients.Office.Excel.Functions.SPG(A171, "IQ_INDUSTRY")</f>
        <v>Capital Markets</v>
      </c>
      <c r="J171" s="9" t="str">
        <f>_xll.SNL.Clients.Office.Excel.Functions.SPG(A171, "IQ_PRIMARY_INDUSTRY")</f>
        <v>Asset Management and Custody Banks</v>
      </c>
      <c r="K171" s="9" t="str">
        <f>_xll.SNL.Clients.Office.Excel.Functions.SPG(A171, "NAICS_CODE", "Primary")</f>
        <v>523940 - Portfolio Management and Investment Advice</v>
      </c>
      <c r="L171" s="9" t="str">
        <f>_xll.SNL.Clients.Office.Excel.Functions.SPG(A171, "SP_TOPICTAG")</f>
        <v/>
      </c>
      <c r="M171" s="5">
        <f>_xll.SNL.Clients.Office.Excel.Functions.SPG(A171, "SP_PCT_SHARES_OWNED_ALL_INSTITUTIONS")</f>
        <v>98.15</v>
      </c>
      <c r="N171" s="9" t="str">
        <f>_xll.SNL.Clients.Office.Excel.Functions.SPG(A171, "RD_CREDIT_RATING_GLOBAL", "Issuer Credit Rating", "Local Currency LT|0")</f>
        <v/>
      </c>
      <c r="O171" s="9" t="str">
        <f>_xll.SNL.Clients.Office.Excel.Functions.SPG(A171, "RD_CWOL_GLOBAL", "Issuer Credit Rating", "Local Currency LT|0")</f>
        <v/>
      </c>
      <c r="P171" s="9" t="str">
        <f>_xll.SNL.Clients.Office.Excel.Functions.SPG(A171, "RD_RATING_ACTION_GLOBAL", "Issuer Credit Rating", "Local Currency LT|0")</f>
        <v/>
      </c>
      <c r="Q171" s="10" t="str">
        <f>_xll.SNL.Clients.Office.Excel.Functions.SPG(A171, "RD_LAST_REVIEW_DATE_GLOBAL", "Issuer Credit Rating", "Local Currency LT")</f>
        <v/>
      </c>
      <c r="R171" s="10" t="str">
        <f>_xll.SNL.Clients.Office.Excel.Functions.SPG(A171, "RD_CREDIT_RATING_DATE_GLOBAL", "Issuer Credit Rating", "Local Currency LT|0")</f>
        <v/>
      </c>
      <c r="S171" s="10" t="str">
        <f>_xll.SNL.Clients.Office.Excel.Functions.SPG(A171, "RD_CREDIT_WATCH_OUTLOOK_DATE_GLOBAL", "Issuer Credit Rating", "Local Currency LT|0")</f>
        <v/>
      </c>
    </row>
    <row r="172" spans="1:19">
      <c r="A172" s="12" t="s">
        <v>1813</v>
      </c>
      <c r="B172" t="str">
        <f>_xll.SNL.Clients.Office.Excel.Functions.SPG(A172,"SP_IPO_DATE")</f>
        <v/>
      </c>
      <c r="C172" s="5">
        <f>_xll.SNL.Clients.Office.Excel.Functions.SPG(A172, "SP_VOLUME_AVG_WEEKLY_TO_SHARES_OUT", , "1M")</f>
        <v>3.9819017872347957</v>
      </c>
      <c r="D172" s="5">
        <f>_xll.SNL.Clients.Office.Excel.Functions.SPG(A172, "SP_VOLUME_AVG_WEEKLY_TO_SHARES_OUT", , "3M")</f>
        <v>3.2675657266866525</v>
      </c>
      <c r="E172" s="5">
        <f>_xll.SNL.Clients.Office.Excel.Functions.SPG(A172, "SP_VOLUME_AVG_DAILY_TO_1YR_AVG_DAILY", , "1M")</f>
        <v>132.66999999999999</v>
      </c>
      <c r="F172" s="5">
        <f>_xll.SNL.Clients.Office.Excel.Functions.SPG(A172, "SP_VOLUME_AVG_DAILY_TO_1YR_AVG_DAILY", , "3M")</f>
        <v>108.87</v>
      </c>
      <c r="G172" s="9" t="str">
        <f>_xll.SNL.Clients.Office.Excel.Functions.SPG(A172, "IQ_SECTOR")</f>
        <v>Financials</v>
      </c>
      <c r="H172" s="9" t="str">
        <f>_xll.SNL.Clients.Office.Excel.Functions.SPG(A172, "IQ_INDUSTRY_GROUP")</f>
        <v>Banks</v>
      </c>
      <c r="I172" s="9" t="str">
        <f>_xll.SNL.Clients.Office.Excel.Functions.SPG(A172, "IQ_INDUSTRY")</f>
        <v>Banks</v>
      </c>
      <c r="J172" s="9" t="str">
        <f>_xll.SNL.Clients.Office.Excel.Functions.SPG(A172, "IQ_PRIMARY_INDUSTRY")</f>
        <v>Regional Banks</v>
      </c>
      <c r="K172" s="9" t="str">
        <f>_xll.SNL.Clients.Office.Excel.Functions.SPG(A172, "NAICS_CODE", "Primary")</f>
        <v>522110 - Commercial Banking</v>
      </c>
      <c r="L172" s="9" t="str">
        <f>_xll.SNL.Clients.Office.Excel.Functions.SPG(A172, "SP_TOPICTAG")</f>
        <v>Consumer Lending</v>
      </c>
      <c r="M172" s="5">
        <f>_xll.SNL.Clients.Office.Excel.Functions.SPG(A172, "SP_PCT_SHARES_OWNED_ALL_INSTITUTIONS")</f>
        <v>84.78</v>
      </c>
      <c r="N172" s="9" t="str">
        <f>_xll.SNL.Clients.Office.Excel.Functions.SPG(A172, "RD_CREDIT_RATING_GLOBAL", "Issuer Credit Rating", "Local Currency LT|0")</f>
        <v>BBB</v>
      </c>
      <c r="O172" s="9" t="str">
        <f>_xll.SNL.Clients.Office.Excel.Functions.SPG(A172, "RD_CWOL_GLOBAL", "Issuer Credit Rating", "Local Currency LT|0")</f>
        <v>Stable</v>
      </c>
      <c r="P172" s="9" t="str">
        <f>_xll.SNL.Clients.Office.Excel.Functions.SPG(A172, "RD_RATING_ACTION_GLOBAL", "Issuer Credit Rating", "Local Currency LT|0")</f>
        <v>CreditWatch/Outlook (05/24/2021)</v>
      </c>
      <c r="Q172" s="10">
        <f>_xll.SNL.Clients.Office.Excel.Functions.SPG(A172, "RD_LAST_REVIEW_DATE_GLOBAL", "Issuer Credit Rating", "Local Currency LT")</f>
        <v>45348</v>
      </c>
      <c r="R172" s="10">
        <f>_xll.SNL.Clients.Office.Excel.Functions.SPG(A172, "RD_CREDIT_RATING_DATE_GLOBAL", "Issuer Credit Rating", "Local Currency LT|0")</f>
        <v>42312</v>
      </c>
      <c r="S172" s="10">
        <f>_xll.SNL.Clients.Office.Excel.Functions.SPG(A172, "RD_CREDIT_WATCH_OUTLOOK_DATE_GLOBAL", "Issuer Credit Rating", "Local Currency LT|0")</f>
        <v>44340</v>
      </c>
    </row>
    <row r="173" spans="1:19">
      <c r="A173" s="12" t="s">
        <v>1814</v>
      </c>
      <c r="B173" t="str">
        <f>_xll.SNL.Clients.Office.Excel.Functions.SPG(A173,"SP_IPO_DATE")</f>
        <v/>
      </c>
      <c r="C173" s="5">
        <f>_xll.SNL.Clients.Office.Excel.Functions.SPG(A173, "SP_VOLUME_AVG_WEEKLY_TO_SHARES_OUT", , "1M")</f>
        <v>10.391937304046744</v>
      </c>
      <c r="D173" s="5">
        <f>_xll.SNL.Clients.Office.Excel.Functions.SPG(A173, "SP_VOLUME_AVG_WEEKLY_TO_SHARES_OUT", , "3M")</f>
        <v>6.8999678649383371</v>
      </c>
      <c r="E173" s="5">
        <f>_xll.SNL.Clients.Office.Excel.Functions.SPG(A173, "SP_VOLUME_AVG_DAILY_TO_1YR_AVG_DAILY", , "1M")</f>
        <v>148.80000000000001</v>
      </c>
      <c r="F173" s="5">
        <f>_xll.SNL.Clients.Office.Excel.Functions.SPG(A173, "SP_VOLUME_AVG_DAILY_TO_1YR_AVG_DAILY", , "3M")</f>
        <v>98.8</v>
      </c>
      <c r="G173" s="9" t="str">
        <f>_xll.SNL.Clients.Office.Excel.Functions.SPG(A173, "IQ_SECTOR")</f>
        <v>Consumer Discretionary</v>
      </c>
      <c r="H173" s="9" t="str">
        <f>_xll.SNL.Clients.Office.Excel.Functions.SPG(A173, "IQ_INDUSTRY_GROUP")</f>
        <v>Automobiles and Components</v>
      </c>
      <c r="I173" s="9" t="str">
        <f>_xll.SNL.Clients.Office.Excel.Functions.SPG(A173, "IQ_INDUSTRY")</f>
        <v>Automobiles</v>
      </c>
      <c r="J173" s="9" t="str">
        <f>_xll.SNL.Clients.Office.Excel.Functions.SPG(A173, "IQ_PRIMARY_INDUSTRY")</f>
        <v>Motorcycle Manufacturers</v>
      </c>
      <c r="K173" s="9" t="str">
        <f>_xll.SNL.Clients.Office.Excel.Functions.SPG(A173, "NAICS_CODE", "Primary")</f>
        <v>336991 - Motorcycle, Bicycle, and Parts Manufacturing</v>
      </c>
      <c r="L173" s="9" t="str">
        <f>_xll.SNL.Clients.Office.Excel.Functions.SPG(A173, "SP_TOPICTAG")</f>
        <v>Fleet Management; Micro-Mobility; Autonomous Vehicles</v>
      </c>
      <c r="M173" s="5">
        <f>_xll.SNL.Clients.Office.Excel.Functions.SPG(A173, "SP_PCT_SHARES_OWNED_ALL_INSTITUTIONS")</f>
        <v>84.47</v>
      </c>
      <c r="N173" s="9" t="str">
        <f>_xll.SNL.Clients.Office.Excel.Functions.SPG(A173, "RD_CREDIT_RATING_GLOBAL", "Issuer Credit Rating", "Local Currency LT|0")</f>
        <v>BBB-</v>
      </c>
      <c r="O173" s="9" t="str">
        <f>_xll.SNL.Clients.Office.Excel.Functions.SPG(A173, "RD_CWOL_GLOBAL", "Issuer Credit Rating", "Local Currency LT|0")</f>
        <v>Stable</v>
      </c>
      <c r="P173" s="9" t="str">
        <f>_xll.SNL.Clients.Office.Excel.Functions.SPG(A173, "RD_RATING_ACTION_GLOBAL", "Issuer Credit Rating", "Local Currency LT|0")</f>
        <v>Downgrade | CreditWatch/Outlook (03/03/2021)</v>
      </c>
      <c r="Q173" s="10">
        <f>_xll.SNL.Clients.Office.Excel.Functions.SPG(A173, "RD_LAST_REVIEW_DATE_GLOBAL", "Issuer Credit Rating", "Local Currency LT")</f>
        <v>45588</v>
      </c>
      <c r="R173" s="10">
        <f>_xll.SNL.Clients.Office.Excel.Functions.SPG(A173, "RD_CREDIT_RATING_DATE_GLOBAL", "Issuer Credit Rating", "Local Currency LT|0")</f>
        <v>44258</v>
      </c>
      <c r="S173" s="10">
        <f>_xll.SNL.Clients.Office.Excel.Functions.SPG(A173, "RD_CREDIT_WATCH_OUTLOOK_DATE_GLOBAL", "Issuer Credit Rating", "Local Currency LT|0")</f>
        <v>44258</v>
      </c>
    </row>
    <row r="174" spans="1:19">
      <c r="A174" s="12" t="s">
        <v>1815</v>
      </c>
      <c r="B174" s="10">
        <f>_xll.SNL.Clients.Office.Excel.Functions.SPG(A174,"SP_IPO_DATE")</f>
        <v>34116</v>
      </c>
      <c r="C174" s="5">
        <f>_xll.SNL.Clients.Office.Excel.Functions.SPG(A174, "SP_VOLUME_AVG_WEEKLY_TO_SHARES_OUT", , "1M")</f>
        <v>2.9010180577410547</v>
      </c>
      <c r="D174" s="5">
        <f>_xll.SNL.Clients.Office.Excel.Functions.SPG(A174, "SP_VOLUME_AVG_WEEKLY_TO_SHARES_OUT", , "3M")</f>
        <v>4.2089680889654479</v>
      </c>
      <c r="E174" s="5">
        <f>_xll.SNL.Clients.Office.Excel.Functions.SPG(A174, "SP_VOLUME_AVG_DAILY_TO_1YR_AVG_DAILY", , "1M")</f>
        <v>59.38</v>
      </c>
      <c r="F174" s="5">
        <f>_xll.SNL.Clients.Office.Excel.Functions.SPG(A174, "SP_VOLUME_AVG_DAILY_TO_1YR_AVG_DAILY", , "3M")</f>
        <v>86.16</v>
      </c>
      <c r="G174" s="9" t="str">
        <f>_xll.SNL.Clients.Office.Excel.Functions.SPG(A174, "IQ_SECTOR")</f>
        <v>Real Estate</v>
      </c>
      <c r="H174" s="9" t="str">
        <f>_xll.SNL.Clients.Office.Excel.Functions.SPG(A174, "IQ_INDUSTRY_GROUP")</f>
        <v>Equity Real Estate Investment Trusts (REITs)</v>
      </c>
      <c r="I174" s="9" t="str">
        <f>_xll.SNL.Clients.Office.Excel.Functions.SPG(A174, "IQ_INDUSTRY")</f>
        <v>Health Care REITs</v>
      </c>
      <c r="J174" s="9" t="str">
        <f>_xll.SNL.Clients.Office.Excel.Functions.SPG(A174, "IQ_PRIMARY_INDUSTRY")</f>
        <v>Health Care REITs</v>
      </c>
      <c r="K174" s="9" t="str">
        <f>_xll.SNL.Clients.Office.Excel.Functions.SPG(A174, "NAICS_CODE", "Primary")</f>
        <v>531110 - Lessors of Residential Buildings and Dwellings</v>
      </c>
      <c r="L174" s="9" t="str">
        <f>_xll.SNL.Clients.Office.Excel.Functions.SPG(A174, "SP_TOPICTAG")</f>
        <v/>
      </c>
      <c r="M174" s="5">
        <f>_xll.SNL.Clients.Office.Excel.Functions.SPG(A174, "SP_PCT_SHARES_OWNED_ALL_INSTITUTIONS")</f>
        <v>108.58</v>
      </c>
      <c r="N174" s="9" t="str">
        <f>_xll.SNL.Clients.Office.Excel.Functions.SPG(A174, "RD_CREDIT_RATING_GLOBAL", "Issuer Credit Rating", "Local Currency LT|0")</f>
        <v>BBB</v>
      </c>
      <c r="O174" s="9" t="str">
        <f>_xll.SNL.Clients.Office.Excel.Functions.SPG(A174, "RD_CWOL_GLOBAL", "Issuer Credit Rating", "Local Currency LT|0")</f>
        <v>Stable</v>
      </c>
      <c r="P174" s="9" t="str">
        <f>_xll.SNL.Clients.Office.Excel.Functions.SPG(A174, "RD_RATING_ACTION_GLOBAL", "Issuer Credit Rating", "Local Currency LT|0")</f>
        <v>Upgrade | CreditWatch/Outlook (05/15/2014)</v>
      </c>
      <c r="Q174" s="10">
        <f>_xll.SNL.Clients.Office.Excel.Functions.SPG(A174, "RD_LAST_REVIEW_DATE_GLOBAL", "Issuer Credit Rating", "Local Currency LT")</f>
        <v>45614</v>
      </c>
      <c r="R174" s="10">
        <f>_xll.SNL.Clients.Office.Excel.Functions.SPG(A174, "RD_CREDIT_RATING_DATE_GLOBAL", "Issuer Credit Rating", "Local Currency LT|0")</f>
        <v>41774</v>
      </c>
      <c r="S174" s="10">
        <f>_xll.SNL.Clients.Office.Excel.Functions.SPG(A174, "RD_CREDIT_WATCH_OUTLOOK_DATE_GLOBAL", "Issuer Credit Rating", "Local Currency LT|0")</f>
        <v>41774</v>
      </c>
    </row>
    <row r="175" spans="1:19">
      <c r="A175" s="12" t="s">
        <v>1816</v>
      </c>
      <c r="B175" s="10">
        <f>_xll.SNL.Clients.Office.Excel.Functions.SPG(A175,"SP_IPO_DATE")</f>
        <v>41850</v>
      </c>
      <c r="C175" s="5">
        <f>_xll.SNL.Clients.Office.Excel.Functions.SPG(A175, "SP_VOLUME_AVG_WEEKLY_TO_SHARES_OUT", , "1M")</f>
        <v>4.4641996354465663</v>
      </c>
      <c r="D175" s="5">
        <f>_xll.SNL.Clients.Office.Excel.Functions.SPG(A175, "SP_VOLUME_AVG_WEEKLY_TO_SHARES_OUT", , "3M")</f>
        <v>4.5090331759208135</v>
      </c>
      <c r="E175" s="5">
        <f>_xll.SNL.Clients.Office.Excel.Functions.SPG(A175, "SP_VOLUME_AVG_DAILY_TO_1YR_AVG_DAILY", , "1M")</f>
        <v>118.95</v>
      </c>
      <c r="F175" s="5">
        <f>_xll.SNL.Clients.Office.Excel.Functions.SPG(A175, "SP_VOLUME_AVG_DAILY_TO_1YR_AVG_DAILY", , "3M")</f>
        <v>120.15</v>
      </c>
      <c r="G175" s="9" t="str">
        <f>_xll.SNL.Clients.Office.Excel.Functions.SPG(A175, "IQ_SECTOR")</f>
        <v>Health Care</v>
      </c>
      <c r="H175" s="9" t="str">
        <f>_xll.SNL.Clients.Office.Excel.Functions.SPG(A175, "IQ_INDUSTRY_GROUP")</f>
        <v>Health Care Equipment and Services</v>
      </c>
      <c r="I175" s="9" t="str">
        <f>_xll.SNL.Clients.Office.Excel.Functions.SPG(A175, "IQ_INDUSTRY")</f>
        <v>Health Care Providers and Services</v>
      </c>
      <c r="J175" s="9" t="str">
        <f>_xll.SNL.Clients.Office.Excel.Functions.SPG(A175, "IQ_PRIMARY_INDUSTRY")</f>
        <v>Managed Health Care</v>
      </c>
      <c r="K175" s="9" t="str">
        <f>_xll.SNL.Clients.Office.Excel.Functions.SPG(A175, "NAICS_CODE", "Primary")</f>
        <v>621491 - HMO Medical Centers</v>
      </c>
      <c r="L175" s="9" t="str">
        <f>_xll.SNL.Clients.Office.Excel.Functions.SPG(A175, "SP_TOPICTAG")</f>
        <v>Cloud Management; Fintech; Customer Relationship Management; Cloud Infrastructure; Employee Benefits; Process Automation</v>
      </c>
      <c r="M175" s="5">
        <f>_xll.SNL.Clients.Office.Excel.Functions.SPG(A175, "SP_PCT_SHARES_OWNED_ALL_INSTITUTIONS")</f>
        <v>102.86</v>
      </c>
      <c r="N175" s="9" t="str">
        <f>_xll.SNL.Clients.Office.Excel.Functions.SPG(A175, "RD_CREDIT_RATING_GLOBAL", "Issuer Credit Rating", "Local Currency LT|0")</f>
        <v>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(10/30/2023)</v>
      </c>
      <c r="Q175" s="10">
        <f>_xll.SNL.Clients.Office.Excel.Functions.SPG(A175, "RD_LAST_REVIEW_DATE_GLOBAL", "Issuer Credit Rating", "Local Currency LT")</f>
        <v>45457</v>
      </c>
      <c r="R175" s="10">
        <f>_xll.SNL.Clients.Office.Excel.Functions.SPG(A175, "RD_CREDIT_RATING_DATE_GLOBAL", "Issuer Credit Rating", "Local Currency LT|0")</f>
        <v>45229</v>
      </c>
      <c r="S175" s="10">
        <f>_xll.SNL.Clients.Office.Excel.Functions.SPG(A175, "RD_CREDIT_WATCH_OUTLOOK_DATE_GLOBAL", "Issuer Credit Rating", "Local Currency LT|0")</f>
        <v>45229</v>
      </c>
    </row>
    <row r="176" spans="1:19">
      <c r="A176" s="12" t="s">
        <v>1817</v>
      </c>
      <c r="B176" t="str">
        <f>_xll.SNL.Clients.Office.Excel.Functions.SPG(A176,"SP_IPO_DATE")</f>
        <v/>
      </c>
      <c r="C176" s="5">
        <f>_xll.SNL.Clients.Office.Excel.Functions.SPG(A176, "SP_VOLUME_AVG_WEEKLY_TO_SHARES_OUT", , "1M")</f>
        <v>8.5674586795185483</v>
      </c>
      <c r="D176" s="5">
        <f>_xll.SNL.Clients.Office.Excel.Functions.SPG(A176, "SP_VOLUME_AVG_WEEKLY_TO_SHARES_OUT", , "3M")</f>
        <v>6.1075832117907733</v>
      </c>
      <c r="E176" s="5">
        <f>_xll.SNL.Clients.Office.Excel.Functions.SPG(A176, "SP_VOLUME_AVG_DAILY_TO_1YR_AVG_DAILY", , "1M")</f>
        <v>152.47</v>
      </c>
      <c r="F176" s="5">
        <f>_xll.SNL.Clients.Office.Excel.Functions.SPG(A176, "SP_VOLUME_AVG_DAILY_TO_1YR_AVG_DAILY", , "3M")</f>
        <v>108.69</v>
      </c>
      <c r="G176" s="9" t="str">
        <f>_xll.SNL.Clients.Office.Excel.Functions.SPG(A176, "IQ_SECTOR")</f>
        <v>Industrials</v>
      </c>
      <c r="H176" s="9" t="str">
        <f>_xll.SNL.Clients.Office.Excel.Functions.SPG(A176, "IQ_INDUSTRY_GROUP")</f>
        <v>Capital Goods</v>
      </c>
      <c r="I176" s="9" t="str">
        <f>_xll.SNL.Clients.Office.Excel.Functions.SPG(A176, "IQ_INDUSTRY")</f>
        <v>Aerospace and Defense</v>
      </c>
      <c r="J176" s="9" t="str">
        <f>_xll.SNL.Clients.Office.Excel.Functions.SPG(A176, "IQ_PRIMARY_INDUSTRY")</f>
        <v>Aerospace and Defense</v>
      </c>
      <c r="K176" s="9" t="str">
        <f>_xll.SNL.Clients.Office.Excel.Functions.SPG(A176, "NAICS_CODE", "Primary")</f>
        <v>33641 - Aerospace Product and Parts Manufacturing</v>
      </c>
      <c r="L176" s="9" t="str">
        <f>_xll.SNL.Clients.Office.Excel.Functions.SPG(A176, "SP_TOPICTAG")</f>
        <v>Industrial Automation; 3D Printing; Commercial Space Launch; Passenger Aircraft Manufacturing</v>
      </c>
      <c r="M176" s="5">
        <f>_xll.SNL.Clients.Office.Excel.Functions.SPG(A176, "SP_PCT_SHARES_OWNED_ALL_INSTITUTIONS")</f>
        <v>98.66</v>
      </c>
      <c r="N176" s="9" t="str">
        <f>_xll.SNL.Clients.Office.Excel.Functions.SPG(A176, "RD_CREDIT_RATING_GLOBAL", "Issuer Credit Rating", "Local Currency LT|0")</f>
        <v>BB+</v>
      </c>
      <c r="O176" s="9" t="str">
        <f>_xll.SNL.Clients.Office.Excel.Functions.SPG(A176, "RD_CWOL_GLOBAL", "Issuer Credit Rating", "Local Currency LT|0")</f>
        <v>Positive</v>
      </c>
      <c r="P176" s="9" t="str">
        <f>_xll.SNL.Clients.Office.Excel.Functions.SPG(A176, "RD_RATING_ACTION_GLOBAL", "Issuer Credit Rating", "Local Currency LT|0")</f>
        <v>CreditWatch/Outlook (02/02/2023)</v>
      </c>
      <c r="Q176" s="10">
        <f>_xll.SNL.Clients.Office.Excel.Functions.SPG(A176, "RD_LAST_REVIEW_DATE_GLOBAL", "Issuer Credit Rating", "Local Currency LT")</f>
        <v>45393</v>
      </c>
      <c r="R176" s="10">
        <f>_xll.SNL.Clients.Office.Excel.Functions.SPG(A176, "RD_CREDIT_RATING_DATE_GLOBAL", "Issuer Credit Rating", "Local Currency LT|0")</f>
        <v>44232</v>
      </c>
      <c r="S176" s="10">
        <f>_xll.SNL.Clients.Office.Excel.Functions.SPG(A176, "RD_CREDIT_WATCH_OUTLOOK_DATE_GLOBAL", "Issuer Credit Rating", "Local Currency LT|0")</f>
        <v>44959</v>
      </c>
    </row>
    <row r="177" spans="1:19">
      <c r="A177" s="12" t="s">
        <v>1818</v>
      </c>
      <c r="B177" t="str">
        <f>_xll.SNL.Clients.Office.Excel.Functions.SPG(A177,"SP_IPO_DATE")</f>
        <v/>
      </c>
      <c r="C177" s="5">
        <f>_xll.SNL.Clients.Office.Excel.Functions.SPG(A177, "SP_VOLUME_AVG_WEEKLY_TO_SHARES_OUT", , "1M")</f>
        <v>7.0212341271618923</v>
      </c>
      <c r="D177" s="5">
        <f>_xll.SNL.Clients.Office.Excel.Functions.SPG(A177, "SP_VOLUME_AVG_WEEKLY_TO_SHARES_OUT", , "3M")</f>
        <v>5.9239016944565339</v>
      </c>
      <c r="E177" s="5">
        <f>_xll.SNL.Clients.Office.Excel.Functions.SPG(A177, "SP_VOLUME_AVG_DAILY_TO_1YR_AVG_DAILY", , "1M")</f>
        <v>124.32</v>
      </c>
      <c r="F177" s="5">
        <f>_xll.SNL.Clients.Office.Excel.Functions.SPG(A177, "SP_VOLUME_AVG_DAILY_TO_1YR_AVG_DAILY", , "3M")</f>
        <v>104.89</v>
      </c>
      <c r="G177" s="9" t="str">
        <f>_xll.SNL.Clients.Office.Excel.Functions.SPG(A177, "IQ_SECTOR")</f>
        <v>Energy</v>
      </c>
      <c r="H177" s="9" t="str">
        <f>_xll.SNL.Clients.Office.Excel.Functions.SPG(A177, "IQ_INDUSTRY_GROUP")</f>
        <v>Energy</v>
      </c>
      <c r="I177" s="9" t="str">
        <f>_xll.SNL.Clients.Office.Excel.Functions.SPG(A177, "IQ_INDUSTRY")</f>
        <v>Oil, Gas and Consumable Fuels</v>
      </c>
      <c r="J177" s="9" t="str">
        <f>_xll.SNL.Clients.Office.Excel.Functions.SPG(A177, "IQ_PRIMARY_INDUSTRY")</f>
        <v>Oil and Gas Refining and Marketing</v>
      </c>
      <c r="K177" s="9" t="str">
        <f>_xll.SNL.Clients.Office.Excel.Functions.SPG(A177, "NAICS_CODE", "Primary")</f>
        <v>324110 - Petroleum Refineries</v>
      </c>
      <c r="L177" s="9" t="str">
        <f>_xll.SNL.Clients.Office.Excel.Functions.SPG(A177, "SP_TOPICTAG")</f>
        <v>Environmental Consulting; Environmental Engineering; Disposal and Recycling; CleanTech; Biofuel; ClimateTech</v>
      </c>
      <c r="M177" s="5">
        <f>_xll.SNL.Clients.Office.Excel.Functions.SPG(A177, "SP_PCT_SHARES_OWNED_ALL_INSTITUTIONS")</f>
        <v>81.78</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New Rating | CreditWatch/Outlook (03/15/2022)</v>
      </c>
      <c r="Q177" s="10">
        <f>_xll.SNL.Clients.Office.Excel.Functions.SPG(A177, "RD_LAST_REVIEW_DATE_GLOBAL", "Issuer Credit Rating", "Local Currency LT")</f>
        <v>45428</v>
      </c>
      <c r="R177" s="10">
        <f>_xll.SNL.Clients.Office.Excel.Functions.SPG(A177, "RD_CREDIT_RATING_DATE_GLOBAL", "Issuer Credit Rating", "Local Currency LT|0")</f>
        <v>44635</v>
      </c>
      <c r="S177" s="10">
        <f>_xll.SNL.Clients.Office.Excel.Functions.SPG(A177, "RD_CREDIT_WATCH_OUTLOOK_DATE_GLOBAL", "Issuer Credit Rating", "Local Currency LT|0")</f>
        <v>44635</v>
      </c>
    </row>
    <row r="178" spans="1:19">
      <c r="A178" s="12" t="s">
        <v>1819</v>
      </c>
      <c r="B178" t="str">
        <f>_xll.SNL.Clients.Office.Excel.Functions.SPG(A178,"SP_IPO_DATE")</f>
        <v/>
      </c>
      <c r="C178" s="5">
        <f>_xll.SNL.Clients.Office.Excel.Functions.SPG(A178, "SP_VOLUME_AVG_WEEKLY_TO_SHARES_OUT", , "1M")</f>
        <v>3.4122803788032363</v>
      </c>
      <c r="D178" s="5">
        <f>_xll.SNL.Clients.Office.Excel.Functions.SPG(A178, "SP_VOLUME_AVG_WEEKLY_TO_SHARES_OUT", , "3M")</f>
        <v>4.2991131571391739</v>
      </c>
      <c r="E178" s="5">
        <f>_xll.SNL.Clients.Office.Excel.Functions.SPG(A178, "SP_VOLUME_AVG_DAILY_TO_1YR_AVG_DAILY", , "1M")</f>
        <v>84.91</v>
      </c>
      <c r="F178" s="5">
        <f>_xll.SNL.Clients.Office.Excel.Functions.SPG(A178, "SP_VOLUME_AVG_DAILY_TO_1YR_AVG_DAILY", , "3M")</f>
        <v>106.97</v>
      </c>
      <c r="G178" s="9" t="str">
        <f>_xll.SNL.Clients.Office.Excel.Functions.SPG(A178, "IQ_SECTOR")</f>
        <v>Consumer Discretionary</v>
      </c>
      <c r="H178" s="9" t="str">
        <f>_xll.SNL.Clients.Office.Excel.Functions.SPG(A178, "IQ_INDUSTRY_GROUP")</f>
        <v>Consumer Services</v>
      </c>
      <c r="I178" s="9" t="str">
        <f>_xll.SNL.Clients.Office.Excel.Functions.SPG(A178, "IQ_INDUSTRY")</f>
        <v>Hotels, Restaurants and Leisure</v>
      </c>
      <c r="J178" s="9" t="str">
        <f>_xll.SNL.Clients.Office.Excel.Functions.SPG(A178, "IQ_PRIMARY_INDUSTRY")</f>
        <v>Hotels, Resorts and Cruise Lines</v>
      </c>
      <c r="K178" s="9" t="str">
        <f>_xll.SNL.Clients.Office.Excel.Functions.SPG(A178, "NAICS_CODE", "Primary")</f>
        <v>721 - Accommodation</v>
      </c>
      <c r="L178" s="9" t="str">
        <f>_xll.SNL.Clients.Office.Excel.Functions.SPG(A178, "SP_TOPICTAG")</f>
        <v>Adventure Travel; Tourism; Travel Accommodations; Vacation Rental</v>
      </c>
      <c r="M178" s="5">
        <f>_xll.SNL.Clients.Office.Excel.Functions.SPG(A178, "SP_PCT_SHARES_OWNED_ALL_INSTITUTIONS")</f>
        <v>57.19</v>
      </c>
      <c r="N178" s="9" t="str">
        <f>_xll.SNL.Clients.Office.Excel.Functions.SPG(A178, "RD_CREDIT_RATING_GLOBAL", "Issuer Credit Rating", "Local Currency LT|0")</f>
        <v>BB</v>
      </c>
      <c r="O178" s="9" t="str">
        <f>_xll.SNL.Clients.Office.Excel.Functions.SPG(A178, "RD_CWOL_GLOBAL", "Issuer Credit Rating", "Local Currency LT|0")</f>
        <v>Stable</v>
      </c>
      <c r="P178" s="9" t="str">
        <f>_xll.SNL.Clients.Office.Excel.Functions.SPG(A178, "RD_RATING_ACTION_GLOBAL", "Issuer Credit Rating", "Local Currency LT|0")</f>
        <v>CreditWatch/Outlook (01/04/2024)</v>
      </c>
      <c r="Q178" s="10">
        <f>_xll.SNL.Clients.Office.Excel.Functions.SPG(A178, "RD_LAST_REVIEW_DATE_GLOBAL", "Issuer Credit Rating", "Local Currency LT")</f>
        <v>45621</v>
      </c>
      <c r="R178" s="10">
        <f>_xll.SNL.Clients.Office.Excel.Functions.SPG(A178, "RD_CREDIT_RATING_DATE_GLOBAL", "Issuer Credit Rating", "Local Currency LT|0")</f>
        <v>45117</v>
      </c>
      <c r="S178" s="10">
        <f>_xll.SNL.Clients.Office.Excel.Functions.SPG(A178, "RD_CREDIT_WATCH_OUTLOOK_DATE_GLOBAL", "Issuer Credit Rating", "Local Currency LT|0")</f>
        <v>45295</v>
      </c>
    </row>
    <row r="179" spans="1:19">
      <c r="A179" s="12" t="s">
        <v>1820</v>
      </c>
      <c r="B179" s="10">
        <f>_xll.SNL.Clients.Office.Excel.Functions.SPG(A179,"SP_IPO_DATE")</f>
        <v>38890</v>
      </c>
      <c r="C179" s="5">
        <f>_xll.SNL.Clients.Office.Excel.Functions.SPG(A179, "SP_VOLUME_AVG_WEEKLY_TO_SHARES_OUT", , "1M")</f>
        <v>3.1340712439680676</v>
      </c>
      <c r="D179" s="5">
        <f>_xll.SNL.Clients.Office.Excel.Functions.SPG(A179, "SP_VOLUME_AVG_WEEKLY_TO_SHARES_OUT", , "3M")</f>
        <v>2.6116702852818219</v>
      </c>
      <c r="E179" s="5">
        <f>_xll.SNL.Clients.Office.Excel.Functions.SPG(A179, "SP_VOLUME_AVG_DAILY_TO_1YR_AVG_DAILY", , "1M")</f>
        <v>126.27</v>
      </c>
      <c r="F179" s="5">
        <f>_xll.SNL.Clients.Office.Excel.Functions.SPG(A179, "SP_VOLUME_AVG_DAILY_TO_1YR_AVG_DAILY", , "3M")</f>
        <v>105.22</v>
      </c>
      <c r="G179" s="9" t="str">
        <f>_xll.SNL.Clients.Office.Excel.Functions.SPG(A179, "IQ_SECTOR")</f>
        <v>Financials</v>
      </c>
      <c r="H179" s="9" t="str">
        <f>_xll.SNL.Clients.Office.Excel.Functions.SPG(A179, "IQ_INDUSTRY_GROUP")</f>
        <v>Banks</v>
      </c>
      <c r="I179" s="9" t="str">
        <f>_xll.SNL.Clients.Office.Excel.Functions.SPG(A179, "IQ_INDUSTRY")</f>
        <v>Banks</v>
      </c>
      <c r="J179" s="9" t="str">
        <f>_xll.SNL.Clients.Office.Excel.Functions.SPG(A179, "IQ_PRIMARY_INDUSTRY")</f>
        <v>Regional Banks</v>
      </c>
      <c r="K179" s="9" t="str">
        <f>_xll.SNL.Clients.Office.Excel.Functions.SPG(A179, "NAICS_CODE", "Primary")</f>
        <v>522110 - Commercial Banking</v>
      </c>
      <c r="L179" s="9" t="str">
        <f>_xll.SNL.Clients.Office.Excel.Functions.SPG(A179, "SP_TOPICTAG")</f>
        <v>Consumer Lending</v>
      </c>
      <c r="M179" s="5">
        <f>_xll.SNL.Clients.Office.Excel.Functions.SPG(A179, "SP_PCT_SHARES_OWNED_ALL_INSTITUTIONS")</f>
        <v>69.19</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c r="A180" s="12" t="s">
        <v>1821</v>
      </c>
      <c r="B180" s="10">
        <f>_xll.SNL.Clients.Office.Excel.Functions.SPG(A180,"SP_IPO_DATE")</f>
        <v>42228</v>
      </c>
      <c r="C180" s="5">
        <f>_xll.SNL.Clients.Office.Excel.Functions.SPG(A180, "SP_VOLUME_AVG_WEEKLY_TO_SHARES_OUT", , "1M")</f>
        <v>4.0244403815955661</v>
      </c>
      <c r="D180" s="5">
        <f>_xll.SNL.Clients.Office.Excel.Functions.SPG(A180, "SP_VOLUME_AVG_WEEKLY_TO_SHARES_OUT", , "3M")</f>
        <v>3.3432746983759936</v>
      </c>
      <c r="E180" s="5">
        <f>_xll.SNL.Clients.Office.Excel.Functions.SPG(A180, "SP_VOLUME_AVG_DAILY_TO_1YR_AVG_DAILY", , "1M")</f>
        <v>132.69</v>
      </c>
      <c r="F180" s="5">
        <f>_xll.SNL.Clients.Office.Excel.Functions.SPG(A180, "SP_VOLUME_AVG_DAILY_TO_1YR_AVG_DAILY", , "3M")</f>
        <v>110.23</v>
      </c>
      <c r="G180" s="9" t="str">
        <f>_xll.SNL.Clients.Office.Excel.Functions.SPG(A180, "IQ_SECTOR")</f>
        <v>Financials</v>
      </c>
      <c r="H180" s="9" t="str">
        <f>_xll.SNL.Clients.Office.Excel.Functions.SPG(A180, "IQ_INDUSTRY_GROUP")</f>
        <v>Financial Services</v>
      </c>
      <c r="I180" s="9" t="str">
        <f>_xll.SNL.Clients.Office.Excel.Functions.SPG(A180, "IQ_INDUSTRY")</f>
        <v>Capital Markets</v>
      </c>
      <c r="J180" s="9" t="str">
        <f>_xll.SNL.Clients.Office.Excel.Functions.SPG(A180, "IQ_PRIMARY_INDUSTRY")</f>
        <v>Investment Banking and Brokerage</v>
      </c>
      <c r="K180" s="9" t="str">
        <f>_xll.SNL.Clients.Office.Excel.Functions.SPG(A180, "NAICS_CODE", "Primary")</f>
        <v>523940 - Portfolio Management and Investment Advice</v>
      </c>
      <c r="L180" s="9" t="str">
        <f>_xll.SNL.Clients.Office.Excel.Functions.SPG(A180, "SP_TOPICTAG")</f>
        <v/>
      </c>
      <c r="M180" s="5">
        <f>_xll.SNL.Clients.Office.Excel.Functions.SPG(A180, "SP_PCT_SHARES_OWNED_ALL_INSTITUTIONS")</f>
        <v>76.23</v>
      </c>
      <c r="N180" s="9" t="str">
        <f>_xll.SNL.Clients.Office.Excel.Functions.SPG(A180, "RD_CREDIT_RATING_GLOBAL", "Issuer Credit Rating", "Local Currency LT|0")</f>
        <v/>
      </c>
      <c r="O180" s="9" t="str">
        <f>_xll.SNL.Clients.Office.Excel.Functions.SPG(A180, "RD_CWOL_GLOBAL", "Issuer Credit Rating", "Local Currency LT|0")</f>
        <v/>
      </c>
      <c r="P180" s="9" t="str">
        <f>_xll.SNL.Clients.Office.Excel.Functions.SPG(A180, "RD_RATING_ACTION_GLOBAL", "Issuer Credit Rating", "Local Currency LT|0")</f>
        <v/>
      </c>
      <c r="Q180" s="10" t="str">
        <f>_xll.SNL.Clients.Office.Excel.Functions.SPG(A180, "RD_LAST_REVIEW_DATE_GLOBAL", "Issuer Credit Rating", "Local Currency LT")</f>
        <v/>
      </c>
      <c r="R180" s="10" t="str">
        <f>_xll.SNL.Clients.Office.Excel.Functions.SPG(A180, "RD_CREDIT_RATING_DATE_GLOBAL", "Issuer Credit Rating", "Local Currency LT|0")</f>
        <v/>
      </c>
      <c r="S180" s="10" t="str">
        <f>_xll.SNL.Clients.Office.Excel.Functions.SPG(A180, "RD_CREDIT_WATCH_OUTLOOK_DATE_GLOBAL", "Issuer Credit Rating", "Local Currency LT|0")</f>
        <v/>
      </c>
    </row>
    <row r="181" spans="1:19">
      <c r="A181" s="12" t="s">
        <v>1822</v>
      </c>
      <c r="B181" s="10">
        <f>_xll.SNL.Clients.Office.Excel.Functions.SPG(A181,"SP_IPO_DATE")</f>
        <v>40121</v>
      </c>
      <c r="C181" s="5">
        <f>_xll.SNL.Clients.Office.Excel.Functions.SPG(A181, "SP_VOLUME_AVG_WEEKLY_TO_SHARES_OUT", , "1M")</f>
        <v>5.5482782202281458</v>
      </c>
      <c r="D181" s="5">
        <f>_xll.SNL.Clients.Office.Excel.Functions.SPG(A181, "SP_VOLUME_AVG_WEEKLY_TO_SHARES_OUT", , "3M")</f>
        <v>6.0085212455181338</v>
      </c>
      <c r="E181" s="5">
        <f>_xll.SNL.Clients.Office.Excel.Functions.SPG(A181, "SP_VOLUME_AVG_DAILY_TO_1YR_AVG_DAILY", , "1M")</f>
        <v>83.62</v>
      </c>
      <c r="F181" s="5">
        <f>_xll.SNL.Clients.Office.Excel.Functions.SPG(A181, "SP_VOLUME_AVG_DAILY_TO_1YR_AVG_DAILY", , "3M")</f>
        <v>90.55</v>
      </c>
      <c r="G181" s="9" t="str">
        <f>_xll.SNL.Clients.Office.Excel.Functions.SPG(A181, "IQ_SECTOR")</f>
        <v>Consumer Discretionary</v>
      </c>
      <c r="H181" s="9" t="str">
        <f>_xll.SNL.Clients.Office.Excel.Functions.SPG(A181, "IQ_INDUSTRY_GROUP")</f>
        <v>Consumer Services</v>
      </c>
      <c r="I181" s="9" t="str">
        <f>_xll.SNL.Clients.Office.Excel.Functions.SPG(A181, "IQ_INDUSTRY")</f>
        <v>Hotels, Restaurants and Leisure</v>
      </c>
      <c r="J181" s="9" t="str">
        <f>_xll.SNL.Clients.Office.Excel.Functions.SPG(A181, "IQ_PRIMARY_INDUSTRY")</f>
        <v>Hotels, Resorts and Cruise Lines</v>
      </c>
      <c r="K181" s="9" t="str">
        <f>_xll.SNL.Clients.Office.Excel.Functions.SPG(A181, "NAICS_CODE", "Primary")</f>
        <v>721110 - Hotels (except Casino Hotels) and Motels</v>
      </c>
      <c r="L181" s="9" t="str">
        <f>_xll.SNL.Clients.Office.Excel.Functions.SPG(A181, "SP_TOPICTAG")</f>
        <v>Adventure Travel; Business Travel; Tourism; Travel Accommodations</v>
      </c>
      <c r="M181" s="5">
        <f>_xll.SNL.Clients.Office.Excel.Functions.SPG(A181, "SP_PCT_SHARES_OWNED_ALL_INSTITUTIONS")</f>
        <v>49.51</v>
      </c>
      <c r="N181" s="9" t="str">
        <f>_xll.SNL.Clients.Office.Excel.Functions.SPG(A181, "RD_CREDIT_RATING_GLOBAL", "Issuer Credit Rating", "Local Currency LT|0")</f>
        <v>BBB-</v>
      </c>
      <c r="O181" s="9" t="str">
        <f>_xll.SNL.Clients.Office.Excel.Functions.SPG(A181, "RD_CWOL_GLOBAL", "Issuer Credit Rating", "Local Currency LT|0")</f>
        <v>Negative</v>
      </c>
      <c r="P181" s="9" t="str">
        <f>_xll.SNL.Clients.Office.Excel.Functions.SPG(A181, "RD_RATING_ACTION_GLOBAL", "Issuer Credit Rating", "Local Currency LT|0")</f>
        <v>CreditWatch/Outlook (02/10/2025)</v>
      </c>
      <c r="Q181" s="10">
        <f>_xll.SNL.Clients.Office.Excel.Functions.SPG(A181, "RD_LAST_REVIEW_DATE_GLOBAL", "Issuer Credit Rating", "Local Currency LT")</f>
        <v>45698</v>
      </c>
      <c r="R181" s="10">
        <f>_xll.SNL.Clients.Office.Excel.Functions.SPG(A181, "RD_CREDIT_RATING_DATE_GLOBAL", "Issuer Credit Rating", "Local Currency LT|0")</f>
        <v>44914</v>
      </c>
      <c r="S181" s="10">
        <f>_xll.SNL.Clients.Office.Excel.Functions.SPG(A181, "RD_CREDIT_WATCH_OUTLOOK_DATE_GLOBAL", "Issuer Credit Rating", "Local Currency LT|0")</f>
        <v>45698</v>
      </c>
    </row>
    <row r="182" spans="1:19">
      <c r="A182" s="12" t="s">
        <v>1823</v>
      </c>
      <c r="B182" t="str">
        <f>_xll.SNL.Clients.Office.Excel.Functions.SPG(A182,"SP_IPO_DATE")</f>
        <v/>
      </c>
      <c r="C182" s="5">
        <f>_xll.SNL.Clients.Office.Excel.Functions.SPG(A182, "SP_VOLUME_AVG_WEEKLY_TO_SHARES_OUT", , "1M")</f>
        <v>2.6712845915574879</v>
      </c>
      <c r="D182" s="5">
        <f>_xll.SNL.Clients.Office.Excel.Functions.SPG(A182, "SP_VOLUME_AVG_WEEKLY_TO_SHARES_OUT", , "3M")</f>
        <v>2.9402998442316997</v>
      </c>
      <c r="E182" s="5">
        <f>_xll.SNL.Clients.Office.Excel.Functions.SPG(A182, "SP_VOLUME_AVG_DAILY_TO_1YR_AVG_DAILY", , "1M")</f>
        <v>83.05</v>
      </c>
      <c r="F182" s="5">
        <f>_xll.SNL.Clients.Office.Excel.Functions.SPG(A182, "SP_VOLUME_AVG_DAILY_TO_1YR_AVG_DAILY", , "3M")</f>
        <v>91.41</v>
      </c>
      <c r="G182" s="9" t="str">
        <f>_xll.SNL.Clients.Office.Excel.Functions.SPG(A182, "IQ_SECTOR")</f>
        <v>Utilities</v>
      </c>
      <c r="H182" s="9" t="str">
        <f>_xll.SNL.Clients.Office.Excel.Functions.SPG(A182, "IQ_INDUSTRY_GROUP")</f>
        <v>Utilities</v>
      </c>
      <c r="I182" s="9" t="str">
        <f>_xll.SNL.Clients.Office.Excel.Functions.SPG(A182, "IQ_INDUSTRY")</f>
        <v>Electric Utilities</v>
      </c>
      <c r="J182" s="9" t="str">
        <f>_xll.SNL.Clients.Office.Excel.Functions.SPG(A182, "IQ_PRIMARY_INDUSTRY")</f>
        <v>Electric Utilities</v>
      </c>
      <c r="K182" s="9" t="str">
        <f>_xll.SNL.Clients.Office.Excel.Functions.SPG(A182, "NAICS_CODE", "Primary")</f>
        <v>2211 - Electric Power Generation, Transmission and Distribution</v>
      </c>
      <c r="L182" s="9" t="str">
        <f>_xll.SNL.Clients.Office.Excel.Functions.SPG(A182, "SP_TOPICTAG")</f>
        <v>Clean Energy; Energy Efficiency; Energy Management; Energy Storage; Smart Energy; Power Grid</v>
      </c>
      <c r="M182" s="5">
        <f>_xll.SNL.Clients.Office.Excel.Functions.SPG(A182, "SP_PCT_SHARES_OWNED_ALL_INSTITUTIONS")</f>
        <v>86.06</v>
      </c>
      <c r="N182" s="9" t="str">
        <f>_xll.SNL.Clients.Office.Excel.Functions.SPG(A182, "RD_CREDIT_RATING_GLOBAL", "Issuer Credit Rating", "Local Currency LT|0")</f>
        <v>BBB</v>
      </c>
      <c r="O182" s="9" t="str">
        <f>_xll.SNL.Clients.Office.Excel.Functions.SPG(A182, "RD_CWOL_GLOBAL", "Issuer Credit Rating", "Local Currency LT|0")</f>
        <v>Stable</v>
      </c>
      <c r="P182" s="9" t="str">
        <f>_xll.SNL.Clients.Office.Excel.Functions.SPG(A182, "RD_RATING_ACTION_GLOBAL", "Issuer Credit Rating", "Local Currency LT|0")</f>
        <v>Downgrade | CreditWatch/Outlook (01/31/2008)</v>
      </c>
      <c r="Q182" s="10">
        <f>_xll.SNL.Clients.Office.Excel.Functions.SPG(A182, "RD_LAST_REVIEW_DATE_GLOBAL", "Issuer Credit Rating", "Local Currency LT")</f>
        <v>45440</v>
      </c>
      <c r="R182" s="10">
        <f>_xll.SNL.Clients.Office.Excel.Functions.SPG(A182, "RD_CREDIT_RATING_DATE_GLOBAL", "Issuer Credit Rating", "Local Currency LT|0")</f>
        <v>39478</v>
      </c>
      <c r="S182" s="10">
        <f>_xll.SNL.Clients.Office.Excel.Functions.SPG(A182, "RD_CREDIT_WATCH_OUTLOOK_DATE_GLOBAL", "Issuer Credit Rating", "Local Currency LT|0")</f>
        <v>39478</v>
      </c>
    </row>
    <row r="183" spans="1:19">
      <c r="A183" s="12" t="s">
        <v>1824</v>
      </c>
      <c r="B183" s="10">
        <f>_xll.SNL.Clients.Office.Excel.Functions.SPG(A183,"SP_IPO_DATE")</f>
        <v>36734</v>
      </c>
      <c r="C183" s="5">
        <f>_xll.SNL.Clients.Office.Excel.Functions.SPG(A183, "SP_VOLUME_AVG_WEEKLY_TO_SHARES_OUT", , "1M")</f>
        <v>7.6525442863147788</v>
      </c>
      <c r="D183" s="5">
        <f>_xll.SNL.Clients.Office.Excel.Functions.SPG(A183, "SP_VOLUME_AVG_WEEKLY_TO_SHARES_OUT", , "3M")</f>
        <v>6.9375832892649401</v>
      </c>
      <c r="E183" s="5">
        <f>_xll.SNL.Clients.Office.Excel.Functions.SPG(A183, "SP_VOLUME_AVG_DAILY_TO_1YR_AVG_DAILY", , "1M")</f>
        <v>117.32</v>
      </c>
      <c r="F183" s="5">
        <f>_xll.SNL.Clients.Office.Excel.Functions.SPG(A183, "SP_VOLUME_AVG_DAILY_TO_1YR_AVG_DAILY", , "3M")</f>
        <v>106.36</v>
      </c>
      <c r="G183" s="9" t="str">
        <f>_xll.SNL.Clients.Office.Excel.Functions.SPG(A183, "IQ_SECTOR")</f>
        <v>Health Care</v>
      </c>
      <c r="H183" s="9" t="str">
        <f>_xll.SNL.Clients.Office.Excel.Functions.SPG(A183, "IQ_INDUSTRY_GROUP")</f>
        <v>Pharmaceuticals, Biotechnology and Life Sciences</v>
      </c>
      <c r="I183" s="9" t="str">
        <f>_xll.SNL.Clients.Office.Excel.Functions.SPG(A183, "IQ_INDUSTRY")</f>
        <v>Life Sciences Tools and Services</v>
      </c>
      <c r="J183" s="9" t="str">
        <f>_xll.SNL.Clients.Office.Excel.Functions.SPG(A183, "IQ_PRIMARY_INDUSTRY")</f>
        <v>Life Sciences Tools and Services</v>
      </c>
      <c r="K183" s="9" t="str">
        <f>_xll.SNL.Clients.Office.Excel.Functions.SPG(A183, "NAICS_CODE", "Primary")</f>
        <v>334516 - Analytical Laboratory Instrument Manufacturing</v>
      </c>
      <c r="L183" s="9" t="str">
        <f>_xll.SNL.Clients.Office.Excel.Functions.SPG(A183, "SP_TOPICTAG")</f>
        <v>Health Diagnostics; Machine Learning; Genetics; Artificial Intelligence; Genetic Disorder; Oncology; Reproductive Health</v>
      </c>
      <c r="M183" s="5">
        <f>_xll.SNL.Clients.Office.Excel.Functions.SPG(A183, "SP_PCT_SHARES_OWNED_ALL_INSTITUTIONS")</f>
        <v>92.85</v>
      </c>
      <c r="N183" s="9" t="str">
        <f>_xll.SNL.Clients.Office.Excel.Functions.SPG(A183, "RD_CREDIT_RATING_GLOBAL", "Issuer Credit Rating", "Local Currency LT|0")</f>
        <v>BBB</v>
      </c>
      <c r="O183" s="9" t="str">
        <f>_xll.SNL.Clients.Office.Excel.Functions.SPG(A183, "RD_CWOL_GLOBAL", "Issuer Credit Rating", "Local Currency LT|0")</f>
        <v>Stable</v>
      </c>
      <c r="P183" s="9" t="str">
        <f>_xll.SNL.Clients.Office.Excel.Functions.SPG(A183, "RD_RATING_ACTION_GLOBAL", "Issuer Credit Rating", "Local Currency LT|0")</f>
        <v>Upgrade | CreditWatch/Outlook (06/19/2015)</v>
      </c>
      <c r="Q183" s="10">
        <f>_xll.SNL.Clients.Office.Excel.Functions.SPG(A183, "RD_LAST_REVIEW_DATE_GLOBAL", "Issuer Credit Rating", "Local Currency LT")</f>
        <v>45455</v>
      </c>
      <c r="R183" s="10">
        <f>_xll.SNL.Clients.Office.Excel.Functions.SPG(A183, "RD_CREDIT_RATING_DATE_GLOBAL", "Issuer Credit Rating", "Local Currency LT|0")</f>
        <v>42174</v>
      </c>
      <c r="S183" s="10">
        <f>_xll.SNL.Clients.Office.Excel.Functions.SPG(A183, "RD_CREDIT_WATCH_OUTLOOK_DATE_GLOBAL", "Issuer Credit Rating", "Local Currency LT|0")</f>
        <v>42174</v>
      </c>
    </row>
    <row r="184" spans="1:19">
      <c r="A184" s="12" t="s">
        <v>1825</v>
      </c>
      <c r="B184" s="10">
        <f>_xll.SNL.Clients.Office.Excel.Functions.SPG(A184,"SP_IPO_DATE")</f>
        <v>41499</v>
      </c>
      <c r="C184" s="5">
        <f>_xll.SNL.Clients.Office.Excel.Functions.SPG(A184, "SP_VOLUME_AVG_WEEKLY_TO_SHARES_OUT", , "1M")</f>
        <v>3.2552215264333246</v>
      </c>
      <c r="D184" s="5">
        <f>_xll.SNL.Clients.Office.Excel.Functions.SPG(A184, "SP_VOLUME_AVG_WEEKLY_TO_SHARES_OUT", , "3M")</f>
        <v>3.743432730084955</v>
      </c>
      <c r="E184" s="5">
        <f>_xll.SNL.Clients.Office.Excel.Functions.SPG(A184, "SP_VOLUME_AVG_DAILY_TO_1YR_AVG_DAILY", , "1M")</f>
        <v>70.13</v>
      </c>
      <c r="F184" s="5">
        <f>_xll.SNL.Clients.Office.Excel.Functions.SPG(A184, "SP_VOLUME_AVG_DAILY_TO_1YR_AVG_DAILY", , "3M")</f>
        <v>80.650000000000006</v>
      </c>
      <c r="G184" s="9" t="str">
        <f>_xll.SNL.Clients.Office.Excel.Functions.SPG(A184, "IQ_SECTOR")</f>
        <v>Real Estate</v>
      </c>
      <c r="H184" s="9" t="str">
        <f>_xll.SNL.Clients.Office.Excel.Functions.SPG(A184, "IQ_INDUSTRY_GROUP")</f>
        <v>Equity Real Estate Investment Trusts (REITs)</v>
      </c>
      <c r="I184" s="9" t="str">
        <f>_xll.SNL.Clients.Office.Excel.Functions.SPG(A184, "IQ_INDUSTRY")</f>
        <v>Residential REITs</v>
      </c>
      <c r="J184" s="9" t="str">
        <f>_xll.SNL.Clients.Office.Excel.Functions.SPG(A184, "IQ_PRIMARY_INDUSTRY")</f>
        <v>Multi-Family Residential REITs</v>
      </c>
      <c r="K184" s="9" t="str">
        <f>_xll.SNL.Clients.Office.Excel.Functions.SPG(A184, "NAICS_CODE", "Primary")</f>
        <v>531110 - Lessors of Residential Buildings and Dwellings</v>
      </c>
      <c r="L184" s="9" t="str">
        <f>_xll.SNL.Clients.Office.Excel.Functions.SPG(A184, "SP_TOPICTAG")</f>
        <v/>
      </c>
      <c r="M184" s="5">
        <f>_xll.SNL.Clients.Office.Excel.Functions.SPG(A184, "SP_PCT_SHARES_OWNED_ALL_INSTITUTIONS")</f>
        <v>101.52</v>
      </c>
      <c r="N184" s="9" t="str">
        <f>_xll.SNL.Clients.Office.Excel.Functions.SPG(A184, "RD_CREDIT_RATING_GLOBAL", "Issuer Credit Rating", "Local Currency LT|0")</f>
        <v>BBB</v>
      </c>
      <c r="O184" s="9" t="str">
        <f>_xll.SNL.Clients.Office.Excel.Functions.SPG(A184, "RD_CWOL_GLOBAL", "Issuer Credit Rating", "Local Currency LT|0")</f>
        <v>Stable</v>
      </c>
      <c r="P184" s="9" t="str">
        <f>_xll.SNL.Clients.Office.Excel.Functions.SPG(A184, "RD_RATING_ACTION_GLOBAL", "Issuer Credit Rating", "Local Currency LT|0")</f>
        <v>New Rating | CreditWatch/Outlook (10/30/2024)</v>
      </c>
      <c r="Q184" s="10">
        <f>_xll.SNL.Clients.Office.Excel.Functions.SPG(A184, "RD_LAST_REVIEW_DATE_GLOBAL", "Issuer Credit Rating", "Local Currency LT")</f>
        <v>45595</v>
      </c>
      <c r="R184" s="10">
        <f>_xll.SNL.Clients.Office.Excel.Functions.SPG(A184, "RD_CREDIT_RATING_DATE_GLOBAL", "Issuer Credit Rating", "Local Currency LT|0")</f>
        <v>45595</v>
      </c>
      <c r="S184" s="10">
        <f>_xll.SNL.Clients.Office.Excel.Functions.SPG(A184, "RD_CREDIT_WATCH_OUTLOOK_DATE_GLOBAL", "Issuer Credit Rating", "Local Currency LT|0")</f>
        <v>45595</v>
      </c>
    </row>
    <row r="185" spans="1:19">
      <c r="A185" s="12" t="s">
        <v>1826</v>
      </c>
      <c r="B185" t="str">
        <f>_xll.SNL.Clients.Office.Excel.Functions.SPG(A185,"SP_IPO_DATE")</f>
        <v/>
      </c>
      <c r="C185" s="5">
        <f>_xll.SNL.Clients.Office.Excel.Functions.SPG(A185, "SP_VOLUME_AVG_WEEKLY_TO_SHARES_OUT", , "1M")</f>
        <v>4.5796685123661867</v>
      </c>
      <c r="D185" s="5">
        <f>_xll.SNL.Clients.Office.Excel.Functions.SPG(A185, "SP_VOLUME_AVG_WEEKLY_TO_SHARES_OUT", , "3M")</f>
        <v>4.0617830707676914</v>
      </c>
      <c r="E185" s="5">
        <f>_xll.SNL.Clients.Office.Excel.Functions.SPG(A185, "SP_VOLUME_AVG_DAILY_TO_1YR_AVG_DAILY", , "1M")</f>
        <v>142.41999999999999</v>
      </c>
      <c r="F185" s="5">
        <f>_xll.SNL.Clients.Office.Excel.Functions.SPG(A185, "SP_VOLUME_AVG_DAILY_TO_1YR_AVG_DAILY", , "3M")</f>
        <v>126.32</v>
      </c>
      <c r="G185" s="9" t="str">
        <f>_xll.SNL.Clients.Office.Excel.Functions.SPG(A185, "IQ_SECTOR")</f>
        <v>Consumer Staples</v>
      </c>
      <c r="H185" s="9" t="str">
        <f>_xll.SNL.Clients.Office.Excel.Functions.SPG(A185, "IQ_INDUSTRY_GROUP")</f>
        <v>Food, Beverage and Tobacco</v>
      </c>
      <c r="I185" s="9" t="str">
        <f>_xll.SNL.Clients.Office.Excel.Functions.SPG(A185, "IQ_INDUSTRY")</f>
        <v>Food Products</v>
      </c>
      <c r="J185" s="9" t="str">
        <f>_xll.SNL.Clients.Office.Excel.Functions.SPG(A185, "IQ_PRIMARY_INDUSTRY")</f>
        <v>Agricultural Products and Services</v>
      </c>
      <c r="K185" s="9" t="str">
        <f>_xll.SNL.Clients.Office.Excel.Functions.SPG(A185, "NAICS_CODE", "Primary")</f>
        <v>31199 - All Other Food Manufacturing</v>
      </c>
      <c r="L185" s="9" t="str">
        <f>_xll.SNL.Clients.Office.Excel.Functions.SPG(A185, "SP_TOPICTAG")</f>
        <v>Animal Feed; Farming; Green Consumer Goods; Horticulture; Organic; Biomass Energy; Nutraceutical; Alternative Protein</v>
      </c>
      <c r="M185" s="5">
        <f>_xll.SNL.Clients.Office.Excel.Functions.SPG(A185, "SP_PCT_SHARES_OWNED_ALL_INSTITUTIONS")</f>
        <v>89.33</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CreditWatch/Outlook (11/24/2008)</v>
      </c>
      <c r="Q185" s="10">
        <f>_xll.SNL.Clients.Office.Excel.Functions.SPG(A185, "RD_LAST_REVIEW_DATE_GLOBAL", "Issuer Credit Rating", "Local Currency LT")</f>
        <v>45530</v>
      </c>
      <c r="R185" s="10">
        <f>_xll.SNL.Clients.Office.Excel.Functions.SPG(A185, "RD_CREDIT_RATING_DATE_GLOBAL", "Issuer Credit Rating", "Local Currency LT|0")</f>
        <v>39595</v>
      </c>
      <c r="S185" s="10">
        <f>_xll.SNL.Clients.Office.Excel.Functions.SPG(A185, "RD_CREDIT_WATCH_OUTLOOK_DATE_GLOBAL", "Issuer Credit Rating", "Local Currency LT|0")</f>
        <v>39776</v>
      </c>
    </row>
    <row r="186" spans="1:19">
      <c r="A186" s="12" t="s">
        <v>1827</v>
      </c>
      <c r="B186" s="10">
        <f>_xll.SNL.Clients.Office.Excel.Functions.SPG(A186,"SP_IPO_DATE")</f>
        <v>35458</v>
      </c>
      <c r="C186" s="5">
        <f>_xll.SNL.Clients.Office.Excel.Functions.SPG(A186, "SP_VOLUME_AVG_WEEKLY_TO_SHARES_OUT", , "1M")</f>
        <v>5.5093633512264404</v>
      </c>
      <c r="D186" s="5">
        <f>_xll.SNL.Clients.Office.Excel.Functions.SPG(A186, "SP_VOLUME_AVG_WEEKLY_TO_SHARES_OUT", , "3M")</f>
        <v>5.4282330298338799</v>
      </c>
      <c r="E186" s="5">
        <f>_xll.SNL.Clients.Office.Excel.Functions.SPG(A186, "SP_VOLUME_AVG_DAILY_TO_1YR_AVG_DAILY", , "1M")</f>
        <v>131.41</v>
      </c>
      <c r="F186" s="5">
        <f>_xll.SNL.Clients.Office.Excel.Functions.SPG(A186, "SP_VOLUME_AVG_DAILY_TO_1YR_AVG_DAILY", , "3M")</f>
        <v>129.47</v>
      </c>
      <c r="G186" s="9" t="str">
        <f>_xll.SNL.Clients.Office.Excel.Functions.SPG(A186, "IQ_SECTOR")</f>
        <v>Industrials</v>
      </c>
      <c r="H186" s="9" t="str">
        <f>_xll.SNL.Clients.Office.Excel.Functions.SPG(A186, "IQ_INDUSTRY_GROUP")</f>
        <v>Commercial and Professional Services</v>
      </c>
      <c r="I186" s="9" t="str">
        <f>_xll.SNL.Clients.Office.Excel.Functions.SPG(A186, "IQ_INDUSTRY")</f>
        <v>Professional Services</v>
      </c>
      <c r="J186" s="9" t="str">
        <f>_xll.SNL.Clients.Office.Excel.Functions.SPG(A186, "IQ_PRIMARY_INDUSTRY")</f>
        <v>Human Resource and Employment Services</v>
      </c>
      <c r="K186" s="9" t="str">
        <f>_xll.SNL.Clients.Office.Excel.Functions.SPG(A186, "NAICS_CODE", "Primary")</f>
        <v>561330 - Professional Employer Organizations</v>
      </c>
      <c r="L186" s="9" t="str">
        <f>_xll.SNL.Clients.Office.Excel.Functions.SPG(A186, "SP_TOPICTAG")</f>
        <v>Invoice Management Software; Virtual Workforce; Employee Benefits; Employee Assistance Program (EAP)</v>
      </c>
      <c r="M186" s="5">
        <f>_xll.SNL.Clients.Office.Excel.Functions.SPG(A186, "SP_PCT_SHARES_OWNED_ALL_INSTITUTIONS")</f>
        <v>97.38</v>
      </c>
      <c r="N186" s="9" t="str">
        <f>_xll.SNL.Clients.Office.Excel.Functions.SPG(A186, "RD_CREDIT_RATING_GLOBAL", "Issuer Credit Rating", "Local Currency LT|0")</f>
        <v/>
      </c>
      <c r="O186" s="9" t="str">
        <f>_xll.SNL.Clients.Office.Excel.Functions.SPG(A186, "RD_CWOL_GLOBAL", "Issuer Credit Rating", "Local Currency LT|0")</f>
        <v/>
      </c>
      <c r="P186" s="9" t="str">
        <f>_xll.SNL.Clients.Office.Excel.Functions.SPG(A186, "RD_RATING_ACTION_GLOBAL", "Issuer Credit Rating", "Local Currency LT|0")</f>
        <v/>
      </c>
      <c r="Q186" s="10" t="str">
        <f>_xll.SNL.Clients.Office.Excel.Functions.SPG(A186, "RD_LAST_REVIEW_DATE_GLOBAL", "Issuer Credit Rating", "Local Currency LT")</f>
        <v/>
      </c>
      <c r="R186" s="10" t="str">
        <f>_xll.SNL.Clients.Office.Excel.Functions.SPG(A186, "RD_CREDIT_RATING_DATE_GLOBAL", "Issuer Credit Rating", "Local Currency LT|0")</f>
        <v/>
      </c>
      <c r="S186" s="10" t="str">
        <f>_xll.SNL.Clients.Office.Excel.Functions.SPG(A186, "RD_CREDIT_WATCH_OUTLOOK_DATE_GLOBAL", "Issuer Credit Rating", "Local Currency LT|0")</f>
        <v/>
      </c>
    </row>
    <row r="187" spans="1:19">
      <c r="A187" s="12" t="s">
        <v>1828</v>
      </c>
      <c r="B187" s="10">
        <f>_xll.SNL.Clients.Office.Excel.Functions.SPG(A187,"SP_IPO_DATE")</f>
        <v>39205</v>
      </c>
      <c r="C187" s="5">
        <f>_xll.SNL.Clients.Office.Excel.Functions.SPG(A187, "SP_VOLUME_AVG_WEEKLY_TO_SHARES_OUT", , "1M")</f>
        <v>8.7513221795505984</v>
      </c>
      <c r="D187" s="5">
        <f>_xll.SNL.Clients.Office.Excel.Functions.SPG(A187, "SP_VOLUME_AVG_WEEKLY_TO_SHARES_OUT", , "3M")</f>
        <v>6.337235601148353</v>
      </c>
      <c r="E187" s="5">
        <f>_xll.SNL.Clients.Office.Excel.Functions.SPG(A187, "SP_VOLUME_AVG_DAILY_TO_1YR_AVG_DAILY", , "1M")</f>
        <v>183.33</v>
      </c>
      <c r="F187" s="5">
        <f>_xll.SNL.Clients.Office.Excel.Functions.SPG(A187, "SP_VOLUME_AVG_DAILY_TO_1YR_AVG_DAILY", , "3M")</f>
        <v>132.76</v>
      </c>
      <c r="G187" s="9" t="str">
        <f>_xll.SNL.Clients.Office.Excel.Functions.SPG(A187, "IQ_SECTOR")</f>
        <v>Financials</v>
      </c>
      <c r="H187" s="9" t="str">
        <f>_xll.SNL.Clients.Office.Excel.Functions.SPG(A187, "IQ_INDUSTRY_GROUP")</f>
        <v>Financial Services</v>
      </c>
      <c r="I187" s="9" t="str">
        <f>_xll.SNL.Clients.Office.Excel.Functions.SPG(A187, "IQ_INDUSTRY")</f>
        <v>Capital Markets</v>
      </c>
      <c r="J187" s="9" t="str">
        <f>_xll.SNL.Clients.Office.Excel.Functions.SPG(A187, "IQ_PRIMARY_INDUSTRY")</f>
        <v>Investment Banking and Brokerage</v>
      </c>
      <c r="K187" s="9" t="str">
        <f>_xll.SNL.Clients.Office.Excel.Functions.SPG(A187, "NAICS_CODE", "Primary")</f>
        <v>523150 - Investment Banking and Securities Intermediation</v>
      </c>
      <c r="L187" s="9" t="str">
        <f>_xll.SNL.Clients.Office.Excel.Functions.SPG(A187, "SP_TOPICTAG")</f>
        <v/>
      </c>
      <c r="M187" s="5">
        <f>_xll.SNL.Clients.Office.Excel.Functions.SPG(A187, "SP_PCT_SHARES_OWNED_ALL_INSTITUTIONS")</f>
        <v>86.19</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c r="A188" s="12" t="s">
        <v>1829</v>
      </c>
      <c r="B188" t="str">
        <f>_xll.SNL.Clients.Office.Excel.Functions.SPG(A188,"SP_IPO_DATE")</f>
        <v/>
      </c>
      <c r="C188" s="5">
        <f>_xll.SNL.Clients.Office.Excel.Functions.SPG(A188, "SP_VOLUME_AVG_WEEKLY_TO_SHARES_OUT", , "1M")</f>
        <v>2.3891735682649951</v>
      </c>
      <c r="D188" s="5">
        <f>_xll.SNL.Clients.Office.Excel.Functions.SPG(A188, "SP_VOLUME_AVG_WEEKLY_TO_SHARES_OUT", , "3M")</f>
        <v>2.2245162443677797</v>
      </c>
      <c r="E188" s="5">
        <f>_xll.SNL.Clients.Office.Excel.Functions.SPG(A188, "SP_VOLUME_AVG_DAILY_TO_1YR_AVG_DAILY", , "1M")</f>
        <v>124.54</v>
      </c>
      <c r="F188" s="5">
        <f>_xll.SNL.Clients.Office.Excel.Functions.SPG(A188, "SP_VOLUME_AVG_DAILY_TO_1YR_AVG_DAILY", , "3M")</f>
        <v>115.96</v>
      </c>
      <c r="G188" s="9" t="str">
        <f>_xll.SNL.Clients.Office.Excel.Functions.SPG(A188, "IQ_SECTOR")</f>
        <v>Financials</v>
      </c>
      <c r="H188" s="9" t="str">
        <f>_xll.SNL.Clients.Office.Excel.Functions.SPG(A188, "IQ_INDUSTRY_GROUP")</f>
        <v>Banks</v>
      </c>
      <c r="I188" s="9" t="str">
        <f>_xll.SNL.Clients.Office.Excel.Functions.SPG(A188, "IQ_INDUSTRY")</f>
        <v>Banks</v>
      </c>
      <c r="J188" s="9" t="str">
        <f>_xll.SNL.Clients.Office.Excel.Functions.SPG(A188, "IQ_PRIMARY_INDUSTRY")</f>
        <v>Regional Banks</v>
      </c>
      <c r="K188" s="9" t="str">
        <f>_xll.SNL.Clients.Office.Excel.Functions.SPG(A188, "NAICS_CODE", "Primary")</f>
        <v>522110 - Commercial Banking</v>
      </c>
      <c r="L188" s="9" t="str">
        <f>_xll.SNL.Clients.Office.Excel.Functions.SPG(A188, "SP_TOPICTAG")</f>
        <v>Consumer Lending</v>
      </c>
      <c r="M188" s="5">
        <f>_xll.SNL.Clients.Office.Excel.Functions.SPG(A188, "SP_PCT_SHARES_OWNED_ALL_INSTITUTIONS")</f>
        <v>70.83</v>
      </c>
      <c r="N188" s="9" t="str">
        <f>_xll.SNL.Clients.Office.Excel.Functions.SPG(A188, "RD_CREDIT_RATING_GLOBAL", "Issuer Credit Rating", "Local Currency LT|0")</f>
        <v/>
      </c>
      <c r="O188" s="9" t="str">
        <f>_xll.SNL.Clients.Office.Excel.Functions.SPG(A188, "RD_CWOL_GLOBAL", "Issuer Credit Rating", "Local Currency LT|0")</f>
        <v/>
      </c>
      <c r="P188" s="9" t="str">
        <f>_xll.SNL.Clients.Office.Excel.Functions.SPG(A188, "RD_RATING_ACTION_GLOBAL", "Issuer Credit Rating", "Local Currency LT|0")</f>
        <v/>
      </c>
      <c r="Q188" s="10" t="str">
        <f>_xll.SNL.Clients.Office.Excel.Functions.SPG(A188, "RD_LAST_REVIEW_DATE_GLOBAL", "Issuer Credit Rating", "Local Currency LT")</f>
        <v/>
      </c>
      <c r="R188" s="10" t="str">
        <f>_xll.SNL.Clients.Office.Excel.Functions.SPG(A188, "RD_CREDIT_RATING_DATE_GLOBAL", "Issuer Credit Rating", "Local Currency LT|0")</f>
        <v/>
      </c>
      <c r="S188" s="10" t="str">
        <f>_xll.SNL.Clients.Office.Excel.Functions.SPG(A188, "RD_CREDIT_WATCH_OUTLOOK_DATE_GLOBAL", "Issuer Credit Rating", "Local Currency LT|0")</f>
        <v/>
      </c>
    </row>
    <row r="189" spans="1:19">
      <c r="A189" s="12" t="s">
        <v>1830</v>
      </c>
      <c r="B189" s="10">
        <f>_xll.SNL.Clients.Office.Excel.Functions.SPG(A189,"SP_IPO_DATE")</f>
        <v>39063</v>
      </c>
      <c r="C189" s="5">
        <f>_xll.SNL.Clients.Office.Excel.Functions.SPG(A189, "SP_VOLUME_AVG_WEEKLY_TO_SHARES_OUT", , "1M")</f>
        <v>2.1582747279240628</v>
      </c>
      <c r="D189" s="5">
        <f>_xll.SNL.Clients.Office.Excel.Functions.SPG(A189, "SP_VOLUME_AVG_WEEKLY_TO_SHARES_OUT", , "3M")</f>
        <v>2.832158172705157</v>
      </c>
      <c r="E189" s="5">
        <f>_xll.SNL.Clients.Office.Excel.Functions.SPG(A189, "SP_VOLUME_AVG_DAILY_TO_1YR_AVG_DAILY", , "1M")</f>
        <v>73.06</v>
      </c>
      <c r="F189" s="5">
        <f>_xll.SNL.Clients.Office.Excel.Functions.SPG(A189, "SP_VOLUME_AVG_DAILY_TO_1YR_AVG_DAILY", , "3M")</f>
        <v>95.87</v>
      </c>
      <c r="G189" s="9" t="str">
        <f>_xll.SNL.Clients.Office.Excel.Functions.SPG(A189, "IQ_SECTOR")</f>
        <v>Information Technology</v>
      </c>
      <c r="H189" s="9" t="str">
        <f>_xll.SNL.Clients.Office.Excel.Functions.SPG(A189, "IQ_INDUSTRY_GROUP")</f>
        <v>Technology Hardware and Equipment</v>
      </c>
      <c r="I189" s="9" t="str">
        <f>_xll.SNL.Clients.Office.Excel.Functions.SPG(A189, "IQ_INDUSTRY")</f>
        <v>Electronic Equipment, Instruments and Components</v>
      </c>
      <c r="J189" s="9" t="str">
        <f>_xll.SNL.Clients.Office.Excel.Functions.SPG(A189, "IQ_PRIMARY_INDUSTRY")</f>
        <v>Electronic Manufacturing Services</v>
      </c>
      <c r="K189" s="9" t="str">
        <f>_xll.SNL.Clients.Office.Excel.Functions.SPG(A189, "NAICS_CODE", "Primary")</f>
        <v>333998 - All Other Miscellaneous General Purpose Machinery Manufacturing</v>
      </c>
      <c r="L189" s="9" t="str">
        <f>_xll.SNL.Clients.Office.Excel.Functions.SPG(A189, "SP_TOPICTAG")</f>
        <v>Optical Infrastructure; Computer Vision; Industrial Automation; Sensors; Process Automation; 3D Printing; Artificial Intelligence</v>
      </c>
      <c r="M189" s="5">
        <f>_xll.SNL.Clients.Office.Excel.Functions.SPG(A189, "SP_PCT_SHARES_OWNED_ALL_INSTITUTIONS")</f>
        <v>59.63</v>
      </c>
      <c r="N189" s="9" t="str">
        <f>_xll.SNL.Clients.Office.Excel.Functions.SPG(A189, "RD_CREDIT_RATING_GLOBAL", "Issuer Credit Rating", "Local Currency LT|0")</f>
        <v/>
      </c>
      <c r="O189" s="9" t="str">
        <f>_xll.SNL.Clients.Office.Excel.Functions.SPG(A189, "RD_CWOL_GLOBAL", "Issuer Credit Rating", "Local Currency LT|0")</f>
        <v/>
      </c>
      <c r="P189" s="9" t="str">
        <f>_xll.SNL.Clients.Office.Excel.Functions.SPG(A189, "RD_RATING_ACTION_GLOBAL", "Issuer Credit Rating", "Local Currency LT|0")</f>
        <v/>
      </c>
      <c r="Q189" s="10" t="str">
        <f>_xll.SNL.Clients.Office.Excel.Functions.SPG(A189, "RD_LAST_REVIEW_DATE_GLOBAL", "Issuer Credit Rating", "Local Currency LT")</f>
        <v/>
      </c>
      <c r="R189" s="10" t="str">
        <f>_xll.SNL.Clients.Office.Excel.Functions.SPG(A189, "RD_CREDIT_RATING_DATE_GLOBAL", "Issuer Credit Rating", "Local Currency LT|0")</f>
        <v/>
      </c>
      <c r="S189" s="10" t="str">
        <f>_xll.SNL.Clients.Office.Excel.Functions.SPG(A189, "RD_CREDIT_WATCH_OUTLOOK_DATE_GLOBAL", "Issuer Credit Rating", "Local Currency LT|0")</f>
        <v/>
      </c>
    </row>
    <row r="190" spans="1:19">
      <c r="A190" s="12" t="s">
        <v>1831</v>
      </c>
      <c r="B190" s="10">
        <f>_xll.SNL.Clients.Office.Excel.Functions.SPG(A190,"SP_IPO_DATE")</f>
        <v>39492</v>
      </c>
      <c r="C190" s="5">
        <f>_xll.SNL.Clients.Office.Excel.Functions.SPG(A190, "SP_VOLUME_AVG_WEEKLY_TO_SHARES_OUT", , "1M")</f>
        <v>4.5067414998873119</v>
      </c>
      <c r="D190" s="5">
        <f>_xll.SNL.Clients.Office.Excel.Functions.SPG(A190, "SP_VOLUME_AVG_WEEKLY_TO_SHARES_OUT", , "3M")</f>
        <v>4.2999107918642885</v>
      </c>
      <c r="E190" s="5">
        <f>_xll.SNL.Clients.Office.Excel.Functions.SPG(A190, "SP_VOLUME_AVG_DAILY_TO_1YR_AVG_DAILY", , "1M")</f>
        <v>93.55</v>
      </c>
      <c r="F190" s="5">
        <f>_xll.SNL.Clients.Office.Excel.Functions.SPG(A190, "SP_VOLUME_AVG_DAILY_TO_1YR_AVG_DAILY", , "3M")</f>
        <v>89.26</v>
      </c>
      <c r="G190" s="9" t="str">
        <f>_xll.SNL.Clients.Office.Excel.Functions.SPG(A190, "IQ_SECTOR")</f>
        <v>Communication Services</v>
      </c>
      <c r="H190" s="9" t="str">
        <f>_xll.SNL.Clients.Office.Excel.Functions.SPG(A190, "IQ_INDUSTRY_GROUP")</f>
        <v>Telecommunication Services</v>
      </c>
      <c r="I190" s="9" t="str">
        <f>_xll.SNL.Clients.Office.Excel.Functions.SPG(A190, "IQ_INDUSTRY")</f>
        <v>Diversified Telecommunication Services</v>
      </c>
      <c r="J190" s="9" t="str">
        <f>_xll.SNL.Clients.Office.Excel.Functions.SPG(A190, "IQ_PRIMARY_INDUSTRY")</f>
        <v>Alternative Carriers</v>
      </c>
      <c r="K190" s="9" t="str">
        <f>_xll.SNL.Clients.Office.Excel.Functions.SPG(A190, "NAICS_CODE", "Primary")</f>
        <v>517410 - Satellite Telecommunications</v>
      </c>
      <c r="L190" s="9" t="str">
        <f>_xll.SNL.Clients.Office.Excel.Functions.SPG(A190, "SP_TOPICTAG")</f>
        <v>Data Integration; GPS; Location Based Services; Data Protection; Remote Access and Control; Network Security</v>
      </c>
      <c r="M190" s="5">
        <f>_xll.SNL.Clients.Office.Excel.Functions.SPG(A190, "SP_PCT_SHARES_OWNED_ALL_INSTITUTIONS")</f>
        <v>89.35</v>
      </c>
      <c r="N190" s="9" t="str">
        <f>_xll.SNL.Clients.Office.Excel.Functions.SPG(A190, "RD_CREDIT_RATING_GLOBAL", "Issuer Credit Rating", "Local Currency LT|0")</f>
        <v>BB-</v>
      </c>
      <c r="O190" s="9" t="str">
        <f>_xll.SNL.Clients.Office.Excel.Functions.SPG(A190, "RD_CWOL_GLOBAL", "Issuer Credit Rating", "Local Currency LT|0")</f>
        <v>Stable</v>
      </c>
      <c r="P190" s="9" t="str">
        <f>_xll.SNL.Clients.Office.Excel.Functions.SPG(A190, "RD_RATING_ACTION_GLOBAL", "Issuer Credit Rating", "Local Currency LT|0")</f>
        <v>Upgrade | CreditWatch/Outlook (03/14/2023)</v>
      </c>
      <c r="Q190" s="10">
        <f>_xll.SNL.Clients.Office.Excel.Functions.SPG(A190, "RD_LAST_REVIEW_DATE_GLOBAL", "Issuer Credit Rating", "Local Currency LT")</f>
        <v>45509</v>
      </c>
      <c r="R190" s="10">
        <f>_xll.SNL.Clients.Office.Excel.Functions.SPG(A190, "RD_CREDIT_RATING_DATE_GLOBAL", "Issuer Credit Rating", "Local Currency LT|0")</f>
        <v>44999</v>
      </c>
      <c r="S190" s="10">
        <f>_xll.SNL.Clients.Office.Excel.Functions.SPG(A190, "RD_CREDIT_WATCH_OUTLOOK_DATE_GLOBAL", "Issuer Credit Rating", "Local Currency LT|0")</f>
        <v>44999</v>
      </c>
    </row>
    <row r="191" spans="1:19">
      <c r="A191" s="12" t="s">
        <v>1832</v>
      </c>
      <c r="B191" t="str">
        <f>_xll.SNL.Clients.Office.Excel.Functions.SPG(A191,"SP_IPO_DATE")</f>
        <v/>
      </c>
      <c r="C191" s="5">
        <f>_xll.SNL.Clients.Office.Excel.Functions.SPG(A191, "SP_VOLUME_AVG_WEEKLY_TO_SHARES_OUT", , "1M")</f>
        <v>2.3920895608130497</v>
      </c>
      <c r="D191" s="5">
        <f>_xll.SNL.Clients.Office.Excel.Functions.SPG(A191, "SP_VOLUME_AVG_WEEKLY_TO_SHARES_OUT", , "3M")</f>
        <v>2.1501106447628704</v>
      </c>
      <c r="E191" s="5">
        <f>_xll.SNL.Clients.Office.Excel.Functions.SPG(A191, "SP_VOLUME_AVG_DAILY_TO_1YR_AVG_DAILY", , "1M")</f>
        <v>102.6</v>
      </c>
      <c r="F191" s="5">
        <f>_xll.SNL.Clients.Office.Excel.Functions.SPG(A191, "SP_VOLUME_AVG_DAILY_TO_1YR_AVG_DAILY", , "3M")</f>
        <v>92.22</v>
      </c>
      <c r="G191" s="9" t="str">
        <f>_xll.SNL.Clients.Office.Excel.Functions.SPG(A191, "IQ_SECTOR")</f>
        <v>Industrials</v>
      </c>
      <c r="H191" s="9" t="str">
        <f>_xll.SNL.Clients.Office.Excel.Functions.SPG(A191, "IQ_INDUSTRY_GROUP")</f>
        <v>Capital Goods</v>
      </c>
      <c r="I191" s="9" t="str">
        <f>_xll.SNL.Clients.Office.Excel.Functions.SPG(A191, "IQ_INDUSTRY")</f>
        <v>Machinery</v>
      </c>
      <c r="J191" s="9" t="str">
        <f>_xll.SNL.Clients.Office.Excel.Functions.SPG(A191, "IQ_PRIMARY_INDUSTRY")</f>
        <v>Industrial Machinery and Supplies and Components</v>
      </c>
      <c r="K191" s="9" t="str">
        <f>_xll.SNL.Clients.Office.Excel.Functions.SPG(A191, "NAICS_CODE", "Primary")</f>
        <v>333 - Machinery Manufacturing</v>
      </c>
      <c r="L191" s="9" t="str">
        <f>_xll.SNL.Clients.Office.Excel.Functions.SPG(A191, "SP_TOPICTAG")</f>
        <v>Fleet Management; Industrial Automation; Sensors; Electric Vehicle; Process Automation; Passenger Aircraft Manufacturing</v>
      </c>
      <c r="M191" s="5">
        <f>_xll.SNL.Clients.Office.Excel.Functions.SPG(A191, "SP_PCT_SHARES_OWNED_ALL_INSTITUTIONS")</f>
        <v>85.27</v>
      </c>
      <c r="N191" s="9" t="str">
        <f>_xll.SNL.Clients.Office.Excel.Functions.SPG(A191, "RD_CREDIT_RATING_GLOBAL", "Issuer Credit Rating", "Local Currency LT|0")</f>
        <v>BBB</v>
      </c>
      <c r="O191" s="9" t="str">
        <f>_xll.SNL.Clients.Office.Excel.Functions.SPG(A191, "RD_CWOL_GLOBAL", "Issuer Credit Rating", "Local Currency LT|0")</f>
        <v>Stable</v>
      </c>
      <c r="P191" s="9" t="str">
        <f>_xll.SNL.Clients.Office.Excel.Functions.SPG(A191, "RD_RATING_ACTION_GLOBAL", "Issuer Credit Rating", "Local Currency LT|0")</f>
        <v>New Rating | CreditWatch/Outlook (05/16/2016)</v>
      </c>
      <c r="Q191" s="10">
        <f>_xll.SNL.Clients.Office.Excel.Functions.SPG(A191, "RD_LAST_REVIEW_DATE_GLOBAL", "Issuer Credit Rating", "Local Currency LT")</f>
        <v>45631</v>
      </c>
      <c r="R191" s="10">
        <f>_xll.SNL.Clients.Office.Excel.Functions.SPG(A191, "RD_CREDIT_RATING_DATE_GLOBAL", "Issuer Credit Rating", "Local Currency LT|0")</f>
        <v>42506</v>
      </c>
      <c r="S191" s="10">
        <f>_xll.SNL.Clients.Office.Excel.Functions.SPG(A191, "RD_CREDIT_WATCH_OUTLOOK_DATE_GLOBAL", "Issuer Credit Rating", "Local Currency LT|0")</f>
        <v>42506</v>
      </c>
    </row>
    <row r="192" spans="1:19">
      <c r="A192" s="12" t="s">
        <v>1833</v>
      </c>
      <c r="B192" t="str">
        <f>_xll.SNL.Clients.Office.Excel.Functions.SPG(A192,"SP_IPO_DATE")</f>
        <v/>
      </c>
      <c r="C192" s="5">
        <f>_xll.SNL.Clients.Office.Excel.Functions.SPG(A192, "SP_VOLUME_AVG_WEEKLY_TO_SHARES_OUT", , "1M")</f>
        <v>3.12590125116746</v>
      </c>
      <c r="D192" s="5">
        <f>_xll.SNL.Clients.Office.Excel.Functions.SPG(A192, "SP_VOLUME_AVG_WEEKLY_TO_SHARES_OUT", , "3M")</f>
        <v>3.1432406154594821</v>
      </c>
      <c r="E192" s="5">
        <f>_xll.SNL.Clients.Office.Excel.Functions.SPG(A192, "SP_VOLUME_AVG_DAILY_TO_1YR_AVG_DAILY", , "1M")</f>
        <v>97.3</v>
      </c>
      <c r="F192" s="5">
        <f>_xll.SNL.Clients.Office.Excel.Functions.SPG(A192, "SP_VOLUME_AVG_DAILY_TO_1YR_AVG_DAILY", , "3M")</f>
        <v>97.84</v>
      </c>
      <c r="G192" s="9" t="str">
        <f>_xll.SNL.Clients.Office.Excel.Functions.SPG(A192, "IQ_SECTOR")</f>
        <v>Financials</v>
      </c>
      <c r="H192" s="9" t="str">
        <f>_xll.SNL.Clients.Office.Excel.Functions.SPG(A192, "IQ_INDUSTRY_GROUP")</f>
        <v>Financial Services</v>
      </c>
      <c r="I192" s="9" t="str">
        <f>_xll.SNL.Clients.Office.Excel.Functions.SPG(A192, "IQ_INDUSTRY")</f>
        <v>Capital Markets</v>
      </c>
      <c r="J192" s="9" t="str">
        <f>_xll.SNL.Clients.Office.Excel.Functions.SPG(A192, "IQ_PRIMARY_INDUSTRY")</f>
        <v>Asset Management and Custody Banks</v>
      </c>
      <c r="K192" s="9" t="str">
        <f>_xll.SNL.Clients.Office.Excel.Functions.SPG(A192, "NAICS_CODE", "Primary")</f>
        <v>999990 - Non-Operating Establishments</v>
      </c>
      <c r="L192" s="9" t="str">
        <f>_xll.SNL.Clients.Office.Excel.Functions.SPG(A192, "SP_TOPICTAG")</f>
        <v/>
      </c>
      <c r="M192" s="5">
        <f>_xll.SNL.Clients.Office.Excel.Functions.SPG(A192, "SP_PCT_SHARES_OWNED_ALL_INSTITUTIONS")</f>
        <v>70.400000000000006</v>
      </c>
      <c r="N192" s="9" t="str">
        <f>_xll.SNL.Clients.Office.Excel.Functions.SPG(A192, "RD_CREDIT_RATING_GLOBAL", "Issuer Credit Rating", "Local Currency LT|0")</f>
        <v>BBB+</v>
      </c>
      <c r="O192" s="9" t="str">
        <f>_xll.SNL.Clients.Office.Excel.Functions.SPG(A192, "RD_CWOL_GLOBAL", "Issuer Credit Rating", "Local Currency LT|0")</f>
        <v>Stable</v>
      </c>
      <c r="P192" s="9" t="str">
        <f>_xll.SNL.Clients.Office.Excel.Functions.SPG(A192, "RD_RATING_ACTION_GLOBAL", "Issuer Credit Rating", "Local Currency LT|0")</f>
        <v>New Rating | CreditWatch/Outlook (05/30/2017)</v>
      </c>
      <c r="Q192" s="10">
        <f>_xll.SNL.Clients.Office.Excel.Functions.SPG(A192, "RD_LAST_REVIEW_DATE_GLOBAL", "Issuer Credit Rating", "Local Currency LT")</f>
        <v>45369</v>
      </c>
      <c r="R192" s="10">
        <f>_xll.SNL.Clients.Office.Excel.Functions.SPG(A192, "RD_CREDIT_RATING_DATE_GLOBAL", "Issuer Credit Rating", "Local Currency LT|0")</f>
        <v>42885</v>
      </c>
      <c r="S192" s="10">
        <f>_xll.SNL.Clients.Office.Excel.Functions.SPG(A192, "RD_CREDIT_WATCH_OUTLOOK_DATE_GLOBAL", "Issuer Credit Rating", "Local Currency LT|0")</f>
        <v>42885</v>
      </c>
    </row>
    <row r="193" spans="1:19">
      <c r="A193" s="12" t="s">
        <v>1834</v>
      </c>
      <c r="B193" s="10">
        <f>_xll.SNL.Clients.Office.Excel.Functions.SPG(A193,"SP_IPO_DATE")</f>
        <v>39233</v>
      </c>
      <c r="C193" s="5">
        <f>_xll.SNL.Clients.Office.Excel.Functions.SPG(A193, "SP_VOLUME_AVG_WEEKLY_TO_SHARES_OUT", , "1M")</f>
        <v>4.2826405265341254</v>
      </c>
      <c r="D193" s="5">
        <f>_xll.SNL.Clients.Office.Excel.Functions.SPG(A193, "SP_VOLUME_AVG_WEEKLY_TO_SHARES_OUT", , "3M")</f>
        <v>4.885842600140978</v>
      </c>
      <c r="E193" s="5">
        <f>_xll.SNL.Clients.Office.Excel.Functions.SPG(A193, "SP_VOLUME_AVG_DAILY_TO_1YR_AVG_DAILY", , "1M")</f>
        <v>77.86</v>
      </c>
      <c r="F193" s="5">
        <f>_xll.SNL.Clients.Office.Excel.Functions.SPG(A193, "SP_VOLUME_AVG_DAILY_TO_1YR_AVG_DAILY", , "3M")</f>
        <v>88.82</v>
      </c>
      <c r="G193" s="9" t="str">
        <f>_xll.SNL.Clients.Office.Excel.Functions.SPG(A193, "IQ_SECTOR")</f>
        <v>Health Care</v>
      </c>
      <c r="H193" s="9" t="str">
        <f>_xll.SNL.Clients.Office.Excel.Functions.SPG(A193, "IQ_INDUSTRY_GROUP")</f>
        <v>Pharmaceuticals, Biotechnology and Life Sciences</v>
      </c>
      <c r="I193" s="9" t="str">
        <f>_xll.SNL.Clients.Office.Excel.Functions.SPG(A193, "IQ_INDUSTRY")</f>
        <v>Pharmaceuticals</v>
      </c>
      <c r="J193" s="9" t="str">
        <f>_xll.SNL.Clients.Office.Excel.Functions.SPG(A193, "IQ_PRIMARY_INDUSTRY")</f>
        <v>Pharmaceuticals</v>
      </c>
      <c r="K193" s="9" t="str">
        <f>_xll.SNL.Clients.Office.Excel.Functions.SPG(A193, "NAICS_CODE", "Primary")</f>
        <v>325412 - Pharmaceutical Preparation Manufacturing</v>
      </c>
      <c r="L193" s="9" t="str">
        <f>_xll.SNL.Clients.Office.Excel.Functions.SPG(A193, "SP_TOPICTAG")</f>
        <v>Cannabis; Neuroscience; Sleep Technology; Central Nervous System; Hematology; Neurology; Oncology</v>
      </c>
      <c r="M193" s="5">
        <f>_xll.SNL.Clients.Office.Excel.Functions.SPG(A193, "SP_PCT_SHARES_OWNED_ALL_INSTITUTIONS")</f>
        <v>98.18</v>
      </c>
      <c r="N193" s="9" t="str">
        <f>_xll.SNL.Clients.Office.Excel.Functions.SPG(A193, "RD_CREDIT_RATING_GLOBAL", "Issuer Credit Rating", "Local Currency LT|0")</f>
        <v>BB</v>
      </c>
      <c r="O193" s="9" t="str">
        <f>_xll.SNL.Clients.Office.Excel.Functions.SPG(A193, "RD_CWOL_GLOBAL", "Issuer Credit Rating", "Local Currency LT|0")</f>
        <v>Stable</v>
      </c>
      <c r="P193" s="9" t="str">
        <f>_xll.SNL.Clients.Office.Excel.Functions.SPG(A193, "RD_RATING_ACTION_GLOBAL", "Issuer Credit Rating", "Local Currency LT|0")</f>
        <v>Upgrade | CreditWatch/Outlook (12/13/2024)</v>
      </c>
      <c r="Q193" s="10">
        <f>_xll.SNL.Clients.Office.Excel.Functions.SPG(A193, "RD_LAST_REVIEW_DATE_GLOBAL", "Issuer Credit Rating", "Local Currency LT")</f>
        <v>45693</v>
      </c>
      <c r="R193" s="10">
        <f>_xll.SNL.Clients.Office.Excel.Functions.SPG(A193, "RD_CREDIT_RATING_DATE_GLOBAL", "Issuer Credit Rating", "Local Currency LT|0")</f>
        <v>45639</v>
      </c>
      <c r="S193" s="10">
        <f>_xll.SNL.Clients.Office.Excel.Functions.SPG(A193, "RD_CREDIT_WATCH_OUTLOOK_DATE_GLOBAL", "Issuer Credit Rating", "Local Currency LT|0")</f>
        <v>45639</v>
      </c>
    </row>
    <row r="194" spans="1:19">
      <c r="A194" s="12" t="s">
        <v>1835</v>
      </c>
      <c r="B194" t="str">
        <f>_xll.SNL.Clients.Office.Excel.Functions.SPG(A194,"SP_IPO_DATE")</f>
        <v/>
      </c>
      <c r="C194" s="5">
        <f>_xll.SNL.Clients.Office.Excel.Functions.SPG(A194, "SP_VOLUME_AVG_WEEKLY_TO_SHARES_OUT", , "1M")</f>
        <v>3.8664744159789426</v>
      </c>
      <c r="D194" s="5">
        <f>_xll.SNL.Clients.Office.Excel.Functions.SPG(A194, "SP_VOLUME_AVG_WEEKLY_TO_SHARES_OUT", , "3M")</f>
        <v>3.7698125318218789</v>
      </c>
      <c r="E194" s="5">
        <f>_xll.SNL.Clients.Office.Excel.Functions.SPG(A194, "SP_VOLUME_AVG_DAILY_TO_1YR_AVG_DAILY", , "1M")</f>
        <v>119.38</v>
      </c>
      <c r="F194" s="5">
        <f>_xll.SNL.Clients.Office.Excel.Functions.SPG(A194, "SP_VOLUME_AVG_DAILY_TO_1YR_AVG_DAILY", , "3M")</f>
        <v>116.39</v>
      </c>
      <c r="G194" s="9" t="str">
        <f>_xll.SNL.Clients.Office.Excel.Functions.SPG(A194, "IQ_SECTOR")</f>
        <v>Financials</v>
      </c>
      <c r="H194" s="9" t="str">
        <f>_xll.SNL.Clients.Office.Excel.Functions.SPG(A194, "IQ_INDUSTRY_GROUP")</f>
        <v>Financial Services</v>
      </c>
      <c r="I194" s="9" t="str">
        <f>_xll.SNL.Clients.Office.Excel.Functions.SPG(A194, "IQ_INDUSTRY")</f>
        <v>Capital Markets</v>
      </c>
      <c r="J194" s="9" t="str">
        <f>_xll.SNL.Clients.Office.Excel.Functions.SPG(A194, "IQ_PRIMARY_INDUSTRY")</f>
        <v>Investment Banking and Brokerage</v>
      </c>
      <c r="K194" s="9" t="str">
        <f>_xll.SNL.Clients.Office.Excel.Functions.SPG(A194, "NAICS_CODE", "Primary")</f>
        <v>5231 - Securities and Commodity Contracts Intermediation and Brokerage</v>
      </c>
      <c r="L194" s="9" t="str">
        <f>_xll.SNL.Clients.Office.Excel.Functions.SPG(A194, "SP_TOPICTAG")</f>
        <v/>
      </c>
      <c r="M194" s="5">
        <f>_xll.SNL.Clients.Office.Excel.Functions.SPG(A194, "SP_PCT_SHARES_OWNED_ALL_INSTITUTIONS")</f>
        <v>71.260000000000005</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CreditWatch/Outlook (10/29/2020)</v>
      </c>
      <c r="Q194" s="10">
        <f>_xll.SNL.Clients.Office.Excel.Functions.SPG(A194, "RD_LAST_REVIEW_DATE_GLOBAL", "Issuer Credit Rating", "Local Currency LT")</f>
        <v>45622</v>
      </c>
      <c r="R194" s="10">
        <f>_xll.SNL.Clients.Office.Excel.Functions.SPG(A194, "RD_CREDIT_RATING_DATE_GLOBAL", "Issuer Credit Rating", "Local Currency LT|0")</f>
        <v>43794</v>
      </c>
      <c r="S194" s="10">
        <f>_xll.SNL.Clients.Office.Excel.Functions.SPG(A194, "RD_CREDIT_WATCH_OUTLOOK_DATE_GLOBAL", "Issuer Credit Rating", "Local Currency LT|0")</f>
        <v>44133</v>
      </c>
    </row>
    <row r="195" spans="1:19">
      <c r="A195" s="12" t="s">
        <v>1836</v>
      </c>
      <c r="B195" s="10">
        <f>_xll.SNL.Clients.Office.Excel.Functions.SPG(A195,"SP_IPO_DATE")</f>
        <v>35628</v>
      </c>
      <c r="C195" s="5">
        <f>_xll.SNL.Clients.Office.Excel.Functions.SPG(A195, "SP_VOLUME_AVG_WEEKLY_TO_SHARES_OUT", , "1M")</f>
        <v>3.4161379449804499</v>
      </c>
      <c r="D195" s="5">
        <f>_xll.SNL.Clients.Office.Excel.Functions.SPG(A195, "SP_VOLUME_AVG_WEEKLY_TO_SHARES_OUT", , "3M")</f>
        <v>3.1452328949591171</v>
      </c>
      <c r="E195" s="5">
        <f>_xll.SNL.Clients.Office.Excel.Functions.SPG(A195, "SP_VOLUME_AVG_DAILY_TO_1YR_AVG_DAILY", , "1M")</f>
        <v>111.16</v>
      </c>
      <c r="F195" s="5">
        <f>_xll.SNL.Clients.Office.Excel.Functions.SPG(A195, "SP_VOLUME_AVG_DAILY_TO_1YR_AVG_DAILY", , "3M")</f>
        <v>102.34</v>
      </c>
      <c r="G195" s="9" t="str">
        <f>_xll.SNL.Clients.Office.Excel.Functions.SPG(A195, "IQ_SECTOR")</f>
        <v>Real Estate</v>
      </c>
      <c r="H195" s="9" t="str">
        <f>_xll.SNL.Clients.Office.Excel.Functions.SPG(A195, "IQ_INDUSTRY_GROUP")</f>
        <v>Real Estate Management and Development</v>
      </c>
      <c r="I195" s="9" t="str">
        <f>_xll.SNL.Clients.Office.Excel.Functions.SPG(A195, "IQ_INDUSTRY")</f>
        <v>Real Estate Management and Development</v>
      </c>
      <c r="J195" s="9" t="str">
        <f>_xll.SNL.Clients.Office.Excel.Functions.SPG(A195, "IQ_PRIMARY_INDUSTRY")</f>
        <v>Real Estate Services</v>
      </c>
      <c r="K195" s="9" t="str">
        <f>_xll.SNL.Clients.Office.Excel.Functions.SPG(A195, "NAICS_CODE", "Primary")</f>
        <v>531210 - Offices of Real Estate Agents and Brokers</v>
      </c>
      <c r="L195" s="9" t="str">
        <f>_xll.SNL.Clients.Office.Excel.Functions.SPG(A195, "SP_TOPICTAG")</f>
        <v>Data Integration; Predictive Analytics; Process Automation; Real Estate Technology</v>
      </c>
      <c r="M195" s="5">
        <f>_xll.SNL.Clients.Office.Excel.Functions.SPG(A195, "SP_PCT_SHARES_OWNED_ALL_INSTITUTIONS")</f>
        <v>97.89</v>
      </c>
      <c r="N195" s="9" t="str">
        <f>_xll.SNL.Clients.Office.Excel.Functions.SPG(A195, "RD_CREDIT_RATING_GLOBAL", "Issuer Credit Rating", "Local Currency LT|0")</f>
        <v>BBB+</v>
      </c>
      <c r="O195" s="9" t="str">
        <f>_xll.SNL.Clients.Office.Excel.Functions.SPG(A195, "RD_CWOL_GLOBAL", "Issuer Credit Rating", "Local Currency LT|0")</f>
        <v>Negative</v>
      </c>
      <c r="P195" s="9" t="str">
        <f>_xll.SNL.Clients.Office.Excel.Functions.SPG(A195, "RD_RATING_ACTION_GLOBAL", "Issuer Credit Rating", "Local Currency LT|0")</f>
        <v>CreditWatch/Outlook (06/21/2023)</v>
      </c>
      <c r="Q195" s="10">
        <f>_xll.SNL.Clients.Office.Excel.Functions.SPG(A195, "RD_LAST_REVIEW_DATE_GLOBAL", "Issuer Credit Rating", "Local Currency LT")</f>
        <v>45460</v>
      </c>
      <c r="R195" s="10">
        <f>_xll.SNL.Clients.Office.Excel.Functions.SPG(A195, "RD_CREDIT_RATING_DATE_GLOBAL", "Issuer Credit Rating", "Local Currency LT|0")</f>
        <v>43297</v>
      </c>
      <c r="S195" s="10">
        <f>_xll.SNL.Clients.Office.Excel.Functions.SPG(A195, "RD_CREDIT_WATCH_OUTLOOK_DATE_GLOBAL", "Issuer Credit Rating", "Local Currency LT|0")</f>
        <v>45098</v>
      </c>
    </row>
    <row r="196" spans="1:19">
      <c r="A196" s="12" t="s">
        <v>1837</v>
      </c>
      <c r="B196" t="str">
        <f>_xll.SNL.Clients.Office.Excel.Functions.SPG(A196,"SP_IPO_DATE")</f>
        <v/>
      </c>
      <c r="C196" s="5">
        <f>_xll.SNL.Clients.Office.Excel.Functions.SPG(A196, "SP_VOLUME_AVG_WEEKLY_TO_SHARES_OUT", , "1M")</f>
        <v>11.690304899868552</v>
      </c>
      <c r="D196" s="5">
        <f>_xll.SNL.Clients.Office.Excel.Functions.SPG(A196, "SP_VOLUME_AVG_WEEKLY_TO_SHARES_OUT", , "3M")</f>
        <v>8.6243675223495107</v>
      </c>
      <c r="E196" s="5">
        <f>_xll.SNL.Clients.Office.Excel.Functions.SPG(A196, "SP_VOLUME_AVG_DAILY_TO_1YR_AVG_DAILY", , "1M")</f>
        <v>137.16999999999999</v>
      </c>
      <c r="F196" s="5">
        <f>_xll.SNL.Clients.Office.Excel.Functions.SPG(A196, "SP_VOLUME_AVG_DAILY_TO_1YR_AVG_DAILY", , "3M")</f>
        <v>101.2</v>
      </c>
      <c r="G196" s="9" t="str">
        <f>_xll.SNL.Clients.Office.Excel.Functions.SPG(A196, "IQ_SECTOR")</f>
        <v>Consumer Discretionary</v>
      </c>
      <c r="H196" s="9" t="str">
        <f>_xll.SNL.Clients.Office.Excel.Functions.SPG(A196, "IQ_INDUSTRY_GROUP")</f>
        <v>Consumer Durables and Apparel</v>
      </c>
      <c r="I196" s="9" t="str">
        <f>_xll.SNL.Clients.Office.Excel.Functions.SPG(A196, "IQ_INDUSTRY")</f>
        <v>Household Durables</v>
      </c>
      <c r="J196" s="9" t="str">
        <f>_xll.SNL.Clients.Office.Excel.Functions.SPG(A196, "IQ_PRIMARY_INDUSTRY")</f>
        <v>Homebuilding</v>
      </c>
      <c r="K196" s="9" t="str">
        <f>_xll.SNL.Clients.Office.Excel.Functions.SPG(A196, "NAICS_CODE", "Primary")</f>
        <v>2361 - Residential Building Construction</v>
      </c>
      <c r="L196" s="9" t="str">
        <f>_xll.SNL.Clients.Office.Excel.Functions.SPG(A196, "SP_TOPICTAG")</f>
        <v>Home Improvement</v>
      </c>
      <c r="M196" s="5">
        <f>_xll.SNL.Clients.Office.Excel.Functions.SPG(A196, "SP_PCT_SHARES_OWNED_ALL_INSTITUTIONS")</f>
        <v>100.29</v>
      </c>
      <c r="N196" s="9" t="str">
        <f>_xll.SNL.Clients.Office.Excel.Functions.SPG(A196, "RD_CREDIT_RATING_GLOBAL", "Issuer Credit Rating", "Local Currency LT|0")</f>
        <v>BB+</v>
      </c>
      <c r="O196" s="9" t="str">
        <f>_xll.SNL.Clients.Office.Excel.Functions.SPG(A196, "RD_CWOL_GLOBAL", "Issuer Credit Rating", "Local Currency LT|0")</f>
        <v>Stable</v>
      </c>
      <c r="P196" s="9" t="str">
        <f>_xll.SNL.Clients.Office.Excel.Functions.SPG(A196, "RD_RATING_ACTION_GLOBAL", "Issuer Credit Rating", "Local Currency LT|0")</f>
        <v>Upgrade | CreditWatch/Outlook (03/25/2024)</v>
      </c>
      <c r="Q196" s="10">
        <f>_xll.SNL.Clients.Office.Excel.Functions.SPG(A196, "RD_LAST_REVIEW_DATE_GLOBAL", "Issuer Credit Rating", "Local Currency LT")</f>
        <v>45391</v>
      </c>
      <c r="R196" s="10">
        <f>_xll.SNL.Clients.Office.Excel.Functions.SPG(A196, "RD_CREDIT_RATING_DATE_GLOBAL", "Issuer Credit Rating", "Local Currency LT|0")</f>
        <v>45376</v>
      </c>
      <c r="S196" s="10">
        <f>_xll.SNL.Clients.Office.Excel.Functions.SPG(A196, "RD_CREDIT_WATCH_OUTLOOK_DATE_GLOBAL", "Issuer Credit Rating", "Local Currency LT|0")</f>
        <v>45376</v>
      </c>
    </row>
    <row r="197" spans="1:19">
      <c r="A197" s="12" t="s">
        <v>1838</v>
      </c>
      <c r="B197" s="10">
        <f>_xll.SNL.Clients.Office.Excel.Functions.SPG(A197,"SP_IPO_DATE")</f>
        <v>39036</v>
      </c>
      <c r="C197" s="5">
        <f>_xll.SNL.Clients.Office.Excel.Functions.SPG(A197, "SP_VOLUME_AVG_WEEKLY_TO_SHARES_OUT", , "1M")</f>
        <v>4.6948938594365712</v>
      </c>
      <c r="D197" s="5">
        <f>_xll.SNL.Clients.Office.Excel.Functions.SPG(A197, "SP_VOLUME_AVG_WEEKLY_TO_SHARES_OUT", , "3M")</f>
        <v>5.9057098870791007</v>
      </c>
      <c r="E197" s="5">
        <f>_xll.SNL.Clients.Office.Excel.Functions.SPG(A197, "SP_VOLUME_AVG_DAILY_TO_1YR_AVG_DAILY", , "1M")</f>
        <v>102.86</v>
      </c>
      <c r="F197" s="5">
        <f>_xll.SNL.Clients.Office.Excel.Functions.SPG(A197, "SP_VOLUME_AVG_DAILY_TO_1YR_AVG_DAILY", , "3M")</f>
        <v>129.38</v>
      </c>
      <c r="G197" s="9" t="str">
        <f>_xll.SNL.Clients.Office.Excel.Functions.SPG(A197, "IQ_SECTOR")</f>
        <v>Industrials</v>
      </c>
      <c r="H197" s="9" t="str">
        <f>_xll.SNL.Clients.Office.Excel.Functions.SPG(A197, "IQ_INDUSTRY_GROUP")</f>
        <v>Commercial and Professional Services</v>
      </c>
      <c r="I197" s="9" t="str">
        <f>_xll.SNL.Clients.Office.Excel.Functions.SPG(A197, "IQ_INDUSTRY")</f>
        <v>Professional Services</v>
      </c>
      <c r="J197" s="9" t="str">
        <f>_xll.SNL.Clients.Office.Excel.Functions.SPG(A197, "IQ_PRIMARY_INDUSTRY")</f>
        <v>Research and Consulting Services</v>
      </c>
      <c r="K197" s="9" t="str">
        <f>_xll.SNL.Clients.Office.Excel.Functions.SPG(A197, "NAICS_CODE", "Primary")</f>
        <v>541512 - Computer Systems Design Services</v>
      </c>
      <c r="L197" s="9" t="str">
        <f>_xll.SNL.Clients.Office.Excel.Functions.SPG(A197, "SP_TOPICTAG")</f>
        <v>Energy Efficiency; Energy Management; CleanTech; GovTech; Process Automation</v>
      </c>
      <c r="M197" s="5">
        <f>_xll.SNL.Clients.Office.Excel.Functions.SPG(A197, "SP_PCT_SHARES_OWNED_ALL_INSTITUTIONS")</f>
        <v>96.79</v>
      </c>
      <c r="N197" s="9" t="str">
        <f>_xll.SNL.Clients.Office.Excel.Functions.SPG(A197, "RD_CREDIT_RATING_GLOBAL", "Issuer Credit Rating", "Local Currency LT|0")</f>
        <v>BB+</v>
      </c>
      <c r="O197" s="9" t="str">
        <f>_xll.SNL.Clients.Office.Excel.Functions.SPG(A197, "RD_CWOL_GLOBAL", "Issuer Credit Rating", "Local Currency LT|0")</f>
        <v>Stable</v>
      </c>
      <c r="P197" s="9" t="str">
        <f>_xll.SNL.Clients.Office.Excel.Functions.SPG(A197, "RD_RATING_ACTION_GLOBAL", "Issuer Credit Rating", "Local Currency LT|0")</f>
        <v>Upgrade | CreditWatch/Outlook (08/16/2024)</v>
      </c>
      <c r="Q197" s="10">
        <f>_xll.SNL.Clients.Office.Excel.Functions.SPG(A197, "RD_LAST_REVIEW_DATE_GLOBAL", "Issuer Credit Rating", "Local Currency LT")</f>
        <v>45525</v>
      </c>
      <c r="R197" s="10">
        <f>_xll.SNL.Clients.Office.Excel.Functions.SPG(A197, "RD_CREDIT_RATING_DATE_GLOBAL", "Issuer Credit Rating", "Local Currency LT|0")</f>
        <v>45520</v>
      </c>
      <c r="S197" s="10">
        <f>_xll.SNL.Clients.Office.Excel.Functions.SPG(A197, "RD_CREDIT_WATCH_OUTLOOK_DATE_GLOBAL", "Issuer Credit Rating", "Local Currency LT|0")</f>
        <v>45520</v>
      </c>
    </row>
    <row r="198" spans="1:19">
      <c r="A198" s="12" t="s">
        <v>1839</v>
      </c>
      <c r="B198" s="10">
        <f>_xll.SNL.Clients.Office.Excel.Functions.SPG(A198,"SP_IPO_DATE")</f>
        <v>32986</v>
      </c>
      <c r="C198" s="5">
        <f>_xll.SNL.Clients.Office.Excel.Functions.SPG(A198, "SP_VOLUME_AVG_WEEKLY_TO_SHARES_OUT", , "1M")</f>
        <v>2.8451831134161427</v>
      </c>
      <c r="D198" s="5">
        <f>_xll.SNL.Clients.Office.Excel.Functions.SPG(A198, "SP_VOLUME_AVG_WEEKLY_TO_SHARES_OUT", , "3M")</f>
        <v>2.6889334747769658</v>
      </c>
      <c r="E198" s="5">
        <f>_xll.SNL.Clients.Office.Excel.Functions.SPG(A198, "SP_VOLUME_AVG_DAILY_TO_1YR_AVG_DAILY", , "1M")</f>
        <v>103.6</v>
      </c>
      <c r="F198" s="5">
        <f>_xll.SNL.Clients.Office.Excel.Functions.SPG(A198, "SP_VOLUME_AVG_DAILY_TO_1YR_AVG_DAILY", , "3M")</f>
        <v>97.91</v>
      </c>
      <c r="G198" s="9" t="str">
        <f>_xll.SNL.Clients.Office.Excel.Functions.SPG(A198, "IQ_SECTOR")</f>
        <v>Financials</v>
      </c>
      <c r="H198" s="9" t="str">
        <f>_xll.SNL.Clients.Office.Excel.Functions.SPG(A198, "IQ_INDUSTRY_GROUP")</f>
        <v>Insurance</v>
      </c>
      <c r="I198" s="9" t="str">
        <f>_xll.SNL.Clients.Office.Excel.Functions.SPG(A198, "IQ_INDUSTRY")</f>
        <v>Insurance</v>
      </c>
      <c r="J198" s="9" t="str">
        <f>_xll.SNL.Clients.Office.Excel.Functions.SPG(A198, "IQ_PRIMARY_INDUSTRY")</f>
        <v>Property and Casualty Insurance</v>
      </c>
      <c r="K198" s="9" t="str">
        <f>_xll.SNL.Clients.Office.Excel.Functions.SPG(A198, "NAICS_CODE", "Primary")</f>
        <v>524114 - Direct Health and Medical Insurance Carriers</v>
      </c>
      <c r="L198" s="9" t="str">
        <f>_xll.SNL.Clients.Office.Excel.Functions.SPG(A198, "SP_TOPICTAG")</f>
        <v>Employee Benefits</v>
      </c>
      <c r="M198" s="5">
        <f>_xll.SNL.Clients.Office.Excel.Functions.SPG(A198, "SP_PCT_SHARES_OWNED_ALL_INSTITUTIONS")</f>
        <v>84.86</v>
      </c>
      <c r="N198" s="9" t="str">
        <f>_xll.SNL.Clients.Office.Excel.Functions.SPG(A198, "RD_CREDIT_RATING_GLOBAL", "Issuer Credit Rating", "Local Currency LT|0")</f>
        <v>BBB-</v>
      </c>
      <c r="O198" s="9" t="str">
        <f>_xll.SNL.Clients.Office.Excel.Functions.SPG(A198, "RD_CWOL_GLOBAL", "Issuer Credit Rating", "Local Currency LT|0")</f>
        <v>Stable</v>
      </c>
      <c r="P198" s="9" t="str">
        <f>_xll.SNL.Clients.Office.Excel.Functions.SPG(A198, "RD_RATING_ACTION_GLOBAL", "Issuer Credit Rating", "Local Currency LT|0")</f>
        <v>Downgrade | CreditWatch/Outlook (02/09/2023)</v>
      </c>
      <c r="Q198" s="10">
        <f>_xll.SNL.Clients.Office.Excel.Functions.SPG(A198, "RD_LAST_REVIEW_DATE_GLOBAL", "Issuer Credit Rating", "Local Currency LT")</f>
        <v>45350</v>
      </c>
      <c r="R198" s="10">
        <f>_xll.SNL.Clients.Office.Excel.Functions.SPG(A198, "RD_CREDIT_RATING_DATE_GLOBAL", "Issuer Credit Rating", "Local Currency LT|0")</f>
        <v>44966</v>
      </c>
      <c r="S198" s="10">
        <f>_xll.SNL.Clients.Office.Excel.Functions.SPG(A198, "RD_CREDIT_WATCH_OUTLOOK_DATE_GLOBAL", "Issuer Credit Rating", "Local Currency LT|0")</f>
        <v>44966</v>
      </c>
    </row>
    <row r="199" spans="1:19">
      <c r="A199" s="12" t="s">
        <v>1840</v>
      </c>
      <c r="B199" s="10">
        <f>_xll.SNL.Clients.Office.Excel.Functions.SPG(A199,"SP_IPO_DATE")</f>
        <v>35458</v>
      </c>
      <c r="C199" s="5">
        <f>_xll.SNL.Clients.Office.Excel.Functions.SPG(A199, "SP_VOLUME_AVG_WEEKLY_TO_SHARES_OUT", , "1M")</f>
        <v>5.7988798243521558</v>
      </c>
      <c r="D199" s="5">
        <f>_xll.SNL.Clients.Office.Excel.Functions.SPG(A199, "SP_VOLUME_AVG_WEEKLY_TO_SHARES_OUT", , "3M")</f>
        <v>4.938768282068148</v>
      </c>
      <c r="E199" s="5">
        <f>_xll.SNL.Clients.Office.Excel.Functions.SPG(A199, "SP_VOLUME_AVG_DAILY_TO_1YR_AVG_DAILY", , "1M")</f>
        <v>129.18</v>
      </c>
      <c r="F199" s="5">
        <f>_xll.SNL.Clients.Office.Excel.Functions.SPG(A199, "SP_VOLUME_AVG_DAILY_TO_1YR_AVG_DAILY", , "3M")</f>
        <v>110.02</v>
      </c>
      <c r="G199" s="9" t="str">
        <f>_xll.SNL.Clients.Office.Excel.Functions.SPG(A199, "IQ_SECTOR")</f>
        <v>Real Estate</v>
      </c>
      <c r="H199" s="9" t="str">
        <f>_xll.SNL.Clients.Office.Excel.Functions.SPG(A199, "IQ_INDUSTRY_GROUP")</f>
        <v>Equity Real Estate Investment Trusts (REITs)</v>
      </c>
      <c r="I199" s="9" t="str">
        <f>_xll.SNL.Clients.Office.Excel.Functions.SPG(A199, "IQ_INDUSTRY")</f>
        <v>Office REITs</v>
      </c>
      <c r="J199" s="9" t="str">
        <f>_xll.SNL.Clients.Office.Excel.Functions.SPG(A199, "IQ_PRIMARY_INDUSTRY")</f>
        <v>Office REITs</v>
      </c>
      <c r="K199" s="9" t="str">
        <f>_xll.SNL.Clients.Office.Excel.Functions.SPG(A199, "NAICS_CODE", "Primary")</f>
        <v>531110 - Lessors of Residential Buildings and Dwellings</v>
      </c>
      <c r="L199" s="9" t="str">
        <f>_xll.SNL.Clients.Office.Excel.Functions.SPG(A199, "SP_TOPICTAG")</f>
        <v/>
      </c>
      <c r="M199" s="5">
        <f>_xll.SNL.Clients.Office.Excel.Functions.SPG(A199, "SP_PCT_SHARES_OWNED_ALL_INSTITUTIONS")</f>
        <v>92.97</v>
      </c>
      <c r="N199" s="9" t="str">
        <f>_xll.SNL.Clients.Office.Excel.Functions.SPG(A199, "RD_CREDIT_RATING_GLOBAL", "Issuer Credit Rating", "Local Currency LT|0")</f>
        <v>BBB-</v>
      </c>
      <c r="O199" s="9" t="str">
        <f>_xll.SNL.Clients.Office.Excel.Functions.SPG(A199, "RD_CWOL_GLOBAL", "Issuer Credit Rating", "Local Currency LT|0")</f>
        <v>Stable</v>
      </c>
      <c r="P199" s="9" t="str">
        <f>_xll.SNL.Clients.Office.Excel.Functions.SPG(A199, "RD_RATING_ACTION_GLOBAL", "Issuer Credit Rating", "Local Currency LT|0")</f>
        <v>Downgrade | CreditWatch/Outlook (10/14/2024)</v>
      </c>
      <c r="Q199" s="10">
        <f>_xll.SNL.Clients.Office.Excel.Functions.SPG(A199, "RD_LAST_REVIEW_DATE_GLOBAL", "Issuer Credit Rating", "Local Currency LT")</f>
        <v>45579</v>
      </c>
      <c r="R199" s="10">
        <f>_xll.SNL.Clients.Office.Excel.Functions.SPG(A199, "RD_CREDIT_RATING_DATE_GLOBAL", "Issuer Credit Rating", "Local Currency LT|0")</f>
        <v>45579</v>
      </c>
      <c r="S199" s="10">
        <f>_xll.SNL.Clients.Office.Excel.Functions.SPG(A199, "RD_CREDIT_WATCH_OUTLOOK_DATE_GLOBAL", "Issuer Credit Rating", "Local Currency LT|0")</f>
        <v>45579</v>
      </c>
    </row>
    <row r="200" spans="1:19">
      <c r="A200" s="12" t="s">
        <v>1841</v>
      </c>
      <c r="B200" s="10">
        <f>_xll.SNL.Clients.Office.Excel.Functions.SPG(A200,"SP_IPO_DATE")</f>
        <v>42578</v>
      </c>
      <c r="C200" s="5">
        <f>_xll.SNL.Clients.Office.Excel.Functions.SPG(A200, "SP_VOLUME_AVG_WEEKLY_TO_SHARES_OUT", , "1M")</f>
        <v>3.9776940866636155</v>
      </c>
      <c r="D200" s="5">
        <f>_xll.SNL.Clients.Office.Excel.Functions.SPG(A200, "SP_VOLUME_AVG_WEEKLY_TO_SHARES_OUT", , "3M")</f>
        <v>3.6241993269466497</v>
      </c>
      <c r="E200" s="5">
        <f>_xll.SNL.Clients.Office.Excel.Functions.SPG(A200, "SP_VOLUME_AVG_DAILY_TO_1YR_AVG_DAILY", , "1M")</f>
        <v>107.28</v>
      </c>
      <c r="F200" s="5">
        <f>_xll.SNL.Clients.Office.Excel.Functions.SPG(A200, "SP_VOLUME_AVG_DAILY_TO_1YR_AVG_DAILY", , "3M")</f>
        <v>97.75</v>
      </c>
      <c r="G200" s="9" t="str">
        <f>_xll.SNL.Clients.Office.Excel.Functions.SPG(A200, "IQ_SECTOR")</f>
        <v>Financials</v>
      </c>
      <c r="H200" s="9" t="str">
        <f>_xll.SNL.Clients.Office.Excel.Functions.SPG(A200, "IQ_INDUSTRY_GROUP")</f>
        <v>Insurance</v>
      </c>
      <c r="I200" s="9" t="str">
        <f>_xll.SNL.Clients.Office.Excel.Functions.SPG(A200, "IQ_INDUSTRY")</f>
        <v>Insurance</v>
      </c>
      <c r="J200" s="9" t="str">
        <f>_xll.SNL.Clients.Office.Excel.Functions.SPG(A200, "IQ_PRIMARY_INDUSTRY")</f>
        <v>Property and Casualty Insurance</v>
      </c>
      <c r="K200" s="9" t="str">
        <f>_xll.SNL.Clients.Office.Excel.Functions.SPG(A200, "NAICS_CODE", "Primary")</f>
        <v>524126 - Direct Property and Casualty Insurance Carriers</v>
      </c>
      <c r="L200" s="9" t="str">
        <f>_xll.SNL.Clients.Office.Excel.Functions.SPG(A200, "SP_TOPICTAG")</f>
        <v/>
      </c>
      <c r="M200" s="5">
        <f>_xll.SNL.Clients.Office.Excel.Functions.SPG(A200, "SP_PCT_SHARES_OWNED_ALL_INSTITUTIONS")</f>
        <v>86.31</v>
      </c>
      <c r="N200" s="9" t="str">
        <f>_xll.SNL.Clients.Office.Excel.Functions.SPG(A200, "RD_CREDIT_RATING_GLOBAL", "Issuer Credit Rating", "Local Currency LT|0")</f>
        <v/>
      </c>
      <c r="O200" s="9" t="str">
        <f>_xll.SNL.Clients.Office.Excel.Functions.SPG(A200, "RD_CWOL_GLOBAL", "Issuer Credit Rating", "Local Currency LT|0")</f>
        <v/>
      </c>
      <c r="P200" s="9" t="str">
        <f>_xll.SNL.Clients.Office.Excel.Functions.SPG(A200, "RD_RATING_ACTION_GLOBAL", "Issuer Credit Rating", "Local Currency LT|0")</f>
        <v/>
      </c>
      <c r="Q200" s="10" t="str">
        <f>_xll.SNL.Clients.Office.Excel.Functions.SPG(A200, "RD_LAST_REVIEW_DATE_GLOBAL", "Issuer Credit Rating", "Local Currency LT")</f>
        <v/>
      </c>
      <c r="R200" s="10" t="str">
        <f>_xll.SNL.Clients.Office.Excel.Functions.SPG(A200, "RD_CREDIT_RATING_DATE_GLOBAL", "Issuer Credit Rating", "Local Currency LT|0")</f>
        <v/>
      </c>
      <c r="S200" s="10" t="str">
        <f>_xll.SNL.Clients.Office.Excel.Functions.SPG(A200, "RD_CREDIT_WATCH_OUTLOOK_DATE_GLOBAL", "Issuer Credit Rating", "Local Currency LT|0")</f>
        <v/>
      </c>
    </row>
    <row r="201" spans="1:19">
      <c r="A201" s="12" t="s">
        <v>1842</v>
      </c>
      <c r="B201" t="str">
        <f>_xll.SNL.Clients.Office.Excel.Functions.SPG(A201,"SP_IPO_DATE")</f>
        <v/>
      </c>
      <c r="C201" s="5">
        <f>_xll.SNL.Clients.Office.Excel.Functions.SPG(A201, "SP_VOLUME_AVG_WEEKLY_TO_SHARES_OUT", , "1M")</f>
        <v>6.4784138045462081</v>
      </c>
      <c r="D201" s="5">
        <f>_xll.SNL.Clients.Office.Excel.Functions.SPG(A201, "SP_VOLUME_AVG_WEEKLY_TO_SHARES_OUT", , "3M")</f>
        <v>5.3546976508935593</v>
      </c>
      <c r="E201" s="5">
        <f>_xll.SNL.Clients.Office.Excel.Functions.SPG(A201, "SP_VOLUME_AVG_DAILY_TO_1YR_AVG_DAILY", , "1M")</f>
        <v>147.09</v>
      </c>
      <c r="F201" s="5">
        <f>_xll.SNL.Clients.Office.Excel.Functions.SPG(A201, "SP_VOLUME_AVG_DAILY_TO_1YR_AVG_DAILY", , "3M")</f>
        <v>121.58</v>
      </c>
      <c r="G201" s="9" t="str">
        <f>_xll.SNL.Clients.Office.Excel.Functions.SPG(A201, "IQ_SECTOR")</f>
        <v>Industrials</v>
      </c>
      <c r="H201" s="9" t="str">
        <f>_xll.SNL.Clients.Office.Excel.Functions.SPG(A201, "IQ_INDUSTRY_GROUP")</f>
        <v>Transportation</v>
      </c>
      <c r="I201" s="9" t="str">
        <f>_xll.SNL.Clients.Office.Excel.Functions.SPG(A201, "IQ_INDUSTRY")</f>
        <v>Marine Transportation</v>
      </c>
      <c r="J201" s="9" t="str">
        <f>_xll.SNL.Clients.Office.Excel.Functions.SPG(A201, "IQ_PRIMARY_INDUSTRY")</f>
        <v>Marine Transportation</v>
      </c>
      <c r="K201" s="9" t="str">
        <f>_xll.SNL.Clients.Office.Excel.Functions.SPG(A201, "NAICS_CODE", "Primary")</f>
        <v>483 - Water Transportation</v>
      </c>
      <c r="L201" s="9" t="str">
        <f>_xll.SNL.Clients.Office.Excel.Functions.SPG(A201, "SP_TOPICTAG")</f>
        <v>Energy Storage; Fleet Management; Freight Service; GPS; Industrial Automation; Marine Transportation</v>
      </c>
      <c r="M201" s="5">
        <f>_xll.SNL.Clients.Office.Excel.Functions.SPG(A201, "SP_PCT_SHARES_OWNED_ALL_INSTITUTIONS")</f>
        <v>98.83</v>
      </c>
      <c r="N201" s="9" t="str">
        <f>_xll.SNL.Clients.Office.Excel.Functions.SPG(A201, "RD_CREDIT_RATING_GLOBAL", "Issuer Credit Rating", "Local Currency LT|0")</f>
        <v>BBB</v>
      </c>
      <c r="O201" s="9" t="str">
        <f>_xll.SNL.Clients.Office.Excel.Functions.SPG(A201, "RD_CWOL_GLOBAL", "Issuer Credit Rating", "Local Currency LT|0")</f>
        <v>Stable</v>
      </c>
      <c r="P201" s="9" t="str">
        <f>_xll.SNL.Clients.Office.Excel.Functions.SPG(A201, "RD_RATING_ACTION_GLOBAL", "Issuer Credit Rating", "Local Currency LT|0")</f>
        <v>Upgrade | CreditWatch/Outlook (03/14/2024)</v>
      </c>
      <c r="Q201" s="10">
        <f>_xll.SNL.Clients.Office.Excel.Functions.SPG(A201, "RD_LAST_REVIEW_DATE_GLOBAL", "Issuer Credit Rating", "Local Currency LT")</f>
        <v>45693</v>
      </c>
      <c r="R201" s="10">
        <f>_xll.SNL.Clients.Office.Excel.Functions.SPG(A201, "RD_CREDIT_RATING_DATE_GLOBAL", "Issuer Credit Rating", "Local Currency LT|0")</f>
        <v>45365</v>
      </c>
      <c r="S201" s="10">
        <f>_xll.SNL.Clients.Office.Excel.Functions.SPG(A201, "RD_CREDIT_WATCH_OUTLOOK_DATE_GLOBAL", "Issuer Credit Rating", "Local Currency LT|0")</f>
        <v>45365</v>
      </c>
    </row>
    <row r="202" spans="1:19">
      <c r="A202" s="12" t="s">
        <v>1843</v>
      </c>
      <c r="B202" s="10">
        <f>_xll.SNL.Clients.Office.Excel.Functions.SPG(A202,"SP_IPO_DATE")</f>
        <v>38209</v>
      </c>
      <c r="C202" s="5">
        <f>_xll.SNL.Clients.Office.Excel.Functions.SPG(A202, "SP_VOLUME_AVG_WEEKLY_TO_SHARES_OUT", , "1M")</f>
        <v>4.4915017805217001</v>
      </c>
      <c r="D202" s="5">
        <f>_xll.SNL.Clients.Office.Excel.Functions.SPG(A202, "SP_VOLUME_AVG_WEEKLY_TO_SHARES_OUT", , "3M")</f>
        <v>3.7443138052241034</v>
      </c>
      <c r="E202" s="5">
        <f>_xll.SNL.Clients.Office.Excel.Functions.SPG(A202, "SP_VOLUME_AVG_DAILY_TO_1YR_AVG_DAILY", , "1M")</f>
        <v>122.38</v>
      </c>
      <c r="F202" s="5">
        <f>_xll.SNL.Clients.Office.Excel.Functions.SPG(A202, "SP_VOLUME_AVG_DAILY_TO_1YR_AVG_DAILY", , "3M")</f>
        <v>102.02</v>
      </c>
      <c r="G202" s="9" t="str">
        <f>_xll.SNL.Clients.Office.Excel.Functions.SPG(A202, "IQ_SECTOR")</f>
        <v>Real Estate</v>
      </c>
      <c r="H202" s="9" t="str">
        <f>_xll.SNL.Clients.Office.Excel.Functions.SPG(A202, "IQ_INDUSTRY_GROUP")</f>
        <v>Equity Real Estate Investment Trusts (REITs)</v>
      </c>
      <c r="I202" s="9" t="str">
        <f>_xll.SNL.Clients.Office.Excel.Functions.SPG(A202, "IQ_INDUSTRY")</f>
        <v>Retail REITs</v>
      </c>
      <c r="J202" s="9" t="str">
        <f>_xll.SNL.Clients.Office.Excel.Functions.SPG(A202, "IQ_PRIMARY_INDUSTRY")</f>
        <v>Retail REITs</v>
      </c>
      <c r="K202" s="9" t="str">
        <f>_xll.SNL.Clients.Office.Excel.Functions.SPG(A202, "NAICS_CODE", "Primary")</f>
        <v>531110 - Lessors of Residential Buildings and Dwellings</v>
      </c>
      <c r="L202" s="9" t="str">
        <f>_xll.SNL.Clients.Office.Excel.Functions.SPG(A202, "SP_TOPICTAG")</f>
        <v/>
      </c>
      <c r="M202" s="5">
        <f>_xll.SNL.Clients.Office.Excel.Functions.SPG(A202, "SP_PCT_SHARES_OWNED_ALL_INSTITUTIONS")</f>
        <v>97.55</v>
      </c>
      <c r="N202" s="9" t="str">
        <f>_xll.SNL.Clients.Office.Excel.Functions.SPG(A202, "RD_CREDIT_RATING_GLOBAL", "Issuer Credit Rating", "Local Currency LT|0")</f>
        <v>BBB</v>
      </c>
      <c r="O202" s="9" t="str">
        <f>_xll.SNL.Clients.Office.Excel.Functions.SPG(A202, "RD_CWOL_GLOBAL", "Issuer Credit Rating", "Local Currency LT|0")</f>
        <v>Stable</v>
      </c>
      <c r="P202" s="9" t="str">
        <f>_xll.SNL.Clients.Office.Excel.Functions.SPG(A202, "RD_RATING_ACTION_GLOBAL", "Issuer Credit Rating", "Local Currency LT|0")</f>
        <v>Upgrade | CreditWatch/Outlook (06/28/2024)</v>
      </c>
      <c r="Q202" s="10">
        <f>_xll.SNL.Clients.Office.Excel.Functions.SPG(A202, "RD_LAST_REVIEW_DATE_GLOBAL", "Issuer Credit Rating", "Local Currency LT")</f>
        <v>45694</v>
      </c>
      <c r="R202" s="10">
        <f>_xll.SNL.Clients.Office.Excel.Functions.SPG(A202, "RD_CREDIT_RATING_DATE_GLOBAL", "Issuer Credit Rating", "Local Currency LT|0")</f>
        <v>45471</v>
      </c>
      <c r="S202" s="10">
        <f>_xll.SNL.Clients.Office.Excel.Functions.SPG(A202, "RD_CREDIT_WATCH_OUTLOOK_DATE_GLOBAL", "Issuer Credit Rating", "Local Currency LT|0")</f>
        <v>45471</v>
      </c>
    </row>
    <row r="203" spans="1:19">
      <c r="A203" s="12" t="s">
        <v>1844</v>
      </c>
      <c r="B203" t="str">
        <f>_xll.SNL.Clients.Office.Excel.Functions.SPG(A203,"SP_IPO_DATE")</f>
        <v/>
      </c>
      <c r="C203" s="5">
        <f>_xll.SNL.Clients.Office.Excel.Functions.SPG(A203, "SP_VOLUME_AVG_WEEKLY_TO_SHARES_OUT", , "1M")</f>
        <v>3.1968623263898763</v>
      </c>
      <c r="D203" s="5">
        <f>_xll.SNL.Clients.Office.Excel.Functions.SPG(A203, "SP_VOLUME_AVG_WEEKLY_TO_SHARES_OUT", , "3M")</f>
        <v>3.7548567370909685</v>
      </c>
      <c r="E203" s="5">
        <f>_xll.SNL.Clients.Office.Excel.Functions.SPG(A203, "SP_VOLUME_AVG_DAILY_TO_1YR_AVG_DAILY", , "1M")</f>
        <v>90.94</v>
      </c>
      <c r="F203" s="5">
        <f>_xll.SNL.Clients.Office.Excel.Functions.SPG(A203, "SP_VOLUME_AVG_DAILY_TO_1YR_AVG_DAILY", , "3M")</f>
        <v>106.81</v>
      </c>
      <c r="G203" s="9" t="str">
        <f>_xll.SNL.Clients.Office.Excel.Functions.SPG(A203, "IQ_SECTOR")</f>
        <v>Materials</v>
      </c>
      <c r="H203" s="9" t="str">
        <f>_xll.SNL.Clients.Office.Excel.Functions.SPG(A203, "IQ_INDUSTRY_GROUP")</f>
        <v>Materials</v>
      </c>
      <c r="I203" s="9" t="str">
        <f>_xll.SNL.Clients.Office.Excel.Functions.SPG(A203, "IQ_INDUSTRY")</f>
        <v>Construction Materials</v>
      </c>
      <c r="J203" s="9" t="str">
        <f>_xll.SNL.Clients.Office.Excel.Functions.SPG(A203, "IQ_PRIMARY_INDUSTRY")</f>
        <v>Construction Materials</v>
      </c>
      <c r="K203" s="9" t="str">
        <f>_xll.SNL.Clients.Office.Excel.Functions.SPG(A203, "NAICS_CODE", "Primary")</f>
        <v>327390 - Other Concrete Product Manufacturing</v>
      </c>
      <c r="L203" s="9" t="str">
        <f>_xll.SNL.Clients.Office.Excel.Functions.SPG(A203, "SP_TOPICTAG")</f>
        <v/>
      </c>
      <c r="M203" s="5">
        <f>_xll.SNL.Clients.Office.Excel.Functions.SPG(A203, "SP_PCT_SHARES_OWNED_ALL_INSTITUTIONS")</f>
        <v>83.44</v>
      </c>
      <c r="N203" s="9" t="str">
        <f>_xll.SNL.Clients.Office.Excel.Functions.SPG(A203, "RD_CREDIT_RATING_GLOBAL", "Issuer Credit Rating", "Local Currency LT|0")</f>
        <v>BB</v>
      </c>
      <c r="O203" s="9" t="str">
        <f>_xll.SNL.Clients.Office.Excel.Functions.SPG(A203, "RD_CWOL_GLOBAL", "Issuer Credit Rating", "Local Currency LT|0")</f>
        <v>Stable</v>
      </c>
      <c r="P203" s="9" t="str">
        <f>_xll.SNL.Clients.Office.Excel.Functions.SPG(A203, "RD_RATING_ACTION_GLOBAL", "Issuer Credit Rating", "Local Currency LT|0")</f>
        <v>New Rating | CreditWatch/Outlook (04/10/2023)</v>
      </c>
      <c r="Q203" s="10">
        <f>_xll.SNL.Clients.Office.Excel.Functions.SPG(A203, "RD_LAST_REVIEW_DATE_GLOBAL", "Issuer Credit Rating", "Local Currency LT")</f>
        <v>45405</v>
      </c>
      <c r="R203" s="10">
        <f>_xll.SNL.Clients.Office.Excel.Functions.SPG(A203, "RD_CREDIT_RATING_DATE_GLOBAL", "Issuer Credit Rating", "Local Currency LT|0")</f>
        <v>45026</v>
      </c>
      <c r="S203" s="10">
        <f>_xll.SNL.Clients.Office.Excel.Functions.SPG(A203, "RD_CREDIT_WATCH_OUTLOOK_DATE_GLOBAL", "Issuer Credit Rating", "Local Currency LT|0")</f>
        <v>45026</v>
      </c>
    </row>
    <row r="204" spans="1:19">
      <c r="A204" s="12" t="s">
        <v>1845</v>
      </c>
      <c r="B204" t="str">
        <f>_xll.SNL.Clients.Office.Excel.Functions.SPG(A204,"SP_IPO_DATE")</f>
        <v/>
      </c>
      <c r="C204" s="5">
        <f>_xll.SNL.Clients.Office.Excel.Functions.SPG(A204, "SP_VOLUME_AVG_WEEKLY_TO_SHARES_OUT", , "1M")</f>
        <v>7.1820938168155157</v>
      </c>
      <c r="D204" s="5">
        <f>_xll.SNL.Clients.Office.Excel.Functions.SPG(A204, "SP_VOLUME_AVG_WEEKLY_TO_SHARES_OUT", , "3M")</f>
        <v>6.026358708051494</v>
      </c>
      <c r="E204" s="5">
        <f>_xll.SNL.Clients.Office.Excel.Functions.SPG(A204, "SP_VOLUME_AVG_DAILY_TO_1YR_AVG_DAILY", , "1M")</f>
        <v>114.42</v>
      </c>
      <c r="F204" s="5">
        <f>_xll.SNL.Clients.Office.Excel.Functions.SPG(A204, "SP_VOLUME_AVG_DAILY_TO_1YR_AVG_DAILY", , "3M")</f>
        <v>96.01</v>
      </c>
      <c r="G204" s="9" t="str">
        <f>_xll.SNL.Clients.Office.Excel.Functions.SPG(A204, "IQ_SECTOR")</f>
        <v>Industrials</v>
      </c>
      <c r="H204" s="9" t="str">
        <f>_xll.SNL.Clients.Office.Excel.Functions.SPG(A204, "IQ_INDUSTRY_GROUP")</f>
        <v>Transportation</v>
      </c>
      <c r="I204" s="9" t="str">
        <f>_xll.SNL.Clients.Office.Excel.Functions.SPG(A204, "IQ_INDUSTRY")</f>
        <v>Ground Transportation</v>
      </c>
      <c r="J204" s="9" t="str">
        <f>_xll.SNL.Clients.Office.Excel.Functions.SPG(A204, "IQ_PRIMARY_INDUSTRY")</f>
        <v>Cargo Ground Transportation</v>
      </c>
      <c r="K204" s="9" t="str">
        <f>_xll.SNL.Clients.Office.Excel.Functions.SPG(A204, "NAICS_CODE", "Primary")</f>
        <v>484 - Truck Transportation</v>
      </c>
      <c r="L204" s="9" t="str">
        <f>_xll.SNL.Clients.Office.Excel.Functions.SPG(A204, "SP_TOPICTAG")</f>
        <v>EDI (Electronic Data Interchange); Fleet Management; Freight Service; Courier Service</v>
      </c>
      <c r="M204" s="5">
        <f>_xll.SNL.Clients.Office.Excel.Functions.SPG(A204, "SP_PCT_SHARES_OWNED_ALL_INSTITUTIONS")</f>
        <v>95.94</v>
      </c>
      <c r="N204" s="9" t="str">
        <f>_xll.SNL.Clients.Office.Excel.Functions.SPG(A204, "RD_CREDIT_RATING_GLOBAL", "Issuer Credit Rating", "Local Currency LT|0")</f>
        <v/>
      </c>
      <c r="O204" s="9" t="str">
        <f>_xll.SNL.Clients.Office.Excel.Functions.SPG(A204, "RD_CWOL_GLOBAL", "Issuer Credit Rating", "Local Currency LT|0")</f>
        <v/>
      </c>
      <c r="P204" s="9" t="str">
        <f>_xll.SNL.Clients.Office.Excel.Functions.SPG(A204, "RD_RATING_ACTION_GLOBAL", "Issuer Credit Rating", "Local Currency LT|0")</f>
        <v/>
      </c>
      <c r="Q204" s="10" t="str">
        <f>_xll.SNL.Clients.Office.Excel.Functions.SPG(A204, "RD_LAST_REVIEW_DATE_GLOBAL", "Issuer Credit Rating", "Local Currency LT")</f>
        <v/>
      </c>
      <c r="R204" s="10" t="str">
        <f>_xll.SNL.Clients.Office.Excel.Functions.SPG(A204, "RD_CREDIT_RATING_DATE_GLOBAL", "Issuer Credit Rating", "Local Currency LT|0")</f>
        <v/>
      </c>
      <c r="S204" s="10" t="str">
        <f>_xll.SNL.Clients.Office.Excel.Functions.SPG(A204, "RD_CREDIT_WATCH_OUTLOOK_DATE_GLOBAL", "Issuer Credit Rating", "Local Currency LT|0")</f>
        <v/>
      </c>
    </row>
    <row r="205" spans="1:19">
      <c r="A205" s="12" t="s">
        <v>1846</v>
      </c>
      <c r="B205" t="str">
        <f>_xll.SNL.Clients.Office.Excel.Functions.SPG(A205,"SP_IPO_DATE")</f>
        <v/>
      </c>
      <c r="C205" s="5">
        <f>_xll.SNL.Clients.Office.Excel.Functions.SPG(A205, "SP_VOLUME_AVG_WEEKLY_TO_SHARES_OUT", , "1M")</f>
        <v>5.1299989137218578</v>
      </c>
      <c r="D205" s="5">
        <f>_xll.SNL.Clients.Office.Excel.Functions.SPG(A205, "SP_VOLUME_AVG_WEEKLY_TO_SHARES_OUT", , "3M")</f>
        <v>5.1852085747726688</v>
      </c>
      <c r="E205" s="5">
        <f>_xll.SNL.Clients.Office.Excel.Functions.SPG(A205, "SP_VOLUME_AVG_DAILY_TO_1YR_AVG_DAILY", , "1M")</f>
        <v>128.05000000000001</v>
      </c>
      <c r="F205" s="5">
        <f>_xll.SNL.Clients.Office.Excel.Functions.SPG(A205, "SP_VOLUME_AVG_DAILY_TO_1YR_AVG_DAILY", , "3M")</f>
        <v>129.43</v>
      </c>
      <c r="G205" s="9" t="str">
        <f>_xll.SNL.Clients.Office.Excel.Functions.SPG(A205, "IQ_SECTOR")</f>
        <v>Information Technology</v>
      </c>
      <c r="H205" s="9" t="str">
        <f>_xll.SNL.Clients.Office.Excel.Functions.SPG(A205, "IQ_INDUSTRY_GROUP")</f>
        <v>Software and Services</v>
      </c>
      <c r="I205" s="9" t="str">
        <f>_xll.SNL.Clients.Office.Excel.Functions.SPG(A205, "IQ_INDUSTRY")</f>
        <v>IT Services</v>
      </c>
      <c r="J205" s="9" t="str">
        <f>_xll.SNL.Clients.Office.Excel.Functions.SPG(A205, "IQ_PRIMARY_INDUSTRY")</f>
        <v>IT Consulting and Other Services</v>
      </c>
      <c r="K205" s="9" t="str">
        <f>_xll.SNL.Clients.Office.Excel.Functions.SPG(A205, "NAICS_CODE", "Primary")</f>
        <v>54151 - Computer Systems Design and Related Services</v>
      </c>
      <c r="L205" s="9" t="str">
        <f>_xll.SNL.Clients.Office.Excel.Functions.SPG(A205, "SP_TOPICTAG")</f>
        <v>Software Development; Cloud Management; Data Integration; Machine Learning; Cloud Infrastructure; Cloud Security; Artificial Intelligence</v>
      </c>
      <c r="M205" s="5">
        <f>_xll.SNL.Clients.Office.Excel.Functions.SPG(A205, "SP_PCT_SHARES_OWNED_ALL_INSTITUTIONS")</f>
        <v>73.959999999999994</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New Rating | CreditWatch/Outlook (10/01/2021)</v>
      </c>
      <c r="Q205" s="10">
        <f>_xll.SNL.Clients.Office.Excel.Functions.SPG(A205, "RD_LAST_REVIEW_DATE_GLOBAL", "Issuer Credit Rating", "Local Currency LT")</f>
        <v>45572</v>
      </c>
      <c r="R205" s="10">
        <f>_xll.SNL.Clients.Office.Excel.Functions.SPG(A205, "RD_CREDIT_RATING_DATE_GLOBAL", "Issuer Credit Rating", "Local Currency LT|0")</f>
        <v>44470</v>
      </c>
      <c r="S205" s="10">
        <f>_xll.SNL.Clients.Office.Excel.Functions.SPG(A205, "RD_CREDIT_WATCH_OUTLOOK_DATE_GLOBAL", "Issuer Credit Rating", "Local Currency LT|0")</f>
        <v>44470</v>
      </c>
    </row>
    <row r="206" spans="1:19">
      <c r="A206" s="12" t="s">
        <v>1847</v>
      </c>
      <c r="B206" t="str">
        <f>_xll.SNL.Clients.Office.Excel.Functions.SPG(A206,"SP_IPO_DATE")</f>
        <v/>
      </c>
      <c r="C206" s="5">
        <f>_xll.SNL.Clients.Office.Excel.Functions.SPG(A206, "SP_VOLUME_AVG_WEEKLY_TO_SHARES_OUT", , "1M")</f>
        <v>2.2576995158113418</v>
      </c>
      <c r="D206" s="5">
        <f>_xll.SNL.Clients.Office.Excel.Functions.SPG(A206, "SP_VOLUME_AVG_WEEKLY_TO_SHARES_OUT", , "3M")</f>
        <v>2.640992576175011</v>
      </c>
      <c r="E206" s="5">
        <f>_xll.SNL.Clients.Office.Excel.Functions.SPG(A206, "SP_VOLUME_AVG_DAILY_TO_1YR_AVG_DAILY", , "1M")</f>
        <v>94.2</v>
      </c>
      <c r="F206" s="5">
        <f>_xll.SNL.Clients.Office.Excel.Functions.SPG(A206, "SP_VOLUME_AVG_DAILY_TO_1YR_AVG_DAILY", , "3M")</f>
        <v>110.19</v>
      </c>
      <c r="G206" s="9" t="str">
        <f>_xll.SNL.Clients.Office.Excel.Functions.SPG(A206, "IQ_SECTOR")</f>
        <v>Real Estate</v>
      </c>
      <c r="H206" s="9" t="str">
        <f>_xll.SNL.Clients.Office.Excel.Functions.SPG(A206, "IQ_INDUSTRY_GROUP")</f>
        <v>Equity Real Estate Investment Trusts (REITs)</v>
      </c>
      <c r="I206" s="9" t="str">
        <f>_xll.SNL.Clients.Office.Excel.Functions.SPG(A206, "IQ_INDUSTRY")</f>
        <v>Specialized REITs</v>
      </c>
      <c r="J206" s="9" t="str">
        <f>_xll.SNL.Clients.Office.Excel.Functions.SPG(A206, "IQ_PRIMARY_INDUSTRY")</f>
        <v>Other Specialized REITs</v>
      </c>
      <c r="K206" s="9" t="str">
        <f>_xll.SNL.Clients.Office.Excel.Functions.SPG(A206, "NAICS_CODE", "Primary")</f>
        <v>5311 - Lessors of Real Estate</v>
      </c>
      <c r="L206" s="9" t="str">
        <f>_xll.SNL.Clients.Office.Excel.Functions.SPG(A206, "SP_TOPICTAG")</f>
        <v/>
      </c>
      <c r="M206" s="5">
        <f>_xll.SNL.Clients.Office.Excel.Functions.SPG(A206, "SP_PCT_SHARES_OWNED_ALL_INSTITUTIONS")</f>
        <v>82.38</v>
      </c>
      <c r="N206" s="9" t="str">
        <f>_xll.SNL.Clients.Office.Excel.Functions.SPG(A206, "RD_CREDIT_RATING_GLOBAL", "Issuer Credit Rating", "Local Currency LT|0")</f>
        <v>BB</v>
      </c>
      <c r="O206" s="9" t="str">
        <f>_xll.SNL.Clients.Office.Excel.Functions.SPG(A206, "RD_CWOL_GLOBAL", "Issuer Credit Rating", "Local Currency LT|0")</f>
        <v>Stable</v>
      </c>
      <c r="P206" s="9" t="str">
        <f>_xll.SNL.Clients.Office.Excel.Functions.SPG(A206, "RD_RATING_ACTION_GLOBAL", "Issuer Credit Rating", "Local Currency LT|0")</f>
        <v>Upgrade | CreditWatch/Outlook (07/08/2021)</v>
      </c>
      <c r="Q206" s="10">
        <f>_xll.SNL.Clients.Office.Excel.Functions.SPG(A206, "RD_LAST_REVIEW_DATE_GLOBAL", "Issuer Credit Rating", "Local Currency LT")</f>
        <v>45572</v>
      </c>
      <c r="R206" s="10">
        <f>_xll.SNL.Clients.Office.Excel.Functions.SPG(A206, "RD_CREDIT_RATING_DATE_GLOBAL", "Issuer Credit Rating", "Local Currency LT|0")</f>
        <v>44385</v>
      </c>
      <c r="S206" s="10">
        <f>_xll.SNL.Clients.Office.Excel.Functions.SPG(A206, "RD_CREDIT_WATCH_OUTLOOK_DATE_GLOBAL", "Issuer Credit Rating", "Local Currency LT|0")</f>
        <v>44385</v>
      </c>
    </row>
    <row r="207" spans="1:19">
      <c r="A207" s="12" t="s">
        <v>1848</v>
      </c>
      <c r="B207" t="str">
        <f>_xll.SNL.Clients.Office.Excel.Functions.SPG(A207,"SP_IPO_DATE")</f>
        <v/>
      </c>
      <c r="C207" s="5">
        <f>_xll.SNL.Clients.Office.Excel.Functions.SPG(A207, "SP_VOLUME_AVG_WEEKLY_TO_SHARES_OUT", , "1M")</f>
        <v>2.8085600989271384</v>
      </c>
      <c r="D207" s="5">
        <f>_xll.SNL.Clients.Office.Excel.Functions.SPG(A207, "SP_VOLUME_AVG_WEEKLY_TO_SHARES_OUT", , "3M")</f>
        <v>2.5309708189233584</v>
      </c>
      <c r="E207" s="5">
        <f>_xll.SNL.Clients.Office.Excel.Functions.SPG(A207, "SP_VOLUME_AVG_DAILY_TO_1YR_AVG_DAILY", , "1M")</f>
        <v>118.94</v>
      </c>
      <c r="F207" s="5">
        <f>_xll.SNL.Clients.Office.Excel.Functions.SPG(A207, "SP_VOLUME_AVG_DAILY_TO_1YR_AVG_DAILY", , "3M")</f>
        <v>107.18</v>
      </c>
      <c r="G207" s="9" t="str">
        <f>_xll.SNL.Clients.Office.Excel.Functions.SPG(A207, "IQ_SECTOR")</f>
        <v>Consumer Staples</v>
      </c>
      <c r="H207" s="9" t="str">
        <f>_xll.SNL.Clients.Office.Excel.Functions.SPG(A207, "IQ_INDUSTRY_GROUP")</f>
        <v>Food, Beverage and Tobacco</v>
      </c>
      <c r="I207" s="9" t="str">
        <f>_xll.SNL.Clients.Office.Excel.Functions.SPG(A207, "IQ_INDUSTRY")</f>
        <v>Food Products</v>
      </c>
      <c r="J207" s="9" t="str">
        <f>_xll.SNL.Clients.Office.Excel.Functions.SPG(A207, "IQ_PRIMARY_INDUSTRY")</f>
        <v>Packaged Foods and Meats</v>
      </c>
      <c r="K207" s="9" t="str">
        <f>_xll.SNL.Clients.Office.Excel.Functions.SPG(A207, "NAICS_CODE", "Primary")</f>
        <v>311 - Food Manufacturing</v>
      </c>
      <c r="L207" s="9" t="str">
        <f>_xll.SNL.Clients.Office.Excel.Functions.SPG(A207, "SP_TOPICTAG")</f>
        <v>Animal Feed; Livestock; Alternative Protein</v>
      </c>
      <c r="M207" s="5">
        <f>_xll.SNL.Clients.Office.Excel.Functions.SPG(A207, "SP_PCT_SHARES_OWNED_ALL_INSTITUTIONS")</f>
        <v>62.8</v>
      </c>
      <c r="N207" s="9" t="str">
        <f>_xll.SNL.Clients.Office.Excel.Functions.SPG(A207, "RD_CREDIT_RATING_GLOBAL", "Issuer Credit Rating", "Local Currency LT|0")</f>
        <v/>
      </c>
      <c r="O207" s="9" t="str">
        <f>_xll.SNL.Clients.Office.Excel.Functions.SPG(A207, "RD_CWOL_GLOBAL", "Issuer Credit Rating", "Local Currency LT|0")</f>
        <v/>
      </c>
      <c r="P207" s="9" t="str">
        <f>_xll.SNL.Clients.Office.Excel.Functions.SPG(A207, "RD_RATING_ACTION_GLOBAL", "Issuer Credit Rating", "Local Currency LT|0")</f>
        <v/>
      </c>
      <c r="Q207" s="10" t="str">
        <f>_xll.SNL.Clients.Office.Excel.Functions.SPG(A207, "RD_LAST_REVIEW_DATE_GLOBAL", "Issuer Credit Rating", "Local Currency LT")</f>
        <v/>
      </c>
      <c r="R207" s="10" t="str">
        <f>_xll.SNL.Clients.Office.Excel.Functions.SPG(A207, "RD_CREDIT_RATING_DATE_GLOBAL", "Issuer Credit Rating", "Local Currency LT|0")</f>
        <v/>
      </c>
      <c r="S207" s="10" t="str">
        <f>_xll.SNL.Clients.Office.Excel.Functions.SPG(A207, "RD_CREDIT_WATCH_OUTLOOK_DATE_GLOBAL", "Issuer Credit Rating", "Local Currency LT|0")</f>
        <v/>
      </c>
    </row>
    <row r="208" spans="1:19">
      <c r="A208" s="12" t="s">
        <v>1849</v>
      </c>
      <c r="B208" t="str">
        <f>_xll.SNL.Clients.Office.Excel.Functions.SPG(A208,"SP_IPO_DATE")</f>
        <v/>
      </c>
      <c r="C208" s="5">
        <f>_xll.SNL.Clients.Office.Excel.Functions.SPG(A208, "SP_VOLUME_AVG_WEEKLY_TO_SHARES_OUT", , "1M")</f>
        <v>4.8619633440261714</v>
      </c>
      <c r="D208" s="5">
        <f>_xll.SNL.Clients.Office.Excel.Functions.SPG(A208, "SP_VOLUME_AVG_WEEKLY_TO_SHARES_OUT", , "3M")</f>
        <v>4.0073136287027529</v>
      </c>
      <c r="E208" s="5">
        <f>_xll.SNL.Clients.Office.Excel.Functions.SPG(A208, "SP_VOLUME_AVG_DAILY_TO_1YR_AVG_DAILY", , "1M")</f>
        <v>131.91</v>
      </c>
      <c r="F208" s="5">
        <f>_xll.SNL.Clients.Office.Excel.Functions.SPG(A208, "SP_VOLUME_AVG_DAILY_TO_1YR_AVG_DAILY", , "3M")</f>
        <v>108.73</v>
      </c>
      <c r="G208" s="9" t="str">
        <f>_xll.SNL.Clients.Office.Excel.Functions.SPG(A208, "IQ_SECTOR")</f>
        <v>Industrials</v>
      </c>
      <c r="H208" s="9" t="str">
        <f>_xll.SNL.Clients.Office.Excel.Functions.SPG(A208, "IQ_INDUSTRY_GROUP")</f>
        <v>Transportation</v>
      </c>
      <c r="I208" s="9" t="str">
        <f>_xll.SNL.Clients.Office.Excel.Functions.SPG(A208, "IQ_INDUSTRY")</f>
        <v>Ground Transportation</v>
      </c>
      <c r="J208" s="9" t="str">
        <f>_xll.SNL.Clients.Office.Excel.Functions.SPG(A208, "IQ_PRIMARY_INDUSTRY")</f>
        <v>Cargo Ground Transportation</v>
      </c>
      <c r="K208" s="9" t="str">
        <f>_xll.SNL.Clients.Office.Excel.Functions.SPG(A208, "NAICS_CODE", "Primary")</f>
        <v>484121 - General Freight Trucking, Long-Distance, Truckload</v>
      </c>
      <c r="L208" s="9" t="str">
        <f>_xll.SNL.Clients.Office.Excel.Functions.SPG(A208, "SP_TOPICTAG")</f>
        <v>EDI (Electronic Data Interchange); Fleet Management; Freight Service; Marine Transportation</v>
      </c>
      <c r="M208" s="5">
        <f>_xll.SNL.Clients.Office.Excel.Functions.SPG(A208, "SP_PCT_SHARES_OWNED_ALL_INSTITUTIONS")</f>
        <v>100.21</v>
      </c>
      <c r="N208" s="9" t="str">
        <f>_xll.SNL.Clients.Office.Excel.Functions.SPG(A208, "RD_CREDIT_RATING_GLOBAL", "Issuer Credit Rating", "Local Currency LT|0")</f>
        <v/>
      </c>
      <c r="O208" s="9" t="str">
        <f>_xll.SNL.Clients.Office.Excel.Functions.SPG(A208, "RD_CWOL_GLOBAL", "Issuer Credit Rating", "Local Currency LT|0")</f>
        <v/>
      </c>
      <c r="P208" s="9" t="str">
        <f>_xll.SNL.Clients.Office.Excel.Functions.SPG(A208, "RD_RATING_ACTION_GLOBAL", "Issuer Credit Rating", "Local Currency LT|0")</f>
        <v/>
      </c>
      <c r="Q208" s="10" t="str">
        <f>_xll.SNL.Clients.Office.Excel.Functions.SPG(A208, "RD_LAST_REVIEW_DATE_GLOBAL", "Issuer Credit Rating", "Local Currency LT")</f>
        <v/>
      </c>
      <c r="R208" s="10" t="str">
        <f>_xll.SNL.Clients.Office.Excel.Functions.SPG(A208, "RD_CREDIT_RATING_DATE_GLOBAL", "Issuer Credit Rating", "Local Currency LT|0")</f>
        <v/>
      </c>
      <c r="S208" s="10" t="str">
        <f>_xll.SNL.Clients.Office.Excel.Functions.SPG(A208, "RD_CREDIT_WATCH_OUTLOOK_DATE_GLOBAL", "Issuer Credit Rating", "Local Currency LT|0")</f>
        <v/>
      </c>
    </row>
    <row r="209" spans="1:19">
      <c r="A209" s="12" t="s">
        <v>1850</v>
      </c>
      <c r="B209" s="10">
        <f>_xll.SNL.Clients.Office.Excel.Functions.SPG(A209,"SP_IPO_DATE")</f>
        <v>42179</v>
      </c>
      <c r="C209" s="5">
        <f>_xll.SNL.Clients.Office.Excel.Functions.SPG(A209, "SP_VOLUME_AVG_WEEKLY_TO_SHARES_OUT", , "1M")</f>
        <v>5.40113846446864</v>
      </c>
      <c r="D209" s="5">
        <f>_xll.SNL.Clients.Office.Excel.Functions.SPG(A209, "SP_VOLUME_AVG_WEEKLY_TO_SHARES_OUT", , "3M")</f>
        <v>6.9223285593656438</v>
      </c>
      <c r="E209" s="5">
        <f>_xll.SNL.Clients.Office.Excel.Functions.SPG(A209, "SP_VOLUME_AVG_DAILY_TO_1YR_AVG_DAILY", , "1M")</f>
        <v>79.900000000000006</v>
      </c>
      <c r="F209" s="5">
        <f>_xll.SNL.Clients.Office.Excel.Functions.SPG(A209, "SP_VOLUME_AVG_DAILY_TO_1YR_AVG_DAILY", , "3M")</f>
        <v>102.4</v>
      </c>
      <c r="G209" s="9" t="str">
        <f>_xll.SNL.Clients.Office.Excel.Functions.SPG(A209, "IQ_SECTOR")</f>
        <v>Health Care</v>
      </c>
      <c r="H209" s="9" t="str">
        <f>_xll.SNL.Clients.Office.Excel.Functions.SPG(A209, "IQ_INDUSTRY_GROUP")</f>
        <v>Health Care Equipment and Services</v>
      </c>
      <c r="I209" s="9" t="str">
        <f>_xll.SNL.Clients.Office.Excel.Functions.SPG(A209, "IQ_INDUSTRY")</f>
        <v>Health Care Equipment and Supplies</v>
      </c>
      <c r="J209" s="9" t="str">
        <f>_xll.SNL.Clients.Office.Excel.Functions.SPG(A209, "IQ_PRIMARY_INDUSTRY")</f>
        <v>Health Care Supplies</v>
      </c>
      <c r="K209" s="9" t="str">
        <f>_xll.SNL.Clients.Office.Excel.Functions.SPG(A209, "NAICS_CODE", "Primary")</f>
        <v>339113 - Surgical Appliance and Supplies Manufacturing</v>
      </c>
      <c r="L209" s="9" t="str">
        <f>_xll.SNL.Clients.Office.Excel.Functions.SPG(A209, "SP_TOPICTAG")</f>
        <v>Health Diagnostics; Cardiovascular; Internal Diseases; Neurology; Oncology; Urology</v>
      </c>
      <c r="M209" s="5">
        <f>_xll.SNL.Clients.Office.Excel.Functions.SPG(A209, "SP_PCT_SHARES_OWNED_ALL_INSTITUTIONS")</f>
        <v>100.68</v>
      </c>
      <c r="N209" s="9" t="str">
        <f>_xll.SNL.Clients.Office.Excel.Functions.SPG(A209, "RD_CREDIT_RATING_GLOBAL", "Issuer Credit Rating", "Local Currency LT|0")</f>
        <v>NR</v>
      </c>
      <c r="O209" s="9" t="str">
        <f>_xll.SNL.Clients.Office.Excel.Functions.SPG(A209, "RD_CWOL_GLOBAL", "Issuer Credit Rating", "Local Currency LT|0")</f>
        <v>NR</v>
      </c>
      <c r="P209" s="9" t="str">
        <f>_xll.SNL.Clients.Office.Excel.Functions.SPG(A209, "RD_RATING_ACTION_GLOBAL", "Issuer Credit Rating", "Local Currency LT|0")</f>
        <v>Not Rated | CreditWatch/Outlook (12/06/2022)</v>
      </c>
      <c r="Q209" s="10">
        <f>_xll.SNL.Clients.Office.Excel.Functions.SPG(A209, "RD_LAST_REVIEW_DATE_GLOBAL", "Issuer Credit Rating", "Local Currency LT")</f>
        <v>44901</v>
      </c>
      <c r="R209" s="10">
        <f>_xll.SNL.Clients.Office.Excel.Functions.SPG(A209, "RD_CREDIT_RATING_DATE_GLOBAL", "Issuer Credit Rating", "Local Currency LT|0")</f>
        <v>44901</v>
      </c>
      <c r="S209" s="10">
        <f>_xll.SNL.Clients.Office.Excel.Functions.SPG(A209, "RD_CREDIT_WATCH_OUTLOOK_DATE_GLOBAL", "Issuer Credit Rating", "Local Currency LT|0")</f>
        <v>44901</v>
      </c>
    </row>
    <row r="210" spans="1:19">
      <c r="A210" s="12" t="s">
        <v>1851</v>
      </c>
      <c r="B210" t="str">
        <f>_xll.SNL.Clients.Office.Excel.Functions.SPG(A210,"SP_IPO_DATE")</f>
        <v/>
      </c>
      <c r="C210" s="5">
        <f>_xll.SNL.Clients.Office.Excel.Functions.SPG(A210, "SP_VOLUME_AVG_WEEKLY_TO_SHARES_OUT", , "1M")</f>
        <v>7.7086578645034418</v>
      </c>
      <c r="D210" s="5">
        <f>_xll.SNL.Clients.Office.Excel.Functions.SPG(A210, "SP_VOLUME_AVG_WEEKLY_TO_SHARES_OUT", , "3M")</f>
        <v>7.1508501174370451</v>
      </c>
      <c r="E210" s="5">
        <f>_xll.SNL.Clients.Office.Excel.Functions.SPG(A210, "SP_VOLUME_AVG_DAILY_TO_1YR_AVG_DAILY", , "1M")</f>
        <v>91.12</v>
      </c>
      <c r="F210" s="5">
        <f>_xll.SNL.Clients.Office.Excel.Functions.SPG(A210, "SP_VOLUME_AVG_DAILY_TO_1YR_AVG_DAILY", , "3M")</f>
        <v>84.52</v>
      </c>
      <c r="G210" s="9" t="str">
        <f>_xll.SNL.Clients.Office.Excel.Functions.SPG(A210, "IQ_SECTOR")</f>
        <v>Information Technology</v>
      </c>
      <c r="H210" s="9" t="str">
        <f>_xll.SNL.Clients.Office.Excel.Functions.SPG(A210, "IQ_INDUSTRY_GROUP")</f>
        <v>Semiconductors and Semiconductor Equipment</v>
      </c>
      <c r="I210" s="9" t="str">
        <f>_xll.SNL.Clients.Office.Excel.Functions.SPG(A210, "IQ_INDUSTRY")</f>
        <v>Semiconductors and Semiconductor Equipment</v>
      </c>
      <c r="J210" s="9" t="str">
        <f>_xll.SNL.Clients.Office.Excel.Functions.SPG(A210, "IQ_PRIMARY_INDUSTRY")</f>
        <v>Semiconductors</v>
      </c>
      <c r="K210" s="9" t="str">
        <f>_xll.SNL.Clients.Office.Excel.Functions.SPG(A210, "NAICS_CODE", "Primary")</f>
        <v>334413 - Semiconductor and Related Device Manufacturing</v>
      </c>
      <c r="L210" s="9" t="str">
        <f>_xll.SNL.Clients.Office.Excel.Functions.SPG(A210, "SP_TOPICTAG")</f>
        <v>Computer Vision; Sensors; Smart Building; Machine Learning; Smart Energy; Edge Computing; Artificial Intelligence</v>
      </c>
      <c r="M210" s="5">
        <f>_xll.SNL.Clients.Office.Excel.Functions.SPG(A210, "SP_PCT_SHARES_OWNED_ALL_INSTITUTIONS")</f>
        <v>112.11</v>
      </c>
      <c r="N210" s="9" t="str">
        <f>_xll.SNL.Clients.Office.Excel.Functions.SPG(A210, "RD_CREDIT_RATING_GLOBAL", "Issuer Credit Rating", "Local Currency LT|0")</f>
        <v>BB</v>
      </c>
      <c r="O210" s="9" t="str">
        <f>_xll.SNL.Clients.Office.Excel.Functions.SPG(A210, "RD_CWOL_GLOBAL", "Issuer Credit Rating", "Local Currency LT|0")</f>
        <v>Stable</v>
      </c>
      <c r="P210" s="9" t="str">
        <f>_xll.SNL.Clients.Office.Excel.Functions.SPG(A210, "RD_RATING_ACTION_GLOBAL", "Issuer Credit Rating", "Local Currency LT|0")</f>
        <v>Upgrade | CreditWatch/Outlook (10/18/2022)</v>
      </c>
      <c r="Q210" s="10">
        <f>_xll.SNL.Clients.Office.Excel.Functions.SPG(A210, "RD_LAST_REVIEW_DATE_GLOBAL", "Issuer Credit Rating", "Local Currency LT")</f>
        <v>45681</v>
      </c>
      <c r="R210" s="10">
        <f>_xll.SNL.Clients.Office.Excel.Functions.SPG(A210, "RD_CREDIT_RATING_DATE_GLOBAL", "Issuer Credit Rating", "Local Currency LT|0")</f>
        <v>44852</v>
      </c>
      <c r="S210" s="10">
        <f>_xll.SNL.Clients.Office.Excel.Functions.SPG(A210, "RD_CREDIT_WATCH_OUTLOOK_DATE_GLOBAL", "Issuer Credit Rating", "Local Currency LT|0")</f>
        <v>44852</v>
      </c>
    </row>
    <row r="211" spans="1:19">
      <c r="A211" s="12" t="s">
        <v>1852</v>
      </c>
      <c r="B211" t="str">
        <f>_xll.SNL.Clients.Office.Excel.Functions.SPG(A211,"SP_IPO_DATE")</f>
        <v/>
      </c>
      <c r="C211" s="5">
        <f>_xll.SNL.Clients.Office.Excel.Functions.SPG(A211, "SP_VOLUME_AVG_WEEKLY_TO_SHARES_OUT", , "1M")</f>
        <v>6.855319509313869</v>
      </c>
      <c r="D211" s="5">
        <f>_xll.SNL.Clients.Office.Excel.Functions.SPG(A211, "SP_VOLUME_AVG_WEEKLY_TO_SHARES_OUT", , "3M")</f>
        <v>6.9248243328437971</v>
      </c>
      <c r="E211" s="5">
        <f>_xll.SNL.Clients.Office.Excel.Functions.SPG(A211, "SP_VOLUME_AVG_DAILY_TO_1YR_AVG_DAILY", , "1M")</f>
        <v>107.63</v>
      </c>
      <c r="F211" s="5">
        <f>_xll.SNL.Clients.Office.Excel.Functions.SPG(A211, "SP_VOLUME_AVG_DAILY_TO_1YR_AVG_DAILY", , "3M")</f>
        <v>108.72</v>
      </c>
      <c r="G211" s="9" t="str">
        <f>_xll.SNL.Clients.Office.Excel.Functions.SPG(A211, "IQ_SECTOR")</f>
        <v>Consumer Discretionary</v>
      </c>
      <c r="H211" s="9" t="str">
        <f>_xll.SNL.Clients.Office.Excel.Functions.SPG(A211, "IQ_INDUSTRY_GROUP")</f>
        <v>Automobiles and Components</v>
      </c>
      <c r="I211" s="9" t="str">
        <f>_xll.SNL.Clients.Office.Excel.Functions.SPG(A211, "IQ_INDUSTRY")</f>
        <v>Automobile Components</v>
      </c>
      <c r="J211" s="9" t="str">
        <f>_xll.SNL.Clients.Office.Excel.Functions.SPG(A211, "IQ_PRIMARY_INDUSTRY")</f>
        <v>Automotive Parts and Equipment</v>
      </c>
      <c r="K211" s="9" t="str">
        <f>_xll.SNL.Clients.Office.Excel.Functions.SPG(A211, "NAICS_CODE", "Primary")</f>
        <v>3363 - Motor Vehicle Parts Manufacturing</v>
      </c>
      <c r="L211" s="9" t="str">
        <f>_xll.SNL.Clients.Office.Excel.Functions.SPG(A211, "SP_TOPICTAG")</f>
        <v>Computer Vision; Fleet Management; Industrial Automation; Sensors; Electric Vehicle; Process Automation; Autonomous Vehicles</v>
      </c>
      <c r="M211" s="5">
        <f>_xll.SNL.Clients.Office.Excel.Functions.SPG(A211, "SP_PCT_SHARES_OWNED_ALL_INSTITUTIONS")</f>
        <v>101.29</v>
      </c>
      <c r="N211" s="9" t="str">
        <f>_xll.SNL.Clients.Office.Excel.Functions.SPG(A211, "RD_CREDIT_RATING_GLOBAL", "Issuer Credit Rating", "Local Currency LT|0")</f>
        <v>BBB</v>
      </c>
      <c r="O211" s="9" t="str">
        <f>_xll.SNL.Clients.Office.Excel.Functions.SPG(A211, "RD_CWOL_GLOBAL", "Issuer Credit Rating", "Local Currency LT|0")</f>
        <v>Stable</v>
      </c>
      <c r="P211" s="9" t="str">
        <f>_xll.SNL.Clients.Office.Excel.Functions.SPG(A211, "RD_RATING_ACTION_GLOBAL", "Issuer Credit Rating", "Local Currency LT|0")</f>
        <v>Upgrade | CreditWatch/Outlook (11/02/2023)</v>
      </c>
      <c r="Q211" s="10">
        <f>_xll.SNL.Clients.Office.Excel.Functions.SPG(A211, "RD_LAST_REVIEW_DATE_GLOBAL", "Issuer Credit Rating", "Local Currency LT")</f>
        <v>45517</v>
      </c>
      <c r="R211" s="10">
        <f>_xll.SNL.Clients.Office.Excel.Functions.SPG(A211, "RD_CREDIT_RATING_DATE_GLOBAL", "Issuer Credit Rating", "Local Currency LT|0")</f>
        <v>45232</v>
      </c>
      <c r="S211" s="10">
        <f>_xll.SNL.Clients.Office.Excel.Functions.SPG(A211, "RD_CREDIT_WATCH_OUTLOOK_DATE_GLOBAL", "Issuer Credit Rating", "Local Currency LT|0")</f>
        <v>45232</v>
      </c>
    </row>
    <row r="212" spans="1:19">
      <c r="A212" s="12" t="s">
        <v>1853</v>
      </c>
      <c r="B212" t="str">
        <f>_xll.SNL.Clients.Office.Excel.Functions.SPG(A212,"SP_IPO_DATE")</f>
        <v/>
      </c>
      <c r="C212" s="5">
        <f>_xll.SNL.Clients.Office.Excel.Functions.SPG(A212, "SP_VOLUME_AVG_WEEKLY_TO_SHARES_OUT", , "1M")</f>
        <v>3.7899772496014728</v>
      </c>
      <c r="D212" s="5">
        <f>_xll.SNL.Clients.Office.Excel.Functions.SPG(A212, "SP_VOLUME_AVG_WEEKLY_TO_SHARES_OUT", , "3M")</f>
        <v>3.6611706112469213</v>
      </c>
      <c r="E212" s="5">
        <f>_xll.SNL.Clients.Office.Excel.Functions.SPG(A212, "SP_VOLUME_AVG_DAILY_TO_1YR_AVG_DAILY", , "1M")</f>
        <v>90.4</v>
      </c>
      <c r="F212" s="5">
        <f>_xll.SNL.Clients.Office.Excel.Functions.SPG(A212, "SP_VOLUME_AVG_DAILY_TO_1YR_AVG_DAILY", , "3M")</f>
        <v>87.33</v>
      </c>
      <c r="G212" s="9" t="str">
        <f>_xll.SNL.Clients.Office.Excel.Functions.SPG(A212, "IQ_SECTOR")</f>
        <v>Consumer Discretionary</v>
      </c>
      <c r="H212" s="9" t="str">
        <f>_xll.SNL.Clients.Office.Excel.Functions.SPG(A212, "IQ_INDUSTRY_GROUP")</f>
        <v>Consumer Services</v>
      </c>
      <c r="I212" s="9" t="str">
        <f>_xll.SNL.Clients.Office.Excel.Functions.SPG(A212, "IQ_INDUSTRY")</f>
        <v>Hotels, Restaurants and Leisure</v>
      </c>
      <c r="J212" s="9" t="str">
        <f>_xll.SNL.Clients.Office.Excel.Functions.SPG(A212, "IQ_PRIMARY_INDUSTRY")</f>
        <v>Casinos and Gaming</v>
      </c>
      <c r="K212" s="9" t="str">
        <f>_xll.SNL.Clients.Office.Excel.Functions.SPG(A212, "NAICS_CODE", "Primary")</f>
        <v>713210 - Casinos (except Casino Hotels)</v>
      </c>
      <c r="L212" s="9" t="str">
        <f>_xll.SNL.Clients.Office.Excel.Functions.SPG(A212, "SP_TOPICTAG")</f>
        <v>Entertainment Systems; Video Games; E-Sports</v>
      </c>
      <c r="M212" s="5">
        <f>_xll.SNL.Clients.Office.Excel.Functions.SPG(A212, "SP_PCT_SHARES_OWNED_ALL_INSTITUTIONS")</f>
        <v>71.81</v>
      </c>
      <c r="N212" s="9" t="str">
        <f>_xll.SNL.Clients.Office.Excel.Functions.SPG(A212, "RD_CREDIT_RATING_GLOBAL", "Issuer Credit Rating", "Local Currency LT|0")</f>
        <v>BB-</v>
      </c>
      <c r="O212" s="9" t="str">
        <f>_xll.SNL.Clients.Office.Excel.Functions.SPG(A212, "RD_CWOL_GLOBAL", "Issuer Credit Rating", "Local Currency LT|0")</f>
        <v>Stable</v>
      </c>
      <c r="P212" s="9" t="str">
        <f>_xll.SNL.Clients.Office.Excel.Functions.SPG(A212, "RD_RATING_ACTION_GLOBAL", "Issuer Credit Rating", "Local Currency LT|0")</f>
        <v>Upgrade | CreditWatch/Outlook (04/04/2022)</v>
      </c>
      <c r="Q212" s="10">
        <f>_xll.SNL.Clients.Office.Excel.Functions.SPG(A212, "RD_LAST_REVIEW_DATE_GLOBAL", "Issuer Credit Rating", "Local Currency LT")</f>
        <v>45436</v>
      </c>
      <c r="R212" s="10">
        <f>_xll.SNL.Clients.Office.Excel.Functions.SPG(A212, "RD_CREDIT_RATING_DATE_GLOBAL", "Issuer Credit Rating", "Local Currency LT|0")</f>
        <v>44655</v>
      </c>
      <c r="S212" s="10">
        <f>_xll.SNL.Clients.Office.Excel.Functions.SPG(A212, "RD_CREDIT_WATCH_OUTLOOK_DATE_GLOBAL", "Issuer Credit Rating", "Local Currency LT|0")</f>
        <v>44655</v>
      </c>
    </row>
    <row r="213" spans="1:19">
      <c r="A213" s="12" t="s">
        <v>1854</v>
      </c>
      <c r="B213" t="str">
        <f>_xll.SNL.Clients.Office.Excel.Functions.SPG(A213,"SP_IPO_DATE")</f>
        <v/>
      </c>
      <c r="C213" s="5">
        <f>_xll.SNL.Clients.Office.Excel.Functions.SPG(A213, "SP_VOLUME_AVG_WEEKLY_TO_SHARES_OUT", , "1M")</f>
        <v>2.2233639322438217</v>
      </c>
      <c r="D213" s="5">
        <f>_xll.SNL.Clients.Office.Excel.Functions.SPG(A213, "SP_VOLUME_AVG_WEEKLY_TO_SHARES_OUT", , "3M")</f>
        <v>2.3924858541024392</v>
      </c>
      <c r="E213" s="5">
        <f>_xll.SNL.Clients.Office.Excel.Functions.SPG(A213, "SP_VOLUME_AVG_DAILY_TO_1YR_AVG_DAILY", , "1M")</f>
        <v>79.709999999999994</v>
      </c>
      <c r="F213" s="5">
        <f>_xll.SNL.Clients.Office.Excel.Functions.SPG(A213, "SP_VOLUME_AVG_DAILY_TO_1YR_AVG_DAILY", , "3M")</f>
        <v>85.78</v>
      </c>
      <c r="G213" s="9" t="str">
        <f>_xll.SNL.Clients.Office.Excel.Functions.SPG(A213, "IQ_SECTOR")</f>
        <v>Industrials</v>
      </c>
      <c r="H213" s="9" t="str">
        <f>_xll.SNL.Clients.Office.Excel.Functions.SPG(A213, "IQ_INDUSTRY_GROUP")</f>
        <v>Capital Goods</v>
      </c>
      <c r="I213" s="9" t="str">
        <f>_xll.SNL.Clients.Office.Excel.Functions.SPG(A213, "IQ_INDUSTRY")</f>
        <v>Machinery</v>
      </c>
      <c r="J213" s="9" t="str">
        <f>_xll.SNL.Clients.Office.Excel.Functions.SPG(A213, "IQ_PRIMARY_INDUSTRY")</f>
        <v>Industrial Machinery and Supplies and Components</v>
      </c>
      <c r="K213" s="9" t="str">
        <f>_xll.SNL.Clients.Office.Excel.Functions.SPG(A213, "NAICS_CODE", "Primary")</f>
        <v>333992 - Welding and Soldering Equipment Manufacturing</v>
      </c>
      <c r="L213" s="9" t="str">
        <f>_xll.SNL.Clients.Office.Excel.Functions.SPG(A213, "SP_TOPICTAG")</f>
        <v/>
      </c>
      <c r="M213" s="5">
        <f>_xll.SNL.Clients.Office.Excel.Functions.SPG(A213, "SP_PCT_SHARES_OWNED_ALL_INSTITUTIONS")</f>
        <v>81.14</v>
      </c>
      <c r="N213" s="9" t="str">
        <f>_xll.SNL.Clients.Office.Excel.Functions.SPG(A213, "RD_CREDIT_RATING_GLOBAL", "Issuer Credit Rating", "Local Currency LT|0")</f>
        <v>NR</v>
      </c>
      <c r="O213" s="9" t="str">
        <f>_xll.SNL.Clients.Office.Excel.Functions.SPG(A213, "RD_CWOL_GLOBAL", "Issuer Credit Rating", "Local Currency LT|0")</f>
        <v>NR</v>
      </c>
      <c r="P213" s="9" t="str">
        <f>_xll.SNL.Clients.Office.Excel.Functions.SPG(A213, "RD_RATING_ACTION_GLOBAL", "Issuer Credit Rating", "Local Currency LT|0")</f>
        <v>Not Rated | CreditWatch/Outlook (10/30/2000)</v>
      </c>
      <c r="Q213" s="10" t="str">
        <f>_xll.SNL.Clients.Office.Excel.Functions.SPG(A213, "RD_LAST_REVIEW_DATE_GLOBAL", "Issuer Credit Rating", "Local Currency LT")</f>
        <v/>
      </c>
      <c r="R213" s="10">
        <f>_xll.SNL.Clients.Office.Excel.Functions.SPG(A213, "RD_CREDIT_RATING_DATE_GLOBAL", "Issuer Credit Rating", "Local Currency LT|0")</f>
        <v>36829.041666666664</v>
      </c>
      <c r="S213" s="10">
        <f>_xll.SNL.Clients.Office.Excel.Functions.SPG(A213, "RD_CREDIT_WATCH_OUTLOOK_DATE_GLOBAL", "Issuer Credit Rating", "Local Currency LT|0")</f>
        <v>36829.041666666664</v>
      </c>
    </row>
    <row r="214" spans="1:19">
      <c r="A214" s="12" t="s">
        <v>1855</v>
      </c>
      <c r="B214" s="10">
        <f>_xll.SNL.Clients.Office.Excel.Functions.SPG(A214,"SP_IPO_DATE")</f>
        <v>35417</v>
      </c>
      <c r="C214" s="5">
        <f>_xll.SNL.Clients.Office.Excel.Functions.SPG(A214, "SP_VOLUME_AVG_WEEKLY_TO_SHARES_OUT", , "1M")</f>
        <v>7.9203820550869759</v>
      </c>
      <c r="D214" s="5">
        <f>_xll.SNL.Clients.Office.Excel.Functions.SPG(A214, "SP_VOLUME_AVG_WEEKLY_TO_SHARES_OUT", , "3M")</f>
        <v>6.0860421750246037</v>
      </c>
      <c r="E214" s="5">
        <f>_xll.SNL.Clients.Office.Excel.Functions.SPG(A214, "SP_VOLUME_AVG_DAILY_TO_1YR_AVG_DAILY", , "1M")</f>
        <v>148.72</v>
      </c>
      <c r="F214" s="5">
        <f>_xll.SNL.Clients.Office.Excel.Functions.SPG(A214, "SP_VOLUME_AVG_DAILY_TO_1YR_AVG_DAILY", , "3M")</f>
        <v>114.27</v>
      </c>
      <c r="G214" s="9" t="str">
        <f>_xll.SNL.Clients.Office.Excel.Functions.SPG(A214, "IQ_SECTOR")</f>
        <v>Consumer Discretionary</v>
      </c>
      <c r="H214" s="9" t="str">
        <f>_xll.SNL.Clients.Office.Excel.Functions.SPG(A214, "IQ_INDUSTRY_GROUP")</f>
        <v>Consumer Discretionary Distribution and Retail</v>
      </c>
      <c r="I214" s="9" t="str">
        <f>_xll.SNL.Clients.Office.Excel.Functions.SPG(A214, "IQ_INDUSTRY")</f>
        <v>Specialty Retail</v>
      </c>
      <c r="J214" s="9" t="str">
        <f>_xll.SNL.Clients.Office.Excel.Functions.SPG(A214, "IQ_PRIMARY_INDUSTRY")</f>
        <v>Automotive Retail</v>
      </c>
      <c r="K214" s="9" t="str">
        <f>_xll.SNL.Clients.Office.Excel.Functions.SPG(A214, "NAICS_CODE", "Primary")</f>
        <v>4411 - Automobile Dealers</v>
      </c>
      <c r="L214" s="9" t="str">
        <f>_xll.SNL.Clients.Office.Excel.Functions.SPG(A214, "SP_TOPICTAG")</f>
        <v>Fleet Management</v>
      </c>
      <c r="M214" s="5">
        <f>_xll.SNL.Clients.Office.Excel.Functions.SPG(A214, "SP_PCT_SHARES_OWNED_ALL_INSTITUTIONS")</f>
        <v>104.41</v>
      </c>
      <c r="N214" s="9" t="str">
        <f>_xll.SNL.Clients.Office.Excel.Functions.SPG(A214, "RD_CREDIT_RATING_GLOBAL", "Issuer Credit Rating", "Local Currency LT|0")</f>
        <v>BB+</v>
      </c>
      <c r="O214" s="9" t="str">
        <f>_xll.SNL.Clients.Office.Excel.Functions.SPG(A214, "RD_CWOL_GLOBAL", "Issuer Credit Rating", "Local Currency LT|0")</f>
        <v>Stable</v>
      </c>
      <c r="P214" s="9" t="str">
        <f>_xll.SNL.Clients.Office.Excel.Functions.SPG(A214, "RD_RATING_ACTION_GLOBAL", "Issuer Credit Rating", "Local Currency LT|0")</f>
        <v>CreditWatch/Outlook (03/21/2023)</v>
      </c>
      <c r="Q214" s="10">
        <f>_xll.SNL.Clients.Office.Excel.Functions.SPG(A214, "RD_LAST_REVIEW_DATE_GLOBAL", "Issuer Credit Rating", "Local Currency LT")</f>
        <v>45434</v>
      </c>
      <c r="R214" s="10">
        <f>_xll.SNL.Clients.Office.Excel.Functions.SPG(A214, "RD_CREDIT_RATING_DATE_GLOBAL", "Issuer Credit Rating", "Local Currency LT|0")</f>
        <v>42928</v>
      </c>
      <c r="S214" s="10">
        <f>_xll.SNL.Clients.Office.Excel.Functions.SPG(A214, "RD_CREDIT_WATCH_OUTLOOK_DATE_GLOBAL", "Issuer Credit Rating", "Local Currency LT|0")</f>
        <v>45006</v>
      </c>
    </row>
    <row r="215" spans="1:19">
      <c r="A215" s="12" t="s">
        <v>1856</v>
      </c>
      <c r="B215" t="str">
        <f>_xll.SNL.Clients.Office.Excel.Functions.SPG(A215,"SP_IPO_DATE")</f>
        <v/>
      </c>
      <c r="C215" s="5">
        <f>_xll.SNL.Clients.Office.Excel.Functions.SPG(A215, "SP_VOLUME_AVG_WEEKLY_TO_SHARES_OUT", , "1M")</f>
        <v>3.4850261594407108</v>
      </c>
      <c r="D215" s="5">
        <f>_xll.SNL.Clients.Office.Excel.Functions.SPG(A215, "SP_VOLUME_AVG_WEEKLY_TO_SHARES_OUT", , "3M")</f>
        <v>2.5824664552163625</v>
      </c>
      <c r="E215" s="5">
        <f>_xll.SNL.Clients.Office.Excel.Functions.SPG(A215, "SP_VOLUME_AVG_DAILY_TO_1YR_AVG_DAILY", , "1M")</f>
        <v>137.08000000000001</v>
      </c>
      <c r="F215" s="5">
        <f>_xll.SNL.Clients.Office.Excel.Functions.SPG(A215, "SP_VOLUME_AVG_DAILY_TO_1YR_AVG_DAILY", , "3M")</f>
        <v>101.58</v>
      </c>
      <c r="G215" s="9" t="str">
        <f>_xll.SNL.Clients.Office.Excel.Functions.SPG(A215, "IQ_SECTOR")</f>
        <v>Information Technology</v>
      </c>
      <c r="H215" s="9" t="str">
        <f>_xll.SNL.Clients.Office.Excel.Functions.SPG(A215, "IQ_INDUSTRY_GROUP")</f>
        <v>Technology Hardware and Equipment</v>
      </c>
      <c r="I215" s="9" t="str">
        <f>_xll.SNL.Clients.Office.Excel.Functions.SPG(A215, "IQ_INDUSTRY")</f>
        <v>Electronic Equipment, Instruments and Components</v>
      </c>
      <c r="J215" s="9" t="str">
        <f>_xll.SNL.Clients.Office.Excel.Functions.SPG(A215, "IQ_PRIMARY_INDUSTRY")</f>
        <v>Electronic Components</v>
      </c>
      <c r="K215" s="9" t="str">
        <f>_xll.SNL.Clients.Office.Excel.Functions.SPG(A215, "NAICS_CODE", "Primary")</f>
        <v>3344 - Semiconductor and Other Electronic Component Manufacturing</v>
      </c>
      <c r="L215" s="9" t="str">
        <f>_xll.SNL.Clients.Office.Excel.Functions.SPG(A215, "SP_TOPICTAG")</f>
        <v>Energy Management; Energy Storage; Industrial Automation; Sensors; Process Automation</v>
      </c>
      <c r="M215" s="5">
        <f>_xll.SNL.Clients.Office.Excel.Functions.SPG(A215, "SP_PCT_SHARES_OWNED_ALL_INSTITUTIONS")</f>
        <v>98.45</v>
      </c>
      <c r="N215" s="9" t="str">
        <f>_xll.SNL.Clients.Office.Excel.Functions.SPG(A215, "RD_CREDIT_RATING_GLOBAL", "Issuer Credit Rating", "Local Currency LT|0")</f>
        <v/>
      </c>
      <c r="O215" s="9" t="str">
        <f>_xll.SNL.Clients.Office.Excel.Functions.SPG(A215, "RD_CWOL_GLOBAL", "Issuer Credit Rating", "Local Currency LT|0")</f>
        <v/>
      </c>
      <c r="P215" s="9" t="str">
        <f>_xll.SNL.Clients.Office.Excel.Functions.SPG(A215, "RD_RATING_ACTION_GLOBAL", "Issuer Credit Rating", "Local Currency LT|0")</f>
        <v/>
      </c>
      <c r="Q215" s="10" t="str">
        <f>_xll.SNL.Clients.Office.Excel.Functions.SPG(A215, "RD_LAST_REVIEW_DATE_GLOBAL", "Issuer Credit Rating", "Local Currency LT")</f>
        <v/>
      </c>
      <c r="R215" s="10" t="str">
        <f>_xll.SNL.Clients.Office.Excel.Functions.SPG(A215, "RD_CREDIT_RATING_DATE_GLOBAL", "Issuer Credit Rating", "Local Currency LT|0")</f>
        <v/>
      </c>
      <c r="S215" s="10" t="str">
        <f>_xll.SNL.Clients.Office.Excel.Functions.SPG(A215, "RD_CREDIT_WATCH_OUTLOOK_DATE_GLOBAL", "Issuer Credit Rating", "Local Currency LT|0")</f>
        <v/>
      </c>
    </row>
    <row r="216" spans="1:19">
      <c r="A216" s="12" t="s">
        <v>1857</v>
      </c>
      <c r="B216" t="str">
        <f>_xll.SNL.Clients.Office.Excel.Functions.SPG(A216,"SP_IPO_DATE")</f>
        <v/>
      </c>
      <c r="C216" s="5">
        <f>_xll.SNL.Clients.Office.Excel.Functions.SPG(A216, "SP_VOLUME_AVG_WEEKLY_TO_SHARES_OUT", , "1M")</f>
        <v>4.4591592639150281</v>
      </c>
      <c r="D216" s="5">
        <f>_xll.SNL.Clients.Office.Excel.Functions.SPG(A216, "SP_VOLUME_AVG_WEEKLY_TO_SHARES_OUT", , "3M")</f>
        <v>4.4685831882161064</v>
      </c>
      <c r="E216" s="5">
        <f>_xll.SNL.Clients.Office.Excel.Functions.SPG(A216, "SP_VOLUME_AVG_DAILY_TO_1YR_AVG_DAILY", , "1M")</f>
        <v>78.989999999999995</v>
      </c>
      <c r="F216" s="5">
        <f>_xll.SNL.Clients.Office.Excel.Functions.SPG(A216, "SP_VOLUME_AVG_DAILY_TO_1YR_AVG_DAILY", , "3M")</f>
        <v>79.150000000000006</v>
      </c>
      <c r="G216" s="9" t="str">
        <f>_xll.SNL.Clients.Office.Excel.Functions.SPG(A216, "IQ_SECTOR")</f>
        <v>Health Care</v>
      </c>
      <c r="H216" s="9" t="str">
        <f>_xll.SNL.Clients.Office.Excel.Functions.SPG(A216, "IQ_INDUSTRY_GROUP")</f>
        <v>Health Care Equipment and Services</v>
      </c>
      <c r="I216" s="9" t="str">
        <f>_xll.SNL.Clients.Office.Excel.Functions.SPG(A216, "IQ_INDUSTRY")</f>
        <v>Health Care Equipment and Supplies</v>
      </c>
      <c r="J216" s="9" t="str">
        <f>_xll.SNL.Clients.Office.Excel.Functions.SPG(A216, "IQ_PRIMARY_INDUSTRY")</f>
        <v>Health Care Equipment</v>
      </c>
      <c r="K216" s="9" t="str">
        <f>_xll.SNL.Clients.Office.Excel.Functions.SPG(A216, "NAICS_CODE", "Primary")</f>
        <v>33911 - Medical Equipment and Supplies Manufacturing</v>
      </c>
      <c r="L216" s="9" t="str">
        <f>_xll.SNL.Clients.Office.Excel.Functions.SPG(A216, "SP_TOPICTAG")</f>
        <v>Health Diagnostics; Neuroscience; Sleep Technology; Cardiovascular; Neurology; Surgery; Digital Mental Health</v>
      </c>
      <c r="M216" s="5">
        <f>_xll.SNL.Clients.Office.Excel.Functions.SPG(A216, "SP_PCT_SHARES_OWNED_ALL_INSTITUTIONS")</f>
        <v>95.87</v>
      </c>
      <c r="N216" s="9" t="str">
        <f>_xll.SNL.Clients.Office.Excel.Functions.SPG(A216, "RD_CREDIT_RATING_GLOBAL", "Issuer Credit Rating", "Local Currency LT|0")</f>
        <v/>
      </c>
      <c r="O216" s="9" t="str">
        <f>_xll.SNL.Clients.Office.Excel.Functions.SPG(A216, "RD_CWOL_GLOBAL", "Issuer Credit Rating", "Local Currency LT|0")</f>
        <v/>
      </c>
      <c r="P216" s="9" t="str">
        <f>_xll.SNL.Clients.Office.Excel.Functions.SPG(A216, "RD_RATING_ACTION_GLOBAL", "Issuer Credit Rating", "Local Currency LT|0")</f>
        <v/>
      </c>
      <c r="Q216" s="10" t="str">
        <f>_xll.SNL.Clients.Office.Excel.Functions.SPG(A216, "RD_LAST_REVIEW_DATE_GLOBAL", "Issuer Credit Rating", "Local Currency LT")</f>
        <v/>
      </c>
      <c r="R216" s="10" t="str">
        <f>_xll.SNL.Clients.Office.Excel.Functions.SPG(A216, "RD_CREDIT_RATING_DATE_GLOBAL", "Issuer Credit Rating", "Local Currency LT|0")</f>
        <v/>
      </c>
      <c r="S216" s="10" t="str">
        <f>_xll.SNL.Clients.Office.Excel.Functions.SPG(A216, "RD_CREDIT_WATCH_OUTLOOK_DATE_GLOBAL", "Issuer Credit Rating", "Local Currency LT|0")</f>
        <v/>
      </c>
    </row>
    <row r="217" spans="1:19">
      <c r="A217" s="12" t="s">
        <v>1858</v>
      </c>
      <c r="B217" t="str">
        <f>_xll.SNL.Clients.Office.Excel.Functions.SPG(A217,"SP_IPO_DATE")</f>
        <v/>
      </c>
      <c r="C217" s="5">
        <f>_xll.SNL.Clients.Office.Excel.Functions.SPG(A217, "SP_VOLUME_AVG_WEEKLY_TO_SHARES_OUT", , "1M")</f>
        <v>3.9620433031765754</v>
      </c>
      <c r="D217" s="5">
        <f>_xll.SNL.Clients.Office.Excel.Functions.SPG(A217, "SP_VOLUME_AVG_WEEKLY_TO_SHARES_OUT", , "3M")</f>
        <v>4.1862743741987609</v>
      </c>
      <c r="E217" s="5">
        <f>_xll.SNL.Clients.Office.Excel.Functions.SPG(A217, "SP_VOLUME_AVG_DAILY_TO_1YR_AVG_DAILY", , "1M")</f>
        <v>68.86</v>
      </c>
      <c r="F217" s="5">
        <f>_xll.SNL.Clients.Office.Excel.Functions.SPG(A217, "SP_VOLUME_AVG_DAILY_TO_1YR_AVG_DAILY", , "3M")</f>
        <v>72.760000000000005</v>
      </c>
      <c r="G217" s="9" t="str">
        <f>_xll.SNL.Clients.Office.Excel.Functions.SPG(A217, "IQ_SECTOR")</f>
        <v>Materials</v>
      </c>
      <c r="H217" s="9" t="str">
        <f>_xll.SNL.Clients.Office.Excel.Functions.SPG(A217, "IQ_INDUSTRY_GROUP")</f>
        <v>Materials</v>
      </c>
      <c r="I217" s="9" t="str">
        <f>_xll.SNL.Clients.Office.Excel.Functions.SPG(A217, "IQ_INDUSTRY")</f>
        <v>Paper and Forest Products</v>
      </c>
      <c r="J217" s="9" t="str">
        <f>_xll.SNL.Clients.Office.Excel.Functions.SPG(A217, "IQ_PRIMARY_INDUSTRY")</f>
        <v>Forest Products</v>
      </c>
      <c r="K217" s="9" t="str">
        <f>_xll.SNL.Clients.Office.Excel.Functions.SPG(A217, "NAICS_CODE", "Primary")</f>
        <v>321 - Wood Product Manufacturing</v>
      </c>
      <c r="L217" s="9" t="str">
        <f>_xll.SNL.Clients.Office.Excel.Functions.SPG(A217, "SP_TOPICTAG")</f>
        <v>Environmental Engineering; Horticulture</v>
      </c>
      <c r="M217" s="5">
        <f>_xll.SNL.Clients.Office.Excel.Functions.SPG(A217, "SP_PCT_SHARES_OWNED_ALL_INSTITUTIONS")</f>
        <v>82.65</v>
      </c>
      <c r="N217" s="9" t="str">
        <f>_xll.SNL.Clients.Office.Excel.Functions.SPG(A217, "RD_CREDIT_RATING_GLOBAL", "Issuer Credit Rating", "Local Currency LT|0")</f>
        <v>BB+</v>
      </c>
      <c r="O217" s="9" t="str">
        <f>_xll.SNL.Clients.Office.Excel.Functions.SPG(A217, "RD_CWOL_GLOBAL", "Issuer Credit Rating", "Local Currency LT|0")</f>
        <v>Positive</v>
      </c>
      <c r="P217" s="9" t="str">
        <f>_xll.SNL.Clients.Office.Excel.Functions.SPG(A217, "RD_RATING_ACTION_GLOBAL", "Issuer Credit Rating", "Local Currency LT|0")</f>
        <v>CreditWatch/Outlook (11/14/2023)</v>
      </c>
      <c r="Q217" s="10">
        <f>_xll.SNL.Clients.Office.Excel.Functions.SPG(A217, "RD_LAST_REVIEW_DATE_GLOBAL", "Issuer Credit Rating", "Local Currency LT")</f>
        <v>45517</v>
      </c>
      <c r="R217" s="10">
        <f>_xll.SNL.Clients.Office.Excel.Functions.SPG(A217, "RD_CREDIT_RATING_DATE_GLOBAL", "Issuer Credit Rating", "Local Currency LT|0")</f>
        <v>42964</v>
      </c>
      <c r="S217" s="10">
        <f>_xll.SNL.Clients.Office.Excel.Functions.SPG(A217, "RD_CREDIT_WATCH_OUTLOOK_DATE_GLOBAL", "Issuer Credit Rating", "Local Currency LT|0")</f>
        <v>45244</v>
      </c>
    </row>
    <row r="218" spans="1:19">
      <c r="A218" s="12" t="s">
        <v>1859</v>
      </c>
      <c r="B218" t="str">
        <f>_xll.SNL.Clients.Office.Excel.Functions.SPG(A218,"SP_IPO_DATE")</f>
        <v/>
      </c>
      <c r="C218" s="5">
        <f>_xll.SNL.Clients.Office.Excel.Functions.SPG(A218, "SP_VOLUME_AVG_WEEKLY_TO_SHARES_OUT", , "1M")</f>
        <v>19.728685135414516</v>
      </c>
      <c r="D218" s="5">
        <f>_xll.SNL.Clients.Office.Excel.Functions.SPG(A218, "SP_VOLUME_AVG_WEEKLY_TO_SHARES_OUT", , "3M")</f>
        <v>15.305135031044301</v>
      </c>
      <c r="E218" s="5">
        <f>_xll.SNL.Clients.Office.Excel.Functions.SPG(A218, "SP_VOLUME_AVG_DAILY_TO_1YR_AVG_DAILY", , "1M")</f>
        <v>172.36</v>
      </c>
      <c r="F218" s="5">
        <f>_xll.SNL.Clients.Office.Excel.Functions.SPG(A218, "SP_VOLUME_AVG_DAILY_TO_1YR_AVG_DAILY", , "3M")</f>
        <v>133.71</v>
      </c>
      <c r="G218" s="9" t="str">
        <f>_xll.SNL.Clients.Office.Excel.Functions.SPG(A218, "IQ_SECTOR")</f>
        <v>Information Technology</v>
      </c>
      <c r="H218" s="9" t="str">
        <f>_xll.SNL.Clients.Office.Excel.Functions.SPG(A218, "IQ_INDUSTRY_GROUP")</f>
        <v>Technology Hardware and Equipment</v>
      </c>
      <c r="I218" s="9" t="str">
        <f>_xll.SNL.Clients.Office.Excel.Functions.SPG(A218, "IQ_INDUSTRY")</f>
        <v>Communications Equipment</v>
      </c>
      <c r="J218" s="9" t="str">
        <f>_xll.SNL.Clients.Office.Excel.Functions.SPG(A218, "IQ_PRIMARY_INDUSTRY")</f>
        <v>Communications Equipment</v>
      </c>
      <c r="K218" s="9" t="str">
        <f>_xll.SNL.Clients.Office.Excel.Functions.SPG(A218, "NAICS_CODE", "Primary")</f>
        <v>334290 - Other Communications Equipment Manufacturing</v>
      </c>
      <c r="L218" s="9" t="str">
        <f>_xll.SNL.Clients.Office.Excel.Functions.SPG(A218, "SP_TOPICTAG")</f>
        <v>Network Backbone; Optical Infrastructure; Computer Vision; Sensors; Machine Learning; Artificial Intelligence; 5G</v>
      </c>
      <c r="M218" s="5">
        <f>_xll.SNL.Clients.Office.Excel.Functions.SPG(A218, "SP_PCT_SHARES_OWNED_ALL_INSTITUTIONS")</f>
        <v>101.19</v>
      </c>
      <c r="N218" s="9" t="str">
        <f>_xll.SNL.Clients.Office.Excel.Functions.SPG(A218, "RD_CREDIT_RATING_GLOBAL", "Issuer Credit Rating", "Local Currency LT|0")</f>
        <v>B</v>
      </c>
      <c r="O218" s="9" t="str">
        <f>_xll.SNL.Clients.Office.Excel.Functions.SPG(A218, "RD_CWOL_GLOBAL", "Issuer Credit Rating", "Local Currency LT|0")</f>
        <v>Negative</v>
      </c>
      <c r="P218" s="9" t="str">
        <f>_xll.SNL.Clients.Office.Excel.Functions.SPG(A218, "RD_RATING_ACTION_GLOBAL", "Issuer Credit Rating", "Local Currency LT|0")</f>
        <v>Downgrade | CreditWatch/Outlook (04/01/2024)</v>
      </c>
      <c r="Q218" s="10">
        <f>_xll.SNL.Clients.Office.Excel.Functions.SPG(A218, "RD_LAST_REVIEW_DATE_GLOBAL", "Issuer Credit Rating", "Local Currency LT")</f>
        <v>45413</v>
      </c>
      <c r="R218" s="10">
        <f>_xll.SNL.Clients.Office.Excel.Functions.SPG(A218, "RD_CREDIT_RATING_DATE_GLOBAL", "Issuer Credit Rating", "Local Currency LT|0")</f>
        <v>45383</v>
      </c>
      <c r="S218" s="10">
        <f>_xll.SNL.Clients.Office.Excel.Functions.SPG(A218, "RD_CREDIT_WATCH_OUTLOOK_DATE_GLOBAL", "Issuer Credit Rating", "Local Currency LT|0")</f>
        <v>45383</v>
      </c>
    </row>
    <row r="219" spans="1:19">
      <c r="A219" s="12" t="s">
        <v>1860</v>
      </c>
      <c r="B219" s="10">
        <f>_xll.SNL.Clients.Office.Excel.Functions.SPG(A219,"SP_IPO_DATE")</f>
        <v>40982</v>
      </c>
      <c r="C219" s="5">
        <f>_xll.SNL.Clients.Office.Excel.Functions.SPG(A219, "SP_VOLUME_AVG_WEEKLY_TO_SHARES_OUT", , "1M")</f>
        <v>5.2869835072327902</v>
      </c>
      <c r="D219" s="5">
        <f>_xll.SNL.Clients.Office.Excel.Functions.SPG(A219, "SP_VOLUME_AVG_WEEKLY_TO_SHARES_OUT", , "3M")</f>
        <v>4.4573141783538883</v>
      </c>
      <c r="E219" s="5">
        <f>_xll.SNL.Clients.Office.Excel.Functions.SPG(A219, "SP_VOLUME_AVG_DAILY_TO_1YR_AVG_DAILY", , "1M")</f>
        <v>130.5</v>
      </c>
      <c r="F219" s="5">
        <f>_xll.SNL.Clients.Office.Excel.Functions.SPG(A219, "SP_VOLUME_AVG_DAILY_TO_1YR_AVG_DAILY", , "3M")</f>
        <v>110.02</v>
      </c>
      <c r="G219" s="9" t="str">
        <f>_xll.SNL.Clients.Office.Excel.Functions.SPG(A219, "IQ_SECTOR")</f>
        <v>Information Technology</v>
      </c>
      <c r="H219" s="9" t="str">
        <f>_xll.SNL.Clients.Office.Excel.Functions.SPG(A219, "IQ_INDUSTRY_GROUP")</f>
        <v>Semiconductors and Semiconductor Equipment</v>
      </c>
      <c r="I219" s="9" t="str">
        <f>_xll.SNL.Clients.Office.Excel.Functions.SPG(A219, "IQ_INDUSTRY")</f>
        <v>Semiconductors and Semiconductor Equipment</v>
      </c>
      <c r="J219" s="9" t="str">
        <f>_xll.SNL.Clients.Office.Excel.Functions.SPG(A219, "IQ_PRIMARY_INDUSTRY")</f>
        <v>Semiconductors</v>
      </c>
      <c r="K219" s="9" t="str">
        <f>_xll.SNL.Clients.Office.Excel.Functions.SPG(A219, "NAICS_CODE", "Primary")</f>
        <v>334413 - Semiconductor and Related Device Manufacturing</v>
      </c>
      <c r="L219" s="9" t="str">
        <f>_xll.SNL.Clients.Office.Excel.Functions.SPG(A219, "SP_TOPICTAG")</f>
        <v>Optical Infrastructure; RFID (Radio Frequency Identification); Sensors; Edge Computing; Network Security; Data Center Technology; 5G</v>
      </c>
      <c r="M219" s="5">
        <f>_xll.SNL.Clients.Office.Excel.Functions.SPG(A219, "SP_PCT_SHARES_OWNED_ALL_INSTITUTIONS")</f>
        <v>84.89</v>
      </c>
      <c r="N219" s="9" t="str">
        <f>_xll.SNL.Clients.Office.Excel.Functions.SPG(A219, "RD_CREDIT_RATING_GLOBAL", "Issuer Credit Rating", "Local Currency LT|0")</f>
        <v>NR</v>
      </c>
      <c r="O219" s="9" t="str">
        <f>_xll.SNL.Clients.Office.Excel.Functions.SPG(A219, "RD_CWOL_GLOBAL", "Issuer Credit Rating", "Local Currency LT|0")</f>
        <v>NR</v>
      </c>
      <c r="P219" s="9" t="str">
        <f>_xll.SNL.Clients.Office.Excel.Functions.SPG(A219, "RD_RATING_ACTION_GLOBAL", "Issuer Credit Rating", "Local Currency LT|0")</f>
        <v>Not Rated | CreditWatch/Outlook (08/28/2023)</v>
      </c>
      <c r="Q219" s="10">
        <f>_xll.SNL.Clients.Office.Excel.Functions.SPG(A219, "RD_LAST_REVIEW_DATE_GLOBAL", "Issuer Credit Rating", "Local Currency LT")</f>
        <v>45166</v>
      </c>
      <c r="R219" s="10">
        <f>_xll.SNL.Clients.Office.Excel.Functions.SPG(A219, "RD_CREDIT_RATING_DATE_GLOBAL", "Issuer Credit Rating", "Local Currency LT|0")</f>
        <v>45166</v>
      </c>
      <c r="S219" s="10">
        <f>_xll.SNL.Clients.Office.Excel.Functions.SPG(A219, "RD_CREDIT_WATCH_OUTLOOK_DATE_GLOBAL", "Issuer Credit Rating", "Local Currency LT|0")</f>
        <v>45166</v>
      </c>
    </row>
    <row r="220" spans="1:19">
      <c r="A220" s="12" t="s">
        <v>1861</v>
      </c>
      <c r="B220" t="str">
        <f>_xll.SNL.Clients.Office.Excel.Functions.SPG(A220,"SP_IPO_DATE")</f>
        <v/>
      </c>
      <c r="C220" s="5">
        <f>_xll.SNL.Clients.Office.Excel.Functions.SPG(A220, "SP_VOLUME_AVG_WEEKLY_TO_SHARES_OUT", , "1M")</f>
        <v>12.761647878597318</v>
      </c>
      <c r="D220" s="5">
        <f>_xll.SNL.Clients.Office.Excel.Functions.SPG(A220, "SP_VOLUME_AVG_WEEKLY_TO_SHARES_OUT", , "3M")</f>
        <v>12.802817921068229</v>
      </c>
      <c r="E220" s="5">
        <f>_xll.SNL.Clients.Office.Excel.Functions.SPG(A220, "SP_VOLUME_AVG_DAILY_TO_1YR_AVG_DAILY", , "1M")</f>
        <v>112.06</v>
      </c>
      <c r="F220" s="5">
        <f>_xll.SNL.Clients.Office.Excel.Functions.SPG(A220, "SP_VOLUME_AVG_DAILY_TO_1YR_AVG_DAILY", , "3M")</f>
        <v>112.42</v>
      </c>
      <c r="G220" s="9" t="str">
        <f>_xll.SNL.Clients.Office.Excel.Functions.SPG(A220, "IQ_SECTOR")</f>
        <v>Consumer Discretionary</v>
      </c>
      <c r="H220" s="9" t="str">
        <f>_xll.SNL.Clients.Office.Excel.Functions.SPG(A220, "IQ_INDUSTRY_GROUP")</f>
        <v>Consumer Discretionary Distribution and Retail</v>
      </c>
      <c r="I220" s="9" t="str">
        <f>_xll.SNL.Clients.Office.Excel.Functions.SPG(A220, "IQ_INDUSTRY")</f>
        <v>Broadline Retail</v>
      </c>
      <c r="J220" s="9" t="str">
        <f>_xll.SNL.Clients.Office.Excel.Functions.SPG(A220, "IQ_PRIMARY_INDUSTRY")</f>
        <v>Broadline Retail</v>
      </c>
      <c r="K220" s="9" t="str">
        <f>_xll.SNL.Clients.Office.Excel.Functions.SPG(A220, "NAICS_CODE", "Primary")</f>
        <v>455110 - Department Stores</v>
      </c>
      <c r="L220" s="9" t="str">
        <f>_xll.SNL.Clients.Office.Excel.Functions.SPG(A220, "SP_TOPICTAG")</f>
        <v>Data Integration; Data Protection; Process Automation; Storage Management; Utility Scale Solar</v>
      </c>
      <c r="M220" s="5">
        <f>_xll.SNL.Clients.Office.Excel.Functions.SPG(A220, "SP_PCT_SHARES_OWNED_ALL_INSTITUTIONS")</f>
        <v>75.790000000000006</v>
      </c>
      <c r="N220" s="9" t="str">
        <f>_xll.SNL.Clients.Office.Excel.Functions.SPG(A220, "RD_CREDIT_RATING_GLOBAL", "Issuer Credit Rating", "Local Currency LT|0")</f>
        <v>BB+</v>
      </c>
      <c r="O220" s="9" t="str">
        <f>_xll.SNL.Clients.Office.Excel.Functions.SPG(A220, "RD_CWOL_GLOBAL", "Issuer Credit Rating", "Local Currency LT|0")</f>
        <v>Stable</v>
      </c>
      <c r="P220" s="9" t="str">
        <f>_xll.SNL.Clients.Office.Excel.Functions.SPG(A220, "RD_RATING_ACTION_GLOBAL", "Issuer Credit Rating", "Local Currency LT|0")</f>
        <v>Upgrade | CreditWatch/Outlook (11/17/2022)</v>
      </c>
      <c r="Q220" s="10">
        <f>_xll.SNL.Clients.Office.Excel.Functions.SPG(A220, "RD_LAST_REVIEW_DATE_GLOBAL", "Issuer Credit Rating", "Local Currency LT")</f>
        <v>45646</v>
      </c>
      <c r="R220" s="10">
        <f>_xll.SNL.Clients.Office.Excel.Functions.SPG(A220, "RD_CREDIT_RATING_DATE_GLOBAL", "Issuer Credit Rating", "Local Currency LT|0")</f>
        <v>44882</v>
      </c>
      <c r="S220" s="10">
        <f>_xll.SNL.Clients.Office.Excel.Functions.SPG(A220, "RD_CREDIT_WATCH_OUTLOOK_DATE_GLOBAL", "Issuer Credit Rating", "Local Currency LT|0")</f>
        <v>44882</v>
      </c>
    </row>
    <row r="221" spans="1:19">
      <c r="A221" s="12" t="s">
        <v>1862</v>
      </c>
      <c r="B221" s="10">
        <f>_xll.SNL.Clients.Office.Excel.Functions.SPG(A221,"SP_IPO_DATE")</f>
        <v>35908</v>
      </c>
      <c r="C221" s="5">
        <f>_xll.SNL.Clients.Office.Excel.Functions.SPG(A221, "SP_VOLUME_AVG_WEEKLY_TO_SHARES_OUT", , "1M")</f>
        <v>6.7833570439361406</v>
      </c>
      <c r="D221" s="5">
        <f>_xll.SNL.Clients.Office.Excel.Functions.SPG(A221, "SP_VOLUME_AVG_WEEKLY_TO_SHARES_OUT", , "3M")</f>
        <v>4.260435958976438</v>
      </c>
      <c r="E221" s="5">
        <f>_xll.SNL.Clients.Office.Excel.Functions.SPG(A221, "SP_VOLUME_AVG_DAILY_TO_1YR_AVG_DAILY", , "1M")</f>
        <v>185.79</v>
      </c>
      <c r="F221" s="5">
        <f>_xll.SNL.Clients.Office.Excel.Functions.SPG(A221, "SP_VOLUME_AVG_DAILY_TO_1YR_AVG_DAILY", , "3M")</f>
        <v>116.69</v>
      </c>
      <c r="G221" s="9" t="str">
        <f>_xll.SNL.Clients.Office.Excel.Functions.SPG(A221, "IQ_SECTOR")</f>
        <v>Information Technology</v>
      </c>
      <c r="H221" s="9" t="str">
        <f>_xll.SNL.Clients.Office.Excel.Functions.SPG(A221, "IQ_INDUSTRY_GROUP")</f>
        <v>Software and Services</v>
      </c>
      <c r="I221" s="9" t="str">
        <f>_xll.SNL.Clients.Office.Excel.Functions.SPG(A221, "IQ_INDUSTRY")</f>
        <v>Software</v>
      </c>
      <c r="J221" s="9" t="str">
        <f>_xll.SNL.Clients.Office.Excel.Functions.SPG(A221, "IQ_PRIMARY_INDUSTRY")</f>
        <v>Application Software</v>
      </c>
      <c r="K221" s="9" t="str">
        <f>_xll.SNL.Clients.Office.Excel.Functions.SPG(A221, "NAICS_CODE", "Primary")</f>
        <v>513210 - Software Publishers</v>
      </c>
      <c r="L221" s="9" t="str">
        <f>_xll.SNL.Clients.Office.Excel.Functions.SPG(A221, "SP_TOPICTAG")</f>
        <v>Data Integration; Customer Relationship Management; Cloud Infrastructure; Cloud Storage; Process Automation</v>
      </c>
      <c r="M221" s="5">
        <f>_xll.SNL.Clients.Office.Excel.Functions.SPG(A221, "SP_PCT_SHARES_OWNED_ALL_INSTITUTIONS")</f>
        <v>100.33</v>
      </c>
      <c r="N221" s="9" t="str">
        <f>_xll.SNL.Clients.Office.Excel.Functions.SPG(A221, "RD_CREDIT_RATING_GLOBAL", "Issuer Credit Rating", "Local Currency LT|0")</f>
        <v/>
      </c>
      <c r="O221" s="9" t="str">
        <f>_xll.SNL.Clients.Office.Excel.Functions.SPG(A221, "RD_CWOL_GLOBAL", "Issuer Credit Rating", "Local Currency LT|0")</f>
        <v/>
      </c>
      <c r="P221" s="9" t="str">
        <f>_xll.SNL.Clients.Office.Excel.Functions.SPG(A221, "RD_RATING_ACTION_GLOBAL", "Issuer Credit Rating", "Local Currency LT|0")</f>
        <v/>
      </c>
      <c r="Q221" s="10" t="str">
        <f>_xll.SNL.Clients.Office.Excel.Functions.SPG(A221, "RD_LAST_REVIEW_DATE_GLOBAL", "Issuer Credit Rating", "Local Currency LT")</f>
        <v/>
      </c>
      <c r="R221" s="10" t="str">
        <f>_xll.SNL.Clients.Office.Excel.Functions.SPG(A221, "RD_CREDIT_RATING_DATE_GLOBAL", "Issuer Credit Rating", "Local Currency LT|0")</f>
        <v/>
      </c>
      <c r="S221" s="10" t="str">
        <f>_xll.SNL.Clients.Office.Excel.Functions.SPG(A221, "RD_CREDIT_WATCH_OUTLOOK_DATE_GLOBAL", "Issuer Credit Rating", "Local Currency LT|0")</f>
        <v/>
      </c>
    </row>
    <row r="222" spans="1:19">
      <c r="A222" s="12" t="s">
        <v>1863</v>
      </c>
      <c r="B222" t="str">
        <f>_xll.SNL.Clients.Office.Excel.Functions.SPG(A222,"SP_IPO_DATE")</f>
        <v/>
      </c>
      <c r="C222" s="5">
        <f>_xll.SNL.Clients.Office.Excel.Functions.SPG(A222, "SP_VOLUME_AVG_WEEKLY_TO_SHARES_OUT", , "1M")</f>
        <v>8.5080825794054888</v>
      </c>
      <c r="D222" s="5">
        <f>_xll.SNL.Clients.Office.Excel.Functions.SPG(A222, "SP_VOLUME_AVG_WEEKLY_TO_SHARES_OUT", , "3M")</f>
        <v>7.4697556197595159</v>
      </c>
      <c r="E222" s="5">
        <f>_xll.SNL.Clients.Office.Excel.Functions.SPG(A222, "SP_VOLUME_AVG_DAILY_TO_1YR_AVG_DAILY", , "1M")</f>
        <v>158.13</v>
      </c>
      <c r="F222" s="5">
        <f>_xll.SNL.Clients.Office.Excel.Functions.SPG(A222, "SP_VOLUME_AVG_DAILY_TO_1YR_AVG_DAILY", , "3M")</f>
        <v>138.84</v>
      </c>
      <c r="G222" s="9" t="str">
        <f>_xll.SNL.Clients.Office.Excel.Functions.SPG(A222, "IQ_SECTOR")</f>
        <v>Industrials</v>
      </c>
      <c r="H222" s="9" t="str">
        <f>_xll.SNL.Clients.Office.Excel.Functions.SPG(A222, "IQ_INDUSTRY_GROUP")</f>
        <v>Commercial and Professional Services</v>
      </c>
      <c r="I222" s="9" t="str">
        <f>_xll.SNL.Clients.Office.Excel.Functions.SPG(A222, "IQ_INDUSTRY")</f>
        <v>Professional Services</v>
      </c>
      <c r="J222" s="9" t="str">
        <f>_xll.SNL.Clients.Office.Excel.Functions.SPG(A222, "IQ_PRIMARY_INDUSTRY")</f>
        <v>Human Resource and Employment Services</v>
      </c>
      <c r="K222" s="9" t="str">
        <f>_xll.SNL.Clients.Office.Excel.Functions.SPG(A222, "NAICS_CODE", "Primary")</f>
        <v>561311 - Employment Placement Agencies</v>
      </c>
      <c r="L222" s="9" t="str">
        <f>_xll.SNL.Clients.Office.Excel.Functions.SPG(A222, "SP_TOPICTAG")</f>
        <v>Virtual Workforce; Employee Benefits; Social Recruiting; Employee Assistance Program (EAP)</v>
      </c>
      <c r="M222" s="5">
        <f>_xll.SNL.Clients.Office.Excel.Functions.SPG(A222, "SP_PCT_SHARES_OWNED_ALL_INSTITUTIONS")</f>
        <v>94.49</v>
      </c>
      <c r="N222" s="9" t="str">
        <f>_xll.SNL.Clients.Office.Excel.Functions.SPG(A222, "RD_CREDIT_RATING_GLOBAL", "Issuer Credit Rating", "Local Currency LT|0")</f>
        <v>BBB</v>
      </c>
      <c r="O222" s="9" t="str">
        <f>_xll.SNL.Clients.Office.Excel.Functions.SPG(A222, "RD_CWOL_GLOBAL", "Issuer Credit Rating", "Local Currency LT|0")</f>
        <v>Negative</v>
      </c>
      <c r="P222" s="9" t="str">
        <f>_xll.SNL.Clients.Office.Excel.Functions.SPG(A222, "RD_RATING_ACTION_GLOBAL", "Issuer Credit Rating", "Local Currency LT|0")</f>
        <v>CreditWatch/Outlook (11/20/2024)</v>
      </c>
      <c r="Q222" s="10">
        <f>_xll.SNL.Clients.Office.Excel.Functions.SPG(A222, "RD_LAST_REVIEW_DATE_GLOBAL", "Issuer Credit Rating", "Local Currency LT")</f>
        <v>45616</v>
      </c>
      <c r="R222" s="10">
        <f>_xll.SNL.Clients.Office.Excel.Functions.SPG(A222, "RD_CREDIT_RATING_DATE_GLOBAL", "Issuer Credit Rating", "Local Currency LT|0")</f>
        <v>41744</v>
      </c>
      <c r="S222" s="10">
        <f>_xll.SNL.Clients.Office.Excel.Functions.SPG(A222, "RD_CREDIT_WATCH_OUTLOOK_DATE_GLOBAL", "Issuer Credit Rating", "Local Currency LT|0")</f>
        <v>45616</v>
      </c>
    </row>
    <row r="223" spans="1:19">
      <c r="A223" s="12" t="s">
        <v>1864</v>
      </c>
      <c r="B223" s="10">
        <f>_xll.SNL.Clients.Office.Excel.Functions.SPG(A223,"SP_IPO_DATE")</f>
        <v>45187</v>
      </c>
      <c r="C223" s="5">
        <f>_xll.SNL.Clients.Office.Excel.Functions.SPG(A223, "SP_VOLUME_AVG_WEEKLY_TO_SHARES_OUT", , "1M")</f>
        <v>8.4597624737775359</v>
      </c>
      <c r="D223" s="5">
        <f>_xll.SNL.Clients.Office.Excel.Functions.SPG(A223, "SP_VOLUME_AVG_WEEKLY_TO_SHARES_OUT", , "3M")</f>
        <v>8.1764629301112208</v>
      </c>
      <c r="E223" s="5">
        <f>_xll.SNL.Clients.Office.Excel.Functions.SPG(A223, "SP_VOLUME_AVG_DAILY_TO_1YR_AVG_DAILY", , "1M")</f>
        <v>104.65</v>
      </c>
      <c r="F223" s="5">
        <f>_xll.SNL.Clients.Office.Excel.Functions.SPG(A223, "SP_VOLUME_AVG_DAILY_TO_1YR_AVG_DAILY", , "3M")</f>
        <v>101.15</v>
      </c>
      <c r="G223" s="9" t="str">
        <f>_xll.SNL.Clients.Office.Excel.Functions.SPG(A223, "IQ_SECTOR")</f>
        <v>Consumer Staples</v>
      </c>
      <c r="H223" s="9" t="str">
        <f>_xll.SNL.Clients.Office.Excel.Functions.SPG(A223, "IQ_INDUSTRY_GROUP")</f>
        <v>Consumer Staples Distribution and Retail</v>
      </c>
      <c r="I223" s="9" t="str">
        <f>_xll.SNL.Clients.Office.Excel.Functions.SPG(A223, "IQ_INDUSTRY")</f>
        <v>Consumer Staples Distribution and Retail</v>
      </c>
      <c r="J223" s="9" t="str">
        <f>_xll.SNL.Clients.Office.Excel.Functions.SPG(A223, "IQ_PRIMARY_INDUSTRY")</f>
        <v>Food Retail</v>
      </c>
      <c r="K223" s="9" t="str">
        <f>_xll.SNL.Clients.Office.Excel.Functions.SPG(A223, "NAICS_CODE", "Primary")</f>
        <v>4451 - Grocery and Convenience Retailers</v>
      </c>
      <c r="L223" s="9" t="str">
        <f>_xll.SNL.Clients.Office.Excel.Functions.SPG(A223, "SP_TOPICTAG")</f>
        <v>Online Grocery</v>
      </c>
      <c r="M223" s="5">
        <f>_xll.SNL.Clients.Office.Excel.Functions.SPG(A223, "SP_PCT_SHARES_OWNED_ALL_INSTITUTIONS")</f>
        <v>51.74</v>
      </c>
      <c r="N223" s="9" t="str">
        <f>_xll.SNL.Clients.Office.Excel.Functions.SPG(A223, "RD_CREDIT_RATING_GLOBAL", "Issuer Credit Rating", "Local Currency LT|0")</f>
        <v/>
      </c>
      <c r="O223" s="9" t="str">
        <f>_xll.SNL.Clients.Office.Excel.Functions.SPG(A223, "RD_CWOL_GLOBAL", "Issuer Credit Rating", "Local Currency LT|0")</f>
        <v/>
      </c>
      <c r="P223" s="9" t="str">
        <f>_xll.SNL.Clients.Office.Excel.Functions.SPG(A223, "RD_RATING_ACTION_GLOBAL", "Issuer Credit Rating", "Local Currency LT|0")</f>
        <v/>
      </c>
      <c r="Q223" s="10" t="str">
        <f>_xll.SNL.Clients.Office.Excel.Functions.SPG(A223, "RD_LAST_REVIEW_DATE_GLOBAL", "Issuer Credit Rating", "Local Currency LT")</f>
        <v/>
      </c>
      <c r="R223" s="10" t="str">
        <f>_xll.SNL.Clients.Office.Excel.Functions.SPG(A223, "RD_CREDIT_RATING_DATE_GLOBAL", "Issuer Credit Rating", "Local Currency LT|0")</f>
        <v/>
      </c>
      <c r="S223" s="10" t="str">
        <f>_xll.SNL.Clients.Office.Excel.Functions.SPG(A223, "RD_CREDIT_WATCH_OUTLOOK_DATE_GLOBAL", "Issuer Credit Rating", "Local Currency LT|0")</f>
        <v/>
      </c>
    </row>
    <row r="224" spans="1:19">
      <c r="A224" s="12" t="s">
        <v>1865</v>
      </c>
      <c r="B224" t="str">
        <f>_xll.SNL.Clients.Office.Excel.Functions.SPG(A224,"SP_IPO_DATE")</f>
        <v/>
      </c>
      <c r="C224" s="5">
        <f>_xll.SNL.Clients.Office.Excel.Functions.SPG(A224, "SP_VOLUME_AVG_WEEKLY_TO_SHARES_OUT", , "1M")</f>
        <v>4.119148655776927</v>
      </c>
      <c r="D224" s="5">
        <f>_xll.SNL.Clients.Office.Excel.Functions.SPG(A224, "SP_VOLUME_AVG_WEEKLY_TO_SHARES_OUT", , "3M")</f>
        <v>4.347503515030346</v>
      </c>
      <c r="E224" s="5">
        <f>_xll.SNL.Clients.Office.Excel.Functions.SPG(A224, "SP_VOLUME_AVG_DAILY_TO_1YR_AVG_DAILY", , "1M")</f>
        <v>68.02</v>
      </c>
      <c r="F224" s="5">
        <f>_xll.SNL.Clients.Office.Excel.Functions.SPG(A224, "SP_VOLUME_AVG_DAILY_TO_1YR_AVG_DAILY", , "3M")</f>
        <v>71.790000000000006</v>
      </c>
      <c r="G224" s="9" t="str">
        <f>_xll.SNL.Clients.Office.Excel.Functions.SPG(A224, "IQ_SECTOR")</f>
        <v>Consumer Discretionary</v>
      </c>
      <c r="H224" s="9" t="str">
        <f>_xll.SNL.Clients.Office.Excel.Functions.SPG(A224, "IQ_INDUSTRY_GROUP")</f>
        <v>Consumer Services</v>
      </c>
      <c r="I224" s="9" t="str">
        <f>_xll.SNL.Clients.Office.Excel.Functions.SPG(A224, "IQ_INDUSTRY")</f>
        <v>Hotels, Restaurants and Leisure</v>
      </c>
      <c r="J224" s="9" t="str">
        <f>_xll.SNL.Clients.Office.Excel.Functions.SPG(A224, "IQ_PRIMARY_INDUSTRY")</f>
        <v>Hotels, Resorts and Cruise Lines</v>
      </c>
      <c r="K224" s="9" t="str">
        <f>_xll.SNL.Clients.Office.Excel.Functions.SPG(A224, "NAICS_CODE", "Primary")</f>
        <v>721110 - Hotels (except Casino Hotels) and Motels</v>
      </c>
      <c r="L224" s="9" t="str">
        <f>_xll.SNL.Clients.Office.Excel.Functions.SPG(A224, "SP_TOPICTAG")</f>
        <v>Adventure Travel; Business Travel; Tourism; Travel Accommodations; Vacation Rental</v>
      </c>
      <c r="M224" s="5">
        <f>_xll.SNL.Clients.Office.Excel.Functions.SPG(A224, "SP_PCT_SHARES_OWNED_ALL_INSTITUTIONS")</f>
        <v>73.209999999999994</v>
      </c>
      <c r="N224" s="9" t="str">
        <f>_xll.SNL.Clients.Office.Excel.Functions.SPG(A224, "RD_CREDIT_RATING_GLOBAL", "Issuer Credit Rating", "Local Currency LT|0")</f>
        <v>BB-</v>
      </c>
      <c r="O224" s="9" t="str">
        <f>_xll.SNL.Clients.Office.Excel.Functions.SPG(A224, "RD_CWOL_GLOBAL", "Issuer Credit Rating", "Local Currency LT|0")</f>
        <v>Negative</v>
      </c>
      <c r="P224" s="9" t="str">
        <f>_xll.SNL.Clients.Office.Excel.Functions.SPG(A224, "RD_RATING_ACTION_GLOBAL", "Issuer Credit Rating", "Local Currency LT|0")</f>
        <v>CreditWatch/Outlook (08/09/2024)</v>
      </c>
      <c r="Q224" s="10">
        <f>_xll.SNL.Clients.Office.Excel.Functions.SPG(A224, "RD_LAST_REVIEW_DATE_GLOBAL", "Issuer Credit Rating", "Local Currency LT")</f>
        <v>45513</v>
      </c>
      <c r="R224" s="10">
        <f>_xll.SNL.Clients.Office.Excel.Functions.SPG(A224, "RD_CREDIT_RATING_DATE_GLOBAL", "Issuer Credit Rating", "Local Currency LT|0")</f>
        <v>44620</v>
      </c>
      <c r="S224" s="10">
        <f>_xll.SNL.Clients.Office.Excel.Functions.SPG(A224, "RD_CREDIT_WATCH_OUTLOOK_DATE_GLOBAL", "Issuer Credit Rating", "Local Currency LT|0")</f>
        <v>45513</v>
      </c>
    </row>
    <row r="225" spans="1:19">
      <c r="A225" s="12" t="s">
        <v>1866</v>
      </c>
      <c r="B225" s="10">
        <f>_xll.SNL.Clients.Office.Excel.Functions.SPG(A225,"SP_IPO_DATE")</f>
        <v>39301</v>
      </c>
      <c r="C225" s="5">
        <f>_xll.SNL.Clients.Office.Excel.Functions.SPG(A225, "SP_VOLUME_AVG_WEEKLY_TO_SHARES_OUT", , "1M")</f>
        <v>4.3967467494424604</v>
      </c>
      <c r="D225" s="5">
        <f>_xll.SNL.Clients.Office.Excel.Functions.SPG(A225, "SP_VOLUME_AVG_WEEKLY_TO_SHARES_OUT", , "3M")</f>
        <v>4.5356297780615726</v>
      </c>
      <c r="E225" s="5">
        <f>_xll.SNL.Clients.Office.Excel.Functions.SPG(A225, "SP_VOLUME_AVG_DAILY_TO_1YR_AVG_DAILY", , "1M")</f>
        <v>73.78</v>
      </c>
      <c r="F225" s="5">
        <f>_xll.SNL.Clients.Office.Excel.Functions.SPG(A225, "SP_VOLUME_AVG_DAILY_TO_1YR_AVG_DAILY", , "3M")</f>
        <v>76.11</v>
      </c>
      <c r="G225" s="9" t="str">
        <f>_xll.SNL.Clients.Office.Excel.Functions.SPG(A225, "IQ_SECTOR")</f>
        <v>Health Care</v>
      </c>
      <c r="H225" s="9" t="str">
        <f>_xll.SNL.Clients.Office.Excel.Functions.SPG(A225, "IQ_INDUSTRY_GROUP")</f>
        <v>Health Care Equipment and Services</v>
      </c>
      <c r="I225" s="9" t="str">
        <f>_xll.SNL.Clients.Office.Excel.Functions.SPG(A225, "IQ_INDUSTRY")</f>
        <v>Health Care Equipment and Supplies</v>
      </c>
      <c r="J225" s="9" t="str">
        <f>_xll.SNL.Clients.Office.Excel.Functions.SPG(A225, "IQ_PRIMARY_INDUSTRY")</f>
        <v>Health Care Equipment</v>
      </c>
      <c r="K225" s="9" t="str">
        <f>_xll.SNL.Clients.Office.Excel.Functions.SPG(A225, "NAICS_CODE", "Primary")</f>
        <v>33911 - Medical Equipment and Supplies Manufacturing</v>
      </c>
      <c r="L225" s="9" t="str">
        <f>_xll.SNL.Clients.Office.Excel.Functions.SPG(A225, "SP_TOPICTAG")</f>
        <v>Health Diagnostics; MHealth; Sensors; Machine Learning; Wearables; Process Automation; Artificial Intelligence</v>
      </c>
      <c r="M225" s="5">
        <f>_xll.SNL.Clients.Office.Excel.Functions.SPG(A225, "SP_PCT_SHARES_OWNED_ALL_INSTITUTIONS")</f>
        <v>75.86</v>
      </c>
      <c r="N225" s="9" t="str">
        <f>_xll.SNL.Clients.Office.Excel.Functions.SPG(A225, "RD_CREDIT_RATING_GLOBAL", "Issuer Credit Rating", "Local Currency LT|0")</f>
        <v/>
      </c>
      <c r="O225" s="9" t="str">
        <f>_xll.SNL.Clients.Office.Excel.Functions.SPG(A225, "RD_CWOL_GLOBAL", "Issuer Credit Rating", "Local Currency LT|0")</f>
        <v/>
      </c>
      <c r="P225" s="9" t="str">
        <f>_xll.SNL.Clients.Office.Excel.Functions.SPG(A225, "RD_RATING_ACTION_GLOBAL", "Issuer Credit Rating", "Local Currency LT|0")</f>
        <v/>
      </c>
      <c r="Q225" s="10" t="str">
        <f>_xll.SNL.Clients.Office.Excel.Functions.SPG(A225, "RD_LAST_REVIEW_DATE_GLOBAL", "Issuer Credit Rating", "Local Currency LT")</f>
        <v/>
      </c>
      <c r="R225" s="10" t="str">
        <f>_xll.SNL.Clients.Office.Excel.Functions.SPG(A225, "RD_CREDIT_RATING_DATE_GLOBAL", "Issuer Credit Rating", "Local Currency LT|0")</f>
        <v/>
      </c>
      <c r="S225" s="10" t="str">
        <f>_xll.SNL.Clients.Office.Excel.Functions.SPG(A225, "RD_CREDIT_WATCH_OUTLOOK_DATE_GLOBAL", "Issuer Credit Rating", "Local Currency LT|0")</f>
        <v/>
      </c>
    </row>
    <row r="226" spans="1:19">
      <c r="A226" s="12" t="s">
        <v>1867</v>
      </c>
      <c r="B226" t="str">
        <f>_xll.SNL.Clients.Office.Excel.Functions.SPG(A226,"SP_IPO_DATE")</f>
        <v/>
      </c>
      <c r="C226" s="5">
        <f>_xll.SNL.Clients.Office.Excel.Functions.SPG(A226, "SP_VOLUME_AVG_WEEKLY_TO_SHARES_OUT", , "1M")</f>
        <v>6.6385584681790943</v>
      </c>
      <c r="D226" s="5">
        <f>_xll.SNL.Clients.Office.Excel.Functions.SPG(A226, "SP_VOLUME_AVG_WEEKLY_TO_SHARES_OUT", , "3M")</f>
        <v>5.8494629967043892</v>
      </c>
      <c r="E226" s="5">
        <f>_xll.SNL.Clients.Office.Excel.Functions.SPG(A226, "SP_VOLUME_AVG_DAILY_TO_1YR_AVG_DAILY", , "1M")</f>
        <v>121.23</v>
      </c>
      <c r="F226" s="5">
        <f>_xll.SNL.Clients.Office.Excel.Functions.SPG(A226, "SP_VOLUME_AVG_DAILY_TO_1YR_AVG_DAILY", , "3M")</f>
        <v>106.82</v>
      </c>
      <c r="G226" s="9" t="str">
        <f>_xll.SNL.Clients.Office.Excel.Functions.SPG(A226, "IQ_SECTOR")</f>
        <v>Industrials</v>
      </c>
      <c r="H226" s="9" t="str">
        <f>_xll.SNL.Clients.Office.Excel.Functions.SPG(A226, "IQ_INDUSTRY_GROUP")</f>
        <v>Capital Goods</v>
      </c>
      <c r="I226" s="9" t="str">
        <f>_xll.SNL.Clients.Office.Excel.Functions.SPG(A226, "IQ_INDUSTRY")</f>
        <v>Construction and Engineering</v>
      </c>
      <c r="J226" s="9" t="str">
        <f>_xll.SNL.Clients.Office.Excel.Functions.SPG(A226, "IQ_PRIMARY_INDUSTRY")</f>
        <v>Construction and Engineering</v>
      </c>
      <c r="K226" s="9" t="str">
        <f>_xll.SNL.Clients.Office.Excel.Functions.SPG(A226, "NAICS_CODE", "Primary")</f>
        <v>237130 - Power and Communication Line and Related Structures Construction</v>
      </c>
      <c r="L226" s="9" t="str">
        <f>_xll.SNL.Clients.Office.Excel.Functions.SPG(A226, "SP_TOPICTAG")</f>
        <v>Clean Energy; Energy Efficiency; Energy Management; CleanTech; Process Automation</v>
      </c>
      <c r="M226" s="5">
        <f>_xll.SNL.Clients.Office.Excel.Functions.SPG(A226, "SP_PCT_SHARES_OWNED_ALL_INSTITUTIONS")</f>
        <v>76.55</v>
      </c>
      <c r="N226" s="9" t="str">
        <f>_xll.SNL.Clients.Office.Excel.Functions.SPG(A226, "RD_CREDIT_RATING_GLOBAL", "Issuer Credit Rating", "Local Currency LT|0")</f>
        <v>BBB-</v>
      </c>
      <c r="O226" s="9" t="str">
        <f>_xll.SNL.Clients.Office.Excel.Functions.SPG(A226, "RD_CWOL_GLOBAL", "Issuer Credit Rating", "Local Currency LT|0")</f>
        <v>Negative</v>
      </c>
      <c r="P226" s="9" t="str">
        <f>_xll.SNL.Clients.Office.Excel.Functions.SPG(A226, "RD_RATING_ACTION_GLOBAL", "Issuer Credit Rating", "Local Currency LT|0")</f>
        <v>CreditWatch/Outlook (11/06/2023)</v>
      </c>
      <c r="Q226" s="10">
        <f>_xll.SNL.Clients.Office.Excel.Functions.SPG(A226, "RD_LAST_REVIEW_DATE_GLOBAL", "Issuer Credit Rating", "Local Currency LT")</f>
        <v>45573</v>
      </c>
      <c r="R226" s="10">
        <f>_xll.SNL.Clients.Office.Excel.Functions.SPG(A226, "RD_CREDIT_RATING_DATE_GLOBAL", "Issuer Credit Rating", "Local Currency LT|0")</f>
        <v>44596</v>
      </c>
      <c r="S226" s="10">
        <f>_xll.SNL.Clients.Office.Excel.Functions.SPG(A226, "RD_CREDIT_WATCH_OUTLOOK_DATE_GLOBAL", "Issuer Credit Rating", "Local Currency LT|0")</f>
        <v>45236</v>
      </c>
    </row>
    <row r="227" spans="1:19">
      <c r="A227" s="12" t="s">
        <v>1868</v>
      </c>
      <c r="B227" s="10">
        <f>_xll.SNL.Clients.Office.Excel.Functions.SPG(A227,"SP_IPO_DATE")</f>
        <v>40940</v>
      </c>
      <c r="C227" s="5">
        <f>_xll.SNL.Clients.Office.Excel.Functions.SPG(A227, "SP_VOLUME_AVG_WEEKLY_TO_SHARES_OUT", , "1M")</f>
        <v>4.0494128672946221</v>
      </c>
      <c r="D227" s="5">
        <f>_xll.SNL.Clients.Office.Excel.Functions.SPG(A227, "SP_VOLUME_AVG_WEEKLY_TO_SHARES_OUT", , "3M")</f>
        <v>4.2589849840758882</v>
      </c>
      <c r="E227" s="5">
        <f>_xll.SNL.Clients.Office.Excel.Functions.SPG(A227, "SP_VOLUME_AVG_DAILY_TO_1YR_AVG_DAILY", , "1M")</f>
        <v>68.31</v>
      </c>
      <c r="F227" s="5">
        <f>_xll.SNL.Clients.Office.Excel.Functions.SPG(A227, "SP_VOLUME_AVG_DAILY_TO_1YR_AVG_DAILY", , "3M")</f>
        <v>71.84</v>
      </c>
      <c r="G227" s="9" t="str">
        <f>_xll.SNL.Clients.Office.Excel.Functions.SPG(A227, "IQ_SECTOR")</f>
        <v>Energy</v>
      </c>
      <c r="H227" s="9" t="str">
        <f>_xll.SNL.Clients.Office.Excel.Functions.SPG(A227, "IQ_INDUSTRY_GROUP")</f>
        <v>Energy</v>
      </c>
      <c r="I227" s="9" t="str">
        <f>_xll.SNL.Clients.Office.Excel.Functions.SPG(A227, "IQ_INDUSTRY")</f>
        <v>Oil, Gas and Consumable Fuels</v>
      </c>
      <c r="J227" s="9" t="str">
        <f>_xll.SNL.Clients.Office.Excel.Functions.SPG(A227, "IQ_PRIMARY_INDUSTRY")</f>
        <v>Oil and Gas Exploration and Production</v>
      </c>
      <c r="K227" s="9" t="str">
        <f>_xll.SNL.Clients.Office.Excel.Functions.SPG(A227, "NAICS_CODE", "Primary")</f>
        <v>2111 - Oil and Gas Extraction</v>
      </c>
      <c r="L227" s="9" t="str">
        <f>_xll.SNL.Clients.Office.Excel.Functions.SPG(A227, "SP_TOPICTAG")</f>
        <v>Environmental Engineering</v>
      </c>
      <c r="M227" s="5">
        <f>_xll.SNL.Clients.Office.Excel.Functions.SPG(A227, "SP_PCT_SHARES_OWNED_ALL_INSTITUTIONS")</f>
        <v>90.38</v>
      </c>
      <c r="N227" s="9" t="str">
        <f>_xll.SNL.Clients.Office.Excel.Functions.SPG(A227, "RD_CREDIT_RATING_GLOBAL", "Issuer Credit Rating", "Local Currency LT|0")</f>
        <v>BB-</v>
      </c>
      <c r="O227" s="9" t="str">
        <f>_xll.SNL.Clients.Office.Excel.Functions.SPG(A227, "RD_CWOL_GLOBAL", "Issuer Credit Rating", "Local Currency LT|0")</f>
        <v>Stable</v>
      </c>
      <c r="P227" s="9" t="str">
        <f>_xll.SNL.Clients.Office.Excel.Functions.SPG(A227, "RD_RATING_ACTION_GLOBAL", "Issuer Credit Rating", "Local Currency LT|0")</f>
        <v>Upgrade | CreditWatch/Outlook (09/19/2022)</v>
      </c>
      <c r="Q227" s="10">
        <f>_xll.SNL.Clients.Office.Excel.Functions.SPG(A227, "RD_LAST_REVIEW_DATE_GLOBAL", "Issuer Credit Rating", "Local Currency LT")</f>
        <v>45408</v>
      </c>
      <c r="R227" s="10">
        <f>_xll.SNL.Clients.Office.Excel.Functions.SPG(A227, "RD_CREDIT_RATING_DATE_GLOBAL", "Issuer Credit Rating", "Local Currency LT|0")</f>
        <v>44823</v>
      </c>
      <c r="S227" s="10">
        <f>_xll.SNL.Clients.Office.Excel.Functions.SPG(A227, "RD_CREDIT_WATCH_OUTLOOK_DATE_GLOBAL", "Issuer Credit Rating", "Local Currency LT|0")</f>
        <v>44823</v>
      </c>
    </row>
    <row r="228" spans="1:19">
      <c r="A228" s="12" t="s">
        <v>1869</v>
      </c>
      <c r="B228" t="str">
        <f>_xll.SNL.Clients.Office.Excel.Functions.SPG(A228,"SP_IPO_DATE")</f>
        <v/>
      </c>
      <c r="C228" s="5">
        <f>_xll.SNL.Clients.Office.Excel.Functions.SPG(A228, "SP_VOLUME_AVG_WEEKLY_TO_SHARES_OUT", , "1M")</f>
        <v>5.7489455681352384</v>
      </c>
      <c r="D228" s="5">
        <f>_xll.SNL.Clients.Office.Excel.Functions.SPG(A228, "SP_VOLUME_AVG_WEEKLY_TO_SHARES_OUT", , "3M")</f>
        <v>5.2145630703089845</v>
      </c>
      <c r="E228" s="5">
        <f>_xll.SNL.Clients.Office.Excel.Functions.SPG(A228, "SP_VOLUME_AVG_DAILY_TO_1YR_AVG_DAILY", , "1M")</f>
        <v>118.93</v>
      </c>
      <c r="F228" s="5">
        <f>_xll.SNL.Clients.Office.Excel.Functions.SPG(A228, "SP_VOLUME_AVG_DAILY_TO_1YR_AVG_DAILY", , "3M")</f>
        <v>107.88</v>
      </c>
      <c r="G228" s="9" t="str">
        <f>_xll.SNL.Clients.Office.Excel.Functions.SPG(A228, "IQ_SECTOR")</f>
        <v>Consumer Discretionary</v>
      </c>
      <c r="H228" s="9" t="str">
        <f>_xll.SNL.Clients.Office.Excel.Functions.SPG(A228, "IQ_INDUSTRY_GROUP")</f>
        <v>Consumer Durables and Apparel</v>
      </c>
      <c r="I228" s="9" t="str">
        <f>_xll.SNL.Clients.Office.Excel.Functions.SPG(A228, "IQ_INDUSTRY")</f>
        <v>Leisure Products</v>
      </c>
      <c r="J228" s="9" t="str">
        <f>_xll.SNL.Clients.Office.Excel.Functions.SPG(A228, "IQ_PRIMARY_INDUSTRY")</f>
        <v>Leisure Products</v>
      </c>
      <c r="K228" s="9" t="str">
        <f>_xll.SNL.Clients.Office.Excel.Functions.SPG(A228, "NAICS_CODE", "Primary")</f>
        <v>33993 - Doll, Toy, and Game Manufacturing</v>
      </c>
      <c r="L228" s="9" t="str">
        <f>_xll.SNL.Clients.Office.Excel.Functions.SPG(A228, "SP_TOPICTAG")</f>
        <v>Lifestyle; Virtual Goods; Animation/av Workstations; Video Games</v>
      </c>
      <c r="M228" s="5">
        <f>_xll.SNL.Clients.Office.Excel.Functions.SPG(A228, "SP_PCT_SHARES_OWNED_ALL_INSTITUTIONS")</f>
        <v>98.06</v>
      </c>
      <c r="N228" s="9" t="str">
        <f>_xll.SNL.Clients.Office.Excel.Functions.SPG(A228, "RD_CREDIT_RATING_GLOBAL", "Issuer Credit Rating", "Local Currency LT|0")</f>
        <v>BBB</v>
      </c>
      <c r="O228" s="9" t="str">
        <f>_xll.SNL.Clients.Office.Excel.Functions.SPG(A228, "RD_CWOL_GLOBAL", "Issuer Credit Rating", "Local Currency LT|0")</f>
        <v>Stable</v>
      </c>
      <c r="P228" s="9" t="str">
        <f>_xll.SNL.Clients.Office.Excel.Functions.SPG(A228, "RD_RATING_ACTION_GLOBAL", "Issuer Credit Rating", "Local Currency LT|0")</f>
        <v>Upgrade | CreditWatch/Outlook (02/12/2024)</v>
      </c>
      <c r="Q228" s="10">
        <f>_xll.SNL.Clients.Office.Excel.Functions.SPG(A228, "RD_LAST_REVIEW_DATE_GLOBAL", "Issuer Credit Rating", "Local Currency LT")</f>
        <v>45337</v>
      </c>
      <c r="R228" s="10">
        <f>_xll.SNL.Clients.Office.Excel.Functions.SPG(A228, "RD_CREDIT_RATING_DATE_GLOBAL", "Issuer Credit Rating", "Local Currency LT|0")</f>
        <v>45334</v>
      </c>
      <c r="S228" s="10">
        <f>_xll.SNL.Clients.Office.Excel.Functions.SPG(A228, "RD_CREDIT_WATCH_OUTLOOK_DATE_GLOBAL", "Issuer Credit Rating", "Local Currency LT|0")</f>
        <v>45334</v>
      </c>
    </row>
    <row r="229" spans="1:19">
      <c r="A229" s="12" t="s">
        <v>1870</v>
      </c>
      <c r="B229" s="10">
        <f>_xll.SNL.Clients.Office.Excel.Functions.SPG(A229,"SP_IPO_DATE")</f>
        <v>35593</v>
      </c>
      <c r="C229" s="5">
        <f>_xll.SNL.Clients.Office.Excel.Functions.SPG(A229, "SP_VOLUME_AVG_WEEKLY_TO_SHARES_OUT", , "1M")</f>
        <v>6.6347013689769128</v>
      </c>
      <c r="D229" s="5">
        <f>_xll.SNL.Clients.Office.Excel.Functions.SPG(A229, "SP_VOLUME_AVG_WEEKLY_TO_SHARES_OUT", , "3M")</f>
        <v>8.0587204043700282</v>
      </c>
      <c r="E229" s="5">
        <f>_xll.SNL.Clients.Office.Excel.Functions.SPG(A229, "SP_VOLUME_AVG_DAILY_TO_1YR_AVG_DAILY", , "1M")</f>
        <v>155.65</v>
      </c>
      <c r="F229" s="5">
        <f>_xll.SNL.Clients.Office.Excel.Functions.SPG(A229, "SP_VOLUME_AVG_DAILY_TO_1YR_AVG_DAILY", , "3M")</f>
        <v>189.06</v>
      </c>
      <c r="G229" s="9" t="str">
        <f>_xll.SNL.Clients.Office.Excel.Functions.SPG(A229, "IQ_SECTOR")</f>
        <v>Industrials</v>
      </c>
      <c r="H229" s="9" t="str">
        <f>_xll.SNL.Clients.Office.Excel.Functions.SPG(A229, "IQ_INDUSTRY_GROUP")</f>
        <v>Commercial and Professional Services</v>
      </c>
      <c r="I229" s="9" t="str">
        <f>_xll.SNL.Clients.Office.Excel.Functions.SPG(A229, "IQ_INDUSTRY")</f>
        <v>Professional Services</v>
      </c>
      <c r="J229" s="9" t="str">
        <f>_xll.SNL.Clients.Office.Excel.Functions.SPG(A229, "IQ_PRIMARY_INDUSTRY")</f>
        <v>Data Processing and Outsourced Services</v>
      </c>
      <c r="K229" s="9" t="str">
        <f>_xll.SNL.Clients.Office.Excel.Functions.SPG(A229, "NAICS_CODE", "Primary")</f>
        <v>518210 - Computing Infrastructure Providers, Data Processing, Web Hosting, and Related Services</v>
      </c>
      <c r="L229" s="9" t="str">
        <f>_xll.SNL.Clients.Office.Excel.Functions.SPG(A229, "SP_TOPICTAG")</f>
        <v>Data Integration; Customer Relationship Management; Cloud Infrastructure; Process Automation</v>
      </c>
      <c r="M229" s="5">
        <f>_xll.SNL.Clients.Office.Excel.Functions.SPG(A229, "SP_PCT_SHARES_OWNED_ALL_INSTITUTIONS")</f>
        <v>102.1</v>
      </c>
      <c r="N229" s="9" t="str">
        <f>_xll.SNL.Clients.Office.Excel.Functions.SPG(A229, "RD_CREDIT_RATING_GLOBAL", "Issuer Credit Rating", "Local Currency LT|0")</f>
        <v>BB+</v>
      </c>
      <c r="O229" s="9" t="str">
        <f>_xll.SNL.Clients.Office.Excel.Functions.SPG(A229, "RD_CWOL_GLOBAL", "Issuer Credit Rating", "Local Currency LT|0")</f>
        <v>Stable</v>
      </c>
      <c r="P229" s="9" t="str">
        <f>_xll.SNL.Clients.Office.Excel.Functions.SPG(A229, "RD_RATING_ACTION_GLOBAL", "Issuer Credit Rating", "Local Currency LT|0")</f>
        <v>New Rating | CreditWatch/Outlook (05/12/2021)</v>
      </c>
      <c r="Q229" s="10">
        <f>_xll.SNL.Clients.Office.Excel.Functions.SPG(A229, "RD_LAST_REVIEW_DATE_GLOBAL", "Issuer Credit Rating", "Local Currency LT")</f>
        <v>45378</v>
      </c>
      <c r="R229" s="10">
        <f>_xll.SNL.Clients.Office.Excel.Functions.SPG(A229, "RD_CREDIT_RATING_DATE_GLOBAL", "Issuer Credit Rating", "Local Currency LT|0")</f>
        <v>44328</v>
      </c>
      <c r="S229" s="10">
        <f>_xll.SNL.Clients.Office.Excel.Functions.SPG(A229, "RD_CREDIT_WATCH_OUTLOOK_DATE_GLOBAL", "Issuer Credit Rating", "Local Currency LT|0")</f>
        <v>44328</v>
      </c>
    </row>
    <row r="230" spans="1:19">
      <c r="A230" s="12" t="s">
        <v>1871</v>
      </c>
      <c r="B230" s="10">
        <f>_xll.SNL.Clients.Office.Excel.Functions.SPG(A230,"SP_IPO_DATE")</f>
        <v>42592</v>
      </c>
      <c r="C230" s="5">
        <f>_xll.SNL.Clients.Office.Excel.Functions.SPG(A230, "SP_VOLUME_AVG_WEEKLY_TO_SHARES_OUT", , "1M")</f>
        <v>3.8131641762072359</v>
      </c>
      <c r="D230" s="5">
        <f>_xll.SNL.Clients.Office.Excel.Functions.SPG(A230, "SP_VOLUME_AVG_WEEKLY_TO_SHARES_OUT", , "3M")</f>
        <v>4.4064097712308792</v>
      </c>
      <c r="E230" s="5">
        <f>_xll.SNL.Clients.Office.Excel.Functions.SPG(A230, "SP_VOLUME_AVG_DAILY_TO_1YR_AVG_DAILY", , "1M")</f>
        <v>81.98</v>
      </c>
      <c r="F230" s="5">
        <f>_xll.SNL.Clients.Office.Excel.Functions.SPG(A230, "SP_VOLUME_AVG_DAILY_TO_1YR_AVG_DAILY", , "3M")</f>
        <v>94.73</v>
      </c>
      <c r="G230" s="9" t="str">
        <f>_xll.SNL.Clients.Office.Excel.Functions.SPG(A230, "IQ_SECTOR")</f>
        <v>Health Care</v>
      </c>
      <c r="H230" s="9" t="str">
        <f>_xll.SNL.Clients.Office.Excel.Functions.SPG(A230, "IQ_INDUSTRY_GROUP")</f>
        <v>Pharmaceuticals, Biotechnology and Life Sciences</v>
      </c>
      <c r="I230" s="9" t="str">
        <f>_xll.SNL.Clients.Office.Excel.Functions.SPG(A230, "IQ_INDUSTRY")</f>
        <v>Life Sciences Tools and Services</v>
      </c>
      <c r="J230" s="9" t="str">
        <f>_xll.SNL.Clients.Office.Excel.Functions.SPG(A230, "IQ_PRIMARY_INDUSTRY")</f>
        <v>Life Sciences Tools and Services</v>
      </c>
      <c r="K230" s="9" t="str">
        <f>_xll.SNL.Clients.Office.Excel.Functions.SPG(A230, "NAICS_CODE", "Primary")</f>
        <v>541714 - Research and Development in Biotechnology (except Nanobiotechnology)</v>
      </c>
      <c r="L230" s="9" t="str">
        <f>_xll.SNL.Clients.Office.Excel.Functions.SPG(A230, "SP_TOPICTAG")</f>
        <v>Health Diagnostics; Diabetes; Cardiovascular; Infectious Diseases; Neurology; Oncology; Respiratory</v>
      </c>
      <c r="M230" s="5">
        <f>_xll.SNL.Clients.Office.Excel.Functions.SPG(A230, "SP_PCT_SHARES_OWNED_ALL_INSTITUTIONS")</f>
        <v>82.93</v>
      </c>
      <c r="N230" s="9" t="str">
        <f>_xll.SNL.Clients.Office.Excel.Functions.SPG(A230, "RD_CREDIT_RATING_GLOBAL", "Issuer Credit Rating", "Local Currency LT|0")</f>
        <v>NR</v>
      </c>
      <c r="O230" s="9" t="str">
        <f>_xll.SNL.Clients.Office.Excel.Functions.SPG(A230, "RD_CWOL_GLOBAL", "Issuer Credit Rating", "Local Currency LT|0")</f>
        <v>NR</v>
      </c>
      <c r="P230" s="9" t="str">
        <f>_xll.SNL.Clients.Office.Excel.Functions.SPG(A230, "RD_RATING_ACTION_GLOBAL", "Issuer Credit Rating", "Local Currency LT|0")</f>
        <v>Not Rated | CreditWatch/Outlook (12/16/2016)</v>
      </c>
      <c r="Q230" s="10" t="str">
        <f>_xll.SNL.Clients.Office.Excel.Functions.SPG(A230, "RD_LAST_REVIEW_DATE_GLOBAL", "Issuer Credit Rating", "Local Currency LT")</f>
        <v/>
      </c>
      <c r="R230" s="10">
        <f>_xll.SNL.Clients.Office.Excel.Functions.SPG(A230, "RD_CREDIT_RATING_DATE_GLOBAL", "Issuer Credit Rating", "Local Currency LT|0")</f>
        <v>42720</v>
      </c>
      <c r="S230" s="10">
        <f>_xll.SNL.Clients.Office.Excel.Functions.SPG(A230, "RD_CREDIT_WATCH_OUTLOOK_DATE_GLOBAL", "Issuer Credit Rating", "Local Currency LT|0")</f>
        <v>42720</v>
      </c>
    </row>
    <row r="231" spans="1:19">
      <c r="A231" s="12" t="s">
        <v>1872</v>
      </c>
      <c r="B231" s="10">
        <f>_xll.SNL.Clients.Office.Excel.Functions.SPG(A231,"SP_IPO_DATE")</f>
        <v>33457</v>
      </c>
      <c r="C231" s="5">
        <f>_xll.SNL.Clients.Office.Excel.Functions.SPG(A231, "SP_VOLUME_AVG_WEEKLY_TO_SHARES_OUT", , "1M")</f>
        <v>3.3600393028827029</v>
      </c>
      <c r="D231" s="5">
        <f>_xll.SNL.Clients.Office.Excel.Functions.SPG(A231, "SP_VOLUME_AVG_WEEKLY_TO_SHARES_OUT", , "3M")</f>
        <v>3.1088405370142169</v>
      </c>
      <c r="E231" s="5">
        <f>_xll.SNL.Clients.Office.Excel.Functions.SPG(A231, "SP_VOLUME_AVG_DAILY_TO_1YR_AVG_DAILY", , "1M")</f>
        <v>97.34</v>
      </c>
      <c r="F231" s="5">
        <f>_xll.SNL.Clients.Office.Excel.Functions.SPG(A231, "SP_VOLUME_AVG_DAILY_TO_1YR_AVG_DAILY", , "3M")</f>
        <v>90.06</v>
      </c>
      <c r="G231" s="9" t="str">
        <f>_xll.SNL.Clients.Office.Excel.Functions.SPG(A231, "IQ_SECTOR")</f>
        <v>Financials</v>
      </c>
      <c r="H231" s="9" t="str">
        <f>_xll.SNL.Clients.Office.Excel.Functions.SPG(A231, "IQ_INDUSTRY_GROUP")</f>
        <v>Financial Services</v>
      </c>
      <c r="I231" s="9" t="str">
        <f>_xll.SNL.Clients.Office.Excel.Functions.SPG(A231, "IQ_INDUSTRY")</f>
        <v>Financial Services</v>
      </c>
      <c r="J231" s="9" t="str">
        <f>_xll.SNL.Clients.Office.Excel.Functions.SPG(A231, "IQ_PRIMARY_INDUSTRY")</f>
        <v>Commercial and Residential Mortgage Finance</v>
      </c>
      <c r="K231" s="9" t="str">
        <f>_xll.SNL.Clients.Office.Excel.Functions.SPG(A231, "NAICS_CODE", "Primary")</f>
        <v>524126 - Direct Property and Casualty Insurance Carriers</v>
      </c>
      <c r="L231" s="9" t="str">
        <f>_xll.SNL.Clients.Office.Excel.Functions.SPG(A231, "SP_TOPICTAG")</f>
        <v/>
      </c>
      <c r="M231" s="5">
        <f>_xll.SNL.Clients.Office.Excel.Functions.SPG(A231, "SP_PCT_SHARES_OWNED_ALL_INSTITUTIONS")</f>
        <v>99.64</v>
      </c>
      <c r="N231" s="9" t="str">
        <f>_xll.SNL.Clients.Office.Excel.Functions.SPG(A231, "RD_CREDIT_RATING_GLOBAL", "Issuer Credit Rating", "Local Currency LT|0")</f>
        <v>BBB-</v>
      </c>
      <c r="O231" s="9" t="str">
        <f>_xll.SNL.Clients.Office.Excel.Functions.SPG(A231, "RD_CWOL_GLOBAL", "Issuer Credit Rating", "Local Currency LT|0")</f>
        <v>Stable</v>
      </c>
      <c r="P231" s="9" t="str">
        <f>_xll.SNL.Clients.Office.Excel.Functions.SPG(A231, "RD_RATING_ACTION_GLOBAL", "Issuer Credit Rating", "Local Currency LT|0")</f>
        <v>Upgrade | CreditWatch/Outlook (01/08/2024)</v>
      </c>
      <c r="Q231" s="10">
        <f>_xll.SNL.Clients.Office.Excel.Functions.SPG(A231, "RD_LAST_REVIEW_DATE_GLOBAL", "Issuer Credit Rating", "Local Currency LT")</f>
        <v>45645</v>
      </c>
      <c r="R231" s="10">
        <f>_xll.SNL.Clients.Office.Excel.Functions.SPG(A231, "RD_CREDIT_RATING_DATE_GLOBAL", "Issuer Credit Rating", "Local Currency LT|0")</f>
        <v>45299</v>
      </c>
      <c r="S231" s="10">
        <f>_xll.SNL.Clients.Office.Excel.Functions.SPG(A231, "RD_CREDIT_WATCH_OUTLOOK_DATE_GLOBAL", "Issuer Credit Rating", "Local Currency LT|0")</f>
        <v>45299</v>
      </c>
    </row>
    <row r="232" spans="1:19">
      <c r="A232" s="12" t="s">
        <v>1873</v>
      </c>
      <c r="B232" s="10">
        <f>_xll.SNL.Clients.Office.Excel.Functions.SPG(A232,"SP_IPO_DATE")</f>
        <v>36249.041666666664</v>
      </c>
      <c r="C232" s="5">
        <f>_xll.SNL.Clients.Office.Excel.Functions.SPG(A232, "SP_VOLUME_AVG_WEEKLY_TO_SHARES_OUT", , "1M")</f>
        <v>6.3356968793341117</v>
      </c>
      <c r="D232" s="5">
        <f>_xll.SNL.Clients.Office.Excel.Functions.SPG(A232, "SP_VOLUME_AVG_WEEKLY_TO_SHARES_OUT", , "3M")</f>
        <v>5.8752657235768782</v>
      </c>
      <c r="E232" s="5">
        <f>_xll.SNL.Clients.Office.Excel.Functions.SPG(A232, "SP_VOLUME_AVG_DAILY_TO_1YR_AVG_DAILY", , "1M")</f>
        <v>102.17</v>
      </c>
      <c r="F232" s="5">
        <f>_xll.SNL.Clients.Office.Excel.Functions.SPG(A232, "SP_VOLUME_AVG_DAILY_TO_1YR_AVG_DAILY", , "3M")</f>
        <v>94.75</v>
      </c>
      <c r="G232" s="9" t="str">
        <f>_xll.SNL.Clients.Office.Excel.Functions.SPG(A232, "IQ_SECTOR")</f>
        <v>Information Technology</v>
      </c>
      <c r="H232" s="9" t="str">
        <f>_xll.SNL.Clients.Office.Excel.Functions.SPG(A232, "IQ_INDUSTRY_GROUP")</f>
        <v>Semiconductors and Semiconductor Equipment</v>
      </c>
      <c r="I232" s="9" t="str">
        <f>_xll.SNL.Clients.Office.Excel.Functions.SPG(A232, "IQ_INDUSTRY")</f>
        <v>Semiconductors and Semiconductor Equipment</v>
      </c>
      <c r="J232" s="9" t="str">
        <f>_xll.SNL.Clients.Office.Excel.Functions.SPG(A232, "IQ_PRIMARY_INDUSTRY")</f>
        <v>Semiconductor Materials and Equipment</v>
      </c>
      <c r="K232" s="9" t="str">
        <f>_xll.SNL.Clients.Office.Excel.Functions.SPG(A232, "NAICS_CODE", "Primary")</f>
        <v>334515 - Instrument Manufacturing for Measuring and Testing Electricity and Electrical Signals</v>
      </c>
      <c r="L232" s="9" t="str">
        <f>_xll.SNL.Clients.Office.Excel.Functions.SPG(A232, "SP_TOPICTAG")</f>
        <v>Environmental Engineering; 3D Printing</v>
      </c>
      <c r="M232" s="5">
        <f>_xll.SNL.Clients.Office.Excel.Functions.SPG(A232, "SP_PCT_SHARES_OWNED_ALL_INSTITUTIONS")</f>
        <v>105.44</v>
      </c>
      <c r="N232" s="9" t="str">
        <f>_xll.SNL.Clients.Office.Excel.Functions.SPG(A232, "RD_CREDIT_RATING_GLOBAL", "Issuer Credit Rating", "Local Currency LT|0")</f>
        <v>BB</v>
      </c>
      <c r="O232" s="9" t="str">
        <f>_xll.SNL.Clients.Office.Excel.Functions.SPG(A232, "RD_CWOL_GLOBAL", "Issuer Credit Rating", "Local Currency LT|0")</f>
        <v>Stable</v>
      </c>
      <c r="P232" s="9" t="str">
        <f>_xll.SNL.Clients.Office.Excel.Functions.SPG(A232, "RD_RATING_ACTION_GLOBAL", "Issuer Credit Rating", "Local Currency LT|0")</f>
        <v>Downgrade | CreditWatch/Outlook (10/01/2021)</v>
      </c>
      <c r="Q232" s="10">
        <f>_xll.SNL.Clients.Office.Excel.Functions.SPG(A232, "RD_LAST_REVIEW_DATE_GLOBAL", "Issuer Credit Rating", "Local Currency LT")</f>
        <v>45373</v>
      </c>
      <c r="R232" s="10">
        <f>_xll.SNL.Clients.Office.Excel.Functions.SPG(A232, "RD_CREDIT_RATING_DATE_GLOBAL", "Issuer Credit Rating", "Local Currency LT|0")</f>
        <v>44470</v>
      </c>
      <c r="S232" s="10">
        <f>_xll.SNL.Clients.Office.Excel.Functions.SPG(A232, "RD_CREDIT_WATCH_OUTLOOK_DATE_GLOBAL", "Issuer Credit Rating", "Local Currency LT|0")</f>
        <v>44470</v>
      </c>
    </row>
    <row r="233" spans="1:19">
      <c r="A233" s="12" t="s">
        <v>1874</v>
      </c>
      <c r="B233" s="10">
        <f>_xll.SNL.Clients.Office.Excel.Functions.SPG(A233,"SP_IPO_DATE")</f>
        <v>38474</v>
      </c>
      <c r="C233" s="5">
        <f>_xll.SNL.Clients.Office.Excel.Functions.SPG(A233, "SP_VOLUME_AVG_WEEKLY_TO_SHARES_OUT", , "1M")</f>
        <v>1.3037441475214369</v>
      </c>
      <c r="D233" s="5">
        <f>_xll.SNL.Clients.Office.Excel.Functions.SPG(A233, "SP_VOLUME_AVG_WEEKLY_TO_SHARES_OUT", , "3M")</f>
        <v>1.5623946771662087</v>
      </c>
      <c r="E233" s="5">
        <f>_xll.SNL.Clients.Office.Excel.Functions.SPG(A233, "SP_VOLUME_AVG_DAILY_TO_1YR_AVG_DAILY", , "1M")</f>
        <v>93.85</v>
      </c>
      <c r="F233" s="5">
        <f>_xll.SNL.Clients.Office.Excel.Functions.SPG(A233, "SP_VOLUME_AVG_DAILY_TO_1YR_AVG_DAILY", , "3M")</f>
        <v>112.47</v>
      </c>
      <c r="G233" s="9" t="str">
        <f>_xll.SNL.Clients.Office.Excel.Functions.SPG(A233, "IQ_SECTOR")</f>
        <v>Financials</v>
      </c>
      <c r="H233" s="9" t="str">
        <f>_xll.SNL.Clients.Office.Excel.Functions.SPG(A233, "IQ_INDUSTRY_GROUP")</f>
        <v>Financial Services</v>
      </c>
      <c r="I233" s="9" t="str">
        <f>_xll.SNL.Clients.Office.Excel.Functions.SPG(A233, "IQ_INDUSTRY")</f>
        <v>Capital Markets</v>
      </c>
      <c r="J233" s="9" t="str">
        <f>_xll.SNL.Clients.Office.Excel.Functions.SPG(A233, "IQ_PRIMARY_INDUSTRY")</f>
        <v>Financial Exchanges and Data</v>
      </c>
      <c r="K233" s="9" t="str">
        <f>_xll.SNL.Clients.Office.Excel.Functions.SPG(A233, "NAICS_CODE", "Primary")</f>
        <v>561450 - Credit Bureaus</v>
      </c>
      <c r="L233" s="9" t="str">
        <f>_xll.SNL.Clients.Office.Excel.Functions.SPG(A233, "SP_TOPICTAG")</f>
        <v>Online Analysis and Reference; Data Integration; Fintech; Predictive Analytics; Digital Asset Management; Text Analytics</v>
      </c>
      <c r="M233" s="5">
        <f>_xll.SNL.Clients.Office.Excel.Functions.SPG(A233, "SP_PCT_SHARES_OWNED_ALL_INSTITUTIONS")</f>
        <v>63.28</v>
      </c>
      <c r="N233" s="9" t="str">
        <f>_xll.SNL.Clients.Office.Excel.Functions.SPG(A233, "RD_CREDIT_RATING_GLOBAL", "Issuer Credit Rating", "Local Currency LT|0")</f>
        <v/>
      </c>
      <c r="O233" s="9" t="str">
        <f>_xll.SNL.Clients.Office.Excel.Functions.SPG(A233, "RD_CWOL_GLOBAL", "Issuer Credit Rating", "Local Currency LT|0")</f>
        <v/>
      </c>
      <c r="P233" s="9" t="str">
        <f>_xll.SNL.Clients.Office.Excel.Functions.SPG(A233, "RD_RATING_ACTION_GLOBAL", "Issuer Credit Rating", "Local Currency LT|0")</f>
        <v/>
      </c>
      <c r="Q233" s="10" t="str">
        <f>_xll.SNL.Clients.Office.Excel.Functions.SPG(A233, "RD_LAST_REVIEW_DATE_GLOBAL", "Issuer Credit Rating", "Local Currency LT")</f>
        <v/>
      </c>
      <c r="R233" s="10" t="str">
        <f>_xll.SNL.Clients.Office.Excel.Functions.SPG(A233, "RD_CREDIT_RATING_DATE_GLOBAL", "Issuer Credit Rating", "Local Currency LT|0")</f>
        <v/>
      </c>
      <c r="S233" s="10" t="str">
        <f>_xll.SNL.Clients.Office.Excel.Functions.SPG(A233, "RD_CREDIT_WATCH_OUTLOOK_DATE_GLOBAL", "Issuer Credit Rating", "Local Currency LT|0")</f>
        <v/>
      </c>
    </row>
    <row r="234" spans="1:19">
      <c r="A234" s="12" t="s">
        <v>1875</v>
      </c>
      <c r="B234" t="str">
        <f>_xll.SNL.Clients.Office.Excel.Functions.SPG(A234,"SP_IPO_DATE")</f>
        <v/>
      </c>
      <c r="C234" s="5">
        <f>_xll.SNL.Clients.Office.Excel.Functions.SPG(A234, "SP_VOLUME_AVG_WEEKLY_TO_SHARES_OUT", , "1M")</f>
        <v>1.6009408498841835</v>
      </c>
      <c r="D234" s="5">
        <f>_xll.SNL.Clients.Office.Excel.Functions.SPG(A234, "SP_VOLUME_AVG_WEEKLY_TO_SHARES_OUT", , "3M")</f>
        <v>2.1617107611554798</v>
      </c>
      <c r="E234" s="5">
        <f>_xll.SNL.Clients.Office.Excel.Functions.SPG(A234, "SP_VOLUME_AVG_DAILY_TO_1YR_AVG_DAILY", , "1M")</f>
        <v>79.150000000000006</v>
      </c>
      <c r="F234" s="5">
        <f>_xll.SNL.Clients.Office.Excel.Functions.SPG(A234, "SP_VOLUME_AVG_DAILY_TO_1YR_AVG_DAILY", , "3M")</f>
        <v>106.87</v>
      </c>
      <c r="G234" s="9" t="str">
        <f>_xll.SNL.Clients.Office.Excel.Functions.SPG(A234, "IQ_SECTOR")</f>
        <v>Industrials</v>
      </c>
      <c r="H234" s="9" t="str">
        <f>_xll.SNL.Clients.Office.Excel.Functions.SPG(A234, "IQ_INDUSTRY_GROUP")</f>
        <v>Commercial and Professional Services</v>
      </c>
      <c r="I234" s="9" t="str">
        <f>_xll.SNL.Clients.Office.Excel.Functions.SPG(A234, "IQ_INDUSTRY")</f>
        <v>Commercial Services and Supplies</v>
      </c>
      <c r="J234" s="9" t="str">
        <f>_xll.SNL.Clients.Office.Excel.Functions.SPG(A234, "IQ_PRIMARY_INDUSTRY")</f>
        <v>Office Services and Supplies</v>
      </c>
      <c r="K234" s="9" t="str">
        <f>_xll.SNL.Clients.Office.Excel.Functions.SPG(A234, "NAICS_CODE", "Primary")</f>
        <v>334513 - Instruments and Related Products Manufacturing for Measuring, Displaying, and Controlling Industrial Process Variables</v>
      </c>
      <c r="L234" s="9" t="str">
        <f>_xll.SNL.Clients.Office.Excel.Functions.SPG(A234, "SP_TOPICTAG")</f>
        <v>Environmental Engineering; Physical Security; RFID (Radio Frequency Identification); Sensors; Smart Building; Pollution Control</v>
      </c>
      <c r="M234" s="5">
        <f>_xll.SNL.Clients.Office.Excel.Functions.SPG(A234, "SP_PCT_SHARES_OWNED_ALL_INSTITUTIONS")</f>
        <v>80.62</v>
      </c>
      <c r="N234" s="9" t="str">
        <f>_xll.SNL.Clients.Office.Excel.Functions.SPG(A234, "RD_CREDIT_RATING_GLOBAL", "Issuer Credit Rating", "Local Currency LT|0")</f>
        <v/>
      </c>
      <c r="O234" s="9" t="str">
        <f>_xll.SNL.Clients.Office.Excel.Functions.SPG(A234, "RD_CWOL_GLOBAL", "Issuer Credit Rating", "Local Currency LT|0")</f>
        <v/>
      </c>
      <c r="P234" s="9" t="str">
        <f>_xll.SNL.Clients.Office.Excel.Functions.SPG(A234, "RD_RATING_ACTION_GLOBAL", "Issuer Credit Rating", "Local Currency LT|0")</f>
        <v/>
      </c>
      <c r="Q234" s="10" t="str">
        <f>_xll.SNL.Clients.Office.Excel.Functions.SPG(A234, "RD_LAST_REVIEW_DATE_GLOBAL", "Issuer Credit Rating", "Local Currency LT")</f>
        <v/>
      </c>
      <c r="R234" s="10" t="str">
        <f>_xll.SNL.Clients.Office.Excel.Functions.SPG(A234, "RD_CREDIT_RATING_DATE_GLOBAL", "Issuer Credit Rating", "Local Currency LT|0")</f>
        <v/>
      </c>
      <c r="S234" s="10" t="str">
        <f>_xll.SNL.Clients.Office.Excel.Functions.SPG(A234, "RD_CREDIT_WATCH_OUTLOOK_DATE_GLOBAL", "Issuer Credit Rating", "Local Currency LT|0")</f>
        <v/>
      </c>
    </row>
    <row r="235" spans="1:19">
      <c r="A235" s="12" t="s">
        <v>1876</v>
      </c>
      <c r="B235" s="10">
        <f>_xll.SNL.Clients.Office.Excel.Functions.SPG(A235,"SP_IPO_DATE")</f>
        <v>35053</v>
      </c>
      <c r="C235" s="5">
        <f>_xll.SNL.Clients.Office.Excel.Functions.SPG(A235, "SP_VOLUME_AVG_WEEKLY_TO_SHARES_OUT", , "1M")</f>
        <v>5.5473308132219739</v>
      </c>
      <c r="D235" s="5">
        <f>_xll.SNL.Clients.Office.Excel.Functions.SPG(A235, "SP_VOLUME_AVG_WEEKLY_TO_SHARES_OUT", , "3M")</f>
        <v>5.8058715997533969</v>
      </c>
      <c r="E235" s="5">
        <f>_xll.SNL.Clients.Office.Excel.Functions.SPG(A235, "SP_VOLUME_AVG_DAILY_TO_1YR_AVG_DAILY", , "1M")</f>
        <v>102.42</v>
      </c>
      <c r="F235" s="5">
        <f>_xll.SNL.Clients.Office.Excel.Functions.SPG(A235, "SP_VOLUME_AVG_DAILY_TO_1YR_AVG_DAILY", , "3M")</f>
        <v>107.2</v>
      </c>
      <c r="G235" s="9" t="str">
        <f>_xll.SNL.Clients.Office.Excel.Functions.SPG(A235, "IQ_SECTOR")</f>
        <v>Industrials</v>
      </c>
      <c r="H235" s="9" t="str">
        <f>_xll.SNL.Clients.Office.Excel.Functions.SPG(A235, "IQ_INDUSTRY_GROUP")</f>
        <v>Capital Goods</v>
      </c>
      <c r="I235" s="9" t="str">
        <f>_xll.SNL.Clients.Office.Excel.Functions.SPG(A235, "IQ_INDUSTRY")</f>
        <v>Trading Companies and Distributors</v>
      </c>
      <c r="J235" s="9" t="str">
        <f>_xll.SNL.Clients.Office.Excel.Functions.SPG(A235, "IQ_PRIMARY_INDUSTRY")</f>
        <v>Trading Companies and Distributors</v>
      </c>
      <c r="K235" s="9" t="str">
        <f>_xll.SNL.Clients.Office.Excel.Functions.SPG(A235, "NAICS_CODE", "Primary")</f>
        <v>423830 - Industrial Machinery and Equipment Merchant Wholesalers</v>
      </c>
      <c r="L235" s="9" t="str">
        <f>_xll.SNL.Clients.Office.Excel.Functions.SPG(A235, "SP_TOPICTAG")</f>
        <v>Courier Service</v>
      </c>
      <c r="M235" s="5">
        <f>_xll.SNL.Clients.Office.Excel.Functions.SPG(A235, "SP_PCT_SHARES_OWNED_ALL_INSTITUTIONS")</f>
        <v>81.44</v>
      </c>
      <c r="N235" s="9" t="str">
        <f>_xll.SNL.Clients.Office.Excel.Functions.SPG(A235, "RD_CREDIT_RATING_GLOBAL", "Issuer Credit Rating", "Local Currency LT|0")</f>
        <v/>
      </c>
      <c r="O235" s="9" t="str">
        <f>_xll.SNL.Clients.Office.Excel.Functions.SPG(A235, "RD_CWOL_GLOBAL", "Issuer Credit Rating", "Local Currency LT|0")</f>
        <v/>
      </c>
      <c r="P235" s="9" t="str">
        <f>_xll.SNL.Clients.Office.Excel.Functions.SPG(A235, "RD_RATING_ACTION_GLOBAL", "Issuer Credit Rating", "Local Currency LT|0")</f>
        <v/>
      </c>
      <c r="Q235" s="10" t="str">
        <f>_xll.SNL.Clients.Office.Excel.Functions.SPG(A235, "RD_LAST_REVIEW_DATE_GLOBAL", "Issuer Credit Rating", "Local Currency LT")</f>
        <v/>
      </c>
      <c r="R235" s="10" t="str">
        <f>_xll.SNL.Clients.Office.Excel.Functions.SPG(A235, "RD_CREDIT_RATING_DATE_GLOBAL", "Issuer Credit Rating", "Local Currency LT|0")</f>
        <v/>
      </c>
      <c r="S235" s="10" t="str">
        <f>_xll.SNL.Clients.Office.Excel.Functions.SPG(A235, "RD_CREDIT_WATCH_OUTLOOK_DATE_GLOBAL", "Issuer Credit Rating", "Local Currency LT|0")</f>
        <v/>
      </c>
    </row>
    <row r="236" spans="1:19">
      <c r="A236" s="12" t="s">
        <v>1877</v>
      </c>
      <c r="B236" t="str">
        <f>_xll.SNL.Clients.Office.Excel.Functions.SPG(A236,"SP_IPO_DATE")</f>
        <v/>
      </c>
      <c r="C236" s="5">
        <f>_xll.SNL.Clients.Office.Excel.Functions.SPG(A236, "SP_VOLUME_AVG_WEEKLY_TO_SHARES_OUT", , "1M")</f>
        <v>3.3472968872796502</v>
      </c>
      <c r="D236" s="5">
        <f>_xll.SNL.Clients.Office.Excel.Functions.SPG(A236, "SP_VOLUME_AVG_WEEKLY_TO_SHARES_OUT", , "3M")</f>
        <v>5.6293547319278767</v>
      </c>
      <c r="E236" s="5">
        <f>_xll.SNL.Clients.Office.Excel.Functions.SPG(A236, "SP_VOLUME_AVG_DAILY_TO_1YR_AVG_DAILY", , "1M")</f>
        <v>87.63</v>
      </c>
      <c r="F236" s="5">
        <f>_xll.SNL.Clients.Office.Excel.Functions.SPG(A236, "SP_VOLUME_AVG_DAILY_TO_1YR_AVG_DAILY", , "3M")</f>
        <v>147.37</v>
      </c>
      <c r="G236" s="9" t="str">
        <f>_xll.SNL.Clients.Office.Excel.Functions.SPG(A236, "IQ_SECTOR")</f>
        <v>Industrials</v>
      </c>
      <c r="H236" s="9" t="str">
        <f>_xll.SNL.Clients.Office.Excel.Functions.SPG(A236, "IQ_INDUSTRY_GROUP")</f>
        <v>Capital Goods</v>
      </c>
      <c r="I236" s="9" t="str">
        <f>_xll.SNL.Clients.Office.Excel.Functions.SPG(A236, "IQ_INDUSTRY")</f>
        <v>Machinery</v>
      </c>
      <c r="J236" s="9" t="str">
        <f>_xll.SNL.Clients.Office.Excel.Functions.SPG(A236, "IQ_PRIMARY_INDUSTRY")</f>
        <v>Industrial Machinery and Supplies and Components</v>
      </c>
      <c r="K236" s="9" t="str">
        <f>_xll.SNL.Clients.Office.Excel.Functions.SPG(A236, "NAICS_CODE", "Primary")</f>
        <v>3314 - Nonferrous Metal (except Aluminum) Production and Processing</v>
      </c>
      <c r="L236" s="9" t="str">
        <f>_xll.SNL.Clients.Office.Excel.Functions.SPG(A236, "SP_TOPICTAG")</f>
        <v>Environmental Engineering; Industrial Automation; Water Purification</v>
      </c>
      <c r="M236" s="5">
        <f>_xll.SNL.Clients.Office.Excel.Functions.SPG(A236, "SP_PCT_SHARES_OWNED_ALL_INSTITUTIONS")</f>
        <v>89.26</v>
      </c>
      <c r="N236" s="9" t="str">
        <f>_xll.SNL.Clients.Office.Excel.Functions.SPG(A236, "RD_CREDIT_RATING_GLOBAL", "Issuer Credit Rating", "Local Currency LT|0")</f>
        <v/>
      </c>
      <c r="O236" s="9" t="str">
        <f>_xll.SNL.Clients.Office.Excel.Functions.SPG(A236, "RD_CWOL_GLOBAL", "Issuer Credit Rating", "Local Currency LT|0")</f>
        <v/>
      </c>
      <c r="P236" s="9" t="str">
        <f>_xll.SNL.Clients.Office.Excel.Functions.SPG(A236, "RD_RATING_ACTION_GLOBAL", "Issuer Credit Rating", "Local Currency LT|0")</f>
        <v/>
      </c>
      <c r="Q236" s="10" t="str">
        <f>_xll.SNL.Clients.Office.Excel.Functions.SPG(A236, "RD_LAST_REVIEW_DATE_GLOBAL", "Issuer Credit Rating", "Local Currency LT")</f>
        <v/>
      </c>
      <c r="R236" s="10" t="str">
        <f>_xll.SNL.Clients.Office.Excel.Functions.SPG(A236, "RD_CREDIT_RATING_DATE_GLOBAL", "Issuer Credit Rating", "Local Currency LT|0")</f>
        <v/>
      </c>
      <c r="S236" s="10" t="str">
        <f>_xll.SNL.Clients.Office.Excel.Functions.SPG(A236, "RD_CREDIT_WATCH_OUTLOOK_DATE_GLOBAL", "Issuer Credit Rating", "Local Currency LT|0")</f>
        <v/>
      </c>
    </row>
    <row r="237" spans="1:19">
      <c r="A237" s="12" t="s">
        <v>1878</v>
      </c>
      <c r="B237" t="str">
        <f>_xll.SNL.Clients.Office.Excel.Functions.SPG(A237,"SP_IPO_DATE")</f>
        <v/>
      </c>
      <c r="C237" s="5" t="str">
        <f>_xll.SNL.Clients.Office.Excel.Functions.SPG(A237, "SP_VOLUME_AVG_WEEKLY_TO_SHARES_OUT", , "1M")</f>
        <v>NA</v>
      </c>
      <c r="D237" s="5" t="str">
        <f>_xll.SNL.Clients.Office.Excel.Functions.SPG(A237, "SP_VOLUME_AVG_WEEKLY_TO_SHARES_OUT", , "3M")</f>
        <v>NA</v>
      </c>
      <c r="E237" s="5">
        <f>_xll.SNL.Clients.Office.Excel.Functions.SPG(A237, "SP_VOLUME_AVG_DAILY_TO_1YR_AVG_DAILY", , "1M")</f>
        <v>165</v>
      </c>
      <c r="F237" s="5">
        <f>_xll.SNL.Clients.Office.Excel.Functions.SPG(A237, "SP_VOLUME_AVG_DAILY_TO_1YR_AVG_DAILY", , "3M")</f>
        <v>121.24</v>
      </c>
      <c r="G237" s="9" t="str">
        <f>_xll.SNL.Clients.Office.Excel.Functions.SPG(A237, "IQ_SECTOR")</f>
        <v>Energy</v>
      </c>
      <c r="H237" s="9" t="str">
        <f>_xll.SNL.Clients.Office.Excel.Functions.SPG(A237, "IQ_INDUSTRY_GROUP")</f>
        <v>Energy</v>
      </c>
      <c r="I237" s="9" t="str">
        <f>_xll.SNL.Clients.Office.Excel.Functions.SPG(A237, "IQ_INDUSTRY")</f>
        <v>Oil, Gas and Consumable Fuels</v>
      </c>
      <c r="J237" s="9" t="str">
        <f>_xll.SNL.Clients.Office.Excel.Functions.SPG(A237, "IQ_PRIMARY_INDUSTRY")</f>
        <v>Oil and Gas Exploration and Production</v>
      </c>
      <c r="K237" s="9" t="str">
        <f>_xll.SNL.Clients.Office.Excel.Functions.SPG(A237, "NAICS_CODE", "Primary")</f>
        <v>2111 - Oil and Gas Extraction</v>
      </c>
      <c r="L237" s="9" t="str">
        <f>_xll.SNL.Clients.Office.Excel.Functions.SPG(A237, "SP_TOPICTAG")</f>
        <v/>
      </c>
      <c r="M237" s="5">
        <f>_xll.SNL.Clients.Office.Excel.Functions.SPG(A237, "SP_PCT_SHARES_OWNED_ALL_INSTITUTIONS")</f>
        <v>84.85</v>
      </c>
      <c r="N237" s="9" t="str">
        <f>_xll.SNL.Clients.Office.Excel.Functions.SPG(A237, "RD_CREDIT_RATING_GLOBAL", "Issuer Credit Rating", "Local Currency LT|0")</f>
        <v>BB+</v>
      </c>
      <c r="O237" s="9" t="str">
        <f>_xll.SNL.Clients.Office.Excel.Functions.SPG(A237, "RD_CWOL_GLOBAL", "Issuer Credit Rating", "Local Currency LT|0")</f>
        <v>Stable</v>
      </c>
      <c r="P237" s="9" t="str">
        <f>_xll.SNL.Clients.Office.Excel.Functions.SPG(A237, "RD_RATING_ACTION_GLOBAL", "Issuer Credit Rating", "Local Currency LT|0")</f>
        <v>Upgrade | CreditWatch/Outlook (04/06/2023)</v>
      </c>
      <c r="Q237" s="10">
        <f>_xll.SNL.Clients.Office.Excel.Functions.SPG(A237, "RD_LAST_REVIEW_DATE_GLOBAL", "Issuer Credit Rating", "Local Currency LT")</f>
        <v>45432</v>
      </c>
      <c r="R237" s="10">
        <f>_xll.SNL.Clients.Office.Excel.Functions.SPG(A237, "RD_CREDIT_RATING_DATE_GLOBAL", "Issuer Credit Rating", "Local Currency LT|0")</f>
        <v>45022</v>
      </c>
      <c r="S237" s="10">
        <f>_xll.SNL.Clients.Office.Excel.Functions.SPG(A237, "RD_CREDIT_WATCH_OUTLOOK_DATE_GLOBAL", "Issuer Credit Rating", "Local Currency LT|0")</f>
        <v>45022</v>
      </c>
    </row>
    <row r="238" spans="1:19">
      <c r="A238" s="12" t="s">
        <v>1879</v>
      </c>
      <c r="B238" t="str">
        <f>_xll.SNL.Clients.Office.Excel.Functions.SPG(A238,"SP_IPO_DATE")</f>
        <v/>
      </c>
      <c r="C238" s="5">
        <f>_xll.SNL.Clients.Office.Excel.Functions.SPG(A238, "SP_VOLUME_AVG_WEEKLY_TO_SHARES_OUT", , "1M")</f>
        <v>5.5653532758812556</v>
      </c>
      <c r="D238" s="5">
        <f>_xll.SNL.Clients.Office.Excel.Functions.SPG(A238, "SP_VOLUME_AVG_WEEKLY_TO_SHARES_OUT", , "3M")</f>
        <v>4.4357602986561977</v>
      </c>
      <c r="E238" s="5">
        <f>_xll.SNL.Clients.Office.Excel.Functions.SPG(A238, "SP_VOLUME_AVG_DAILY_TO_1YR_AVG_DAILY", , "1M")</f>
        <v>115.92</v>
      </c>
      <c r="F238" s="5">
        <f>_xll.SNL.Clients.Office.Excel.Functions.SPG(A238, "SP_VOLUME_AVG_DAILY_TO_1YR_AVG_DAILY", , "3M")</f>
        <v>92.39</v>
      </c>
      <c r="G238" s="9" t="str">
        <f>_xll.SNL.Clients.Office.Excel.Functions.SPG(A238, "IQ_SECTOR")</f>
        <v>Consumer Discretionary</v>
      </c>
      <c r="H238" s="9" t="str">
        <f>_xll.SNL.Clients.Office.Excel.Functions.SPG(A238, "IQ_INDUSTRY_GROUP")</f>
        <v>Consumer Discretionary Distribution and Retail</v>
      </c>
      <c r="I238" s="9" t="str">
        <f>_xll.SNL.Clients.Office.Excel.Functions.SPG(A238, "IQ_INDUSTRY")</f>
        <v>Specialty Retail</v>
      </c>
      <c r="J238" s="9" t="str">
        <f>_xll.SNL.Clients.Office.Excel.Functions.SPG(A238, "IQ_PRIMARY_INDUSTRY")</f>
        <v>Automotive Retail</v>
      </c>
      <c r="K238" s="9" t="str">
        <f>_xll.SNL.Clients.Office.Excel.Functions.SPG(A238, "NAICS_CODE", "Primary")</f>
        <v>457110 - Gasoline Stations with Convenience Stores</v>
      </c>
      <c r="L238" s="9" t="str">
        <f>_xll.SNL.Clients.Office.Excel.Functions.SPG(A238, "SP_TOPICTAG")</f>
        <v>Fast-Moving Consumer Goods; Freight Service; Marine Transportation</v>
      </c>
      <c r="M238" s="5">
        <f>_xll.SNL.Clients.Office.Excel.Functions.SPG(A238, "SP_PCT_SHARES_OWNED_ALL_INSTITUTIONS")</f>
        <v>84.09</v>
      </c>
      <c r="N238" s="9" t="str">
        <f>_xll.SNL.Clients.Office.Excel.Functions.SPG(A238, "RD_CREDIT_RATING_GLOBAL", "Issuer Credit Rating", "Local Currency LT|0")</f>
        <v>BB+</v>
      </c>
      <c r="O238" s="9" t="str">
        <f>_xll.SNL.Clients.Office.Excel.Functions.SPG(A238, "RD_CWOL_GLOBAL", "Issuer Credit Rating", "Local Currency LT|0")</f>
        <v>Stable</v>
      </c>
      <c r="P238" s="9" t="str">
        <f>_xll.SNL.Clients.Office.Excel.Functions.SPG(A238, "RD_RATING_ACTION_GLOBAL", "Issuer Credit Rating", "Local Currency LT|0")</f>
        <v>Upgrade | CreditWatch/Outlook (07/01/2015)</v>
      </c>
      <c r="Q238" s="10">
        <f>_xll.SNL.Clients.Office.Excel.Functions.SPG(A238, "RD_LAST_REVIEW_DATE_GLOBAL", "Issuer Credit Rating", "Local Currency LT")</f>
        <v>45435</v>
      </c>
      <c r="R238" s="10">
        <f>_xll.SNL.Clients.Office.Excel.Functions.SPG(A238, "RD_CREDIT_RATING_DATE_GLOBAL", "Issuer Credit Rating", "Local Currency LT|0")</f>
        <v>42186</v>
      </c>
      <c r="S238" s="10">
        <f>_xll.SNL.Clients.Office.Excel.Functions.SPG(A238, "RD_CREDIT_WATCH_OUTLOOK_DATE_GLOBAL", "Issuer Credit Rating", "Local Currency LT|0")</f>
        <v>42186</v>
      </c>
    </row>
    <row r="239" spans="1:19">
      <c r="A239" s="12" t="s">
        <v>1880</v>
      </c>
      <c r="B239" t="str">
        <f>_xll.SNL.Clients.Office.Excel.Functions.SPG(A239,"SP_IPO_DATE")</f>
        <v/>
      </c>
      <c r="C239" s="5">
        <f>_xll.SNL.Clients.Office.Excel.Functions.SPG(A239, "SP_VOLUME_AVG_WEEKLY_TO_SHARES_OUT", , "1M")</f>
        <v>4.019848577344729</v>
      </c>
      <c r="D239" s="5">
        <f>_xll.SNL.Clients.Office.Excel.Functions.SPG(A239, "SP_VOLUME_AVG_WEEKLY_TO_SHARES_OUT", , "3M")</f>
        <v>3.1403001228915843</v>
      </c>
      <c r="E239" s="5">
        <f>_xll.SNL.Clients.Office.Excel.Functions.SPG(A239, "SP_VOLUME_AVG_DAILY_TO_1YR_AVG_DAILY", , "1M")</f>
        <v>136.62</v>
      </c>
      <c r="F239" s="5">
        <f>_xll.SNL.Clients.Office.Excel.Functions.SPG(A239, "SP_VOLUME_AVG_DAILY_TO_1YR_AVG_DAILY", , "3M")</f>
        <v>106.73</v>
      </c>
      <c r="G239" s="9" t="str">
        <f>_xll.SNL.Clients.Office.Excel.Functions.SPG(A239, "IQ_SECTOR")</f>
        <v>Utilities</v>
      </c>
      <c r="H239" s="9" t="str">
        <f>_xll.SNL.Clients.Office.Excel.Functions.SPG(A239, "IQ_INDUSTRY_GROUP")</f>
        <v>Utilities</v>
      </c>
      <c r="I239" s="9" t="str">
        <f>_xll.SNL.Clients.Office.Excel.Functions.SPG(A239, "IQ_INDUSTRY")</f>
        <v>Gas Utilities</v>
      </c>
      <c r="J239" s="9" t="str">
        <f>_xll.SNL.Clients.Office.Excel.Functions.SPG(A239, "IQ_PRIMARY_INDUSTRY")</f>
        <v>Gas Utilities</v>
      </c>
      <c r="K239" s="9" t="str">
        <f>_xll.SNL.Clients.Office.Excel.Functions.SPG(A239, "NAICS_CODE", "Primary")</f>
        <v>2212 - Natural Gas Distribution</v>
      </c>
      <c r="L239" s="9" t="str">
        <f>_xll.SNL.Clients.Office.Excel.Functions.SPG(A239, "SP_TOPICTAG")</f>
        <v>Environmental Engineering; Biomass Energy</v>
      </c>
      <c r="M239" s="5">
        <f>_xll.SNL.Clients.Office.Excel.Functions.SPG(A239, "SP_PCT_SHARES_OWNED_ALL_INSTITUTIONS")</f>
        <v>76.94</v>
      </c>
      <c r="N239" s="9" t="str">
        <f>_xll.SNL.Clients.Office.Excel.Functions.SPG(A239, "RD_CREDIT_RATING_GLOBAL", "Issuer Credit Rating", "Local Currency LT|0")</f>
        <v>BBB-</v>
      </c>
      <c r="O239" s="9" t="str">
        <f>_xll.SNL.Clients.Office.Excel.Functions.SPG(A239, "RD_CWOL_GLOBAL", "Issuer Credit Rating", "Local Currency LT|0")</f>
        <v>Stable</v>
      </c>
      <c r="P239" s="9" t="str">
        <f>_xll.SNL.Clients.Office.Excel.Functions.SPG(A239, "RD_RATING_ACTION_GLOBAL", "Issuer Credit Rating", "Local Currency LT|0")</f>
        <v>CreditWatch/Outlook (06/03/2020)</v>
      </c>
      <c r="Q239" s="10">
        <f>_xll.SNL.Clients.Office.Excel.Functions.SPG(A239, "RD_LAST_REVIEW_DATE_GLOBAL", "Issuer Credit Rating", "Local Currency LT")</f>
        <v>45541</v>
      </c>
      <c r="R239" s="10">
        <f>_xll.SNL.Clients.Office.Excel.Functions.SPG(A239, "RD_CREDIT_RATING_DATE_GLOBAL", "Issuer Credit Rating", "Local Currency LT|0")</f>
        <v>43917</v>
      </c>
      <c r="S239" s="10">
        <f>_xll.SNL.Clients.Office.Excel.Functions.SPG(A239, "RD_CREDIT_WATCH_OUTLOOK_DATE_GLOBAL", "Issuer Credit Rating", "Local Currency LT|0")</f>
        <v>43985</v>
      </c>
    </row>
    <row r="240" spans="1:19">
      <c r="A240" s="12" t="s">
        <v>1881</v>
      </c>
      <c r="B240" s="10">
        <f>_xll.SNL.Clients.Office.Excel.Functions.SPG(A240,"SP_IPO_DATE")</f>
        <v>42116</v>
      </c>
      <c r="C240" s="5">
        <f>_xll.SNL.Clients.Office.Excel.Functions.SPG(A240, "SP_VOLUME_AVG_WEEKLY_TO_SHARES_OUT", , "1M")</f>
        <v>2.8951509563805975</v>
      </c>
      <c r="D240" s="5">
        <f>_xll.SNL.Clients.Office.Excel.Functions.SPG(A240, "SP_VOLUME_AVG_WEEKLY_TO_SHARES_OUT", , "3M")</f>
        <v>3.4968536519618931</v>
      </c>
      <c r="E240" s="5">
        <f>_xll.SNL.Clients.Office.Excel.Functions.SPG(A240, "SP_VOLUME_AVG_DAILY_TO_1YR_AVG_DAILY", , "1M")</f>
        <v>65.19</v>
      </c>
      <c r="F240" s="5">
        <f>_xll.SNL.Clients.Office.Excel.Functions.SPG(A240, "SP_VOLUME_AVG_DAILY_TO_1YR_AVG_DAILY", , "3M")</f>
        <v>78.739999999999995</v>
      </c>
      <c r="G240" s="9" t="str">
        <f>_xll.SNL.Clients.Office.Excel.Functions.SPG(A240, "IQ_SECTOR")</f>
        <v>Real Estate</v>
      </c>
      <c r="H240" s="9" t="str">
        <f>_xll.SNL.Clients.Office.Excel.Functions.SPG(A240, "IQ_INDUSTRY_GROUP")</f>
        <v>Equity Real Estate Investment Trusts (REITs)</v>
      </c>
      <c r="I240" s="9" t="str">
        <f>_xll.SNL.Clients.Office.Excel.Functions.SPG(A240, "IQ_INDUSTRY")</f>
        <v>Specialized REITs</v>
      </c>
      <c r="J240" s="9" t="str">
        <f>_xll.SNL.Clients.Office.Excel.Functions.SPG(A240, "IQ_PRIMARY_INDUSTRY")</f>
        <v>Self-Storage REITs</v>
      </c>
      <c r="K240" s="9" t="str">
        <f>_xll.SNL.Clients.Office.Excel.Functions.SPG(A240, "NAICS_CODE", "Primary")</f>
        <v>531110 - Lessors of Residential Buildings and Dwellings</v>
      </c>
      <c r="L240" s="9" t="str">
        <f>_xll.SNL.Clients.Office.Excel.Functions.SPG(A240, "SP_TOPICTAG")</f>
        <v/>
      </c>
      <c r="M240" s="5">
        <f>_xll.SNL.Clients.Office.Excel.Functions.SPG(A240, "SP_PCT_SHARES_OWNED_ALL_INSTITUTIONS")</f>
        <v>89.53</v>
      </c>
      <c r="N240" s="9" t="str">
        <f>_xll.SNL.Clients.Office.Excel.Functions.SPG(A240, "RD_CREDIT_RATING_GLOBAL", "Issuer Credit Rating", "Local Currency LT|0")</f>
        <v/>
      </c>
      <c r="O240" s="9" t="str">
        <f>_xll.SNL.Clients.Office.Excel.Functions.SPG(A240, "RD_CWOL_GLOBAL", "Issuer Credit Rating", "Local Currency LT|0")</f>
        <v/>
      </c>
      <c r="P240" s="9" t="str">
        <f>_xll.SNL.Clients.Office.Excel.Functions.SPG(A240, "RD_RATING_ACTION_GLOBAL", "Issuer Credit Rating", "Local Currency LT|0")</f>
        <v/>
      </c>
      <c r="Q240" s="10" t="str">
        <f>_xll.SNL.Clients.Office.Excel.Functions.SPG(A240, "RD_LAST_REVIEW_DATE_GLOBAL", "Issuer Credit Rating", "Local Currency LT")</f>
        <v/>
      </c>
      <c r="R240" s="10" t="str">
        <f>_xll.SNL.Clients.Office.Excel.Functions.SPG(A240, "RD_CREDIT_RATING_DATE_GLOBAL", "Issuer Credit Rating", "Local Currency LT|0")</f>
        <v/>
      </c>
      <c r="S240" s="10" t="str">
        <f>_xll.SNL.Clients.Office.Excel.Functions.SPG(A240, "RD_CREDIT_WATCH_OUTLOOK_DATE_GLOBAL", "Issuer Credit Rating", "Local Currency LT|0")</f>
        <v/>
      </c>
    </row>
    <row r="241" spans="1:19">
      <c r="A241" s="12" t="s">
        <v>1882</v>
      </c>
      <c r="B241" t="str">
        <f>_xll.SNL.Clients.Office.Excel.Functions.SPG(A241,"SP_IPO_DATE")</f>
        <v/>
      </c>
      <c r="C241" s="5">
        <f>_xll.SNL.Clients.Office.Excel.Functions.SPG(A241, "SP_VOLUME_AVG_WEEKLY_TO_SHARES_OUT", , "1M")</f>
        <v>6.9300187026503481</v>
      </c>
      <c r="D241" s="5">
        <f>_xll.SNL.Clients.Office.Excel.Functions.SPG(A241, "SP_VOLUME_AVG_WEEKLY_TO_SHARES_OUT", , "3M")</f>
        <v>5.3835198384606242</v>
      </c>
      <c r="E241" s="5">
        <f>_xll.SNL.Clients.Office.Excel.Functions.SPG(A241, "SP_VOLUME_AVG_DAILY_TO_1YR_AVG_DAILY", , "1M")</f>
        <v>154.35</v>
      </c>
      <c r="F241" s="5">
        <f>_xll.SNL.Clients.Office.Excel.Functions.SPG(A241, "SP_VOLUME_AVG_DAILY_TO_1YR_AVG_DAILY", , "3M")</f>
        <v>119.91</v>
      </c>
      <c r="G241" s="9" t="str">
        <f>_xll.SNL.Clients.Office.Excel.Functions.SPG(A241, "IQ_SECTOR")</f>
        <v>Health Care</v>
      </c>
      <c r="H241" s="9" t="str">
        <f>_xll.SNL.Clients.Office.Excel.Functions.SPG(A241, "IQ_INDUSTRY_GROUP")</f>
        <v>Health Care Equipment and Services</v>
      </c>
      <c r="I241" s="9" t="str">
        <f>_xll.SNL.Clients.Office.Excel.Functions.SPG(A241, "IQ_INDUSTRY")</f>
        <v>Health Care Equipment and Supplies</v>
      </c>
      <c r="J241" s="9" t="str">
        <f>_xll.SNL.Clients.Office.Excel.Functions.SPG(A241, "IQ_PRIMARY_INDUSTRY")</f>
        <v>Health Care Supplies</v>
      </c>
      <c r="K241" s="9" t="str">
        <f>_xll.SNL.Clients.Office.Excel.Functions.SPG(A241, "NAICS_CODE", "Primary")</f>
        <v>339113 - Surgical Appliance and Supplies Manufacturing</v>
      </c>
      <c r="L241" s="9" t="str">
        <f>_xll.SNL.Clients.Office.Excel.Functions.SPG(A241, "SP_TOPICTAG")</f>
        <v>Animal Feed; Livestock; Genetics; Nutraceutical; Vaccines; Pet Care</v>
      </c>
      <c r="M241" s="5">
        <f>_xll.SNL.Clients.Office.Excel.Functions.SPG(A241, "SP_PCT_SHARES_OWNED_ALL_INSTITUTIONS")</f>
        <v>101.16</v>
      </c>
      <c r="N241" s="9" t="str">
        <f>_xll.SNL.Clients.Office.Excel.Functions.SPG(A241, "RD_CREDIT_RATING_GLOBAL", "Issuer Credit Rating", "Local Currency LT|0")</f>
        <v>BB+</v>
      </c>
      <c r="O241" s="9" t="str">
        <f>_xll.SNL.Clients.Office.Excel.Functions.SPG(A241, "RD_CWOL_GLOBAL", "Issuer Credit Rating", "Local Currency LT|0")</f>
        <v>Stable</v>
      </c>
      <c r="P241" s="9" t="str">
        <f>_xll.SNL.Clients.Office.Excel.Functions.SPG(A241, "RD_RATING_ACTION_GLOBAL", "Issuer Credit Rating", "Local Currency LT|0")</f>
        <v>New Rating | CreditWatch/Outlook (05/27/2022)</v>
      </c>
      <c r="Q241" s="10">
        <f>_xll.SNL.Clients.Office.Excel.Functions.SPG(A241, "RD_LAST_REVIEW_DATE_GLOBAL", "Issuer Credit Rating", "Local Currency LT")</f>
        <v>45432</v>
      </c>
      <c r="R241" s="10">
        <f>_xll.SNL.Clients.Office.Excel.Functions.SPG(A241, "RD_CREDIT_RATING_DATE_GLOBAL", "Issuer Credit Rating", "Local Currency LT|0")</f>
        <v>44708</v>
      </c>
      <c r="S241" s="10">
        <f>_xll.SNL.Clients.Office.Excel.Functions.SPG(A241, "RD_CREDIT_WATCH_OUTLOOK_DATE_GLOBAL", "Issuer Credit Rating", "Local Currency LT|0")</f>
        <v>44708</v>
      </c>
    </row>
    <row r="242" spans="1:19">
      <c r="A242" s="12" t="s">
        <v>1883</v>
      </c>
      <c r="B242" t="str">
        <f>_xll.SNL.Clients.Office.Excel.Functions.SPG(A242,"SP_IPO_DATE")</f>
        <v/>
      </c>
      <c r="C242" s="5">
        <f>_xll.SNL.Clients.Office.Excel.Functions.SPG(A242, "SP_VOLUME_AVG_WEEKLY_TO_SHARES_OUT", , "1M")</f>
        <v>6.655590707355012</v>
      </c>
      <c r="D242" s="5">
        <f>_xll.SNL.Clients.Office.Excel.Functions.SPG(A242, "SP_VOLUME_AVG_WEEKLY_TO_SHARES_OUT", , "3M")</f>
        <v>5.42521864229772</v>
      </c>
      <c r="E242" s="5">
        <f>_xll.SNL.Clients.Office.Excel.Functions.SPG(A242, "SP_VOLUME_AVG_DAILY_TO_1YR_AVG_DAILY", , "1M")</f>
        <v>144.5</v>
      </c>
      <c r="F242" s="5">
        <f>_xll.SNL.Clients.Office.Excel.Functions.SPG(A242, "SP_VOLUME_AVG_DAILY_TO_1YR_AVG_DAILY", , "3M")</f>
        <v>117.79</v>
      </c>
      <c r="G242" s="9" t="str">
        <f>_xll.SNL.Clients.Office.Excel.Functions.SPG(A242, "IQ_SECTOR")</f>
        <v>Health Care</v>
      </c>
      <c r="H242" s="9" t="str">
        <f>_xll.SNL.Clients.Office.Excel.Functions.SPG(A242, "IQ_INDUSTRY_GROUP")</f>
        <v>Pharmaceuticals, Biotechnology and Life Sciences</v>
      </c>
      <c r="I242" s="9" t="str">
        <f>_xll.SNL.Clients.Office.Excel.Functions.SPG(A242, "IQ_INDUSTRY")</f>
        <v>Biotechnology</v>
      </c>
      <c r="J242" s="9" t="str">
        <f>_xll.SNL.Clients.Office.Excel.Functions.SPG(A242, "IQ_PRIMARY_INDUSTRY")</f>
        <v>Biotechnology</v>
      </c>
      <c r="K242" s="9" t="str">
        <f>_xll.SNL.Clients.Office.Excel.Functions.SPG(A242, "NAICS_CODE", "Primary")</f>
        <v>325414 - Biological Product (except Diagnostic) Manufacturing</v>
      </c>
      <c r="L242" s="9" t="str">
        <f>_xll.SNL.Clients.Office.Excel.Functions.SPG(A242, "SP_TOPICTAG")</f>
        <v>Neuroscience; Central Nervous System; Endocrinology; Genetic Disorder; Neurology; Psychiatry</v>
      </c>
      <c r="M242" s="5">
        <f>_xll.SNL.Clients.Office.Excel.Functions.SPG(A242, "SP_PCT_SHARES_OWNED_ALL_INSTITUTIONS")</f>
        <v>92.79</v>
      </c>
      <c r="N242" s="9" t="str">
        <f>_xll.SNL.Clients.Office.Excel.Functions.SPG(A242, "RD_CREDIT_RATING_GLOBAL", "Issuer Credit Rating", "Local Currency LT|0")</f>
        <v/>
      </c>
      <c r="O242" s="9" t="str">
        <f>_xll.SNL.Clients.Office.Excel.Functions.SPG(A242, "RD_CWOL_GLOBAL", "Issuer Credit Rating", "Local Currency LT|0")</f>
        <v/>
      </c>
      <c r="P242" s="9" t="str">
        <f>_xll.SNL.Clients.Office.Excel.Functions.SPG(A242, "RD_RATING_ACTION_GLOBAL", "Issuer Credit Rating", "Local Currency LT|0")</f>
        <v/>
      </c>
      <c r="Q242" s="10" t="str">
        <f>_xll.SNL.Clients.Office.Excel.Functions.SPG(A242, "RD_LAST_REVIEW_DATE_GLOBAL", "Issuer Credit Rating", "Local Currency LT")</f>
        <v/>
      </c>
      <c r="R242" s="10" t="str">
        <f>_xll.SNL.Clients.Office.Excel.Functions.SPG(A242, "RD_CREDIT_RATING_DATE_GLOBAL", "Issuer Credit Rating", "Local Currency LT|0")</f>
        <v/>
      </c>
      <c r="S242" s="10" t="str">
        <f>_xll.SNL.Clients.Office.Excel.Functions.SPG(A242, "RD_CREDIT_WATCH_OUTLOOK_DATE_GLOBAL", "Issuer Credit Rating", "Local Currency LT|0")</f>
        <v/>
      </c>
    </row>
    <row r="243" spans="1:19">
      <c r="A243" s="12" t="s">
        <v>1884</v>
      </c>
      <c r="B243" t="str">
        <f>_xll.SNL.Clients.Office.Excel.Functions.SPG(A243,"SP_IPO_DATE")</f>
        <v/>
      </c>
      <c r="C243" s="5">
        <f>_xll.SNL.Clients.Office.Excel.Functions.SPG(A243, "SP_VOLUME_AVG_WEEKLY_TO_SHARES_OUT", , "1M")</f>
        <v>2.9252769383129289</v>
      </c>
      <c r="D243" s="5">
        <f>_xll.SNL.Clients.Office.Excel.Functions.SPG(A243, "SP_VOLUME_AVG_WEEKLY_TO_SHARES_OUT", , "3M")</f>
        <v>2.6426240034663651</v>
      </c>
      <c r="E243" s="5">
        <f>_xll.SNL.Clients.Office.Excel.Functions.SPG(A243, "SP_VOLUME_AVG_DAILY_TO_1YR_AVG_DAILY", , "1M")</f>
        <v>119.26</v>
      </c>
      <c r="F243" s="5">
        <f>_xll.SNL.Clients.Office.Excel.Functions.SPG(A243, "SP_VOLUME_AVG_DAILY_TO_1YR_AVG_DAILY", , "3M")</f>
        <v>107.73</v>
      </c>
      <c r="G243" s="9" t="str">
        <f>_xll.SNL.Clients.Office.Excel.Functions.SPG(A243, "IQ_SECTOR")</f>
        <v>Utilities</v>
      </c>
      <c r="H243" s="9" t="str">
        <f>_xll.SNL.Clients.Office.Excel.Functions.SPG(A243, "IQ_INDUSTRY_GROUP")</f>
        <v>Utilities</v>
      </c>
      <c r="I243" s="9" t="str">
        <f>_xll.SNL.Clients.Office.Excel.Functions.SPG(A243, "IQ_INDUSTRY")</f>
        <v>Gas Utilities</v>
      </c>
      <c r="J243" s="9" t="str">
        <f>_xll.SNL.Clients.Office.Excel.Functions.SPG(A243, "IQ_PRIMARY_INDUSTRY")</f>
        <v>Gas Utilities</v>
      </c>
      <c r="K243" s="9" t="str">
        <f>_xll.SNL.Clients.Office.Excel.Functions.SPG(A243, "NAICS_CODE", "Primary")</f>
        <v>221210 - Natural Gas Distribution</v>
      </c>
      <c r="L243" s="9" t="str">
        <f>_xll.SNL.Clients.Office.Excel.Functions.SPG(A243, "SP_TOPICTAG")</f>
        <v>Clean Energy; Energy Management; CleanTech; Storage Management; ClimateTech; Utility Scale Solar</v>
      </c>
      <c r="M243" s="5">
        <f>_xll.SNL.Clients.Office.Excel.Functions.SPG(A243, "SP_PCT_SHARES_OWNED_ALL_INSTITUTIONS")</f>
        <v>73.59</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c r="A244" s="12" t="s">
        <v>1885</v>
      </c>
      <c r="B244" t="str">
        <f>_xll.SNL.Clients.Office.Excel.Functions.SPG(A244,"SP_IPO_DATE")</f>
        <v/>
      </c>
      <c r="C244" s="5">
        <f>_xll.SNL.Clients.Office.Excel.Functions.SPG(A244, "SP_VOLUME_AVG_WEEKLY_TO_SHARES_OUT", , "1M")</f>
        <v>1.7816117701375003</v>
      </c>
      <c r="D244" s="5">
        <f>_xll.SNL.Clients.Office.Excel.Functions.SPG(A244, "SP_VOLUME_AVG_WEEKLY_TO_SHARES_OUT", , "3M")</f>
        <v>1.7958335333067188</v>
      </c>
      <c r="E244" s="5">
        <f>_xll.SNL.Clients.Office.Excel.Functions.SPG(A244, "SP_VOLUME_AVG_DAILY_TO_1YR_AVG_DAILY", , "1M")</f>
        <v>99.94</v>
      </c>
      <c r="F244" s="5">
        <f>_xll.SNL.Clients.Office.Excel.Functions.SPG(A244, "SP_VOLUME_AVG_DAILY_TO_1YR_AVG_DAILY", , "3M")</f>
        <v>100.74</v>
      </c>
      <c r="G244" s="9" t="str">
        <f>_xll.SNL.Clients.Office.Excel.Functions.SPG(A244, "IQ_SECTOR")</f>
        <v>Materials</v>
      </c>
      <c r="H244" s="9" t="str">
        <f>_xll.SNL.Clients.Office.Excel.Functions.SPG(A244, "IQ_INDUSTRY_GROUP")</f>
        <v>Materials</v>
      </c>
      <c r="I244" s="9" t="str">
        <f>_xll.SNL.Clients.Office.Excel.Functions.SPG(A244, "IQ_INDUSTRY")</f>
        <v>Chemicals</v>
      </c>
      <c r="J244" s="9" t="str">
        <f>_xll.SNL.Clients.Office.Excel.Functions.SPG(A244, "IQ_PRIMARY_INDUSTRY")</f>
        <v>Specialty Chemicals</v>
      </c>
      <c r="K244" s="9" t="str">
        <f>_xll.SNL.Clients.Office.Excel.Functions.SPG(A244, "NAICS_CODE", "Primary")</f>
        <v>3251 - Basic Chemical Manufacturing</v>
      </c>
      <c r="L244" s="9" t="str">
        <f>_xll.SNL.Clients.Office.Excel.Functions.SPG(A244, "SP_TOPICTAG")</f>
        <v>Biofuel</v>
      </c>
      <c r="M244" s="5">
        <f>_xll.SNL.Clients.Office.Excel.Functions.SPG(A244, "SP_PCT_SHARES_OWNED_ALL_INSTITUTIONS")</f>
        <v>64.099999999999994</v>
      </c>
      <c r="N244" s="9" t="str">
        <f>_xll.SNL.Clients.Office.Excel.Functions.SPG(A244, "RD_CREDIT_RATING_GLOBAL", "Issuer Credit Rating", "Local Currency LT|0")</f>
        <v>BBB+</v>
      </c>
      <c r="O244" s="9" t="str">
        <f>_xll.SNL.Clients.Office.Excel.Functions.SPG(A244, "RD_CWOL_GLOBAL", "Issuer Credit Rating", "Local Currency LT|0")</f>
        <v>Negative</v>
      </c>
      <c r="P244" s="9" t="str">
        <f>_xll.SNL.Clients.Office.Excel.Functions.SPG(A244, "RD_RATING_ACTION_GLOBAL", "Issuer Credit Rating", "Local Currency LT|0")</f>
        <v>CreditWatch/Outlook (01/24/2024)</v>
      </c>
      <c r="Q244" s="10">
        <f>_xll.SNL.Clients.Office.Excel.Functions.SPG(A244, "RD_LAST_REVIEW_DATE_GLOBAL", "Issuer Credit Rating", "Local Currency LT")</f>
        <v>45436</v>
      </c>
      <c r="R244" s="10">
        <f>_xll.SNL.Clients.Office.Excel.Functions.SPG(A244, "RD_CREDIT_RATING_DATE_GLOBAL", "Issuer Credit Rating", "Local Currency LT|0")</f>
        <v>42012</v>
      </c>
      <c r="S244" s="10">
        <f>_xll.SNL.Clients.Office.Excel.Functions.SPG(A244, "RD_CREDIT_WATCH_OUTLOOK_DATE_GLOBAL", "Issuer Credit Rating", "Local Currency LT|0")</f>
        <v>45315</v>
      </c>
    </row>
    <row r="245" spans="1:19">
      <c r="A245" s="12" t="s">
        <v>1886</v>
      </c>
      <c r="B245" s="10">
        <f>_xll.SNL.Clients.Office.Excel.Functions.SPG(A245,"SP_IPO_DATE")</f>
        <v>37949</v>
      </c>
      <c r="C245" s="5">
        <f>_xll.SNL.Clients.Office.Excel.Functions.SPG(A245, "SP_VOLUME_AVG_WEEKLY_TO_SHARES_OUT", , "1M")</f>
        <v>4.4958905563939329</v>
      </c>
      <c r="D245" s="5">
        <f>_xll.SNL.Clients.Office.Excel.Functions.SPG(A245, "SP_VOLUME_AVG_WEEKLY_TO_SHARES_OUT", , "3M")</f>
        <v>5.5406261103809626</v>
      </c>
      <c r="E245" s="5">
        <f>_xll.SNL.Clients.Office.Excel.Functions.SPG(A245, "SP_VOLUME_AVG_DAILY_TO_1YR_AVG_DAILY", , "1M")</f>
        <v>83.66</v>
      </c>
      <c r="F245" s="5">
        <f>_xll.SNL.Clients.Office.Excel.Functions.SPG(A245, "SP_VOLUME_AVG_DAILY_TO_1YR_AVG_DAILY", , "3M")</f>
        <v>103.1</v>
      </c>
      <c r="G245" s="9" t="str">
        <f>_xll.SNL.Clients.Office.Excel.Functions.SPG(A245, "IQ_SECTOR")</f>
        <v>Communication Services</v>
      </c>
      <c r="H245" s="9" t="str">
        <f>_xll.SNL.Clients.Office.Excel.Functions.SPG(A245, "IQ_INDUSTRY_GROUP")</f>
        <v>Media and Entertainment</v>
      </c>
      <c r="I245" s="9" t="str">
        <f>_xll.SNL.Clients.Office.Excel.Functions.SPG(A245, "IQ_INDUSTRY")</f>
        <v>Media</v>
      </c>
      <c r="J245" s="9" t="str">
        <f>_xll.SNL.Clients.Office.Excel.Functions.SPG(A245, "IQ_PRIMARY_INDUSTRY")</f>
        <v>Broadcasting</v>
      </c>
      <c r="K245" s="9" t="str">
        <f>_xll.SNL.Clients.Office.Excel.Functions.SPG(A245, "NAICS_CODE", "Primary")</f>
        <v>516120 - Television Broadcasting Stations</v>
      </c>
      <c r="L245" s="9" t="str">
        <f>_xll.SNL.Clients.Office.Excel.Functions.SPG(A245, "SP_TOPICTAG")</f>
        <v>Entertainment Systems; Ad Network; Digital Media; Video Streaming; Video Advertising; Streaming Media</v>
      </c>
      <c r="M245" s="5">
        <f>_xll.SNL.Clients.Office.Excel.Functions.SPG(A245, "SP_PCT_SHARES_OWNED_ALL_INSTITUTIONS")</f>
        <v>98.56</v>
      </c>
      <c r="N245" s="9" t="str">
        <f>_xll.SNL.Clients.Office.Excel.Functions.SPG(A245, "RD_CREDIT_RATING_GLOBAL", "Issuer Credit Rating", "Local Currency LT|0")</f>
        <v>BB+</v>
      </c>
      <c r="O245" s="9" t="str">
        <f>_xll.SNL.Clients.Office.Excel.Functions.SPG(A245, "RD_CWOL_GLOBAL", "Issuer Credit Rating", "Local Currency LT|0")</f>
        <v>Stable</v>
      </c>
      <c r="P245" s="9" t="str">
        <f>_xll.SNL.Clients.Office.Excel.Functions.SPG(A245, "RD_RATING_ACTION_GLOBAL", "Issuer Credit Rating", "Local Currency LT|0")</f>
        <v>Upgrade | CreditWatch/Outlook (04/05/2023)</v>
      </c>
      <c r="Q245" s="10">
        <f>_xll.SNL.Clients.Office.Excel.Functions.SPG(A245, "RD_LAST_REVIEW_DATE_GLOBAL", "Issuer Credit Rating", "Local Currency LT")</f>
        <v>45567</v>
      </c>
      <c r="R245" s="10">
        <f>_xll.SNL.Clients.Office.Excel.Functions.SPG(A245, "RD_CREDIT_RATING_DATE_GLOBAL", "Issuer Credit Rating", "Local Currency LT|0")</f>
        <v>45021</v>
      </c>
      <c r="S245" s="10">
        <f>_xll.SNL.Clients.Office.Excel.Functions.SPG(A245, "RD_CREDIT_WATCH_OUTLOOK_DATE_GLOBAL", "Issuer Credit Rating", "Local Currency LT|0")</f>
        <v>45021</v>
      </c>
    </row>
    <row r="246" spans="1:19">
      <c r="A246" s="12" t="s">
        <v>1887</v>
      </c>
      <c r="B246" s="10">
        <f>_xll.SNL.Clients.Office.Excel.Functions.SPG(A246,"SP_IPO_DATE")</f>
        <v>44965</v>
      </c>
      <c r="C246" s="5">
        <f>_xll.SNL.Clients.Office.Excel.Functions.SPG(A246, "SP_VOLUME_AVG_WEEKLY_TO_SHARES_OUT", , "1M")</f>
        <v>12.212777186238466</v>
      </c>
      <c r="D246" s="5">
        <f>_xll.SNL.Clients.Office.Excel.Functions.SPG(A246, "SP_VOLUME_AVG_WEEKLY_TO_SHARES_OUT", , "3M")</f>
        <v>9.1612231834350535</v>
      </c>
      <c r="E246" s="5">
        <f>_xll.SNL.Clients.Office.Excel.Functions.SPG(A246, "SP_VOLUME_AVG_DAILY_TO_1YR_AVG_DAILY", , "1M")</f>
        <v>108.54</v>
      </c>
      <c r="F246" s="5">
        <f>_xll.SNL.Clients.Office.Excel.Functions.SPG(A246, "SP_VOLUME_AVG_DAILY_TO_1YR_AVG_DAILY", , "3M")</f>
        <v>81.42</v>
      </c>
      <c r="G246" s="9" t="str">
        <f>_xll.SNL.Clients.Office.Excel.Functions.SPG(A246, "IQ_SECTOR")</f>
        <v>Industrials</v>
      </c>
      <c r="H246" s="9" t="str">
        <f>_xll.SNL.Clients.Office.Excel.Functions.SPG(A246, "IQ_INDUSTRY_GROUP")</f>
        <v>Capital Goods</v>
      </c>
      <c r="I246" s="9" t="str">
        <f>_xll.SNL.Clients.Office.Excel.Functions.SPG(A246, "IQ_INDUSTRY")</f>
        <v>Electrical Equipment</v>
      </c>
      <c r="J246" s="9" t="str">
        <f>_xll.SNL.Clients.Office.Excel.Functions.SPG(A246, "IQ_PRIMARY_INDUSTRY")</f>
        <v>Electrical Components and Equipment</v>
      </c>
      <c r="K246" s="9" t="str">
        <f>_xll.SNL.Clients.Office.Excel.Functions.SPG(A246, "NAICS_CODE", "Primary")</f>
        <v>33451 - Navigational, Measuring, Electromedical, and Control Instruments Manufacturing</v>
      </c>
      <c r="L246" s="9" t="str">
        <f>_xll.SNL.Clients.Office.Excel.Functions.SPG(A246, "SP_TOPICTAG")</f>
        <v>Industrial Automation; Sensors; Simulation; Smart Energy; Process Automation</v>
      </c>
      <c r="M246" s="5">
        <f>_xll.SNL.Clients.Office.Excel.Functions.SPG(A246, "SP_PCT_SHARES_OWNED_ALL_INSTITUTIONS")</f>
        <v>105.61</v>
      </c>
      <c r="N246" s="9" t="str">
        <f>_xll.SNL.Clients.Office.Excel.Functions.SPG(A246, "RD_CREDIT_RATING_GLOBAL", "Issuer Credit Rating", "Local Currency LT|0")</f>
        <v/>
      </c>
      <c r="O246" s="9" t="str">
        <f>_xll.SNL.Clients.Office.Excel.Functions.SPG(A246, "RD_CWOL_GLOBAL", "Issuer Credit Rating", "Local Currency LT|0")</f>
        <v/>
      </c>
      <c r="P246" s="9" t="str">
        <f>_xll.SNL.Clients.Office.Excel.Functions.SPG(A246, "RD_RATING_ACTION_GLOBAL", "Issuer Credit Rating", "Local Currency LT|0")</f>
        <v/>
      </c>
      <c r="Q246" s="10" t="str">
        <f>_xll.SNL.Clients.Office.Excel.Functions.SPG(A246, "RD_LAST_REVIEW_DATE_GLOBAL", "Issuer Credit Rating", "Local Currency LT")</f>
        <v/>
      </c>
      <c r="R246" s="10" t="str">
        <f>_xll.SNL.Clients.Office.Excel.Functions.SPG(A246, "RD_CREDIT_RATING_DATE_GLOBAL", "Issuer Credit Rating", "Local Currency LT|0")</f>
        <v/>
      </c>
      <c r="S246" s="10" t="str">
        <f>_xll.SNL.Clients.Office.Excel.Functions.SPG(A246, "RD_CREDIT_WATCH_OUTLOOK_DATE_GLOBAL", "Issuer Credit Rating", "Local Currency LT|0")</f>
        <v/>
      </c>
    </row>
    <row r="247" spans="1:19">
      <c r="A247" s="12" t="s">
        <v>1888</v>
      </c>
      <c r="B247" s="10">
        <f>_xll.SNL.Clients.Office.Excel.Functions.SPG(A247,"SP_IPO_DATE")</f>
        <v>30964</v>
      </c>
      <c r="C247" s="5">
        <f>_xll.SNL.Clients.Office.Excel.Functions.SPG(A247, "SP_VOLUME_AVG_WEEKLY_TO_SHARES_OUT", , "1M")</f>
        <v>2.7566715683337217</v>
      </c>
      <c r="D247" s="5">
        <f>_xll.SNL.Clients.Office.Excel.Functions.SPG(A247, "SP_VOLUME_AVG_WEEKLY_TO_SHARES_OUT", , "3M")</f>
        <v>3.0521754193000237</v>
      </c>
      <c r="E247" s="5">
        <f>_xll.SNL.Clients.Office.Excel.Functions.SPG(A247, "SP_VOLUME_AVG_DAILY_TO_1YR_AVG_DAILY", , "1M")</f>
        <v>90.67</v>
      </c>
      <c r="F247" s="5">
        <f>_xll.SNL.Clients.Office.Excel.Functions.SPG(A247, "SP_VOLUME_AVG_DAILY_TO_1YR_AVG_DAILY", , "3M")</f>
        <v>100.39</v>
      </c>
      <c r="G247" s="9" t="str">
        <f>_xll.SNL.Clients.Office.Excel.Functions.SPG(A247, "IQ_SECTOR")</f>
        <v>Real Estate</v>
      </c>
      <c r="H247" s="9" t="str">
        <f>_xll.SNL.Clients.Office.Excel.Functions.SPG(A247, "IQ_INDUSTRY_GROUP")</f>
        <v>Equity Real Estate Investment Trusts (REITs)</v>
      </c>
      <c r="I247" s="9" t="str">
        <f>_xll.SNL.Clients.Office.Excel.Functions.SPG(A247, "IQ_INDUSTRY")</f>
        <v>Retail REITs</v>
      </c>
      <c r="J247" s="9" t="str">
        <f>_xll.SNL.Clients.Office.Excel.Functions.SPG(A247, "IQ_PRIMARY_INDUSTRY")</f>
        <v>Retail REITs</v>
      </c>
      <c r="K247" s="9" t="str">
        <f>_xll.SNL.Clients.Office.Excel.Functions.SPG(A247, "NAICS_CODE", "Primary")</f>
        <v>531110 - Lessors of Residential Buildings and Dwellings</v>
      </c>
      <c r="L247" s="9" t="str">
        <f>_xll.SNL.Clients.Office.Excel.Functions.SPG(A247, "SP_TOPICTAG")</f>
        <v/>
      </c>
      <c r="M247" s="5">
        <f>_xll.SNL.Clients.Office.Excel.Functions.SPG(A247, "SP_PCT_SHARES_OWNED_ALL_INSTITUTIONS")</f>
        <v>90.01</v>
      </c>
      <c r="N247" s="9" t="str">
        <f>_xll.SNL.Clients.Office.Excel.Functions.SPG(A247, "RD_CREDIT_RATING_GLOBAL", "Issuer Credit Rating", "Local Currency LT|0")</f>
        <v>BBB+</v>
      </c>
      <c r="O247" s="9" t="str">
        <f>_xll.SNL.Clients.Office.Excel.Functions.SPG(A247, "RD_CWOL_GLOBAL", "Issuer Credit Rating", "Local Currency LT|0")</f>
        <v>Stable</v>
      </c>
      <c r="P247" s="9" t="str">
        <f>_xll.SNL.Clients.Office.Excel.Functions.SPG(A247, "RD_RATING_ACTION_GLOBAL", "Issuer Credit Rating", "Local Currency LT|0")</f>
        <v>Upgrade | CreditWatch/Outlook (07/17/2014)</v>
      </c>
      <c r="Q247" s="10">
        <f>_xll.SNL.Clients.Office.Excel.Functions.SPG(A247, "RD_LAST_REVIEW_DATE_GLOBAL", "Issuer Credit Rating", "Local Currency LT")</f>
        <v>45520</v>
      </c>
      <c r="R247" s="10">
        <f>_xll.SNL.Clients.Office.Excel.Functions.SPG(A247, "RD_CREDIT_RATING_DATE_GLOBAL", "Issuer Credit Rating", "Local Currency LT|0")</f>
        <v>41837</v>
      </c>
      <c r="S247" s="10">
        <f>_xll.SNL.Clients.Office.Excel.Functions.SPG(A247, "RD_CREDIT_WATCH_OUTLOOK_DATE_GLOBAL", "Issuer Credit Rating", "Local Currency LT|0")</f>
        <v>41837</v>
      </c>
    </row>
    <row r="248" spans="1:19">
      <c r="A248" s="12" t="s">
        <v>1889</v>
      </c>
      <c r="B248" t="str">
        <f>_xll.SNL.Clients.Office.Excel.Functions.SPG(A248,"SP_IPO_DATE")</f>
        <v/>
      </c>
      <c r="C248" s="5">
        <f>_xll.SNL.Clients.Office.Excel.Functions.SPG(A248, "SP_VOLUME_AVG_WEEKLY_TO_SHARES_OUT", , "1M")</f>
        <v>6.2189958175017139</v>
      </c>
      <c r="D248" s="5">
        <f>_xll.SNL.Clients.Office.Excel.Functions.SPG(A248, "SP_VOLUME_AVG_WEEKLY_TO_SHARES_OUT", , "3M")</f>
        <v>8.0251531243879963</v>
      </c>
      <c r="E248" s="5">
        <f>_xll.SNL.Clients.Office.Excel.Functions.SPG(A248, "SP_VOLUME_AVG_DAILY_TO_1YR_AVG_DAILY", , "1M")</f>
        <v>72.12</v>
      </c>
      <c r="F248" s="5">
        <f>_xll.SNL.Clients.Office.Excel.Functions.SPG(A248, "SP_VOLUME_AVG_DAILY_TO_1YR_AVG_DAILY", , "3M")</f>
        <v>93.06</v>
      </c>
      <c r="G248" s="9" t="str">
        <f>_xll.SNL.Clients.Office.Excel.Functions.SPG(A248, "IQ_SECTOR")</f>
        <v>Consumer Discretionary</v>
      </c>
      <c r="H248" s="9" t="str">
        <f>_xll.SNL.Clients.Office.Excel.Functions.SPG(A248, "IQ_INDUSTRY_GROUP")</f>
        <v>Consumer Discretionary Distribution and Retail</v>
      </c>
      <c r="I248" s="9" t="str">
        <f>_xll.SNL.Clients.Office.Excel.Functions.SPG(A248, "IQ_INDUSTRY")</f>
        <v>Broadline Retail</v>
      </c>
      <c r="J248" s="9" t="str">
        <f>_xll.SNL.Clients.Office.Excel.Functions.SPG(A248, "IQ_PRIMARY_INDUSTRY")</f>
        <v>Broadline Retail</v>
      </c>
      <c r="K248" s="9" t="str">
        <f>_xll.SNL.Clients.Office.Excel.Functions.SPG(A248, "NAICS_CODE", "Primary")</f>
        <v>455110 - Department Stores</v>
      </c>
      <c r="L248" s="9" t="str">
        <f>_xll.SNL.Clients.Office.Excel.Functions.SPG(A248, "SP_TOPICTAG")</f>
        <v>Lifestyle; Brand Marketing</v>
      </c>
      <c r="M248" s="5">
        <f>_xll.SNL.Clients.Office.Excel.Functions.SPG(A248, "SP_PCT_SHARES_OWNED_ALL_INSTITUTIONS")</f>
        <v>51.03</v>
      </c>
      <c r="N248" s="9" t="str">
        <f>_xll.SNL.Clients.Office.Excel.Functions.SPG(A248, "RD_CREDIT_RATING_GLOBAL", "Issuer Credit Rating", "Local Currency LT|0")</f>
        <v>BB</v>
      </c>
      <c r="O248" s="9" t="str">
        <f>_xll.SNL.Clients.Office.Excel.Functions.SPG(A248, "RD_CWOL_GLOBAL", "Issuer Credit Rating", "Local Currency LT|0")</f>
        <v>Stable</v>
      </c>
      <c r="P248" s="9" t="str">
        <f>_xll.SNL.Clients.Office.Excel.Functions.SPG(A248, "RD_RATING_ACTION_GLOBAL", "Issuer Credit Rating", "Local Currency LT|0")</f>
        <v>Downgrade | CreditWatch/Outlook (12/26/2024)</v>
      </c>
      <c r="Q248" s="10">
        <f>_xll.SNL.Clients.Office.Excel.Functions.SPG(A248, "RD_LAST_REVIEW_DATE_GLOBAL", "Issuer Credit Rating", "Local Currency LT")</f>
        <v>45652</v>
      </c>
      <c r="R248" s="10">
        <f>_xll.SNL.Clients.Office.Excel.Functions.SPG(A248, "RD_CREDIT_RATING_DATE_GLOBAL", "Issuer Credit Rating", "Local Currency LT|0")</f>
        <v>45652</v>
      </c>
      <c r="S248" s="10">
        <f>_xll.SNL.Clients.Office.Excel.Functions.SPG(A248, "RD_CREDIT_WATCH_OUTLOOK_DATE_GLOBAL", "Issuer Credit Rating", "Local Currency LT|0")</f>
        <v>45652</v>
      </c>
    </row>
    <row r="249" spans="1:19">
      <c r="A249" s="12" t="s">
        <v>1890</v>
      </c>
      <c r="B249" t="str">
        <f>_xll.SNL.Clients.Office.Excel.Functions.SPG(A249,"SP_IPO_DATE")</f>
        <v/>
      </c>
      <c r="C249" s="5">
        <f>_xll.SNL.Clients.Office.Excel.Functions.SPG(A249, "SP_VOLUME_AVG_WEEKLY_TO_SHARES_OUT", , "1M")</f>
        <v>2.8076588625751309</v>
      </c>
      <c r="D249" s="5">
        <f>_xll.SNL.Clients.Office.Excel.Functions.SPG(A249, "SP_VOLUME_AVG_WEEKLY_TO_SHARES_OUT", , "3M")</f>
        <v>3.0345215778606294</v>
      </c>
      <c r="E249" s="5">
        <f>_xll.SNL.Clients.Office.Excel.Functions.SPG(A249, "SP_VOLUME_AVG_DAILY_TO_1YR_AVG_DAILY", , "1M")</f>
        <v>102.4</v>
      </c>
      <c r="F249" s="5">
        <f>_xll.SNL.Clients.Office.Excel.Functions.SPG(A249, "SP_VOLUME_AVG_DAILY_TO_1YR_AVG_DAILY", , "3M")</f>
        <v>110.67</v>
      </c>
      <c r="G249" s="9" t="str">
        <f>_xll.SNL.Clients.Office.Excel.Functions.SPG(A249, "IQ_SECTOR")</f>
        <v>Utilities</v>
      </c>
      <c r="H249" s="9" t="str">
        <f>_xll.SNL.Clients.Office.Excel.Functions.SPG(A249, "IQ_INDUSTRY_GROUP")</f>
        <v>Utilities</v>
      </c>
      <c r="I249" s="9" t="str">
        <f>_xll.SNL.Clients.Office.Excel.Functions.SPG(A249, "IQ_INDUSTRY")</f>
        <v>Multi-Utilities</v>
      </c>
      <c r="J249" s="9" t="str">
        <f>_xll.SNL.Clients.Office.Excel.Functions.SPG(A249, "IQ_PRIMARY_INDUSTRY")</f>
        <v>Multi-Utilities</v>
      </c>
      <c r="K249" s="9" t="str">
        <f>_xll.SNL.Clients.Office.Excel.Functions.SPG(A249, "NAICS_CODE", "Primary")</f>
        <v>2211 - Electric Power Generation, Transmission and Distribution</v>
      </c>
      <c r="L249" s="9" t="str">
        <f>_xll.SNL.Clients.Office.Excel.Functions.SPG(A249, "SP_TOPICTAG")</f>
        <v>Clean Energy; Energy Efficiency; Energy Management; Energy Storage; Power Grid; Onshore and Offshore Wind</v>
      </c>
      <c r="M249" s="5">
        <f>_xll.SNL.Clients.Office.Excel.Functions.SPG(A249, "SP_PCT_SHARES_OWNED_ALL_INSTITUTIONS")</f>
        <v>98.49</v>
      </c>
      <c r="N249" s="9" t="str">
        <f>_xll.SNL.Clients.Office.Excel.Functions.SPG(A249, "RD_CREDIT_RATING_GLOBAL", "Issuer Credit Rating", "Local Currency LT|0")</f>
        <v>BBB</v>
      </c>
      <c r="O249" s="9" t="str">
        <f>_xll.SNL.Clients.Office.Excel.Functions.SPG(A249, "RD_CWOL_GLOBAL", "Issuer Credit Rating", "Local Currency LT|0")</f>
        <v>Stable</v>
      </c>
      <c r="P249" s="9" t="str">
        <f>_xll.SNL.Clients.Office.Excel.Functions.SPG(A249, "RD_RATING_ACTION_GLOBAL", "Issuer Credit Rating", "Local Currency LT|0")</f>
        <v>New Rating | CreditWatch/Outlook (12/19/2023)</v>
      </c>
      <c r="Q249" s="10">
        <f>_xll.SNL.Clients.Office.Excel.Functions.SPG(A249, "RD_LAST_REVIEW_DATE_GLOBAL", "Issuer Credit Rating", "Local Currency LT")</f>
        <v>45344</v>
      </c>
      <c r="R249" s="10">
        <f>_xll.SNL.Clients.Office.Excel.Functions.SPG(A249, "RD_CREDIT_RATING_DATE_GLOBAL", "Issuer Credit Rating", "Local Currency LT|0")</f>
        <v>45279</v>
      </c>
      <c r="S249" s="10">
        <f>_xll.SNL.Clients.Office.Excel.Functions.SPG(A249, "RD_CREDIT_WATCH_OUTLOOK_DATE_GLOBAL", "Issuer Credit Rating", "Local Currency LT|0")</f>
        <v>45279</v>
      </c>
    </row>
    <row r="250" spans="1:19">
      <c r="A250" s="12" t="s">
        <v>1891</v>
      </c>
      <c r="B250" s="10">
        <f>_xll.SNL.Clients.Office.Excel.Functions.SPG(A250,"SP_IPO_DATE")</f>
        <v>35366.041666666664</v>
      </c>
      <c r="C250" s="5">
        <f>_xll.SNL.Clients.Office.Excel.Functions.SPG(A250, "SP_VOLUME_AVG_WEEKLY_TO_SHARES_OUT", , "1M")</f>
        <v>5.4718930952404454</v>
      </c>
      <c r="D250" s="5">
        <f>_xll.SNL.Clients.Office.Excel.Functions.SPG(A250, "SP_VOLUME_AVG_WEEKLY_TO_SHARES_OUT", , "3M")</f>
        <v>5.3170752105032593</v>
      </c>
      <c r="E250" s="5">
        <f>_xll.SNL.Clients.Office.Excel.Functions.SPG(A250, "SP_VOLUME_AVG_DAILY_TO_1YR_AVG_DAILY", , "1M")</f>
        <v>116.45</v>
      </c>
      <c r="F250" s="5">
        <f>_xll.SNL.Clients.Office.Excel.Functions.SPG(A250, "SP_VOLUME_AVG_DAILY_TO_1YR_AVG_DAILY", , "3M")</f>
        <v>113.16</v>
      </c>
      <c r="G250" s="9" t="str">
        <f>_xll.SNL.Clients.Office.Excel.Functions.SPG(A250, "IQ_SECTOR")</f>
        <v>Energy</v>
      </c>
      <c r="H250" s="9" t="str">
        <f>_xll.SNL.Clients.Office.Excel.Functions.SPG(A250, "IQ_INDUSTRY_GROUP")</f>
        <v>Energy</v>
      </c>
      <c r="I250" s="9" t="str">
        <f>_xll.SNL.Clients.Office.Excel.Functions.SPG(A250, "IQ_INDUSTRY")</f>
        <v>Energy Equipment and Services</v>
      </c>
      <c r="J250" s="9" t="str">
        <f>_xll.SNL.Clients.Office.Excel.Functions.SPG(A250, "IQ_PRIMARY_INDUSTRY")</f>
        <v>Oil and Gas Equipment and Services</v>
      </c>
      <c r="K250" s="9" t="str">
        <f>_xll.SNL.Clients.Office.Excel.Functions.SPG(A250, "NAICS_CODE", "Primary")</f>
        <v>333132 - Oil and Gas Field Machinery and Equipment Manufacturing</v>
      </c>
      <c r="L250" s="9" t="str">
        <f>_xll.SNL.Clients.Office.Excel.Functions.SPG(A250, "SP_TOPICTAG")</f>
        <v>Energy Storage; Industrial Automation; Marine Transportation; Pollution Control; Process Automation; Artificial Intelligence</v>
      </c>
      <c r="M250" s="5">
        <f>_xll.SNL.Clients.Office.Excel.Functions.SPG(A250, "SP_PCT_SHARES_OWNED_ALL_INSTITUTIONS")</f>
        <v>102.81</v>
      </c>
      <c r="N250" s="9" t="str">
        <f>_xll.SNL.Clients.Office.Excel.Functions.SPG(A250, "RD_CREDIT_RATING_GLOBAL", "Issuer Credit Rating", "Local Currency LT|0")</f>
        <v>BBB</v>
      </c>
      <c r="O250" s="9" t="str">
        <f>_xll.SNL.Clients.Office.Excel.Functions.SPG(A250, "RD_CWOL_GLOBAL", "Issuer Credit Rating", "Local Currency LT|0")</f>
        <v>Stable</v>
      </c>
      <c r="P250" s="9" t="str">
        <f>_xll.SNL.Clients.Office.Excel.Functions.SPG(A250, "RD_RATING_ACTION_GLOBAL", "Issuer Credit Rating", "Local Currency LT|0")</f>
        <v>Downgrade | CreditWatch/Outlook (03/17/2022)</v>
      </c>
      <c r="Q250" s="10">
        <f>_xll.SNL.Clients.Office.Excel.Functions.SPG(A250, "RD_LAST_REVIEW_DATE_GLOBAL", "Issuer Credit Rating", "Local Currency LT")</f>
        <v>45373</v>
      </c>
      <c r="R250" s="10">
        <f>_xll.SNL.Clients.Office.Excel.Functions.SPG(A250, "RD_CREDIT_RATING_DATE_GLOBAL", "Issuer Credit Rating", "Local Currency LT|0")</f>
        <v>44637</v>
      </c>
      <c r="S250" s="10">
        <f>_xll.SNL.Clients.Office.Excel.Functions.SPG(A250, "RD_CREDIT_WATCH_OUTLOOK_DATE_GLOBAL", "Issuer Credit Rating", "Local Currency LT|0")</f>
        <v>44637</v>
      </c>
    </row>
    <row r="251" spans="1:19">
      <c r="A251" s="12" t="s">
        <v>1892</v>
      </c>
      <c r="B251" t="str">
        <f>_xll.SNL.Clients.Office.Excel.Functions.SPG(A251,"SP_IPO_DATE")</f>
        <v/>
      </c>
      <c r="C251" s="5">
        <f>_xll.SNL.Clients.Office.Excel.Functions.SPG(A251, "SP_VOLUME_AVG_WEEKLY_TO_SHARES_OUT", , "1M")</f>
        <v>2.6903290010934584</v>
      </c>
      <c r="D251" s="5">
        <f>_xll.SNL.Clients.Office.Excel.Functions.SPG(A251, "SP_VOLUME_AVG_WEEKLY_TO_SHARES_OUT", , "3M")</f>
        <v>2.7644458054593368</v>
      </c>
      <c r="E251" s="5">
        <f>_xll.SNL.Clients.Office.Excel.Functions.SPG(A251, "SP_VOLUME_AVG_DAILY_TO_1YR_AVG_DAILY", , "1M")</f>
        <v>122.34</v>
      </c>
      <c r="F251" s="5">
        <f>_xll.SNL.Clients.Office.Excel.Functions.SPG(A251, "SP_VOLUME_AVG_DAILY_TO_1YR_AVG_DAILY", , "3M")</f>
        <v>125.71</v>
      </c>
      <c r="G251" s="9" t="str">
        <f>_xll.SNL.Clients.Office.Excel.Functions.SPG(A251, "IQ_SECTOR")</f>
        <v>Information Technology</v>
      </c>
      <c r="H251" s="9" t="str">
        <f>_xll.SNL.Clients.Office.Excel.Functions.SPG(A251, "IQ_INDUSTRY_GROUP")</f>
        <v>Technology Hardware and Equipment</v>
      </c>
      <c r="I251" s="9" t="str">
        <f>_xll.SNL.Clients.Office.Excel.Functions.SPG(A251, "IQ_INDUSTRY")</f>
        <v>Electronic Equipment, Instruments and Components</v>
      </c>
      <c r="J251" s="9" t="str">
        <f>_xll.SNL.Clients.Office.Excel.Functions.SPG(A251, "IQ_PRIMARY_INDUSTRY")</f>
        <v>Electronic Equipment and Instruments</v>
      </c>
      <c r="K251" s="9" t="str">
        <f>_xll.SNL.Clients.Office.Excel.Functions.SPG(A251, "NAICS_CODE", "Primary")</f>
        <v>334519 - Other Measuring and Controlling Device Manufacturing</v>
      </c>
      <c r="L251" s="9" t="str">
        <f>_xll.SNL.Clients.Office.Excel.Functions.SPG(A251, "SP_TOPICTAG")</f>
        <v>Computer Vision; Image Recognition; Industrial Automation; RFID (Radio Frequency Identification); Sensors; Biometrics; Artificial Intelligence</v>
      </c>
      <c r="M251" s="5">
        <f>_xll.SNL.Clients.Office.Excel.Functions.SPG(A251, "SP_PCT_SHARES_OWNED_ALL_INSTITUTIONS")</f>
        <v>100.96</v>
      </c>
      <c r="N251" s="9" t="str">
        <f>_xll.SNL.Clients.Office.Excel.Functions.SPG(A251, "RD_CREDIT_RATING_GLOBAL", "Issuer Credit Rating", "Local Currency LT|0")</f>
        <v/>
      </c>
      <c r="O251" s="9" t="str">
        <f>_xll.SNL.Clients.Office.Excel.Functions.SPG(A251, "RD_CWOL_GLOBAL", "Issuer Credit Rating", "Local Currency LT|0")</f>
        <v/>
      </c>
      <c r="P251" s="9" t="str">
        <f>_xll.SNL.Clients.Office.Excel.Functions.SPG(A251, "RD_RATING_ACTION_GLOBAL", "Issuer Credit Rating", "Local Currency LT|0")</f>
        <v/>
      </c>
      <c r="Q251" s="10" t="str">
        <f>_xll.SNL.Clients.Office.Excel.Functions.SPG(A251, "RD_LAST_REVIEW_DATE_GLOBAL", "Issuer Credit Rating", "Local Currency LT")</f>
        <v/>
      </c>
      <c r="R251" s="10" t="str">
        <f>_xll.SNL.Clients.Office.Excel.Functions.SPG(A251, "RD_CREDIT_RATING_DATE_GLOBAL", "Issuer Credit Rating", "Local Currency LT|0")</f>
        <v/>
      </c>
      <c r="S251" s="10" t="str">
        <f>_xll.SNL.Clients.Office.Excel.Functions.SPG(A251, "RD_CREDIT_WATCH_OUTLOOK_DATE_GLOBAL", "Issuer Credit Rating", "Local Currency LT|0")</f>
        <v/>
      </c>
    </row>
    <row r="252" spans="1:19">
      <c r="A252" s="12" t="s">
        <v>1893</v>
      </c>
      <c r="B252" t="str">
        <f>_xll.SNL.Clients.Office.Excel.Functions.SPG(A252,"SP_IPO_DATE")</f>
        <v/>
      </c>
      <c r="C252" s="5">
        <f>_xll.SNL.Clients.Office.Excel.Functions.SPG(A252, "SP_VOLUME_AVG_WEEKLY_TO_SHARES_OUT", , "1M")</f>
        <v>7.7581929732145003</v>
      </c>
      <c r="D252" s="5">
        <f>_xll.SNL.Clients.Office.Excel.Functions.SPG(A252, "SP_VOLUME_AVG_WEEKLY_TO_SHARES_OUT", , "3M")</f>
        <v>5.4148857496153386</v>
      </c>
      <c r="E252" s="5">
        <f>_xll.SNL.Clients.Office.Excel.Functions.SPG(A252, "SP_VOLUME_AVG_DAILY_TO_1YR_AVG_DAILY", , "1M")</f>
        <v>152.87</v>
      </c>
      <c r="F252" s="5">
        <f>_xll.SNL.Clients.Office.Excel.Functions.SPG(A252, "SP_VOLUME_AVG_DAILY_TO_1YR_AVG_DAILY", , "3M")</f>
        <v>106.7</v>
      </c>
      <c r="G252" s="9" t="str">
        <f>_xll.SNL.Clients.Office.Excel.Functions.SPG(A252, "IQ_SECTOR")</f>
        <v>Industrials</v>
      </c>
      <c r="H252" s="9" t="str">
        <f>_xll.SNL.Clients.Office.Excel.Functions.SPG(A252, "IQ_INDUSTRY_GROUP")</f>
        <v>Capital Goods</v>
      </c>
      <c r="I252" s="9" t="str">
        <f>_xll.SNL.Clients.Office.Excel.Functions.SPG(A252, "IQ_INDUSTRY")</f>
        <v>Electrical Equipment</v>
      </c>
      <c r="J252" s="9" t="str">
        <f>_xll.SNL.Clients.Office.Excel.Functions.SPG(A252, "IQ_PRIMARY_INDUSTRY")</f>
        <v>Electrical Components and Equipment</v>
      </c>
      <c r="K252" s="9" t="str">
        <f>_xll.SNL.Clients.Office.Excel.Functions.SPG(A252, "NAICS_CODE", "Primary")</f>
        <v>3353 - Electrical Equipment Manufacturing</v>
      </c>
      <c r="L252" s="9" t="str">
        <f>_xll.SNL.Clients.Office.Excel.Functions.SPG(A252, "SP_TOPICTAG")</f>
        <v>Energy Management; Industrial Automation; Smart Building; Data Protection; Data Centers and Facilities; Data Center Technology</v>
      </c>
      <c r="M252" s="5">
        <f>_xll.SNL.Clients.Office.Excel.Functions.SPG(A252, "SP_PCT_SHARES_OWNED_ALL_INSTITUTIONS")</f>
        <v>93.94</v>
      </c>
      <c r="N252" s="9" t="str">
        <f>_xll.SNL.Clients.Office.Excel.Functions.SPG(A252, "RD_CREDIT_RATING_GLOBAL", "Issuer Credit Rating", "Local Currency LT|0")</f>
        <v>BBB-</v>
      </c>
      <c r="O252" s="9" t="str">
        <f>_xll.SNL.Clients.Office.Excel.Functions.SPG(A252, "RD_CWOL_GLOBAL", "Issuer Credit Rating", "Local Currency LT|0")</f>
        <v>Stable</v>
      </c>
      <c r="P252" s="9" t="str">
        <f>_xll.SNL.Clients.Office.Excel.Functions.SPG(A252, "RD_RATING_ACTION_GLOBAL", "Issuer Credit Rating", "Local Currency LT|0")</f>
        <v>CreditWatch/Outlook (05/12/2021)</v>
      </c>
      <c r="Q252" s="10">
        <f>_xll.SNL.Clients.Office.Excel.Functions.SPG(A252, "RD_LAST_REVIEW_DATE_GLOBAL", "Issuer Credit Rating", "Local Currency LT")</f>
        <v>45397</v>
      </c>
      <c r="R252" s="10">
        <f>_xll.SNL.Clients.Office.Excel.Functions.SPG(A252, "RD_CREDIT_RATING_DATE_GLOBAL", "Issuer Credit Rating", "Local Currency LT|0")</f>
        <v>43158</v>
      </c>
      <c r="S252" s="10">
        <f>_xll.SNL.Clients.Office.Excel.Functions.SPG(A252, "RD_CREDIT_WATCH_OUTLOOK_DATE_GLOBAL", "Issuer Credit Rating", "Local Currency LT|0")</f>
        <v>44328</v>
      </c>
    </row>
    <row r="253" spans="1:19">
      <c r="A253" s="12" t="s">
        <v>1894</v>
      </c>
      <c r="B253" t="str">
        <f>_xll.SNL.Clients.Office.Excel.Functions.SPG(A253,"SP_IPO_DATE")</f>
        <v/>
      </c>
      <c r="C253" s="5">
        <f>_xll.SNL.Clients.Office.Excel.Functions.SPG(A253, "SP_VOLUME_AVG_WEEKLY_TO_SHARES_OUT", , "1M")</f>
        <v>2.20270432366575</v>
      </c>
      <c r="D253" s="5">
        <f>_xll.SNL.Clients.Office.Excel.Functions.SPG(A253, "SP_VOLUME_AVG_WEEKLY_TO_SHARES_OUT", , "3M")</f>
        <v>2.4687690845959245</v>
      </c>
      <c r="E253" s="5">
        <f>_xll.SNL.Clients.Office.Excel.Functions.SPG(A253, "SP_VOLUME_AVG_DAILY_TO_1YR_AVG_DAILY", , "1M")</f>
        <v>74.099999999999994</v>
      </c>
      <c r="F253" s="5">
        <f>_xll.SNL.Clients.Office.Excel.Functions.SPG(A253, "SP_VOLUME_AVG_DAILY_TO_1YR_AVG_DAILY", , "3M")</f>
        <v>83.05</v>
      </c>
      <c r="G253" s="9" t="str">
        <f>_xll.SNL.Clients.Office.Excel.Functions.SPG(A253, "IQ_SECTOR")</f>
        <v>Utilities</v>
      </c>
      <c r="H253" s="9" t="str">
        <f>_xll.SNL.Clients.Office.Excel.Functions.SPG(A253, "IQ_INDUSTRY_GROUP")</f>
        <v>Utilities</v>
      </c>
      <c r="I253" s="9" t="str">
        <f>_xll.SNL.Clients.Office.Excel.Functions.SPG(A253, "IQ_INDUSTRY")</f>
        <v>Electric Utilities</v>
      </c>
      <c r="J253" s="9" t="str">
        <f>_xll.SNL.Clients.Office.Excel.Functions.SPG(A253, "IQ_PRIMARY_INDUSTRY")</f>
        <v>Electric Utilities</v>
      </c>
      <c r="K253" s="9" t="str">
        <f>_xll.SNL.Clients.Office.Excel.Functions.SPG(A253, "NAICS_CODE", "Primary")</f>
        <v>22111 - Electric Power Generation</v>
      </c>
      <c r="L253" s="9" t="str">
        <f>_xll.SNL.Clients.Office.Excel.Functions.SPG(A253, "SP_TOPICTAG")</f>
        <v>Energy Management; Energy Storage; CleanTech; Smart Energy; Power Grid</v>
      </c>
      <c r="M253" s="5">
        <f>_xll.SNL.Clients.Office.Excel.Functions.SPG(A253, "SP_PCT_SHARES_OWNED_ALL_INSTITUTIONS")</f>
        <v>70.98</v>
      </c>
      <c r="N253" s="9" t="str">
        <f>_xll.SNL.Clients.Office.Excel.Functions.SPG(A253, "RD_CREDIT_RATING_GLOBAL", "Issuer Credit Rating", "Local Currency LT|0")</f>
        <v>BBB+</v>
      </c>
      <c r="O253" s="9" t="str">
        <f>_xll.SNL.Clients.Office.Excel.Functions.SPG(A253, "RD_CWOL_GLOBAL", "Issuer Credit Rating", "Local Currency LT|0")</f>
        <v>Stable</v>
      </c>
      <c r="P253" s="9" t="str">
        <f>_xll.SNL.Clients.Office.Excel.Functions.SPG(A253, "RD_RATING_ACTION_GLOBAL", "Issuer Credit Rating", "Local Currency LT|0")</f>
        <v>CreditWatch/Outlook (05/17/2022)</v>
      </c>
      <c r="Q253" s="10">
        <f>_xll.SNL.Clients.Office.Excel.Functions.SPG(A253, "RD_LAST_REVIEW_DATE_GLOBAL", "Issuer Credit Rating", "Local Currency LT")</f>
        <v>45498</v>
      </c>
      <c r="R253" s="10">
        <f>_xll.SNL.Clients.Office.Excel.Functions.SPG(A253, "RD_CREDIT_RATING_DATE_GLOBAL", "Issuer Credit Rating", "Local Currency LT|0")</f>
        <v>43269</v>
      </c>
      <c r="S253" s="10">
        <f>_xll.SNL.Clients.Office.Excel.Functions.SPG(A253, "RD_CREDIT_WATCH_OUTLOOK_DATE_GLOBAL", "Issuer Credit Rating", "Local Currency LT|0")</f>
        <v>44698</v>
      </c>
    </row>
    <row r="254" spans="1:19">
      <c r="A254" s="12" t="s">
        <v>1895</v>
      </c>
      <c r="B254" t="str">
        <f>_xll.SNL.Clients.Office.Excel.Functions.SPG(A254,"SP_IPO_DATE")</f>
        <v/>
      </c>
      <c r="C254" s="5">
        <f>_xll.SNL.Clients.Office.Excel.Functions.SPG(A254, "SP_VOLUME_AVG_WEEKLY_TO_SHARES_OUT", , "1M")</f>
        <v>5.4224560279939933</v>
      </c>
      <c r="D254" s="5">
        <f>_xll.SNL.Clients.Office.Excel.Functions.SPG(A254, "SP_VOLUME_AVG_WEEKLY_TO_SHARES_OUT", , "3M")</f>
        <v>4.804135333593571</v>
      </c>
      <c r="E254" s="5">
        <f>_xll.SNL.Clients.Office.Excel.Functions.SPG(A254, "SP_VOLUME_AVG_DAILY_TO_1YR_AVG_DAILY", , "1M")</f>
        <v>149.65</v>
      </c>
      <c r="F254" s="5">
        <f>_xll.SNL.Clients.Office.Excel.Functions.SPG(A254, "SP_VOLUME_AVG_DAILY_TO_1YR_AVG_DAILY", , "3M")</f>
        <v>132.59</v>
      </c>
      <c r="G254" s="9" t="str">
        <f>_xll.SNL.Clients.Office.Excel.Functions.SPG(A254, "IQ_SECTOR")</f>
        <v>Financials</v>
      </c>
      <c r="H254" s="9" t="str">
        <f>_xll.SNL.Clients.Office.Excel.Functions.SPG(A254, "IQ_INDUSTRY_GROUP")</f>
        <v>Banks</v>
      </c>
      <c r="I254" s="9" t="str">
        <f>_xll.SNL.Clients.Office.Excel.Functions.SPG(A254, "IQ_INDUSTRY")</f>
        <v>Banks</v>
      </c>
      <c r="J254" s="9" t="str">
        <f>_xll.SNL.Clients.Office.Excel.Functions.SPG(A254, "IQ_PRIMARY_INDUSTRY")</f>
        <v>Regional Banks</v>
      </c>
      <c r="K254" s="9" t="str">
        <f>_xll.SNL.Clients.Office.Excel.Functions.SPG(A254, "NAICS_CODE", "Primary")</f>
        <v>522110 - Commercial Banking</v>
      </c>
      <c r="L254" s="9" t="str">
        <f>_xll.SNL.Clients.Office.Excel.Functions.SPG(A254, "SP_TOPICTAG")</f>
        <v>Consumer Lending</v>
      </c>
      <c r="M254" s="5">
        <f>_xll.SNL.Clients.Office.Excel.Functions.SPG(A254, "SP_PCT_SHARES_OWNED_ALL_INSTITUTIONS")</f>
        <v>84.28</v>
      </c>
      <c r="N254" s="9" t="str">
        <f>_xll.SNL.Clients.Office.Excel.Functions.SPG(A254, "RD_CREDIT_RATING_GLOBAL", "Issuer Credit Rating", "Local Currency LT|0")</f>
        <v>NR</v>
      </c>
      <c r="O254" s="9" t="str">
        <f>_xll.SNL.Clients.Office.Excel.Functions.SPG(A254, "RD_CWOL_GLOBAL", "Issuer Credit Rating", "Local Currency LT|0")</f>
        <v>NR</v>
      </c>
      <c r="P254" s="9" t="str">
        <f>_xll.SNL.Clients.Office.Excel.Functions.SPG(A254, "RD_RATING_ACTION_GLOBAL", "Issuer Credit Rating", "Local Currency LT|0")</f>
        <v>Not Rated | CreditWatch/Outlook (04/22/2010)</v>
      </c>
      <c r="Q254" s="10" t="str">
        <f>_xll.SNL.Clients.Office.Excel.Functions.SPG(A254, "RD_LAST_REVIEW_DATE_GLOBAL", "Issuer Credit Rating", "Local Currency LT")</f>
        <v/>
      </c>
      <c r="R254" s="10">
        <f>_xll.SNL.Clients.Office.Excel.Functions.SPG(A254, "RD_CREDIT_RATING_DATE_GLOBAL", "Issuer Credit Rating", "Local Currency LT|0")</f>
        <v>40290</v>
      </c>
      <c r="S254" s="10">
        <f>_xll.SNL.Clients.Office.Excel.Functions.SPG(A254, "RD_CREDIT_WATCH_OUTLOOK_DATE_GLOBAL", "Issuer Credit Rating", "Local Currency LT|0")</f>
        <v>40290</v>
      </c>
    </row>
    <row r="255" spans="1:19">
      <c r="A255" s="12" t="s">
        <v>1896</v>
      </c>
      <c r="B255" t="str">
        <f>_xll.SNL.Clients.Office.Excel.Functions.SPG(A255,"SP_IPO_DATE")</f>
        <v/>
      </c>
      <c r="C255" s="5">
        <f>_xll.SNL.Clients.Office.Excel.Functions.SPG(A255, "SP_VOLUME_AVG_WEEKLY_TO_SHARES_OUT", , "1M")</f>
        <v>2.2042857146640094</v>
      </c>
      <c r="D255" s="5">
        <f>_xll.SNL.Clients.Office.Excel.Functions.SPG(A255, "SP_VOLUME_AVG_WEEKLY_TO_SHARES_OUT", , "3M")</f>
        <v>2.2844040666993473</v>
      </c>
      <c r="E255" s="5">
        <f>_xll.SNL.Clients.Office.Excel.Functions.SPG(A255, "SP_VOLUME_AVG_DAILY_TO_1YR_AVG_DAILY", , "1M")</f>
        <v>82.3</v>
      </c>
      <c r="F255" s="5">
        <f>_xll.SNL.Clients.Office.Excel.Functions.SPG(A255, "SP_VOLUME_AVG_DAILY_TO_1YR_AVG_DAILY", , "3M")</f>
        <v>85.29</v>
      </c>
      <c r="G255" s="9" t="str">
        <f>_xll.SNL.Clients.Office.Excel.Functions.SPG(A255, "IQ_SECTOR")</f>
        <v>Financials</v>
      </c>
      <c r="H255" s="9" t="str">
        <f>_xll.SNL.Clients.Office.Excel.Functions.SPG(A255, "IQ_INDUSTRY_GROUP")</f>
        <v>Insurance</v>
      </c>
      <c r="I255" s="9" t="str">
        <f>_xll.SNL.Clients.Office.Excel.Functions.SPG(A255, "IQ_INDUSTRY")</f>
        <v>Insurance</v>
      </c>
      <c r="J255" s="9" t="str">
        <f>_xll.SNL.Clients.Office.Excel.Functions.SPG(A255, "IQ_PRIMARY_INDUSTRY")</f>
        <v>Property and Casualty Insurance</v>
      </c>
      <c r="K255" s="9" t="str">
        <f>_xll.SNL.Clients.Office.Excel.Functions.SPG(A255, "NAICS_CODE", "Primary")</f>
        <v>524126 - Direct Property and Casualty Insurance Carriers</v>
      </c>
      <c r="L255" s="9" t="str">
        <f>_xll.SNL.Clients.Office.Excel.Functions.SPG(A255, "SP_TOPICTAG")</f>
        <v/>
      </c>
      <c r="M255" s="5">
        <f>_xll.SNL.Clients.Office.Excel.Functions.SPG(A255, "SP_PCT_SHARES_OWNED_ALL_INSTITUTIONS")</f>
        <v>70.92</v>
      </c>
      <c r="N255" s="9" t="str">
        <f>_xll.SNL.Clients.Office.Excel.Functions.SPG(A255, "RD_CREDIT_RATING_GLOBAL", "Issuer Credit Rating", "Local Currency LT|0")</f>
        <v>BBB+</v>
      </c>
      <c r="O255" s="9" t="str">
        <f>_xll.SNL.Clients.Office.Excel.Functions.SPG(A255, "RD_CWOL_GLOBAL", "Issuer Credit Rating", "Local Currency LT|0")</f>
        <v>Stable</v>
      </c>
      <c r="P255" s="9" t="str">
        <f>_xll.SNL.Clients.Office.Excel.Functions.SPG(A255, "RD_RATING_ACTION_GLOBAL", "Issuer Credit Rating", "Local Currency LT|0")</f>
        <v>CreditWatch/Outlook (09/19/2013)</v>
      </c>
      <c r="Q255" s="10">
        <f>_xll.SNL.Clients.Office.Excel.Functions.SPG(A255, "RD_LAST_REVIEW_DATE_GLOBAL", "Issuer Credit Rating", "Local Currency LT")</f>
        <v>45582</v>
      </c>
      <c r="R255" s="10">
        <f>_xll.SNL.Clients.Office.Excel.Functions.SPG(A255, "RD_CREDIT_RATING_DATE_GLOBAL", "Issuer Credit Rating", "Local Currency LT|0")</f>
        <v>39801</v>
      </c>
      <c r="S255" s="10">
        <f>_xll.SNL.Clients.Office.Excel.Functions.SPG(A255, "RD_CREDIT_WATCH_OUTLOOK_DATE_GLOBAL", "Issuer Credit Rating", "Local Currency LT|0")</f>
        <v>41536</v>
      </c>
    </row>
    <row r="256" spans="1:19">
      <c r="A256" s="12" t="s">
        <v>1897</v>
      </c>
      <c r="B256" t="str">
        <f>_xll.SNL.Clients.Office.Excel.Functions.SPG(A256,"SP_IPO_DATE")</f>
        <v/>
      </c>
      <c r="C256" s="5">
        <f>_xll.SNL.Clients.Office.Excel.Functions.SPG(A256, "SP_VOLUME_AVG_WEEKLY_TO_SHARES_OUT", , "1M")</f>
        <v>8.1593910770877063</v>
      </c>
      <c r="D256" s="5">
        <f>_xll.SNL.Clients.Office.Excel.Functions.SPG(A256, "SP_VOLUME_AVG_WEEKLY_TO_SHARES_OUT", , "3M")</f>
        <v>7.7107255973457498</v>
      </c>
      <c r="E256" s="5">
        <f>_xll.SNL.Clients.Office.Excel.Functions.SPG(A256, "SP_VOLUME_AVG_DAILY_TO_1YR_AVG_DAILY", , "1M")</f>
        <v>141.4</v>
      </c>
      <c r="F256" s="5">
        <f>_xll.SNL.Clients.Office.Excel.Functions.SPG(A256, "SP_VOLUME_AVG_DAILY_TO_1YR_AVG_DAILY", , "3M")</f>
        <v>133.62</v>
      </c>
      <c r="G256" s="9" t="str">
        <f>_xll.SNL.Clients.Office.Excel.Functions.SPG(A256, "IQ_SECTOR")</f>
        <v>Materials</v>
      </c>
      <c r="H256" s="9" t="str">
        <f>_xll.SNL.Clients.Office.Excel.Functions.SPG(A256, "IQ_INDUSTRY_GROUP")</f>
        <v>Materials</v>
      </c>
      <c r="I256" s="9" t="str">
        <f>_xll.SNL.Clients.Office.Excel.Functions.SPG(A256, "IQ_INDUSTRY")</f>
        <v>Chemicals</v>
      </c>
      <c r="J256" s="9" t="str">
        <f>_xll.SNL.Clients.Office.Excel.Functions.SPG(A256, "IQ_PRIMARY_INDUSTRY")</f>
        <v>Commodity Chemicals</v>
      </c>
      <c r="K256" s="9" t="str">
        <f>_xll.SNL.Clients.Office.Excel.Functions.SPG(A256, "NAICS_CODE", "Primary")</f>
        <v>325 - Chemical Manufacturing</v>
      </c>
      <c r="L256" s="9" t="str">
        <f>_xll.SNL.Clients.Office.Excel.Functions.SPG(A256, "SP_TOPICTAG")</f>
        <v>Environmental Engineering; Disposal and Recycling</v>
      </c>
      <c r="M256" s="5">
        <f>_xll.SNL.Clients.Office.Excel.Functions.SPG(A256, "SP_PCT_SHARES_OWNED_ALL_INSTITUTIONS")</f>
        <v>96.07</v>
      </c>
      <c r="N256" s="9" t="str">
        <f>_xll.SNL.Clients.Office.Excel.Functions.SPG(A256, "RD_CREDIT_RATING_GLOBAL", "Issuer Credit Rating", "Local Currency LT|0")</f>
        <v>BB+</v>
      </c>
      <c r="O256" s="9" t="str">
        <f>_xll.SNL.Clients.Office.Excel.Functions.SPG(A256, "RD_CWOL_GLOBAL", "Issuer Credit Rating", "Local Currency LT|0")</f>
        <v>Stable</v>
      </c>
      <c r="P256" s="9" t="str">
        <f>_xll.SNL.Clients.Office.Excel.Functions.SPG(A256, "RD_RATING_ACTION_GLOBAL", "Issuer Credit Rating", "Local Currency LT|0")</f>
        <v>CreditWatch/Outlook (08/08/2024)</v>
      </c>
      <c r="Q256" s="10">
        <f>_xll.SNL.Clients.Office.Excel.Functions.SPG(A256, "RD_LAST_REVIEW_DATE_GLOBAL", "Issuer Credit Rating", "Local Currency LT")</f>
        <v>45512</v>
      </c>
      <c r="R256" s="10">
        <f>_xll.SNL.Clients.Office.Excel.Functions.SPG(A256, "RD_CREDIT_RATING_DATE_GLOBAL", "Issuer Credit Rating", "Local Currency LT|0")</f>
        <v>44433</v>
      </c>
      <c r="S256" s="10">
        <f>_xll.SNL.Clients.Office.Excel.Functions.SPG(A256, "RD_CREDIT_WATCH_OUTLOOK_DATE_GLOBAL", "Issuer Credit Rating", "Local Currency LT|0")</f>
        <v>45512</v>
      </c>
    </row>
    <row r="257" spans="1:19">
      <c r="A257" s="12" t="s">
        <v>1898</v>
      </c>
      <c r="B257" s="10">
        <f>_xll.SNL.Clients.Office.Excel.Functions.SPG(A257,"SP_IPO_DATE")</f>
        <v>42200</v>
      </c>
      <c r="C257" s="5">
        <f>_xll.SNL.Clients.Office.Excel.Functions.SPG(A257, "SP_VOLUME_AVG_WEEKLY_TO_SHARES_OUT", , "1M")</f>
        <v>7.8118747245932134</v>
      </c>
      <c r="D257" s="5">
        <f>_xll.SNL.Clients.Office.Excel.Functions.SPG(A257, "SP_VOLUME_AVG_WEEKLY_TO_SHARES_OUT", , "3M")</f>
        <v>9.1573902729350358</v>
      </c>
      <c r="E257" s="5">
        <f>_xll.SNL.Clients.Office.Excel.Functions.SPG(A257, "SP_VOLUME_AVG_DAILY_TO_1YR_AVG_DAILY", , "1M")</f>
        <v>88.7</v>
      </c>
      <c r="F257" s="5">
        <f>_xll.SNL.Clients.Office.Excel.Functions.SPG(A257, "SP_VOLUME_AVG_DAILY_TO_1YR_AVG_DAILY", , "3M")</f>
        <v>103.97</v>
      </c>
      <c r="G257" s="9" t="str">
        <f>_xll.SNL.Clients.Office.Excel.Functions.SPG(A257, "IQ_SECTOR")</f>
        <v>Consumer Discretionary</v>
      </c>
      <c r="H257" s="9" t="str">
        <f>_xll.SNL.Clients.Office.Excel.Functions.SPG(A257, "IQ_INDUSTRY_GROUP")</f>
        <v>Consumer Discretionary Distribution and Retail</v>
      </c>
      <c r="I257" s="9" t="str">
        <f>_xll.SNL.Clients.Office.Excel.Functions.SPG(A257, "IQ_INDUSTRY")</f>
        <v>Broadline Retail</v>
      </c>
      <c r="J257" s="9" t="str">
        <f>_xll.SNL.Clients.Office.Excel.Functions.SPG(A257, "IQ_PRIMARY_INDUSTRY")</f>
        <v>Broadline Retail</v>
      </c>
      <c r="K257" s="9" t="str">
        <f>_xll.SNL.Clients.Office.Excel.Functions.SPG(A257, "NAICS_CODE", "Primary")</f>
        <v>455219 - All Other General Merchandise Retailers</v>
      </c>
      <c r="L257" s="9" t="str">
        <f>_xll.SNL.Clients.Office.Excel.Functions.SPG(A257, "SP_TOPICTAG")</f>
        <v>Fast-Moving Consumer Goods; Social Media Marketing; Brand Marketing</v>
      </c>
      <c r="M257" s="5">
        <f>_xll.SNL.Clients.Office.Excel.Functions.SPG(A257, "SP_PCT_SHARES_OWNED_ALL_INSTITUTIONS")</f>
        <v>109.93</v>
      </c>
      <c r="N257" s="9" t="str">
        <f>_xll.SNL.Clients.Office.Excel.Functions.SPG(A257, "RD_CREDIT_RATING_GLOBAL", "Issuer Credit Rating", "Local Currency LT|0")</f>
        <v>NR</v>
      </c>
      <c r="O257" s="9" t="str">
        <f>_xll.SNL.Clients.Office.Excel.Functions.SPG(A257, "RD_CWOL_GLOBAL", "Issuer Credit Rating", "Local Currency LT|0")</f>
        <v>NR</v>
      </c>
      <c r="P257" s="9" t="str">
        <f>_xll.SNL.Clients.Office.Excel.Functions.SPG(A257, "RD_RATING_ACTION_GLOBAL", "Issuer Credit Rating", "Local Currency LT|0")</f>
        <v>Not Rated | CreditWatch/Outlook (02/17/2016)</v>
      </c>
      <c r="Q257" s="10" t="str">
        <f>_xll.SNL.Clients.Office.Excel.Functions.SPG(A257, "RD_LAST_REVIEW_DATE_GLOBAL", "Issuer Credit Rating", "Local Currency LT")</f>
        <v/>
      </c>
      <c r="R257" s="10">
        <f>_xll.SNL.Clients.Office.Excel.Functions.SPG(A257, "RD_CREDIT_RATING_DATE_GLOBAL", "Issuer Credit Rating", "Local Currency LT|0")</f>
        <v>42417</v>
      </c>
      <c r="S257" s="10">
        <f>_xll.SNL.Clients.Office.Excel.Functions.SPG(A257, "RD_CREDIT_WATCH_OUTLOOK_DATE_GLOBAL", "Issuer Credit Rating", "Local Currency LT|0")</f>
        <v>42417</v>
      </c>
    </row>
    <row r="258" spans="1:19">
      <c r="A258" s="12" t="s">
        <v>1899</v>
      </c>
      <c r="B258" s="10">
        <f>_xll.SNL.Clients.Office.Excel.Functions.SPG(A258,"SP_IPO_DATE")</f>
        <v>33823</v>
      </c>
      <c r="C258" s="5">
        <f>_xll.SNL.Clients.Office.Excel.Functions.SPG(A258, "SP_VOLUME_AVG_WEEKLY_TO_SHARES_OUT", , "1M")</f>
        <v>3.6183212097359321</v>
      </c>
      <c r="D258" s="5">
        <f>_xll.SNL.Clients.Office.Excel.Functions.SPG(A258, "SP_VOLUME_AVG_WEEKLY_TO_SHARES_OUT", , "3M")</f>
        <v>3.4498618629217459</v>
      </c>
      <c r="E258" s="5">
        <f>_xll.SNL.Clients.Office.Excel.Functions.SPG(A258, "SP_VOLUME_AVG_DAILY_TO_1YR_AVG_DAILY", , "1M")</f>
        <v>119.04</v>
      </c>
      <c r="F258" s="5">
        <f>_xll.SNL.Clients.Office.Excel.Functions.SPG(A258, "SP_VOLUME_AVG_DAILY_TO_1YR_AVG_DAILY", , "3M")</f>
        <v>113.49</v>
      </c>
      <c r="G258" s="9" t="str">
        <f>_xll.SNL.Clients.Office.Excel.Functions.SPG(A258, "IQ_SECTOR")</f>
        <v>Real Estate</v>
      </c>
      <c r="H258" s="9" t="str">
        <f>_xll.SNL.Clients.Office.Excel.Functions.SPG(A258, "IQ_INDUSTRY_GROUP")</f>
        <v>Equity Real Estate Investment Trusts (REITs)</v>
      </c>
      <c r="I258" s="9" t="str">
        <f>_xll.SNL.Clients.Office.Excel.Functions.SPG(A258, "IQ_INDUSTRY")</f>
        <v>Health Care REITs</v>
      </c>
      <c r="J258" s="9" t="str">
        <f>_xll.SNL.Clients.Office.Excel.Functions.SPG(A258, "IQ_PRIMARY_INDUSTRY")</f>
        <v>Health Care REITs</v>
      </c>
      <c r="K258" s="9" t="str">
        <f>_xll.SNL.Clients.Office.Excel.Functions.SPG(A258, "NAICS_CODE", "Primary")</f>
        <v>531110 - Lessors of Residential Buildings and Dwellings</v>
      </c>
      <c r="L258" s="9" t="str">
        <f>_xll.SNL.Clients.Office.Excel.Functions.SPG(A258, "SP_TOPICTAG")</f>
        <v/>
      </c>
      <c r="M258" s="5">
        <f>_xll.SNL.Clients.Office.Excel.Functions.SPG(A258, "SP_PCT_SHARES_OWNED_ALL_INSTITUTIONS")</f>
        <v>75.73</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Upgrade | CreditWatch/Outlook (09/22/2015)</v>
      </c>
      <c r="Q258" s="10">
        <f>_xll.SNL.Clients.Office.Excel.Functions.SPG(A258, "RD_LAST_REVIEW_DATE_GLOBAL", "Issuer Credit Rating", "Local Currency LT")</f>
        <v>45538</v>
      </c>
      <c r="R258" s="10">
        <f>_xll.SNL.Clients.Office.Excel.Functions.SPG(A258, "RD_CREDIT_RATING_DATE_GLOBAL", "Issuer Credit Rating", "Local Currency LT|0")</f>
        <v>42269</v>
      </c>
      <c r="S258" s="10">
        <f>_xll.SNL.Clients.Office.Excel.Functions.SPG(A258, "RD_CREDIT_WATCH_OUTLOOK_DATE_GLOBAL", "Issuer Credit Rating", "Local Currency LT|0")</f>
        <v>42269</v>
      </c>
    </row>
    <row r="259" spans="1:19">
      <c r="A259" s="12" t="s">
        <v>1900</v>
      </c>
      <c r="B259" t="str">
        <f>_xll.SNL.Clients.Office.Excel.Functions.SPG(A259,"SP_IPO_DATE")</f>
        <v/>
      </c>
      <c r="C259" s="5">
        <f>_xll.SNL.Clients.Office.Excel.Functions.SPG(A259, "SP_VOLUME_AVG_WEEKLY_TO_SHARES_OUT", , "1M")</f>
        <v>3.7080138900171269</v>
      </c>
      <c r="D259" s="5">
        <f>_xll.SNL.Clients.Office.Excel.Functions.SPG(A259, "SP_VOLUME_AVG_WEEKLY_TO_SHARES_OUT", , "3M")</f>
        <v>3.5789614260405354</v>
      </c>
      <c r="E259" s="5">
        <f>_xll.SNL.Clients.Office.Excel.Functions.SPG(A259, "SP_VOLUME_AVG_DAILY_TO_1YR_AVG_DAILY", , "1M")</f>
        <v>103.41</v>
      </c>
      <c r="F259" s="5">
        <f>_xll.SNL.Clients.Office.Excel.Functions.SPG(A259, "SP_VOLUME_AVG_DAILY_TO_1YR_AVG_DAILY", , "3M")</f>
        <v>99.81</v>
      </c>
      <c r="G259" s="9" t="str">
        <f>_xll.SNL.Clients.Office.Excel.Functions.SPG(A259, "IQ_SECTOR")</f>
        <v>Utilities</v>
      </c>
      <c r="H259" s="9" t="str">
        <f>_xll.SNL.Clients.Office.Excel.Functions.SPG(A259, "IQ_INDUSTRY_GROUP")</f>
        <v>Utilities</v>
      </c>
      <c r="I259" s="9" t="str">
        <f>_xll.SNL.Clients.Office.Excel.Functions.SPG(A259, "IQ_INDUSTRY")</f>
        <v>Gas Utilities</v>
      </c>
      <c r="J259" s="9" t="str">
        <f>_xll.SNL.Clients.Office.Excel.Functions.SPG(A259, "IQ_PRIMARY_INDUSTRY")</f>
        <v>Gas Utilities</v>
      </c>
      <c r="K259" s="9" t="str">
        <f>_xll.SNL.Clients.Office.Excel.Functions.SPG(A259, "NAICS_CODE", "Primary")</f>
        <v>221210 - Natural Gas Distribution</v>
      </c>
      <c r="L259" s="9" t="str">
        <f>_xll.SNL.Clients.Office.Excel.Functions.SPG(A259, "SP_TOPICTAG")</f>
        <v>Biofuel</v>
      </c>
      <c r="M259" s="5">
        <f>_xll.SNL.Clients.Office.Excel.Functions.SPG(A259, "SP_PCT_SHARES_OWNED_ALL_INSTITUTIONS")</f>
        <v>97.42</v>
      </c>
      <c r="N259" s="9" t="str">
        <f>_xll.SNL.Clients.Office.Excel.Functions.SPG(A259, "RD_CREDIT_RATING_GLOBAL", "Issuer Credit Rating", "Local Currency LT|0")</f>
        <v>A-</v>
      </c>
      <c r="O259" s="9" t="str">
        <f>_xll.SNL.Clients.Office.Excel.Functions.SPG(A259, "RD_CWOL_GLOBAL", "Issuer Credit Rating", "Local Currency LT|0")</f>
        <v>Stable</v>
      </c>
      <c r="P259" s="9" t="str">
        <f>_xll.SNL.Clients.Office.Excel.Functions.SPG(A259, "RD_RATING_ACTION_GLOBAL", "Issuer Credit Rating", "Local Currency LT|0")</f>
        <v>Upgrade | CreditWatch/Outlook (08/25/2022)</v>
      </c>
      <c r="Q259" s="10">
        <f>_xll.SNL.Clients.Office.Excel.Functions.SPG(A259, "RD_LAST_REVIEW_DATE_GLOBAL", "Issuer Credit Rating", "Local Currency LT")</f>
        <v>45560</v>
      </c>
      <c r="R259" s="10">
        <f>_xll.SNL.Clients.Office.Excel.Functions.SPG(A259, "RD_CREDIT_RATING_DATE_GLOBAL", "Issuer Credit Rating", "Local Currency LT|0")</f>
        <v>44798</v>
      </c>
      <c r="S259" s="10">
        <f>_xll.SNL.Clients.Office.Excel.Functions.SPG(A259, "RD_CREDIT_WATCH_OUTLOOK_DATE_GLOBAL", "Issuer Credit Rating", "Local Currency LT|0")</f>
        <v>44798</v>
      </c>
    </row>
    <row r="260" spans="1:19">
      <c r="A260" s="12" t="s">
        <v>1901</v>
      </c>
      <c r="B260" s="10">
        <f>_xll.SNL.Clients.Office.Excel.Functions.SPG(A260,"SP_IPO_DATE")</f>
        <v>36476</v>
      </c>
      <c r="C260" s="5">
        <f>_xll.SNL.Clients.Office.Excel.Functions.SPG(A260, "SP_VOLUME_AVG_WEEKLY_TO_SHARES_OUT", , "1M")</f>
        <v>10.171859082575118</v>
      </c>
      <c r="D260" s="5">
        <f>_xll.SNL.Clients.Office.Excel.Functions.SPG(A260, "SP_VOLUME_AVG_WEEKLY_TO_SHARES_OUT", , "3M")</f>
        <v>8.3669825548984686</v>
      </c>
      <c r="E260" s="5">
        <f>_xll.SNL.Clients.Office.Excel.Functions.SPG(A260, "SP_VOLUME_AVG_DAILY_TO_1YR_AVG_DAILY", , "1M")</f>
        <v>153.08000000000001</v>
      </c>
      <c r="F260" s="5">
        <f>_xll.SNL.Clients.Office.Excel.Functions.SPG(A260, "SP_VOLUME_AVG_DAILY_TO_1YR_AVG_DAILY", , "3M")</f>
        <v>125.91</v>
      </c>
      <c r="G260" s="9" t="str">
        <f>_xll.SNL.Clients.Office.Excel.Functions.SPG(A260, "IQ_SECTOR")</f>
        <v>Information Technology</v>
      </c>
      <c r="H260" s="9" t="str">
        <f>_xll.SNL.Clients.Office.Excel.Functions.SPG(A260, "IQ_INDUSTRY_GROUP")</f>
        <v>Semiconductors and Semiconductor Equipment</v>
      </c>
      <c r="I260" s="9" t="str">
        <f>_xll.SNL.Clients.Office.Excel.Functions.SPG(A260, "IQ_INDUSTRY")</f>
        <v>Semiconductors and Semiconductor Equipment</v>
      </c>
      <c r="J260" s="9" t="str">
        <f>_xll.SNL.Clients.Office.Excel.Functions.SPG(A260, "IQ_PRIMARY_INDUSTRY")</f>
        <v>Semiconductor Materials and Equipment</v>
      </c>
      <c r="K260" s="9" t="str">
        <f>_xll.SNL.Clients.Office.Excel.Functions.SPG(A260, "NAICS_CODE", "Primary")</f>
        <v>334413 - Semiconductor and Related Device Manufacturing</v>
      </c>
      <c r="L260" s="9" t="str">
        <f>_xll.SNL.Clients.Office.Excel.Functions.SPG(A260, "SP_TOPICTAG")</f>
        <v>Software Development; Computer Vision; Industrial Automation; Sensors; Process Automation; Artificial Intelligence</v>
      </c>
      <c r="M260" s="5">
        <f>_xll.SNL.Clients.Office.Excel.Functions.SPG(A260, "SP_PCT_SHARES_OWNED_ALL_INSTITUTIONS")</f>
        <v>93.59</v>
      </c>
      <c r="N260" s="9" t="str">
        <f>_xll.SNL.Clients.Office.Excel.Functions.SPG(A260, "RD_CREDIT_RATING_GLOBAL", "Issuer Credit Rating", "Local Currency LT|0")</f>
        <v/>
      </c>
      <c r="O260" s="9" t="str">
        <f>_xll.SNL.Clients.Office.Excel.Functions.SPG(A260, "RD_CWOL_GLOBAL", "Issuer Credit Rating", "Local Currency LT|0")</f>
        <v/>
      </c>
      <c r="P260" s="9" t="str">
        <f>_xll.SNL.Clients.Office.Excel.Functions.SPG(A260, "RD_RATING_ACTION_GLOBAL", "Issuer Credit Rating", "Local Currency LT|0")</f>
        <v/>
      </c>
      <c r="Q260" s="10" t="str">
        <f>_xll.SNL.Clients.Office.Excel.Functions.SPG(A260, "RD_LAST_REVIEW_DATE_GLOBAL", "Issuer Credit Rating", "Local Currency LT")</f>
        <v/>
      </c>
      <c r="R260" s="10" t="str">
        <f>_xll.SNL.Clients.Office.Excel.Functions.SPG(A260, "RD_CREDIT_RATING_DATE_GLOBAL", "Issuer Credit Rating", "Local Currency LT|0")</f>
        <v/>
      </c>
      <c r="S260" s="10" t="str">
        <f>_xll.SNL.Clients.Office.Excel.Functions.SPG(A260, "RD_CREDIT_WATCH_OUTLOOK_DATE_GLOBAL", "Issuer Credit Rating", "Local Currency LT|0")</f>
        <v/>
      </c>
    </row>
    <row r="261" spans="1:19">
      <c r="A261" s="12" t="s">
        <v>1902</v>
      </c>
      <c r="B261" t="str">
        <f>_xll.SNL.Clients.Office.Excel.Functions.SPG(A261,"SP_IPO_DATE")</f>
        <v/>
      </c>
      <c r="C261" s="5">
        <f>_xll.SNL.Clients.Office.Excel.Functions.SPG(A261, "SP_VOLUME_AVG_WEEKLY_TO_SHARES_OUT", , "1M")</f>
        <v>5.7574308766382014</v>
      </c>
      <c r="D261" s="5">
        <f>_xll.SNL.Clients.Office.Excel.Functions.SPG(A261, "SP_VOLUME_AVG_WEEKLY_TO_SHARES_OUT", , "3M")</f>
        <v>5.7055274554205067</v>
      </c>
      <c r="E261" s="5">
        <f>_xll.SNL.Clients.Office.Excel.Functions.SPG(A261, "SP_VOLUME_AVG_DAILY_TO_1YR_AVG_DAILY", , "1M")</f>
        <v>119.48</v>
      </c>
      <c r="F261" s="5">
        <f>_xll.SNL.Clients.Office.Excel.Functions.SPG(A261, "SP_VOLUME_AVG_DAILY_TO_1YR_AVG_DAILY", , "3M")</f>
        <v>118.4</v>
      </c>
      <c r="G261" s="9" t="str">
        <f>_xll.SNL.Clients.Office.Excel.Functions.SPG(A261, "IQ_SECTOR")</f>
        <v>Health Care</v>
      </c>
      <c r="H261" s="9" t="str">
        <f>_xll.SNL.Clients.Office.Excel.Functions.SPG(A261, "IQ_INDUSTRY_GROUP")</f>
        <v>Health Care Equipment and Services</v>
      </c>
      <c r="I261" s="9" t="str">
        <f>_xll.SNL.Clients.Office.Excel.Functions.SPG(A261, "IQ_INDUSTRY")</f>
        <v>Health Care Providers and Services</v>
      </c>
      <c r="J261" s="9" t="str">
        <f>_xll.SNL.Clients.Office.Excel.Functions.SPG(A261, "IQ_PRIMARY_INDUSTRY")</f>
        <v>Health Care Services</v>
      </c>
      <c r="K261" s="9" t="str">
        <f>_xll.SNL.Clients.Office.Excel.Functions.SPG(A261, "NAICS_CODE", "Primary")</f>
        <v>621610 - Home Health Care Services</v>
      </c>
      <c r="L261" s="9" t="str">
        <f>_xll.SNL.Clients.Office.Excel.Functions.SPG(A261, "SP_TOPICTAG")</f>
        <v>Health Diagnostics; Cardiovascular; Gastroenterology; Immunology; Infectious Diseases; Neurology; Pain Management</v>
      </c>
      <c r="M261" s="5">
        <f>_xll.SNL.Clients.Office.Excel.Functions.SPG(A261, "SP_PCT_SHARES_OWNED_ALL_INSTITUTIONS")</f>
        <v>70.11</v>
      </c>
      <c r="N261" s="9" t="str">
        <f>_xll.SNL.Clients.Office.Excel.Functions.SPG(A261, "RD_CREDIT_RATING_GLOBAL", "Issuer Credit Rating", "Local Currency LT|0")</f>
        <v>BB-</v>
      </c>
      <c r="O261" s="9" t="str">
        <f>_xll.SNL.Clients.Office.Excel.Functions.SPG(A261, "RD_CWOL_GLOBAL", "Issuer Credit Rating", "Local Currency LT|0")</f>
        <v>Stable</v>
      </c>
      <c r="P261" s="9" t="str">
        <f>_xll.SNL.Clients.Office.Excel.Functions.SPG(A261, "RD_RATING_ACTION_GLOBAL", "Issuer Credit Rating", "Local Currency LT|0")</f>
        <v>Upgrade | CreditWatch/Outlook (08/11/2023)</v>
      </c>
      <c r="Q261" s="10">
        <f>_xll.SNL.Clients.Office.Excel.Functions.SPG(A261, "RD_LAST_REVIEW_DATE_GLOBAL", "Issuer Credit Rating", "Local Currency LT")</f>
        <v>45364</v>
      </c>
      <c r="R261" s="10">
        <f>_xll.SNL.Clients.Office.Excel.Functions.SPG(A261, "RD_CREDIT_RATING_DATE_GLOBAL", "Issuer Credit Rating", "Local Currency LT|0")</f>
        <v>45149</v>
      </c>
      <c r="S261" s="10">
        <f>_xll.SNL.Clients.Office.Excel.Functions.SPG(A261, "RD_CREDIT_WATCH_OUTLOOK_DATE_GLOBAL", "Issuer Credit Rating", "Local Currency LT|0")</f>
        <v>45149</v>
      </c>
    </row>
    <row r="262" spans="1:19">
      <c r="A262" s="12" t="s">
        <v>1903</v>
      </c>
      <c r="B262" s="10">
        <f>_xll.SNL.Clients.Office.Excel.Functions.SPG(A262,"SP_IPO_DATE")</f>
        <v>38301</v>
      </c>
      <c r="C262" s="5">
        <f>_xll.SNL.Clients.Office.Excel.Functions.SPG(A262, "SP_VOLUME_AVG_WEEKLY_TO_SHARES_OUT", , "1M")</f>
        <v>4.4695547893561702</v>
      </c>
      <c r="D262" s="5">
        <f>_xll.SNL.Clients.Office.Excel.Functions.SPG(A262, "SP_VOLUME_AVG_WEEKLY_TO_SHARES_OUT", , "3M")</f>
        <v>5.1798559583178925</v>
      </c>
      <c r="E262" s="5">
        <f>_xll.SNL.Clients.Office.Excel.Functions.SPG(A262, "SP_VOLUME_AVG_DAILY_TO_1YR_AVG_DAILY", , "1M")</f>
        <v>112.18</v>
      </c>
      <c r="F262" s="5">
        <f>_xll.SNL.Clients.Office.Excel.Functions.SPG(A262, "SP_VOLUME_AVG_DAILY_TO_1YR_AVG_DAILY", , "3M")</f>
        <v>130.01</v>
      </c>
      <c r="G262" s="9" t="str">
        <f>_xll.SNL.Clients.Office.Excel.Functions.SPG(A262, "IQ_SECTOR")</f>
        <v>Utilities</v>
      </c>
      <c r="H262" s="9" t="str">
        <f>_xll.SNL.Clients.Office.Excel.Functions.SPG(A262, "IQ_INDUSTRY_GROUP")</f>
        <v>Utilities</v>
      </c>
      <c r="I262" s="9" t="str">
        <f>_xll.SNL.Clients.Office.Excel.Functions.SPG(A262, "IQ_INDUSTRY")</f>
        <v>Independent Power and Renewable Electricity Producers</v>
      </c>
      <c r="J262" s="9" t="str">
        <f>_xll.SNL.Clients.Office.Excel.Functions.SPG(A262, "IQ_PRIMARY_INDUSTRY")</f>
        <v>Renewable Electricity</v>
      </c>
      <c r="K262" s="9" t="str">
        <f>_xll.SNL.Clients.Office.Excel.Functions.SPG(A262, "NAICS_CODE", "Primary")</f>
        <v>221116 - Geothermal Electric Power Generation</v>
      </c>
      <c r="L262" s="9" t="str">
        <f>_xll.SNL.Clients.Office.Excel.Functions.SPG(A262, "SP_TOPICTAG")</f>
        <v>Clean Energy; Energy Efficiency; Energy Management; Energy Storage; CleanTech; Smart Energy; ClimateTech; Utility Scale Solar</v>
      </c>
      <c r="M262" s="5">
        <f>_xll.SNL.Clients.Office.Excel.Functions.SPG(A262, "SP_PCT_SHARES_OWNED_ALL_INSTITUTIONS")</f>
        <v>86.75</v>
      </c>
      <c r="N262" s="9" t="str">
        <f>_xll.SNL.Clients.Office.Excel.Functions.SPG(A262, "RD_CREDIT_RATING_GLOBAL", "Issuer Credit Rating", "Local Currency LT|0")</f>
        <v/>
      </c>
      <c r="O262" s="9" t="str">
        <f>_xll.SNL.Clients.Office.Excel.Functions.SPG(A262, "RD_CWOL_GLOBAL", "Issuer Credit Rating", "Local Currency LT|0")</f>
        <v/>
      </c>
      <c r="P262" s="9" t="str">
        <f>_xll.SNL.Clients.Office.Excel.Functions.SPG(A262, "RD_RATING_ACTION_GLOBAL", "Issuer Credit Rating", "Local Currency LT|0")</f>
        <v/>
      </c>
      <c r="Q262" s="10" t="str">
        <f>_xll.SNL.Clients.Office.Excel.Functions.SPG(A262, "RD_LAST_REVIEW_DATE_GLOBAL", "Issuer Credit Rating", "Local Currency LT")</f>
        <v/>
      </c>
      <c r="R262" s="10" t="str">
        <f>_xll.SNL.Clients.Office.Excel.Functions.SPG(A262, "RD_CREDIT_RATING_DATE_GLOBAL", "Issuer Credit Rating", "Local Currency LT|0")</f>
        <v/>
      </c>
      <c r="S262" s="10" t="str">
        <f>_xll.SNL.Clients.Office.Excel.Functions.SPG(A262, "RD_CREDIT_WATCH_OUTLOOK_DATE_GLOBAL", "Issuer Credit Rating", "Local Currency LT|0")</f>
        <v/>
      </c>
    </row>
    <row r="263" spans="1:19">
      <c r="A263" s="12" t="s">
        <v>1904</v>
      </c>
      <c r="B263" t="str">
        <f>_xll.SNL.Clients.Office.Excel.Functions.SPG(A263,"SP_IPO_DATE")</f>
        <v/>
      </c>
      <c r="C263" s="5">
        <f>_xll.SNL.Clients.Office.Excel.Functions.SPG(A263, "SP_VOLUME_AVG_WEEKLY_TO_SHARES_OUT", , "1M")</f>
        <v>6.2348134596489571</v>
      </c>
      <c r="D263" s="5">
        <f>_xll.SNL.Clients.Office.Excel.Functions.SPG(A263, "SP_VOLUME_AVG_WEEKLY_TO_SHARES_OUT", , "3M")</f>
        <v>4.9212702720000276</v>
      </c>
      <c r="E263" s="5">
        <f>_xll.SNL.Clients.Office.Excel.Functions.SPG(A263, "SP_VOLUME_AVG_DAILY_TO_1YR_AVG_DAILY", , "1M")</f>
        <v>149.21</v>
      </c>
      <c r="F263" s="5">
        <f>_xll.SNL.Clients.Office.Excel.Functions.SPG(A263, "SP_VOLUME_AVG_DAILY_TO_1YR_AVG_DAILY", , "3M")</f>
        <v>117.78</v>
      </c>
      <c r="G263" s="9" t="str">
        <f>_xll.SNL.Clients.Office.Excel.Functions.SPG(A263, "IQ_SECTOR")</f>
        <v>Industrials</v>
      </c>
      <c r="H263" s="9" t="str">
        <f>_xll.SNL.Clients.Office.Excel.Functions.SPG(A263, "IQ_INDUSTRY_GROUP")</f>
        <v>Capital Goods</v>
      </c>
      <c r="I263" s="9" t="str">
        <f>_xll.SNL.Clients.Office.Excel.Functions.SPG(A263, "IQ_INDUSTRY")</f>
        <v>Machinery</v>
      </c>
      <c r="J263" s="9" t="str">
        <f>_xll.SNL.Clients.Office.Excel.Functions.SPG(A263, "IQ_PRIMARY_INDUSTRY")</f>
        <v>Construction Machinery and Heavy Transportation Equipment</v>
      </c>
      <c r="K263" s="9" t="str">
        <f>_xll.SNL.Clients.Office.Excel.Functions.SPG(A263, "NAICS_CODE", "Primary")</f>
        <v>336120 - Heavy Duty Truck Manufacturing</v>
      </c>
      <c r="L263" s="9" t="str">
        <f>_xll.SNL.Clients.Office.Excel.Functions.SPG(A263, "SP_TOPICTAG")</f>
        <v>Fleet Management; Homeland Security; Industrial Automation; Electric Vehicle; Security Management; Autonomous Vehicles</v>
      </c>
      <c r="M263" s="5">
        <f>_xll.SNL.Clients.Office.Excel.Functions.SPG(A263, "SP_PCT_SHARES_OWNED_ALL_INSTITUTIONS")</f>
        <v>91.69</v>
      </c>
      <c r="N263" s="9" t="str">
        <f>_xll.SNL.Clients.Office.Excel.Functions.SPG(A263, "RD_CREDIT_RATING_GLOBAL", "Issuer Credit Rating", "Local Currency LT|0")</f>
        <v>BBB</v>
      </c>
      <c r="O263" s="9" t="str">
        <f>_xll.SNL.Clients.Office.Excel.Functions.SPG(A263, "RD_CWOL_GLOBAL", "Issuer Credit Rating", "Local Currency LT|0")</f>
        <v>Stable</v>
      </c>
      <c r="P263" s="9" t="str">
        <f>_xll.SNL.Clients.Office.Excel.Functions.SPG(A263, "RD_RATING_ACTION_GLOBAL", "Issuer Credit Rating", "Local Currency LT|0")</f>
        <v>CreditWatch/Outlook (05/07/2021)</v>
      </c>
      <c r="Q263" s="10">
        <f>_xll.SNL.Clients.Office.Excel.Functions.SPG(A263, "RD_LAST_REVIEW_DATE_GLOBAL", "Issuer Credit Rating", "Local Currency LT")</f>
        <v>45372</v>
      </c>
      <c r="R263" s="10">
        <f>_xll.SNL.Clients.Office.Excel.Functions.SPG(A263, "RD_CREDIT_RATING_DATE_GLOBAL", "Issuer Credit Rating", "Local Currency LT|0")</f>
        <v>43119</v>
      </c>
      <c r="S263" s="10">
        <f>_xll.SNL.Clients.Office.Excel.Functions.SPG(A263, "RD_CREDIT_WATCH_OUTLOOK_DATE_GLOBAL", "Issuer Credit Rating", "Local Currency LT|0")</f>
        <v>44323</v>
      </c>
    </row>
    <row r="264" spans="1:19">
      <c r="A264" s="12" t="s">
        <v>1905</v>
      </c>
      <c r="B264" t="str">
        <f>_xll.SNL.Clients.Office.Excel.Functions.SPG(A264,"SP_IPO_DATE")</f>
        <v/>
      </c>
      <c r="C264" s="5">
        <f>_xll.SNL.Clients.Office.Excel.Functions.SPG(A264, "SP_VOLUME_AVG_WEEKLY_TO_SHARES_OUT", , "1M")</f>
        <v>5.0300032683901152</v>
      </c>
      <c r="D264" s="5">
        <f>_xll.SNL.Clients.Office.Excel.Functions.SPG(A264, "SP_VOLUME_AVG_WEEKLY_TO_SHARES_OUT", , "3M")</f>
        <v>5.5193837987975582</v>
      </c>
      <c r="E264" s="5">
        <f>_xll.SNL.Clients.Office.Excel.Functions.SPG(A264, "SP_VOLUME_AVG_DAILY_TO_1YR_AVG_DAILY", , "1M")</f>
        <v>85.86</v>
      </c>
      <c r="F264" s="5">
        <f>_xll.SNL.Clients.Office.Excel.Functions.SPG(A264, "SP_VOLUME_AVG_DAILY_TO_1YR_AVG_DAILY", , "3M")</f>
        <v>94.21</v>
      </c>
      <c r="G264" s="9" t="str">
        <f>_xll.SNL.Clients.Office.Excel.Functions.SPG(A264, "IQ_SECTOR")</f>
        <v>Energy</v>
      </c>
      <c r="H264" s="9" t="str">
        <f>_xll.SNL.Clients.Office.Excel.Functions.SPG(A264, "IQ_INDUSTRY_GROUP")</f>
        <v>Energy</v>
      </c>
      <c r="I264" s="9" t="str">
        <f>_xll.SNL.Clients.Office.Excel.Functions.SPG(A264, "IQ_INDUSTRY")</f>
        <v>Oil, Gas and Consumable Fuels</v>
      </c>
      <c r="J264" s="9" t="str">
        <f>_xll.SNL.Clients.Office.Excel.Functions.SPG(A264, "IQ_PRIMARY_INDUSTRY")</f>
        <v>Oil and Gas Exploration and Production</v>
      </c>
      <c r="K264" s="9" t="str">
        <f>_xll.SNL.Clients.Office.Excel.Functions.SPG(A264, "NAICS_CODE", "Primary")</f>
        <v>2111 - Oil and Gas Extraction</v>
      </c>
      <c r="L264" s="9" t="str">
        <f>_xll.SNL.Clients.Office.Excel.Functions.SPG(A264, "SP_TOPICTAG")</f>
        <v/>
      </c>
      <c r="M264" s="5">
        <f>_xll.SNL.Clients.Office.Excel.Functions.SPG(A264, "SP_PCT_SHARES_OWNED_ALL_INSTITUTIONS")</f>
        <v>84.66</v>
      </c>
      <c r="N264" s="9" t="str">
        <f>_xll.SNL.Clients.Office.Excel.Functions.SPG(A264, "RD_CREDIT_RATING_GLOBAL", "Issuer Credit Rating", "Local Currency LT|0")</f>
        <v>BBB-</v>
      </c>
      <c r="O264" s="9" t="str">
        <f>_xll.SNL.Clients.Office.Excel.Functions.SPG(A264, "RD_CWOL_GLOBAL", "Issuer Credit Rating", "Local Currency LT|0")</f>
        <v>Stable</v>
      </c>
      <c r="P264" s="9" t="str">
        <f>_xll.SNL.Clients.Office.Excel.Functions.SPG(A264, "RD_RATING_ACTION_GLOBAL", "Issuer Credit Rating", "Local Currency LT|0")</f>
        <v>CreditWatch/Outlook (03/31/2021)</v>
      </c>
      <c r="Q264" s="10">
        <f>_xll.SNL.Clients.Office.Excel.Functions.SPG(A264, "RD_LAST_REVIEW_DATE_GLOBAL", "Issuer Credit Rating", "Local Currency LT")</f>
        <v>45610</v>
      </c>
      <c r="R264" s="10">
        <f>_xll.SNL.Clients.Office.Excel.Functions.SPG(A264, "RD_CREDIT_RATING_DATE_GLOBAL", "Issuer Credit Rating", "Local Currency LT|0")</f>
        <v>43916</v>
      </c>
      <c r="S264" s="10">
        <f>_xll.SNL.Clients.Office.Excel.Functions.SPG(A264, "RD_CREDIT_WATCH_OUTLOOK_DATE_GLOBAL", "Issuer Credit Rating", "Local Currency LT|0")</f>
        <v>44286</v>
      </c>
    </row>
    <row r="265" spans="1:19">
      <c r="A265" s="12" t="s">
        <v>1906</v>
      </c>
      <c r="B265" t="str">
        <f>_xll.SNL.Clients.Office.Excel.Functions.SPG(A265,"SP_IPO_DATE")</f>
        <v/>
      </c>
      <c r="C265" s="5">
        <f>_xll.SNL.Clients.Office.Excel.Functions.SPG(A265, "SP_VOLUME_AVG_WEEKLY_TO_SHARES_OUT", , "1M")</f>
        <v>4.1396936571172427</v>
      </c>
      <c r="D265" s="5">
        <f>_xll.SNL.Clients.Office.Excel.Functions.SPG(A265, "SP_VOLUME_AVG_WEEKLY_TO_SHARES_OUT", , "3M")</f>
        <v>4.7061920783342668</v>
      </c>
      <c r="E265" s="5">
        <f>_xll.SNL.Clients.Office.Excel.Functions.SPG(A265, "SP_VOLUME_AVG_DAILY_TO_1YR_AVG_DAILY", , "1M")</f>
        <v>96.74</v>
      </c>
      <c r="F265" s="5">
        <f>_xll.SNL.Clients.Office.Excel.Functions.SPG(A265, "SP_VOLUME_AVG_DAILY_TO_1YR_AVG_DAILY", , "3M")</f>
        <v>109.97</v>
      </c>
      <c r="G265" s="9" t="str">
        <f>_xll.SNL.Clients.Office.Excel.Functions.SPG(A265, "IQ_SECTOR")</f>
        <v>Industrials</v>
      </c>
      <c r="H265" s="9" t="str">
        <f>_xll.SNL.Clients.Office.Excel.Functions.SPG(A265, "IQ_INDUSTRY_GROUP")</f>
        <v>Capital Goods</v>
      </c>
      <c r="I265" s="9" t="str">
        <f>_xll.SNL.Clients.Office.Excel.Functions.SPG(A265, "IQ_INDUSTRY")</f>
        <v>Building Products</v>
      </c>
      <c r="J265" s="9" t="str">
        <f>_xll.SNL.Clients.Office.Excel.Functions.SPG(A265, "IQ_PRIMARY_INDUSTRY")</f>
        <v>Building Products</v>
      </c>
      <c r="K265" s="9" t="str">
        <f>_xll.SNL.Clients.Office.Excel.Functions.SPG(A265, "NAICS_CODE", "Primary")</f>
        <v>32412 - Asphalt Paving, Roofing, and Saturated Materials Manufacturing</v>
      </c>
      <c r="L265" s="9" t="str">
        <f>_xll.SNL.Clients.Office.Excel.Functions.SPG(A265, "SP_TOPICTAG")</f>
        <v>Infectious Diseases</v>
      </c>
      <c r="M265" s="5">
        <f>_xll.SNL.Clients.Office.Excel.Functions.SPG(A265, "SP_PCT_SHARES_OWNED_ALL_INSTITUTIONS")</f>
        <v>92.71</v>
      </c>
      <c r="N265" s="9" t="str">
        <f>_xll.SNL.Clients.Office.Excel.Functions.SPG(A265, "RD_CREDIT_RATING_GLOBAL", "Issuer Credit Rating", "Local Currency LT|0")</f>
        <v>BBB</v>
      </c>
      <c r="O265" s="9" t="str">
        <f>_xll.SNL.Clients.Office.Excel.Functions.SPG(A265, "RD_CWOL_GLOBAL", "Issuer Credit Rating", "Local Currency LT|0")</f>
        <v>Stable</v>
      </c>
      <c r="P265" s="9" t="str">
        <f>_xll.SNL.Clients.Office.Excel.Functions.SPG(A265, "RD_RATING_ACTION_GLOBAL", "Issuer Credit Rating", "Local Currency LT|0")</f>
        <v>Upgrade | CreditWatch/Outlook (08/03/2016)</v>
      </c>
      <c r="Q265" s="10">
        <f>_xll.SNL.Clients.Office.Excel.Functions.SPG(A265, "RD_LAST_REVIEW_DATE_GLOBAL", "Issuer Credit Rating", "Local Currency LT")</f>
        <v>45527</v>
      </c>
      <c r="R265" s="10">
        <f>_xll.SNL.Clients.Office.Excel.Functions.SPG(A265, "RD_CREDIT_RATING_DATE_GLOBAL", "Issuer Credit Rating", "Local Currency LT|0")</f>
        <v>42585</v>
      </c>
      <c r="S265" s="10">
        <f>_xll.SNL.Clients.Office.Excel.Functions.SPG(A265, "RD_CREDIT_WATCH_OUTLOOK_DATE_GLOBAL", "Issuer Credit Rating", "Local Currency LT|0")</f>
        <v>42585</v>
      </c>
    </row>
    <row r="266" spans="1:19">
      <c r="A266" s="12" t="s">
        <v>1907</v>
      </c>
      <c r="B266" t="str">
        <f>_xll.SNL.Clients.Office.Excel.Functions.SPG(A266,"SP_IPO_DATE")</f>
        <v/>
      </c>
      <c r="C266" s="5">
        <f>_xll.SNL.Clients.Office.Excel.Functions.SPG(A266, "SP_VOLUME_AVG_WEEKLY_TO_SHARES_OUT", , "1M")</f>
        <v>7.8835864940922997</v>
      </c>
      <c r="D266" s="5">
        <f>_xll.SNL.Clients.Office.Excel.Functions.SPG(A266, "SP_VOLUME_AVG_WEEKLY_TO_SHARES_OUT", , "3M")</f>
        <v>7.9543045575588751</v>
      </c>
      <c r="E266" s="5">
        <f>_xll.SNL.Clients.Office.Excel.Functions.SPG(A266, "SP_VOLUME_AVG_DAILY_TO_1YR_AVG_DAILY", , "1M")</f>
        <v>114.33</v>
      </c>
      <c r="F266" s="5">
        <f>_xll.SNL.Clients.Office.Excel.Functions.SPG(A266, "SP_VOLUME_AVG_DAILY_TO_1YR_AVG_DAILY", , "3M")</f>
        <v>115.36</v>
      </c>
      <c r="G266" s="9" t="str">
        <f>_xll.SNL.Clients.Office.Excel.Functions.SPG(A266, "IQ_SECTOR")</f>
        <v>Real Estate</v>
      </c>
      <c r="H266" s="9" t="str">
        <f>_xll.SNL.Clients.Office.Excel.Functions.SPG(A266, "IQ_INDUSTRY_GROUP")</f>
        <v>Equity Real Estate Investment Trusts (REITs)</v>
      </c>
      <c r="I266" s="9" t="str">
        <f>_xll.SNL.Clients.Office.Excel.Functions.SPG(A266, "IQ_INDUSTRY")</f>
        <v>Hotel and Resort REITs</v>
      </c>
      <c r="J266" s="9" t="str">
        <f>_xll.SNL.Clients.Office.Excel.Functions.SPG(A266, "IQ_PRIMARY_INDUSTRY")</f>
        <v>Hotel and Resort REITs</v>
      </c>
      <c r="K266" s="9" t="str">
        <f>_xll.SNL.Clients.Office.Excel.Functions.SPG(A266, "NAICS_CODE", "Primary")</f>
        <v>531120 - Lessors of Nonresidential Buildings (except Miniwarehouses)</v>
      </c>
      <c r="L266" s="9" t="str">
        <f>_xll.SNL.Clients.Office.Excel.Functions.SPG(A266, "SP_TOPICTAG")</f>
        <v/>
      </c>
      <c r="M266" s="5">
        <f>_xll.SNL.Clients.Office.Excel.Functions.SPG(A266, "SP_PCT_SHARES_OWNED_ALL_INSTITUTIONS")</f>
        <v>94.98</v>
      </c>
      <c r="N266" s="9" t="str">
        <f>_xll.SNL.Clients.Office.Excel.Functions.SPG(A266, "RD_CREDIT_RATING_GLOBAL", "Issuer Credit Rating", "Local Currency LT|0")</f>
        <v>BB-</v>
      </c>
      <c r="O266" s="9" t="str">
        <f>_xll.SNL.Clients.Office.Excel.Functions.SPG(A266, "RD_CWOL_GLOBAL", "Issuer Credit Rating", "Local Currency LT|0")</f>
        <v>Stable</v>
      </c>
      <c r="P266" s="9" t="str">
        <f>_xll.SNL.Clients.Office.Excel.Functions.SPG(A266, "RD_RATING_ACTION_GLOBAL", "Issuer Credit Rating", "Local Currency LT|0")</f>
        <v>Upgrade | CreditWatch/Outlook (02/08/2024)</v>
      </c>
      <c r="Q266" s="10">
        <f>_xll.SNL.Clients.Office.Excel.Functions.SPG(A266, "RD_LAST_REVIEW_DATE_GLOBAL", "Issuer Credit Rating", "Local Currency LT")</f>
        <v>45698</v>
      </c>
      <c r="R266" s="10">
        <f>_xll.SNL.Clients.Office.Excel.Functions.SPG(A266, "RD_CREDIT_RATING_DATE_GLOBAL", "Issuer Credit Rating", "Local Currency LT|0")</f>
        <v>45330</v>
      </c>
      <c r="S266" s="10">
        <f>_xll.SNL.Clients.Office.Excel.Functions.SPG(A266, "RD_CREDIT_WATCH_OUTLOOK_DATE_GLOBAL", "Issuer Credit Rating", "Local Currency LT|0")</f>
        <v>45330</v>
      </c>
    </row>
    <row r="267" spans="1:19">
      <c r="A267" s="12" t="s">
        <v>1908</v>
      </c>
      <c r="B267" s="10">
        <f>_xll.SNL.Clients.Office.Excel.Functions.SPG(A267,"SP_IPO_DATE")</f>
        <v>43592</v>
      </c>
      <c r="C267" s="5">
        <f>_xll.SNL.Clients.Office.Excel.Functions.SPG(A267, "SP_VOLUME_AVG_WEEKLY_TO_SHARES_OUT", , "1M")</f>
        <v>6.7083104339483475</v>
      </c>
      <c r="D267" s="5">
        <f>_xll.SNL.Clients.Office.Excel.Functions.SPG(A267, "SP_VOLUME_AVG_WEEKLY_TO_SHARES_OUT", , "3M")</f>
        <v>5.1231473711746114</v>
      </c>
      <c r="E267" s="5">
        <f>_xll.SNL.Clients.Office.Excel.Functions.SPG(A267, "SP_VOLUME_AVG_DAILY_TO_1YR_AVG_DAILY", , "1M")</f>
        <v>145.41999999999999</v>
      </c>
      <c r="F267" s="5">
        <f>_xll.SNL.Clients.Office.Excel.Functions.SPG(A267, "SP_VOLUME_AVG_DAILY_TO_1YR_AVG_DAILY", , "3M")</f>
        <v>111.06</v>
      </c>
      <c r="G267" s="9" t="str">
        <f>_xll.SNL.Clients.Office.Excel.Functions.SPG(A267, "IQ_SECTOR")</f>
        <v>Industrials</v>
      </c>
      <c r="H267" s="9" t="str">
        <f>_xll.SNL.Clients.Office.Excel.Functions.SPG(A267, "IQ_INDUSTRY_GROUP")</f>
        <v>Commercial and Professional Services</v>
      </c>
      <c r="I267" s="9" t="str">
        <f>_xll.SNL.Clients.Office.Excel.Functions.SPG(A267, "IQ_INDUSTRY")</f>
        <v>Professional Services</v>
      </c>
      <c r="J267" s="9" t="str">
        <f>_xll.SNL.Clients.Office.Excel.Functions.SPG(A267, "IQ_PRIMARY_INDUSTRY")</f>
        <v>Research and Consulting Services</v>
      </c>
      <c r="K267" s="9" t="str">
        <f>_xll.SNL.Clients.Office.Excel.Functions.SPG(A267, "NAICS_CODE", "Primary")</f>
        <v>541512 - Computer Systems Design Services</v>
      </c>
      <c r="L267" s="9" t="str">
        <f>_xll.SNL.Clients.Office.Excel.Functions.SPG(A267, "SP_TOPICTAG")</f>
        <v>Software Development; Computer Vision; Data Integration; Homeland Security; Industrial Automation; Sensors; Process Automation; Artificial Intelligence</v>
      </c>
      <c r="M267" s="5">
        <f>_xll.SNL.Clients.Office.Excel.Functions.SPG(A267, "SP_PCT_SHARES_OWNED_ALL_INSTITUTIONS")</f>
        <v>48.5</v>
      </c>
      <c r="N267" s="9" t="str">
        <f>_xll.SNL.Clients.Office.Excel.Functions.SPG(A267, "RD_CREDIT_RATING_GLOBAL", "Issuer Credit Rating", "Local Currency LT|0")</f>
        <v/>
      </c>
      <c r="O267" s="9" t="str">
        <f>_xll.SNL.Clients.Office.Excel.Functions.SPG(A267, "RD_CWOL_GLOBAL", "Issuer Credit Rating", "Local Currency LT|0")</f>
        <v/>
      </c>
      <c r="P267" s="9" t="str">
        <f>_xll.SNL.Clients.Office.Excel.Functions.SPG(A267, "RD_RATING_ACTION_GLOBAL", "Issuer Credit Rating", "Local Currency LT|0")</f>
        <v/>
      </c>
      <c r="Q267" s="10" t="str">
        <f>_xll.SNL.Clients.Office.Excel.Functions.SPG(A267, "RD_LAST_REVIEW_DATE_GLOBAL", "Issuer Credit Rating", "Local Currency LT")</f>
        <v/>
      </c>
      <c r="R267" s="10" t="str">
        <f>_xll.SNL.Clients.Office.Excel.Functions.SPG(A267, "RD_CREDIT_RATING_DATE_GLOBAL", "Issuer Credit Rating", "Local Currency LT|0")</f>
        <v/>
      </c>
      <c r="S267" s="10" t="str">
        <f>_xll.SNL.Clients.Office.Excel.Functions.SPG(A267, "RD_CREDIT_WATCH_OUTLOOK_DATE_GLOBAL", "Issuer Credit Rating", "Local Currency LT|0")</f>
        <v/>
      </c>
    </row>
    <row r="268" spans="1:19">
      <c r="A268" s="12" t="s">
        <v>1909</v>
      </c>
      <c r="B268" s="10">
        <f>_xll.SNL.Clients.Office.Excel.Functions.SPG(A268,"SP_IPO_DATE")</f>
        <v>41716</v>
      </c>
      <c r="C268" s="5">
        <f>_xll.SNL.Clients.Office.Excel.Functions.SPG(A268, "SP_VOLUME_AVG_WEEKLY_TO_SHARES_OUT", , "1M")</f>
        <v>5.1708106770600777</v>
      </c>
      <c r="D268" s="5">
        <f>_xll.SNL.Clients.Office.Excel.Functions.SPG(A268, "SP_VOLUME_AVG_WEEKLY_TO_SHARES_OUT", , "3M")</f>
        <v>3.8709870261687338</v>
      </c>
      <c r="E268" s="5">
        <f>_xll.SNL.Clients.Office.Excel.Functions.SPG(A268, "SP_VOLUME_AVG_DAILY_TO_1YR_AVG_DAILY", , "1M")</f>
        <v>118.9</v>
      </c>
      <c r="F268" s="5">
        <f>_xll.SNL.Clients.Office.Excel.Functions.SPG(A268, "SP_VOLUME_AVG_DAILY_TO_1YR_AVG_DAILY", , "3M")</f>
        <v>89.01</v>
      </c>
      <c r="G268" s="9" t="str">
        <f>_xll.SNL.Clients.Office.Excel.Functions.SPG(A268, "IQ_SECTOR")</f>
        <v>Industrials</v>
      </c>
      <c r="H268" s="9" t="str">
        <f>_xll.SNL.Clients.Office.Excel.Functions.SPG(A268, "IQ_INDUSTRY_GROUP")</f>
        <v>Commercial and Professional Services</v>
      </c>
      <c r="I268" s="9" t="str">
        <f>_xll.SNL.Clients.Office.Excel.Functions.SPG(A268, "IQ_INDUSTRY")</f>
        <v>Professional Services</v>
      </c>
      <c r="J268" s="9" t="str">
        <f>_xll.SNL.Clients.Office.Excel.Functions.SPG(A268, "IQ_PRIMARY_INDUSTRY")</f>
        <v>Human Resource and Employment Services</v>
      </c>
      <c r="K268" s="9" t="str">
        <f>_xll.SNL.Clients.Office.Excel.Functions.SPG(A268, "NAICS_CODE", "Primary")</f>
        <v>5613 - Employment Services</v>
      </c>
      <c r="L268" s="9" t="str">
        <f>_xll.SNL.Clients.Office.Excel.Functions.SPG(A268, "SP_TOPICTAG")</f>
        <v>Software Development; Customer Relationship Management; E-learning; Cloud Infrastructure; Employee Benefits; Process Automation; Team Collaboration</v>
      </c>
      <c r="M268" s="5">
        <f>_xll.SNL.Clients.Office.Excel.Functions.SPG(A268, "SP_PCT_SHARES_OWNED_ALL_INSTITUTIONS")</f>
        <v>76.599999999999994</v>
      </c>
      <c r="N268" s="9" t="str">
        <f>_xll.SNL.Clients.Office.Excel.Functions.SPG(A268, "RD_CREDIT_RATING_GLOBAL", "Issuer Credit Rating", "Local Currency LT|0")</f>
        <v/>
      </c>
      <c r="O268" s="9" t="str">
        <f>_xll.SNL.Clients.Office.Excel.Functions.SPG(A268, "RD_CWOL_GLOBAL", "Issuer Credit Rating", "Local Currency LT|0")</f>
        <v/>
      </c>
      <c r="P268" s="9" t="str">
        <f>_xll.SNL.Clients.Office.Excel.Functions.SPG(A268, "RD_RATING_ACTION_GLOBAL", "Issuer Credit Rating", "Local Currency LT|0")</f>
        <v/>
      </c>
      <c r="Q268" s="10" t="str">
        <f>_xll.SNL.Clients.Office.Excel.Functions.SPG(A268, "RD_LAST_REVIEW_DATE_GLOBAL", "Issuer Credit Rating", "Local Currency LT")</f>
        <v/>
      </c>
      <c r="R268" s="10" t="str">
        <f>_xll.SNL.Clients.Office.Excel.Functions.SPG(A268, "RD_CREDIT_RATING_DATE_GLOBAL", "Issuer Credit Rating", "Local Currency LT|0")</f>
        <v/>
      </c>
      <c r="S268" s="10" t="str">
        <f>_xll.SNL.Clients.Office.Excel.Functions.SPG(A268, "RD_CREDIT_WATCH_OUTLOOK_DATE_GLOBAL", "Issuer Credit Rating", "Local Currency LT|0")</f>
        <v/>
      </c>
    </row>
    <row r="269" spans="1:19">
      <c r="A269" s="12" t="s">
        <v>1910</v>
      </c>
      <c r="B269" s="10">
        <f>_xll.SNL.Clients.Office.Excel.Functions.SPG(A269,"SP_IPO_DATE")</f>
        <v>41255</v>
      </c>
      <c r="C269" s="5">
        <f>_xll.SNL.Clients.Office.Excel.Functions.SPG(A269, "SP_VOLUME_AVG_WEEKLY_TO_SHARES_OUT", , "1M")</f>
        <v>9.2951195882581086</v>
      </c>
      <c r="D269" s="5">
        <f>_xll.SNL.Clients.Office.Excel.Functions.SPG(A269, "SP_VOLUME_AVG_WEEKLY_TO_SHARES_OUT", , "3M")</f>
        <v>8.8490140452017485</v>
      </c>
      <c r="E269" s="5">
        <f>_xll.SNL.Clients.Office.Excel.Functions.SPG(A269, "SP_VOLUME_AVG_DAILY_TO_1YR_AVG_DAILY", , "1M")</f>
        <v>99.93</v>
      </c>
      <c r="F269" s="5">
        <f>_xll.SNL.Clients.Office.Excel.Functions.SPG(A269, "SP_VOLUME_AVG_DAILY_TO_1YR_AVG_DAILY", , "3M")</f>
        <v>95.13</v>
      </c>
      <c r="G269" s="9" t="str">
        <f>_xll.SNL.Clients.Office.Excel.Functions.SPG(A269, "IQ_SECTOR")</f>
        <v>Energy</v>
      </c>
      <c r="H269" s="9" t="str">
        <f>_xll.SNL.Clients.Office.Excel.Functions.SPG(A269, "IQ_INDUSTRY_GROUP")</f>
        <v>Energy</v>
      </c>
      <c r="I269" s="9" t="str">
        <f>_xll.SNL.Clients.Office.Excel.Functions.SPG(A269, "IQ_INDUSTRY")</f>
        <v>Oil, Gas and Consumable Fuels</v>
      </c>
      <c r="J269" s="9" t="str">
        <f>_xll.SNL.Clients.Office.Excel.Functions.SPG(A269, "IQ_PRIMARY_INDUSTRY")</f>
        <v>Oil and Gas Refining and Marketing</v>
      </c>
      <c r="K269" s="9" t="str">
        <f>_xll.SNL.Clients.Office.Excel.Functions.SPG(A269, "NAICS_CODE", "Primary")</f>
        <v>324110 - Petroleum Refineries</v>
      </c>
      <c r="L269" s="9" t="str">
        <f>_xll.SNL.Clients.Office.Excel.Functions.SPG(A269, "SP_TOPICTAG")</f>
        <v>Freight Service; Marine Transportation; Biofuel</v>
      </c>
      <c r="M269" s="5">
        <f>_xll.SNL.Clients.Office.Excel.Functions.SPG(A269, "SP_PCT_SHARES_OWNED_ALL_INSTITUTIONS")</f>
        <v>76.75</v>
      </c>
      <c r="N269" s="9" t="str">
        <f>_xll.SNL.Clients.Office.Excel.Functions.SPG(A269, "RD_CREDIT_RATING_GLOBAL", "Issuer Credit Rating", "Local Currency LT|0")</f>
        <v/>
      </c>
      <c r="O269" s="9" t="str">
        <f>_xll.SNL.Clients.Office.Excel.Functions.SPG(A269, "RD_CWOL_GLOBAL", "Issuer Credit Rating", "Local Currency LT|0")</f>
        <v/>
      </c>
      <c r="P269" s="9" t="str">
        <f>_xll.SNL.Clients.Office.Excel.Functions.SPG(A269, "RD_RATING_ACTION_GLOBAL", "Issuer Credit Rating", "Local Currency LT|0")</f>
        <v/>
      </c>
      <c r="Q269" s="10" t="str">
        <f>_xll.SNL.Clients.Office.Excel.Functions.SPG(A269, "RD_LAST_REVIEW_DATE_GLOBAL", "Issuer Credit Rating", "Local Currency LT")</f>
        <v/>
      </c>
      <c r="R269" s="10" t="str">
        <f>_xll.SNL.Clients.Office.Excel.Functions.SPG(A269, "RD_CREDIT_RATING_DATE_GLOBAL", "Issuer Credit Rating", "Local Currency LT|0")</f>
        <v/>
      </c>
      <c r="S269" s="10" t="str">
        <f>_xll.SNL.Clients.Office.Excel.Functions.SPG(A269, "RD_CREDIT_WATCH_OUTLOOK_DATE_GLOBAL", "Issuer Credit Rating", "Local Currency LT|0")</f>
        <v/>
      </c>
    </row>
    <row r="270" spans="1:19">
      <c r="A270" s="12" t="s">
        <v>1911</v>
      </c>
      <c r="B270" s="10">
        <f>_xll.SNL.Clients.Office.Excel.Functions.SPG(A270,"SP_IPO_DATE")</f>
        <v>35361</v>
      </c>
      <c r="C270" s="5">
        <f>_xll.SNL.Clients.Office.Excel.Functions.SPG(A270, "SP_VOLUME_AVG_WEEKLY_TO_SHARES_OUT", , "1M")</f>
        <v>1.2255258581627726</v>
      </c>
      <c r="D270" s="5">
        <f>_xll.SNL.Clients.Office.Excel.Functions.SPG(A270, "SP_VOLUME_AVG_WEEKLY_TO_SHARES_OUT", , "3M")</f>
        <v>1.1938469810983932</v>
      </c>
      <c r="E270" s="5">
        <f>_xll.SNL.Clients.Office.Excel.Functions.SPG(A270, "SP_VOLUME_AVG_DAILY_TO_1YR_AVG_DAILY", , "1M")</f>
        <v>91.53</v>
      </c>
      <c r="F270" s="5">
        <f>_xll.SNL.Clients.Office.Excel.Functions.SPG(A270, "SP_VOLUME_AVG_DAILY_TO_1YR_AVG_DAILY", , "3M")</f>
        <v>89.16</v>
      </c>
      <c r="G270" s="9" t="str">
        <f>_xll.SNL.Clients.Office.Excel.Functions.SPG(A270, "IQ_SECTOR")</f>
        <v>Consumer Discretionary</v>
      </c>
      <c r="H270" s="9" t="str">
        <f>_xll.SNL.Clients.Office.Excel.Functions.SPG(A270, "IQ_INDUSTRY_GROUP")</f>
        <v>Consumer Discretionary Distribution and Retail</v>
      </c>
      <c r="I270" s="9" t="str">
        <f>_xll.SNL.Clients.Office.Excel.Functions.SPG(A270, "IQ_INDUSTRY")</f>
        <v>Specialty Retail</v>
      </c>
      <c r="J270" s="9" t="str">
        <f>_xll.SNL.Clients.Office.Excel.Functions.SPG(A270, "IQ_PRIMARY_INDUSTRY")</f>
        <v>Automotive Retail</v>
      </c>
      <c r="K270" s="9" t="str">
        <f>_xll.SNL.Clients.Office.Excel.Functions.SPG(A270, "NAICS_CODE", "Primary")</f>
        <v>4411 - Automobile Dealers</v>
      </c>
      <c r="L270" s="9" t="str">
        <f>_xll.SNL.Clients.Office.Excel.Functions.SPG(A270, "SP_TOPICTAG")</f>
        <v>Fleet Management; Freight Service; Last Mile Transportation</v>
      </c>
      <c r="M270" s="5">
        <f>_xll.SNL.Clients.Office.Excel.Functions.SPG(A270, "SP_PCT_SHARES_OWNED_ALL_INSTITUTIONS")</f>
        <v>23.73</v>
      </c>
      <c r="N270" s="9" t="str">
        <f>_xll.SNL.Clients.Office.Excel.Functions.SPG(A270, "RD_CREDIT_RATING_GLOBAL", "Issuer Credit Rating", "Local Currency LT|0")</f>
        <v>BB+</v>
      </c>
      <c r="O270" s="9" t="str">
        <f>_xll.SNL.Clients.Office.Excel.Functions.SPG(A270, "RD_CWOL_GLOBAL", "Issuer Credit Rating", "Local Currency LT|0")</f>
        <v>Stable</v>
      </c>
      <c r="P270" s="9" t="str">
        <f>_xll.SNL.Clients.Office.Excel.Functions.SPG(A270, "RD_RATING_ACTION_GLOBAL", "Issuer Credit Rating", "Local Currency LT|0")</f>
        <v>Upgrade | CreditWatch/Outlook (05/07/2021)</v>
      </c>
      <c r="Q270" s="10">
        <f>_xll.SNL.Clients.Office.Excel.Functions.SPG(A270, "RD_LAST_REVIEW_DATE_GLOBAL", "Issuer Credit Rating", "Local Currency LT")</f>
        <v>45527</v>
      </c>
      <c r="R270" s="10">
        <f>_xll.SNL.Clients.Office.Excel.Functions.SPG(A270, "RD_CREDIT_RATING_DATE_GLOBAL", "Issuer Credit Rating", "Local Currency LT|0")</f>
        <v>44323</v>
      </c>
      <c r="S270" s="10">
        <f>_xll.SNL.Clients.Office.Excel.Functions.SPG(A270, "RD_CREDIT_WATCH_OUTLOOK_DATE_GLOBAL", "Issuer Credit Rating", "Local Currency LT|0")</f>
        <v>44323</v>
      </c>
    </row>
    <row r="271" spans="1:19">
      <c r="A271" s="12" t="s">
        <v>1912</v>
      </c>
      <c r="B271" s="10">
        <f>_xll.SNL.Clients.Office.Excel.Functions.SPG(A271,"SP_IPO_DATE")</f>
        <v>42264</v>
      </c>
      <c r="C271" s="5">
        <f>_xll.SNL.Clients.Office.Excel.Functions.SPG(A271, "SP_VOLUME_AVG_WEEKLY_TO_SHARES_OUT", , "1M")</f>
        <v>5.9089610097435976</v>
      </c>
      <c r="D271" s="5">
        <f>_xll.SNL.Clients.Office.Excel.Functions.SPG(A271, "SP_VOLUME_AVG_WEEKLY_TO_SHARES_OUT", , "3M")</f>
        <v>4.9128588824815607</v>
      </c>
      <c r="E271" s="5">
        <f>_xll.SNL.Clients.Office.Excel.Functions.SPG(A271, "SP_VOLUME_AVG_DAILY_TO_1YR_AVG_DAILY", , "1M")</f>
        <v>115.54</v>
      </c>
      <c r="F271" s="5">
        <f>_xll.SNL.Clients.Office.Excel.Functions.SPG(A271, "SP_VOLUME_AVG_DAILY_TO_1YR_AVG_DAILY", , "3M")</f>
        <v>96.06</v>
      </c>
      <c r="G271" s="9" t="str">
        <f>_xll.SNL.Clients.Office.Excel.Functions.SPG(A271, "IQ_SECTOR")</f>
        <v>Health Care</v>
      </c>
      <c r="H271" s="9" t="str">
        <f>_xll.SNL.Clients.Office.Excel.Functions.SPG(A271, "IQ_INDUSTRY_GROUP")</f>
        <v>Health Care Equipment and Services</v>
      </c>
      <c r="I271" s="9" t="str">
        <f>_xll.SNL.Clients.Office.Excel.Functions.SPG(A271, "IQ_INDUSTRY")</f>
        <v>Health Care Equipment and Supplies</v>
      </c>
      <c r="J271" s="9" t="str">
        <f>_xll.SNL.Clients.Office.Excel.Functions.SPG(A271, "IQ_PRIMARY_INDUSTRY")</f>
        <v>Health Care Equipment</v>
      </c>
      <c r="K271" s="9" t="str">
        <f>_xll.SNL.Clients.Office.Excel.Functions.SPG(A271, "NAICS_CODE", "Primary")</f>
        <v>339112 - Surgical and Medical Instrument Manufacturing</v>
      </c>
      <c r="L271" s="9" t="str">
        <f>_xll.SNL.Clients.Office.Excel.Functions.SPG(A271, "SP_TOPICTAG")</f>
        <v>Health Diagnostics; Neuroscience; Cardiovascular; Immunology; Neurology; Surgery</v>
      </c>
      <c r="M271" s="5">
        <f>_xll.SNL.Clients.Office.Excel.Functions.SPG(A271, "SP_PCT_SHARES_OWNED_ALL_INSTITUTIONS")</f>
        <v>94.74</v>
      </c>
      <c r="N271" s="9" t="str">
        <f>_xll.SNL.Clients.Office.Excel.Functions.SPG(A271, "RD_CREDIT_RATING_GLOBAL", "Issuer Credit Rating", "Local Currency LT|0")</f>
        <v/>
      </c>
      <c r="O271" s="9" t="str">
        <f>_xll.SNL.Clients.Office.Excel.Functions.SPG(A271, "RD_CWOL_GLOBAL", "Issuer Credit Rating", "Local Currency LT|0")</f>
        <v/>
      </c>
      <c r="P271" s="9" t="str">
        <f>_xll.SNL.Clients.Office.Excel.Functions.SPG(A271, "RD_RATING_ACTION_GLOBAL", "Issuer Credit Rating", "Local Currency LT|0")</f>
        <v/>
      </c>
      <c r="Q271" s="10" t="str">
        <f>_xll.SNL.Clients.Office.Excel.Functions.SPG(A271, "RD_LAST_REVIEW_DATE_GLOBAL", "Issuer Credit Rating", "Local Currency LT")</f>
        <v/>
      </c>
      <c r="R271" s="10" t="str">
        <f>_xll.SNL.Clients.Office.Excel.Functions.SPG(A271, "RD_CREDIT_RATING_DATE_GLOBAL", "Issuer Credit Rating", "Local Currency LT|0")</f>
        <v/>
      </c>
      <c r="S271" s="10" t="str">
        <f>_xll.SNL.Clients.Office.Excel.Functions.SPG(A271, "RD_CREDIT_WATCH_OUTLOOK_DATE_GLOBAL", "Issuer Credit Rating", "Local Currency LT|0")</f>
        <v/>
      </c>
    </row>
    <row r="272" spans="1:19">
      <c r="A272" s="12" t="s">
        <v>1913</v>
      </c>
      <c r="B272" s="10">
        <f>_xll.SNL.Clients.Office.Excel.Functions.SPG(A272,"SP_IPO_DATE")</f>
        <v>42277</v>
      </c>
      <c r="C272" s="5">
        <f>_xll.SNL.Clients.Office.Excel.Functions.SPG(A272, "SP_VOLUME_AVG_WEEKLY_TO_SHARES_OUT", , "1M")</f>
        <v>3.9106220770227842</v>
      </c>
      <c r="D272" s="5">
        <f>_xll.SNL.Clients.Office.Excel.Functions.SPG(A272, "SP_VOLUME_AVG_WEEKLY_TO_SHARES_OUT", , "3M")</f>
        <v>3.3595894787278904</v>
      </c>
      <c r="E272" s="5">
        <f>_xll.SNL.Clients.Office.Excel.Functions.SPG(A272, "SP_VOLUME_AVG_DAILY_TO_1YR_AVG_DAILY", , "1M")</f>
        <v>116.82</v>
      </c>
      <c r="F272" s="5">
        <f>_xll.SNL.Clients.Office.Excel.Functions.SPG(A272, "SP_VOLUME_AVG_DAILY_TO_1YR_AVG_DAILY", , "3M")</f>
        <v>100.36</v>
      </c>
      <c r="G272" s="9" t="str">
        <f>_xll.SNL.Clients.Office.Excel.Functions.SPG(A272, "IQ_SECTOR")</f>
        <v>Consumer Staples</v>
      </c>
      <c r="H272" s="9" t="str">
        <f>_xll.SNL.Clients.Office.Excel.Functions.SPG(A272, "IQ_INDUSTRY_GROUP")</f>
        <v>Consumer Staples Distribution and Retail</v>
      </c>
      <c r="I272" s="9" t="str">
        <f>_xll.SNL.Clients.Office.Excel.Functions.SPG(A272, "IQ_INDUSTRY")</f>
        <v>Consumer Staples Distribution and Retail</v>
      </c>
      <c r="J272" s="9" t="str">
        <f>_xll.SNL.Clients.Office.Excel.Functions.SPG(A272, "IQ_PRIMARY_INDUSTRY")</f>
        <v>Food Distributors</v>
      </c>
      <c r="K272" s="9" t="str">
        <f>_xll.SNL.Clients.Office.Excel.Functions.SPG(A272, "NAICS_CODE", "Primary")</f>
        <v>4244 - Grocery and Related Product Merchant Wholesalers</v>
      </c>
      <c r="L272" s="9" t="str">
        <f>_xll.SNL.Clients.Office.Excel.Functions.SPG(A272, "SP_TOPICTAG")</f>
        <v>Aquaculture; Farming; Fast-Moving Consumer Goods; Livestock; Online Grocery</v>
      </c>
      <c r="M272" s="5">
        <f>_xll.SNL.Clients.Office.Excel.Functions.SPG(A272, "SP_PCT_SHARES_OWNED_ALL_INSTITUTIONS")</f>
        <v>98.04</v>
      </c>
      <c r="N272" s="9" t="str">
        <f>_xll.SNL.Clients.Office.Excel.Functions.SPG(A272, "RD_CREDIT_RATING_GLOBAL", "Issuer Credit Rating", "Local Currency LT|0")</f>
        <v/>
      </c>
      <c r="O272" s="9" t="str">
        <f>_xll.SNL.Clients.Office.Excel.Functions.SPG(A272, "RD_CWOL_GLOBAL", "Issuer Credit Rating", "Local Currency LT|0")</f>
        <v/>
      </c>
      <c r="P272" s="9" t="str">
        <f>_xll.SNL.Clients.Office.Excel.Functions.SPG(A272, "RD_RATING_ACTION_GLOBAL", "Issuer Credit Rating", "Local Currency LT|0")</f>
        <v/>
      </c>
      <c r="Q272" s="10" t="str">
        <f>_xll.SNL.Clients.Office.Excel.Functions.SPG(A272, "RD_LAST_REVIEW_DATE_GLOBAL", "Issuer Credit Rating", "Local Currency LT")</f>
        <v/>
      </c>
      <c r="R272" s="10" t="str">
        <f>_xll.SNL.Clients.Office.Excel.Functions.SPG(A272, "RD_CREDIT_RATING_DATE_GLOBAL", "Issuer Credit Rating", "Local Currency LT|0")</f>
        <v/>
      </c>
      <c r="S272" s="10" t="str">
        <f>_xll.SNL.Clients.Office.Excel.Functions.SPG(A272, "RD_CREDIT_WATCH_OUTLOOK_DATE_GLOBAL", "Issuer Credit Rating", "Local Currency LT|0")</f>
        <v/>
      </c>
    </row>
    <row r="273" spans="1:19">
      <c r="A273" s="12" t="s">
        <v>1914</v>
      </c>
      <c r="B273" s="10">
        <f>_xll.SNL.Clients.Office.Excel.Functions.SPG(A273,"SP_IPO_DATE")</f>
        <v>42423</v>
      </c>
      <c r="C273" s="5">
        <f>_xll.SNL.Clients.Office.Excel.Functions.SPG(A273, "SP_VOLUME_AVG_WEEKLY_TO_SHARES_OUT", , "1M")</f>
        <v>4.8927155000013576</v>
      </c>
      <c r="D273" s="5">
        <f>_xll.SNL.Clients.Office.Excel.Functions.SPG(A273, "SP_VOLUME_AVG_WEEKLY_TO_SHARES_OUT", , "3M")</f>
        <v>5.1733073153581577</v>
      </c>
      <c r="E273" s="5">
        <f>_xll.SNL.Clients.Office.Excel.Functions.SPG(A273, "SP_VOLUME_AVG_DAILY_TO_1YR_AVG_DAILY", , "1M")</f>
        <v>70.98</v>
      </c>
      <c r="F273" s="5">
        <f>_xll.SNL.Clients.Office.Excel.Functions.SPG(A273, "SP_VOLUME_AVG_DAILY_TO_1YR_AVG_DAILY", , "3M")</f>
        <v>75.06</v>
      </c>
      <c r="G273" s="9" t="str">
        <f>_xll.SNL.Clients.Office.Excel.Functions.SPG(A273, "IQ_SECTOR")</f>
        <v>Energy</v>
      </c>
      <c r="H273" s="9" t="str">
        <f>_xll.SNL.Clients.Office.Excel.Functions.SPG(A273, "IQ_INDUSTRY_GROUP")</f>
        <v>Energy</v>
      </c>
      <c r="I273" s="9" t="str">
        <f>_xll.SNL.Clients.Office.Excel.Functions.SPG(A273, "IQ_INDUSTRY")</f>
        <v>Oil, Gas and Consumable Fuels</v>
      </c>
      <c r="J273" s="9" t="str">
        <f>_xll.SNL.Clients.Office.Excel.Functions.SPG(A273, "IQ_PRIMARY_INDUSTRY")</f>
        <v>Oil and Gas Exploration and Production</v>
      </c>
      <c r="K273" s="9" t="str">
        <f>_xll.SNL.Clients.Office.Excel.Functions.SPG(A273, "NAICS_CODE", "Primary")</f>
        <v>2111 - Oil and Gas Extraction</v>
      </c>
      <c r="L273" s="9" t="str">
        <f>_xll.SNL.Clients.Office.Excel.Functions.SPG(A273, "SP_TOPICTAG")</f>
        <v/>
      </c>
      <c r="M273" s="5">
        <f>_xll.SNL.Clients.Office.Excel.Functions.SPG(A273, "SP_PCT_SHARES_OWNED_ALL_INSTITUTIONS")</f>
        <v>92.22</v>
      </c>
      <c r="N273" s="9" t="str">
        <f>_xll.SNL.Clients.Office.Excel.Functions.SPG(A273, "RD_CREDIT_RATING_GLOBAL", "Issuer Credit Rating", "Local Currency LT|0")</f>
        <v>BB</v>
      </c>
      <c r="O273" s="9" t="str">
        <f>_xll.SNL.Clients.Office.Excel.Functions.SPG(A273, "RD_CWOL_GLOBAL", "Issuer Credit Rating", "Local Currency LT|0")</f>
        <v>Stable</v>
      </c>
      <c r="P273" s="9" t="str">
        <f>_xll.SNL.Clients.Office.Excel.Functions.SPG(A273, "RD_RATING_ACTION_GLOBAL", "Issuer Credit Rating", "Local Currency LT|0")</f>
        <v>Upgrade | CreditWatch/Outlook (07/25/2024)</v>
      </c>
      <c r="Q273" s="10">
        <f>_xll.SNL.Clients.Office.Excel.Functions.SPG(A273, "RD_LAST_REVIEW_DATE_GLOBAL", "Issuer Credit Rating", "Local Currency LT")</f>
        <v>45498</v>
      </c>
      <c r="R273" s="10">
        <f>_xll.SNL.Clients.Office.Excel.Functions.SPG(A273, "RD_CREDIT_RATING_DATE_GLOBAL", "Issuer Credit Rating", "Local Currency LT|0")</f>
        <v>45498</v>
      </c>
      <c r="S273" s="10">
        <f>_xll.SNL.Clients.Office.Excel.Functions.SPG(A273, "RD_CREDIT_WATCH_OUTLOOK_DATE_GLOBAL", "Issuer Credit Rating", "Local Currency LT|0")</f>
        <v>45498</v>
      </c>
    </row>
    <row r="274" spans="1:19">
      <c r="A274" s="12" t="s">
        <v>1915</v>
      </c>
      <c r="B274" t="str">
        <f>_xll.SNL.Clients.Office.Excel.Functions.SPG(A274,"SP_IPO_DATE")</f>
        <v/>
      </c>
      <c r="C274" s="5">
        <f>_xll.SNL.Clients.Office.Excel.Functions.SPG(A274, "SP_VOLUME_AVG_WEEKLY_TO_SHARES_OUT", , "1M")</f>
        <v>4.4704787246893991</v>
      </c>
      <c r="D274" s="5">
        <f>_xll.SNL.Clients.Office.Excel.Functions.SPG(A274, "SP_VOLUME_AVG_WEEKLY_TO_SHARES_OUT", , "3M")</f>
        <v>4.9167827918146214</v>
      </c>
      <c r="E274" s="5">
        <f>_xll.SNL.Clients.Office.Excel.Functions.SPG(A274, "SP_VOLUME_AVG_DAILY_TO_1YR_AVG_DAILY", , "1M")</f>
        <v>76.900000000000006</v>
      </c>
      <c r="F274" s="5">
        <f>_xll.SNL.Clients.Office.Excel.Functions.SPG(A274, "SP_VOLUME_AVG_DAILY_TO_1YR_AVG_DAILY", , "3M")</f>
        <v>84.58</v>
      </c>
      <c r="G274" s="9" t="str">
        <f>_xll.SNL.Clients.Office.Excel.Functions.SPG(A274, "IQ_SECTOR")</f>
        <v>Health Care</v>
      </c>
      <c r="H274" s="9" t="str">
        <f>_xll.SNL.Clients.Office.Excel.Functions.SPG(A274, "IQ_INDUSTRY_GROUP")</f>
        <v>Pharmaceuticals, Biotechnology and Life Sciences</v>
      </c>
      <c r="I274" s="9" t="str">
        <f>_xll.SNL.Clients.Office.Excel.Functions.SPG(A274, "IQ_INDUSTRY")</f>
        <v>Pharmaceuticals</v>
      </c>
      <c r="J274" s="9" t="str">
        <f>_xll.SNL.Clients.Office.Excel.Functions.SPG(A274, "IQ_PRIMARY_INDUSTRY")</f>
        <v>Pharmaceuticals</v>
      </c>
      <c r="K274" s="9" t="str">
        <f>_xll.SNL.Clients.Office.Excel.Functions.SPG(A274, "NAICS_CODE", "Primary")</f>
        <v>325412 - Pharmaceutical Preparation Manufacturing</v>
      </c>
      <c r="L274" s="9" t="str">
        <f>_xll.SNL.Clients.Office.Excel.Functions.SPG(A274, "SP_TOPICTAG")</f>
        <v>Health Diagnostics; MHealth; Nutraceutical; Sleep Technology; Dentistry; Pain Management; Respiratory</v>
      </c>
      <c r="M274" s="5">
        <f>_xll.SNL.Clients.Office.Excel.Functions.SPG(A274, "SP_PCT_SHARES_OWNED_ALL_INSTITUTIONS")</f>
        <v>103.37</v>
      </c>
      <c r="N274" s="9" t="str">
        <f>_xll.SNL.Clients.Office.Excel.Functions.SPG(A274, "RD_CREDIT_RATING_GLOBAL", "Issuer Credit Rating", "Local Currency LT|0")</f>
        <v>BB-</v>
      </c>
      <c r="O274" s="9" t="str">
        <f>_xll.SNL.Clients.Office.Excel.Functions.SPG(A274, "RD_CWOL_GLOBAL", "Issuer Credit Rating", "Local Currency LT|0")</f>
        <v>Stable</v>
      </c>
      <c r="P274" s="9" t="str">
        <f>_xll.SNL.Clients.Office.Excel.Functions.SPG(A274, "RD_RATING_ACTION_GLOBAL", "Issuer Credit Rating", "Local Currency LT|0")</f>
        <v>Downgrade | CreditWatch/Outlook (03/25/2024)</v>
      </c>
      <c r="Q274" s="10">
        <f>_xll.SNL.Clients.Office.Excel.Functions.SPG(A274, "RD_LAST_REVIEW_DATE_GLOBAL", "Issuer Credit Rating", "Local Currency LT")</f>
        <v>45544</v>
      </c>
      <c r="R274" s="10">
        <f>_xll.SNL.Clients.Office.Excel.Functions.SPG(A274, "RD_CREDIT_RATING_DATE_GLOBAL", "Issuer Credit Rating", "Local Currency LT|0")</f>
        <v>45376</v>
      </c>
      <c r="S274" s="10">
        <f>_xll.SNL.Clients.Office.Excel.Functions.SPG(A274, "RD_CREDIT_WATCH_OUTLOOK_DATE_GLOBAL", "Issuer Credit Rating", "Local Currency LT|0")</f>
        <v>45376</v>
      </c>
    </row>
    <row r="275" spans="1:19">
      <c r="A275" s="12" t="s">
        <v>1916</v>
      </c>
      <c r="B275" t="str">
        <f>_xll.SNL.Clients.Office.Excel.Functions.SPG(A275,"SP_IPO_DATE")</f>
        <v/>
      </c>
      <c r="C275" s="5">
        <f>_xll.SNL.Clients.Office.Excel.Functions.SPG(A275, "SP_VOLUME_AVG_WEEKLY_TO_SHARES_OUT", , "1M")</f>
        <v>2.0937971749533686</v>
      </c>
      <c r="D275" s="5">
        <f>_xll.SNL.Clients.Office.Excel.Functions.SPG(A275, "SP_VOLUME_AVG_WEEKLY_TO_SHARES_OUT", , "3M")</f>
        <v>2.0906948383119066</v>
      </c>
      <c r="E275" s="5">
        <f>_xll.SNL.Clients.Office.Excel.Functions.SPG(A275, "SP_VOLUME_AVG_DAILY_TO_1YR_AVG_DAILY", , "1M")</f>
        <v>102.99</v>
      </c>
      <c r="F275" s="5">
        <f>_xll.SNL.Clients.Office.Excel.Functions.SPG(A275, "SP_VOLUME_AVG_DAILY_TO_1YR_AVG_DAILY", , "3M")</f>
        <v>102.83</v>
      </c>
      <c r="G275" s="9" t="str">
        <f>_xll.SNL.Clients.Office.Excel.Functions.SPG(A275, "IQ_SECTOR")</f>
        <v>Consumer Staples</v>
      </c>
      <c r="H275" s="9" t="str">
        <f>_xll.SNL.Clients.Office.Excel.Functions.SPG(A275, "IQ_INDUSTRY_GROUP")</f>
        <v>Food, Beverage and Tobacco</v>
      </c>
      <c r="I275" s="9" t="str">
        <f>_xll.SNL.Clients.Office.Excel.Functions.SPG(A275, "IQ_INDUSTRY")</f>
        <v>Food Products</v>
      </c>
      <c r="J275" s="9" t="str">
        <f>_xll.SNL.Clients.Office.Excel.Functions.SPG(A275, "IQ_PRIMARY_INDUSTRY")</f>
        <v>Packaged Foods and Meats</v>
      </c>
      <c r="K275" s="9" t="str">
        <f>_xll.SNL.Clients.Office.Excel.Functions.SPG(A275, "NAICS_CODE", "Primary")</f>
        <v>311615 - Poultry Processing</v>
      </c>
      <c r="L275" s="9" t="str">
        <f>_xll.SNL.Clients.Office.Excel.Functions.SPG(A275, "SP_TOPICTAG")</f>
        <v>Animal Feed; Livestock</v>
      </c>
      <c r="M275" s="5">
        <f>_xll.SNL.Clients.Office.Excel.Functions.SPG(A275, "SP_PCT_SHARES_OWNED_ALL_INSTITUTIONS")</f>
        <v>20.84</v>
      </c>
      <c r="N275" s="9" t="str">
        <f>_xll.SNL.Clients.Office.Excel.Functions.SPG(A275, "RD_CREDIT_RATING_GLOBAL", "Issuer Credit Rating", "Local Currency LT|0")</f>
        <v>BBB-</v>
      </c>
      <c r="O275" s="9" t="str">
        <f>_xll.SNL.Clients.Office.Excel.Functions.SPG(A275, "RD_CWOL_GLOBAL", "Issuer Credit Rating", "Local Currency LT|0")</f>
        <v>Stable</v>
      </c>
      <c r="P275" s="9" t="str">
        <f>_xll.SNL.Clients.Office.Excel.Functions.SPG(A275, "RD_RATING_ACTION_GLOBAL", "Issuer Credit Rating", "Local Currency LT|0")</f>
        <v>CreditWatch/Outlook (10/16/2024)</v>
      </c>
      <c r="Q275" s="10">
        <f>_xll.SNL.Clients.Office.Excel.Functions.SPG(A275, "RD_LAST_REVIEW_DATE_GLOBAL", "Issuer Credit Rating", "Local Currency LT")</f>
        <v>45581</v>
      </c>
      <c r="R275" s="10">
        <f>_xll.SNL.Clients.Office.Excel.Functions.SPG(A275, "RD_CREDIT_RATING_DATE_GLOBAL", "Issuer Credit Rating", "Local Currency LT|0")</f>
        <v>44714</v>
      </c>
      <c r="S275" s="10">
        <f>_xll.SNL.Clients.Office.Excel.Functions.SPG(A275, "RD_CREDIT_WATCH_OUTLOOK_DATE_GLOBAL", "Issuer Credit Rating", "Local Currency LT|0")</f>
        <v>45581</v>
      </c>
    </row>
    <row r="276" spans="1:19">
      <c r="A276" s="12" t="s">
        <v>1917</v>
      </c>
      <c r="B276" s="10">
        <f>_xll.SNL.Clients.Office.Excel.Functions.SPG(A276,"SP_IPO_DATE")</f>
        <v>36756</v>
      </c>
      <c r="C276" s="5">
        <f>_xll.SNL.Clients.Office.Excel.Functions.SPG(A276, "SP_VOLUME_AVG_WEEKLY_TO_SHARES_OUT", , "1M")</f>
        <v>3.3597667635131536</v>
      </c>
      <c r="D276" s="5">
        <f>_xll.SNL.Clients.Office.Excel.Functions.SPG(A276, "SP_VOLUME_AVG_WEEKLY_TO_SHARES_OUT", , "3M")</f>
        <v>3.1702165597601542</v>
      </c>
      <c r="E276" s="5">
        <f>_xll.SNL.Clients.Office.Excel.Functions.SPG(A276, "SP_VOLUME_AVG_DAILY_TO_1YR_AVG_DAILY", , "1M")</f>
        <v>111.43</v>
      </c>
      <c r="F276" s="5">
        <f>_xll.SNL.Clients.Office.Excel.Functions.SPG(A276, "SP_VOLUME_AVG_DAILY_TO_1YR_AVG_DAILY", , "3M")</f>
        <v>105.15</v>
      </c>
      <c r="G276" s="9" t="str">
        <f>_xll.SNL.Clients.Office.Excel.Functions.SPG(A276, "IQ_SECTOR")</f>
        <v>Financials</v>
      </c>
      <c r="H276" s="9" t="str">
        <f>_xll.SNL.Clients.Office.Excel.Functions.SPG(A276, "IQ_INDUSTRY_GROUP")</f>
        <v>Banks</v>
      </c>
      <c r="I276" s="9" t="str">
        <f>_xll.SNL.Clients.Office.Excel.Functions.SPG(A276, "IQ_INDUSTRY")</f>
        <v>Banks</v>
      </c>
      <c r="J276" s="9" t="str">
        <f>_xll.SNL.Clients.Office.Excel.Functions.SPG(A276, "IQ_PRIMARY_INDUSTRY")</f>
        <v>Regional Banks</v>
      </c>
      <c r="K276" s="9" t="str">
        <f>_xll.SNL.Clients.Office.Excel.Functions.SPG(A276, "NAICS_CODE", "Primary")</f>
        <v>522110 - Commercial Banking</v>
      </c>
      <c r="L276" s="9" t="str">
        <f>_xll.SNL.Clients.Office.Excel.Functions.SPG(A276, "SP_TOPICTAG")</f>
        <v>Consumer Lending; Digital Brokerage</v>
      </c>
      <c r="M276" s="5">
        <f>_xll.SNL.Clients.Office.Excel.Functions.SPG(A276, "SP_PCT_SHARES_OWNED_ALL_INSTITUTIONS")</f>
        <v>88.63</v>
      </c>
      <c r="N276" s="9" t="str">
        <f>_xll.SNL.Clients.Office.Excel.Functions.SPG(A276, "RD_CREDIT_RATING_GLOBAL", "Issuer Credit Rating", "Local Currency LT|0")</f>
        <v/>
      </c>
      <c r="O276" s="9" t="str">
        <f>_xll.SNL.Clients.Office.Excel.Functions.SPG(A276, "RD_CWOL_GLOBAL", "Issuer Credit Rating", "Local Currency LT|0")</f>
        <v/>
      </c>
      <c r="P276" s="9" t="str">
        <f>_xll.SNL.Clients.Office.Excel.Functions.SPG(A276, "RD_RATING_ACTION_GLOBAL", "Issuer Credit Rating", "Local Currency LT|0")</f>
        <v/>
      </c>
      <c r="Q276" s="10" t="str">
        <f>_xll.SNL.Clients.Office.Excel.Functions.SPG(A276, "RD_LAST_REVIEW_DATE_GLOBAL", "Issuer Credit Rating", "Local Currency LT")</f>
        <v/>
      </c>
      <c r="R276" s="10" t="str">
        <f>_xll.SNL.Clients.Office.Excel.Functions.SPG(A276, "RD_CREDIT_RATING_DATE_GLOBAL", "Issuer Credit Rating", "Local Currency LT|0")</f>
        <v/>
      </c>
      <c r="S276" s="10" t="str">
        <f>_xll.SNL.Clients.Office.Excel.Functions.SPG(A276, "RD_CREDIT_WATCH_OUTLOOK_DATE_GLOBAL", "Issuer Credit Rating", "Local Currency LT|0")</f>
        <v/>
      </c>
    </row>
    <row r="277" spans="1:19">
      <c r="A277" s="12" t="s">
        <v>1918</v>
      </c>
      <c r="B277" s="10">
        <f>_xll.SNL.Clients.Office.Excel.Functions.SPG(A277,"SP_IPO_DATE")</f>
        <v>42221</v>
      </c>
      <c r="C277" s="5">
        <f>_xll.SNL.Clients.Office.Excel.Functions.SPG(A277, "SP_VOLUME_AVG_WEEKLY_TO_SHARES_OUT", , "1M")</f>
        <v>8.5249284234245408</v>
      </c>
      <c r="D277" s="5">
        <f>_xll.SNL.Clients.Office.Excel.Functions.SPG(A277, "SP_VOLUME_AVG_WEEKLY_TO_SHARES_OUT", , "3M")</f>
        <v>6.751498941707454</v>
      </c>
      <c r="E277" s="5">
        <f>_xll.SNL.Clients.Office.Excel.Functions.SPG(A277, "SP_VOLUME_AVG_DAILY_TO_1YR_AVG_DAILY", , "1M")</f>
        <v>97.27</v>
      </c>
      <c r="F277" s="5">
        <f>_xll.SNL.Clients.Office.Excel.Functions.SPG(A277, "SP_VOLUME_AVG_DAILY_TO_1YR_AVG_DAILY", , "3M")</f>
        <v>77.03</v>
      </c>
      <c r="G277" s="9" t="str">
        <f>_xll.SNL.Clients.Office.Excel.Functions.SPG(A277, "IQ_SECTOR")</f>
        <v>Consumer Discretionary</v>
      </c>
      <c r="H277" s="9" t="str">
        <f>_xll.SNL.Clients.Office.Excel.Functions.SPG(A277, "IQ_INDUSTRY_GROUP")</f>
        <v>Consumer Services</v>
      </c>
      <c r="I277" s="9" t="str">
        <f>_xll.SNL.Clients.Office.Excel.Functions.SPG(A277, "IQ_INDUSTRY")</f>
        <v>Hotels, Restaurants and Leisure</v>
      </c>
      <c r="J277" s="9" t="str">
        <f>_xll.SNL.Clients.Office.Excel.Functions.SPG(A277, "IQ_PRIMARY_INDUSTRY")</f>
        <v>Leisure Facilities</v>
      </c>
      <c r="K277" s="9" t="str">
        <f>_xll.SNL.Clients.Office.Excel.Functions.SPG(A277, "NAICS_CODE", "Primary")</f>
        <v>713940 - Fitness and Recreational Sports Centers</v>
      </c>
      <c r="L277" s="9" t="str">
        <f>_xll.SNL.Clients.Office.Excel.Functions.SPG(A277, "SP_TOPICTAG")</f>
        <v>Fitness</v>
      </c>
      <c r="M277" s="5">
        <f>_xll.SNL.Clients.Office.Excel.Functions.SPG(A277, "SP_PCT_SHARES_OWNED_ALL_INSTITUTIONS")</f>
        <v>107.67</v>
      </c>
      <c r="N277" s="9" t="str">
        <f>_xll.SNL.Clients.Office.Excel.Functions.SPG(A277, "RD_CREDIT_RATING_GLOBAL", "Issuer Credit Rating", "Local Currency LT|0")</f>
        <v/>
      </c>
      <c r="O277" s="9" t="str">
        <f>_xll.SNL.Clients.Office.Excel.Functions.SPG(A277, "RD_CWOL_GLOBAL", "Issuer Credit Rating", "Local Currency LT|0")</f>
        <v/>
      </c>
      <c r="P277" s="9" t="str">
        <f>_xll.SNL.Clients.Office.Excel.Functions.SPG(A277, "RD_RATING_ACTION_GLOBAL", "Issuer Credit Rating", "Local Currency LT|0")</f>
        <v/>
      </c>
      <c r="Q277" s="10" t="str">
        <f>_xll.SNL.Clients.Office.Excel.Functions.SPG(A277, "RD_LAST_REVIEW_DATE_GLOBAL", "Issuer Credit Rating", "Local Currency LT")</f>
        <v/>
      </c>
      <c r="R277" s="10" t="str">
        <f>_xll.SNL.Clients.Office.Excel.Functions.SPG(A277, "RD_CREDIT_RATING_DATE_GLOBAL", "Issuer Credit Rating", "Local Currency LT|0")</f>
        <v/>
      </c>
      <c r="S277" s="10" t="str">
        <f>_xll.SNL.Clients.Office.Excel.Functions.SPG(A277, "RD_CREDIT_WATCH_OUTLOOK_DATE_GLOBAL", "Issuer Credit Rating", "Local Currency LT|0")</f>
        <v/>
      </c>
    </row>
    <row r="278" spans="1:19">
      <c r="A278" s="12" t="s">
        <v>1919</v>
      </c>
      <c r="B278" t="str">
        <f>_xll.SNL.Clients.Office.Excel.Functions.SPG(A278,"SP_IPO_DATE")</f>
        <v/>
      </c>
      <c r="C278" s="5">
        <f>_xll.SNL.Clients.Office.Excel.Functions.SPG(A278, "SP_VOLUME_AVG_WEEKLY_TO_SHARES_OUT", , "1M")</f>
        <v>19.123200142713252</v>
      </c>
      <c r="D278" s="5">
        <f>_xll.SNL.Clients.Office.Excel.Functions.SPG(A278, "SP_VOLUME_AVG_WEEKLY_TO_SHARES_OUT", , "3M")</f>
        <v>11.667881532484877</v>
      </c>
      <c r="E278" s="5">
        <f>_xll.SNL.Clients.Office.Excel.Functions.SPG(A278, "SP_VOLUME_AVG_DAILY_TO_1YR_AVG_DAILY", , "1M")</f>
        <v>247.11</v>
      </c>
      <c r="F278" s="5">
        <f>_xll.SNL.Clients.Office.Excel.Functions.SPG(A278, "SP_VOLUME_AVG_DAILY_TO_1YR_AVG_DAILY", , "3M")</f>
        <v>150.77000000000001</v>
      </c>
      <c r="G278" s="9" t="str">
        <f>_xll.SNL.Clients.Office.Excel.Functions.SPG(A278, "IQ_SECTOR")</f>
        <v>Consumer Discretionary</v>
      </c>
      <c r="H278" s="9" t="str">
        <f>_xll.SNL.Clients.Office.Excel.Functions.SPG(A278, "IQ_INDUSTRY_GROUP")</f>
        <v>Consumer Durables and Apparel</v>
      </c>
      <c r="I278" s="9" t="str">
        <f>_xll.SNL.Clients.Office.Excel.Functions.SPG(A278, "IQ_INDUSTRY")</f>
        <v>Leisure Products</v>
      </c>
      <c r="J278" s="9" t="str">
        <f>_xll.SNL.Clients.Office.Excel.Functions.SPG(A278, "IQ_PRIMARY_INDUSTRY")</f>
        <v>Leisure Products</v>
      </c>
      <c r="K278" s="9" t="str">
        <f>_xll.SNL.Clients.Office.Excel.Functions.SPG(A278, "NAICS_CODE", "Primary")</f>
        <v>336110 - Automobile and Light Duty Motor Vehicle Manufacturing</v>
      </c>
      <c r="L278" s="9" t="str">
        <f>_xll.SNL.Clients.Office.Excel.Functions.SPG(A278, "SP_TOPICTAG")</f>
        <v>Fleet Management; Last Mile Transportation; Electric Vehicle; Micro-Mobility; Autonomous Vehicles</v>
      </c>
      <c r="M278" s="5">
        <f>_xll.SNL.Clients.Office.Excel.Functions.SPG(A278, "SP_PCT_SHARES_OWNED_ALL_INSTITUTIONS")</f>
        <v>83.84</v>
      </c>
      <c r="N278" s="9" t="str">
        <f>_xll.SNL.Clients.Office.Excel.Functions.SPG(A278, "RD_CREDIT_RATING_GLOBAL", "Issuer Credit Rating", "Local Currency LT|0")</f>
        <v>BBB</v>
      </c>
      <c r="O278" s="9" t="str">
        <f>_xll.SNL.Clients.Office.Excel.Functions.SPG(A278, "RD_CWOL_GLOBAL", "Issuer Credit Rating", "Local Currency LT|0")</f>
        <v>Negative</v>
      </c>
      <c r="P278" s="9" t="str">
        <f>_xll.SNL.Clients.Office.Excel.Functions.SPG(A278, "RD_RATING_ACTION_GLOBAL", "Issuer Credit Rating", "Local Currency LT|0")</f>
        <v>CreditWatch/Outlook (02/03/2025)</v>
      </c>
      <c r="Q278" s="10">
        <f>_xll.SNL.Clients.Office.Excel.Functions.SPG(A278, "RD_LAST_REVIEW_DATE_GLOBAL", "Issuer Credit Rating", "Local Currency LT")</f>
        <v>45691</v>
      </c>
      <c r="R278" s="10">
        <f>_xll.SNL.Clients.Office.Excel.Functions.SPG(A278, "RD_CREDIT_RATING_DATE_GLOBAL", "Issuer Credit Rating", "Local Currency LT|0")</f>
        <v>45236</v>
      </c>
      <c r="S278" s="10">
        <f>_xll.SNL.Clients.Office.Excel.Functions.SPG(A278, "RD_CREDIT_WATCH_OUTLOOK_DATE_GLOBAL", "Issuer Credit Rating", "Local Currency LT|0")</f>
        <v>45691</v>
      </c>
    </row>
    <row r="279" spans="1:19">
      <c r="A279" s="12" t="s">
        <v>1920</v>
      </c>
      <c r="B279" t="str">
        <f>_xll.SNL.Clients.Office.Excel.Functions.SPG(A279,"SP_IPO_DATE")</f>
        <v/>
      </c>
      <c r="C279" s="5">
        <f>_xll.SNL.Clients.Office.Excel.Functions.SPG(A279, "SP_VOLUME_AVG_WEEKLY_TO_SHARES_OUT", , "1M")</f>
        <v>4.9736942076077444</v>
      </c>
      <c r="D279" s="5">
        <f>_xll.SNL.Clients.Office.Excel.Functions.SPG(A279, "SP_VOLUME_AVG_WEEKLY_TO_SHARES_OUT", , "3M")</f>
        <v>5.0591465303836856</v>
      </c>
      <c r="E279" s="5">
        <f>_xll.SNL.Clients.Office.Excel.Functions.SPG(A279, "SP_VOLUME_AVG_DAILY_TO_1YR_AVG_DAILY", , "1M")</f>
        <v>107.75</v>
      </c>
      <c r="F279" s="5">
        <f>_xll.SNL.Clients.Office.Excel.Functions.SPG(A279, "SP_VOLUME_AVG_DAILY_TO_1YR_AVG_DAILY", , "3M")</f>
        <v>109.6</v>
      </c>
      <c r="G279" s="9" t="str">
        <f>_xll.SNL.Clients.Office.Excel.Functions.SPG(A279, "IQ_SECTOR")</f>
        <v>Utilities</v>
      </c>
      <c r="H279" s="9" t="str">
        <f>_xll.SNL.Clients.Office.Excel.Functions.SPG(A279, "IQ_INDUSTRY_GROUP")</f>
        <v>Utilities</v>
      </c>
      <c r="I279" s="9" t="str">
        <f>_xll.SNL.Clients.Office.Excel.Functions.SPG(A279, "IQ_INDUSTRY")</f>
        <v>Electric Utilities</v>
      </c>
      <c r="J279" s="9" t="str">
        <f>_xll.SNL.Clients.Office.Excel.Functions.SPG(A279, "IQ_PRIMARY_INDUSTRY")</f>
        <v>Electric Utilities</v>
      </c>
      <c r="K279" s="9" t="str">
        <f>_xll.SNL.Clients.Office.Excel.Functions.SPG(A279, "NAICS_CODE", "Primary")</f>
        <v>2211 - Electric Power Generation, Transmission and Distribution</v>
      </c>
      <c r="L279" s="9" t="str">
        <f>_xll.SNL.Clients.Office.Excel.Functions.SPG(A279, "SP_TOPICTAG")</f>
        <v>Clean Energy; Energy Efficiency; Energy Management; Energy Storage; Smart Energy; Power Grid; ClimateTech; Utility Scale Solar; Onshore and Offshore Wind</v>
      </c>
      <c r="M279" s="5">
        <f>_xll.SNL.Clients.Office.Excel.Functions.SPG(A279, "SP_PCT_SHARES_OWNED_ALL_INSTITUTIONS")</f>
        <v>102.37</v>
      </c>
      <c r="N279" s="9" t="str">
        <f>_xll.SNL.Clients.Office.Excel.Functions.SPG(A279, "RD_CREDIT_RATING_GLOBAL", "Issuer Credit Rating", "Local Currency LT|0")</f>
        <v>BBB+</v>
      </c>
      <c r="O279" s="9" t="str">
        <f>_xll.SNL.Clients.Office.Excel.Functions.SPG(A279, "RD_CWOL_GLOBAL", "Issuer Credit Rating", "Local Currency LT|0")</f>
        <v>Stable</v>
      </c>
      <c r="P279" s="9" t="str">
        <f>_xll.SNL.Clients.Office.Excel.Functions.SPG(A279, "RD_RATING_ACTION_GLOBAL", "Issuer Credit Rating", "Local Currency LT|0")</f>
        <v>CreditWatch/Outlook (01/14/2021)</v>
      </c>
      <c r="Q279" s="10">
        <f>_xll.SNL.Clients.Office.Excel.Functions.SPG(A279, "RD_LAST_REVIEW_DATE_GLOBAL", "Issuer Credit Rating", "Local Currency LT")</f>
        <v>45469</v>
      </c>
      <c r="R279" s="10">
        <f>_xll.SNL.Clients.Office.Excel.Functions.SPG(A279, "RD_CREDIT_RATING_DATE_GLOBAL", "Issuer Credit Rating", "Local Currency LT|0")</f>
        <v>43299</v>
      </c>
      <c r="S279" s="10">
        <f>_xll.SNL.Clients.Office.Excel.Functions.SPG(A279, "RD_CREDIT_WATCH_OUTLOOK_DATE_GLOBAL", "Issuer Credit Rating", "Local Currency LT|0")</f>
        <v>44210</v>
      </c>
    </row>
    <row r="280" spans="1:19">
      <c r="A280" s="12" t="s">
        <v>1921</v>
      </c>
      <c r="B280" t="str">
        <f>_xll.SNL.Clients.Office.Excel.Functions.SPG(A280,"SP_IPO_DATE")</f>
        <v/>
      </c>
      <c r="C280" s="5">
        <f>_xll.SNL.Clients.Office.Excel.Functions.SPG(A280, "SP_VOLUME_AVG_WEEKLY_TO_SHARES_OUT", , "1M")</f>
        <v>4.9950708647729316</v>
      </c>
      <c r="D280" s="5">
        <f>_xll.SNL.Clients.Office.Excel.Functions.SPG(A280, "SP_VOLUME_AVG_WEEKLY_TO_SHARES_OUT", , "3M")</f>
        <v>5.587589039910835</v>
      </c>
      <c r="E280" s="5">
        <f>_xll.SNL.Clients.Office.Excel.Functions.SPG(A280, "SP_VOLUME_AVG_DAILY_TO_1YR_AVG_DAILY", , "1M")</f>
        <v>112.16</v>
      </c>
      <c r="F280" s="5">
        <f>_xll.SNL.Clients.Office.Excel.Functions.SPG(A280, "SP_VOLUME_AVG_DAILY_TO_1YR_AVG_DAILY", , "3M")</f>
        <v>125.47</v>
      </c>
      <c r="G280" s="9" t="str">
        <f>_xll.SNL.Clients.Office.Excel.Functions.SPG(A280, "IQ_SECTOR")</f>
        <v>Consumer Staples</v>
      </c>
      <c r="H280" s="9" t="str">
        <f>_xll.SNL.Clients.Office.Excel.Functions.SPG(A280, "IQ_INDUSTRY_GROUP")</f>
        <v>Food, Beverage and Tobacco</v>
      </c>
      <c r="I280" s="9" t="str">
        <f>_xll.SNL.Clients.Office.Excel.Functions.SPG(A280, "IQ_INDUSTRY")</f>
        <v>Food Products</v>
      </c>
      <c r="J280" s="9" t="str">
        <f>_xll.SNL.Clients.Office.Excel.Functions.SPG(A280, "IQ_PRIMARY_INDUSTRY")</f>
        <v>Packaged Foods and Meats</v>
      </c>
      <c r="K280" s="9" t="str">
        <f>_xll.SNL.Clients.Office.Excel.Functions.SPG(A280, "NAICS_CODE", "Primary")</f>
        <v>311 - Food Manufacturing</v>
      </c>
      <c r="L280" s="9" t="str">
        <f>_xll.SNL.Clients.Office.Excel.Functions.SPG(A280, "SP_TOPICTAG")</f>
        <v>Animal Feed; Farming; Livestock; Alternative Protein</v>
      </c>
      <c r="M280" s="5">
        <f>_xll.SNL.Clients.Office.Excel.Functions.SPG(A280, "SP_PCT_SHARES_OWNED_ALL_INSTITUTIONS")</f>
        <v>86.75</v>
      </c>
      <c r="N280" s="9" t="str">
        <f>_xll.SNL.Clients.Office.Excel.Functions.SPG(A280, "RD_CREDIT_RATING_GLOBAL", "Issuer Credit Rating", "Local Currency LT|0")</f>
        <v>B+</v>
      </c>
      <c r="O280" s="9" t="str">
        <f>_xll.SNL.Clients.Office.Excel.Functions.SPG(A280, "RD_CWOL_GLOBAL", "Issuer Credit Rating", "Local Currency LT|0")</f>
        <v>Stable</v>
      </c>
      <c r="P280" s="9" t="str">
        <f>_xll.SNL.Clients.Office.Excel.Functions.SPG(A280, "RD_RATING_ACTION_GLOBAL", "Issuer Credit Rating", "Local Currency LT|0")</f>
        <v>Upgrade | CreditWatch/Outlook (08/03/2018)</v>
      </c>
      <c r="Q280" s="10">
        <f>_xll.SNL.Clients.Office.Excel.Functions.SPG(A280, "RD_LAST_REVIEW_DATE_GLOBAL", "Issuer Credit Rating", "Local Currency LT")</f>
        <v>45628</v>
      </c>
      <c r="R280" s="10">
        <f>_xll.SNL.Clients.Office.Excel.Functions.SPG(A280, "RD_CREDIT_RATING_DATE_GLOBAL", "Issuer Credit Rating", "Local Currency LT|0")</f>
        <v>43315</v>
      </c>
      <c r="S280" s="10">
        <f>_xll.SNL.Clients.Office.Excel.Functions.SPG(A280, "RD_CREDIT_WATCH_OUTLOOK_DATE_GLOBAL", "Issuer Credit Rating", "Local Currency LT|0")</f>
        <v>43315</v>
      </c>
    </row>
    <row r="281" spans="1:19">
      <c r="A281" s="12" t="s">
        <v>1922</v>
      </c>
      <c r="B281" t="str">
        <f>_xll.SNL.Clients.Office.Excel.Functions.SPG(A281,"SP_IPO_DATE")</f>
        <v/>
      </c>
      <c r="C281" s="5">
        <f>_xll.SNL.Clients.Office.Excel.Functions.SPG(A281, "SP_VOLUME_AVG_WEEKLY_TO_SHARES_OUT", , "1M")</f>
        <v>2.8419137671844701</v>
      </c>
      <c r="D281" s="5">
        <f>_xll.SNL.Clients.Office.Excel.Functions.SPG(A281, "SP_VOLUME_AVG_WEEKLY_TO_SHARES_OUT", , "3M")</f>
        <v>2.7180663240958935</v>
      </c>
      <c r="E281" s="5">
        <f>_xll.SNL.Clients.Office.Excel.Functions.SPG(A281, "SP_VOLUME_AVG_DAILY_TO_1YR_AVG_DAILY", , "1M")</f>
        <v>103.92</v>
      </c>
      <c r="F281" s="5">
        <f>_xll.SNL.Clients.Office.Excel.Functions.SPG(A281, "SP_VOLUME_AVG_DAILY_TO_1YR_AVG_DAILY", , "3M")</f>
        <v>99.39</v>
      </c>
      <c r="G281" s="9" t="str">
        <f>_xll.SNL.Clients.Office.Excel.Functions.SPG(A281, "IQ_SECTOR")</f>
        <v>Real Estate</v>
      </c>
      <c r="H281" s="9" t="str">
        <f>_xll.SNL.Clients.Office.Excel.Functions.SPG(A281, "IQ_INDUSTRY_GROUP")</f>
        <v>Equity Real Estate Investment Trusts (REITs)</v>
      </c>
      <c r="I281" s="9" t="str">
        <f>_xll.SNL.Clients.Office.Excel.Functions.SPG(A281, "IQ_INDUSTRY")</f>
        <v>Specialized REITs</v>
      </c>
      <c r="J281" s="9" t="str">
        <f>_xll.SNL.Clients.Office.Excel.Functions.SPG(A281, "IQ_PRIMARY_INDUSTRY")</f>
        <v>Timber REITs</v>
      </c>
      <c r="K281" s="9" t="str">
        <f>_xll.SNL.Clients.Office.Excel.Functions.SPG(A281, "NAICS_CODE", "Primary")</f>
        <v>531110 - Lessors of Residential Buildings and Dwellings</v>
      </c>
      <c r="L281" s="9" t="str">
        <f>_xll.SNL.Clients.Office.Excel.Functions.SPG(A281, "SP_TOPICTAG")</f>
        <v>Forestry; Biomass Energy</v>
      </c>
      <c r="M281" s="5">
        <f>_xll.SNL.Clients.Office.Excel.Functions.SPG(A281, "SP_PCT_SHARES_OWNED_ALL_INSTITUTIONS")</f>
        <v>82.11</v>
      </c>
      <c r="N281" s="9" t="str">
        <f>_xll.SNL.Clients.Office.Excel.Functions.SPG(A281, "RD_CREDIT_RATING_GLOBAL", "Issuer Credit Rating", "Local Currency LT|0")</f>
        <v>BBB-</v>
      </c>
      <c r="O281" s="9" t="str">
        <f>_xll.SNL.Clients.Office.Excel.Functions.SPG(A281, "RD_CWOL_GLOBAL", "Issuer Credit Rating", "Local Currency LT|0")</f>
        <v>Stable</v>
      </c>
      <c r="P281" s="9" t="str">
        <f>_xll.SNL.Clients.Office.Excel.Functions.SPG(A281, "RD_RATING_ACTION_GLOBAL", "Issuer Credit Rating", "Local Currency LT|0")</f>
        <v>CreditWatch/Outlook (08/20/2020)</v>
      </c>
      <c r="Q281" s="10">
        <f>_xll.SNL.Clients.Office.Excel.Functions.SPG(A281, "RD_LAST_REVIEW_DATE_GLOBAL", "Issuer Credit Rating", "Local Currency LT")</f>
        <v>45484</v>
      </c>
      <c r="R281" s="10">
        <f>_xll.SNL.Clients.Office.Excel.Functions.SPG(A281, "RD_CREDIT_RATING_DATE_GLOBAL", "Issuer Credit Rating", "Local Currency LT|0")</f>
        <v>43287</v>
      </c>
      <c r="S281" s="10">
        <f>_xll.SNL.Clients.Office.Excel.Functions.SPG(A281, "RD_CREDIT_WATCH_OUTLOOK_DATE_GLOBAL", "Issuer Credit Rating", "Local Currency LT|0")</f>
        <v>44063</v>
      </c>
    </row>
    <row r="282" spans="1:19">
      <c r="A282" s="12" t="s">
        <v>1923</v>
      </c>
      <c r="B282" s="10">
        <f>_xll.SNL.Clients.Office.Excel.Functions.SPG(A282,"SP_IPO_DATE")</f>
        <v>35776</v>
      </c>
      <c r="C282" s="5">
        <f>_xll.SNL.Clients.Office.Excel.Functions.SPG(A282, "SP_VOLUME_AVG_WEEKLY_TO_SHARES_OUT", , "1M")</f>
        <v>4.259710035103919</v>
      </c>
      <c r="D282" s="5">
        <f>_xll.SNL.Clients.Office.Excel.Functions.SPG(A282, "SP_VOLUME_AVG_WEEKLY_TO_SHARES_OUT", , "3M")</f>
        <v>3.6133599029532735</v>
      </c>
      <c r="E282" s="5">
        <f>_xll.SNL.Clients.Office.Excel.Functions.SPG(A282, "SP_VOLUME_AVG_DAILY_TO_1YR_AVG_DAILY", , "1M")</f>
        <v>117.18</v>
      </c>
      <c r="F282" s="5">
        <f>_xll.SNL.Clients.Office.Excel.Functions.SPG(A282, "SP_VOLUME_AVG_DAILY_TO_1YR_AVG_DAILY", , "3M")</f>
        <v>99.4</v>
      </c>
      <c r="G282" s="9" t="str">
        <f>_xll.SNL.Clients.Office.Excel.Functions.SPG(A282, "IQ_SECTOR")</f>
        <v>Information Technology</v>
      </c>
      <c r="H282" s="9" t="str">
        <f>_xll.SNL.Clients.Office.Excel.Functions.SPG(A282, "IQ_INDUSTRY_GROUP")</f>
        <v>Semiconductors and Semiconductor Equipment</v>
      </c>
      <c r="I282" s="9" t="str">
        <f>_xll.SNL.Clients.Office.Excel.Functions.SPG(A282, "IQ_INDUSTRY")</f>
        <v>Semiconductors and Semiconductor Equipment</v>
      </c>
      <c r="J282" s="9" t="str">
        <f>_xll.SNL.Clients.Office.Excel.Functions.SPG(A282, "IQ_PRIMARY_INDUSTRY")</f>
        <v>Semiconductors</v>
      </c>
      <c r="K282" s="9" t="str">
        <f>_xll.SNL.Clients.Office.Excel.Functions.SPG(A282, "NAICS_CODE", "Primary")</f>
        <v>334413 - Semiconductor and Related Device Manufacturing</v>
      </c>
      <c r="L282" s="9" t="str">
        <f>_xll.SNL.Clients.Office.Excel.Functions.SPG(A282, "SP_TOPICTAG")</f>
        <v>Energy Efficiency; Energy Management; Industrial Automation; Smart Building; Smart Energy; Electric Vehicle; Autonomous Vehicles</v>
      </c>
      <c r="M282" s="5">
        <f>_xll.SNL.Clients.Office.Excel.Functions.SPG(A282, "SP_PCT_SHARES_OWNED_ALL_INSTITUTIONS")</f>
        <v>104.65</v>
      </c>
      <c r="N282" s="9" t="str">
        <f>_xll.SNL.Clients.Office.Excel.Functions.SPG(A282, "RD_CREDIT_RATING_GLOBAL", "Issuer Credit Rating", "Local Currency LT|0")</f>
        <v/>
      </c>
      <c r="O282" s="9" t="str">
        <f>_xll.SNL.Clients.Office.Excel.Functions.SPG(A282, "RD_CWOL_GLOBAL", "Issuer Credit Rating", "Local Currency LT|0")</f>
        <v/>
      </c>
      <c r="P282" s="9" t="str">
        <f>_xll.SNL.Clients.Office.Excel.Functions.SPG(A282, "RD_RATING_ACTION_GLOBAL", "Issuer Credit Rating", "Local Currency LT|0")</f>
        <v/>
      </c>
      <c r="Q282" s="10" t="str">
        <f>_xll.SNL.Clients.Office.Excel.Functions.SPG(A282, "RD_LAST_REVIEW_DATE_GLOBAL", "Issuer Credit Rating", "Local Currency LT")</f>
        <v/>
      </c>
      <c r="R282" s="10" t="str">
        <f>_xll.SNL.Clients.Office.Excel.Functions.SPG(A282, "RD_CREDIT_RATING_DATE_GLOBAL", "Issuer Credit Rating", "Local Currency LT|0")</f>
        <v/>
      </c>
      <c r="S282" s="10" t="str">
        <f>_xll.SNL.Clients.Office.Excel.Functions.SPG(A282, "RD_CREDIT_WATCH_OUTLOOK_DATE_GLOBAL", "Issuer Credit Rating", "Local Currency LT|0")</f>
        <v/>
      </c>
    </row>
    <row r="283" spans="1:19">
      <c r="A283" s="12" t="s">
        <v>1924</v>
      </c>
      <c r="B283" s="10">
        <f>_xll.SNL.Clients.Office.Excel.Functions.SPG(A283,"SP_IPO_DATE")</f>
        <v>40268</v>
      </c>
      <c r="C283" s="5">
        <f>_xll.SNL.Clients.Office.Excel.Functions.SPG(A283, "SP_VOLUME_AVG_WEEKLY_TO_SHARES_OUT", , "1M")</f>
        <v>1.9756930442577432</v>
      </c>
      <c r="D283" s="5">
        <f>_xll.SNL.Clients.Office.Excel.Functions.SPG(A283, "SP_VOLUME_AVG_WEEKLY_TO_SHARES_OUT", , "3M")</f>
        <v>2.234048152493723</v>
      </c>
      <c r="E283" s="5">
        <f>_xll.SNL.Clients.Office.Excel.Functions.SPG(A283, "SP_VOLUME_AVG_DAILY_TO_1YR_AVG_DAILY", , "1M")</f>
        <v>83.69</v>
      </c>
      <c r="F283" s="5">
        <f>_xll.SNL.Clients.Office.Excel.Functions.SPG(A283, "SP_VOLUME_AVG_DAILY_TO_1YR_AVG_DAILY", , "3M")</f>
        <v>94.63</v>
      </c>
      <c r="G283" s="9" t="str">
        <f>_xll.SNL.Clients.Office.Excel.Functions.SPG(A283, "IQ_SECTOR")</f>
        <v>Financials</v>
      </c>
      <c r="H283" s="9" t="str">
        <f>_xll.SNL.Clients.Office.Excel.Functions.SPG(A283, "IQ_INDUSTRY_GROUP")</f>
        <v>Insurance</v>
      </c>
      <c r="I283" s="9" t="str">
        <f>_xll.SNL.Clients.Office.Excel.Functions.SPG(A283, "IQ_INDUSTRY")</f>
        <v>Insurance</v>
      </c>
      <c r="J283" s="9" t="str">
        <f>_xll.SNL.Clients.Office.Excel.Functions.SPG(A283, "IQ_PRIMARY_INDUSTRY")</f>
        <v>Life and Health Insurance</v>
      </c>
      <c r="K283" s="9" t="str">
        <f>_xll.SNL.Clients.Office.Excel.Functions.SPG(A283, "NAICS_CODE", "Primary")</f>
        <v>524113 - Direct Life Insurance Carriers</v>
      </c>
      <c r="L283" s="9" t="str">
        <f>_xll.SNL.Clients.Office.Excel.Functions.SPG(A283, "SP_TOPICTAG")</f>
        <v>Micro Lending; Digital Brokerage</v>
      </c>
      <c r="M283" s="5">
        <f>_xll.SNL.Clients.Office.Excel.Functions.SPG(A283, "SP_PCT_SHARES_OWNED_ALL_INSTITUTIONS")</f>
        <v>93.74</v>
      </c>
      <c r="N283" s="9" t="str">
        <f>_xll.SNL.Clients.Office.Excel.Functions.SPG(A283, "RD_CREDIT_RATING_GLOBAL", "Issuer Credit Rating", "Local Currency LT|0")</f>
        <v>A-</v>
      </c>
      <c r="O283" s="9" t="str">
        <f>_xll.SNL.Clients.Office.Excel.Functions.SPG(A283, "RD_CWOL_GLOBAL", "Issuer Credit Rating", "Local Currency LT|0")</f>
        <v>Stable</v>
      </c>
      <c r="P283" s="9" t="str">
        <f>_xll.SNL.Clients.Office.Excel.Functions.SPG(A283, "RD_RATING_ACTION_GLOBAL", "Issuer Credit Rating", "Local Currency LT|0")</f>
        <v>New Rating | CreditWatch/Outlook (05/25/2011)</v>
      </c>
      <c r="Q283" s="10">
        <f>_xll.SNL.Clients.Office.Excel.Functions.SPG(A283, "RD_LAST_REVIEW_DATE_GLOBAL", "Issuer Credit Rating", "Local Currency LT")</f>
        <v>45503</v>
      </c>
      <c r="R283" s="10">
        <f>_xll.SNL.Clients.Office.Excel.Functions.SPG(A283, "RD_CREDIT_RATING_DATE_GLOBAL", "Issuer Credit Rating", "Local Currency LT|0")</f>
        <v>40688</v>
      </c>
      <c r="S283" s="10">
        <f>_xll.SNL.Clients.Office.Excel.Functions.SPG(A283, "RD_CREDIT_WATCH_OUTLOOK_DATE_GLOBAL", "Issuer Credit Rating", "Local Currency LT|0")</f>
        <v>40688</v>
      </c>
    </row>
    <row r="284" spans="1:19">
      <c r="A284" s="12" t="s">
        <v>1925</v>
      </c>
      <c r="B284" s="10">
        <f>_xll.SNL.Clients.Office.Excel.Functions.SPG(A284,"SP_IPO_DATE")</f>
        <v>36111</v>
      </c>
      <c r="C284" s="5">
        <f>_xll.SNL.Clients.Office.Excel.Functions.SPG(A284, "SP_VOLUME_AVG_WEEKLY_TO_SHARES_OUT", , "1M")</f>
        <v>2.8939360997613424</v>
      </c>
      <c r="D284" s="5">
        <f>_xll.SNL.Clients.Office.Excel.Functions.SPG(A284, "SP_VOLUME_AVG_WEEKLY_TO_SHARES_OUT", , "3M")</f>
        <v>2.5968105907347998</v>
      </c>
      <c r="E284" s="5">
        <f>_xll.SNL.Clients.Office.Excel.Functions.SPG(A284, "SP_VOLUME_AVG_DAILY_TO_1YR_AVG_DAILY", , "1M")</f>
        <v>102.17</v>
      </c>
      <c r="F284" s="5">
        <f>_xll.SNL.Clients.Office.Excel.Functions.SPG(A284, "SP_VOLUME_AVG_DAILY_TO_1YR_AVG_DAILY", , "3M")</f>
        <v>91.68</v>
      </c>
      <c r="G284" s="9" t="str">
        <f>_xll.SNL.Clients.Office.Excel.Functions.SPG(A284, "IQ_SECTOR")</f>
        <v>Financials</v>
      </c>
      <c r="H284" s="9" t="str">
        <f>_xll.SNL.Clients.Office.Excel.Functions.SPG(A284, "IQ_INDUSTRY_GROUP")</f>
        <v>Banks</v>
      </c>
      <c r="I284" s="9" t="str">
        <f>_xll.SNL.Clients.Office.Excel.Functions.SPG(A284, "IQ_INDUSTRY")</f>
        <v>Banks</v>
      </c>
      <c r="J284" s="9" t="str">
        <f>_xll.SNL.Clients.Office.Excel.Functions.SPG(A284, "IQ_PRIMARY_INDUSTRY")</f>
        <v>Regional Banks</v>
      </c>
      <c r="K284" s="9" t="str">
        <f>_xll.SNL.Clients.Office.Excel.Functions.SPG(A284, "NAICS_CODE", "Primary")</f>
        <v>522110 - Commercial Banking</v>
      </c>
      <c r="L284" s="9" t="str">
        <f>_xll.SNL.Clients.Office.Excel.Functions.SPG(A284, "SP_TOPICTAG")</f>
        <v>Consumer Lending</v>
      </c>
      <c r="M284" s="5">
        <f>_xll.SNL.Clients.Office.Excel.Functions.SPG(A284, "SP_PCT_SHARES_OWNED_ALL_INSTITUTIONS")</f>
        <v>82.63</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c r="A285" s="12" t="s">
        <v>1926</v>
      </c>
      <c r="B285" s="10">
        <f>_xll.SNL.Clients.Office.Excel.Functions.SPG(A285,"SP_IPO_DATE")</f>
        <v>42283</v>
      </c>
      <c r="C285" s="5">
        <f>_xll.SNL.Clients.Office.Excel.Functions.SPG(A285, "SP_VOLUME_AVG_WEEKLY_TO_SHARES_OUT", , "1M")</f>
        <v>3.7807056165937944</v>
      </c>
      <c r="D285" s="5">
        <f>_xll.SNL.Clients.Office.Excel.Functions.SPG(A285, "SP_VOLUME_AVG_WEEKLY_TO_SHARES_OUT", , "3M")</f>
        <v>4.5976058411445653</v>
      </c>
      <c r="E285" s="5">
        <f>_xll.SNL.Clients.Office.Excel.Functions.SPG(A285, "SP_VOLUME_AVG_DAILY_TO_1YR_AVG_DAILY", , "1M")</f>
        <v>75.87</v>
      </c>
      <c r="F285" s="5">
        <f>_xll.SNL.Clients.Office.Excel.Functions.SPG(A285, "SP_VOLUME_AVG_DAILY_TO_1YR_AVG_DAILY", , "3M")</f>
        <v>92.26</v>
      </c>
      <c r="G285" s="9" t="str">
        <f>_xll.SNL.Clients.Office.Excel.Functions.SPG(A285, "IQ_SECTOR")</f>
        <v>Information Technology</v>
      </c>
      <c r="H285" s="9" t="str">
        <f>_xll.SNL.Clients.Office.Excel.Functions.SPG(A285, "IQ_INDUSTRY_GROUP")</f>
        <v>Technology Hardware and Equipment</v>
      </c>
      <c r="I285" s="9" t="str">
        <f>_xll.SNL.Clients.Office.Excel.Functions.SPG(A285, "IQ_INDUSTRY")</f>
        <v>Technology Hardware, Storage and Peripherals</v>
      </c>
      <c r="J285" s="9" t="str">
        <f>_xll.SNL.Clients.Office.Excel.Functions.SPG(A285, "IQ_PRIMARY_INDUSTRY")</f>
        <v>Technology Hardware, Storage and Peripherals</v>
      </c>
      <c r="K285" s="9" t="str">
        <f>_xll.SNL.Clients.Office.Excel.Functions.SPG(A285, "NAICS_CODE", "Primary")</f>
        <v>334112 - Computer Storage Device Manufacturing</v>
      </c>
      <c r="L285" s="9" t="str">
        <f>_xll.SNL.Clients.Office.Excel.Functions.SPG(A285, "SP_TOPICTAG")</f>
        <v>Data Integration; Backup and Recovery; Data Protection; Cloud Infrastructure; Cloud Storage; Storage Management; Data Center Technology</v>
      </c>
      <c r="M285" s="5">
        <f>_xll.SNL.Clients.Office.Excel.Functions.SPG(A285, "SP_PCT_SHARES_OWNED_ALL_INSTITUTIONS")</f>
        <v>84.26</v>
      </c>
      <c r="N285" s="9" t="str">
        <f>_xll.SNL.Clients.Office.Excel.Functions.SPG(A285, "RD_CREDIT_RATING_GLOBAL", "Issuer Credit Rating", "Local Currency LT|0")</f>
        <v/>
      </c>
      <c r="O285" s="9" t="str">
        <f>_xll.SNL.Clients.Office.Excel.Functions.SPG(A285, "RD_CWOL_GLOBAL", "Issuer Credit Rating", "Local Currency LT|0")</f>
        <v/>
      </c>
      <c r="P285" s="9" t="str">
        <f>_xll.SNL.Clients.Office.Excel.Functions.SPG(A285, "RD_RATING_ACTION_GLOBAL", "Issuer Credit Rating", "Local Currency LT|0")</f>
        <v/>
      </c>
      <c r="Q285" s="10" t="str">
        <f>_xll.SNL.Clients.Office.Excel.Functions.SPG(A285, "RD_LAST_REVIEW_DATE_GLOBAL", "Issuer Credit Rating", "Local Currency LT")</f>
        <v/>
      </c>
      <c r="R285" s="10" t="str">
        <f>_xll.SNL.Clients.Office.Excel.Functions.SPG(A285, "RD_CREDIT_RATING_DATE_GLOBAL", "Issuer Credit Rating", "Local Currency LT|0")</f>
        <v/>
      </c>
      <c r="S285" s="10" t="str">
        <f>_xll.SNL.Clients.Office.Excel.Functions.SPG(A285, "RD_CREDIT_WATCH_OUTLOOK_DATE_GLOBAL", "Issuer Credit Rating", "Local Currency LT|0")</f>
        <v/>
      </c>
    </row>
    <row r="286" spans="1:19">
      <c r="A286" s="12" t="s">
        <v>1927</v>
      </c>
      <c r="B286" t="str">
        <f>_xll.SNL.Clients.Office.Excel.Functions.SPG(A286,"SP_IPO_DATE")</f>
        <v/>
      </c>
      <c r="C286" s="5">
        <f>_xll.SNL.Clients.Office.Excel.Functions.SPG(A286, "SP_VOLUME_AVG_WEEKLY_TO_SHARES_OUT", , "1M")</f>
        <v>10.302884345456912</v>
      </c>
      <c r="D286" s="5">
        <f>_xll.SNL.Clients.Office.Excel.Functions.SPG(A286, "SP_VOLUME_AVG_WEEKLY_TO_SHARES_OUT", , "3M")</f>
        <v>8.1614958195145615</v>
      </c>
      <c r="E286" s="5">
        <f>_xll.SNL.Clients.Office.Excel.Functions.SPG(A286, "SP_VOLUME_AVG_DAILY_TO_1YR_AVG_DAILY", , "1M")</f>
        <v>132.63999999999999</v>
      </c>
      <c r="F286" s="5">
        <f>_xll.SNL.Clients.Office.Excel.Functions.SPG(A286, "SP_VOLUME_AVG_DAILY_TO_1YR_AVG_DAILY", , "3M")</f>
        <v>105.07</v>
      </c>
      <c r="G286" s="9" t="str">
        <f>_xll.SNL.Clients.Office.Excel.Functions.SPG(A286, "IQ_SECTOR")</f>
        <v>Consumer Discretionary</v>
      </c>
      <c r="H286" s="9" t="str">
        <f>_xll.SNL.Clients.Office.Excel.Functions.SPG(A286, "IQ_INDUSTRY_GROUP")</f>
        <v>Consumer Durables and Apparel</v>
      </c>
      <c r="I286" s="9" t="str">
        <f>_xll.SNL.Clients.Office.Excel.Functions.SPG(A286, "IQ_INDUSTRY")</f>
        <v>Textiles, Apparel and Luxury Goods</v>
      </c>
      <c r="J286" s="9" t="str">
        <f>_xll.SNL.Clients.Office.Excel.Functions.SPG(A286, "IQ_PRIMARY_INDUSTRY")</f>
        <v>Apparel, Accessories and Luxury Goods</v>
      </c>
      <c r="K286" s="9" t="str">
        <f>_xll.SNL.Clients.Office.Excel.Functions.SPG(A286, "NAICS_CODE", "Primary")</f>
        <v>315 - Apparel Manufacturing</v>
      </c>
      <c r="L286" s="9" t="str">
        <f>_xll.SNL.Clients.Office.Excel.Functions.SPG(A286, "SP_TOPICTAG")</f>
        <v>Fast-Moving Consumer Goods; Lifestyle; Brand Marketing; Smart Clothing; Ophthalmology</v>
      </c>
      <c r="M286" s="5">
        <f>_xll.SNL.Clients.Office.Excel.Functions.SPG(A286, "SP_PCT_SHARES_OWNED_ALL_INSTITUTIONS")</f>
        <v>105.15</v>
      </c>
      <c r="N286" s="9" t="str">
        <f>_xll.SNL.Clients.Office.Excel.Functions.SPG(A286, "RD_CREDIT_RATING_GLOBAL", "Issuer Credit Rating", "Local Currency LT|0")</f>
        <v>BBB-</v>
      </c>
      <c r="O286" s="9" t="str">
        <f>_xll.SNL.Clients.Office.Excel.Functions.SPG(A286, "RD_CWOL_GLOBAL", "Issuer Credit Rating", "Local Currency LT|0")</f>
        <v>Positive</v>
      </c>
      <c r="P286" s="9" t="str">
        <f>_xll.SNL.Clients.Office.Excel.Functions.SPG(A286, "RD_RATING_ACTION_GLOBAL", "Issuer Credit Rating", "Local Currency LT|0")</f>
        <v>CreditWatch/Outlook (10/03/2023)</v>
      </c>
      <c r="Q286" s="10">
        <f>_xll.SNL.Clients.Office.Excel.Functions.SPG(A286, "RD_LAST_REVIEW_DATE_GLOBAL", "Issuer Credit Rating", "Local Currency LT")</f>
        <v>45434</v>
      </c>
      <c r="R286" s="10">
        <f>_xll.SNL.Clients.Office.Excel.Functions.SPG(A286, "RD_CREDIT_RATING_DATE_GLOBAL", "Issuer Credit Rating", "Local Currency LT|0")</f>
        <v>43249</v>
      </c>
      <c r="S286" s="10">
        <f>_xll.SNL.Clients.Office.Excel.Functions.SPG(A286, "RD_CREDIT_WATCH_OUTLOOK_DATE_GLOBAL", "Issuer Credit Rating", "Local Currency LT|0")</f>
        <v>45202</v>
      </c>
    </row>
    <row r="287" spans="1:19">
      <c r="A287" s="12" t="s">
        <v>1928</v>
      </c>
      <c r="B287" s="10">
        <f>_xll.SNL.Clients.Office.Excel.Functions.SPG(A287,"SP_IPO_DATE")</f>
        <v>41179</v>
      </c>
      <c r="C287" s="5">
        <f>_xll.SNL.Clients.Office.Excel.Functions.SPG(A287, "SP_VOLUME_AVG_WEEKLY_TO_SHARES_OUT", , "1M")</f>
        <v>5.2630572275287246</v>
      </c>
      <c r="D287" s="5">
        <f>_xll.SNL.Clients.Office.Excel.Functions.SPG(A287, "SP_VOLUME_AVG_WEEKLY_TO_SHARES_OUT", , "3M")</f>
        <v>5.0300990207552934</v>
      </c>
      <c r="E287" s="5">
        <f>_xll.SNL.Clients.Office.Excel.Functions.SPG(A287, "SP_VOLUME_AVG_DAILY_TO_1YR_AVG_DAILY", , "1M")</f>
        <v>91.82</v>
      </c>
      <c r="F287" s="5">
        <f>_xll.SNL.Clients.Office.Excel.Functions.SPG(A287, "SP_VOLUME_AVG_DAILY_TO_1YR_AVG_DAILY", , "3M")</f>
        <v>87.76</v>
      </c>
      <c r="G287" s="9" t="str">
        <f>_xll.SNL.Clients.Office.Excel.Functions.SPG(A287, "IQ_SECTOR")</f>
        <v>Information Technology</v>
      </c>
      <c r="H287" s="9" t="str">
        <f>_xll.SNL.Clients.Office.Excel.Functions.SPG(A287, "IQ_INDUSTRY_GROUP")</f>
        <v>Software and Services</v>
      </c>
      <c r="I287" s="9" t="str">
        <f>_xll.SNL.Clients.Office.Excel.Functions.SPG(A287, "IQ_INDUSTRY")</f>
        <v>Software</v>
      </c>
      <c r="J287" s="9" t="str">
        <f>_xll.SNL.Clients.Office.Excel.Functions.SPG(A287, "IQ_PRIMARY_INDUSTRY")</f>
        <v>Systems Software</v>
      </c>
      <c r="K287" s="9" t="str">
        <f>_xll.SNL.Clients.Office.Excel.Functions.SPG(A287, "NAICS_CODE", "Primary")</f>
        <v>513210 - Software Publishers</v>
      </c>
      <c r="L287" s="9" t="str">
        <f>_xll.SNL.Clients.Office.Excel.Functions.SPG(A287, "SP_TOPICTAG")</f>
        <v>Cloud Management; Data Integration; Endpoint Security Integrity; Data Protection; Cloud Infrastructure; Cloud Security; Security Management</v>
      </c>
      <c r="M287" s="5">
        <f>_xll.SNL.Clients.Office.Excel.Functions.SPG(A287, "SP_PCT_SHARES_OWNED_ALL_INSTITUTIONS")</f>
        <v>101.11</v>
      </c>
      <c r="N287" s="9" t="str">
        <f>_xll.SNL.Clients.Office.Excel.Functions.SPG(A287, "RD_CREDIT_RATING_GLOBAL", "Issuer Credit Rating", "Local Currency LT|0")</f>
        <v/>
      </c>
      <c r="O287" s="9" t="str">
        <f>_xll.SNL.Clients.Office.Excel.Functions.SPG(A287, "RD_CWOL_GLOBAL", "Issuer Credit Rating", "Local Currency LT|0")</f>
        <v/>
      </c>
      <c r="P287" s="9" t="str">
        <f>_xll.SNL.Clients.Office.Excel.Functions.SPG(A287, "RD_RATING_ACTION_GLOBAL", "Issuer Credit Rating", "Local Currency LT|0")</f>
        <v/>
      </c>
      <c r="Q287" s="10" t="str">
        <f>_xll.SNL.Clients.Office.Excel.Functions.SPG(A287, "RD_LAST_REVIEW_DATE_GLOBAL", "Issuer Credit Rating", "Local Currency LT")</f>
        <v/>
      </c>
      <c r="R287" s="10" t="str">
        <f>_xll.SNL.Clients.Office.Excel.Functions.SPG(A287, "RD_CREDIT_RATING_DATE_GLOBAL", "Issuer Credit Rating", "Local Currency LT|0")</f>
        <v/>
      </c>
      <c r="S287" s="10" t="str">
        <f>_xll.SNL.Clients.Office.Excel.Functions.SPG(A287, "RD_CREDIT_WATCH_OUTLOOK_DATE_GLOBAL", "Issuer Credit Rating", "Local Currency LT|0")</f>
        <v/>
      </c>
    </row>
    <row r="288" spans="1:19">
      <c r="A288" s="12" t="s">
        <v>1929</v>
      </c>
      <c r="B288" s="10">
        <f>_xll.SNL.Clients.Office.Excel.Functions.SPG(A288,"SP_IPO_DATE")</f>
        <v>35563</v>
      </c>
      <c r="C288" s="5">
        <f>_xll.SNL.Clients.Office.Excel.Functions.SPG(A288, "SP_VOLUME_AVG_WEEKLY_TO_SHARES_OUT", , "1M")</f>
        <v>5.237658896151518</v>
      </c>
      <c r="D288" s="5">
        <f>_xll.SNL.Clients.Office.Excel.Functions.SPG(A288, "SP_VOLUME_AVG_WEEKLY_TO_SHARES_OUT", , "3M")</f>
        <v>4.3513157636150064</v>
      </c>
      <c r="E288" s="5">
        <f>_xll.SNL.Clients.Office.Excel.Functions.SPG(A288, "SP_VOLUME_AVG_DAILY_TO_1YR_AVG_DAILY", , "1M")</f>
        <v>80.400000000000006</v>
      </c>
      <c r="F288" s="5">
        <f>_xll.SNL.Clients.Office.Excel.Functions.SPG(A288, "SP_VOLUME_AVG_DAILY_TO_1YR_AVG_DAILY", , "3M")</f>
        <v>66.8</v>
      </c>
      <c r="G288" s="9" t="str">
        <f>_xll.SNL.Clients.Office.Excel.Functions.SPG(A288, "IQ_SECTOR")</f>
        <v>Information Technology</v>
      </c>
      <c r="H288" s="9" t="str">
        <f>_xll.SNL.Clients.Office.Excel.Functions.SPG(A288, "IQ_INDUSTRY_GROUP")</f>
        <v>Semiconductors and Semiconductor Equipment</v>
      </c>
      <c r="I288" s="9" t="str">
        <f>_xll.SNL.Clients.Office.Excel.Functions.SPG(A288, "IQ_INDUSTRY")</f>
        <v>Semiconductors and Semiconductor Equipment</v>
      </c>
      <c r="J288" s="9" t="str">
        <f>_xll.SNL.Clients.Office.Excel.Functions.SPG(A288, "IQ_PRIMARY_INDUSTRY")</f>
        <v>Semiconductors</v>
      </c>
      <c r="K288" s="9" t="str">
        <f>_xll.SNL.Clients.Office.Excel.Functions.SPG(A288, "NAICS_CODE", "Primary")</f>
        <v>334413 - Semiconductor and Related Device Manufacturing</v>
      </c>
      <c r="L288" s="9" t="str">
        <f>_xll.SNL.Clients.Office.Excel.Functions.SPG(A288, "SP_TOPICTAG")</f>
        <v>Encryption; Data Protection; Data Center Technology</v>
      </c>
      <c r="M288" s="5">
        <f>_xll.SNL.Clients.Office.Excel.Functions.SPG(A288, "SP_PCT_SHARES_OWNED_ALL_INSTITUTIONS")</f>
        <v>89.58</v>
      </c>
      <c r="N288" s="9" t="str">
        <f>_xll.SNL.Clients.Office.Excel.Functions.SPG(A288, "RD_CREDIT_RATING_GLOBAL", "Issuer Credit Rating", "Local Currency LT|0")</f>
        <v/>
      </c>
      <c r="O288" s="9" t="str">
        <f>_xll.SNL.Clients.Office.Excel.Functions.SPG(A288, "RD_CWOL_GLOBAL", "Issuer Credit Rating", "Local Currency LT|0")</f>
        <v/>
      </c>
      <c r="P288" s="9" t="str">
        <f>_xll.SNL.Clients.Office.Excel.Functions.SPG(A288, "RD_RATING_ACTION_GLOBAL", "Issuer Credit Rating", "Local Currency LT|0")</f>
        <v/>
      </c>
      <c r="Q288" s="10" t="str">
        <f>_xll.SNL.Clients.Office.Excel.Functions.SPG(A288, "RD_LAST_REVIEW_DATE_GLOBAL", "Issuer Credit Rating", "Local Currency LT")</f>
        <v/>
      </c>
      <c r="R288" s="10" t="str">
        <f>_xll.SNL.Clients.Office.Excel.Functions.SPG(A288, "RD_CREDIT_RATING_DATE_GLOBAL", "Issuer Credit Rating", "Local Currency LT|0")</f>
        <v/>
      </c>
      <c r="S288" s="10" t="str">
        <f>_xll.SNL.Clients.Office.Excel.Functions.SPG(A288, "RD_CREDIT_WATCH_OUTLOOK_DATE_GLOBAL", "Issuer Credit Rating", "Local Currency LT|0")</f>
        <v/>
      </c>
    </row>
    <row r="289" spans="1:19">
      <c r="A289" s="12" t="s">
        <v>1930</v>
      </c>
      <c r="B289" t="str">
        <f>_xll.SNL.Clients.Office.Excel.Functions.SPG(A289,"SP_IPO_DATE")</f>
        <v/>
      </c>
      <c r="C289" s="5">
        <f>_xll.SNL.Clients.Office.Excel.Functions.SPG(A289, "SP_VOLUME_AVG_WEEKLY_TO_SHARES_OUT", , "1M")</f>
        <v>5.4269004898803148</v>
      </c>
      <c r="D289" s="5">
        <f>_xll.SNL.Clients.Office.Excel.Functions.SPG(A289, "SP_VOLUME_AVG_WEEKLY_TO_SHARES_OUT", , "3M")</f>
        <v>4.8513878005269992</v>
      </c>
      <c r="E289" s="5">
        <f>_xll.SNL.Clients.Office.Excel.Functions.SPG(A289, "SP_VOLUME_AVG_DAILY_TO_1YR_AVG_DAILY", , "1M")</f>
        <v>111.81</v>
      </c>
      <c r="F289" s="5">
        <f>_xll.SNL.Clients.Office.Excel.Functions.SPG(A289, "SP_VOLUME_AVG_DAILY_TO_1YR_AVG_DAILY", , "3M")</f>
        <v>99.95</v>
      </c>
      <c r="G289" s="9" t="str">
        <f>_xll.SNL.Clients.Office.Excel.Functions.SPG(A289, "IQ_SECTOR")</f>
        <v>Energy</v>
      </c>
      <c r="H289" s="9" t="str">
        <f>_xll.SNL.Clients.Office.Excel.Functions.SPG(A289, "IQ_INDUSTRY_GROUP")</f>
        <v>Energy</v>
      </c>
      <c r="I289" s="9" t="str">
        <f>_xll.SNL.Clients.Office.Excel.Functions.SPG(A289, "IQ_INDUSTRY")</f>
        <v>Oil, Gas and Consumable Fuels</v>
      </c>
      <c r="J289" s="9" t="str">
        <f>_xll.SNL.Clients.Office.Excel.Functions.SPG(A289, "IQ_PRIMARY_INDUSTRY")</f>
        <v>Oil and Gas Exploration and Production</v>
      </c>
      <c r="K289" s="9" t="str">
        <f>_xll.SNL.Clients.Office.Excel.Functions.SPG(A289, "NAICS_CODE", "Primary")</f>
        <v>211130 - Natural Gas Extraction</v>
      </c>
      <c r="L289" s="9" t="str">
        <f>_xll.SNL.Clients.Office.Excel.Functions.SPG(A289, "SP_TOPICTAG")</f>
        <v/>
      </c>
      <c r="M289" s="5">
        <f>_xll.SNL.Clients.Office.Excel.Functions.SPG(A289, "SP_PCT_SHARES_OWNED_ALL_INSTITUTIONS")</f>
        <v>97.41</v>
      </c>
      <c r="N289" s="9" t="str">
        <f>_xll.SNL.Clients.Office.Excel.Functions.SPG(A289, "RD_CREDIT_RATING_GLOBAL", "Issuer Credit Rating", "Local Currency LT|0")</f>
        <v>BB+</v>
      </c>
      <c r="O289" s="9" t="str">
        <f>_xll.SNL.Clients.Office.Excel.Functions.SPG(A289, "RD_CWOL_GLOBAL", "Issuer Credit Rating", "Local Currency LT|0")</f>
        <v>Stable</v>
      </c>
      <c r="P289" s="9" t="str">
        <f>_xll.SNL.Clients.Office.Excel.Functions.SPG(A289, "RD_RATING_ACTION_GLOBAL", "Issuer Credit Rating", "Local Currency LT|0")</f>
        <v>Upgrade | CreditWatch/Outlook (07/02/2024)</v>
      </c>
      <c r="Q289" s="10">
        <f>_xll.SNL.Clients.Office.Excel.Functions.SPG(A289, "RD_LAST_REVIEW_DATE_GLOBAL", "Issuer Credit Rating", "Local Currency LT")</f>
        <v>45495</v>
      </c>
      <c r="R289" s="10">
        <f>_xll.SNL.Clients.Office.Excel.Functions.SPG(A289, "RD_CREDIT_RATING_DATE_GLOBAL", "Issuer Credit Rating", "Local Currency LT|0")</f>
        <v>45475</v>
      </c>
      <c r="S289" s="10">
        <f>_xll.SNL.Clients.Office.Excel.Functions.SPG(A289, "RD_CREDIT_WATCH_OUTLOOK_DATE_GLOBAL", "Issuer Credit Rating", "Local Currency LT|0")</f>
        <v>45475</v>
      </c>
    </row>
    <row r="290" spans="1:19">
      <c r="A290" s="12" t="s">
        <v>1931</v>
      </c>
      <c r="B290" t="str">
        <f>_xll.SNL.Clients.Office.Excel.Functions.SPG(A290,"SP_IPO_DATE")</f>
        <v/>
      </c>
      <c r="C290" s="5">
        <f>_xll.SNL.Clients.Office.Excel.Functions.SPG(A290, "SP_VOLUME_AVG_WEEKLY_TO_SHARES_OUT", , "1M")</f>
        <v>3.1530762673599564</v>
      </c>
      <c r="D290" s="5">
        <f>_xll.SNL.Clients.Office.Excel.Functions.SPG(A290, "SP_VOLUME_AVG_WEEKLY_TO_SHARES_OUT", , "3M")</f>
        <v>2.7582333623393418</v>
      </c>
      <c r="E290" s="5">
        <f>_xll.SNL.Clients.Office.Excel.Functions.SPG(A290, "SP_VOLUME_AVG_DAILY_TO_1YR_AVG_DAILY", , "1M")</f>
        <v>147.32</v>
      </c>
      <c r="F290" s="5">
        <f>_xll.SNL.Clients.Office.Excel.Functions.SPG(A290, "SP_VOLUME_AVG_DAILY_TO_1YR_AVG_DAILY", , "3M")</f>
        <v>128.87</v>
      </c>
      <c r="G290" s="9" t="str">
        <f>_xll.SNL.Clients.Office.Excel.Functions.SPG(A290, "IQ_SECTOR")</f>
        <v>Real Estate</v>
      </c>
      <c r="H290" s="9" t="str">
        <f>_xll.SNL.Clients.Office.Excel.Functions.SPG(A290, "IQ_INDUSTRY_GROUP")</f>
        <v>Equity Real Estate Investment Trusts (REITs)</v>
      </c>
      <c r="I290" s="9" t="str">
        <f>_xll.SNL.Clients.Office.Excel.Functions.SPG(A290, "IQ_INDUSTRY")</f>
        <v>Specialized REITs</v>
      </c>
      <c r="J290" s="9" t="str">
        <f>_xll.SNL.Clients.Office.Excel.Functions.SPG(A290, "IQ_PRIMARY_INDUSTRY")</f>
        <v>Timber REITs</v>
      </c>
      <c r="K290" s="9" t="str">
        <f>_xll.SNL.Clients.Office.Excel.Functions.SPG(A290, "NAICS_CODE", "Primary")</f>
        <v>531110 - Lessors of Residential Buildings and Dwellings</v>
      </c>
      <c r="L290" s="9" t="str">
        <f>_xll.SNL.Clients.Office.Excel.Functions.SPG(A290, "SP_TOPICTAG")</f>
        <v>Biomass Energy</v>
      </c>
      <c r="M290" s="5">
        <f>_xll.SNL.Clients.Office.Excel.Functions.SPG(A290, "SP_PCT_SHARES_OWNED_ALL_INSTITUTIONS")</f>
        <v>84.36</v>
      </c>
      <c r="N290" s="9" t="str">
        <f>_xll.SNL.Clients.Office.Excel.Functions.SPG(A290, "RD_CREDIT_RATING_GLOBAL", "Issuer Credit Rating", "Local Currency LT|0")</f>
        <v>BBB-</v>
      </c>
      <c r="O290" s="9" t="str">
        <f>_xll.SNL.Clients.Office.Excel.Functions.SPG(A290, "RD_CWOL_GLOBAL", "Issuer Credit Rating", "Local Currency LT|0")</f>
        <v>Stable</v>
      </c>
      <c r="P290" s="9" t="str">
        <f>_xll.SNL.Clients.Office.Excel.Functions.SPG(A290, "RD_RATING_ACTION_GLOBAL", "Issuer Credit Rating", "Local Currency LT|0")</f>
        <v>Downgrade | CreditWatch/Outlook (11/13/2014)</v>
      </c>
      <c r="Q290" s="10">
        <f>_xll.SNL.Clients.Office.Excel.Functions.SPG(A290, "RD_LAST_REVIEW_DATE_GLOBAL", "Issuer Credit Rating", "Local Currency LT")</f>
        <v>45432</v>
      </c>
      <c r="R290" s="10">
        <f>_xll.SNL.Clients.Office.Excel.Functions.SPG(A290, "RD_CREDIT_RATING_DATE_GLOBAL", "Issuer Credit Rating", "Local Currency LT|0")</f>
        <v>41956</v>
      </c>
      <c r="S290" s="10">
        <f>_xll.SNL.Clients.Office.Excel.Functions.SPG(A290, "RD_CREDIT_WATCH_OUTLOOK_DATE_GLOBAL", "Issuer Credit Rating", "Local Currency LT|0")</f>
        <v>41956</v>
      </c>
    </row>
    <row r="291" spans="1:19">
      <c r="A291" s="12" t="s">
        <v>1932</v>
      </c>
      <c r="B291" s="10">
        <f>_xll.SNL.Clients.Office.Excel.Functions.SPG(A291,"SP_IPO_DATE")</f>
        <v>35863.041666666664</v>
      </c>
      <c r="C291" s="5">
        <f>_xll.SNL.Clients.Office.Excel.Functions.SPG(A291, "SP_VOLUME_AVG_WEEKLY_TO_SHARES_OUT", , "1M")</f>
        <v>2.705769472590378</v>
      </c>
      <c r="D291" s="5">
        <f>_xll.SNL.Clients.Office.Excel.Functions.SPG(A291, "SP_VOLUME_AVG_WEEKLY_TO_SHARES_OUT", , "3M")</f>
        <v>2.3757632997732503</v>
      </c>
      <c r="E291" s="5">
        <f>_xll.SNL.Clients.Office.Excel.Functions.SPG(A291, "SP_VOLUME_AVG_DAILY_TO_1YR_AVG_DAILY", , "1M")</f>
        <v>99.24</v>
      </c>
      <c r="F291" s="5">
        <f>_xll.SNL.Clients.Office.Excel.Functions.SPG(A291, "SP_VOLUME_AVG_DAILY_TO_1YR_AVG_DAILY", , "3M")</f>
        <v>87.14</v>
      </c>
      <c r="G291" s="9" t="str">
        <f>_xll.SNL.Clients.Office.Excel.Functions.SPG(A291, "IQ_SECTOR")</f>
        <v>Industrials</v>
      </c>
      <c r="H291" s="9" t="str">
        <f>_xll.SNL.Clients.Office.Excel.Functions.SPG(A291, "IQ_INDUSTRY_GROUP")</f>
        <v>Commercial and Professional Services</v>
      </c>
      <c r="I291" s="9" t="str">
        <f>_xll.SNL.Clients.Office.Excel.Functions.SPG(A291, "IQ_INDUSTRY")</f>
        <v>Commercial Services and Supplies</v>
      </c>
      <c r="J291" s="9" t="str">
        <f>_xll.SNL.Clients.Office.Excel.Functions.SPG(A291, "IQ_PRIMARY_INDUSTRY")</f>
        <v>Diversified Support Services</v>
      </c>
      <c r="K291" s="9" t="str">
        <f>_xll.SNL.Clients.Office.Excel.Functions.SPG(A291, "NAICS_CODE", "Primary")</f>
        <v>561499 - All Other Business Support Services</v>
      </c>
      <c r="L291" s="9" t="str">
        <f>_xll.SNL.Clients.Office.Excel.Functions.SPG(A291, "SP_TOPICTAG")</f>
        <v>Data Integration; Fleet Management; Industrial Automation; Data Protection; Process Automation</v>
      </c>
      <c r="M291" s="5">
        <f>_xll.SNL.Clients.Office.Excel.Functions.SPG(A291, "SP_PCT_SHARES_OWNED_ALL_INSTITUTIONS")</f>
        <v>94.7</v>
      </c>
      <c r="N291" s="9" t="str">
        <f>_xll.SNL.Clients.Office.Excel.Functions.SPG(A291, "RD_CREDIT_RATING_GLOBAL", "Issuer Credit Rating", "Local Currency LT|0")</f>
        <v>BB+</v>
      </c>
      <c r="O291" s="9" t="str">
        <f>_xll.SNL.Clients.Office.Excel.Functions.SPG(A291, "RD_CWOL_GLOBAL", "Issuer Credit Rating", "Local Currency LT|0")</f>
        <v>Stable</v>
      </c>
      <c r="P291" s="9" t="str">
        <f>_xll.SNL.Clients.Office.Excel.Functions.SPG(A291, "RD_RATING_ACTION_GLOBAL", "Issuer Credit Rating", "Local Currency LT|0")</f>
        <v>CreditWatch/Outlook (06/25/2024)</v>
      </c>
      <c r="Q291" s="10">
        <f>_xll.SNL.Clients.Office.Excel.Functions.SPG(A291, "RD_LAST_REVIEW_DATE_GLOBAL", "Issuer Credit Rating", "Local Currency LT")</f>
        <v>45468</v>
      </c>
      <c r="R291" s="10">
        <f>_xll.SNL.Clients.Office.Excel.Functions.SPG(A291, "RD_CREDIT_RATING_DATE_GLOBAL", "Issuer Credit Rating", "Local Currency LT|0")</f>
        <v>43819</v>
      </c>
      <c r="S291" s="10">
        <f>_xll.SNL.Clients.Office.Excel.Functions.SPG(A291, "RD_CREDIT_WATCH_OUTLOOK_DATE_GLOBAL", "Issuer Credit Rating", "Local Currency LT|0")</f>
        <v>45468</v>
      </c>
    </row>
    <row r="292" spans="1:19">
      <c r="A292" s="12" t="s">
        <v>1933</v>
      </c>
      <c r="B292" s="10">
        <f>_xll.SNL.Clients.Office.Excel.Functions.SPG(A292,"SP_IPO_DATE")</f>
        <v>38573</v>
      </c>
      <c r="C292" s="5">
        <f>_xll.SNL.Clients.Office.Excel.Functions.SPG(A292, "SP_VOLUME_AVG_WEEKLY_TO_SHARES_OUT", , "1M")</f>
        <v>2.793541000062739</v>
      </c>
      <c r="D292" s="5">
        <f>_xll.SNL.Clients.Office.Excel.Functions.SPG(A292, "SP_VOLUME_AVG_WEEKLY_TO_SHARES_OUT", , "3M")</f>
        <v>2.7599861790057054</v>
      </c>
      <c r="E292" s="5">
        <f>_xll.SNL.Clients.Office.Excel.Functions.SPG(A292, "SP_VOLUME_AVG_DAILY_TO_1YR_AVG_DAILY", , "1M")</f>
        <v>113.46</v>
      </c>
      <c r="F292" s="5">
        <f>_xll.SNL.Clients.Office.Excel.Functions.SPG(A292, "SP_VOLUME_AVG_DAILY_TO_1YR_AVG_DAILY", , "3M")</f>
        <v>112.1</v>
      </c>
      <c r="G292" s="9" t="str">
        <f>_xll.SNL.Clients.Office.Excel.Functions.SPG(A292, "IQ_SECTOR")</f>
        <v>Industrials</v>
      </c>
      <c r="H292" s="9" t="str">
        <f>_xll.SNL.Clients.Office.Excel.Functions.SPG(A292, "IQ_INDUSTRY_GROUP")</f>
        <v>Capital Goods</v>
      </c>
      <c r="I292" s="9" t="str">
        <f>_xll.SNL.Clients.Office.Excel.Functions.SPG(A292, "IQ_INDUSTRY")</f>
        <v>Machinery</v>
      </c>
      <c r="J292" s="9" t="str">
        <f>_xll.SNL.Clients.Office.Excel.Functions.SPG(A292, "IQ_PRIMARY_INDUSTRY")</f>
        <v>Industrial Machinery and Supplies and Components</v>
      </c>
      <c r="K292" s="9" t="str">
        <f>_xll.SNL.Clients.Office.Excel.Functions.SPG(A292, "NAICS_CODE", "Primary")</f>
        <v>332991 - Ball and Roller Bearing Manufacturing</v>
      </c>
      <c r="L292" s="9" t="str">
        <f>_xll.SNL.Clients.Office.Excel.Functions.SPG(A292, "SP_TOPICTAG")</f>
        <v>Industrial Automation; Sensors; Simulation; Process Automation</v>
      </c>
      <c r="M292" s="5">
        <f>_xll.SNL.Clients.Office.Excel.Functions.SPG(A292, "SP_PCT_SHARES_OWNED_ALL_INSTITUTIONS")</f>
        <v>92.68</v>
      </c>
      <c r="N292" s="9" t="str">
        <f>_xll.SNL.Clients.Office.Excel.Functions.SPG(A292, "RD_CREDIT_RATING_GLOBAL", "Issuer Credit Rating", "Local Currency LT|0")</f>
        <v>BB</v>
      </c>
      <c r="O292" s="9" t="str">
        <f>_xll.SNL.Clients.Office.Excel.Functions.SPG(A292, "RD_CWOL_GLOBAL", "Issuer Credit Rating", "Local Currency LT|0")</f>
        <v>Positive</v>
      </c>
      <c r="P292" s="9" t="str">
        <f>_xll.SNL.Clients.Office.Excel.Functions.SPG(A292, "RD_RATING_ACTION_GLOBAL", "Issuer Credit Rating", "Local Currency LT|0")</f>
        <v>CreditWatch/Outlook (12/10/2024)</v>
      </c>
      <c r="Q292" s="10">
        <f>_xll.SNL.Clients.Office.Excel.Functions.SPG(A292, "RD_LAST_REVIEW_DATE_GLOBAL", "Issuer Credit Rating", "Local Currency LT")</f>
        <v>45636</v>
      </c>
      <c r="R292" s="10">
        <f>_xll.SNL.Clients.Office.Excel.Functions.SPG(A292, "RD_CREDIT_RATING_DATE_GLOBAL", "Issuer Credit Rating", "Local Currency LT|0")</f>
        <v>44461</v>
      </c>
      <c r="S292" s="10">
        <f>_xll.SNL.Clients.Office.Excel.Functions.SPG(A292, "RD_CREDIT_WATCH_OUTLOOK_DATE_GLOBAL", "Issuer Credit Rating", "Local Currency LT|0")</f>
        <v>45636</v>
      </c>
    </row>
    <row r="293" spans="1:19">
      <c r="A293" s="12" t="s">
        <v>1934</v>
      </c>
      <c r="B293" t="str">
        <f>_xll.SNL.Clients.Office.Excel.Functions.SPG(A293,"SP_IPO_DATE")</f>
        <v/>
      </c>
      <c r="C293" s="5">
        <f>_xll.SNL.Clients.Office.Excel.Functions.SPG(A293, "SP_VOLUME_AVG_WEEKLY_TO_SHARES_OUT", , "1M")</f>
        <v>4.4347670984586118</v>
      </c>
      <c r="D293" s="5">
        <f>_xll.SNL.Clients.Office.Excel.Functions.SPG(A293, "SP_VOLUME_AVG_WEEKLY_TO_SHARES_OUT", , "3M")</f>
        <v>3.7994785568356768</v>
      </c>
      <c r="E293" s="5">
        <f>_xll.SNL.Clients.Office.Excel.Functions.SPG(A293, "SP_VOLUME_AVG_DAILY_TO_1YR_AVG_DAILY", , "1M")</f>
        <v>125.58</v>
      </c>
      <c r="F293" s="5">
        <f>_xll.SNL.Clients.Office.Excel.Functions.SPG(A293, "SP_VOLUME_AVG_DAILY_TO_1YR_AVG_DAILY", , "3M")</f>
        <v>107.59</v>
      </c>
      <c r="G293" s="9" t="str">
        <f>_xll.SNL.Clients.Office.Excel.Functions.SPG(A293, "IQ_SECTOR")</f>
        <v>Industrials</v>
      </c>
      <c r="H293" s="9" t="str">
        <f>_xll.SNL.Clients.Office.Excel.Functions.SPG(A293, "IQ_INDUSTRY_GROUP")</f>
        <v>Capital Goods</v>
      </c>
      <c r="I293" s="9" t="str">
        <f>_xll.SNL.Clients.Office.Excel.Functions.SPG(A293, "IQ_INDUSTRY")</f>
        <v>Electrical Equipment</v>
      </c>
      <c r="J293" s="9" t="str">
        <f>_xll.SNL.Clients.Office.Excel.Functions.SPG(A293, "IQ_PRIMARY_INDUSTRY")</f>
        <v>Electrical Components and Equipment</v>
      </c>
      <c r="K293" s="9" t="str">
        <f>_xll.SNL.Clients.Office.Excel.Functions.SPG(A293, "NAICS_CODE", "Primary")</f>
        <v>335312 - Motor and Generator Manufacturing</v>
      </c>
      <c r="L293" s="9" t="str">
        <f>_xll.SNL.Clients.Office.Excel.Functions.SPG(A293, "SP_TOPICTAG")</f>
        <v>Energy Management; Energy Storage; Industrial Automation; Sensors; Process Automation; Artificial Intelligence</v>
      </c>
      <c r="M293" s="5">
        <f>_xll.SNL.Clients.Office.Excel.Functions.SPG(A293, "SP_PCT_SHARES_OWNED_ALL_INSTITUTIONS")</f>
        <v>103.03</v>
      </c>
      <c r="N293" s="9" t="str">
        <f>_xll.SNL.Clients.Office.Excel.Functions.SPG(A293, "RD_CREDIT_RATING_GLOBAL", "Issuer Credit Rating", "Local Currency LT|0")</f>
        <v>BB+</v>
      </c>
      <c r="O293" s="9" t="str">
        <f>_xll.SNL.Clients.Office.Excel.Functions.SPG(A293, "RD_CWOL_GLOBAL", "Issuer Credit Rating", "Local Currency LT|0")</f>
        <v>Stable</v>
      </c>
      <c r="P293" s="9" t="str">
        <f>_xll.SNL.Clients.Office.Excel.Functions.SPG(A293, "RD_RATING_ACTION_GLOBAL", "Issuer Credit Rating", "Local Currency LT|0")</f>
        <v>New Rating | CreditWatch/Outlook (11/03/2022)</v>
      </c>
      <c r="Q293" s="10">
        <f>_xll.SNL.Clients.Office.Excel.Functions.SPG(A293, "RD_LAST_REVIEW_DATE_GLOBAL", "Issuer Credit Rating", "Local Currency LT")</f>
        <v>45611</v>
      </c>
      <c r="R293" s="10">
        <f>_xll.SNL.Clients.Office.Excel.Functions.SPG(A293, "RD_CREDIT_RATING_DATE_GLOBAL", "Issuer Credit Rating", "Local Currency LT|0")</f>
        <v>44868</v>
      </c>
      <c r="S293" s="10">
        <f>_xll.SNL.Clients.Office.Excel.Functions.SPG(A293, "RD_CREDIT_WATCH_OUTLOOK_DATE_GLOBAL", "Issuer Credit Rating", "Local Currency LT|0")</f>
        <v>44868</v>
      </c>
    </row>
    <row r="294" spans="1:19">
      <c r="A294" s="12" t="s">
        <v>1935</v>
      </c>
      <c r="B294" s="10">
        <f>_xll.SNL.Clients.Office.Excel.Functions.SPG(A294,"SP_IPO_DATE")</f>
        <v>34093</v>
      </c>
      <c r="C294" s="5">
        <f>_xll.SNL.Clients.Office.Excel.Functions.SPG(A294, "SP_VOLUME_AVG_WEEKLY_TO_SHARES_OUT", , "1M")</f>
        <v>3.4036782735926527</v>
      </c>
      <c r="D294" s="5">
        <f>_xll.SNL.Clients.Office.Excel.Functions.SPG(A294, "SP_VOLUME_AVG_WEEKLY_TO_SHARES_OUT", , "3M")</f>
        <v>3.1768040363716143</v>
      </c>
      <c r="E294" s="5">
        <f>_xll.SNL.Clients.Office.Excel.Functions.SPG(A294, "SP_VOLUME_AVG_DAILY_TO_1YR_AVG_DAILY", , "1M")</f>
        <v>120.7</v>
      </c>
      <c r="F294" s="5">
        <f>_xll.SNL.Clients.Office.Excel.Functions.SPG(A294, "SP_VOLUME_AVG_DAILY_TO_1YR_AVG_DAILY", , "3M")</f>
        <v>112.66</v>
      </c>
      <c r="G294" s="9" t="str">
        <f>_xll.SNL.Clients.Office.Excel.Functions.SPG(A294, "IQ_SECTOR")</f>
        <v>Financials</v>
      </c>
      <c r="H294" s="9" t="str">
        <f>_xll.SNL.Clients.Office.Excel.Functions.SPG(A294, "IQ_INDUSTRY_GROUP")</f>
        <v>Insurance</v>
      </c>
      <c r="I294" s="9" t="str">
        <f>_xll.SNL.Clients.Office.Excel.Functions.SPG(A294, "IQ_INDUSTRY")</f>
        <v>Insurance</v>
      </c>
      <c r="J294" s="9" t="str">
        <f>_xll.SNL.Clients.Office.Excel.Functions.SPG(A294, "IQ_PRIMARY_INDUSTRY")</f>
        <v>Reinsurance</v>
      </c>
      <c r="K294" s="9" t="str">
        <f>_xll.SNL.Clients.Office.Excel.Functions.SPG(A294, "NAICS_CODE", "Primary")</f>
        <v>524130 - Reinsurance Carriers</v>
      </c>
      <c r="L294" s="9" t="str">
        <f>_xll.SNL.Clients.Office.Excel.Functions.SPG(A294, "SP_TOPICTAG")</f>
        <v/>
      </c>
      <c r="M294" s="5">
        <f>_xll.SNL.Clients.Office.Excel.Functions.SPG(A294, "SP_PCT_SHARES_OWNED_ALL_INSTITUTIONS")</f>
        <v>96.13</v>
      </c>
      <c r="N294" s="9" t="str">
        <f>_xll.SNL.Clients.Office.Excel.Functions.SPG(A294, "RD_CREDIT_RATING_GLOBAL", "Issuer Credit Rating", "Local Currency LT|0")</f>
        <v>A</v>
      </c>
      <c r="O294" s="9" t="str">
        <f>_xll.SNL.Clients.Office.Excel.Functions.SPG(A294, "RD_CWOL_GLOBAL", "Issuer Credit Rating", "Local Currency LT|0")</f>
        <v>Stable</v>
      </c>
      <c r="P294" s="9" t="str">
        <f>_xll.SNL.Clients.Office.Excel.Functions.SPG(A294, "RD_RATING_ACTION_GLOBAL", "Issuer Credit Rating", "Local Currency LT|0")</f>
        <v>CreditWatch/Outlook (02/21/2024)</v>
      </c>
      <c r="Q294" s="10">
        <f>_xll.SNL.Clients.Office.Excel.Functions.SPG(A294, "RD_LAST_REVIEW_DATE_GLOBAL", "Issuer Credit Rating", "Local Currency LT")</f>
        <v>45456</v>
      </c>
      <c r="R294" s="10">
        <f>_xll.SNL.Clients.Office.Excel.Functions.SPG(A294, "RD_CREDIT_RATING_DATE_GLOBAL", "Issuer Credit Rating", "Local Currency LT|0")</f>
        <v>43278</v>
      </c>
      <c r="S294" s="10">
        <f>_xll.SNL.Clients.Office.Excel.Functions.SPG(A294, "RD_CREDIT_WATCH_OUTLOOK_DATE_GLOBAL", "Issuer Credit Rating", "Local Currency LT|0")</f>
        <v>45343</v>
      </c>
    </row>
    <row r="295" spans="1:19">
      <c r="A295" s="12" t="s">
        <v>1936</v>
      </c>
      <c r="B295" t="str">
        <f>_xll.SNL.Clients.Office.Excel.Functions.SPG(A295,"SP_IPO_DATE")</f>
        <v/>
      </c>
      <c r="C295" s="5">
        <f>_xll.SNL.Clients.Office.Excel.Functions.SPG(A295, "SP_VOLUME_AVG_WEEKLY_TO_SHARES_OUT", , "1M")</f>
        <v>3.7217086957088226</v>
      </c>
      <c r="D295" s="5">
        <f>_xll.SNL.Clients.Office.Excel.Functions.SPG(A295, "SP_VOLUME_AVG_WEEKLY_TO_SHARES_OUT", , "3M")</f>
        <v>3.9482474355333355</v>
      </c>
      <c r="E295" s="5">
        <f>_xll.SNL.Clients.Office.Excel.Functions.SPG(A295, "SP_VOLUME_AVG_DAILY_TO_1YR_AVG_DAILY", , "1M")</f>
        <v>111.71</v>
      </c>
      <c r="F295" s="5">
        <f>_xll.SNL.Clients.Office.Excel.Functions.SPG(A295, "SP_VOLUME_AVG_DAILY_TO_1YR_AVG_DAILY", , "3M")</f>
        <v>118.51</v>
      </c>
      <c r="G295" s="9" t="str">
        <f>_xll.SNL.Clients.Office.Excel.Functions.SPG(A295, "IQ_SECTOR")</f>
        <v>Materials</v>
      </c>
      <c r="H295" s="9" t="str">
        <f>_xll.SNL.Clients.Office.Excel.Functions.SPG(A295, "IQ_INDUSTRY_GROUP")</f>
        <v>Materials</v>
      </c>
      <c r="I295" s="9" t="str">
        <f>_xll.SNL.Clients.Office.Excel.Functions.SPG(A295, "IQ_INDUSTRY")</f>
        <v>Metals and Mining</v>
      </c>
      <c r="J295" s="9" t="str">
        <f>_xll.SNL.Clients.Office.Excel.Functions.SPG(A295, "IQ_PRIMARY_INDUSTRY")</f>
        <v>Steel</v>
      </c>
      <c r="K295" s="9" t="str">
        <f>_xll.SNL.Clients.Office.Excel.Functions.SPG(A295, "NAICS_CODE", "Primary")</f>
        <v>332 - Fabricated Metal Product Manufacturing</v>
      </c>
      <c r="L295" s="9" t="str">
        <f>_xll.SNL.Clients.Office.Excel.Functions.SPG(A295, "SP_TOPICTAG")</f>
        <v/>
      </c>
      <c r="M295" s="5">
        <f>_xll.SNL.Clients.Office.Excel.Functions.SPG(A295, "SP_PCT_SHARES_OWNED_ALL_INSTITUTIONS")</f>
        <v>84.17</v>
      </c>
      <c r="N295" s="9" t="str">
        <f>_xll.SNL.Clients.Office.Excel.Functions.SPG(A295, "RD_CREDIT_RATING_GLOBAL", "Issuer Credit Rating", "Local Currency LT|0")</f>
        <v>BBB+</v>
      </c>
      <c r="O295" s="9" t="str">
        <f>_xll.SNL.Clients.Office.Excel.Functions.SPG(A295, "RD_CWOL_GLOBAL", "Issuer Credit Rating", "Local Currency LT|0")</f>
        <v>Stable</v>
      </c>
      <c r="P295" s="9" t="str">
        <f>_xll.SNL.Clients.Office.Excel.Functions.SPG(A295, "RD_RATING_ACTION_GLOBAL", "Issuer Credit Rating", "Local Currency LT|0")</f>
        <v>Upgrade | CreditWatch/Outlook (05/02/2024)</v>
      </c>
      <c r="Q295" s="10">
        <f>_xll.SNL.Clients.Office.Excel.Functions.SPG(A295, "RD_LAST_REVIEW_DATE_GLOBAL", "Issuer Credit Rating", "Local Currency LT")</f>
        <v>45414</v>
      </c>
      <c r="R295" s="10">
        <f>_xll.SNL.Clients.Office.Excel.Functions.SPG(A295, "RD_CREDIT_RATING_DATE_GLOBAL", "Issuer Credit Rating", "Local Currency LT|0")</f>
        <v>45414</v>
      </c>
      <c r="S295" s="10">
        <f>_xll.SNL.Clients.Office.Excel.Functions.SPG(A295, "RD_CREDIT_WATCH_OUTLOOK_DATE_GLOBAL", "Issuer Credit Rating", "Local Currency LT|0")</f>
        <v>45414</v>
      </c>
    </row>
    <row r="296" spans="1:19">
      <c r="A296" s="12" t="s">
        <v>1937</v>
      </c>
      <c r="B296" s="10">
        <f>_xll.SNL.Clients.Office.Excel.Functions.SPG(A296,"SP_IPO_DATE")</f>
        <v>34906</v>
      </c>
      <c r="C296" s="5">
        <f>_xll.SNL.Clients.Office.Excel.Functions.SPG(A296, "SP_VOLUME_AVG_WEEKLY_TO_SHARES_OUT", , "1M")</f>
        <v>6.2514765184822272</v>
      </c>
      <c r="D296" s="5">
        <f>_xll.SNL.Clients.Office.Excel.Functions.SPG(A296, "SP_VOLUME_AVG_WEEKLY_TO_SHARES_OUT", , "3M")</f>
        <v>5.2628667262800866</v>
      </c>
      <c r="E296" s="5">
        <f>_xll.SNL.Clients.Office.Excel.Functions.SPG(A296, "SP_VOLUME_AVG_DAILY_TO_1YR_AVG_DAILY", , "1M")</f>
        <v>163.75</v>
      </c>
      <c r="F296" s="5">
        <f>_xll.SNL.Clients.Office.Excel.Functions.SPG(A296, "SP_VOLUME_AVG_DAILY_TO_1YR_AVG_DAILY", , "3M")</f>
        <v>137.85</v>
      </c>
      <c r="G296" s="9" t="str">
        <f>_xll.SNL.Clients.Office.Excel.Functions.SPG(A296, "IQ_SECTOR")</f>
        <v>Financials</v>
      </c>
      <c r="H296" s="9" t="str">
        <f>_xll.SNL.Clients.Office.Excel.Functions.SPG(A296, "IQ_INDUSTRY_GROUP")</f>
        <v>Insurance</v>
      </c>
      <c r="I296" s="9" t="str">
        <f>_xll.SNL.Clients.Office.Excel.Functions.SPG(A296, "IQ_INDUSTRY")</f>
        <v>Insurance</v>
      </c>
      <c r="J296" s="9" t="str">
        <f>_xll.SNL.Clients.Office.Excel.Functions.SPG(A296, "IQ_PRIMARY_INDUSTRY")</f>
        <v>Reinsurance</v>
      </c>
      <c r="K296" s="9" t="str">
        <f>_xll.SNL.Clients.Office.Excel.Functions.SPG(A296, "NAICS_CODE", "Primary")</f>
        <v>52413 - Reinsurance Carriers</v>
      </c>
      <c r="L296" s="9" t="str">
        <f>_xll.SNL.Clients.Office.Excel.Functions.SPG(A296, "SP_TOPICTAG")</f>
        <v/>
      </c>
      <c r="M296" s="5">
        <f>_xll.SNL.Clients.Office.Excel.Functions.SPG(A296, "SP_PCT_SHARES_OWNED_ALL_INSTITUTIONS")</f>
        <v>101.52</v>
      </c>
      <c r="N296" s="9" t="str">
        <f>_xll.SNL.Clients.Office.Excel.Functions.SPG(A296, "RD_CREDIT_RATING_GLOBAL", "Issuer Credit Rating", "Local Currency LT|0")</f>
        <v>A-</v>
      </c>
      <c r="O296" s="9" t="str">
        <f>_xll.SNL.Clients.Office.Excel.Functions.SPG(A296, "RD_CWOL_GLOBAL", "Issuer Credit Rating", "Local Currency LT|0")</f>
        <v>Stable</v>
      </c>
      <c r="P296" s="9" t="str">
        <f>_xll.SNL.Clients.Office.Excel.Functions.SPG(A296, "RD_RATING_ACTION_GLOBAL", "Issuer Credit Rating", "Local Currency LT|0")</f>
        <v>CreditWatch/Outlook (01/29/2024)</v>
      </c>
      <c r="Q296" s="10">
        <f>_xll.SNL.Clients.Office.Excel.Functions.SPG(A296, "RD_LAST_REVIEW_DATE_GLOBAL", "Issuer Credit Rating", "Local Currency LT")</f>
        <v>45379</v>
      </c>
      <c r="R296" s="10">
        <f>_xll.SNL.Clients.Office.Excel.Functions.SPG(A296, "RD_CREDIT_RATING_DATE_GLOBAL", "Issuer Credit Rating", "Local Currency LT|0")</f>
        <v>43159</v>
      </c>
      <c r="S296" s="10">
        <f>_xll.SNL.Clients.Office.Excel.Functions.SPG(A296, "RD_CREDIT_WATCH_OUTLOOK_DATE_GLOBAL", "Issuer Credit Rating", "Local Currency LT|0")</f>
        <v>45320</v>
      </c>
    </row>
    <row r="297" spans="1:19">
      <c r="A297" s="12" t="s">
        <v>1938</v>
      </c>
      <c r="B297" t="str">
        <f>_xll.SNL.Clients.Office.Excel.Functions.SPG(A297,"SP_IPO_DATE")</f>
        <v/>
      </c>
      <c r="C297" s="5">
        <f>_xll.SNL.Clients.Office.Excel.Functions.SPG(A297, "SP_VOLUME_AVG_WEEKLY_TO_SHARES_OUT", , "1M")</f>
        <v>5.1573265981122232</v>
      </c>
      <c r="D297" s="5">
        <f>_xll.SNL.Clients.Office.Excel.Functions.SPG(A297, "SP_VOLUME_AVG_WEEKLY_TO_SHARES_OUT", , "3M")</f>
        <v>5.2643500101528451</v>
      </c>
      <c r="E297" s="5">
        <f>_xll.SNL.Clients.Office.Excel.Functions.SPG(A297, "SP_VOLUME_AVG_DAILY_TO_1YR_AVG_DAILY", , "1M")</f>
        <v>90.11</v>
      </c>
      <c r="F297" s="5">
        <f>_xll.SNL.Clients.Office.Excel.Functions.SPG(A297, "SP_VOLUME_AVG_DAILY_TO_1YR_AVG_DAILY", , "3M")</f>
        <v>91.98</v>
      </c>
      <c r="G297" s="9" t="str">
        <f>_xll.SNL.Clients.Office.Excel.Functions.SPG(A297, "IQ_SECTOR")</f>
        <v>Health Care</v>
      </c>
      <c r="H297" s="9" t="str">
        <f>_xll.SNL.Clients.Office.Excel.Functions.SPG(A297, "IQ_INDUSTRY_GROUP")</f>
        <v>Pharmaceuticals, Biotechnology and Life Sciences</v>
      </c>
      <c r="I297" s="9" t="str">
        <f>_xll.SNL.Clients.Office.Excel.Functions.SPG(A297, "IQ_INDUSTRY")</f>
        <v>Life Sciences Tools and Services</v>
      </c>
      <c r="J297" s="9" t="str">
        <f>_xll.SNL.Clients.Office.Excel.Functions.SPG(A297, "IQ_PRIMARY_INDUSTRY")</f>
        <v>Life Sciences Tools and Services</v>
      </c>
      <c r="K297" s="9" t="str">
        <f>_xll.SNL.Clients.Office.Excel.Functions.SPG(A297, "NAICS_CODE", "Primary")</f>
        <v>54171 - Research and Development in the Physical, Engineering, and Life Sciences</v>
      </c>
      <c r="L297" s="9" t="str">
        <f>_xll.SNL.Clients.Office.Excel.Functions.SPG(A297, "SP_TOPICTAG")</f>
        <v>Health Diagnostics; Genetics; Process Automation; Immunology; Vaccines</v>
      </c>
      <c r="M297" s="5">
        <f>_xll.SNL.Clients.Office.Excel.Functions.SPG(A297, "SP_PCT_SHARES_OWNED_ALL_INSTITUTIONS")</f>
        <v>99.47</v>
      </c>
      <c r="N297" s="9" t="str">
        <f>_xll.SNL.Clients.Office.Excel.Functions.SPG(A297, "RD_CREDIT_RATING_GLOBAL", "Issuer Credit Rating", "Local Currency LT|0")</f>
        <v/>
      </c>
      <c r="O297" s="9" t="str">
        <f>_xll.SNL.Clients.Office.Excel.Functions.SPG(A297, "RD_CWOL_GLOBAL", "Issuer Credit Rating", "Local Currency LT|0")</f>
        <v/>
      </c>
      <c r="P297" s="9" t="str">
        <f>_xll.SNL.Clients.Office.Excel.Functions.SPG(A297, "RD_RATING_ACTION_GLOBAL", "Issuer Credit Rating", "Local Currency LT|0")</f>
        <v/>
      </c>
      <c r="Q297" s="10" t="str">
        <f>_xll.SNL.Clients.Office.Excel.Functions.SPG(A297, "RD_LAST_REVIEW_DATE_GLOBAL", "Issuer Credit Rating", "Local Currency LT")</f>
        <v/>
      </c>
      <c r="R297" s="10" t="str">
        <f>_xll.SNL.Clients.Office.Excel.Functions.SPG(A297, "RD_CREDIT_RATING_DATE_GLOBAL", "Issuer Credit Rating", "Local Currency LT|0")</f>
        <v/>
      </c>
      <c r="S297" s="10" t="str">
        <f>_xll.SNL.Clients.Office.Excel.Functions.SPG(A297, "RD_CREDIT_WATCH_OUTLOOK_DATE_GLOBAL", "Issuer Credit Rating", "Local Currency LT|0")</f>
        <v/>
      </c>
    </row>
    <row r="298" spans="1:19">
      <c r="A298" s="12" t="s">
        <v>1939</v>
      </c>
      <c r="B298" s="10">
        <f>_xll.SNL.Clients.Office.Excel.Functions.SPG(A298,"SP_IPO_DATE")</f>
        <v>41473</v>
      </c>
      <c r="C298" s="5">
        <f>_xll.SNL.Clients.Office.Excel.Functions.SPG(A298, "SP_VOLUME_AVG_WEEKLY_TO_SHARES_OUT", , "1M")</f>
        <v>4.9684596843516839</v>
      </c>
      <c r="D298" s="5">
        <f>_xll.SNL.Clients.Office.Excel.Functions.SPG(A298, "SP_VOLUME_AVG_WEEKLY_TO_SHARES_OUT", , "3M")</f>
        <v>4.4458799514059599</v>
      </c>
      <c r="E298" s="5">
        <f>_xll.SNL.Clients.Office.Excel.Functions.SPG(A298, "SP_VOLUME_AVG_DAILY_TO_1YR_AVG_DAILY", , "1M")</f>
        <v>124.16</v>
      </c>
      <c r="F298" s="5">
        <f>_xll.SNL.Clients.Office.Excel.Functions.SPG(A298, "SP_VOLUME_AVG_DAILY_TO_1YR_AVG_DAILY", , "3M")</f>
        <v>111.1</v>
      </c>
      <c r="G298" s="9" t="str">
        <f>_xll.SNL.Clients.Office.Excel.Functions.SPG(A298, "IQ_SECTOR")</f>
        <v>Real Estate</v>
      </c>
      <c r="H298" s="9" t="str">
        <f>_xll.SNL.Clients.Office.Excel.Functions.SPG(A298, "IQ_INDUSTRY_GROUP")</f>
        <v>Equity Real Estate Investment Trusts (REITs)</v>
      </c>
      <c r="I298" s="9" t="str">
        <f>_xll.SNL.Clients.Office.Excel.Functions.SPG(A298, "IQ_INDUSTRY")</f>
        <v>Industrial REITs</v>
      </c>
      <c r="J298" s="9" t="str">
        <f>_xll.SNL.Clients.Office.Excel.Functions.SPG(A298, "IQ_PRIMARY_INDUSTRY")</f>
        <v>Industrial REITs</v>
      </c>
      <c r="K298" s="9" t="str">
        <f>_xll.SNL.Clients.Office.Excel.Functions.SPG(A298, "NAICS_CODE", "Primary")</f>
        <v>531110 - Lessors of Residential Buildings and Dwellings</v>
      </c>
      <c r="L298" s="9" t="str">
        <f>_xll.SNL.Clients.Office.Excel.Functions.SPG(A298, "SP_TOPICTAG")</f>
        <v/>
      </c>
      <c r="M298" s="5">
        <f>_xll.SNL.Clients.Office.Excel.Functions.SPG(A298, "SP_PCT_SHARES_OWNED_ALL_INSTITUTIONS")</f>
        <v>107.41</v>
      </c>
      <c r="N298" s="9" t="str">
        <f>_xll.SNL.Clients.Office.Excel.Functions.SPG(A298, "RD_CREDIT_RATING_GLOBAL", "Issuer Credit Rating", "Local Currency LT|0")</f>
        <v>BBB+</v>
      </c>
      <c r="O298" s="9" t="str">
        <f>_xll.SNL.Clients.Office.Excel.Functions.SPG(A298, "RD_CWOL_GLOBAL", "Issuer Credit Rating", "Local Currency LT|0")</f>
        <v>Stable</v>
      </c>
      <c r="P298" s="9" t="str">
        <f>_xll.SNL.Clients.Office.Excel.Functions.SPG(A298, "RD_RATING_ACTION_GLOBAL", "Issuer Credit Rating", "Local Currency LT|0")</f>
        <v>Upgrade | CreditWatch/Outlook (08/02/2022)</v>
      </c>
      <c r="Q298" s="10">
        <f>_xll.SNL.Clients.Office.Excel.Functions.SPG(A298, "RD_LAST_REVIEW_DATE_GLOBAL", "Issuer Credit Rating", "Local Currency LT")</f>
        <v>45476</v>
      </c>
      <c r="R298" s="10">
        <f>_xll.SNL.Clients.Office.Excel.Functions.SPG(A298, "RD_CREDIT_RATING_DATE_GLOBAL", "Issuer Credit Rating", "Local Currency LT|0")</f>
        <v>44775</v>
      </c>
      <c r="S298" s="10">
        <f>_xll.SNL.Clients.Office.Excel.Functions.SPG(A298, "RD_CREDIT_WATCH_OUTLOOK_DATE_GLOBAL", "Issuer Credit Rating", "Local Currency LT|0")</f>
        <v>44775</v>
      </c>
    </row>
    <row r="299" spans="1:19">
      <c r="A299" s="12" t="s">
        <v>1940</v>
      </c>
      <c r="B299" s="10">
        <f>_xll.SNL.Clients.Office.Excel.Functions.SPG(A299,"SP_IPO_DATE")</f>
        <v>41214</v>
      </c>
      <c r="C299" s="5">
        <f>_xll.SNL.Clients.Office.Excel.Functions.SPG(A299, "SP_VOLUME_AVG_WEEKLY_TO_SHARES_OUT", , "1M")</f>
        <v>14.854088854720374</v>
      </c>
      <c r="D299" s="5">
        <f>_xll.SNL.Clients.Office.Excel.Functions.SPG(A299, "SP_VOLUME_AVG_WEEKLY_TO_SHARES_OUT", , "3M")</f>
        <v>16.54696991175933</v>
      </c>
      <c r="E299" s="5">
        <f>_xll.SNL.Clients.Office.Excel.Functions.SPG(A299, "SP_VOLUME_AVG_DAILY_TO_1YR_AVG_DAILY", , "1M")</f>
        <v>76.599999999999994</v>
      </c>
      <c r="F299" s="5">
        <f>_xll.SNL.Clients.Office.Excel.Functions.SPG(A299, "SP_VOLUME_AVG_DAILY_TO_1YR_AVG_DAILY", , "3M")</f>
        <v>85.33</v>
      </c>
      <c r="G299" s="9" t="str">
        <f>_xll.SNL.Clients.Office.Excel.Functions.SPG(A299, "IQ_SECTOR")</f>
        <v>Consumer Discretionary</v>
      </c>
      <c r="H299" s="9" t="str">
        <f>_xll.SNL.Clients.Office.Excel.Functions.SPG(A299, "IQ_INDUSTRY_GROUP")</f>
        <v>Consumer Discretionary Distribution and Retail</v>
      </c>
      <c r="I299" s="9" t="str">
        <f>_xll.SNL.Clients.Office.Excel.Functions.SPG(A299, "IQ_INDUSTRY")</f>
        <v>Specialty Retail</v>
      </c>
      <c r="J299" s="9" t="str">
        <f>_xll.SNL.Clients.Office.Excel.Functions.SPG(A299, "IQ_PRIMARY_INDUSTRY")</f>
        <v>Homefurnishing Retail</v>
      </c>
      <c r="K299" s="9" t="str">
        <f>_xll.SNL.Clients.Office.Excel.Functions.SPG(A299, "NAICS_CODE", "Primary")</f>
        <v>449110 - Furniture Retailers</v>
      </c>
      <c r="L299" s="9" t="str">
        <f>_xll.SNL.Clients.Office.Excel.Functions.SPG(A299, "SP_TOPICTAG")</f>
        <v>Customer Relationship Management; Content Creation</v>
      </c>
      <c r="M299" s="5">
        <f>_xll.SNL.Clients.Office.Excel.Functions.SPG(A299, "SP_PCT_SHARES_OWNED_ALL_INSTITUTIONS")</f>
        <v>91.46</v>
      </c>
      <c r="N299" s="9" t="str">
        <f>_xll.SNL.Clients.Office.Excel.Functions.SPG(A299, "RD_CREDIT_RATING_GLOBAL", "Issuer Credit Rating", "Local Currency LT|0")</f>
        <v/>
      </c>
      <c r="O299" s="9" t="str">
        <f>_xll.SNL.Clients.Office.Excel.Functions.SPG(A299, "RD_CWOL_GLOBAL", "Issuer Credit Rating", "Local Currency LT|0")</f>
        <v/>
      </c>
      <c r="P299" s="9" t="str">
        <f>_xll.SNL.Clients.Office.Excel.Functions.SPG(A299, "RD_RATING_ACTION_GLOBAL", "Issuer Credit Rating", "Local Currency LT|0")</f>
        <v/>
      </c>
      <c r="Q299" s="10" t="str">
        <f>_xll.SNL.Clients.Office.Excel.Functions.SPG(A299, "RD_LAST_REVIEW_DATE_GLOBAL", "Issuer Credit Rating", "Local Currency LT")</f>
        <v/>
      </c>
      <c r="R299" s="10" t="str">
        <f>_xll.SNL.Clients.Office.Excel.Functions.SPG(A299, "RD_CREDIT_RATING_DATE_GLOBAL", "Issuer Credit Rating", "Local Currency LT|0")</f>
        <v/>
      </c>
      <c r="S299" s="10" t="str">
        <f>_xll.SNL.Clients.Office.Excel.Functions.SPG(A299, "RD_CREDIT_WATCH_OUTLOOK_DATE_GLOBAL", "Issuer Credit Rating", "Local Currency LT|0")</f>
        <v/>
      </c>
    </row>
    <row r="300" spans="1:19">
      <c r="A300" s="12" t="s">
        <v>1941</v>
      </c>
      <c r="B300" s="10">
        <f>_xll.SNL.Clients.Office.Excel.Functions.SPG(A300,"SP_IPO_DATE")</f>
        <v>25477</v>
      </c>
      <c r="C300" s="5">
        <f>_xll.SNL.Clients.Office.Excel.Functions.SPG(A300, "SP_VOLUME_AVG_WEEKLY_TO_SHARES_OUT", , "1M")</f>
        <v>3.4407393623040359</v>
      </c>
      <c r="D300" s="5">
        <f>_xll.SNL.Clients.Office.Excel.Functions.SPG(A300, "SP_VOLUME_AVG_WEEKLY_TO_SHARES_OUT", , "3M")</f>
        <v>2.4757247849591302</v>
      </c>
      <c r="E300" s="5">
        <f>_xll.SNL.Clients.Office.Excel.Functions.SPG(A300, "SP_VOLUME_AVG_DAILY_TO_1YR_AVG_DAILY", , "1M")</f>
        <v>188.18</v>
      </c>
      <c r="F300" s="5">
        <f>_xll.SNL.Clients.Office.Excel.Functions.SPG(A300, "SP_VOLUME_AVG_DAILY_TO_1YR_AVG_DAILY", , "3M")</f>
        <v>135.4</v>
      </c>
      <c r="G300" s="9" t="str">
        <f>_xll.SNL.Clients.Office.Excel.Functions.SPG(A300, "IQ_SECTOR")</f>
        <v>Financials</v>
      </c>
      <c r="H300" s="9" t="str">
        <f>_xll.SNL.Clients.Office.Excel.Functions.SPG(A300, "IQ_INDUSTRY_GROUP")</f>
        <v>Insurance</v>
      </c>
      <c r="I300" s="9" t="str">
        <f>_xll.SNL.Clients.Office.Excel.Functions.SPG(A300, "IQ_INDUSTRY")</f>
        <v>Insurance</v>
      </c>
      <c r="J300" s="9" t="str">
        <f>_xll.SNL.Clients.Office.Excel.Functions.SPG(A300, "IQ_PRIMARY_INDUSTRY")</f>
        <v>Property and Casualty Insurance</v>
      </c>
      <c r="K300" s="9" t="str">
        <f>_xll.SNL.Clients.Office.Excel.Functions.SPG(A300, "NAICS_CODE", "Primary")</f>
        <v>5241 - Insurance Carriers</v>
      </c>
      <c r="L300" s="9" t="str">
        <f>_xll.SNL.Clients.Office.Excel.Functions.SPG(A300, "SP_TOPICTAG")</f>
        <v>Environmental Engineering</v>
      </c>
      <c r="M300" s="5">
        <f>_xll.SNL.Clients.Office.Excel.Functions.SPG(A300, "SP_PCT_SHARES_OWNED_ALL_INSTITUTIONS")</f>
        <v>81.16</v>
      </c>
      <c r="N300" s="9" t="str">
        <f>_xll.SNL.Clients.Office.Excel.Functions.SPG(A300, "RD_CREDIT_RATING_GLOBAL", "Issuer Credit Rating", "Local Currency LT|0")</f>
        <v>BBB</v>
      </c>
      <c r="O300" s="9" t="str">
        <f>_xll.SNL.Clients.Office.Excel.Functions.SPG(A300, "RD_CWOL_GLOBAL", "Issuer Credit Rating", "Local Currency LT|0")</f>
        <v>Stable</v>
      </c>
      <c r="P300" s="9" t="str">
        <f>_xll.SNL.Clients.Office.Excel.Functions.SPG(A300, "RD_RATING_ACTION_GLOBAL", "Issuer Credit Rating", "Local Currency LT|0")</f>
        <v>Downgrade | CreditWatch/Outlook (04/27/2021)</v>
      </c>
      <c r="Q300" s="10">
        <f>_xll.SNL.Clients.Office.Excel.Functions.SPG(A300, "RD_LAST_REVIEW_DATE_GLOBAL", "Issuer Credit Rating", "Local Currency LT")</f>
        <v>45399</v>
      </c>
      <c r="R300" s="10">
        <f>_xll.SNL.Clients.Office.Excel.Functions.SPG(A300, "RD_CREDIT_RATING_DATE_GLOBAL", "Issuer Credit Rating", "Local Currency LT|0")</f>
        <v>44313</v>
      </c>
      <c r="S300" s="10">
        <f>_xll.SNL.Clients.Office.Excel.Functions.SPG(A300, "RD_CREDIT_WATCH_OUTLOOK_DATE_GLOBAL", "Issuer Credit Rating", "Local Currency LT|0")</f>
        <v>44313</v>
      </c>
    </row>
    <row r="301" spans="1:19">
      <c r="A301" s="12" t="s">
        <v>1942</v>
      </c>
      <c r="B301" t="str">
        <f>_xll.SNL.Clients.Office.Excel.Functions.SPG(A301,"SP_IPO_DATE")</f>
        <v/>
      </c>
      <c r="C301" s="5">
        <f>_xll.SNL.Clients.Office.Excel.Functions.SPG(A301, "SP_VOLUME_AVG_WEEKLY_TO_SHARES_OUT", , "1M")</f>
        <v>2.8806964101160726</v>
      </c>
      <c r="D301" s="5">
        <f>_xll.SNL.Clients.Office.Excel.Functions.SPG(A301, "SP_VOLUME_AVG_WEEKLY_TO_SHARES_OUT", , "3M")</f>
        <v>3.3344058973318886</v>
      </c>
      <c r="E301" s="5">
        <f>_xll.SNL.Clients.Office.Excel.Functions.SPG(A301, "SP_VOLUME_AVG_DAILY_TO_1YR_AVG_DAILY", , "1M")</f>
        <v>74.540000000000006</v>
      </c>
      <c r="F301" s="5">
        <f>_xll.SNL.Clients.Office.Excel.Functions.SPG(A301, "SP_VOLUME_AVG_DAILY_TO_1YR_AVG_DAILY", , "3M")</f>
        <v>86.28</v>
      </c>
      <c r="G301" s="9" t="str">
        <f>_xll.SNL.Clients.Office.Excel.Functions.SPG(A301, "IQ_SECTOR")</f>
        <v>Health Care</v>
      </c>
      <c r="H301" s="9" t="str">
        <f>_xll.SNL.Clients.Office.Excel.Functions.SPG(A301, "IQ_INDUSTRY_GROUP")</f>
        <v>Pharmaceuticals, Biotechnology and Life Sciences</v>
      </c>
      <c r="I301" s="9" t="str">
        <f>_xll.SNL.Clients.Office.Excel.Functions.SPG(A301, "IQ_INDUSTRY")</f>
        <v>Biotechnology</v>
      </c>
      <c r="J301" s="9" t="str">
        <f>_xll.SNL.Clients.Office.Excel.Functions.SPG(A301, "IQ_PRIMARY_INDUSTRY")</f>
        <v>Biotechnology</v>
      </c>
      <c r="K301" s="9" t="str">
        <f>_xll.SNL.Clients.Office.Excel.Functions.SPG(A301, "NAICS_CODE", "Primary")</f>
        <v>325414 - Biological Product (except Diagnostic) Manufacturing</v>
      </c>
      <c r="L301" s="9" t="str">
        <f>_xll.SNL.Clients.Office.Excel.Functions.SPG(A301, "SP_TOPICTAG")</f>
        <v>Genetics; Chronic Diseases; Dermatology; Hematology; Immunology; Inflammation; Oncology</v>
      </c>
      <c r="M301" s="5">
        <f>_xll.SNL.Clients.Office.Excel.Functions.SPG(A301, "SP_PCT_SHARES_OWNED_ALL_INSTITUTIONS")</f>
        <v>53.39</v>
      </c>
      <c r="N301" s="9" t="str">
        <f>_xll.SNL.Clients.Office.Excel.Functions.SPG(A301, "RD_CREDIT_RATING_GLOBAL", "Issuer Credit Rating", "Local Currency LT|0")</f>
        <v/>
      </c>
      <c r="O301" s="9" t="str">
        <f>_xll.SNL.Clients.Office.Excel.Functions.SPG(A301, "RD_CWOL_GLOBAL", "Issuer Credit Rating", "Local Currency LT|0")</f>
        <v/>
      </c>
      <c r="P301" s="9" t="str">
        <f>_xll.SNL.Clients.Office.Excel.Functions.SPG(A301, "RD_RATING_ACTION_GLOBAL", "Issuer Credit Rating", "Local Currency LT|0")</f>
        <v/>
      </c>
      <c r="Q301" s="10" t="str">
        <f>_xll.SNL.Clients.Office.Excel.Functions.SPG(A301, "RD_LAST_REVIEW_DATE_GLOBAL", "Issuer Credit Rating", "Local Currency LT")</f>
        <v/>
      </c>
      <c r="R301" s="10" t="str">
        <f>_xll.SNL.Clients.Office.Excel.Functions.SPG(A301, "RD_CREDIT_RATING_DATE_GLOBAL", "Issuer Credit Rating", "Local Currency LT|0")</f>
        <v/>
      </c>
      <c r="S301" s="10" t="str">
        <f>_xll.SNL.Clients.Office.Excel.Functions.SPG(A301, "RD_CREDIT_WATCH_OUTLOOK_DATE_GLOBAL", "Issuer Credit Rating", "Local Currency LT|0")</f>
        <v/>
      </c>
    </row>
    <row r="302" spans="1:19">
      <c r="A302" s="12" t="s">
        <v>1943</v>
      </c>
      <c r="B302" t="str">
        <f>_xll.SNL.Clients.Office.Excel.Functions.SPG(A302,"SP_IPO_DATE")</f>
        <v/>
      </c>
      <c r="C302" s="5">
        <f>_xll.SNL.Clients.Office.Excel.Functions.SPG(A302, "SP_VOLUME_AVG_WEEKLY_TO_SHARES_OUT", , "1M")</f>
        <v>3.1235691895682605</v>
      </c>
      <c r="D302" s="5">
        <f>_xll.SNL.Clients.Office.Excel.Functions.SPG(A302, "SP_VOLUME_AVG_WEEKLY_TO_SHARES_OUT", , "3M")</f>
        <v>3.178086893687492</v>
      </c>
      <c r="E302" s="5">
        <f>_xll.SNL.Clients.Office.Excel.Functions.SPG(A302, "SP_VOLUME_AVG_DAILY_TO_1YR_AVG_DAILY", , "1M")</f>
        <v>106.64</v>
      </c>
      <c r="F302" s="5">
        <f>_xll.SNL.Clients.Office.Excel.Functions.SPG(A302, "SP_VOLUME_AVG_DAILY_TO_1YR_AVG_DAILY", , "3M")</f>
        <v>108.5</v>
      </c>
      <c r="G302" s="9" t="str">
        <f>_xll.SNL.Clients.Office.Excel.Functions.SPG(A302, "IQ_SECTOR")</f>
        <v>Materials</v>
      </c>
      <c r="H302" s="9" t="str">
        <f>_xll.SNL.Clients.Office.Excel.Functions.SPG(A302, "IQ_INDUSTRY_GROUP")</f>
        <v>Materials</v>
      </c>
      <c r="I302" s="9" t="str">
        <f>_xll.SNL.Clients.Office.Excel.Functions.SPG(A302, "IQ_INDUSTRY")</f>
        <v>Metals and Mining</v>
      </c>
      <c r="J302" s="9" t="str">
        <f>_xll.SNL.Clients.Office.Excel.Functions.SPG(A302, "IQ_PRIMARY_INDUSTRY")</f>
        <v>Gold</v>
      </c>
      <c r="K302" s="9" t="str">
        <f>_xll.SNL.Clients.Office.Excel.Functions.SPG(A302, "NAICS_CODE", "Primary")</f>
        <v>212220 - Gold Ore and Silver Ore Mining</v>
      </c>
      <c r="L302" s="9" t="str">
        <f>_xll.SNL.Clients.Office.Excel.Functions.SPG(A302, "SP_TOPICTAG")</f>
        <v/>
      </c>
      <c r="M302" s="5">
        <f>_xll.SNL.Clients.Office.Excel.Functions.SPG(A302, "SP_PCT_SHARES_OWNED_ALL_INSTITUTIONS")</f>
        <v>86.32</v>
      </c>
      <c r="N302" s="9" t="str">
        <f>_xll.SNL.Clients.Office.Excel.Functions.SPG(A302, "RD_CREDIT_RATING_GLOBAL", "Issuer Credit Rating", "Local Currency LT|0")</f>
        <v/>
      </c>
      <c r="O302" s="9" t="str">
        <f>_xll.SNL.Clients.Office.Excel.Functions.SPG(A302, "RD_CWOL_GLOBAL", "Issuer Credit Rating", "Local Currency LT|0")</f>
        <v/>
      </c>
      <c r="P302" s="9" t="str">
        <f>_xll.SNL.Clients.Office.Excel.Functions.SPG(A302, "RD_RATING_ACTION_GLOBAL", "Issuer Credit Rating", "Local Currency LT|0")</f>
        <v/>
      </c>
      <c r="Q302" s="10" t="str">
        <f>_xll.SNL.Clients.Office.Excel.Functions.SPG(A302, "RD_LAST_REVIEW_DATE_GLOBAL", "Issuer Credit Rating", "Local Currency LT")</f>
        <v/>
      </c>
      <c r="R302" s="10" t="str">
        <f>_xll.SNL.Clients.Office.Excel.Functions.SPG(A302, "RD_CREDIT_RATING_DATE_GLOBAL", "Issuer Credit Rating", "Local Currency LT|0")</f>
        <v/>
      </c>
      <c r="S302" s="10" t="str">
        <f>_xll.SNL.Clients.Office.Excel.Functions.SPG(A302, "RD_CREDIT_WATCH_OUTLOOK_DATE_GLOBAL", "Issuer Credit Rating", "Local Currency LT|0")</f>
        <v/>
      </c>
    </row>
    <row r="303" spans="1:19">
      <c r="A303" s="12" t="s">
        <v>1944</v>
      </c>
      <c r="B303" t="str">
        <f>_xll.SNL.Clients.Office.Excel.Functions.SPG(A303,"SP_IPO_DATE")</f>
        <v/>
      </c>
      <c r="C303" s="5">
        <f>_xll.SNL.Clients.Office.Excel.Functions.SPG(A303, "SP_VOLUME_AVG_WEEKLY_TO_SHARES_OUT", , "1M")</f>
        <v>2.4238223196784361</v>
      </c>
      <c r="D303" s="5">
        <f>_xll.SNL.Clients.Office.Excel.Functions.SPG(A303, "SP_VOLUME_AVG_WEEKLY_TO_SHARES_OUT", , "3M")</f>
        <v>2.5042124723343941</v>
      </c>
      <c r="E303" s="5">
        <f>_xll.SNL.Clients.Office.Excel.Functions.SPG(A303, "SP_VOLUME_AVG_DAILY_TO_1YR_AVG_DAILY", , "1M")</f>
        <v>99.26</v>
      </c>
      <c r="F303" s="5">
        <f>_xll.SNL.Clients.Office.Excel.Functions.SPG(A303, "SP_VOLUME_AVG_DAILY_TO_1YR_AVG_DAILY", , "3M")</f>
        <v>102.55</v>
      </c>
      <c r="G303" s="9" t="str">
        <f>_xll.SNL.Clients.Office.Excel.Functions.SPG(A303, "IQ_SECTOR")</f>
        <v>Materials</v>
      </c>
      <c r="H303" s="9" t="str">
        <f>_xll.SNL.Clients.Office.Excel.Functions.SPG(A303, "IQ_INDUSTRY_GROUP")</f>
        <v>Materials</v>
      </c>
      <c r="I303" s="9" t="str">
        <f>_xll.SNL.Clients.Office.Excel.Functions.SPG(A303, "IQ_INDUSTRY")</f>
        <v>Chemicals</v>
      </c>
      <c r="J303" s="9" t="str">
        <f>_xll.SNL.Clients.Office.Excel.Functions.SPG(A303, "IQ_PRIMARY_INDUSTRY")</f>
        <v>Specialty Chemicals</v>
      </c>
      <c r="K303" s="9" t="str">
        <f>_xll.SNL.Clients.Office.Excel.Functions.SPG(A303, "NAICS_CODE", "Primary")</f>
        <v>325 - Chemical Manufacturing</v>
      </c>
      <c r="L303" s="9" t="str">
        <f>_xll.SNL.Clients.Office.Excel.Functions.SPG(A303, "SP_TOPICTAG")</f>
        <v>Environmental Engineering</v>
      </c>
      <c r="M303" s="5">
        <f>_xll.SNL.Clients.Office.Excel.Functions.SPG(A303, "SP_PCT_SHARES_OWNED_ALL_INSTITUTIONS")</f>
        <v>82.59</v>
      </c>
      <c r="N303" s="9" t="str">
        <f>_xll.SNL.Clients.Office.Excel.Functions.SPG(A303, "RD_CREDIT_RATING_GLOBAL", "Issuer Credit Rating", "Local Currency LT|0")</f>
        <v>BBB</v>
      </c>
      <c r="O303" s="9" t="str">
        <f>_xll.SNL.Clients.Office.Excel.Functions.SPG(A303, "RD_CWOL_GLOBAL", "Issuer Credit Rating", "Local Currency LT|0")</f>
        <v>Stable</v>
      </c>
      <c r="P303" s="9" t="str">
        <f>_xll.SNL.Clients.Office.Excel.Functions.SPG(A303, "RD_RATING_ACTION_GLOBAL", "Issuer Credit Rating", "Local Currency LT|0")</f>
        <v>Upgrade | CreditWatch/Outlook (07/20/2021)</v>
      </c>
      <c r="Q303" s="10">
        <f>_xll.SNL.Clients.Office.Excel.Functions.SPG(A303, "RD_LAST_REVIEW_DATE_GLOBAL", "Issuer Credit Rating", "Local Currency LT")</f>
        <v>45642</v>
      </c>
      <c r="R303" s="10">
        <f>_xll.SNL.Clients.Office.Excel.Functions.SPG(A303, "RD_CREDIT_RATING_DATE_GLOBAL", "Issuer Credit Rating", "Local Currency LT|0")</f>
        <v>44397</v>
      </c>
      <c r="S303" s="10">
        <f>_xll.SNL.Clients.Office.Excel.Functions.SPG(A303, "RD_CREDIT_WATCH_OUTLOOK_DATE_GLOBAL", "Issuer Credit Rating", "Local Currency LT|0")</f>
        <v>44397</v>
      </c>
    </row>
    <row r="304" spans="1:19">
      <c r="A304" s="12" t="s">
        <v>1945</v>
      </c>
      <c r="B304" s="10">
        <f>_xll.SNL.Clients.Office.Excel.Functions.SPG(A304,"SP_IPO_DATE")</f>
        <v>44399</v>
      </c>
      <c r="C304" s="5">
        <f>_xll.SNL.Clients.Office.Excel.Functions.SPG(A304, "SP_VOLUME_AVG_WEEKLY_TO_SHARES_OUT", , "1M")</f>
        <v>3.8993855032738929</v>
      </c>
      <c r="D304" s="5">
        <f>_xll.SNL.Clients.Office.Excel.Functions.SPG(A304, "SP_VOLUME_AVG_WEEKLY_TO_SHARES_OUT", , "3M")</f>
        <v>3.4873819100796259</v>
      </c>
      <c r="E304" s="5">
        <f>_xll.SNL.Clients.Office.Excel.Functions.SPG(A304, "SP_VOLUME_AVG_DAILY_TO_1YR_AVG_DAILY", , "1M")</f>
        <v>107.07</v>
      </c>
      <c r="F304" s="5">
        <f>_xll.SNL.Clients.Office.Excel.Functions.SPG(A304, "SP_VOLUME_AVG_DAILY_TO_1YR_AVG_DAILY", , "3M")</f>
        <v>95.75</v>
      </c>
      <c r="G304" s="9" t="str">
        <f>_xll.SNL.Clients.Office.Excel.Functions.SPG(A304, "IQ_SECTOR")</f>
        <v>Financials</v>
      </c>
      <c r="H304" s="9" t="str">
        <f>_xll.SNL.Clients.Office.Excel.Functions.SPG(A304, "IQ_INDUSTRY_GROUP")</f>
        <v>Insurance</v>
      </c>
      <c r="I304" s="9" t="str">
        <f>_xll.SNL.Clients.Office.Excel.Functions.SPG(A304, "IQ_INDUSTRY")</f>
        <v>Insurance</v>
      </c>
      <c r="J304" s="9" t="str">
        <f>_xll.SNL.Clients.Office.Excel.Functions.SPG(A304, "IQ_PRIMARY_INDUSTRY")</f>
        <v>Insurance Brokers</v>
      </c>
      <c r="K304" s="9" t="str">
        <f>_xll.SNL.Clients.Office.Excel.Functions.SPG(A304, "NAICS_CODE", "Primary")</f>
        <v>524210 - Insurance Agencies and Brokerages</v>
      </c>
      <c r="L304" s="9" t="str">
        <f>_xll.SNL.Clients.Office.Excel.Functions.SPG(A304, "SP_TOPICTAG")</f>
        <v>Employee Benefits</v>
      </c>
      <c r="M304" s="5">
        <f>_xll.SNL.Clients.Office.Excel.Functions.SPG(A304, "SP_PCT_SHARES_OWNED_ALL_INSTITUTIONS")</f>
        <v>82.46</v>
      </c>
      <c r="N304" s="9" t="str">
        <f>_xll.SNL.Clients.Office.Excel.Functions.SPG(A304, "RD_CREDIT_RATING_GLOBAL", "Issuer Credit Rating", "Local Currency LT|0")</f>
        <v>BB-</v>
      </c>
      <c r="O304" s="9" t="str">
        <f>_xll.SNL.Clients.Office.Excel.Functions.SPG(A304, "RD_CWOL_GLOBAL", "Issuer Credit Rating", "Local Currency LT|0")</f>
        <v>Stable</v>
      </c>
      <c r="P304" s="9" t="str">
        <f>_xll.SNL.Clients.Office.Excel.Functions.SPG(A304, "RD_RATING_ACTION_GLOBAL", "Issuer Credit Rating", "Local Currency LT|0")</f>
        <v>New Rating | CreditWatch/Outlook (01/20/2022)</v>
      </c>
      <c r="Q304" s="10">
        <f>_xll.SNL.Clients.Office.Excel.Functions.SPG(A304, "RD_LAST_REVIEW_DATE_GLOBAL", "Issuer Credit Rating", "Local Currency LT")</f>
        <v>45436</v>
      </c>
      <c r="R304" s="10">
        <f>_xll.SNL.Clients.Office.Excel.Functions.SPG(A304, "RD_CREDIT_RATING_DATE_GLOBAL", "Issuer Credit Rating", "Local Currency LT|0")</f>
        <v>44581</v>
      </c>
      <c r="S304" s="10">
        <f>_xll.SNL.Clients.Office.Excel.Functions.SPG(A304, "RD_CREDIT_WATCH_OUTLOOK_DATE_GLOBAL", "Issuer Credit Rating", "Local Currency LT|0")</f>
        <v>44581</v>
      </c>
    </row>
    <row r="305" spans="1:19">
      <c r="A305" s="12" t="s">
        <v>1946</v>
      </c>
      <c r="B305" t="str">
        <f>_xll.SNL.Clients.Office.Excel.Functions.SPG(A305,"SP_IPO_DATE")</f>
        <v/>
      </c>
      <c r="C305" s="5">
        <f>_xll.SNL.Clients.Office.Excel.Functions.SPG(A305, "SP_VOLUME_AVG_WEEKLY_TO_SHARES_OUT", , "1M")</f>
        <v>4.2179459662057823</v>
      </c>
      <c r="D305" s="5">
        <f>_xll.SNL.Clients.Office.Excel.Functions.SPG(A305, "SP_VOLUME_AVG_WEEKLY_TO_SHARES_OUT", , "3M")</f>
        <v>3.5951729311994258</v>
      </c>
      <c r="E305" s="5">
        <f>_xll.SNL.Clients.Office.Excel.Functions.SPG(A305, "SP_VOLUME_AVG_DAILY_TO_1YR_AVG_DAILY", , "1M")</f>
        <v>126.41</v>
      </c>
      <c r="F305" s="5">
        <f>_xll.SNL.Clients.Office.Excel.Functions.SPG(A305, "SP_VOLUME_AVG_DAILY_TO_1YR_AVG_DAILY", , "3M")</f>
        <v>107.74</v>
      </c>
      <c r="G305" s="9" t="str">
        <f>_xll.SNL.Clients.Office.Excel.Functions.SPG(A305, "IQ_SECTOR")</f>
        <v>Industrials</v>
      </c>
      <c r="H305" s="9" t="str">
        <f>_xll.SNL.Clients.Office.Excel.Functions.SPG(A305, "IQ_INDUSTRY_GROUP")</f>
        <v>Transportation</v>
      </c>
      <c r="I305" s="9" t="str">
        <f>_xll.SNL.Clients.Office.Excel.Functions.SPG(A305, "IQ_INDUSTRY")</f>
        <v>Ground Transportation</v>
      </c>
      <c r="J305" s="9" t="str">
        <f>_xll.SNL.Clients.Office.Excel.Functions.SPG(A305, "IQ_PRIMARY_INDUSTRY")</f>
        <v>Cargo Ground Transportation</v>
      </c>
      <c r="K305" s="9" t="str">
        <f>_xll.SNL.Clients.Office.Excel.Functions.SPG(A305, "NAICS_CODE", "Primary")</f>
        <v>5321 - Automotive Equipment Rental and Leasing</v>
      </c>
      <c r="L305" s="9" t="str">
        <f>_xll.SNL.Clients.Office.Excel.Functions.SPG(A305, "SP_TOPICTAG")</f>
        <v>Fleet Management; Freight Service; Industrial Automation; Last Mile Transportation</v>
      </c>
      <c r="M305" s="5">
        <f>_xll.SNL.Clients.Office.Excel.Functions.SPG(A305, "SP_PCT_SHARES_OWNED_ALL_INSTITUTIONS")</f>
        <v>89.14</v>
      </c>
      <c r="N305" s="9" t="str">
        <f>_xll.SNL.Clients.Office.Excel.Functions.SPG(A305, "RD_CREDIT_RATING_GLOBAL", "Issuer Credit Rating", "Local Currency LT|0")</f>
        <v>BBB+</v>
      </c>
      <c r="O305" s="9" t="str">
        <f>_xll.SNL.Clients.Office.Excel.Functions.SPG(A305, "RD_CWOL_GLOBAL", "Issuer Credit Rating", "Local Currency LT|0")</f>
        <v>Stable</v>
      </c>
      <c r="P305" s="9" t="str">
        <f>_xll.SNL.Clients.Office.Excel.Functions.SPG(A305, "RD_RATING_ACTION_GLOBAL", "Issuer Credit Rating", "Local Currency LT|0")</f>
        <v>Upgrade | CreditWatch/Outlook (04/03/2023)</v>
      </c>
      <c r="Q305" s="10">
        <f>_xll.SNL.Clients.Office.Excel.Functions.SPG(A305, "RD_LAST_REVIEW_DATE_GLOBAL", "Issuer Credit Rating", "Local Currency LT")</f>
        <v>45525</v>
      </c>
      <c r="R305" s="10">
        <f>_xll.SNL.Clients.Office.Excel.Functions.SPG(A305, "RD_CREDIT_RATING_DATE_GLOBAL", "Issuer Credit Rating", "Local Currency LT|0")</f>
        <v>45019</v>
      </c>
      <c r="S305" s="10">
        <f>_xll.SNL.Clients.Office.Excel.Functions.SPG(A305, "RD_CREDIT_WATCH_OUTLOOK_DATE_GLOBAL", "Issuer Credit Rating", "Local Currency LT|0")</f>
        <v>45019</v>
      </c>
    </row>
    <row r="306" spans="1:19">
      <c r="A306" s="12" t="s">
        <v>1947</v>
      </c>
      <c r="B306" t="str">
        <f>_xll.SNL.Clients.Office.Excel.Functions.SPG(A306,"SP_IPO_DATE")</f>
        <v/>
      </c>
      <c r="C306" s="5">
        <f>_xll.SNL.Clients.Office.Excel.Functions.SPG(A306, "SP_VOLUME_AVG_WEEKLY_TO_SHARES_OUT", , "1M")</f>
        <v>3.8736789794060296</v>
      </c>
      <c r="D306" s="5">
        <f>_xll.SNL.Clients.Office.Excel.Functions.SPG(A306, "SP_VOLUME_AVG_WEEKLY_TO_SHARES_OUT", , "3M")</f>
        <v>4.1084448420936974</v>
      </c>
      <c r="E306" s="5">
        <f>_xll.SNL.Clients.Office.Excel.Functions.SPG(A306, "SP_VOLUME_AVG_DAILY_TO_1YR_AVG_DAILY", , "1M")</f>
        <v>90.11</v>
      </c>
      <c r="F306" s="5">
        <f>_xll.SNL.Clients.Office.Excel.Functions.SPG(A306, "SP_VOLUME_AVG_DAILY_TO_1YR_AVG_DAILY", , "3M")</f>
        <v>95.57</v>
      </c>
      <c r="G306" s="9" t="str">
        <f>_xll.SNL.Clients.Office.Excel.Functions.SPG(A306, "IQ_SECTOR")</f>
        <v>Real Estate</v>
      </c>
      <c r="H306" s="9" t="str">
        <f>_xll.SNL.Clients.Office.Excel.Functions.SPG(A306, "IQ_INDUSTRY_GROUP")</f>
        <v>Equity Real Estate Investment Trusts (REITs)</v>
      </c>
      <c r="I306" s="9" t="str">
        <f>_xll.SNL.Clients.Office.Excel.Functions.SPG(A306, "IQ_INDUSTRY")</f>
        <v>Health Care REITs</v>
      </c>
      <c r="J306" s="9" t="str">
        <f>_xll.SNL.Clients.Office.Excel.Functions.SPG(A306, "IQ_PRIMARY_INDUSTRY")</f>
        <v>Health Care REITs</v>
      </c>
      <c r="K306" s="9" t="str">
        <f>_xll.SNL.Clients.Office.Excel.Functions.SPG(A306, "NAICS_CODE", "Primary")</f>
        <v>531110 - Lessors of Residential Buildings and Dwellings</v>
      </c>
      <c r="L306" s="9" t="str">
        <f>_xll.SNL.Clients.Office.Excel.Functions.SPG(A306, "SP_TOPICTAG")</f>
        <v/>
      </c>
      <c r="M306" s="5">
        <f>_xll.SNL.Clients.Office.Excel.Functions.SPG(A306, "SP_PCT_SHARES_OWNED_ALL_INSTITUTIONS")</f>
        <v>96.55</v>
      </c>
      <c r="N306" s="9" t="str">
        <f>_xll.SNL.Clients.Office.Excel.Functions.SPG(A306, "RD_CREDIT_RATING_GLOBAL", "Issuer Credit Rating", "Local Currency LT|0")</f>
        <v>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(08/17/2017)</v>
      </c>
      <c r="Q306" s="10">
        <f>_xll.SNL.Clients.Office.Excel.Functions.SPG(A306, "RD_LAST_REVIEW_DATE_GLOBAL", "Issuer Credit Rating", "Local Currency LT")</f>
        <v>45673</v>
      </c>
      <c r="R306" s="10">
        <f>_xll.SNL.Clients.Office.Excel.Functions.SPG(A306, "RD_CREDIT_RATING_DATE_GLOBAL", "Issuer Credit Rating", "Local Currency LT|0")</f>
        <v>42964</v>
      </c>
      <c r="S306" s="10">
        <f>_xll.SNL.Clients.Office.Excel.Functions.SPG(A306, "RD_CREDIT_WATCH_OUTLOOK_DATE_GLOBAL", "Issuer Credit Rating", "Local Currency LT|0")</f>
        <v>42964</v>
      </c>
    </row>
    <row r="307" spans="1:19">
      <c r="A307" s="12" t="s">
        <v>1948</v>
      </c>
      <c r="B307" t="str">
        <f>_xll.SNL.Clients.Office.Excel.Functions.SPG(A307,"SP_IPO_DATE")</f>
        <v/>
      </c>
      <c r="C307" s="5">
        <f>_xll.SNL.Clients.Office.Excel.Functions.SPG(A307, "SP_VOLUME_AVG_WEEKLY_TO_SHARES_OUT", , "1M")</f>
        <v>7.5133495327229305</v>
      </c>
      <c r="D307" s="5">
        <f>_xll.SNL.Clients.Office.Excel.Functions.SPG(A307, "SP_VOLUME_AVG_WEEKLY_TO_SHARES_OUT", , "3M")</f>
        <v>6.8096058282492216</v>
      </c>
      <c r="E307" s="5">
        <f>_xll.SNL.Clients.Office.Excel.Functions.SPG(A307, "SP_VOLUME_AVG_DAILY_TO_1YR_AVG_DAILY", , "1M")</f>
        <v>101.26</v>
      </c>
      <c r="F307" s="5">
        <f>_xll.SNL.Clients.Office.Excel.Functions.SPG(A307, "SP_VOLUME_AVG_DAILY_TO_1YR_AVG_DAILY", , "3M")</f>
        <v>91.78</v>
      </c>
      <c r="G307" s="9" t="str">
        <f>_xll.SNL.Clients.Office.Excel.Functions.SPG(A307, "IQ_SECTOR")</f>
        <v>Industrials</v>
      </c>
      <c r="H307" s="9" t="str">
        <f>_xll.SNL.Clients.Office.Excel.Functions.SPG(A307, "IQ_INDUSTRY_GROUP")</f>
        <v>Transportation</v>
      </c>
      <c r="I307" s="9" t="str">
        <f>_xll.SNL.Clients.Office.Excel.Functions.SPG(A307, "IQ_INDUSTRY")</f>
        <v>Ground Transportation</v>
      </c>
      <c r="J307" s="9" t="str">
        <f>_xll.SNL.Clients.Office.Excel.Functions.SPG(A307, "IQ_PRIMARY_INDUSTRY")</f>
        <v>Cargo Ground Transportation</v>
      </c>
      <c r="K307" s="9" t="str">
        <f>_xll.SNL.Clients.Office.Excel.Functions.SPG(A307, "NAICS_CODE", "Primary")</f>
        <v>484122 - General Freight Trucking, Long-Distance, Less Than Truckload</v>
      </c>
      <c r="L307" s="9" t="str">
        <f>_xll.SNL.Clients.Office.Excel.Functions.SPG(A307, "SP_TOPICTAG")</f>
        <v>Fleet Management; Freight Service</v>
      </c>
      <c r="M307" s="5">
        <f>_xll.SNL.Clients.Office.Excel.Functions.SPG(A307, "SP_PCT_SHARES_OWNED_ALL_INSTITUTIONS")</f>
        <v>117.32</v>
      </c>
      <c r="N307" s="9" t="str">
        <f>_xll.SNL.Clients.Office.Excel.Functions.SPG(A307, "RD_CREDIT_RATING_GLOBAL", "Issuer Credit Rating", "Local Currency LT|0")</f>
        <v/>
      </c>
      <c r="O307" s="9" t="str">
        <f>_xll.SNL.Clients.Office.Excel.Functions.SPG(A307, "RD_CWOL_GLOBAL", "Issuer Credit Rating", "Local Currency LT|0")</f>
        <v/>
      </c>
      <c r="P307" s="9" t="str">
        <f>_xll.SNL.Clients.Office.Excel.Functions.SPG(A307, "RD_RATING_ACTION_GLOBAL", "Issuer Credit Rating", "Local Currency LT|0")</f>
        <v/>
      </c>
      <c r="Q307" s="10" t="str">
        <f>_xll.SNL.Clients.Office.Excel.Functions.SPG(A307, "RD_LAST_REVIEW_DATE_GLOBAL", "Issuer Credit Rating", "Local Currency LT")</f>
        <v/>
      </c>
      <c r="R307" s="10" t="str">
        <f>_xll.SNL.Clients.Office.Excel.Functions.SPG(A307, "RD_CREDIT_RATING_DATE_GLOBAL", "Issuer Credit Rating", "Local Currency LT|0")</f>
        <v/>
      </c>
      <c r="S307" s="10" t="str">
        <f>_xll.SNL.Clients.Office.Excel.Functions.SPG(A307, "RD_CREDIT_WATCH_OUTLOOK_DATE_GLOBAL", "Issuer Credit Rating", "Local Currency LT|0")</f>
        <v/>
      </c>
    </row>
    <row r="308" spans="1:19">
      <c r="A308" s="12" t="s">
        <v>1949</v>
      </c>
      <c r="B308" s="10">
        <f>_xll.SNL.Clients.Office.Excel.Functions.SPG(A308,"SP_IPO_DATE")</f>
        <v>35584</v>
      </c>
      <c r="C308" s="5">
        <f>_xll.SNL.Clients.Office.Excel.Functions.SPG(A308, "SP_VOLUME_AVG_WEEKLY_TO_SHARES_OUT", , "1M")</f>
        <v>4.5929106135304547</v>
      </c>
      <c r="D308" s="5">
        <f>_xll.SNL.Clients.Office.Excel.Functions.SPG(A308, "SP_VOLUME_AVG_WEEKLY_TO_SHARES_OUT", , "3M")</f>
        <v>4.8594015016298879</v>
      </c>
      <c r="E308" s="5">
        <f>_xll.SNL.Clients.Office.Excel.Functions.SPG(A308, "SP_VOLUME_AVG_DAILY_TO_1YR_AVG_DAILY", , "1M")</f>
        <v>76.19</v>
      </c>
      <c r="F308" s="5">
        <f>_xll.SNL.Clients.Office.Excel.Functions.SPG(A308, "SP_VOLUME_AVG_DAILY_TO_1YR_AVG_DAILY", , "3M")</f>
        <v>80.61</v>
      </c>
      <c r="G308" s="9" t="str">
        <f>_xll.SNL.Clients.Office.Excel.Functions.SPG(A308, "IQ_SECTOR")</f>
        <v>Health Care</v>
      </c>
      <c r="H308" s="9" t="str">
        <f>_xll.SNL.Clients.Office.Excel.Functions.SPG(A308, "IQ_INDUSTRY_GROUP")</f>
        <v>Pharmaceuticals, Biotechnology and Life Sciences</v>
      </c>
      <c r="I308" s="9" t="str">
        <f>_xll.SNL.Clients.Office.Excel.Functions.SPG(A308, "IQ_INDUSTRY")</f>
        <v>Biotechnology</v>
      </c>
      <c r="J308" s="9" t="str">
        <f>_xll.SNL.Clients.Office.Excel.Functions.SPG(A308, "IQ_PRIMARY_INDUSTRY")</f>
        <v>Biotechnology</v>
      </c>
      <c r="K308" s="9" t="str">
        <f>_xll.SNL.Clients.Office.Excel.Functions.SPG(A308, "NAICS_CODE", "Primary")</f>
        <v>325414 - Biological Product (except Diagnostic) Manufacturing</v>
      </c>
      <c r="L308" s="9" t="str">
        <f>_xll.SNL.Clients.Office.Excel.Functions.SPG(A308, "SP_TOPICTAG")</f>
        <v>Genetics; Central Nervous System; Genetic Disorder; Inflammation; Neurology</v>
      </c>
      <c r="M308" s="5">
        <f>_xll.SNL.Clients.Office.Excel.Functions.SPG(A308, "SP_PCT_SHARES_OWNED_ALL_INSTITUTIONS")</f>
        <v>91.77</v>
      </c>
      <c r="N308" s="9" t="str">
        <f>_xll.SNL.Clients.Office.Excel.Functions.SPG(A308, "RD_CREDIT_RATING_GLOBAL", "Issuer Credit Rating", "Local Currency LT|0")</f>
        <v/>
      </c>
      <c r="O308" s="9" t="str">
        <f>_xll.SNL.Clients.Office.Excel.Functions.SPG(A308, "RD_CWOL_GLOBAL", "Issuer Credit Rating", "Local Currency LT|0")</f>
        <v/>
      </c>
      <c r="P308" s="9" t="str">
        <f>_xll.SNL.Clients.Office.Excel.Functions.SPG(A308, "RD_RATING_ACTION_GLOBAL", "Issuer Credit Rating", "Local Currency LT|0")</f>
        <v/>
      </c>
      <c r="Q308" s="10" t="str">
        <f>_xll.SNL.Clients.Office.Excel.Functions.SPG(A308, "RD_LAST_REVIEW_DATE_GLOBAL", "Issuer Credit Rating", "Local Currency LT")</f>
        <v/>
      </c>
      <c r="R308" s="10" t="str">
        <f>_xll.SNL.Clients.Office.Excel.Functions.SPG(A308, "RD_CREDIT_RATING_DATE_GLOBAL", "Issuer Credit Rating", "Local Currency LT|0")</f>
        <v/>
      </c>
      <c r="S308" s="10" t="str">
        <f>_xll.SNL.Clients.Office.Excel.Functions.SPG(A308, "RD_CREDIT_WATCH_OUTLOOK_DATE_GLOBAL", "Issuer Credit Rating", "Local Currency LT|0")</f>
        <v/>
      </c>
    </row>
    <row r="309" spans="1:19">
      <c r="A309" s="12" t="s">
        <v>1950</v>
      </c>
      <c r="B309" t="str">
        <f>_xll.SNL.Clients.Office.Excel.Functions.SPG(A309,"SP_IPO_DATE")</f>
        <v/>
      </c>
      <c r="C309" s="5">
        <f>_xll.SNL.Clients.Office.Excel.Functions.SPG(A309, "SP_VOLUME_AVG_WEEKLY_TO_SHARES_OUT", , "1M")</f>
        <v>6.2245926212583864</v>
      </c>
      <c r="D309" s="5">
        <f>_xll.SNL.Clients.Office.Excel.Functions.SPG(A309, "SP_VOLUME_AVG_WEEKLY_TO_SHARES_OUT", , "3M")</f>
        <v>5.9940319970383484</v>
      </c>
      <c r="E309" s="5">
        <f>_xll.SNL.Clients.Office.Excel.Functions.SPG(A309, "SP_VOLUME_AVG_DAILY_TO_1YR_AVG_DAILY", , "1M")</f>
        <v>164.15</v>
      </c>
      <c r="F309" s="5">
        <f>_xll.SNL.Clients.Office.Excel.Functions.SPG(A309, "SP_VOLUME_AVG_DAILY_TO_1YR_AVG_DAILY", , "3M")</f>
        <v>158.07</v>
      </c>
      <c r="G309" s="9" t="str">
        <f>_xll.SNL.Clients.Office.Excel.Functions.SPG(A309, "IQ_SECTOR")</f>
        <v>Industrials</v>
      </c>
      <c r="H309" s="9" t="str">
        <f>_xll.SNL.Clients.Office.Excel.Functions.SPG(A309, "IQ_INDUSTRY_GROUP")</f>
        <v>Commercial and Professional Services</v>
      </c>
      <c r="I309" s="9" t="str">
        <f>_xll.SNL.Clients.Office.Excel.Functions.SPG(A309, "IQ_INDUSTRY")</f>
        <v>Professional Services</v>
      </c>
      <c r="J309" s="9" t="str">
        <f>_xll.SNL.Clients.Office.Excel.Functions.SPG(A309, "IQ_PRIMARY_INDUSTRY")</f>
        <v>Research and Consulting Services</v>
      </c>
      <c r="K309" s="9" t="str">
        <f>_xll.SNL.Clients.Office.Excel.Functions.SPG(A309, "NAICS_CODE", "Primary")</f>
        <v>541 - Professional, Scientific, and Technical Services</v>
      </c>
      <c r="L309" s="9" t="str">
        <f>_xll.SNL.Clients.Office.Excel.Functions.SPG(A309, "SP_TOPICTAG")</f>
        <v>Software Development; Cloud Management; Data Integration; Cloud Infrastructure; Cloud Storage; Artificial Intelligence</v>
      </c>
      <c r="M309" s="5">
        <f>_xll.SNL.Clients.Office.Excel.Functions.SPG(A309, "SP_PCT_SHARES_OWNED_ALL_INSTITUTIONS")</f>
        <v>77.42</v>
      </c>
      <c r="N309" s="9" t="str">
        <f>_xll.SNL.Clients.Office.Excel.Functions.SPG(A309, "RD_CREDIT_RATING_GLOBAL", "Issuer Credit Rating", "Local Currency LT|0")</f>
        <v>BB+</v>
      </c>
      <c r="O309" s="9" t="str">
        <f>_xll.SNL.Clients.Office.Excel.Functions.SPG(A309, "RD_CWOL_GLOBAL", "Issuer Credit Rating", "Local Currency LT|0")</f>
        <v>Stable</v>
      </c>
      <c r="P309" s="9" t="str">
        <f>_xll.SNL.Clients.Office.Excel.Functions.SPG(A309, "RD_RATING_ACTION_GLOBAL", "Issuer Credit Rating", "Local Currency LT|0")</f>
        <v>CreditWatch/Outlook (01/14/2021)</v>
      </c>
      <c r="Q309" s="10">
        <f>_xll.SNL.Clients.Office.Excel.Functions.SPG(A309, "RD_LAST_REVIEW_DATE_GLOBAL", "Issuer Credit Rating", "Local Currency LT")</f>
        <v>45673</v>
      </c>
      <c r="R309" s="10">
        <f>_xll.SNL.Clients.Office.Excel.Functions.SPG(A309, "RD_CREDIT_RATING_DATE_GLOBAL", "Issuer Credit Rating", "Local Currency LT|0")</f>
        <v>43480</v>
      </c>
      <c r="S309" s="10">
        <f>_xll.SNL.Clients.Office.Excel.Functions.SPG(A309, "RD_CREDIT_WATCH_OUTLOOK_DATE_GLOBAL", "Issuer Credit Rating", "Local Currency LT|0")</f>
        <v>44210</v>
      </c>
    </row>
    <row r="310" spans="1:19">
      <c r="A310" s="12" t="s">
        <v>1951</v>
      </c>
      <c r="B310" s="10">
        <f>_xll.SNL.Clients.Office.Excel.Functions.SPG(A310,"SP_IPO_DATE")</f>
        <v>29676.041666666668</v>
      </c>
      <c r="C310" s="5">
        <f>_xll.SNL.Clients.Office.Excel.Functions.SPG(A310, "SP_VOLUME_AVG_WEEKLY_TO_SHARES_OUT", , "1M")</f>
        <v>2.2347503791803698</v>
      </c>
      <c r="D310" s="5">
        <f>_xll.SNL.Clients.Office.Excel.Functions.SPG(A310, "SP_VOLUME_AVG_WEEKLY_TO_SHARES_OUT", , "3M")</f>
        <v>2.5072936694438508</v>
      </c>
      <c r="E310" s="5">
        <f>_xll.SNL.Clients.Office.Excel.Functions.SPG(A310, "SP_VOLUME_AVG_DAILY_TO_1YR_AVG_DAILY", , "1M")</f>
        <v>96.09</v>
      </c>
      <c r="F310" s="5">
        <f>_xll.SNL.Clients.Office.Excel.Functions.SPG(A310, "SP_VOLUME_AVG_DAILY_TO_1YR_AVG_DAILY", , "3M")</f>
        <v>107.81</v>
      </c>
      <c r="G310" s="9" t="str">
        <f>_xll.SNL.Clients.Office.Excel.Functions.SPG(A310, "IQ_SECTOR")</f>
        <v>Financials</v>
      </c>
      <c r="H310" s="9" t="str">
        <f>_xll.SNL.Clients.Office.Excel.Functions.SPG(A310, "IQ_INDUSTRY_GROUP")</f>
        <v>Financial Services</v>
      </c>
      <c r="I310" s="9" t="str">
        <f>_xll.SNL.Clients.Office.Excel.Functions.SPG(A310, "IQ_INDUSTRY")</f>
        <v>Capital Markets</v>
      </c>
      <c r="J310" s="9" t="str">
        <f>_xll.SNL.Clients.Office.Excel.Functions.SPG(A310, "IQ_PRIMARY_INDUSTRY")</f>
        <v>Asset Management and Custody Banks</v>
      </c>
      <c r="K310" s="9" t="str">
        <f>_xll.SNL.Clients.Office.Excel.Functions.SPG(A310, "NAICS_CODE", "Primary")</f>
        <v>525910 - Open-End Investment Funds</v>
      </c>
      <c r="L310" s="9" t="str">
        <f>_xll.SNL.Clients.Office.Excel.Functions.SPG(A310, "SP_TOPICTAG")</f>
        <v/>
      </c>
      <c r="M310" s="5">
        <f>_xll.SNL.Clients.Office.Excel.Functions.SPG(A310, "SP_PCT_SHARES_OWNED_ALL_INSTITUTIONS")</f>
        <v>73.989999999999995</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c r="A311" s="12" t="s">
        <v>1952</v>
      </c>
      <c r="B311" t="str">
        <f>_xll.SNL.Clients.Office.Excel.Functions.SPG(A311,"SP_IPO_DATE")</f>
        <v/>
      </c>
      <c r="C311" s="5">
        <f>_xll.SNL.Clients.Office.Excel.Functions.SPG(A311, "SP_VOLUME_AVG_WEEKLY_TO_SHARES_OUT", , "1M")</f>
        <v>3.7507552131400725</v>
      </c>
      <c r="D311" s="5">
        <f>_xll.SNL.Clients.Office.Excel.Functions.SPG(A311, "SP_VOLUME_AVG_WEEKLY_TO_SHARES_OUT", , "3M")</f>
        <v>2.9807336829469322</v>
      </c>
      <c r="E311" s="5">
        <f>_xll.SNL.Clients.Office.Excel.Functions.SPG(A311, "SP_VOLUME_AVG_DAILY_TO_1YR_AVG_DAILY", , "1M")</f>
        <v>125.33</v>
      </c>
      <c r="F311" s="5">
        <f>_xll.SNL.Clients.Office.Excel.Functions.SPG(A311, "SP_VOLUME_AVG_DAILY_TO_1YR_AVG_DAILY", , "3M")</f>
        <v>99.6</v>
      </c>
      <c r="G311" s="9" t="str">
        <f>_xll.SNL.Clients.Office.Excel.Functions.SPG(A311, "IQ_SECTOR")</f>
        <v>Financials</v>
      </c>
      <c r="H311" s="9" t="str">
        <f>_xll.SNL.Clients.Office.Excel.Functions.SPG(A311, "IQ_INDUSTRY_GROUP")</f>
        <v>Insurance</v>
      </c>
      <c r="I311" s="9" t="str">
        <f>_xll.SNL.Clients.Office.Excel.Functions.SPG(A311, "IQ_INDUSTRY")</f>
        <v>Insurance</v>
      </c>
      <c r="J311" s="9" t="str">
        <f>_xll.SNL.Clients.Office.Excel.Functions.SPG(A311, "IQ_PRIMARY_INDUSTRY")</f>
        <v>Property and Casualty Insurance</v>
      </c>
      <c r="K311" s="9" t="str">
        <f>_xll.SNL.Clients.Office.Excel.Functions.SPG(A311, "NAICS_CODE", "Primary")</f>
        <v>524126 - Direct Property and Casualty Insurance Carriers</v>
      </c>
      <c r="L311" s="9" t="str">
        <f>_xll.SNL.Clients.Office.Excel.Functions.SPG(A311, "SP_TOPICTAG")</f>
        <v/>
      </c>
      <c r="M311" s="5">
        <f>_xll.SNL.Clients.Office.Excel.Functions.SPG(A311, "SP_PCT_SHARES_OWNED_ALL_INSTITUTIONS")</f>
        <v>84.78</v>
      </c>
      <c r="N311" s="9" t="str">
        <f>_xll.SNL.Clients.Office.Excel.Functions.SPG(A311, "RD_CREDIT_RATING_GLOBAL", "Issuer Credit Rating", "Local Currency LT|0")</f>
        <v>BBB</v>
      </c>
      <c r="O311" s="9" t="str">
        <f>_xll.SNL.Clients.Office.Excel.Functions.SPG(A311, "RD_CWOL_GLOBAL", "Issuer Credit Rating", "Local Currency LT|0")</f>
        <v>Stable</v>
      </c>
      <c r="P311" s="9" t="str">
        <f>_xll.SNL.Clients.Office.Excel.Functions.SPG(A311, "RD_RATING_ACTION_GLOBAL", "Issuer Credit Rating", "Local Currency LT|0")</f>
        <v>Upgrade | CreditWatch/Outlook (10/25/2016)</v>
      </c>
      <c r="Q311" s="10">
        <f>_xll.SNL.Clients.Office.Excel.Functions.SPG(A311, "RD_LAST_REVIEW_DATE_GLOBAL", "Issuer Credit Rating", "Local Currency LT")</f>
        <v>45562</v>
      </c>
      <c r="R311" s="10">
        <f>_xll.SNL.Clients.Office.Excel.Functions.SPG(A311, "RD_CREDIT_RATING_DATE_GLOBAL", "Issuer Credit Rating", "Local Currency LT|0")</f>
        <v>42668</v>
      </c>
      <c r="S311" s="10">
        <f>_xll.SNL.Clients.Office.Excel.Functions.SPG(A311, "RD_CREDIT_WATCH_OUTLOOK_DATE_GLOBAL", "Issuer Credit Rating", "Local Currency LT|0")</f>
        <v>42668</v>
      </c>
    </row>
    <row r="312" spans="1:19">
      <c r="A312" s="12" t="s">
        <v>1953</v>
      </c>
      <c r="B312" s="10">
        <f>_xll.SNL.Clients.Office.Excel.Functions.SPG(A312,"SP_IPO_DATE")</f>
        <v>40247</v>
      </c>
      <c r="C312" s="5">
        <f>_xll.SNL.Clients.Office.Excel.Functions.SPG(A312, "SP_VOLUME_AVG_WEEKLY_TO_SHARES_OUT", , "1M")</f>
        <v>5.1495804456215382</v>
      </c>
      <c r="D312" s="5">
        <f>_xll.SNL.Clients.Office.Excel.Functions.SPG(A312, "SP_VOLUME_AVG_WEEKLY_TO_SHARES_OUT", , "3M")</f>
        <v>5.4019685632287793</v>
      </c>
      <c r="E312" s="5">
        <f>_xll.SNL.Clients.Office.Excel.Functions.SPG(A312, "SP_VOLUME_AVG_DAILY_TO_1YR_AVG_DAILY", , "1M")</f>
        <v>88.23</v>
      </c>
      <c r="F312" s="5">
        <f>_xll.SNL.Clients.Office.Excel.Functions.SPG(A312, "SP_VOLUME_AVG_DAILY_TO_1YR_AVG_DAILY", , "3M")</f>
        <v>92.55</v>
      </c>
      <c r="G312" s="9" t="str">
        <f>_xll.SNL.Clients.Office.Excel.Functions.SPG(A312, "IQ_SECTOR")</f>
        <v>Industrials</v>
      </c>
      <c r="H312" s="9" t="str">
        <f>_xll.SNL.Clients.Office.Excel.Functions.SPG(A312, "IQ_INDUSTRY_GROUP")</f>
        <v>Capital Goods</v>
      </c>
      <c r="I312" s="9" t="str">
        <f>_xll.SNL.Clients.Office.Excel.Functions.SPG(A312, "IQ_INDUSTRY")</f>
        <v>Electrical Equipment</v>
      </c>
      <c r="J312" s="9" t="str">
        <f>_xll.SNL.Clients.Office.Excel.Functions.SPG(A312, "IQ_PRIMARY_INDUSTRY")</f>
        <v>Electrical Components and Equipment</v>
      </c>
      <c r="K312" s="9" t="str">
        <f>_xll.SNL.Clients.Office.Excel.Functions.SPG(A312, "NAICS_CODE", "Primary")</f>
        <v>335999 - All Other Miscellaneous Electrical Equipment and Component Manufacturing</v>
      </c>
      <c r="L312" s="9" t="str">
        <f>_xll.SNL.Clients.Office.Excel.Functions.SPG(A312, "SP_TOPICTAG")</f>
        <v>Energy Management; Industrial Automation; Sensors; Electric Vehicle; Battery Energy Storage System (BESS)</v>
      </c>
      <c r="M312" s="5">
        <f>_xll.SNL.Clients.Office.Excel.Functions.SPG(A312, "SP_PCT_SHARES_OWNED_ALL_INSTITUTIONS")</f>
        <v>106.25</v>
      </c>
      <c r="N312" s="9" t="str">
        <f>_xll.SNL.Clients.Office.Excel.Functions.SPG(A312, "RD_CREDIT_RATING_GLOBAL", "Issuer Credit Rating", "Local Currency LT|0")</f>
        <v/>
      </c>
      <c r="O312" s="9" t="str">
        <f>_xll.SNL.Clients.Office.Excel.Functions.SPG(A312, "RD_CWOL_GLOBAL", "Issuer Credit Rating", "Local Currency LT|0")</f>
        <v/>
      </c>
      <c r="P312" s="9" t="str">
        <f>_xll.SNL.Clients.Office.Excel.Functions.SPG(A312, "RD_RATING_ACTION_GLOBAL", "Issuer Credit Rating", "Local Currency LT|0")</f>
        <v/>
      </c>
      <c r="Q312" s="10" t="str">
        <f>_xll.SNL.Clients.Office.Excel.Functions.SPG(A312, "RD_LAST_REVIEW_DATE_GLOBAL", "Issuer Credit Rating", "Local Currency LT")</f>
        <v/>
      </c>
      <c r="R312" s="10" t="str">
        <f>_xll.SNL.Clients.Office.Excel.Functions.SPG(A312, "RD_CREDIT_RATING_DATE_GLOBAL", "Issuer Credit Rating", "Local Currency LT|0")</f>
        <v/>
      </c>
      <c r="S312" s="10" t="str">
        <f>_xll.SNL.Clients.Office.Excel.Functions.SPG(A312, "RD_CREDIT_WATCH_OUTLOOK_DATE_GLOBAL", "Issuer Credit Rating", "Local Currency LT|0")</f>
        <v/>
      </c>
    </row>
    <row r="313" spans="1:19">
      <c r="A313" s="12" t="s">
        <v>1954</v>
      </c>
      <c r="B313" t="str">
        <f>_xll.SNL.Clients.Office.Excel.Functions.SPG(A313,"SP_IPO_DATE")</f>
        <v/>
      </c>
      <c r="C313" s="5">
        <f>_xll.SNL.Clients.Office.Excel.Functions.SPG(A313, "SP_VOLUME_AVG_WEEKLY_TO_SHARES_OUT", , "1M")</f>
        <v>3.7503885336315954</v>
      </c>
      <c r="D313" s="5">
        <f>_xll.SNL.Clients.Office.Excel.Functions.SPG(A313, "SP_VOLUME_AVG_WEEKLY_TO_SHARES_OUT", , "3M")</f>
        <v>3.3009467154632182</v>
      </c>
      <c r="E313" s="5">
        <f>_xll.SNL.Clients.Office.Excel.Functions.SPG(A313, "SP_VOLUME_AVG_DAILY_TO_1YR_AVG_DAILY", , "1M")</f>
        <v>117.13</v>
      </c>
      <c r="F313" s="5">
        <f>_xll.SNL.Clients.Office.Excel.Functions.SPG(A313, "SP_VOLUME_AVG_DAILY_TO_1YR_AVG_DAILY", , "3M")</f>
        <v>103.09</v>
      </c>
      <c r="G313" s="9" t="str">
        <f>_xll.SNL.Clients.Office.Excel.Functions.SPG(A313, "IQ_SECTOR")</f>
        <v>Consumer Discretionary</v>
      </c>
      <c r="H313" s="9" t="str">
        <f>_xll.SNL.Clients.Office.Excel.Functions.SPG(A313, "IQ_INDUSTRY_GROUP")</f>
        <v>Consumer Services</v>
      </c>
      <c r="I313" s="9" t="str">
        <f>_xll.SNL.Clients.Office.Excel.Functions.SPG(A313, "IQ_INDUSTRY")</f>
        <v>Diversified Consumer Services</v>
      </c>
      <c r="J313" s="9" t="str">
        <f>_xll.SNL.Clients.Office.Excel.Functions.SPG(A313, "IQ_PRIMARY_INDUSTRY")</f>
        <v>Specialized Consumer Services</v>
      </c>
      <c r="K313" s="9" t="str">
        <f>_xll.SNL.Clients.Office.Excel.Functions.SPG(A313, "NAICS_CODE", "Primary")</f>
        <v>812210 - Funeral Homes and Funeral Services</v>
      </c>
      <c r="L313" s="9" t="str">
        <f>_xll.SNL.Clients.Office.Excel.Functions.SPG(A313, "SP_TOPICTAG")</f>
        <v/>
      </c>
      <c r="M313" s="5">
        <f>_xll.SNL.Clients.Office.Excel.Functions.SPG(A313, "SP_PCT_SHARES_OWNED_ALL_INSTITUTIONS")</f>
        <v>83.45</v>
      </c>
      <c r="N313" s="9" t="str">
        <f>_xll.SNL.Clients.Office.Excel.Functions.SPG(A313, "RD_CREDIT_RATING_GLOBAL", "Issuer Credit Rating", "Local Currency LT|0")</f>
        <v>BB+</v>
      </c>
      <c r="O313" s="9" t="str">
        <f>_xll.SNL.Clients.Office.Excel.Functions.SPG(A313, "RD_CWOL_GLOBAL", "Issuer Credit Rating", "Local Currency LT|0")</f>
        <v>Stable</v>
      </c>
      <c r="P313" s="9" t="str">
        <f>_xll.SNL.Clients.Office.Excel.Functions.SPG(A313, "RD_RATING_ACTION_GLOBAL", "Issuer Credit Rating", "Local Currency LT|0")</f>
        <v>Upgrade | CreditWatch/Outlook (11/11/2014)</v>
      </c>
      <c r="Q313" s="10">
        <f>_xll.SNL.Clients.Office.Excel.Functions.SPG(A313, "RD_LAST_REVIEW_DATE_GLOBAL", "Issuer Credit Rating", "Local Currency LT")</f>
        <v>45331</v>
      </c>
      <c r="R313" s="10">
        <f>_xll.SNL.Clients.Office.Excel.Functions.SPG(A313, "RD_CREDIT_RATING_DATE_GLOBAL", "Issuer Credit Rating", "Local Currency LT|0")</f>
        <v>41954</v>
      </c>
      <c r="S313" s="10">
        <f>_xll.SNL.Clients.Office.Excel.Functions.SPG(A313, "RD_CREDIT_WATCH_OUTLOOK_DATE_GLOBAL", "Issuer Credit Rating", "Local Currency LT|0")</f>
        <v>41954</v>
      </c>
    </row>
    <row r="314" spans="1:19">
      <c r="A314" s="12" t="s">
        <v>1955</v>
      </c>
      <c r="B314" s="10">
        <f>_xll.SNL.Clients.Office.Excel.Functions.SPG(A314,"SP_IPO_DATE")</f>
        <v>43986</v>
      </c>
      <c r="C314" s="5">
        <f>_xll.SNL.Clients.Office.Excel.Functions.SPG(A314, "SP_VOLUME_AVG_WEEKLY_TO_SHARES_OUT", , "1M")</f>
        <v>8.6892148260733446</v>
      </c>
      <c r="D314" s="5">
        <f>_xll.SNL.Clients.Office.Excel.Functions.SPG(A314, "SP_VOLUME_AVG_WEEKLY_TO_SHARES_OUT", , "3M")</f>
        <v>13.256596185589659</v>
      </c>
      <c r="E314" s="5">
        <f>_xll.SNL.Clients.Office.Excel.Functions.SPG(A314, "SP_VOLUME_AVG_DAILY_TO_1YR_AVG_DAILY", , "1M")</f>
        <v>78.8</v>
      </c>
      <c r="F314" s="5">
        <f>_xll.SNL.Clients.Office.Excel.Functions.SPG(A314, "SP_VOLUME_AVG_DAILY_TO_1YR_AVG_DAILY", , "3M")</f>
        <v>120.21</v>
      </c>
      <c r="G314" s="9" t="str">
        <f>_xll.SNL.Clients.Office.Excel.Functions.SPG(A314, "IQ_SECTOR")</f>
        <v>Financials</v>
      </c>
      <c r="H314" s="9" t="str">
        <f>_xll.SNL.Clients.Office.Excel.Functions.SPG(A314, "IQ_INDUSTRY_GROUP")</f>
        <v>Financial Services</v>
      </c>
      <c r="I314" s="9" t="str">
        <f>_xll.SNL.Clients.Office.Excel.Functions.SPG(A314, "IQ_INDUSTRY")</f>
        <v>Financial Services</v>
      </c>
      <c r="J314" s="9" t="str">
        <f>_xll.SNL.Clients.Office.Excel.Functions.SPG(A314, "IQ_PRIMARY_INDUSTRY")</f>
        <v>Transaction and Payment Processing Services</v>
      </c>
      <c r="K314" s="9" t="str">
        <f>_xll.SNL.Clients.Office.Excel.Functions.SPG(A314, "NAICS_CODE", "Primary")</f>
        <v>522320 - Financial Transactions Processing, Reserve, and Clearinghouse Activities</v>
      </c>
      <c r="L314" s="9" t="str">
        <f>_xll.SNL.Clients.Office.Excel.Functions.SPG(A314, "SP_TOPICTAG")</f>
        <v>Software Development; Fintech; Authentication; Data Protection; Cloud Security; Payment Facilitator Enablers; Online Payments</v>
      </c>
      <c r="M314" s="5">
        <f>_xll.SNL.Clients.Office.Excel.Functions.SPG(A314, "SP_PCT_SHARES_OWNED_ALL_INSTITUTIONS")</f>
        <v>99.55</v>
      </c>
      <c r="N314" s="9" t="str">
        <f>_xll.SNL.Clients.Office.Excel.Functions.SPG(A314, "RD_CREDIT_RATING_GLOBAL", "Issuer Credit Rating", "Local Currency LT|0")</f>
        <v>NR</v>
      </c>
      <c r="O314" s="9" t="str">
        <f>_xll.SNL.Clients.Office.Excel.Functions.SPG(A314, "RD_CWOL_GLOBAL", "Issuer Credit Rating", "Local Currency LT|0")</f>
        <v>NR</v>
      </c>
      <c r="P314" s="9" t="str">
        <f>_xll.SNL.Clients.Office.Excel.Functions.SPG(A314, "RD_RATING_ACTION_GLOBAL", "Issuer Credit Rating", "Local Currency LT|0")</f>
        <v>Not Rated | CreditWatch/Outlook (07/29/2022)</v>
      </c>
      <c r="Q314" s="10">
        <f>_xll.SNL.Clients.Office.Excel.Functions.SPG(A314, "RD_LAST_REVIEW_DATE_GLOBAL", "Issuer Credit Rating", "Local Currency LT")</f>
        <v>44771</v>
      </c>
      <c r="R314" s="10">
        <f>_xll.SNL.Clients.Office.Excel.Functions.SPG(A314, "RD_CREDIT_RATING_DATE_GLOBAL", "Issuer Credit Rating", "Local Currency LT|0")</f>
        <v>44771</v>
      </c>
      <c r="S314" s="10">
        <f>_xll.SNL.Clients.Office.Excel.Functions.SPG(A314, "RD_CREDIT_WATCH_OUTLOOK_DATE_GLOBAL", "Issuer Credit Rating", "Local Currency LT|0")</f>
        <v>44771</v>
      </c>
    </row>
    <row r="315" spans="1:19">
      <c r="A315" s="12" t="s">
        <v>1956</v>
      </c>
      <c r="B315" s="10">
        <f>_xll.SNL.Clients.Office.Excel.Functions.SPG(A315,"SP_IPO_DATE")</f>
        <v>35474</v>
      </c>
      <c r="C315" s="5">
        <f>_xll.SNL.Clients.Office.Excel.Functions.SPG(A315, "SP_VOLUME_AVG_WEEKLY_TO_SHARES_OUT", , "1M")</f>
        <v>3.4120317646552345</v>
      </c>
      <c r="D315" s="5">
        <f>_xll.SNL.Clients.Office.Excel.Functions.SPG(A315, "SP_VOLUME_AVG_WEEKLY_TO_SHARES_OUT", , "3M")</f>
        <v>3.4252421095819363</v>
      </c>
      <c r="E315" s="5">
        <f>_xll.SNL.Clients.Office.Excel.Functions.SPG(A315, "SP_VOLUME_AVG_DAILY_TO_1YR_AVG_DAILY", , "1M")</f>
        <v>119.58</v>
      </c>
      <c r="F315" s="5">
        <f>_xll.SNL.Clients.Office.Excel.Functions.SPG(A315, "SP_VOLUME_AVG_DAILY_TO_1YR_AVG_DAILY", , "3M")</f>
        <v>120.04</v>
      </c>
      <c r="G315" s="9" t="str">
        <f>_xll.SNL.Clients.Office.Excel.Functions.SPG(A315, "IQ_SECTOR")</f>
        <v>Materials</v>
      </c>
      <c r="H315" s="9" t="str">
        <f>_xll.SNL.Clients.Office.Excel.Functions.SPG(A315, "IQ_INDUSTRY_GROUP")</f>
        <v>Materials</v>
      </c>
      <c r="I315" s="9" t="str">
        <f>_xll.SNL.Clients.Office.Excel.Functions.SPG(A315, "IQ_INDUSTRY")</f>
        <v>Containers and Packaging</v>
      </c>
      <c r="J315" s="9" t="str">
        <f>_xll.SNL.Clients.Office.Excel.Functions.SPG(A315, "IQ_PRIMARY_INDUSTRY")</f>
        <v>Metal, Glass and Plastic Containers</v>
      </c>
      <c r="K315" s="9" t="str">
        <f>_xll.SNL.Clients.Office.Excel.Functions.SPG(A315, "NAICS_CODE", "Primary")</f>
        <v>332431 - Metal Can Manufacturing</v>
      </c>
      <c r="L315" s="9" t="str">
        <f>_xll.SNL.Clients.Office.Excel.Functions.SPG(A315, "SP_TOPICTAG")</f>
        <v>Packaging Services</v>
      </c>
      <c r="M315" s="5">
        <f>_xll.SNL.Clients.Office.Excel.Functions.SPG(A315, "SP_PCT_SHARES_OWNED_ALL_INSTITUTIONS")</f>
        <v>73.69</v>
      </c>
      <c r="N315" s="9" t="str">
        <f>_xll.SNL.Clients.Office.Excel.Functions.SPG(A315, "RD_CREDIT_RATING_GLOBAL", "Issuer Credit Rating", "Local Currency LT|0")</f>
        <v>BB+</v>
      </c>
      <c r="O315" s="9" t="str">
        <f>_xll.SNL.Clients.Office.Excel.Functions.SPG(A315, "RD_CWOL_GLOBAL", "Issuer Credit Rating", "Local Currency LT|0")</f>
        <v>Stable</v>
      </c>
      <c r="P315" s="9" t="str">
        <f>_xll.SNL.Clients.Office.Excel.Functions.SPG(A315, "RD_RATING_ACTION_GLOBAL", "Issuer Credit Rating", "Local Currency LT|0")</f>
        <v>CreditWatch/Outlook (02/03/2021)</v>
      </c>
      <c r="Q315" s="10">
        <f>_xll.SNL.Clients.Office.Excel.Functions.SPG(A315, "RD_LAST_REVIEW_DATE_GLOBAL", "Issuer Credit Rating", "Local Currency LT")</f>
        <v>45350</v>
      </c>
      <c r="R315" s="10">
        <f>_xll.SNL.Clients.Office.Excel.Functions.SPG(A315, "RD_CREDIT_RATING_DATE_GLOBAL", "Issuer Credit Rating", "Local Currency LT|0")</f>
        <v>38756</v>
      </c>
      <c r="S315" s="10">
        <f>_xll.SNL.Clients.Office.Excel.Functions.SPG(A315, "RD_CREDIT_WATCH_OUTLOOK_DATE_GLOBAL", "Issuer Credit Rating", "Local Currency LT|0")</f>
        <v>44230</v>
      </c>
    </row>
    <row r="316" spans="1:19">
      <c r="A316" s="12" t="s">
        <v>1957</v>
      </c>
      <c r="B316" s="10">
        <f>_xll.SNL.Clients.Office.Excel.Functions.SPG(A316,"SP_IPO_DATE")</f>
        <v>36608.041666666664</v>
      </c>
      <c r="C316" s="5">
        <f>_xll.SNL.Clients.Office.Excel.Functions.SPG(A316, "SP_VOLUME_AVG_WEEKLY_TO_SHARES_OUT", , "1M")</f>
        <v>6.2136464349592337</v>
      </c>
      <c r="D316" s="5">
        <f>_xll.SNL.Clients.Office.Excel.Functions.SPG(A316, "SP_VOLUME_AVG_WEEKLY_TO_SHARES_OUT", , "3M")</f>
        <v>5.0550342933897614</v>
      </c>
      <c r="E316" s="5">
        <f>_xll.SNL.Clients.Office.Excel.Functions.SPG(A316, "SP_VOLUME_AVG_DAILY_TO_1YR_AVG_DAILY", , "1M")</f>
        <v>133.49</v>
      </c>
      <c r="F316" s="5">
        <f>_xll.SNL.Clients.Office.Excel.Functions.SPG(A316, "SP_VOLUME_AVG_DAILY_TO_1YR_AVG_DAILY", , "3M")</f>
        <v>108.6</v>
      </c>
      <c r="G316" s="9" t="str">
        <f>_xll.SNL.Clients.Office.Excel.Functions.SPG(A316, "IQ_SECTOR")</f>
        <v>Information Technology</v>
      </c>
      <c r="H316" s="9" t="str">
        <f>_xll.SNL.Clients.Office.Excel.Functions.SPG(A316, "IQ_INDUSTRY_GROUP")</f>
        <v>Semiconductors and Semiconductor Equipment</v>
      </c>
      <c r="I316" s="9" t="str">
        <f>_xll.SNL.Clients.Office.Excel.Functions.SPG(A316, "IQ_INDUSTRY")</f>
        <v>Semiconductors and Semiconductor Equipment</v>
      </c>
      <c r="J316" s="9" t="str">
        <f>_xll.SNL.Clients.Office.Excel.Functions.SPG(A316, "IQ_PRIMARY_INDUSTRY")</f>
        <v>Semiconductors</v>
      </c>
      <c r="K316" s="9" t="str">
        <f>_xll.SNL.Clients.Office.Excel.Functions.SPG(A316, "NAICS_CODE", "Primary")</f>
        <v>334413 - Semiconductor and Related Device Manufacturing</v>
      </c>
      <c r="L316" s="9" t="str">
        <f>_xll.SNL.Clients.Office.Excel.Functions.SPG(A316, "SP_TOPICTAG")</f>
        <v>Industrial Automation; Sensors; Smart Building; Smart Cities; Wearables; Data Protection; Smart Energy</v>
      </c>
      <c r="M316" s="5">
        <f>_xll.SNL.Clients.Office.Excel.Functions.SPG(A316, "SP_PCT_SHARES_OWNED_ALL_INSTITUTIONS")</f>
        <v>102.34</v>
      </c>
      <c r="N316" s="9" t="str">
        <f>_xll.SNL.Clients.Office.Excel.Functions.SPG(A316, "RD_CREDIT_RATING_GLOBAL", "Issuer Credit Rating", "Local Currency LT|0")</f>
        <v/>
      </c>
      <c r="O316" s="9" t="str">
        <f>_xll.SNL.Clients.Office.Excel.Functions.SPG(A316, "RD_CWOL_GLOBAL", "Issuer Credit Rating", "Local Currency LT|0")</f>
        <v/>
      </c>
      <c r="P316" s="9" t="str">
        <f>_xll.SNL.Clients.Office.Excel.Functions.SPG(A316, "RD_RATING_ACTION_GLOBAL", "Issuer Credit Rating", "Local Currency LT|0")</f>
        <v/>
      </c>
      <c r="Q316" s="10" t="str">
        <f>_xll.SNL.Clients.Office.Excel.Functions.SPG(A316, "RD_LAST_REVIEW_DATE_GLOBAL", "Issuer Credit Rating", "Local Currency LT")</f>
        <v/>
      </c>
      <c r="R316" s="10" t="str">
        <f>_xll.SNL.Clients.Office.Excel.Functions.SPG(A316, "RD_CREDIT_RATING_DATE_GLOBAL", "Issuer Credit Rating", "Local Currency LT|0")</f>
        <v/>
      </c>
      <c r="S316" s="10" t="str">
        <f>_xll.SNL.Clients.Office.Excel.Functions.SPG(A316, "RD_CREDIT_WATCH_OUTLOOK_DATE_GLOBAL", "Issuer Credit Rating", "Local Currency LT|0")</f>
        <v/>
      </c>
    </row>
    <row r="317" spans="1:19">
      <c r="A317" s="12" t="s">
        <v>1958</v>
      </c>
      <c r="B317" t="str">
        <f>_xll.SNL.Clients.Office.Excel.Functions.SPG(A317,"SP_IPO_DATE")</f>
        <v/>
      </c>
      <c r="C317" s="5">
        <f>_xll.SNL.Clients.Office.Excel.Functions.SPG(A317, "SP_VOLUME_AVG_WEEKLY_TO_SHARES_OUT", , "1M")</f>
        <v>3.0027477185708142</v>
      </c>
      <c r="D317" s="5">
        <f>_xll.SNL.Clients.Office.Excel.Functions.SPG(A317, "SP_VOLUME_AVG_WEEKLY_TO_SHARES_OUT", , "3M")</f>
        <v>2.6478893296512767</v>
      </c>
      <c r="E317" s="5">
        <f>_xll.SNL.Clients.Office.Excel.Functions.SPG(A317, "SP_VOLUME_AVG_DAILY_TO_1YR_AVG_DAILY", , "1M")</f>
        <v>91.46</v>
      </c>
      <c r="F317" s="5">
        <f>_xll.SNL.Clients.Office.Excel.Functions.SPG(A317, "SP_VOLUME_AVG_DAILY_TO_1YR_AVG_DAILY", , "3M")</f>
        <v>80.66</v>
      </c>
      <c r="G317" s="9" t="str">
        <f>_xll.SNL.Clients.Office.Excel.Functions.SPG(A317, "IQ_SECTOR")</f>
        <v>Industrials</v>
      </c>
      <c r="H317" s="9" t="str">
        <f>_xll.SNL.Clients.Office.Excel.Functions.SPG(A317, "IQ_INDUSTRY_GROUP")</f>
        <v>Capital Goods</v>
      </c>
      <c r="I317" s="9" t="str">
        <f>_xll.SNL.Clients.Office.Excel.Functions.SPG(A317, "IQ_INDUSTRY")</f>
        <v>Building Products</v>
      </c>
      <c r="J317" s="9" t="str">
        <f>_xll.SNL.Clients.Office.Excel.Functions.SPG(A317, "IQ_PRIMARY_INDUSTRY")</f>
        <v>Building Products</v>
      </c>
      <c r="K317" s="9" t="str">
        <f>_xll.SNL.Clients.Office.Excel.Functions.SPG(A317, "NAICS_CODE", "Primary")</f>
        <v>332 - Fabricated Metal Product Manufacturing</v>
      </c>
      <c r="L317" s="9" t="str">
        <f>_xll.SNL.Clients.Office.Excel.Functions.SPG(A317, "SP_TOPICTAG")</f>
        <v>Process Automation; 3D Printing</v>
      </c>
      <c r="M317" s="5">
        <f>_xll.SNL.Clients.Office.Excel.Functions.SPG(A317, "SP_PCT_SHARES_OWNED_ALL_INSTITUTIONS")</f>
        <v>98.62</v>
      </c>
      <c r="N317" s="9" t="str">
        <f>_xll.SNL.Clients.Office.Excel.Functions.SPG(A317, "RD_CREDIT_RATING_GLOBAL", "Issuer Credit Rating", "Local Currency LT|0")</f>
        <v/>
      </c>
      <c r="O317" s="9" t="str">
        <f>_xll.SNL.Clients.Office.Excel.Functions.SPG(A317, "RD_CWOL_GLOBAL", "Issuer Credit Rating", "Local Currency LT|0")</f>
        <v/>
      </c>
      <c r="P317" s="9" t="str">
        <f>_xll.SNL.Clients.Office.Excel.Functions.SPG(A317, "RD_RATING_ACTION_GLOBAL", "Issuer Credit Rating", "Local Currency LT|0")</f>
        <v/>
      </c>
      <c r="Q317" s="10" t="str">
        <f>_xll.SNL.Clients.Office.Excel.Functions.SPG(A317, "RD_LAST_REVIEW_DATE_GLOBAL", "Issuer Credit Rating", "Local Currency LT")</f>
        <v/>
      </c>
      <c r="R317" s="10" t="str">
        <f>_xll.SNL.Clients.Office.Excel.Functions.SPG(A317, "RD_CREDIT_RATING_DATE_GLOBAL", "Issuer Credit Rating", "Local Currency LT|0")</f>
        <v/>
      </c>
      <c r="S317" s="10" t="str">
        <f>_xll.SNL.Clients.Office.Excel.Functions.SPG(A317, "RD_CREDIT_WATCH_OUTLOOK_DATE_GLOBAL", "Issuer Credit Rating", "Local Currency LT|0")</f>
        <v/>
      </c>
    </row>
    <row r="318" spans="1:19">
      <c r="A318" s="12" t="s">
        <v>1959</v>
      </c>
      <c r="B318" s="10">
        <f>_xll.SNL.Clients.Office.Excel.Functions.SPG(A318,"SP_IPO_DATE")</f>
        <v>36320</v>
      </c>
      <c r="C318" s="5">
        <f>_xll.SNL.Clients.Office.Excel.Functions.SPG(A318, "SP_VOLUME_AVG_WEEKLY_TO_SHARES_OUT", , "1M")</f>
        <v>10.175473684080446</v>
      </c>
      <c r="D318" s="5">
        <f>_xll.SNL.Clients.Office.Excel.Functions.SPG(A318, "SP_VOLUME_AVG_WEEKLY_TO_SHARES_OUT", , "3M")</f>
        <v>7.8419576269899576</v>
      </c>
      <c r="E318" s="5">
        <f>_xll.SNL.Clients.Office.Excel.Functions.SPG(A318, "SP_VOLUME_AVG_DAILY_TO_1YR_AVG_DAILY", , "1M")</f>
        <v>137.94999999999999</v>
      </c>
      <c r="F318" s="5">
        <f>_xll.SNL.Clients.Office.Excel.Functions.SPG(A318, "SP_VOLUME_AVG_DAILY_TO_1YR_AVG_DAILY", , "3M")</f>
        <v>106.31</v>
      </c>
      <c r="G318" s="9" t="str">
        <f>_xll.SNL.Clients.Office.Excel.Functions.SPG(A318, "IQ_SECTOR")</f>
        <v>Consumer Discretionary</v>
      </c>
      <c r="H318" s="9" t="str">
        <f>_xll.SNL.Clients.Office.Excel.Functions.SPG(A318, "IQ_INDUSTRY_GROUP")</f>
        <v>Consumer Durables and Apparel</v>
      </c>
      <c r="I318" s="9" t="str">
        <f>_xll.SNL.Clients.Office.Excel.Functions.SPG(A318, "IQ_INDUSTRY")</f>
        <v>Textiles, Apparel and Luxury Goods</v>
      </c>
      <c r="J318" s="9" t="str">
        <f>_xll.SNL.Clients.Office.Excel.Functions.SPG(A318, "IQ_PRIMARY_INDUSTRY")</f>
        <v>Footwear</v>
      </c>
      <c r="K318" s="9" t="str">
        <f>_xll.SNL.Clients.Office.Excel.Functions.SPG(A318, "NAICS_CODE", "Primary")</f>
        <v>31621 - Footwear Manufacturing</v>
      </c>
      <c r="L318" s="9" t="str">
        <f>_xll.SNL.Clients.Office.Excel.Functions.SPG(A318, "SP_TOPICTAG")</f>
        <v>Lifestyle; Brand Marketing</v>
      </c>
      <c r="M318" s="5">
        <f>_xll.SNL.Clients.Office.Excel.Functions.SPG(A318, "SP_PCT_SHARES_OWNED_ALL_INSTITUTIONS")</f>
        <v>80.010000000000005</v>
      </c>
      <c r="N318" s="9" t="str">
        <f>_xll.SNL.Clients.Office.Excel.Functions.SPG(A318, "RD_CREDIT_RATING_GLOBAL", "Issuer Credit Rating", "Local Currency LT|0")</f>
        <v/>
      </c>
      <c r="O318" s="9" t="str">
        <f>_xll.SNL.Clients.Office.Excel.Functions.SPG(A318, "RD_CWOL_GLOBAL", "Issuer Credit Rating", "Local Currency LT|0")</f>
        <v/>
      </c>
      <c r="P318" s="9" t="str">
        <f>_xll.SNL.Clients.Office.Excel.Functions.SPG(A318, "RD_RATING_ACTION_GLOBAL", "Issuer Credit Rating", "Local Currency LT|0")</f>
        <v/>
      </c>
      <c r="Q318" s="10" t="str">
        <f>_xll.SNL.Clients.Office.Excel.Functions.SPG(A318, "RD_LAST_REVIEW_DATE_GLOBAL", "Issuer Credit Rating", "Local Currency LT")</f>
        <v/>
      </c>
      <c r="R318" s="10" t="str">
        <f>_xll.SNL.Clients.Office.Excel.Functions.SPG(A318, "RD_CREDIT_RATING_DATE_GLOBAL", "Issuer Credit Rating", "Local Currency LT|0")</f>
        <v/>
      </c>
      <c r="S318" s="10" t="str">
        <f>_xll.SNL.Clients.Office.Excel.Functions.SPG(A318, "RD_CREDIT_WATCH_OUTLOOK_DATE_GLOBAL", "Issuer Credit Rating", "Local Currency LT|0")</f>
        <v/>
      </c>
    </row>
    <row r="319" spans="1:19">
      <c r="A319" s="12" t="s">
        <v>1960</v>
      </c>
      <c r="B319" t="str">
        <f>_xll.SNL.Clients.Office.Excel.Functions.SPG(A319,"SP_IPO_DATE")</f>
        <v/>
      </c>
      <c r="C319" s="5">
        <f>_xll.SNL.Clients.Office.Excel.Functions.SPG(A319, "SP_VOLUME_AVG_WEEKLY_TO_SHARES_OUT", , "1M")</f>
        <v>6.2142614973746149</v>
      </c>
      <c r="D319" s="5">
        <f>_xll.SNL.Clients.Office.Excel.Functions.SPG(A319, "SP_VOLUME_AVG_WEEKLY_TO_SHARES_OUT", , "3M")</f>
        <v>6.2534395314608124</v>
      </c>
      <c r="E319" s="5">
        <f>_xll.SNL.Clients.Office.Excel.Functions.SPG(A319, "SP_VOLUME_AVG_DAILY_TO_1YR_AVG_DAILY", , "1M")</f>
        <v>132.38999999999999</v>
      </c>
      <c r="F319" s="5">
        <f>_xll.SNL.Clients.Office.Excel.Functions.SPG(A319, "SP_VOLUME_AVG_DAILY_TO_1YR_AVG_DAILY", , "3M")</f>
        <v>133.22999999999999</v>
      </c>
      <c r="G319" s="9" t="str">
        <f>_xll.SNL.Clients.Office.Excel.Functions.SPG(A319, "IQ_SECTOR")</f>
        <v>Financials</v>
      </c>
      <c r="H319" s="9" t="str">
        <f>_xll.SNL.Clients.Office.Excel.Functions.SPG(A319, "IQ_INDUSTRY_GROUP")</f>
        <v>Financial Services</v>
      </c>
      <c r="I319" s="9" t="str">
        <f>_xll.SNL.Clients.Office.Excel.Functions.SPG(A319, "IQ_INDUSTRY")</f>
        <v>Consumer Finance</v>
      </c>
      <c r="J319" s="9" t="str">
        <f>_xll.SNL.Clients.Office.Excel.Functions.SPG(A319, "IQ_PRIMARY_INDUSTRY")</f>
        <v>Consumer Finance</v>
      </c>
      <c r="K319" s="9" t="str">
        <f>_xll.SNL.Clients.Office.Excel.Functions.SPG(A319, "NAICS_CODE", "Primary")</f>
        <v>5222 - Nondepository Credit Intermediation</v>
      </c>
      <c r="L319" s="9" t="str">
        <f>_xll.SNL.Clients.Office.Excel.Functions.SPG(A319, "SP_TOPICTAG")</f>
        <v>Consumer Lending</v>
      </c>
      <c r="M319" s="5">
        <f>_xll.SNL.Clients.Office.Excel.Functions.SPG(A319, "SP_PCT_SHARES_OWNED_ALL_INSTITUTIONS")</f>
        <v>88.55</v>
      </c>
      <c r="N319" s="9" t="str">
        <f>_xll.SNL.Clients.Office.Excel.Functions.SPG(A319, "RD_CREDIT_RATING_GLOBAL", "Issuer Credit Rating", "Local Currency LT|0")</f>
        <v>BB+</v>
      </c>
      <c r="O319" s="9" t="str">
        <f>_xll.SNL.Clients.Office.Excel.Functions.SPG(A319, "RD_CWOL_GLOBAL", "Issuer Credit Rating", "Local Currency LT|0")</f>
        <v>Stable</v>
      </c>
      <c r="P319" s="9" t="str">
        <f>_xll.SNL.Clients.Office.Excel.Functions.SPG(A319, "RD_RATING_ACTION_GLOBAL", "Issuer Credit Rating", "Local Currency LT|0")</f>
        <v>CreditWatch/Outlook (03/25/2021)</v>
      </c>
      <c r="Q319" s="10">
        <f>_xll.SNL.Clients.Office.Excel.Functions.SPG(A319, "RD_LAST_REVIEW_DATE_GLOBAL", "Issuer Credit Rating", "Local Currency LT")</f>
        <v>45379</v>
      </c>
      <c r="R319" s="10">
        <f>_xll.SNL.Clients.Office.Excel.Functions.SPG(A319, "RD_CREDIT_RATING_DATE_GLOBAL", "Issuer Credit Rating", "Local Currency LT|0")</f>
        <v>42816</v>
      </c>
      <c r="S319" s="10">
        <f>_xll.SNL.Clients.Office.Excel.Functions.SPG(A319, "RD_CREDIT_WATCH_OUTLOOK_DATE_GLOBAL", "Issuer Credit Rating", "Local Currency LT|0")</f>
        <v>44280</v>
      </c>
    </row>
    <row r="320" spans="1:19">
      <c r="A320" s="12" t="s">
        <v>1961</v>
      </c>
      <c r="B320" t="str">
        <f>_xll.SNL.Clients.Office.Excel.Functions.SPG(A320,"SP_IPO_DATE")</f>
        <v/>
      </c>
      <c r="C320" s="5">
        <f>_xll.SNL.Clients.Office.Excel.Functions.SPG(A320, "SP_VOLUME_AVG_WEEKLY_TO_SHARES_OUT", , "1M")</f>
        <v>3.611036552378323</v>
      </c>
      <c r="D320" s="5">
        <f>_xll.SNL.Clients.Office.Excel.Functions.SPG(A320, "SP_VOLUME_AVG_WEEKLY_TO_SHARES_OUT", , "3M")</f>
        <v>3.5738267752536959</v>
      </c>
      <c r="E320" s="5">
        <f>_xll.SNL.Clients.Office.Excel.Functions.SPG(A320, "SP_VOLUME_AVG_DAILY_TO_1YR_AVG_DAILY", , "1M")</f>
        <v>107.22</v>
      </c>
      <c r="F320" s="5">
        <f>_xll.SNL.Clients.Office.Excel.Functions.SPG(A320, "SP_VOLUME_AVG_DAILY_TO_1YR_AVG_DAILY", , "3M")</f>
        <v>106.11</v>
      </c>
      <c r="G320" s="9" t="str">
        <f>_xll.SNL.Clients.Office.Excel.Functions.SPG(A320, "IQ_SECTOR")</f>
        <v>Materials</v>
      </c>
      <c r="H320" s="9" t="str">
        <f>_xll.SNL.Clients.Office.Excel.Functions.SPG(A320, "IQ_INDUSTRY_GROUP")</f>
        <v>Materials</v>
      </c>
      <c r="I320" s="9" t="str">
        <f>_xll.SNL.Clients.Office.Excel.Functions.SPG(A320, "IQ_INDUSTRY")</f>
        <v>Containers and Packaging</v>
      </c>
      <c r="J320" s="9" t="str">
        <f>_xll.SNL.Clients.Office.Excel.Functions.SPG(A320, "IQ_PRIMARY_INDUSTRY")</f>
        <v>Paper and Plastic Packaging Products and Materials</v>
      </c>
      <c r="K320" s="9" t="str">
        <f>_xll.SNL.Clients.Office.Excel.Functions.SPG(A320, "NAICS_CODE", "Primary")</f>
        <v>32221 - Paperboard Container Manufacturing</v>
      </c>
      <c r="L320" s="9" t="str">
        <f>_xll.SNL.Clients.Office.Excel.Functions.SPG(A320, "SP_TOPICTAG")</f>
        <v>Packaging Services; Biomass Energy</v>
      </c>
      <c r="M320" s="5">
        <f>_xll.SNL.Clients.Office.Excel.Functions.SPG(A320, "SP_PCT_SHARES_OWNED_ALL_INSTITUTIONS")</f>
        <v>78.37</v>
      </c>
      <c r="N320" s="9" t="str">
        <f>_xll.SNL.Clients.Office.Excel.Functions.SPG(A320, "RD_CREDIT_RATING_GLOBAL", "Issuer Credit Rating", "Local Currency LT|0")</f>
        <v>BBB-</v>
      </c>
      <c r="O320" s="9" t="str">
        <f>_xll.SNL.Clients.Office.Excel.Functions.SPG(A320, "RD_CWOL_GLOBAL", "Issuer Credit Rating", "Local Currency LT|0")</f>
        <v>Stable</v>
      </c>
      <c r="P320" s="9" t="str">
        <f>_xll.SNL.Clients.Office.Excel.Functions.SPG(A320, "RD_RATING_ACTION_GLOBAL", "Issuer Credit Rating", "Local Currency LT|0")</f>
        <v>Downgrade | CreditWatch/Outlook (12/04/2024)</v>
      </c>
      <c r="Q320" s="10">
        <f>_xll.SNL.Clients.Office.Excel.Functions.SPG(A320, "RD_LAST_REVIEW_DATE_GLOBAL", "Issuer Credit Rating", "Local Currency LT")</f>
        <v>45630</v>
      </c>
      <c r="R320" s="10">
        <f>_xll.SNL.Clients.Office.Excel.Functions.SPG(A320, "RD_CREDIT_RATING_DATE_GLOBAL", "Issuer Credit Rating", "Local Currency LT|0")</f>
        <v>45630</v>
      </c>
      <c r="S320" s="10">
        <f>_xll.SNL.Clients.Office.Excel.Functions.SPG(A320, "RD_CREDIT_WATCH_OUTLOOK_DATE_GLOBAL", "Issuer Credit Rating", "Local Currency LT|0")</f>
        <v>45630</v>
      </c>
    </row>
    <row r="321" spans="1:19">
      <c r="A321" s="12" t="s">
        <v>1962</v>
      </c>
      <c r="B321" s="10">
        <f>_xll.SNL.Clients.Office.Excel.Functions.SPG(A321,"SP_IPO_DATE")</f>
        <v>44154</v>
      </c>
      <c r="C321" s="5">
        <f>_xll.SNL.Clients.Office.Excel.Functions.SPG(A321, "SP_VOLUME_AVG_WEEKLY_TO_SHARES_OUT", , "1M")</f>
        <v>1.5928974890506282</v>
      </c>
      <c r="D321" s="5">
        <f>_xll.SNL.Clients.Office.Excel.Functions.SPG(A321, "SP_VOLUME_AVG_WEEKLY_TO_SHARES_OUT", , "3M")</f>
        <v>2.1430801313892056</v>
      </c>
      <c r="E321" s="5">
        <f>_xll.SNL.Clients.Office.Excel.Functions.SPG(A321, "SP_VOLUME_AVG_DAILY_TO_1YR_AVG_DAILY", , "1M")</f>
        <v>66.87</v>
      </c>
      <c r="F321" s="5">
        <f>_xll.SNL.Clients.Office.Excel.Functions.SPG(A321, "SP_VOLUME_AVG_DAILY_TO_1YR_AVG_DAILY", , "3M")</f>
        <v>89.97</v>
      </c>
      <c r="G321" s="9" t="str">
        <f>_xll.SNL.Clients.Office.Excel.Functions.SPG(A321, "IQ_SECTOR")</f>
        <v>Health Care</v>
      </c>
      <c r="H321" s="9" t="str">
        <f>_xll.SNL.Clients.Office.Excel.Functions.SPG(A321, "IQ_INDUSTRY_GROUP")</f>
        <v>Pharmaceuticals, Biotechnology and Life Sciences</v>
      </c>
      <c r="I321" s="9" t="str">
        <f>_xll.SNL.Clients.Office.Excel.Functions.SPG(A321, "IQ_INDUSTRY")</f>
        <v>Life Sciences Tools and Services</v>
      </c>
      <c r="J321" s="9" t="str">
        <f>_xll.SNL.Clients.Office.Excel.Functions.SPG(A321, "IQ_PRIMARY_INDUSTRY")</f>
        <v>Life Sciences Tools and Services</v>
      </c>
      <c r="K321" s="9" t="str">
        <f>_xll.SNL.Clients.Office.Excel.Functions.SPG(A321, "NAICS_CODE", "Primary")</f>
        <v>541715 - Research and Development in the Physical, Engineering, and Life Sciences (except Nanotechnology and Biotechnology)</v>
      </c>
      <c r="L321" s="9" t="str">
        <f>_xll.SNL.Clients.Office.Excel.Functions.SPG(A321, "SP_TOPICTAG")</f>
        <v>Farming; Livestock; Conventional Nuclear; Alternative Medicine; Oncology</v>
      </c>
      <c r="M321" s="5">
        <f>_xll.SNL.Clients.Office.Excel.Functions.SPG(A321, "SP_PCT_SHARES_OWNED_ALL_INSTITUTIONS")</f>
        <v>43.79</v>
      </c>
      <c r="N321" s="9" t="str">
        <f>_xll.SNL.Clients.Office.Excel.Functions.SPG(A321, "RD_CREDIT_RATING_GLOBAL", "Issuer Credit Rating", "Local Currency LT|0")</f>
        <v/>
      </c>
      <c r="O321" s="9" t="str">
        <f>_xll.SNL.Clients.Office.Excel.Functions.SPG(A321, "RD_CWOL_GLOBAL", "Issuer Credit Rating", "Local Currency LT|0")</f>
        <v/>
      </c>
      <c r="P321" s="9" t="str">
        <f>_xll.SNL.Clients.Office.Excel.Functions.SPG(A321, "RD_RATING_ACTION_GLOBAL", "Issuer Credit Rating", "Local Currency LT|0")</f>
        <v/>
      </c>
      <c r="Q321" s="10" t="str">
        <f>_xll.SNL.Clients.Office.Excel.Functions.SPG(A321, "RD_LAST_REVIEW_DATE_GLOBAL", "Issuer Credit Rating", "Local Currency LT")</f>
        <v/>
      </c>
      <c r="R321" s="10" t="str">
        <f>_xll.SNL.Clients.Office.Excel.Functions.SPG(A321, "RD_CREDIT_RATING_DATE_GLOBAL", "Issuer Credit Rating", "Local Currency LT|0")</f>
        <v/>
      </c>
      <c r="S321" s="10" t="str">
        <f>_xll.SNL.Clients.Office.Excel.Functions.SPG(A321, "RD_CREDIT_WATCH_OUTLOOK_DATE_GLOBAL", "Issuer Credit Rating", "Local Currency LT|0")</f>
        <v/>
      </c>
    </row>
    <row r="322" spans="1:19">
      <c r="A322" s="12" t="s">
        <v>1963</v>
      </c>
      <c r="B322" t="str">
        <f>_xll.SNL.Clients.Office.Excel.Functions.SPG(A322,"SP_IPO_DATE")</f>
        <v/>
      </c>
      <c r="C322" s="5">
        <f>_xll.SNL.Clients.Office.Excel.Functions.SPG(A322, "SP_VOLUME_AVG_WEEKLY_TO_SHARES_OUT", , "1M")</f>
        <v>4.0443384589603646</v>
      </c>
      <c r="D322" s="5">
        <f>_xll.SNL.Clients.Office.Excel.Functions.SPG(A322, "SP_VOLUME_AVG_WEEKLY_TO_SHARES_OUT", , "3M")</f>
        <v>3.6972106744698183</v>
      </c>
      <c r="E322" s="5">
        <f>_xll.SNL.Clients.Office.Excel.Functions.SPG(A322, "SP_VOLUME_AVG_DAILY_TO_1YR_AVG_DAILY", , "1M")</f>
        <v>146.79</v>
      </c>
      <c r="F322" s="5">
        <f>_xll.SNL.Clients.Office.Excel.Functions.SPG(A322, "SP_VOLUME_AVG_DAILY_TO_1YR_AVG_DAILY", , "3M")</f>
        <v>134.19</v>
      </c>
      <c r="G322" s="9" t="str">
        <f>_xll.SNL.Clients.Office.Excel.Functions.SPG(A322, "IQ_SECTOR")</f>
        <v>Financials</v>
      </c>
      <c r="H322" s="9" t="str">
        <f>_xll.SNL.Clients.Office.Excel.Functions.SPG(A322, "IQ_INDUSTRY_GROUP")</f>
        <v>Banks</v>
      </c>
      <c r="I322" s="9" t="str">
        <f>_xll.SNL.Clients.Office.Excel.Functions.SPG(A322, "IQ_INDUSTRY")</f>
        <v>Banks</v>
      </c>
      <c r="J322" s="9" t="str">
        <f>_xll.SNL.Clients.Office.Excel.Functions.SPG(A322, "IQ_PRIMARY_INDUSTRY")</f>
        <v>Regional Banks</v>
      </c>
      <c r="K322" s="9" t="str">
        <f>_xll.SNL.Clients.Office.Excel.Functions.SPG(A322, "NAICS_CODE", "Primary")</f>
        <v>522110 - Commercial Banking</v>
      </c>
      <c r="L322" s="9" t="str">
        <f>_xll.SNL.Clients.Office.Excel.Functions.SPG(A322, "SP_TOPICTAG")</f>
        <v>Consumer Lending; Digital Brokerage</v>
      </c>
      <c r="M322" s="5">
        <f>_xll.SNL.Clients.Office.Excel.Functions.SPG(A322, "SP_PCT_SHARES_OWNED_ALL_INSTITUTIONS")</f>
        <v>70.569999999999993</v>
      </c>
      <c r="N322" s="9" t="str">
        <f>_xll.SNL.Clients.Office.Excel.Functions.SPG(A322, "RD_CREDIT_RATING_GLOBAL", "Issuer Credit Rating", "Local Currency LT|0")</f>
        <v/>
      </c>
      <c r="O322" s="9" t="str">
        <f>_xll.SNL.Clients.Office.Excel.Functions.SPG(A322, "RD_CWOL_GLOBAL", "Issuer Credit Rating", "Local Currency LT|0")</f>
        <v/>
      </c>
      <c r="P322" s="9" t="str">
        <f>_xll.SNL.Clients.Office.Excel.Functions.SPG(A322, "RD_RATING_ACTION_GLOBAL", "Issuer Credit Rating", "Local Currency LT|0")</f>
        <v/>
      </c>
      <c r="Q322" s="10" t="str">
        <f>_xll.SNL.Clients.Office.Excel.Functions.SPG(A322, "RD_LAST_REVIEW_DATE_GLOBAL", "Issuer Credit Rating", "Local Currency LT")</f>
        <v/>
      </c>
      <c r="R322" s="10" t="str">
        <f>_xll.SNL.Clients.Office.Excel.Functions.SPG(A322, "RD_CREDIT_RATING_DATE_GLOBAL", "Issuer Credit Rating", "Local Currency LT|0")</f>
        <v/>
      </c>
      <c r="S322" s="10" t="str">
        <f>_xll.SNL.Clients.Office.Excel.Functions.SPG(A322, "RD_CREDIT_WATCH_OUTLOOK_DATE_GLOBAL", "Issuer Credit Rating", "Local Currency LT|0")</f>
        <v/>
      </c>
    </row>
    <row r="323" spans="1:19">
      <c r="A323" s="12" t="s">
        <v>1964</v>
      </c>
      <c r="B323" t="str">
        <f>_xll.SNL.Clients.Office.Excel.Functions.SPG(A323,"SP_IPO_DATE")</f>
        <v/>
      </c>
      <c r="C323" s="5">
        <f>_xll.SNL.Clients.Office.Excel.Functions.SPG(A323, "SP_VOLUME_AVG_WEEKLY_TO_SHARES_OUT", , "1M")</f>
        <v>2.5603836514823413</v>
      </c>
      <c r="D323" s="5">
        <f>_xll.SNL.Clients.Office.Excel.Functions.SPG(A323, "SP_VOLUME_AVG_WEEKLY_TO_SHARES_OUT", , "3M")</f>
        <v>2.3427902736838933</v>
      </c>
      <c r="E323" s="5">
        <f>_xll.SNL.Clients.Office.Excel.Functions.SPG(A323, "SP_VOLUME_AVG_DAILY_TO_1YR_AVG_DAILY", , "1M")</f>
        <v>99.54</v>
      </c>
      <c r="F323" s="5">
        <f>_xll.SNL.Clients.Office.Excel.Functions.SPG(A323, "SP_VOLUME_AVG_DAILY_TO_1YR_AVG_DAILY", , "3M")</f>
        <v>91.08</v>
      </c>
      <c r="G323" s="9" t="str">
        <f>_xll.SNL.Clients.Office.Excel.Functions.SPG(A323, "IQ_SECTOR")</f>
        <v>Utilities</v>
      </c>
      <c r="H323" s="9" t="str">
        <f>_xll.SNL.Clients.Office.Excel.Functions.SPG(A323, "IQ_INDUSTRY_GROUP")</f>
        <v>Utilities</v>
      </c>
      <c r="I323" s="9" t="str">
        <f>_xll.SNL.Clients.Office.Excel.Functions.SPG(A323, "IQ_INDUSTRY")</f>
        <v>Gas Utilities</v>
      </c>
      <c r="J323" s="9" t="str">
        <f>_xll.SNL.Clients.Office.Excel.Functions.SPG(A323, "IQ_PRIMARY_INDUSTRY")</f>
        <v>Gas Utilities</v>
      </c>
      <c r="K323" s="9" t="str">
        <f>_xll.SNL.Clients.Office.Excel.Functions.SPG(A323, "NAICS_CODE", "Primary")</f>
        <v>2212 - Natural Gas Distribution</v>
      </c>
      <c r="L323" s="9" t="str">
        <f>_xll.SNL.Clients.Office.Excel.Functions.SPG(A323, "SP_TOPICTAG")</f>
        <v>Environmental Engineering; CleanTech</v>
      </c>
      <c r="M323" s="5">
        <f>_xll.SNL.Clients.Office.Excel.Functions.SPG(A323, "SP_PCT_SHARES_OWNED_ALL_INSTITUTIONS")</f>
        <v>82.94</v>
      </c>
      <c r="N323" s="9" t="str">
        <f>_xll.SNL.Clients.Office.Excel.Functions.SPG(A323, "RD_CREDIT_RATING_GLOBAL", "Issuer Credit Rating", "Local Currency LT|0")</f>
        <v>BBB-</v>
      </c>
      <c r="O323" s="9" t="str">
        <f>_xll.SNL.Clients.Office.Excel.Functions.SPG(A323, "RD_CWOL_GLOBAL", "Issuer Credit Rating", "Local Currency LT|0")</f>
        <v>Positive</v>
      </c>
      <c r="P323" s="9" t="str">
        <f>_xll.SNL.Clients.Office.Excel.Functions.SPG(A323, "RD_RATING_ACTION_GLOBAL", "Issuer Credit Rating", "Local Currency LT|0")</f>
        <v>CreditWatch/Outlook (12/19/2022)</v>
      </c>
      <c r="Q323" s="10">
        <f>_xll.SNL.Clients.Office.Excel.Functions.SPG(A323, "RD_LAST_REVIEW_DATE_GLOBAL", "Issuer Credit Rating", "Local Currency LT")</f>
        <v>45495</v>
      </c>
      <c r="R323" s="10">
        <f>_xll.SNL.Clients.Office.Excel.Functions.SPG(A323, "RD_CREDIT_RATING_DATE_GLOBAL", "Issuer Credit Rating", "Local Currency LT|0")</f>
        <v>44435</v>
      </c>
      <c r="S323" s="10">
        <f>_xll.SNL.Clients.Office.Excel.Functions.SPG(A323, "RD_CREDIT_WATCH_OUTLOOK_DATE_GLOBAL", "Issuer Credit Rating", "Local Currency LT|0")</f>
        <v>44914</v>
      </c>
    </row>
    <row r="324" spans="1:19">
      <c r="A324" s="12" t="s">
        <v>1965</v>
      </c>
      <c r="B324" t="str">
        <f>_xll.SNL.Clients.Office.Excel.Functions.SPG(A324,"SP_IPO_DATE")</f>
        <v/>
      </c>
      <c r="C324" s="5">
        <f>_xll.SNL.Clients.Office.Excel.Functions.SPG(A324, "SP_VOLUME_AVG_WEEKLY_TO_SHARES_OUT", , "1M")</f>
        <v>3.2841012511130891</v>
      </c>
      <c r="D324" s="5">
        <f>_xll.SNL.Clients.Office.Excel.Functions.SPG(A324, "SP_VOLUME_AVG_WEEKLY_TO_SHARES_OUT", , "3M")</f>
        <v>3.1577074195415618</v>
      </c>
      <c r="E324" s="5">
        <f>_xll.SNL.Clients.Office.Excel.Functions.SPG(A324, "SP_VOLUME_AVG_DAILY_TO_1YR_AVG_DAILY", , "1M")</f>
        <v>103.01</v>
      </c>
      <c r="F324" s="5">
        <f>_xll.SNL.Clients.Office.Excel.Functions.SPG(A324, "SP_VOLUME_AVG_DAILY_TO_1YR_AVG_DAILY", , "3M")</f>
        <v>99.04</v>
      </c>
      <c r="G324" s="9" t="str">
        <f>_xll.SNL.Clients.Office.Excel.Functions.SPG(A324, "IQ_SECTOR")</f>
        <v>Utilities</v>
      </c>
      <c r="H324" s="9" t="str">
        <f>_xll.SNL.Clients.Office.Excel.Functions.SPG(A324, "IQ_INDUSTRY_GROUP")</f>
        <v>Utilities</v>
      </c>
      <c r="I324" s="9" t="str">
        <f>_xll.SNL.Clients.Office.Excel.Functions.SPG(A324, "IQ_INDUSTRY")</f>
        <v>Gas Utilities</v>
      </c>
      <c r="J324" s="9" t="str">
        <f>_xll.SNL.Clients.Office.Excel.Functions.SPG(A324, "IQ_PRIMARY_INDUSTRY")</f>
        <v>Gas Utilities</v>
      </c>
      <c r="K324" s="9" t="str">
        <f>_xll.SNL.Clients.Office.Excel.Functions.SPG(A324, "NAICS_CODE", "Primary")</f>
        <v>221210 - Natural Gas Distribution</v>
      </c>
      <c r="L324" s="9" t="str">
        <f>_xll.SNL.Clients.Office.Excel.Functions.SPG(A324, "SP_TOPICTAG")</f>
        <v/>
      </c>
      <c r="M324" s="5">
        <f>_xll.SNL.Clients.Office.Excel.Functions.SPG(A324, "SP_PCT_SHARES_OWNED_ALL_INSTITUTIONS")</f>
        <v>88.83</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Downgrade | CreditWatch/Outlook (06/03/2024)</v>
      </c>
      <c r="Q324" s="10">
        <f>_xll.SNL.Clients.Office.Excel.Functions.SPG(A324, "RD_LAST_REVIEW_DATE_GLOBAL", "Issuer Credit Rating", "Local Currency LT")</f>
        <v>45446</v>
      </c>
      <c r="R324" s="10">
        <f>_xll.SNL.Clients.Office.Excel.Functions.SPG(A324, "RD_CREDIT_RATING_DATE_GLOBAL", "Issuer Credit Rating", "Local Currency LT|0")</f>
        <v>45446</v>
      </c>
      <c r="S324" s="10">
        <f>_xll.SNL.Clients.Office.Excel.Functions.SPG(A324, "RD_CREDIT_WATCH_OUTLOOK_DATE_GLOBAL", "Issuer Credit Rating", "Local Currency LT|0")</f>
        <v>45446</v>
      </c>
    </row>
    <row r="325" spans="1:19">
      <c r="A325" s="12" t="s">
        <v>1966</v>
      </c>
      <c r="B325" s="10">
        <f>_xll.SNL.Clients.Office.Excel.Functions.SPG(A325,"SP_IPO_DATE")</f>
        <v>41486</v>
      </c>
      <c r="C325" s="5">
        <f>_xll.SNL.Clients.Office.Excel.Functions.SPG(A325, "SP_VOLUME_AVG_WEEKLY_TO_SHARES_OUT", , "1M")</f>
        <v>5.9950752645858687</v>
      </c>
      <c r="D325" s="5">
        <f>_xll.SNL.Clients.Office.Excel.Functions.SPG(A325, "SP_VOLUME_AVG_WEEKLY_TO_SHARES_OUT", , "3M")</f>
        <v>6.4482663054193896</v>
      </c>
      <c r="E325" s="5">
        <f>_xll.SNL.Clients.Office.Excel.Functions.SPG(A325, "SP_VOLUME_AVG_DAILY_TO_1YR_AVG_DAILY", , "1M")</f>
        <v>88.85</v>
      </c>
      <c r="F325" s="5">
        <f>_xll.SNL.Clients.Office.Excel.Functions.SPG(A325, "SP_VOLUME_AVG_DAILY_TO_1YR_AVG_DAILY", , "3M")</f>
        <v>95.56</v>
      </c>
      <c r="G325" s="9" t="str">
        <f>_xll.SNL.Clients.Office.Excel.Functions.SPG(A325, "IQ_SECTOR")</f>
        <v>Consumer Staples</v>
      </c>
      <c r="H325" s="9" t="str">
        <f>_xll.SNL.Clients.Office.Excel.Functions.SPG(A325, "IQ_INDUSTRY_GROUP")</f>
        <v>Consumer Staples Distribution and Retail</v>
      </c>
      <c r="I325" s="9" t="str">
        <f>_xll.SNL.Clients.Office.Excel.Functions.SPG(A325, "IQ_INDUSTRY")</f>
        <v>Consumer Staples Distribution and Retail</v>
      </c>
      <c r="J325" s="9" t="str">
        <f>_xll.SNL.Clients.Office.Excel.Functions.SPG(A325, "IQ_PRIMARY_INDUSTRY")</f>
        <v>Food Retail</v>
      </c>
      <c r="K325" s="9" t="str">
        <f>_xll.SNL.Clients.Office.Excel.Functions.SPG(A325, "NAICS_CODE", "Primary")</f>
        <v>4451 - Grocery and Convenience Retailers</v>
      </c>
      <c r="L325" s="9" t="str">
        <f>_xll.SNL.Clients.Office.Excel.Functions.SPG(A325, "SP_TOPICTAG")</f>
        <v>Farming; Fast-Moving Consumer Goods; Horticulture; Organic; Alternative Protein; Online Grocery</v>
      </c>
      <c r="M325" s="5">
        <f>_xll.SNL.Clients.Office.Excel.Functions.SPG(A325, "SP_PCT_SHARES_OWNED_ALL_INSTITUTIONS")</f>
        <v>99.59</v>
      </c>
      <c r="N325" s="9" t="str">
        <f>_xll.SNL.Clients.Office.Excel.Functions.SPG(A325, "RD_CREDIT_RATING_GLOBAL", "Issuer Credit Rating", "Local Currency LT|0")</f>
        <v>NR</v>
      </c>
      <c r="O325" s="9" t="str">
        <f>_xll.SNL.Clients.Office.Excel.Functions.SPG(A325, "RD_CWOL_GLOBAL", "Issuer Credit Rating", "Local Currency LT|0")</f>
        <v>NR</v>
      </c>
      <c r="P325" s="9" t="str">
        <f>_xll.SNL.Clients.Office.Excel.Functions.SPG(A325, "RD_RATING_ACTION_GLOBAL", "Issuer Credit Rating", "Local Currency LT|0")</f>
        <v>Not Rated | CreditWatch/Outlook (05/19/2015)</v>
      </c>
      <c r="Q325" s="10" t="str">
        <f>_xll.SNL.Clients.Office.Excel.Functions.SPG(A325, "RD_LAST_REVIEW_DATE_GLOBAL", "Issuer Credit Rating", "Local Currency LT")</f>
        <v/>
      </c>
      <c r="R325" s="10">
        <f>_xll.SNL.Clients.Office.Excel.Functions.SPG(A325, "RD_CREDIT_RATING_DATE_GLOBAL", "Issuer Credit Rating", "Local Currency LT|0")</f>
        <v>42143</v>
      </c>
      <c r="S325" s="10">
        <f>_xll.SNL.Clients.Office.Excel.Functions.SPG(A325, "RD_CREDIT_WATCH_OUTLOOK_DATE_GLOBAL", "Issuer Credit Rating", "Local Currency LT|0")</f>
        <v>42143</v>
      </c>
    </row>
    <row r="326" spans="1:19">
      <c r="A326" s="12" t="s">
        <v>1967</v>
      </c>
      <c r="B326" s="10">
        <f>_xll.SNL.Clients.Office.Excel.Functions.SPG(A326,"SP_IPO_DATE")</f>
        <v>40648</v>
      </c>
      <c r="C326" s="5">
        <f>_xll.SNL.Clients.Office.Excel.Functions.SPG(A326, "SP_VOLUME_AVG_WEEKLY_TO_SHARES_OUT", , "1M")</f>
        <v>3.5758723937345827</v>
      </c>
      <c r="D326" s="5">
        <f>_xll.SNL.Clients.Office.Excel.Functions.SPG(A326, "SP_VOLUME_AVG_WEEKLY_TO_SHARES_OUT", , "3M")</f>
        <v>3.2578976614815867</v>
      </c>
      <c r="E326" s="5">
        <f>_xll.SNL.Clients.Office.Excel.Functions.SPG(A326, "SP_VOLUME_AVG_DAILY_TO_1YR_AVG_DAILY", , "1M")</f>
        <v>118.28</v>
      </c>
      <c r="F326" s="5">
        <f>_xll.SNL.Clients.Office.Excel.Functions.SPG(A326, "SP_VOLUME_AVG_DAILY_TO_1YR_AVG_DAILY", , "3M")</f>
        <v>107.77</v>
      </c>
      <c r="G326" s="9" t="str">
        <f>_xll.SNL.Clients.Office.Excel.Functions.SPG(A326, "IQ_SECTOR")</f>
        <v>Real Estate</v>
      </c>
      <c r="H326" s="9" t="str">
        <f>_xll.SNL.Clients.Office.Excel.Functions.SPG(A326, "IQ_INDUSTRY_GROUP")</f>
        <v>Equity Real Estate Investment Trusts (REITs)</v>
      </c>
      <c r="I326" s="9" t="str">
        <f>_xll.SNL.Clients.Office.Excel.Functions.SPG(A326, "IQ_INDUSTRY")</f>
        <v>Industrial REITs</v>
      </c>
      <c r="J326" s="9" t="str">
        <f>_xll.SNL.Clients.Office.Excel.Functions.SPG(A326, "IQ_PRIMARY_INDUSTRY")</f>
        <v>Industrial REITs</v>
      </c>
      <c r="K326" s="9" t="str">
        <f>_xll.SNL.Clients.Office.Excel.Functions.SPG(A326, "NAICS_CODE", "Primary")</f>
        <v>531110 - Lessors of Residential Buildings and Dwellings</v>
      </c>
      <c r="L326" s="9" t="str">
        <f>_xll.SNL.Clients.Office.Excel.Functions.SPG(A326, "SP_TOPICTAG")</f>
        <v>Utility Scale Solar</v>
      </c>
      <c r="M326" s="5">
        <f>_xll.SNL.Clients.Office.Excel.Functions.SPG(A326, "SP_PCT_SHARES_OWNED_ALL_INSTITUTIONS")</f>
        <v>88.54</v>
      </c>
      <c r="N326" s="9" t="str">
        <f>_xll.SNL.Clients.Office.Excel.Functions.SPG(A326, "RD_CREDIT_RATING_GLOBAL", "Issuer Credit Rating", "Local Currency LT|0")</f>
        <v/>
      </c>
      <c r="O326" s="9" t="str">
        <f>_xll.SNL.Clients.Office.Excel.Functions.SPG(A326, "RD_CWOL_GLOBAL", "Issuer Credit Rating", "Local Currency LT|0")</f>
        <v/>
      </c>
      <c r="P326" s="9" t="str">
        <f>_xll.SNL.Clients.Office.Excel.Functions.SPG(A326, "RD_RATING_ACTION_GLOBAL", "Issuer Credit Rating", "Local Currency LT|0")</f>
        <v/>
      </c>
      <c r="Q326" s="10" t="str">
        <f>_xll.SNL.Clients.Office.Excel.Functions.SPG(A326, "RD_LAST_REVIEW_DATE_GLOBAL", "Issuer Credit Rating", "Local Currency LT")</f>
        <v/>
      </c>
      <c r="R326" s="10" t="str">
        <f>_xll.SNL.Clients.Office.Excel.Functions.SPG(A326, "RD_CREDIT_RATING_DATE_GLOBAL", "Issuer Credit Rating", "Local Currency LT|0")</f>
        <v/>
      </c>
      <c r="S326" s="10" t="str">
        <f>_xll.SNL.Clients.Office.Excel.Functions.SPG(A326, "RD_CREDIT_WATCH_OUTLOOK_DATE_GLOBAL", "Issuer Credit Rating", "Local Currency LT|0")</f>
        <v/>
      </c>
    </row>
    <row r="327" spans="1:19">
      <c r="A327" s="12" t="s">
        <v>1968</v>
      </c>
      <c r="B327" s="10">
        <f>_xll.SNL.Clients.Office.Excel.Functions.SPG(A327,"SP_IPO_DATE")</f>
        <v>40036</v>
      </c>
      <c r="C327" s="5">
        <f>_xll.SNL.Clients.Office.Excel.Functions.SPG(A327, "SP_VOLUME_AVG_WEEKLY_TO_SHARES_OUT", , "1M")</f>
        <v>3.0436624935564738</v>
      </c>
      <c r="D327" s="5">
        <f>_xll.SNL.Clients.Office.Excel.Functions.SPG(A327, "SP_VOLUME_AVG_WEEKLY_TO_SHARES_OUT", , "3M")</f>
        <v>3.0985024198146025</v>
      </c>
      <c r="E327" s="5">
        <f>_xll.SNL.Clients.Office.Excel.Functions.SPG(A327, "SP_VOLUME_AVG_DAILY_TO_1YR_AVG_DAILY", , "1M")</f>
        <v>90.14</v>
      </c>
      <c r="F327" s="5">
        <f>_xll.SNL.Clients.Office.Excel.Functions.SPG(A327, "SP_VOLUME_AVG_DAILY_TO_1YR_AVG_DAILY", , "3M")</f>
        <v>91.76</v>
      </c>
      <c r="G327" s="9" t="str">
        <f>_xll.SNL.Clients.Office.Excel.Functions.SPG(A327, "IQ_SECTOR")</f>
        <v>Financials</v>
      </c>
      <c r="H327" s="9" t="str">
        <f>_xll.SNL.Clients.Office.Excel.Functions.SPG(A327, "IQ_INDUSTRY_GROUP")</f>
        <v>Financial Services</v>
      </c>
      <c r="I327" s="9" t="str">
        <f>_xll.SNL.Clients.Office.Excel.Functions.SPG(A327, "IQ_INDUSTRY")</f>
        <v>Mortgage Real Estate Investment Trusts (REITs)</v>
      </c>
      <c r="J327" s="9" t="str">
        <f>_xll.SNL.Clients.Office.Excel.Functions.SPG(A327, "IQ_PRIMARY_INDUSTRY")</f>
        <v>Mortgage REITs</v>
      </c>
      <c r="K327" s="9" t="str">
        <f>_xll.SNL.Clients.Office.Excel.Functions.SPG(A327, "NAICS_CODE", "Primary")</f>
        <v>525990 - Other Financial Vehicles</v>
      </c>
      <c r="L327" s="9" t="str">
        <f>_xll.SNL.Clients.Office.Excel.Functions.SPG(A327, "SP_TOPICTAG")</f>
        <v/>
      </c>
      <c r="M327" s="5">
        <f>_xll.SNL.Clients.Office.Excel.Functions.SPG(A327, "SP_PCT_SHARES_OWNED_ALL_INSTITUTIONS")</f>
        <v>52.1</v>
      </c>
      <c r="N327" s="9" t="str">
        <f>_xll.SNL.Clients.Office.Excel.Functions.SPG(A327, "RD_CREDIT_RATING_GLOBAL", "Issuer Credit Rating", "Local Currency LT|0")</f>
        <v>BB</v>
      </c>
      <c r="O327" s="9" t="str">
        <f>_xll.SNL.Clients.Office.Excel.Functions.SPG(A327, "RD_CWOL_GLOBAL", "Issuer Credit Rating", "Local Currency LT|0")</f>
        <v>Stable</v>
      </c>
      <c r="P327" s="9" t="str">
        <f>_xll.SNL.Clients.Office.Excel.Functions.SPG(A327, "RD_RATING_ACTION_GLOBAL", "Issuer Credit Rating", "Local Currency LT|0")</f>
        <v>Upgrade | CreditWatch/Outlook (04/27/2022)</v>
      </c>
      <c r="Q327" s="10">
        <f>_xll.SNL.Clients.Office.Excel.Functions.SPG(A327, "RD_LAST_REVIEW_DATE_GLOBAL", "Issuer Credit Rating", "Local Currency LT")</f>
        <v>45398</v>
      </c>
      <c r="R327" s="10">
        <f>_xll.SNL.Clients.Office.Excel.Functions.SPG(A327, "RD_CREDIT_RATING_DATE_GLOBAL", "Issuer Credit Rating", "Local Currency LT|0")</f>
        <v>44678</v>
      </c>
      <c r="S327" s="10">
        <f>_xll.SNL.Clients.Office.Excel.Functions.SPG(A327, "RD_CREDIT_WATCH_OUTLOOK_DATE_GLOBAL", "Issuer Credit Rating", "Local Currency LT|0")</f>
        <v>44678</v>
      </c>
    </row>
    <row r="328" spans="1:19">
      <c r="A328" s="12" t="s">
        <v>1969</v>
      </c>
      <c r="B328" s="10">
        <f>_xll.SNL.Clients.Office.Excel.Functions.SPG(A328,"SP_IPO_DATE")</f>
        <v>30516</v>
      </c>
      <c r="C328" s="5">
        <f>_xll.SNL.Clients.Office.Excel.Functions.SPG(A328, "SP_VOLUME_AVG_WEEKLY_TO_SHARES_OUT", , "1M")</f>
        <v>3.756288593678851</v>
      </c>
      <c r="D328" s="5">
        <f>_xll.SNL.Clients.Office.Excel.Functions.SPG(A328, "SP_VOLUME_AVG_WEEKLY_TO_SHARES_OUT", , "3M")</f>
        <v>3.1085630952031398</v>
      </c>
      <c r="E328" s="5">
        <f>_xll.SNL.Clients.Office.Excel.Functions.SPG(A328, "SP_VOLUME_AVG_DAILY_TO_1YR_AVG_DAILY", , "1M")</f>
        <v>131.28</v>
      </c>
      <c r="F328" s="5">
        <f>_xll.SNL.Clients.Office.Excel.Functions.SPG(A328, "SP_VOLUME_AVG_DAILY_TO_1YR_AVG_DAILY", , "3M")</f>
        <v>108.64</v>
      </c>
      <c r="G328" s="9" t="str">
        <f>_xll.SNL.Clients.Office.Excel.Functions.SPG(A328, "IQ_SECTOR")</f>
        <v>Financials</v>
      </c>
      <c r="H328" s="9" t="str">
        <f>_xll.SNL.Clients.Office.Excel.Functions.SPG(A328, "IQ_INDUSTRY_GROUP")</f>
        <v>Financial Services</v>
      </c>
      <c r="I328" s="9" t="str">
        <f>_xll.SNL.Clients.Office.Excel.Functions.SPG(A328, "IQ_INDUSTRY")</f>
        <v>Capital Markets</v>
      </c>
      <c r="J328" s="9" t="str">
        <f>_xll.SNL.Clients.Office.Excel.Functions.SPG(A328, "IQ_PRIMARY_INDUSTRY")</f>
        <v>Investment Banking and Brokerage</v>
      </c>
      <c r="K328" s="9" t="str">
        <f>_xll.SNL.Clients.Office.Excel.Functions.SPG(A328, "NAICS_CODE", "Primary")</f>
        <v>523150 - Investment Banking and Securities Intermediation</v>
      </c>
      <c r="L328" s="9" t="str">
        <f>_xll.SNL.Clients.Office.Excel.Functions.SPG(A328, "SP_TOPICTAG")</f>
        <v/>
      </c>
      <c r="M328" s="5">
        <f>_xll.SNL.Clients.Office.Excel.Functions.SPG(A328, "SP_PCT_SHARES_OWNED_ALL_INSTITUTIONS")</f>
        <v>87.03</v>
      </c>
      <c r="N328" s="9" t="str">
        <f>_xll.SNL.Clients.Office.Excel.Functions.SPG(A328, "RD_CREDIT_RATING_GLOBAL", "Issuer Credit Rating", "Local Currency LT|0")</f>
        <v>BBB</v>
      </c>
      <c r="O328" s="9" t="str">
        <f>_xll.SNL.Clients.Office.Excel.Functions.SPG(A328, "RD_CWOL_GLOBAL", "Issuer Credit Rating", "Local Currency LT|0")</f>
        <v>Stable</v>
      </c>
      <c r="P328" s="9" t="str">
        <f>_xll.SNL.Clients.Office.Excel.Functions.SPG(A328, "RD_RATING_ACTION_GLOBAL", "Issuer Credit Rating", "Local Currency LT|0")</f>
        <v>Upgrade | CreditWatch/Outlook (03/28/2024)</v>
      </c>
      <c r="Q328" s="10">
        <f>_xll.SNL.Clients.Office.Excel.Functions.SPG(A328, "RD_LAST_REVIEW_DATE_GLOBAL", "Issuer Credit Rating", "Local Currency LT")</f>
        <v>45379</v>
      </c>
      <c r="R328" s="10">
        <f>_xll.SNL.Clients.Office.Excel.Functions.SPG(A328, "RD_CREDIT_RATING_DATE_GLOBAL", "Issuer Credit Rating", "Local Currency LT|0")</f>
        <v>45379</v>
      </c>
      <c r="S328" s="10">
        <f>_xll.SNL.Clients.Office.Excel.Functions.SPG(A328, "RD_CREDIT_WATCH_OUTLOOK_DATE_GLOBAL", "Issuer Credit Rating", "Local Currency LT|0")</f>
        <v>45379</v>
      </c>
    </row>
    <row r="329" spans="1:19">
      <c r="A329" s="12" t="s">
        <v>1970</v>
      </c>
      <c r="B329" s="10">
        <f>_xll.SNL.Clients.Office.Excel.Functions.SPG(A329,"SP_IPO_DATE")</f>
        <v>37285</v>
      </c>
      <c r="C329" s="5">
        <f>_xll.SNL.Clients.Office.Excel.Functions.SPG(A329, "SP_VOLUME_AVG_WEEKLY_TO_SHARES_OUT", , "1M")</f>
        <v>10.507542355475653</v>
      </c>
      <c r="D329" s="5">
        <f>_xll.SNL.Clients.Office.Excel.Functions.SPG(A329, "SP_VOLUME_AVG_WEEKLY_TO_SHARES_OUT", , "3M")</f>
        <v>8.7173163387629753</v>
      </c>
      <c r="E329" s="5">
        <f>_xll.SNL.Clients.Office.Excel.Functions.SPG(A329, "SP_VOLUME_AVG_DAILY_TO_1YR_AVG_DAILY", , "1M")</f>
        <v>206.71</v>
      </c>
      <c r="F329" s="5">
        <f>_xll.SNL.Clients.Office.Excel.Functions.SPG(A329, "SP_VOLUME_AVG_DAILY_TO_1YR_AVG_DAILY", , "3M")</f>
        <v>171.5</v>
      </c>
      <c r="G329" s="9" t="str">
        <f>_xll.SNL.Clients.Office.Excel.Functions.SPG(A329, "IQ_SECTOR")</f>
        <v>Information Technology</v>
      </c>
      <c r="H329" s="9" t="str">
        <f>_xll.SNL.Clients.Office.Excel.Functions.SPG(A329, "IQ_INDUSTRY_GROUP")</f>
        <v>Semiconductors and Semiconductor Equipment</v>
      </c>
      <c r="I329" s="9" t="str">
        <f>_xll.SNL.Clients.Office.Excel.Functions.SPG(A329, "IQ_INDUSTRY")</f>
        <v>Semiconductors and Semiconductor Equipment</v>
      </c>
      <c r="J329" s="9" t="str">
        <f>_xll.SNL.Clients.Office.Excel.Functions.SPG(A329, "IQ_PRIMARY_INDUSTRY")</f>
        <v>Semiconductors</v>
      </c>
      <c r="K329" s="9" t="str">
        <f>_xll.SNL.Clients.Office.Excel.Functions.SPG(A329, "NAICS_CODE", "Primary")</f>
        <v>334413 - Semiconductor and Related Device Manufacturing</v>
      </c>
      <c r="L329" s="9" t="str">
        <f>_xll.SNL.Clients.Office.Excel.Functions.SPG(A329, "SP_TOPICTAG")</f>
        <v>Computer Vision; GPS; Sensors; Speech Recognition; Machine Learning; Biometrics; Artificial Intelligence</v>
      </c>
      <c r="M329" s="5">
        <f>_xll.SNL.Clients.Office.Excel.Functions.SPG(A329, "SP_PCT_SHARES_OWNED_ALL_INSTITUTIONS")</f>
        <v>96.7</v>
      </c>
      <c r="N329" s="9" t="str">
        <f>_xll.SNL.Clients.Office.Excel.Functions.SPG(A329, "RD_CREDIT_RATING_GLOBAL", "Issuer Credit Rating", "Local Currency LT|0")</f>
        <v>BB-</v>
      </c>
      <c r="O329" s="9" t="str">
        <f>_xll.SNL.Clients.Office.Excel.Functions.SPG(A329, "RD_CWOL_GLOBAL", "Issuer Credit Rating", "Local Currency LT|0")</f>
        <v>Stable</v>
      </c>
      <c r="P329" s="9" t="str">
        <f>_xll.SNL.Clients.Office.Excel.Functions.SPG(A329, "RD_RATING_ACTION_GLOBAL", "Issuer Credit Rating", "Local Currency LT|0")</f>
        <v>CreditWatch/Outlook (11/15/2024)</v>
      </c>
      <c r="Q329" s="10">
        <f>_xll.SNL.Clients.Office.Excel.Functions.SPG(A329, "RD_LAST_REVIEW_DATE_GLOBAL", "Issuer Credit Rating", "Local Currency LT")</f>
        <v>45611</v>
      </c>
      <c r="R329" s="10">
        <f>_xll.SNL.Clients.Office.Excel.Functions.SPG(A329, "RD_CREDIT_RATING_DATE_GLOBAL", "Issuer Credit Rating", "Local Currency LT|0")</f>
        <v>44263</v>
      </c>
      <c r="S329" s="10">
        <f>_xll.SNL.Clients.Office.Excel.Functions.SPG(A329, "RD_CREDIT_WATCH_OUTLOOK_DATE_GLOBAL", "Issuer Credit Rating", "Local Currency LT|0")</f>
        <v>45611</v>
      </c>
    </row>
    <row r="330" spans="1:19">
      <c r="A330" s="12" t="s">
        <v>1971</v>
      </c>
      <c r="B330" t="str">
        <f>_xll.SNL.Clients.Office.Excel.Functions.SPG(A330,"SP_IPO_DATE")</f>
        <v/>
      </c>
      <c r="C330" s="5">
        <f>_xll.SNL.Clients.Office.Excel.Functions.SPG(A330, "SP_VOLUME_AVG_WEEKLY_TO_SHARES_OUT", , "1M")</f>
        <v>4.8222974629256798</v>
      </c>
      <c r="D330" s="5">
        <f>_xll.SNL.Clients.Office.Excel.Functions.SPG(A330, "SP_VOLUME_AVG_WEEKLY_TO_SHARES_OUT", , "3M")</f>
        <v>4.3726564357807423</v>
      </c>
      <c r="E330" s="5">
        <f>_xll.SNL.Clients.Office.Excel.Functions.SPG(A330, "SP_VOLUME_AVG_DAILY_TO_1YR_AVG_DAILY", , "1M")</f>
        <v>100.25</v>
      </c>
      <c r="F330" s="5">
        <f>_xll.SNL.Clients.Office.Excel.Functions.SPG(A330, "SP_VOLUME_AVG_DAILY_TO_1YR_AVG_DAILY", , "3M")</f>
        <v>90.9</v>
      </c>
      <c r="G330" s="9" t="str">
        <f>_xll.SNL.Clients.Office.Excel.Functions.SPG(A330, "IQ_SECTOR")</f>
        <v>Financials</v>
      </c>
      <c r="H330" s="9" t="str">
        <f>_xll.SNL.Clients.Office.Excel.Functions.SPG(A330, "IQ_INDUSTRY_GROUP")</f>
        <v>Banks</v>
      </c>
      <c r="I330" s="9" t="str">
        <f>_xll.SNL.Clients.Office.Excel.Functions.SPG(A330, "IQ_INDUSTRY")</f>
        <v>Banks</v>
      </c>
      <c r="J330" s="9" t="str">
        <f>_xll.SNL.Clients.Office.Excel.Functions.SPG(A330, "IQ_PRIMARY_INDUSTRY")</f>
        <v>Regional Banks</v>
      </c>
      <c r="K330" s="9" t="str">
        <f>_xll.SNL.Clients.Office.Excel.Functions.SPG(A330, "NAICS_CODE", "Primary")</f>
        <v>522110 - Commercial Banking</v>
      </c>
      <c r="L330" s="9" t="str">
        <f>_xll.SNL.Clients.Office.Excel.Functions.SPG(A330, "SP_TOPICTAG")</f>
        <v>Consumer Lending</v>
      </c>
      <c r="M330" s="5">
        <f>_xll.SNL.Clients.Office.Excel.Functions.SPG(A330, "SP_PCT_SHARES_OWNED_ALL_INSTITUTIONS")</f>
        <v>87.28</v>
      </c>
      <c r="N330" s="9" t="str">
        <f>_xll.SNL.Clients.Office.Excel.Functions.SPG(A330, "RD_CREDIT_RATING_GLOBAL", "Issuer Credit Rating", "Local Currency LT|0")</f>
        <v>BBB-</v>
      </c>
      <c r="O330" s="9" t="str">
        <f>_xll.SNL.Clients.Office.Excel.Functions.SPG(A330, "RD_CWOL_GLOBAL", "Issuer Credit Rating", "Local Currency LT|0")</f>
        <v>Negative</v>
      </c>
      <c r="P330" s="9" t="str">
        <f>_xll.SNL.Clients.Office.Excel.Functions.SPG(A330, "RD_RATING_ACTION_GLOBAL", "Issuer Credit Rating", "Local Currency LT|0")</f>
        <v>CreditWatch/Outlook (03/26/2024)</v>
      </c>
      <c r="Q330" s="10">
        <f>_xll.SNL.Clients.Office.Excel.Functions.SPG(A330, "RD_LAST_REVIEW_DATE_GLOBAL", "Issuer Credit Rating", "Local Currency LT")</f>
        <v>45513</v>
      </c>
      <c r="R330" s="10">
        <f>_xll.SNL.Clients.Office.Excel.Functions.SPG(A330, "RD_CREDIT_RATING_DATE_GLOBAL", "Issuer Credit Rating", "Local Currency LT|0")</f>
        <v>42598</v>
      </c>
      <c r="S330" s="10">
        <f>_xll.SNL.Clients.Office.Excel.Functions.SPG(A330, "RD_CREDIT_WATCH_OUTLOOK_DATE_GLOBAL", "Issuer Credit Rating", "Local Currency LT|0")</f>
        <v>45377</v>
      </c>
    </row>
    <row r="331" spans="1:19">
      <c r="A331" s="12" t="s">
        <v>1972</v>
      </c>
      <c r="B331" s="10">
        <f>_xll.SNL.Clients.Office.Excel.Functions.SPG(A331,"SP_IPO_DATE")</f>
        <v>41373</v>
      </c>
      <c r="C331" s="5">
        <f>_xll.SNL.Clients.Office.Excel.Functions.SPG(A331, "SP_VOLUME_AVG_WEEKLY_TO_SHARES_OUT", , "1M")</f>
        <v>4.7049085074105177</v>
      </c>
      <c r="D331" s="5">
        <f>_xll.SNL.Clients.Office.Excel.Functions.SPG(A331, "SP_VOLUME_AVG_WEEKLY_TO_SHARES_OUT", , "3M")</f>
        <v>4.2953254718439453</v>
      </c>
      <c r="E331" s="5">
        <f>_xll.SNL.Clients.Office.Excel.Functions.SPG(A331, "SP_VOLUME_AVG_DAILY_TO_1YR_AVG_DAILY", , "1M")</f>
        <v>117.85</v>
      </c>
      <c r="F331" s="5">
        <f>_xll.SNL.Clients.Office.Excel.Functions.SPG(A331, "SP_VOLUME_AVG_DAILY_TO_1YR_AVG_DAILY", , "3M")</f>
        <v>107.59</v>
      </c>
      <c r="G331" s="9" t="str">
        <f>_xll.SNL.Clients.Office.Excel.Functions.SPG(A331, "IQ_SECTOR")</f>
        <v>Consumer Discretionary</v>
      </c>
      <c r="H331" s="9" t="str">
        <f>_xll.SNL.Clients.Office.Excel.Functions.SPG(A331, "IQ_INDUSTRY_GROUP")</f>
        <v>Consumer Durables and Apparel</v>
      </c>
      <c r="I331" s="9" t="str">
        <f>_xll.SNL.Clients.Office.Excel.Functions.SPG(A331, "IQ_INDUSTRY")</f>
        <v>Household Durables</v>
      </c>
      <c r="J331" s="9" t="str">
        <f>_xll.SNL.Clients.Office.Excel.Functions.SPG(A331, "IQ_PRIMARY_INDUSTRY")</f>
        <v>Homebuilding</v>
      </c>
      <c r="K331" s="9" t="str">
        <f>_xll.SNL.Clients.Office.Excel.Functions.SPG(A331, "NAICS_CODE", "Primary")</f>
        <v>23611 - Residential Building Construction</v>
      </c>
      <c r="L331" s="9" t="str">
        <f>_xll.SNL.Clients.Office.Excel.Functions.SPG(A331, "SP_TOPICTAG")</f>
        <v>Home Improvement; Customer Relationship Management; E-learning; Content Creation; Smart Clothing</v>
      </c>
      <c r="M331" s="5">
        <f>_xll.SNL.Clients.Office.Excel.Functions.SPG(A331, "SP_PCT_SHARES_OWNED_ALL_INSTITUTIONS")</f>
        <v>98.42</v>
      </c>
      <c r="N331" s="9" t="str">
        <f>_xll.SNL.Clients.Office.Excel.Functions.SPG(A331, "RD_CREDIT_RATING_GLOBAL", "Issuer Credit Rating", "Local Currency LT|0")</f>
        <v>BB+</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(09/29/2023)</v>
      </c>
      <c r="Q331" s="10">
        <f>_xll.SNL.Clients.Office.Excel.Functions.SPG(A331, "RD_LAST_REVIEW_DATE_GLOBAL", "Issuer Credit Rating", "Local Currency LT")</f>
        <v>45589</v>
      </c>
      <c r="R331" s="10">
        <f>_xll.SNL.Clients.Office.Excel.Functions.SPG(A331, "RD_CREDIT_RATING_DATE_GLOBAL", "Issuer Credit Rating", "Local Currency LT|0")</f>
        <v>45198</v>
      </c>
      <c r="S331" s="10">
        <f>_xll.SNL.Clients.Office.Excel.Functions.SPG(A331, "RD_CREDIT_WATCH_OUTLOOK_DATE_GLOBAL", "Issuer Credit Rating", "Local Currency LT|0")</f>
        <v>45198</v>
      </c>
    </row>
    <row r="332" spans="1:19">
      <c r="A332" s="12" t="s">
        <v>1973</v>
      </c>
      <c r="B332" s="10">
        <f>_xll.SNL.Clients.Office.Excel.Functions.SPG(A332,"SP_IPO_DATE")</f>
        <v>37950</v>
      </c>
      <c r="C332" s="5">
        <f>_xll.SNL.Clients.Office.Excel.Functions.SPG(A332, "SP_VOLUME_AVG_WEEKLY_TO_SHARES_OUT", , "1M")</f>
        <v>4.4112464510490881</v>
      </c>
      <c r="D332" s="5">
        <f>_xll.SNL.Clients.Office.Excel.Functions.SPG(A332, "SP_VOLUME_AVG_WEEKLY_TO_SHARES_OUT", , "3M")</f>
        <v>3.8209897835876863</v>
      </c>
      <c r="E332" s="5">
        <f>_xll.SNL.Clients.Office.Excel.Functions.SPG(A332, "SP_VOLUME_AVG_DAILY_TO_1YR_AVG_DAILY", , "1M")</f>
        <v>100.21</v>
      </c>
      <c r="F332" s="5">
        <f>_xll.SNL.Clients.Office.Excel.Functions.SPG(A332, "SP_VOLUME_AVG_DAILY_TO_1YR_AVG_DAILY", , "3M")</f>
        <v>86.8</v>
      </c>
      <c r="G332" s="9" t="str">
        <f>_xll.SNL.Clients.Office.Excel.Functions.SPG(A332, "IQ_SECTOR")</f>
        <v>Information Technology</v>
      </c>
      <c r="H332" s="9" t="str">
        <f>_xll.SNL.Clients.Office.Excel.Functions.SPG(A332, "IQ_INDUSTRY_GROUP")</f>
        <v>Technology Hardware and Equipment</v>
      </c>
      <c r="I332" s="9" t="str">
        <f>_xll.SNL.Clients.Office.Excel.Functions.SPG(A332, "IQ_INDUSTRY")</f>
        <v>Electronic Equipment, Instruments and Components</v>
      </c>
      <c r="J332" s="9" t="str">
        <f>_xll.SNL.Clients.Office.Excel.Functions.SPG(A332, "IQ_PRIMARY_INDUSTRY")</f>
        <v>Technology Distributors</v>
      </c>
      <c r="K332" s="9" t="str">
        <f>_xll.SNL.Clients.Office.Excel.Functions.SPG(A332, "NAICS_CODE", "Primary")</f>
        <v>423430 - Computer and Computer Peripheral Equipment and Software Merchant Wholesalers</v>
      </c>
      <c r="L332" s="9" t="str">
        <f>_xll.SNL.Clients.Office.Excel.Functions.SPG(A332, "SP_TOPICTAG")</f>
        <v>Software Development; Cloud Management; Data Integration; Cloud Infrastructure; Cloud Security; Cloud Storage; Data Center Technology</v>
      </c>
      <c r="M332" s="5">
        <f>_xll.SNL.Clients.Office.Excel.Functions.SPG(A332, "SP_PCT_SHARES_OWNED_ALL_INSTITUTIONS")</f>
        <v>86.12</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New Rating | CreditWatch/Outlook (07/19/2021)</v>
      </c>
      <c r="Q332" s="10">
        <f>_xll.SNL.Clients.Office.Excel.Functions.SPG(A332, "RD_LAST_REVIEW_DATE_GLOBAL", "Issuer Credit Rating", "Local Currency LT")</f>
        <v>45488</v>
      </c>
      <c r="R332" s="10">
        <f>_xll.SNL.Clients.Office.Excel.Functions.SPG(A332, "RD_CREDIT_RATING_DATE_GLOBAL", "Issuer Credit Rating", "Local Currency LT|0")</f>
        <v>44396</v>
      </c>
      <c r="S332" s="10">
        <f>_xll.SNL.Clients.Office.Excel.Functions.SPG(A332, "RD_CREDIT_WATCH_OUTLOOK_DATE_GLOBAL", "Issuer Credit Rating", "Local Currency LT|0")</f>
        <v>44396</v>
      </c>
    </row>
    <row r="333" spans="1:19">
      <c r="A333" s="12" t="s">
        <v>1974</v>
      </c>
      <c r="B333" s="10">
        <f>_xll.SNL.Clients.Office.Excel.Functions.SPG(A333,"SP_IPO_DATE")</f>
        <v>37972</v>
      </c>
      <c r="C333" s="5">
        <f>_xll.SNL.Clients.Office.Excel.Functions.SPG(A333, "SP_VOLUME_AVG_WEEKLY_TO_SHARES_OUT", , "1M")</f>
        <v>6.1226951636740061</v>
      </c>
      <c r="D333" s="5">
        <f>_xll.SNL.Clients.Office.Excel.Functions.SPG(A333, "SP_VOLUME_AVG_WEEKLY_TO_SHARES_OUT", , "3M")</f>
        <v>4.2877484179849388</v>
      </c>
      <c r="E333" s="5">
        <f>_xll.SNL.Clients.Office.Excel.Functions.SPG(A333, "SP_VOLUME_AVG_DAILY_TO_1YR_AVG_DAILY", , "1M")</f>
        <v>157.84</v>
      </c>
      <c r="F333" s="5">
        <f>_xll.SNL.Clients.Office.Excel.Functions.SPG(A333, "SP_VOLUME_AVG_DAILY_TO_1YR_AVG_DAILY", , "3M")</f>
        <v>110.54</v>
      </c>
      <c r="G333" s="9" t="str">
        <f>_xll.SNL.Clients.Office.Excel.Functions.SPG(A333, "IQ_SECTOR")</f>
        <v>Consumer Discretionary</v>
      </c>
      <c r="H333" s="9" t="str">
        <f>_xll.SNL.Clients.Office.Excel.Functions.SPG(A333, "IQ_INDUSTRY_GROUP")</f>
        <v>Consumer Durables and Apparel</v>
      </c>
      <c r="I333" s="9" t="str">
        <f>_xll.SNL.Clients.Office.Excel.Functions.SPG(A333, "IQ_INDUSTRY")</f>
        <v>Household Durables</v>
      </c>
      <c r="J333" s="9" t="str">
        <f>_xll.SNL.Clients.Office.Excel.Functions.SPG(A333, "IQ_PRIMARY_INDUSTRY")</f>
        <v>Home Furnishings</v>
      </c>
      <c r="K333" s="9" t="str">
        <f>_xll.SNL.Clients.Office.Excel.Functions.SPG(A333, "NAICS_CODE", "Primary")</f>
        <v>337910 - Mattress Manufacturing</v>
      </c>
      <c r="L333" s="9" t="str">
        <f>_xll.SNL.Clients.Office.Excel.Functions.SPG(A333, "SP_TOPICTAG")</f>
        <v>Fast-Moving Consumer Goods; Lifestyle</v>
      </c>
      <c r="M333" s="5">
        <f>_xll.SNL.Clients.Office.Excel.Functions.SPG(A333, "SP_PCT_SHARES_OWNED_ALL_INSTITUTIONS")</f>
        <v>68.209999999999994</v>
      </c>
      <c r="N333" s="9" t="str">
        <f>_xll.SNL.Clients.Office.Excel.Functions.SPG(A333, "RD_CREDIT_RATING_GLOBAL", "Issuer Credit Rating", "Local Currency LT|0")</f>
        <v>BB</v>
      </c>
      <c r="O333" s="9" t="str">
        <f>_xll.SNL.Clients.Office.Excel.Functions.SPG(A333, "RD_CWOL_GLOBAL", "Issuer Credit Rating", "Local Currency LT|0")</f>
        <v>Stable</v>
      </c>
      <c r="P333" s="9" t="str">
        <f>_xll.SNL.Clients.Office.Excel.Functions.SPG(A333, "RD_RATING_ACTION_GLOBAL", "Issuer Credit Rating", "Local Currency LT|0")</f>
        <v>Downgrade | CreditWatch/Outlook (08/14/2023)</v>
      </c>
      <c r="Q333" s="10">
        <f>_xll.SNL.Clients.Office.Excel.Functions.SPG(A333, "RD_LAST_REVIEW_DATE_GLOBAL", "Issuer Credit Rating", "Local Currency LT")</f>
        <v>45694</v>
      </c>
      <c r="R333" s="10">
        <f>_xll.SNL.Clients.Office.Excel.Functions.SPG(A333, "RD_CREDIT_RATING_DATE_GLOBAL", "Issuer Credit Rating", "Local Currency LT|0")</f>
        <v>45152</v>
      </c>
      <c r="S333" s="10">
        <f>_xll.SNL.Clients.Office.Excel.Functions.SPG(A333, "RD_CREDIT_WATCH_OUTLOOK_DATE_GLOBAL", "Issuer Credit Rating", "Local Currency LT|0")</f>
        <v>45152</v>
      </c>
    </row>
    <row r="334" spans="1:19">
      <c r="A334" s="12" t="s">
        <v>1975</v>
      </c>
      <c r="B334" t="str">
        <f>_xll.SNL.Clients.Office.Excel.Functions.SPG(A334,"SP_IPO_DATE")</f>
        <v/>
      </c>
      <c r="C334" s="5">
        <f>_xll.SNL.Clients.Office.Excel.Functions.SPG(A334, "SP_VOLUME_AVG_WEEKLY_TO_SHARES_OUT", , "1M")</f>
        <v>5.2581970188834761</v>
      </c>
      <c r="D334" s="5">
        <f>_xll.SNL.Clients.Office.Excel.Functions.SPG(A334, "SP_VOLUME_AVG_WEEKLY_TO_SHARES_OUT", , "3M")</f>
        <v>6.5163037265515307</v>
      </c>
      <c r="E334" s="5">
        <f>_xll.SNL.Clients.Office.Excel.Functions.SPG(A334, "SP_VOLUME_AVG_DAILY_TO_1YR_AVG_DAILY", , "1M")</f>
        <v>80.8</v>
      </c>
      <c r="F334" s="5">
        <f>_xll.SNL.Clients.Office.Excel.Functions.SPG(A334, "SP_VOLUME_AVG_DAILY_TO_1YR_AVG_DAILY", , "3M")</f>
        <v>100.13</v>
      </c>
      <c r="G334" s="9" t="str">
        <f>_xll.SNL.Clients.Office.Excel.Functions.SPG(A334, "IQ_SECTOR")</f>
        <v>Health Care</v>
      </c>
      <c r="H334" s="9" t="str">
        <f>_xll.SNL.Clients.Office.Excel.Functions.SPG(A334, "IQ_INDUSTRY_GROUP")</f>
        <v>Health Care Equipment and Services</v>
      </c>
      <c r="I334" s="9" t="str">
        <f>_xll.SNL.Clients.Office.Excel.Functions.SPG(A334, "IQ_INDUSTRY")</f>
        <v>Health Care Providers and Services</v>
      </c>
      <c r="J334" s="9" t="str">
        <f>_xll.SNL.Clients.Office.Excel.Functions.SPG(A334, "IQ_PRIMARY_INDUSTRY")</f>
        <v>Health Care Facilities</v>
      </c>
      <c r="K334" s="9" t="str">
        <f>_xll.SNL.Clients.Office.Excel.Functions.SPG(A334, "NAICS_CODE", "Primary")</f>
        <v>622 - Hospitals</v>
      </c>
      <c r="L334" s="9" t="str">
        <f>_xll.SNL.Clients.Office.Excel.Functions.SPG(A334, "SP_TOPICTAG")</f>
        <v>Health Diagnostics; MHealth; Outpatient Care; Cardiovascular; Neurology; Respiratory; Surgery</v>
      </c>
      <c r="M334" s="5">
        <f>_xll.SNL.Clients.Office.Excel.Functions.SPG(A334, "SP_PCT_SHARES_OWNED_ALL_INSTITUTIONS")</f>
        <v>99.78</v>
      </c>
      <c r="N334" s="9" t="str">
        <f>_xll.SNL.Clients.Office.Excel.Functions.SPG(A334, "RD_CREDIT_RATING_GLOBAL", "Issuer Credit Rating", "Local Currency LT|0")</f>
        <v>B+</v>
      </c>
      <c r="O334" s="9" t="str">
        <f>_xll.SNL.Clients.Office.Excel.Functions.SPG(A334, "RD_CWOL_GLOBAL", "Issuer Credit Rating", "Local Currency LT|0")</f>
        <v>Positive</v>
      </c>
      <c r="P334" s="9" t="str">
        <f>_xll.SNL.Clients.Office.Excel.Functions.SPG(A334, "RD_RATING_ACTION_GLOBAL", "Issuer Credit Rating", "Local Currency LT|0")</f>
        <v>CreditWatch/Outlook (06/10/2024)</v>
      </c>
      <c r="Q334" s="10">
        <f>_xll.SNL.Clients.Office.Excel.Functions.SPG(A334, "RD_LAST_REVIEW_DATE_GLOBAL", "Issuer Credit Rating", "Local Currency LT")</f>
        <v>45453</v>
      </c>
      <c r="R334" s="10">
        <f>_xll.SNL.Clients.Office.Excel.Functions.SPG(A334, "RD_CREDIT_RATING_DATE_GLOBAL", "Issuer Credit Rating", "Local Currency LT|0")</f>
        <v>44636</v>
      </c>
      <c r="S334" s="10">
        <f>_xll.SNL.Clients.Office.Excel.Functions.SPG(A334, "RD_CREDIT_WATCH_OUTLOOK_DATE_GLOBAL", "Issuer Credit Rating", "Local Currency LT|0")</f>
        <v>45453</v>
      </c>
    </row>
    <row r="335" spans="1:19">
      <c r="A335" s="12" t="s">
        <v>1976</v>
      </c>
      <c r="B335" t="str">
        <f>_xll.SNL.Clients.Office.Excel.Functions.SPG(A335,"SP_IPO_DATE")</f>
        <v/>
      </c>
      <c r="C335" s="5">
        <f>_xll.SNL.Clients.Office.Excel.Functions.SPG(A335, "SP_VOLUME_AVG_WEEKLY_TO_SHARES_OUT", , "1M")</f>
        <v>4.2156991093197993</v>
      </c>
      <c r="D335" s="5">
        <f>_xll.SNL.Clients.Office.Excel.Functions.SPG(A335, "SP_VOLUME_AVG_WEEKLY_TO_SHARES_OUT", , "3M")</f>
        <v>4.1564003775238483</v>
      </c>
      <c r="E335" s="5">
        <f>_xll.SNL.Clients.Office.Excel.Functions.SPG(A335, "SP_VOLUME_AVG_DAILY_TO_1YR_AVG_DAILY", , "1M")</f>
        <v>86.63</v>
      </c>
      <c r="F335" s="5">
        <f>_xll.SNL.Clients.Office.Excel.Functions.SPG(A335, "SP_VOLUME_AVG_DAILY_TO_1YR_AVG_DAILY", , "3M")</f>
        <v>85.41</v>
      </c>
      <c r="G335" s="9" t="str">
        <f>_xll.SNL.Clients.Office.Excel.Functions.SPG(A335, "IQ_SECTOR")</f>
        <v>Information Technology</v>
      </c>
      <c r="H335" s="9" t="str">
        <f>_xll.SNL.Clients.Office.Excel.Functions.SPG(A335, "IQ_INDUSTRY_GROUP")</f>
        <v>Software and Services</v>
      </c>
      <c r="I335" s="9" t="str">
        <f>_xll.SNL.Clients.Office.Excel.Functions.SPG(A335, "IQ_INDUSTRY")</f>
        <v>Software</v>
      </c>
      <c r="J335" s="9" t="str">
        <f>_xll.SNL.Clients.Office.Excel.Functions.SPG(A335, "IQ_PRIMARY_INDUSTRY")</f>
        <v>Systems Software</v>
      </c>
      <c r="K335" s="9" t="str">
        <f>_xll.SNL.Clients.Office.Excel.Functions.SPG(A335, "NAICS_CODE", "Primary")</f>
        <v>513210 - Software Publishers</v>
      </c>
      <c r="L335" s="9" t="str">
        <f>_xll.SNL.Clients.Office.Excel.Functions.SPG(A335, "SP_TOPICTAG")</f>
        <v>Cloud Management; Data Integration; Machine Learning; Data Protection; Cloud Infrastructure; Cloud Security; Artificial Intelligence</v>
      </c>
      <c r="M335" s="5">
        <f>_xll.SNL.Clients.Office.Excel.Functions.SPG(A335, "SP_PCT_SHARES_OWNED_ALL_INSTITUTIONS")</f>
        <v>87</v>
      </c>
      <c r="N335" s="9" t="str">
        <f>_xll.SNL.Clients.Office.Excel.Functions.SPG(A335, "RD_CREDIT_RATING_GLOBAL", "Issuer Credit Rating", "Local Currency LT|0")</f>
        <v/>
      </c>
      <c r="O335" s="9" t="str">
        <f>_xll.SNL.Clients.Office.Excel.Functions.SPG(A335, "RD_CWOL_GLOBAL", "Issuer Credit Rating", "Local Currency LT|0")</f>
        <v/>
      </c>
      <c r="P335" s="9" t="str">
        <f>_xll.SNL.Clients.Office.Excel.Functions.SPG(A335, "RD_RATING_ACTION_GLOBAL", "Issuer Credit Rating", "Local Currency LT|0")</f>
        <v/>
      </c>
      <c r="Q335" s="10" t="str">
        <f>_xll.SNL.Clients.Office.Excel.Functions.SPG(A335, "RD_LAST_REVIEW_DATE_GLOBAL", "Issuer Credit Rating", "Local Currency LT")</f>
        <v/>
      </c>
      <c r="R335" s="10" t="str">
        <f>_xll.SNL.Clients.Office.Excel.Functions.SPG(A335, "RD_CREDIT_RATING_DATE_GLOBAL", "Issuer Credit Rating", "Local Currency LT|0")</f>
        <v/>
      </c>
      <c r="S335" s="10" t="str">
        <f>_xll.SNL.Clients.Office.Excel.Functions.SPG(A335, "RD_CREDIT_WATCH_OUTLOOK_DATE_GLOBAL", "Issuer Credit Rating", "Local Currency LT|0")</f>
        <v/>
      </c>
    </row>
    <row r="336" spans="1:19">
      <c r="A336" s="12" t="s">
        <v>1977</v>
      </c>
      <c r="B336" t="str">
        <f>_xll.SNL.Clients.Office.Excel.Functions.SPG(A336,"SP_IPO_DATE")</f>
        <v/>
      </c>
      <c r="C336" s="5">
        <f>_xll.SNL.Clients.Office.Excel.Functions.SPG(A336, "SP_VOLUME_AVG_WEEKLY_TO_SHARES_OUT", , "1M")</f>
        <v>6.3318674698795183</v>
      </c>
      <c r="D336" s="5">
        <f>_xll.SNL.Clients.Office.Excel.Functions.SPG(A336, "SP_VOLUME_AVG_WEEKLY_TO_SHARES_OUT", , "3M")</f>
        <v>5.6751905606296154</v>
      </c>
      <c r="E336" s="5">
        <f>_xll.SNL.Clients.Office.Excel.Functions.SPG(A336, "SP_VOLUME_AVG_DAILY_TO_1YR_AVG_DAILY", , "1M")</f>
        <v>102.46</v>
      </c>
      <c r="F336" s="5">
        <f>_xll.SNL.Clients.Office.Excel.Functions.SPG(A336, "SP_VOLUME_AVG_DAILY_TO_1YR_AVG_DAILY", , "3M")</f>
        <v>91.84</v>
      </c>
      <c r="G336" s="9" t="str">
        <f>_xll.SNL.Clients.Office.Excel.Functions.SPG(A336, "IQ_SECTOR")</f>
        <v>Industrials</v>
      </c>
      <c r="H336" s="9" t="str">
        <f>_xll.SNL.Clients.Office.Excel.Functions.SPG(A336, "IQ_INDUSTRY_GROUP")</f>
        <v>Capital Goods</v>
      </c>
      <c r="I336" s="9" t="str">
        <f>_xll.SNL.Clients.Office.Excel.Functions.SPG(A336, "IQ_INDUSTRY")</f>
        <v>Machinery</v>
      </c>
      <c r="J336" s="9" t="str">
        <f>_xll.SNL.Clients.Office.Excel.Functions.SPG(A336, "IQ_PRIMARY_INDUSTRY")</f>
        <v>Construction Machinery and Heavy Transportation Equipment</v>
      </c>
      <c r="K336" s="9" t="str">
        <f>_xll.SNL.Clients.Office.Excel.Functions.SPG(A336, "NAICS_CODE", "Primary")</f>
        <v>33392 - Material Handling Equipment Manufacturing</v>
      </c>
      <c r="L336" s="9" t="str">
        <f>_xll.SNL.Clients.Office.Excel.Functions.SPG(A336, "SP_TOPICTAG")</f>
        <v>Fleet Management; Industrial Automation; Process Automation; Artificial Intelligence</v>
      </c>
      <c r="M336" s="5">
        <f>_xll.SNL.Clients.Office.Excel.Functions.SPG(A336, "SP_PCT_SHARES_OWNED_ALL_INSTITUTIONS")</f>
        <v>98.4</v>
      </c>
      <c r="N336" s="9" t="str">
        <f>_xll.SNL.Clients.Office.Excel.Functions.SPG(A336, "RD_CREDIT_RATING_GLOBAL", "Issuer Credit Rating", "Local Currency LT|0")</f>
        <v>BB</v>
      </c>
      <c r="O336" s="9" t="str">
        <f>_xll.SNL.Clients.Office.Excel.Functions.SPG(A336, "RD_CWOL_GLOBAL", "Issuer Credit Rating", "Local Currency LT|0")</f>
        <v>Stable</v>
      </c>
      <c r="P336" s="9" t="str">
        <f>_xll.SNL.Clients.Office.Excel.Functions.SPG(A336, "RD_RATING_ACTION_GLOBAL", "Issuer Credit Rating", "Local Currency LT|0")</f>
        <v>Upgrade | CreditWatch/Outlook (12/04/2023)</v>
      </c>
      <c r="Q336" s="10">
        <f>_xll.SNL.Clients.Office.Excel.Functions.SPG(A336, "RD_LAST_REVIEW_DATE_GLOBAL", "Issuer Credit Rating", "Local Currency LT")</f>
        <v>45569</v>
      </c>
      <c r="R336" s="10">
        <f>_xll.SNL.Clients.Office.Excel.Functions.SPG(A336, "RD_CREDIT_RATING_DATE_GLOBAL", "Issuer Credit Rating", "Local Currency LT|0")</f>
        <v>45264</v>
      </c>
      <c r="S336" s="10">
        <f>_xll.SNL.Clients.Office.Excel.Functions.SPG(A336, "RD_CREDIT_WATCH_OUTLOOK_DATE_GLOBAL", "Issuer Credit Rating", "Local Currency LT|0")</f>
        <v>45264</v>
      </c>
    </row>
    <row r="337" spans="1:19">
      <c r="A337" s="12" t="s">
        <v>1978</v>
      </c>
      <c r="B337" s="10">
        <f>_xll.SNL.Clients.Office.Excel.Functions.SPG(A337,"SP_IPO_DATE")</f>
        <v>33589</v>
      </c>
      <c r="C337" s="5">
        <f>_xll.SNL.Clients.Office.Excel.Functions.SPG(A337, "SP_VOLUME_AVG_WEEKLY_TO_SHARES_OUT", , "1M")</f>
        <v>7.8488605937318479</v>
      </c>
      <c r="D337" s="5">
        <f>_xll.SNL.Clients.Office.Excel.Functions.SPG(A337, "SP_VOLUME_AVG_WEEKLY_TO_SHARES_OUT", , "3M")</f>
        <v>5.4594391299739549</v>
      </c>
      <c r="E337" s="5">
        <f>_xll.SNL.Clients.Office.Excel.Functions.SPG(A337, "SP_VOLUME_AVG_DAILY_TO_1YR_AVG_DAILY", , "1M")</f>
        <v>237.28</v>
      </c>
      <c r="F337" s="5">
        <f>_xll.SNL.Clients.Office.Excel.Functions.SPG(A337, "SP_VOLUME_AVG_DAILY_TO_1YR_AVG_DAILY", , "3M")</f>
        <v>165.04</v>
      </c>
      <c r="G337" s="9" t="str">
        <f>_xll.SNL.Clients.Office.Excel.Functions.SPG(A337, "IQ_SECTOR")</f>
        <v>Industrials</v>
      </c>
      <c r="H337" s="9" t="str">
        <f>_xll.SNL.Clients.Office.Excel.Functions.SPG(A337, "IQ_INDUSTRY_GROUP")</f>
        <v>Commercial and Professional Services</v>
      </c>
      <c r="I337" s="9" t="str">
        <f>_xll.SNL.Clients.Office.Excel.Functions.SPG(A337, "IQ_INDUSTRY")</f>
        <v>Commercial Services and Supplies</v>
      </c>
      <c r="J337" s="9" t="str">
        <f>_xll.SNL.Clients.Office.Excel.Functions.SPG(A337, "IQ_PRIMARY_INDUSTRY")</f>
        <v>Environmental and Facilities Services</v>
      </c>
      <c r="K337" s="9" t="str">
        <f>_xll.SNL.Clients.Office.Excel.Functions.SPG(A337, "NAICS_CODE", "Primary")</f>
        <v>541330 - Engineering Services</v>
      </c>
      <c r="L337" s="9" t="str">
        <f>_xll.SNL.Clients.Office.Excel.Functions.SPG(A337, "SP_TOPICTAG")</f>
        <v>Data Integration; Environmental Consulting; Environmental Engineering; Water Purification; CleanTech; Process Automation; ClimateTech</v>
      </c>
      <c r="M337" s="5">
        <f>_xll.SNL.Clients.Office.Excel.Functions.SPG(A337, "SP_PCT_SHARES_OWNED_ALL_INSTITUTIONS")</f>
        <v>90.12</v>
      </c>
      <c r="N337" s="9" t="str">
        <f>_xll.SNL.Clients.Office.Excel.Functions.SPG(A337, "RD_CREDIT_RATING_GLOBAL", "Issuer Credit Rating", "Local Currency LT|0")</f>
        <v/>
      </c>
      <c r="O337" s="9" t="str">
        <f>_xll.SNL.Clients.Office.Excel.Functions.SPG(A337, "RD_CWOL_GLOBAL", "Issuer Credit Rating", "Local Currency LT|0")</f>
        <v/>
      </c>
      <c r="P337" s="9" t="str">
        <f>_xll.SNL.Clients.Office.Excel.Functions.SPG(A337, "RD_RATING_ACTION_GLOBAL", "Issuer Credit Rating", "Local Currency LT|0")</f>
        <v/>
      </c>
      <c r="Q337" s="10" t="str">
        <f>_xll.SNL.Clients.Office.Excel.Functions.SPG(A337, "RD_LAST_REVIEW_DATE_GLOBAL", "Issuer Credit Rating", "Local Currency LT")</f>
        <v/>
      </c>
      <c r="R337" s="10" t="str">
        <f>_xll.SNL.Clients.Office.Excel.Functions.SPG(A337, "RD_CREDIT_RATING_DATE_GLOBAL", "Issuer Credit Rating", "Local Currency LT|0")</f>
        <v/>
      </c>
      <c r="S337" s="10" t="str">
        <f>_xll.SNL.Clients.Office.Excel.Functions.SPG(A337, "RD_CREDIT_WATCH_OUTLOOK_DATE_GLOBAL", "Issuer Credit Rating", "Local Currency LT|0")</f>
        <v/>
      </c>
    </row>
    <row r="338" spans="1:19">
      <c r="A338" s="12" t="s">
        <v>1979</v>
      </c>
      <c r="B338" s="10">
        <f>_xll.SNL.Clients.Office.Excel.Functions.SPG(A338,"SP_IPO_DATE")</f>
        <v>37846</v>
      </c>
      <c r="C338" s="5">
        <f>_xll.SNL.Clients.Office.Excel.Functions.SPG(A338, "SP_VOLUME_AVG_WEEKLY_TO_SHARES_OUT", , "1M")</f>
        <v>5.85638699309707</v>
      </c>
      <c r="D338" s="5">
        <f>_xll.SNL.Clients.Office.Excel.Functions.SPG(A338, "SP_VOLUME_AVG_WEEKLY_TO_SHARES_OUT", , "3M")</f>
        <v>4.8301090733922107</v>
      </c>
      <c r="E338" s="5">
        <f>_xll.SNL.Clients.Office.Excel.Functions.SPG(A338, "SP_VOLUME_AVG_DAILY_TO_1YR_AVG_DAILY", , "1M")</f>
        <v>128.35</v>
      </c>
      <c r="F338" s="5">
        <f>_xll.SNL.Clients.Office.Excel.Functions.SPG(A338, "SP_VOLUME_AVG_DAILY_TO_1YR_AVG_DAILY", , "3M")</f>
        <v>105.86</v>
      </c>
      <c r="G338" s="9" t="str">
        <f>_xll.SNL.Clients.Office.Excel.Functions.SPG(A338, "IQ_SECTOR")</f>
        <v>Financials</v>
      </c>
      <c r="H338" s="9" t="str">
        <f>_xll.SNL.Clients.Office.Excel.Functions.SPG(A338, "IQ_INDUSTRY_GROUP")</f>
        <v>Banks</v>
      </c>
      <c r="I338" s="9" t="str">
        <f>_xll.SNL.Clients.Office.Excel.Functions.SPG(A338, "IQ_INDUSTRY")</f>
        <v>Banks</v>
      </c>
      <c r="J338" s="9" t="str">
        <f>_xll.SNL.Clients.Office.Excel.Functions.SPG(A338, "IQ_PRIMARY_INDUSTRY")</f>
        <v>Regional Banks</v>
      </c>
      <c r="K338" s="9" t="str">
        <f>_xll.SNL.Clients.Office.Excel.Functions.SPG(A338, "NAICS_CODE", "Primary")</f>
        <v>522110 - Commercial Banking</v>
      </c>
      <c r="L338" s="9" t="str">
        <f>_xll.SNL.Clients.Office.Excel.Functions.SPG(A338, "SP_TOPICTAG")</f>
        <v>Consumer Lending; Digital Brokerage</v>
      </c>
      <c r="M338" s="5">
        <f>_xll.SNL.Clients.Office.Excel.Functions.SPG(A338, "SP_PCT_SHARES_OWNED_ALL_INSTITUTIONS")</f>
        <v>99.56</v>
      </c>
      <c r="N338" s="9" t="str">
        <f>_xll.SNL.Clients.Office.Excel.Functions.SPG(A338, "RD_CREDIT_RATING_GLOBAL", "Issuer Credit Rating", "Local Currency LT|0")</f>
        <v>BBB-</v>
      </c>
      <c r="O338" s="9" t="str">
        <f>_xll.SNL.Clients.Office.Excel.Functions.SPG(A338, "RD_CWOL_GLOBAL", "Issuer Credit Rating", "Local Currency LT|0")</f>
        <v>Stable</v>
      </c>
      <c r="P338" s="9" t="str">
        <f>_xll.SNL.Clients.Office.Excel.Functions.SPG(A338, "RD_RATING_ACTION_GLOBAL", "Issuer Credit Rating", "Local Currency LT|0")</f>
        <v>Upgrade | CreditWatch/Outlook (02/25/2022)</v>
      </c>
      <c r="Q338" s="10">
        <f>_xll.SNL.Clients.Office.Excel.Functions.SPG(A338, "RD_LAST_REVIEW_DATE_GLOBAL", "Issuer Credit Rating", "Local Currency LT")</f>
        <v>45685</v>
      </c>
      <c r="R338" s="10">
        <f>_xll.SNL.Clients.Office.Excel.Functions.SPG(A338, "RD_CREDIT_RATING_DATE_GLOBAL", "Issuer Credit Rating", "Local Currency LT|0")</f>
        <v>44617</v>
      </c>
      <c r="S338" s="10">
        <f>_xll.SNL.Clients.Office.Excel.Functions.SPG(A338, "RD_CREDIT_WATCH_OUTLOOK_DATE_GLOBAL", "Issuer Credit Rating", "Local Currency LT|0")</f>
        <v>44617</v>
      </c>
    </row>
    <row r="339" spans="1:19">
      <c r="A339" s="12" t="s">
        <v>1980</v>
      </c>
      <c r="B339" s="10">
        <f>_xll.SNL.Clients.Office.Excel.Functions.SPG(A339,"SP_IPO_DATE")</f>
        <v>38264</v>
      </c>
      <c r="C339" s="5">
        <f>_xll.SNL.Clients.Office.Excel.Functions.SPG(A339, "SP_VOLUME_AVG_WEEKLY_TO_SHARES_OUT", , "1M")</f>
        <v>7.2185794801964409</v>
      </c>
      <c r="D339" s="5">
        <f>_xll.SNL.Clients.Office.Excel.Functions.SPG(A339, "SP_VOLUME_AVG_WEEKLY_TO_SHARES_OUT", , "3M")</f>
        <v>5.6564484703876641</v>
      </c>
      <c r="E339" s="5">
        <f>_xll.SNL.Clients.Office.Excel.Functions.SPG(A339, "SP_VOLUME_AVG_DAILY_TO_1YR_AVG_DAILY", , "1M")</f>
        <v>125.05</v>
      </c>
      <c r="F339" s="5">
        <f>_xll.SNL.Clients.Office.Excel.Functions.SPG(A339, "SP_VOLUME_AVG_DAILY_TO_1YR_AVG_DAILY", , "3M")</f>
        <v>97.99</v>
      </c>
      <c r="G339" s="9" t="str">
        <f>_xll.SNL.Clients.Office.Excel.Functions.SPG(A339, "IQ_SECTOR")</f>
        <v>Consumer Discretionary</v>
      </c>
      <c r="H339" s="9" t="str">
        <f>_xll.SNL.Clients.Office.Excel.Functions.SPG(A339, "IQ_INDUSTRY_GROUP")</f>
        <v>Consumer Services</v>
      </c>
      <c r="I339" s="9" t="str">
        <f>_xll.SNL.Clients.Office.Excel.Functions.SPG(A339, "IQ_INDUSTRY")</f>
        <v>Hotels, Restaurants and Leisure</v>
      </c>
      <c r="J339" s="9" t="str">
        <f>_xll.SNL.Clients.Office.Excel.Functions.SPG(A339, "IQ_PRIMARY_INDUSTRY")</f>
        <v>Restaurants</v>
      </c>
      <c r="K339" s="9" t="str">
        <f>_xll.SNL.Clients.Office.Excel.Functions.SPG(A339, "NAICS_CODE", "Primary")</f>
        <v>72251 - Restaurants and Other Eating Places</v>
      </c>
      <c r="L339" s="9" t="str">
        <f>_xll.SNL.Clients.Office.Excel.Functions.SPG(A339, "SP_TOPICTAG")</f>
        <v/>
      </c>
      <c r="M339" s="5">
        <f>_xll.SNL.Clients.Office.Excel.Functions.SPG(A339, "SP_PCT_SHARES_OWNED_ALL_INSTITUTIONS")</f>
        <v>93.37</v>
      </c>
      <c r="N339" s="9" t="str">
        <f>_xll.SNL.Clients.Office.Excel.Functions.SPG(A339, "RD_CREDIT_RATING_GLOBAL", "Issuer Credit Rating", "Local Currency LT|0")</f>
        <v/>
      </c>
      <c r="O339" s="9" t="str">
        <f>_xll.SNL.Clients.Office.Excel.Functions.SPG(A339, "RD_CWOL_GLOBAL", "Issuer Credit Rating", "Local Currency LT|0")</f>
        <v/>
      </c>
      <c r="P339" s="9" t="str">
        <f>_xll.SNL.Clients.Office.Excel.Functions.SPG(A339, "RD_RATING_ACTION_GLOBAL", "Issuer Credit Rating", "Local Currency LT|0")</f>
        <v/>
      </c>
      <c r="Q339" s="10" t="str">
        <f>_xll.SNL.Clients.Office.Excel.Functions.SPG(A339, "RD_LAST_REVIEW_DATE_GLOBAL", "Issuer Credit Rating", "Local Currency LT")</f>
        <v/>
      </c>
      <c r="R339" s="10" t="str">
        <f>_xll.SNL.Clients.Office.Excel.Functions.SPG(A339, "RD_CREDIT_RATING_DATE_GLOBAL", "Issuer Credit Rating", "Local Currency LT|0")</f>
        <v/>
      </c>
      <c r="S339" s="10" t="str">
        <f>_xll.SNL.Clients.Office.Excel.Functions.SPG(A339, "RD_CREDIT_WATCH_OUTLOOK_DATE_GLOBAL", "Issuer Credit Rating", "Local Currency LT|0")</f>
        <v/>
      </c>
    </row>
    <row r="340" spans="1:19">
      <c r="A340" s="12" t="s">
        <v>1981</v>
      </c>
      <c r="B340" t="str">
        <f>_xll.SNL.Clients.Office.Excel.Functions.SPG(A340,"SP_IPO_DATE")</f>
        <v/>
      </c>
      <c r="C340" s="5">
        <f>_xll.SNL.Clients.Office.Excel.Functions.SPG(A340, "SP_VOLUME_AVG_WEEKLY_TO_SHARES_OUT", , "1M")</f>
        <v>9.3240098818658641</v>
      </c>
      <c r="D340" s="5">
        <f>_xll.SNL.Clients.Office.Excel.Functions.SPG(A340, "SP_VOLUME_AVG_WEEKLY_TO_SHARES_OUT", , "3M")</f>
        <v>7.2782396041101549</v>
      </c>
      <c r="E340" s="5">
        <f>_xll.SNL.Clients.Office.Excel.Functions.SPG(A340, "SP_VOLUME_AVG_DAILY_TO_1YR_AVG_DAILY", , "1M")</f>
        <v>110.03</v>
      </c>
      <c r="F340" s="5">
        <f>_xll.SNL.Clients.Office.Excel.Functions.SPG(A340, "SP_VOLUME_AVG_DAILY_TO_1YR_AVG_DAILY", , "3M")</f>
        <v>85.89</v>
      </c>
      <c r="G340" s="9" t="str">
        <f>_xll.SNL.Clients.Office.Excel.Functions.SPG(A340, "IQ_SECTOR")</f>
        <v>Consumer Staples</v>
      </c>
      <c r="H340" s="9" t="str">
        <f>_xll.SNL.Clients.Office.Excel.Functions.SPG(A340, "IQ_INDUSTRY_GROUP")</f>
        <v>Food, Beverage and Tobacco</v>
      </c>
      <c r="I340" s="9" t="str">
        <f>_xll.SNL.Clients.Office.Excel.Functions.SPG(A340, "IQ_INDUSTRY")</f>
        <v>Beverages</v>
      </c>
      <c r="J340" s="9" t="str">
        <f>_xll.SNL.Clients.Office.Excel.Functions.SPG(A340, "IQ_PRIMARY_INDUSTRY")</f>
        <v>Brewers</v>
      </c>
      <c r="K340" s="9" t="str">
        <f>_xll.SNL.Clients.Office.Excel.Functions.SPG(A340, "NAICS_CODE", "Primary")</f>
        <v>312120 - Breweries</v>
      </c>
      <c r="L340" s="9" t="str">
        <f>_xll.SNL.Clients.Office.Excel.Functions.SPG(A340, "SP_TOPICTAG")</f>
        <v>Distillery</v>
      </c>
      <c r="M340" s="5">
        <f>_xll.SNL.Clients.Office.Excel.Functions.SPG(A340, "SP_PCT_SHARES_OWNED_ALL_INSTITUTIONS")</f>
        <v>63.93</v>
      </c>
      <c r="N340" s="9" t="str">
        <f>_xll.SNL.Clients.Office.Excel.Functions.SPG(A340, "RD_CREDIT_RATING_GLOBAL", "Issuer Credit Rating", "Local Currency LT|0")</f>
        <v/>
      </c>
      <c r="O340" s="9" t="str">
        <f>_xll.SNL.Clients.Office.Excel.Functions.SPG(A340, "RD_CWOL_GLOBAL", "Issuer Credit Rating", "Local Currency LT|0")</f>
        <v/>
      </c>
      <c r="P340" s="9" t="str">
        <f>_xll.SNL.Clients.Office.Excel.Functions.SPG(A340, "RD_RATING_ACTION_GLOBAL", "Issuer Credit Rating", "Local Currency LT|0")</f>
        <v/>
      </c>
      <c r="Q340" s="10" t="str">
        <f>_xll.SNL.Clients.Office.Excel.Functions.SPG(A340, "RD_LAST_REVIEW_DATE_GLOBAL", "Issuer Credit Rating", "Local Currency LT")</f>
        <v/>
      </c>
      <c r="R340" s="10" t="str">
        <f>_xll.SNL.Clients.Office.Excel.Functions.SPG(A340, "RD_CREDIT_RATING_DATE_GLOBAL", "Issuer Credit Rating", "Local Currency LT|0")</f>
        <v/>
      </c>
      <c r="S340" s="10" t="str">
        <f>_xll.SNL.Clients.Office.Excel.Functions.SPG(A340, "RD_CREDIT_WATCH_OUTLOOK_DATE_GLOBAL", "Issuer Credit Rating", "Local Currency LT|0")</f>
        <v/>
      </c>
    </row>
    <row r="341" spans="1:19">
      <c r="A341" s="12" t="s">
        <v>1982</v>
      </c>
      <c r="B341" t="str">
        <f>_xll.SNL.Clients.Office.Excel.Functions.SPG(A341,"SP_IPO_DATE")</f>
        <v/>
      </c>
      <c r="C341" s="5">
        <f>_xll.SNL.Clients.Office.Excel.Functions.SPG(A341, "SP_VOLUME_AVG_WEEKLY_TO_SHARES_OUT", , "1M")</f>
        <v>2.3988038511166612</v>
      </c>
      <c r="D341" s="5">
        <f>_xll.SNL.Clients.Office.Excel.Functions.SPG(A341, "SP_VOLUME_AVG_WEEKLY_TO_SHARES_OUT", , "3M")</f>
        <v>2.9581526299660021</v>
      </c>
      <c r="E341" s="5">
        <f>_xll.SNL.Clients.Office.Excel.Functions.SPG(A341, "SP_VOLUME_AVG_DAILY_TO_1YR_AVG_DAILY", , "1M")</f>
        <v>78.61</v>
      </c>
      <c r="F341" s="5">
        <f>_xll.SNL.Clients.Office.Excel.Functions.SPG(A341, "SP_VOLUME_AVG_DAILY_TO_1YR_AVG_DAILY", , "3M")</f>
        <v>96.94</v>
      </c>
      <c r="G341" s="9" t="str">
        <f>_xll.SNL.Clients.Office.Excel.Functions.SPG(A341, "IQ_SECTOR")</f>
        <v>Industrials</v>
      </c>
      <c r="H341" s="9" t="str">
        <f>_xll.SNL.Clients.Office.Excel.Functions.SPG(A341, "IQ_INDUSTRY_GROUP")</f>
        <v>Commercial and Professional Services</v>
      </c>
      <c r="I341" s="9" t="str">
        <f>_xll.SNL.Clients.Office.Excel.Functions.SPG(A341, "IQ_INDUSTRY")</f>
        <v>Commercial Services and Supplies</v>
      </c>
      <c r="J341" s="9" t="str">
        <f>_xll.SNL.Clients.Office.Excel.Functions.SPG(A341, "IQ_PRIMARY_INDUSTRY")</f>
        <v>Security and Alarm Services</v>
      </c>
      <c r="K341" s="9" t="str">
        <f>_xll.SNL.Clients.Office.Excel.Functions.SPG(A341, "NAICS_CODE", "Primary")</f>
        <v>561613 - Armored Car Services</v>
      </c>
      <c r="L341" s="9" t="str">
        <f>_xll.SNL.Clients.Office.Excel.Functions.SPG(A341, "SP_TOPICTAG")</f>
        <v>Fleet Management; Freight Service; Physical Security; Courier Service; Security Management; Cashierless Checkouts; Online Payments</v>
      </c>
      <c r="M341" s="5">
        <f>_xll.SNL.Clients.Office.Excel.Functions.SPG(A341, "SP_PCT_SHARES_OWNED_ALL_INSTITUTIONS")</f>
        <v>99.39</v>
      </c>
      <c r="N341" s="9" t="str">
        <f>_xll.SNL.Clients.Office.Excel.Functions.SPG(A341, "RD_CREDIT_RATING_GLOBAL", "Issuer Credit Rating", "Local Currency LT|0")</f>
        <v>BB+</v>
      </c>
      <c r="O341" s="9" t="str">
        <f>_xll.SNL.Clients.Office.Excel.Functions.SPG(A341, "RD_CWOL_GLOBAL", "Issuer Credit Rating", "Local Currency LT|0")</f>
        <v>Stable</v>
      </c>
      <c r="P341" s="9" t="str">
        <f>_xll.SNL.Clients.Office.Excel.Functions.SPG(A341, "RD_RATING_ACTION_GLOBAL", "Issuer Credit Rating", "Local Currency LT|0")</f>
        <v>Upgrade | CreditWatch/Outlook (06/04/2024)</v>
      </c>
      <c r="Q341" s="10">
        <f>_xll.SNL.Clients.Office.Excel.Functions.SPG(A341, "RD_LAST_REVIEW_DATE_GLOBAL", "Issuer Credit Rating", "Local Currency LT")</f>
        <v>45551</v>
      </c>
      <c r="R341" s="10">
        <f>_xll.SNL.Clients.Office.Excel.Functions.SPG(A341, "RD_CREDIT_RATING_DATE_GLOBAL", "Issuer Credit Rating", "Local Currency LT|0")</f>
        <v>45447</v>
      </c>
      <c r="S341" s="10">
        <f>_xll.SNL.Clients.Office.Excel.Functions.SPG(A341, "RD_CREDIT_WATCH_OUTLOOK_DATE_GLOBAL", "Issuer Credit Rating", "Local Currency LT|0")</f>
        <v>45447</v>
      </c>
    </row>
    <row r="342" spans="1:19">
      <c r="A342" s="12" t="s">
        <v>1983</v>
      </c>
      <c r="B342" s="10">
        <f>_xll.SNL.Clients.Office.Excel.Functions.SPG(A342,"SP_IPO_DATE")</f>
        <v>41031</v>
      </c>
      <c r="C342" s="5">
        <f>_xll.SNL.Clients.Office.Excel.Functions.SPG(A342, "SP_VOLUME_AVG_WEEKLY_TO_SHARES_OUT", , "1M")</f>
        <v>2.7820080371980764</v>
      </c>
      <c r="D342" s="5">
        <f>_xll.SNL.Clients.Office.Excel.Functions.SPG(A342, "SP_VOLUME_AVG_WEEKLY_TO_SHARES_OUT", , "3M")</f>
        <v>3.0505050471052884</v>
      </c>
      <c r="E342" s="5">
        <f>_xll.SNL.Clients.Office.Excel.Functions.SPG(A342, "SP_VOLUME_AVG_DAILY_TO_1YR_AVG_DAILY", , "1M")</f>
        <v>86.6</v>
      </c>
      <c r="F342" s="5">
        <f>_xll.SNL.Clients.Office.Excel.Functions.SPG(A342, "SP_VOLUME_AVG_DAILY_TO_1YR_AVG_DAILY", , "3M")</f>
        <v>94.96</v>
      </c>
      <c r="G342" s="9" t="str">
        <f>_xll.SNL.Clients.Office.Excel.Functions.SPG(A342, "IQ_SECTOR")</f>
        <v>Financials</v>
      </c>
      <c r="H342" s="9" t="str">
        <f>_xll.SNL.Clients.Office.Excel.Functions.SPG(A342, "IQ_INDUSTRY_GROUP")</f>
        <v>Financial Services</v>
      </c>
      <c r="I342" s="9" t="str">
        <f>_xll.SNL.Clients.Office.Excel.Functions.SPG(A342, "IQ_INDUSTRY")</f>
        <v>Capital Markets</v>
      </c>
      <c r="J342" s="9" t="str">
        <f>_xll.SNL.Clients.Office.Excel.Functions.SPG(A342, "IQ_PRIMARY_INDUSTRY")</f>
        <v>Asset Management and Custody Banks</v>
      </c>
      <c r="K342" s="9" t="str">
        <f>_xll.SNL.Clients.Office.Excel.Functions.SPG(A342, "NAICS_CODE", "Primary")</f>
        <v>523940 - Portfolio Management and Investment Advice</v>
      </c>
      <c r="L342" s="9" t="str">
        <f>_xll.SNL.Clients.Office.Excel.Functions.SPG(A342, "SP_TOPICTAG")</f>
        <v/>
      </c>
      <c r="M342" s="5">
        <f>_xll.SNL.Clients.Office.Excel.Functions.SPG(A342, "SP_PCT_SHARES_OWNED_ALL_INSTITUTIONS")</f>
        <v>59.87</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Upgrade | CreditWatch/Outlook (03/14/2022)</v>
      </c>
      <c r="Q342" s="10">
        <f>_xll.SNL.Clients.Office.Excel.Functions.SPG(A342, "RD_LAST_REVIEW_DATE_GLOBAL", "Issuer Credit Rating", "Local Currency LT")</f>
        <v>45580</v>
      </c>
      <c r="R342" s="10">
        <f>_xll.SNL.Clients.Office.Excel.Functions.SPG(A342, "RD_CREDIT_RATING_DATE_GLOBAL", "Issuer Credit Rating", "Local Currency LT|0")</f>
        <v>44634</v>
      </c>
      <c r="S342" s="10">
        <f>_xll.SNL.Clients.Office.Excel.Functions.SPG(A342, "RD_CREDIT_WATCH_OUTLOOK_DATE_GLOBAL", "Issuer Credit Rating", "Local Currency LT|0")</f>
        <v>44634</v>
      </c>
    </row>
    <row r="343" spans="1:19">
      <c r="A343" s="12" t="s">
        <v>1984</v>
      </c>
      <c r="B343" t="str">
        <f>_xll.SNL.Clients.Office.Excel.Functions.SPG(A343,"SP_IPO_DATE")</f>
        <v/>
      </c>
      <c r="C343" s="5">
        <f>_xll.SNL.Clients.Office.Excel.Functions.SPG(A343, "SP_VOLUME_AVG_WEEKLY_TO_SHARES_OUT", , "1M")</f>
        <v>4.9530459072141504</v>
      </c>
      <c r="D343" s="5">
        <f>_xll.SNL.Clients.Office.Excel.Functions.SPG(A343, "SP_VOLUME_AVG_WEEKLY_TO_SHARES_OUT", , "3M")</f>
        <v>5.3781197201064126</v>
      </c>
      <c r="E343" s="5">
        <f>_xll.SNL.Clients.Office.Excel.Functions.SPG(A343, "SP_VOLUME_AVG_DAILY_TO_1YR_AVG_DAILY", , "1M")</f>
        <v>89.88</v>
      </c>
      <c r="F343" s="5">
        <f>_xll.SNL.Clients.Office.Excel.Functions.SPG(A343, "SP_VOLUME_AVG_DAILY_TO_1YR_AVG_DAILY", , "3M")</f>
        <v>97.6</v>
      </c>
      <c r="G343" s="9" t="str">
        <f>_xll.SNL.Clients.Office.Excel.Functions.SPG(A343, "IQ_SECTOR")</f>
        <v>Materials</v>
      </c>
      <c r="H343" s="9" t="str">
        <f>_xll.SNL.Clients.Office.Excel.Functions.SPG(A343, "IQ_INDUSTRY_GROUP")</f>
        <v>Materials</v>
      </c>
      <c r="I343" s="9" t="str">
        <f>_xll.SNL.Clients.Office.Excel.Functions.SPG(A343, "IQ_INDUSTRY")</f>
        <v>Chemicals</v>
      </c>
      <c r="J343" s="9" t="str">
        <f>_xll.SNL.Clients.Office.Excel.Functions.SPG(A343, "IQ_PRIMARY_INDUSTRY")</f>
        <v>Diversified Chemicals</v>
      </c>
      <c r="K343" s="9" t="str">
        <f>_xll.SNL.Clients.Office.Excel.Functions.SPG(A343, "NAICS_CODE", "Primary")</f>
        <v>325 - Chemical Manufacturing</v>
      </c>
      <c r="L343" s="9" t="str">
        <f>_xll.SNL.Clients.Office.Excel.Functions.SPG(A343, "SP_TOPICTAG")</f>
        <v>Environmental Engineering; Pollution Control</v>
      </c>
      <c r="M343" s="5">
        <f>_xll.SNL.Clients.Office.Excel.Functions.SPG(A343, "SP_PCT_SHARES_OWNED_ALL_INSTITUTIONS")</f>
        <v>79.319999999999993</v>
      </c>
      <c r="N343" s="9" t="str">
        <f>_xll.SNL.Clients.Office.Excel.Functions.SPG(A343, "RD_CREDIT_RATING_GLOBAL", "Issuer Credit Rating", "Local Currency LT|0")</f>
        <v>BB-</v>
      </c>
      <c r="O343" s="9" t="str">
        <f>_xll.SNL.Clients.Office.Excel.Functions.SPG(A343, "RD_CWOL_GLOBAL", "Issuer Credit Rating", "Local Currency LT|0")</f>
        <v>Negative</v>
      </c>
      <c r="P343" s="9" t="str">
        <f>_xll.SNL.Clients.Office.Excel.Functions.SPG(A343, "RD_RATING_ACTION_GLOBAL", "Issuer Credit Rating", "Local Currency LT|0")</f>
        <v>CreditWatch/Outlook (04/17/2024)</v>
      </c>
      <c r="Q343" s="10">
        <f>_xll.SNL.Clients.Office.Excel.Functions.SPG(A343, "RD_LAST_REVIEW_DATE_GLOBAL", "Issuer Credit Rating", "Local Currency LT")</f>
        <v>45399</v>
      </c>
      <c r="R343" s="10">
        <f>_xll.SNL.Clients.Office.Excel.Functions.SPG(A343, "RD_CREDIT_RATING_DATE_GLOBAL", "Issuer Credit Rating", "Local Currency LT|0")</f>
        <v>45352</v>
      </c>
      <c r="S343" s="10">
        <f>_xll.SNL.Clients.Office.Excel.Functions.SPG(A343, "RD_CREDIT_WATCH_OUTLOOK_DATE_GLOBAL", "Issuer Credit Rating", "Local Currency LT|0")</f>
        <v>45399</v>
      </c>
    </row>
    <row r="344" spans="1:19">
      <c r="A344" s="12" t="s">
        <v>1985</v>
      </c>
      <c r="B344" s="10">
        <f>_xll.SNL.Clients.Office.Excel.Functions.SPG(A344,"SP_IPO_DATE")</f>
        <v>39394</v>
      </c>
      <c r="C344" s="5">
        <f>_xll.SNL.Clients.Office.Excel.Functions.SPG(A344, "SP_VOLUME_AVG_WEEKLY_TO_SHARES_OUT", , "1M")</f>
        <v>4.1735579169181412</v>
      </c>
      <c r="D344" s="5">
        <f>_xll.SNL.Clients.Office.Excel.Functions.SPG(A344, "SP_VOLUME_AVG_WEEKLY_TO_SHARES_OUT", , "3M")</f>
        <v>3.3324866844397443</v>
      </c>
      <c r="E344" s="5">
        <f>_xll.SNL.Clients.Office.Excel.Functions.SPG(A344, "SP_VOLUME_AVG_DAILY_TO_1YR_AVG_DAILY", , "1M")</f>
        <v>121.24</v>
      </c>
      <c r="F344" s="5">
        <f>_xll.SNL.Clients.Office.Excel.Functions.SPG(A344, "SP_VOLUME_AVG_DAILY_TO_1YR_AVG_DAILY", , "3M")</f>
        <v>96.81</v>
      </c>
      <c r="G344" s="9" t="str">
        <f>_xll.SNL.Clients.Office.Excel.Functions.SPG(A344, "IQ_SECTOR")</f>
        <v>Health Care</v>
      </c>
      <c r="H344" s="9" t="str">
        <f>_xll.SNL.Clients.Office.Excel.Functions.SPG(A344, "IQ_INDUSTRY_GROUP")</f>
        <v>Health Care Equipment and Services</v>
      </c>
      <c r="I344" s="9" t="str">
        <f>_xll.SNL.Clients.Office.Excel.Functions.SPG(A344, "IQ_INDUSTRY")</f>
        <v>Health Care Providers and Services</v>
      </c>
      <c r="J344" s="9" t="str">
        <f>_xll.SNL.Clients.Office.Excel.Functions.SPG(A344, "IQ_PRIMARY_INDUSTRY")</f>
        <v>Health Care Facilities</v>
      </c>
      <c r="K344" s="9" t="str">
        <f>_xll.SNL.Clients.Office.Excel.Functions.SPG(A344, "NAICS_CODE", "Primary")</f>
        <v>623 - Nursing and Residential Care Facilities</v>
      </c>
      <c r="L344" s="9" t="str">
        <f>_xll.SNL.Clients.Office.Excel.Functions.SPG(A344, "SP_TOPICTAG")</f>
        <v>Health Diagnostics; Outpatient Care; Assisted Living; Cardiovascular; Nephrology; Orthopaedics; Respiratory</v>
      </c>
      <c r="M344" s="5">
        <f>_xll.SNL.Clients.Office.Excel.Functions.SPG(A344, "SP_PCT_SHARES_OWNED_ALL_INSTITUTIONS")</f>
        <v>94.27</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c r="A345" s="12" t="s">
        <v>1986</v>
      </c>
      <c r="B345" t="str">
        <f>_xll.SNL.Clients.Office.Excel.Functions.SPG(A345,"SP_IPO_DATE")</f>
        <v/>
      </c>
      <c r="C345" s="5">
        <f>_xll.SNL.Clients.Office.Excel.Functions.SPG(A345, "SP_VOLUME_AVG_WEEKLY_TO_SHARES_OUT", , "1M")</f>
        <v>5.8818886142385045</v>
      </c>
      <c r="D345" s="5">
        <f>_xll.SNL.Clients.Office.Excel.Functions.SPG(A345, "SP_VOLUME_AVG_WEEKLY_TO_SHARES_OUT", , "3M")</f>
        <v>7.7604655124589623</v>
      </c>
      <c r="E345" s="5">
        <f>_xll.SNL.Clients.Office.Excel.Functions.SPG(A345, "SP_VOLUME_AVG_DAILY_TO_1YR_AVG_DAILY", , "1M")</f>
        <v>64.489999999999995</v>
      </c>
      <c r="F345" s="5">
        <f>_xll.SNL.Clients.Office.Excel.Functions.SPG(A345, "SP_VOLUME_AVG_DAILY_TO_1YR_AVG_DAILY", , "3M")</f>
        <v>85.08</v>
      </c>
      <c r="G345" s="9" t="str">
        <f>_xll.SNL.Clients.Office.Excel.Functions.SPG(A345, "IQ_SECTOR")</f>
        <v>Consumer Discretionary</v>
      </c>
      <c r="H345" s="9" t="str">
        <f>_xll.SNL.Clients.Office.Excel.Functions.SPG(A345, "IQ_INDUSTRY_GROUP")</f>
        <v>Consumer Discretionary Distribution and Retail</v>
      </c>
      <c r="I345" s="9" t="str">
        <f>_xll.SNL.Clients.Office.Excel.Functions.SPG(A345, "IQ_INDUSTRY")</f>
        <v>Specialty Retail</v>
      </c>
      <c r="J345" s="9" t="str">
        <f>_xll.SNL.Clients.Office.Excel.Functions.SPG(A345, "IQ_PRIMARY_INDUSTRY")</f>
        <v>Apparel Retail</v>
      </c>
      <c r="K345" s="9" t="str">
        <f>_xll.SNL.Clients.Office.Excel.Functions.SPG(A345, "NAICS_CODE", "Primary")</f>
        <v>458 - Clothing, Clothing Accessories, Shoe, and Jewelry Retailers</v>
      </c>
      <c r="L345" s="9" t="str">
        <f>_xll.SNL.Clients.Office.Excel.Functions.SPG(A345, "SP_TOPICTAG")</f>
        <v>Fitness; Lifestyle; Brand Marketing</v>
      </c>
      <c r="M345" s="5">
        <f>_xll.SNL.Clients.Office.Excel.Functions.SPG(A345, "SP_PCT_SHARES_OWNED_ALL_INSTITUTIONS")</f>
        <v>61.47</v>
      </c>
      <c r="N345" s="9" t="str">
        <f>_xll.SNL.Clients.Office.Excel.Functions.SPG(A345, "RD_CREDIT_RATING_GLOBAL", "Issuer Credit Rating", "Local Currency LT|0")</f>
        <v>BB</v>
      </c>
      <c r="O345" s="9" t="str">
        <f>_xll.SNL.Clients.Office.Excel.Functions.SPG(A345, "RD_CWOL_GLOBAL", "Issuer Credit Rating", "Local Currency LT|0")</f>
        <v>Positive</v>
      </c>
      <c r="P345" s="9" t="str">
        <f>_xll.SNL.Clients.Office.Excel.Functions.SPG(A345, "RD_RATING_ACTION_GLOBAL", "Issuer Credit Rating", "Local Currency LT|0")</f>
        <v>CreditWatch/Outlook (12/20/2024)</v>
      </c>
      <c r="Q345" s="10">
        <f>_xll.SNL.Clients.Office.Excel.Functions.SPG(A345, "RD_LAST_REVIEW_DATE_GLOBAL", "Issuer Credit Rating", "Local Currency LT")</f>
        <v>45667</v>
      </c>
      <c r="R345" s="10">
        <f>_xll.SNL.Clients.Office.Excel.Functions.SPG(A345, "RD_CREDIT_RATING_DATE_GLOBAL", "Issuer Credit Rating", "Local Currency LT|0")</f>
        <v>44440</v>
      </c>
      <c r="S345" s="10">
        <f>_xll.SNL.Clients.Office.Excel.Functions.SPG(A345, "RD_CREDIT_WATCH_OUTLOOK_DATE_GLOBAL", "Issuer Credit Rating", "Local Currency LT|0")</f>
        <v>45646</v>
      </c>
    </row>
    <row r="346" spans="1:19">
      <c r="A346" s="12" t="s">
        <v>1987</v>
      </c>
      <c r="B346" t="str">
        <f>_xll.SNL.Clients.Office.Excel.Functions.SPG(A346,"SP_IPO_DATE")</f>
        <v/>
      </c>
      <c r="C346" s="5">
        <f>_xll.SNL.Clients.Office.Excel.Functions.SPG(A346, "SP_VOLUME_AVG_WEEKLY_TO_SHARES_OUT", , "1M")</f>
        <v>8.0721052745209878</v>
      </c>
      <c r="D346" s="5">
        <f>_xll.SNL.Clients.Office.Excel.Functions.SPG(A346, "SP_VOLUME_AVG_WEEKLY_TO_SHARES_OUT", , "3M")</f>
        <v>7.977301904316028</v>
      </c>
      <c r="E346" s="5">
        <f>_xll.SNL.Clients.Office.Excel.Functions.SPG(A346, "SP_VOLUME_AVG_DAILY_TO_1YR_AVG_DAILY", , "1M")</f>
        <v>103.69</v>
      </c>
      <c r="F346" s="5">
        <f>_xll.SNL.Clients.Office.Excel.Functions.SPG(A346, "SP_VOLUME_AVG_DAILY_TO_1YR_AVG_DAILY", , "3M")</f>
        <v>102.47</v>
      </c>
      <c r="G346" s="9" t="str">
        <f>_xll.SNL.Clients.Office.Excel.Functions.SPG(A346, "IQ_SECTOR")</f>
        <v>Consumer Discretionary</v>
      </c>
      <c r="H346" s="9" t="str">
        <f>_xll.SNL.Clients.Office.Excel.Functions.SPG(A346, "IQ_INDUSTRY_GROUP")</f>
        <v>Automobiles and Components</v>
      </c>
      <c r="I346" s="9" t="str">
        <f>_xll.SNL.Clients.Office.Excel.Functions.SPG(A346, "IQ_INDUSTRY")</f>
        <v>Automobile Components</v>
      </c>
      <c r="J346" s="9" t="str">
        <f>_xll.SNL.Clients.Office.Excel.Functions.SPG(A346, "IQ_PRIMARY_INDUSTRY")</f>
        <v>Tires and Rubber</v>
      </c>
      <c r="K346" s="9" t="str">
        <f>_xll.SNL.Clients.Office.Excel.Functions.SPG(A346, "NAICS_CODE", "Primary")</f>
        <v>32621 - Tire Manufacturing</v>
      </c>
      <c r="L346" s="9" t="str">
        <f>_xll.SNL.Clients.Office.Excel.Functions.SPG(A346, "SP_TOPICTAG")</f>
        <v>Data Protection</v>
      </c>
      <c r="M346" s="5">
        <f>_xll.SNL.Clients.Office.Excel.Functions.SPG(A346, "SP_PCT_SHARES_OWNED_ALL_INSTITUTIONS")</f>
        <v>85.63</v>
      </c>
      <c r="N346" s="9" t="str">
        <f>_xll.SNL.Clients.Office.Excel.Functions.SPG(A346, "RD_CREDIT_RATING_GLOBAL", "Issuer Credit Rating", "Local Currency LT|0")</f>
        <v>B+</v>
      </c>
      <c r="O346" s="9" t="str">
        <f>_xll.SNL.Clients.Office.Excel.Functions.SPG(A346, "RD_CWOL_GLOBAL", "Issuer Credit Rating", "Local Currency LT|0")</f>
        <v>Stable</v>
      </c>
      <c r="P346" s="9" t="str">
        <f>_xll.SNL.Clients.Office.Excel.Functions.SPG(A346, "RD_RATING_ACTION_GLOBAL", "Issuer Credit Rating", "Local Currency LT|0")</f>
        <v>Downgrade | CreditWatch/Outlook (11/28/2023)</v>
      </c>
      <c r="Q346" s="10">
        <f>_xll.SNL.Clients.Office.Excel.Functions.SPG(A346, "RD_LAST_REVIEW_DATE_GLOBAL", "Issuer Credit Rating", "Local Currency LT")</f>
        <v>45456</v>
      </c>
      <c r="R346" s="10">
        <f>_xll.SNL.Clients.Office.Excel.Functions.SPG(A346, "RD_CREDIT_RATING_DATE_GLOBAL", "Issuer Credit Rating", "Local Currency LT|0")</f>
        <v>45258</v>
      </c>
      <c r="S346" s="10">
        <f>_xll.SNL.Clients.Office.Excel.Functions.SPG(A346, "RD_CREDIT_WATCH_OUTLOOK_DATE_GLOBAL", "Issuer Credit Rating", "Local Currency LT|0")</f>
        <v>45258</v>
      </c>
    </row>
    <row r="347" spans="1:19">
      <c r="A347" s="12" t="s">
        <v>1988</v>
      </c>
      <c r="B347" s="10">
        <f>_xll.SNL.Clients.Office.Excel.Functions.SPG(A347,"SP_IPO_DATE")</f>
        <v>34985</v>
      </c>
      <c r="C347" s="5">
        <f>_xll.SNL.Clients.Office.Excel.Functions.SPG(A347, "SP_VOLUME_AVG_WEEKLY_TO_SHARES_OUT", , "1M")</f>
        <v>3.2607913178887546</v>
      </c>
      <c r="D347" s="5">
        <f>_xll.SNL.Clients.Office.Excel.Functions.SPG(A347, "SP_VOLUME_AVG_WEEKLY_TO_SHARES_OUT", , "3M")</f>
        <v>2.7524908172413798</v>
      </c>
      <c r="E347" s="5">
        <f>_xll.SNL.Clients.Office.Excel.Functions.SPG(A347, "SP_VOLUME_AVG_DAILY_TO_1YR_AVG_DAILY", , "1M")</f>
        <v>129.16999999999999</v>
      </c>
      <c r="F347" s="5">
        <f>_xll.SNL.Clients.Office.Excel.Functions.SPG(A347, "SP_VOLUME_AVG_DAILY_TO_1YR_AVG_DAILY", , "3M")</f>
        <v>109.04</v>
      </c>
      <c r="G347" s="9" t="str">
        <f>_xll.SNL.Clients.Office.Excel.Functions.SPG(A347, "IQ_SECTOR")</f>
        <v>Financials</v>
      </c>
      <c r="H347" s="9" t="str">
        <f>_xll.SNL.Clients.Office.Excel.Functions.SPG(A347, "IQ_INDUSTRY_GROUP")</f>
        <v>Insurance</v>
      </c>
      <c r="I347" s="9" t="str">
        <f>_xll.SNL.Clients.Office.Excel.Functions.SPG(A347, "IQ_INDUSTRY")</f>
        <v>Insurance</v>
      </c>
      <c r="J347" s="9" t="str">
        <f>_xll.SNL.Clients.Office.Excel.Functions.SPG(A347, "IQ_PRIMARY_INDUSTRY")</f>
        <v>Property and Casualty Insurance</v>
      </c>
      <c r="K347" s="9" t="str">
        <f>_xll.SNL.Clients.Office.Excel.Functions.SPG(A347, "NAICS_CODE", "Primary")</f>
        <v>524126 - Direct Property and Casualty Insurance Carriers</v>
      </c>
      <c r="L347" s="9" t="str">
        <f>_xll.SNL.Clients.Office.Excel.Functions.SPG(A347, "SP_TOPICTAG")</f>
        <v>Employee Benefits</v>
      </c>
      <c r="M347" s="5">
        <f>_xll.SNL.Clients.Office.Excel.Functions.SPG(A347, "SP_PCT_SHARES_OWNED_ALL_INSTITUTIONS")</f>
        <v>87.3</v>
      </c>
      <c r="N347" s="9" t="str">
        <f>_xll.SNL.Clients.Office.Excel.Functions.SPG(A347, "RD_CREDIT_RATING_GLOBAL", "Issuer Credit Rating", "Local Currency LT|0")</f>
        <v>BBB</v>
      </c>
      <c r="O347" s="9" t="str">
        <f>_xll.SNL.Clients.Office.Excel.Functions.SPG(A347, "RD_CWOL_GLOBAL", "Issuer Credit Rating", "Local Currency LT|0")</f>
        <v>Stable</v>
      </c>
      <c r="P347" s="9" t="str">
        <f>_xll.SNL.Clients.Office.Excel.Functions.SPG(A347, "RD_RATING_ACTION_GLOBAL", "Issuer Credit Rating", "Local Currency LT|0")</f>
        <v>CreditWatch/Outlook (08/19/2019)</v>
      </c>
      <c r="Q347" s="10">
        <f>_xll.SNL.Clients.Office.Excel.Functions.SPG(A347, "RD_LAST_REVIEW_DATE_GLOBAL", "Issuer Credit Rating", "Local Currency LT")</f>
        <v>45539</v>
      </c>
      <c r="R347" s="10">
        <f>_xll.SNL.Clients.Office.Excel.Functions.SPG(A347, "RD_CREDIT_RATING_DATE_GLOBAL", "Issuer Credit Rating", "Local Currency LT|0")</f>
        <v>42033</v>
      </c>
      <c r="S347" s="10">
        <f>_xll.SNL.Clients.Office.Excel.Functions.SPG(A347, "RD_CREDIT_WATCH_OUTLOOK_DATE_GLOBAL", "Issuer Credit Rating", "Local Currency LT|0")</f>
        <v>43696</v>
      </c>
    </row>
    <row r="348" spans="1:19">
      <c r="A348" s="12" t="s">
        <v>1989</v>
      </c>
      <c r="B348" t="str">
        <f>_xll.SNL.Clients.Office.Excel.Functions.SPG(A348,"SP_IPO_DATE")</f>
        <v/>
      </c>
      <c r="C348" s="5">
        <f>_xll.SNL.Clients.Office.Excel.Functions.SPG(A348, "SP_VOLUME_AVG_WEEKLY_TO_SHARES_OUT", , "1M")</f>
        <v>8.7200503755337753</v>
      </c>
      <c r="D348" s="5">
        <f>_xll.SNL.Clients.Office.Excel.Functions.SPG(A348, "SP_VOLUME_AVG_WEEKLY_TO_SHARES_OUT", , "3M")</f>
        <v>6.2763031937042761</v>
      </c>
      <c r="E348" s="5">
        <f>_xll.SNL.Clients.Office.Excel.Functions.SPG(A348, "SP_VOLUME_AVG_DAILY_TO_1YR_AVG_DAILY", , "1M")</f>
        <v>164.75</v>
      </c>
      <c r="F348" s="5">
        <f>_xll.SNL.Clients.Office.Excel.Functions.SPG(A348, "SP_VOLUME_AVG_DAILY_TO_1YR_AVG_DAILY", , "3M")</f>
        <v>118.58</v>
      </c>
      <c r="G348" s="9" t="str">
        <f>_xll.SNL.Clients.Office.Excel.Functions.SPG(A348, "IQ_SECTOR")</f>
        <v>Industrials</v>
      </c>
      <c r="H348" s="9" t="str">
        <f>_xll.SNL.Clients.Office.Excel.Functions.SPG(A348, "IQ_INDUSTRY_GROUP")</f>
        <v>Capital Goods</v>
      </c>
      <c r="I348" s="9" t="str">
        <f>_xll.SNL.Clients.Office.Excel.Functions.SPG(A348, "IQ_INDUSTRY")</f>
        <v>Machinery</v>
      </c>
      <c r="J348" s="9" t="str">
        <f>_xll.SNL.Clients.Office.Excel.Functions.SPG(A348, "IQ_PRIMARY_INDUSTRY")</f>
        <v>Industrial Machinery and Supplies and Components</v>
      </c>
      <c r="K348" s="9" t="str">
        <f>_xll.SNL.Clients.Office.Excel.Functions.SPG(A348, "NAICS_CODE", "Primary")</f>
        <v>33331 - Commercial and Service Industry Machinery Manufacturing</v>
      </c>
      <c r="L348" s="9" t="str">
        <f>_xll.SNL.Clients.Office.Excel.Functions.SPG(A348, "SP_TOPICTAG")</f>
        <v>Farming; Home Improvement; Industrial Automation; AgriTech; Alternative Protein</v>
      </c>
      <c r="M348" s="5">
        <f>_xll.SNL.Clients.Office.Excel.Functions.SPG(A348, "SP_PCT_SHARES_OWNED_ALL_INSTITUTIONS")</f>
        <v>91.99</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c r="A349" s="12" t="s">
        <v>1990</v>
      </c>
      <c r="B349" t="str">
        <f>_xll.SNL.Clients.Office.Excel.Functions.SPG(A349,"SP_IPO_DATE")</f>
        <v/>
      </c>
      <c r="C349" s="5">
        <f>_xll.SNL.Clients.Office.Excel.Functions.SPG(A349, "SP_VOLUME_AVG_WEEKLY_TO_SHARES_OUT", , "1M")</f>
        <v>5.9740037588370303</v>
      </c>
      <c r="D349" s="5">
        <f>_xll.SNL.Clients.Office.Excel.Functions.SPG(A349, "SP_VOLUME_AVG_WEEKLY_TO_SHARES_OUT", , "3M")</f>
        <v>4.7196429190534932</v>
      </c>
      <c r="E349" s="5">
        <f>_xll.SNL.Clients.Office.Excel.Functions.SPG(A349, "SP_VOLUME_AVG_DAILY_TO_1YR_AVG_DAILY", , "1M")</f>
        <v>164.4</v>
      </c>
      <c r="F349" s="5">
        <f>_xll.SNL.Clients.Office.Excel.Functions.SPG(A349, "SP_VOLUME_AVG_DAILY_TO_1YR_AVG_DAILY", , "3M")</f>
        <v>129.88</v>
      </c>
      <c r="G349" s="9" t="str">
        <f>_xll.SNL.Clients.Office.Excel.Functions.SPG(A349, "IQ_SECTOR")</f>
        <v>Communication Services</v>
      </c>
      <c r="H349" s="9" t="str">
        <f>_xll.SNL.Clients.Office.Excel.Functions.SPG(A349, "IQ_INDUSTRY_GROUP")</f>
        <v>Media and Entertainment</v>
      </c>
      <c r="I349" s="9" t="str">
        <f>_xll.SNL.Clients.Office.Excel.Functions.SPG(A349, "IQ_INDUSTRY")</f>
        <v>Media</v>
      </c>
      <c r="J349" s="9" t="str">
        <f>_xll.SNL.Clients.Office.Excel.Functions.SPG(A349, "IQ_PRIMARY_INDUSTRY")</f>
        <v>Publishing</v>
      </c>
      <c r="K349" s="9" t="str">
        <f>_xll.SNL.Clients.Office.Excel.Functions.SPG(A349, "NAICS_CODE", "Primary")</f>
        <v>513110 - Newspaper Publishers</v>
      </c>
      <c r="L349" s="9" t="str">
        <f>_xll.SNL.Clients.Office.Excel.Functions.SPG(A349, "SP_TOPICTAG")</f>
        <v>Ad Network; Social Media Advertising; Social Networking and Collaboration; Ad Targeting; Video Advertising; Brand Marketing; Podcast</v>
      </c>
      <c r="M349" s="5">
        <f>_xll.SNL.Clients.Office.Excel.Functions.SPG(A349, "SP_PCT_SHARES_OWNED_ALL_INSTITUTIONS")</f>
        <v>89.91</v>
      </c>
      <c r="N349" s="9" t="str">
        <f>_xll.SNL.Clients.Office.Excel.Functions.SPG(A349, "RD_CREDIT_RATING_GLOBAL", "Issuer Credit Rating", "Local Currency LT|0")</f>
        <v>NR</v>
      </c>
      <c r="O349" s="9" t="str">
        <f>_xll.SNL.Clients.Office.Excel.Functions.SPG(A349, "RD_CWOL_GLOBAL", "Issuer Credit Rating", "Local Currency LT|0")</f>
        <v>NR</v>
      </c>
      <c r="P349" s="9" t="str">
        <f>_xll.SNL.Clients.Office.Excel.Functions.SPG(A349, "RD_RATING_ACTION_GLOBAL", "Issuer Credit Rating", "Local Currency LT|0")</f>
        <v>Not Rated | CreditWatch/Outlook (01/19/2017)</v>
      </c>
      <c r="Q349" s="10" t="str">
        <f>_xll.SNL.Clients.Office.Excel.Functions.SPG(A349, "RD_LAST_REVIEW_DATE_GLOBAL", "Issuer Credit Rating", "Local Currency LT")</f>
        <v/>
      </c>
      <c r="R349" s="10">
        <f>_xll.SNL.Clients.Office.Excel.Functions.SPG(A349, "RD_CREDIT_RATING_DATE_GLOBAL", "Issuer Credit Rating", "Local Currency LT|0")</f>
        <v>42754</v>
      </c>
      <c r="S349" s="10">
        <f>_xll.SNL.Clients.Office.Excel.Functions.SPG(A349, "RD_CREDIT_WATCH_OUTLOOK_DATE_GLOBAL", "Issuer Credit Rating", "Local Currency LT|0")</f>
        <v>42754</v>
      </c>
    </row>
    <row r="350" spans="1:19">
      <c r="A350" s="12" t="s">
        <v>1991</v>
      </c>
      <c r="B350" t="str">
        <f>_xll.SNL.Clients.Office.Excel.Functions.SPG(A350,"SP_IPO_DATE")</f>
        <v/>
      </c>
      <c r="C350" s="5">
        <f>_xll.SNL.Clients.Office.Excel.Functions.SPG(A350, "SP_VOLUME_AVG_WEEKLY_TO_SHARES_OUT", , "1M")</f>
        <v>6.4564455322763186</v>
      </c>
      <c r="D350" s="5">
        <f>_xll.SNL.Clients.Office.Excel.Functions.SPG(A350, "SP_VOLUME_AVG_WEEKLY_TO_SHARES_OUT", , "3M")</f>
        <v>6.4207839604295716</v>
      </c>
      <c r="E350" s="5">
        <f>_xll.SNL.Clients.Office.Excel.Functions.SPG(A350, "SP_VOLUME_AVG_DAILY_TO_1YR_AVG_DAILY", , "1M")</f>
        <v>91.99</v>
      </c>
      <c r="F350" s="5">
        <f>_xll.SNL.Clients.Office.Excel.Functions.SPG(A350, "SP_VOLUME_AVG_DAILY_TO_1YR_AVG_DAILY", , "3M")</f>
        <v>91.48</v>
      </c>
      <c r="G350" s="9" t="str">
        <f>_xll.SNL.Clients.Office.Excel.Functions.SPG(A350, "IQ_SECTOR")</f>
        <v>Materials</v>
      </c>
      <c r="H350" s="9" t="str">
        <f>_xll.SNL.Clients.Office.Excel.Functions.SPG(A350, "IQ_INDUSTRY_GROUP")</f>
        <v>Materials</v>
      </c>
      <c r="I350" s="9" t="str">
        <f>_xll.SNL.Clients.Office.Excel.Functions.SPG(A350, "IQ_INDUSTRY")</f>
        <v>Chemicals</v>
      </c>
      <c r="J350" s="9" t="str">
        <f>_xll.SNL.Clients.Office.Excel.Functions.SPG(A350, "IQ_PRIMARY_INDUSTRY")</f>
        <v>Fertilizers and Agricultural Chemicals</v>
      </c>
      <c r="K350" s="9" t="str">
        <f>_xll.SNL.Clients.Office.Excel.Functions.SPG(A350, "NAICS_CODE", "Primary")</f>
        <v>3253 - Pesticide, Fertilizer, and Other Agricultural Chemical Manufacturing</v>
      </c>
      <c r="L350" s="9" t="str">
        <f>_xll.SNL.Clients.Office.Excel.Functions.SPG(A350, "SP_TOPICTAG")</f>
        <v>Farming; Horticulture; Hydroponics; Organic</v>
      </c>
      <c r="M350" s="5">
        <f>_xll.SNL.Clients.Office.Excel.Functions.SPG(A350, "SP_PCT_SHARES_OWNED_ALL_INSTITUTIONS")</f>
        <v>73.400000000000006</v>
      </c>
      <c r="N350" s="9" t="str">
        <f>_xll.SNL.Clients.Office.Excel.Functions.SPG(A350, "RD_CREDIT_RATING_GLOBAL", "Issuer Credit Rating", "Local Currency LT|0")</f>
        <v>B+</v>
      </c>
      <c r="O350" s="9" t="str">
        <f>_xll.SNL.Clients.Office.Excel.Functions.SPG(A350, "RD_CWOL_GLOBAL", "Issuer Credit Rating", "Local Currency LT|0")</f>
        <v>Stable</v>
      </c>
      <c r="P350" s="9" t="str">
        <f>_xll.SNL.Clients.Office.Excel.Functions.SPG(A350, "RD_RATING_ACTION_GLOBAL", "Issuer Credit Rating", "Local Currency LT|0")</f>
        <v>CreditWatch/Outlook (11/26/2024)</v>
      </c>
      <c r="Q350" s="10">
        <f>_xll.SNL.Clients.Office.Excel.Functions.SPG(A350, "RD_LAST_REVIEW_DATE_GLOBAL", "Issuer Credit Rating", "Local Currency LT")</f>
        <v>45622</v>
      </c>
      <c r="R350" s="10">
        <f>_xll.SNL.Clients.Office.Excel.Functions.SPG(A350, "RD_CREDIT_RATING_DATE_GLOBAL", "Issuer Credit Rating", "Local Currency LT|0")</f>
        <v>45149</v>
      </c>
      <c r="S350" s="10">
        <f>_xll.SNL.Clients.Office.Excel.Functions.SPG(A350, "RD_CREDIT_WATCH_OUTLOOK_DATE_GLOBAL", "Issuer Credit Rating", "Local Currency LT|0")</f>
        <v>45622</v>
      </c>
    </row>
    <row r="351" spans="1:19">
      <c r="A351" s="12" t="s">
        <v>1992</v>
      </c>
      <c r="B351" t="str">
        <f>_xll.SNL.Clients.Office.Excel.Functions.SPG(A351,"SP_IPO_DATE")</f>
        <v/>
      </c>
      <c r="C351" s="5">
        <f>_xll.SNL.Clients.Office.Excel.Functions.SPG(A351, "SP_VOLUME_AVG_WEEKLY_TO_SHARES_OUT", , "1M")</f>
        <v>5.1497556085515157</v>
      </c>
      <c r="D351" s="5">
        <f>_xll.SNL.Clients.Office.Excel.Functions.SPG(A351, "SP_VOLUME_AVG_WEEKLY_TO_SHARES_OUT", , "3M")</f>
        <v>4.1769963062056163</v>
      </c>
      <c r="E351" s="5">
        <f>_xll.SNL.Clients.Office.Excel.Functions.SPG(A351, "SP_VOLUME_AVG_DAILY_TO_1YR_AVG_DAILY", , "1M")</f>
        <v>143.09</v>
      </c>
      <c r="F351" s="5">
        <f>_xll.SNL.Clients.Office.Excel.Functions.SPG(A351, "SP_VOLUME_AVG_DAILY_TO_1YR_AVG_DAILY", , "3M")</f>
        <v>116.06</v>
      </c>
      <c r="G351" s="9" t="str">
        <f>_xll.SNL.Clients.Office.Excel.Functions.SPG(A351, "IQ_SECTOR")</f>
        <v>Industrials</v>
      </c>
      <c r="H351" s="9" t="str">
        <f>_xll.SNL.Clients.Office.Excel.Functions.SPG(A351, "IQ_INDUSTRY_GROUP")</f>
        <v>Capital Goods</v>
      </c>
      <c r="I351" s="9" t="str">
        <f>_xll.SNL.Clients.Office.Excel.Functions.SPG(A351, "IQ_INDUSTRY")</f>
        <v>Machinery</v>
      </c>
      <c r="J351" s="9" t="str">
        <f>_xll.SNL.Clients.Office.Excel.Functions.SPG(A351, "IQ_PRIMARY_INDUSTRY")</f>
        <v>Industrial Machinery and Supplies and Components</v>
      </c>
      <c r="K351" s="9" t="str">
        <f>_xll.SNL.Clients.Office.Excel.Functions.SPG(A351, "NAICS_CODE", "Primary")</f>
        <v>332991 - Ball and Roller Bearing Manufacturing</v>
      </c>
      <c r="L351" s="9" t="str">
        <f>_xll.SNL.Clients.Office.Excel.Functions.SPG(A351, "SP_TOPICTAG")</f>
        <v>Industrial Automation; Sensors; Process Automation</v>
      </c>
      <c r="M351" s="5">
        <f>_xll.SNL.Clients.Office.Excel.Functions.SPG(A351, "SP_PCT_SHARES_OWNED_ALL_INSTITUTIONS")</f>
        <v>92.61</v>
      </c>
      <c r="N351" s="9" t="str">
        <f>_xll.SNL.Clients.Office.Excel.Functions.SPG(A351, "RD_CREDIT_RATING_GLOBAL", "Issuer Credit Rating", "Local Currency LT|0")</f>
        <v>BBB-</v>
      </c>
      <c r="O351" s="9" t="str">
        <f>_xll.SNL.Clients.Office.Excel.Functions.SPG(A351, "RD_CWOL_GLOBAL", "Issuer Credit Rating", "Local Currency LT|0")</f>
        <v>Stable</v>
      </c>
      <c r="P351" s="9" t="str">
        <f>_xll.SNL.Clients.Office.Excel.Functions.SPG(A351, "RD_RATING_ACTION_GLOBAL", "Issuer Credit Rating", "Local Currency LT|0")</f>
        <v>CreditWatch/Outlook (03/03/2021)</v>
      </c>
      <c r="Q351" s="10">
        <f>_xll.SNL.Clients.Office.Excel.Functions.SPG(A351, "RD_LAST_REVIEW_DATE_GLOBAL", "Issuer Credit Rating", "Local Currency LT")</f>
        <v>45370</v>
      </c>
      <c r="R351" s="10">
        <f>_xll.SNL.Clients.Office.Excel.Functions.SPG(A351, "RD_CREDIT_RATING_DATE_GLOBAL", "Issuer Credit Rating", "Local Currency LT|0")</f>
        <v>43971</v>
      </c>
      <c r="S351" s="10">
        <f>_xll.SNL.Clients.Office.Excel.Functions.SPG(A351, "RD_CREDIT_WATCH_OUTLOOK_DATE_GLOBAL", "Issuer Credit Rating", "Local Currency LT|0")</f>
        <v>44258</v>
      </c>
    </row>
    <row r="352" spans="1:19">
      <c r="A352" s="12" t="s">
        <v>1993</v>
      </c>
      <c r="B352" t="str">
        <f>_xll.SNL.Clients.Office.Excel.Functions.SPG(A352,"SP_IPO_DATE")</f>
        <v/>
      </c>
      <c r="C352" s="5">
        <f>_xll.SNL.Clients.Office.Excel.Functions.SPG(A352, "SP_VOLUME_AVG_WEEKLY_TO_SHARES_OUT", , "1M")</f>
        <v>3.8341922987672925</v>
      </c>
      <c r="D352" s="5">
        <f>_xll.SNL.Clients.Office.Excel.Functions.SPG(A352, "SP_VOLUME_AVG_WEEKLY_TO_SHARES_OUT", , "3M")</f>
        <v>3.7875269116663244</v>
      </c>
      <c r="E352" s="5">
        <f>_xll.SNL.Clients.Office.Excel.Functions.SPG(A352, "SP_VOLUME_AVG_DAILY_TO_1YR_AVG_DAILY", , "1M")</f>
        <v>89.86</v>
      </c>
      <c r="F352" s="5">
        <f>_xll.SNL.Clients.Office.Excel.Functions.SPG(A352, "SP_VOLUME_AVG_DAILY_TO_1YR_AVG_DAILY", , "3M")</f>
        <v>88.77</v>
      </c>
      <c r="G352" s="9" t="str">
        <f>_xll.SNL.Clients.Office.Excel.Functions.SPG(A352, "IQ_SECTOR")</f>
        <v>Industrials</v>
      </c>
      <c r="H352" s="9" t="str">
        <f>_xll.SNL.Clients.Office.Excel.Functions.SPG(A352, "IQ_INDUSTRY_GROUP")</f>
        <v>Capital Goods</v>
      </c>
      <c r="I352" s="9" t="str">
        <f>_xll.SNL.Clients.Office.Excel.Functions.SPG(A352, "IQ_INDUSTRY")</f>
        <v>Machinery</v>
      </c>
      <c r="J352" s="9" t="str">
        <f>_xll.SNL.Clients.Office.Excel.Functions.SPG(A352, "IQ_PRIMARY_INDUSTRY")</f>
        <v>Agricultural and Farm Machinery</v>
      </c>
      <c r="K352" s="9" t="str">
        <f>_xll.SNL.Clients.Office.Excel.Functions.SPG(A352, "NAICS_CODE", "Primary")</f>
        <v>333111 - Farm Machinery and Equipment Manufacturing</v>
      </c>
      <c r="L352" s="9" t="str">
        <f>_xll.SNL.Clients.Office.Excel.Functions.SPG(A352, "SP_TOPICTAG")</f>
        <v>Environmental Engineering; Farming; Horticulture; Industrial Automation; Pollution Control</v>
      </c>
      <c r="M352" s="5">
        <f>_xll.SNL.Clients.Office.Excel.Functions.SPG(A352, "SP_PCT_SHARES_OWNED_ALL_INSTITUTIONS")</f>
        <v>90.02</v>
      </c>
      <c r="N352" s="9" t="str">
        <f>_xll.SNL.Clients.Office.Excel.Functions.SPG(A352, "RD_CREDIT_RATING_GLOBAL", "Issuer Credit Rating", "Local Currency LT|0")</f>
        <v>BBB</v>
      </c>
      <c r="O352" s="9" t="str">
        <f>_xll.SNL.Clients.Office.Excel.Functions.SPG(A352, "RD_CWOL_GLOBAL", "Issuer Credit Rating", "Local Currency LT|0")</f>
        <v>Stable</v>
      </c>
      <c r="P352" s="9" t="str">
        <f>_xll.SNL.Clients.Office.Excel.Functions.SPG(A352, "RD_RATING_ACTION_GLOBAL", "Issuer Credit Rating", "Local Currency LT|0")</f>
        <v>Upgrade | CreditWatch/Outlook (04/30/2012)</v>
      </c>
      <c r="Q352" s="10">
        <f>_xll.SNL.Clients.Office.Excel.Functions.SPG(A352, "RD_LAST_REVIEW_DATE_GLOBAL", "Issuer Credit Rating", "Local Currency LT")</f>
        <v>45335</v>
      </c>
      <c r="R352" s="10">
        <f>_xll.SNL.Clients.Office.Excel.Functions.SPG(A352, "RD_CREDIT_RATING_DATE_GLOBAL", "Issuer Credit Rating", "Local Currency LT|0")</f>
        <v>41029</v>
      </c>
      <c r="S352" s="10">
        <f>_xll.SNL.Clients.Office.Excel.Functions.SPG(A352, "RD_CREDIT_WATCH_OUTLOOK_DATE_GLOBAL", "Issuer Credit Rating", "Local Currency LT|0")</f>
        <v>41029</v>
      </c>
    </row>
    <row r="353" spans="1:19">
      <c r="A353" s="12" t="s">
        <v>1994</v>
      </c>
      <c r="B353" t="str">
        <f>_xll.SNL.Clients.Office.Excel.Functions.SPG(A353,"SP_IPO_DATE")</f>
        <v/>
      </c>
      <c r="C353" s="5">
        <f>_xll.SNL.Clients.Office.Excel.Functions.SPG(A353, "SP_VOLUME_AVG_WEEKLY_TO_SHARES_OUT", , "1M")</f>
        <v>10.856166069631236</v>
      </c>
      <c r="D353" s="5">
        <f>_xll.SNL.Clients.Office.Excel.Functions.SPG(A353, "SP_VOLUME_AVG_WEEKLY_TO_SHARES_OUT", , "3M")</f>
        <v>9.5516090390485147</v>
      </c>
      <c r="E353" s="5">
        <f>_xll.SNL.Clients.Office.Excel.Functions.SPG(A353, "SP_VOLUME_AVG_DAILY_TO_1YR_AVG_DAILY", , "1M")</f>
        <v>119.55</v>
      </c>
      <c r="F353" s="5">
        <f>_xll.SNL.Clients.Office.Excel.Functions.SPG(A353, "SP_VOLUME_AVG_DAILY_TO_1YR_AVG_DAILY", , "3M")</f>
        <v>105.18</v>
      </c>
      <c r="G353" s="9" t="str">
        <f>_xll.SNL.Clients.Office.Excel.Functions.SPG(A353, "IQ_SECTOR")</f>
        <v>Consumer Discretionary</v>
      </c>
      <c r="H353" s="9" t="str">
        <f>_xll.SNL.Clients.Office.Excel.Functions.SPG(A353, "IQ_INDUSTRY_GROUP")</f>
        <v>Consumer Services</v>
      </c>
      <c r="I353" s="9" t="str">
        <f>_xll.SNL.Clients.Office.Excel.Functions.SPG(A353, "IQ_INDUSTRY")</f>
        <v>Hotels, Restaurants and Leisure</v>
      </c>
      <c r="J353" s="9" t="str">
        <f>_xll.SNL.Clients.Office.Excel.Functions.SPG(A353, "IQ_PRIMARY_INDUSTRY")</f>
        <v>Restaurants</v>
      </c>
      <c r="K353" s="9" t="str">
        <f>_xll.SNL.Clients.Office.Excel.Functions.SPG(A353, "NAICS_CODE", "Primary")</f>
        <v>722513 - Limited-Service Restaurants</v>
      </c>
      <c r="L353" s="9" t="str">
        <f>_xll.SNL.Clients.Office.Excel.Functions.SPG(A353, "SP_TOPICTAG")</f>
        <v/>
      </c>
      <c r="M353" s="5">
        <f>_xll.SNL.Clients.Office.Excel.Functions.SPG(A353, "SP_PCT_SHARES_OWNED_ALL_INSTITUTIONS")</f>
        <v>67.2</v>
      </c>
      <c r="N353" s="9" t="str">
        <f>_xll.SNL.Clients.Office.Excel.Functions.SPG(A353, "RD_CREDIT_RATING_GLOBAL", "Issuer Credit Rating", "Local Currency LT|0")</f>
        <v>B+</v>
      </c>
      <c r="O353" s="9" t="str">
        <f>_xll.SNL.Clients.Office.Excel.Functions.SPG(A353, "RD_CWOL_GLOBAL", "Issuer Credit Rating", "Local Currency LT|0")</f>
        <v>Stable</v>
      </c>
      <c r="P353" s="9" t="str">
        <f>_xll.SNL.Clients.Office.Excel.Functions.SPG(A353, "RD_RATING_ACTION_GLOBAL", "Issuer Credit Rating", "Local Currency LT|0")</f>
        <v>Upgrade | CreditWatch/Outlook (05/26/2021)</v>
      </c>
      <c r="Q353" s="10">
        <f>_xll.SNL.Clients.Office.Excel.Functions.SPG(A353, "RD_LAST_REVIEW_DATE_GLOBAL", "Issuer Credit Rating", "Local Currency LT")</f>
        <v>45386</v>
      </c>
      <c r="R353" s="10">
        <f>_xll.SNL.Clients.Office.Excel.Functions.SPG(A353, "RD_CREDIT_RATING_DATE_GLOBAL", "Issuer Credit Rating", "Local Currency LT|0")</f>
        <v>44342</v>
      </c>
      <c r="S353" s="10">
        <f>_xll.SNL.Clients.Office.Excel.Functions.SPG(A353, "RD_CREDIT_WATCH_OUTLOOK_DATE_GLOBAL", "Issuer Credit Rating", "Local Currency LT|0")</f>
        <v>44342</v>
      </c>
    </row>
    <row r="354" spans="1:19">
      <c r="A354" s="12" t="s">
        <v>1995</v>
      </c>
      <c r="B354" t="str">
        <f>_xll.SNL.Clients.Office.Excel.Functions.SPG(A354,"SP_IPO_DATE")</f>
        <v/>
      </c>
      <c r="C354" s="5">
        <f>_xll.SNL.Clients.Office.Excel.Functions.SPG(A354, "SP_VOLUME_AVG_WEEKLY_TO_SHARES_OUT", , "1M")</f>
        <v>9.2376544906213436</v>
      </c>
      <c r="D354" s="5">
        <f>_xll.SNL.Clients.Office.Excel.Functions.SPG(A354, "SP_VOLUME_AVG_WEEKLY_TO_SHARES_OUT", , "3M")</f>
        <v>7.715978983092918</v>
      </c>
      <c r="E354" s="5">
        <f>_xll.SNL.Clients.Office.Excel.Functions.SPG(A354, "SP_VOLUME_AVG_DAILY_TO_1YR_AVG_DAILY", , "1M")</f>
        <v>146.66</v>
      </c>
      <c r="F354" s="5">
        <f>_xll.SNL.Clients.Office.Excel.Functions.SPG(A354, "SP_VOLUME_AVG_DAILY_TO_1YR_AVG_DAILY", , "3M")</f>
        <v>122.5</v>
      </c>
      <c r="G354" s="9" t="str">
        <f>_xll.SNL.Clients.Office.Excel.Functions.SPG(A354, "IQ_SECTOR")</f>
        <v>Financials</v>
      </c>
      <c r="H354" s="9" t="str">
        <f>_xll.SNL.Clients.Office.Excel.Functions.SPG(A354, "IQ_INDUSTRY_GROUP")</f>
        <v>Financial Services</v>
      </c>
      <c r="I354" s="9" t="str">
        <f>_xll.SNL.Clients.Office.Excel.Functions.SPG(A354, "IQ_INDUSTRY")</f>
        <v>Financial Services</v>
      </c>
      <c r="J354" s="9" t="str">
        <f>_xll.SNL.Clients.Office.Excel.Functions.SPG(A354, "IQ_PRIMARY_INDUSTRY")</f>
        <v>Transaction and Payment Processing Services</v>
      </c>
      <c r="K354" s="9" t="str">
        <f>_xll.SNL.Clients.Office.Excel.Functions.SPG(A354, "NAICS_CODE", "Primary")</f>
        <v>522320 - Financial Transactions Processing, Reserve, and Clearinghouse Activities</v>
      </c>
      <c r="L354" s="9" t="str">
        <f>_xll.SNL.Clients.Office.Excel.Functions.SPG(A354, "SP_TOPICTAG")</f>
        <v>Data Integration; Fintech; Customer Relationship Management; Cloud Infrastructure; Process Automation; Cryptocurrency; Online Payments</v>
      </c>
      <c r="M354" s="5">
        <f>_xll.SNL.Clients.Office.Excel.Functions.SPG(A354, "SP_PCT_SHARES_OWNED_ALL_INSTITUTIONS")</f>
        <v>91.82</v>
      </c>
      <c r="N354" s="9" t="str">
        <f>_xll.SNL.Clients.Office.Excel.Functions.SPG(A354, "RD_CREDIT_RATING_GLOBAL", "Issuer Credit Rating", "Local Currency LT|0")</f>
        <v>BBB</v>
      </c>
      <c r="O354" s="9" t="str">
        <f>_xll.SNL.Clients.Office.Excel.Functions.SPG(A354, "RD_CWOL_GLOBAL", "Issuer Credit Rating", "Local Currency LT|0")</f>
        <v>Stable</v>
      </c>
      <c r="P354" s="9" t="str">
        <f>_xll.SNL.Clients.Office.Excel.Functions.SPG(A354, "RD_RATING_ACTION_GLOBAL", "Issuer Credit Rating", "Local Currency LT|0")</f>
        <v>CreditWatch/Outlook (04/17/2018)</v>
      </c>
      <c r="Q354" s="10">
        <f>_xll.SNL.Clients.Office.Excel.Functions.SPG(A354, "RD_LAST_REVIEW_DATE_GLOBAL", "Issuer Credit Rating", "Local Currency LT")</f>
        <v>45405</v>
      </c>
      <c r="R354" s="10">
        <f>_xll.SNL.Clients.Office.Excel.Functions.SPG(A354, "RD_CREDIT_RATING_DATE_GLOBAL", "Issuer Credit Rating", "Local Currency LT|0")</f>
        <v>41702</v>
      </c>
      <c r="S354" s="10">
        <f>_xll.SNL.Clients.Office.Excel.Functions.SPG(A354, "RD_CREDIT_WATCH_OUTLOOK_DATE_GLOBAL", "Issuer Credit Rating", "Local Currency LT|0")</f>
        <v>43207</v>
      </c>
    </row>
    <row r="355" spans="1:19">
      <c r="A355" s="12" t="s">
        <v>1996</v>
      </c>
      <c r="B355" t="str">
        <f>_xll.SNL.Clients.Office.Excel.Functions.SPG(A355,"SP_IPO_DATE")</f>
        <v/>
      </c>
      <c r="C355" s="5">
        <f>_xll.SNL.Clients.Office.Excel.Functions.SPG(A355, "SP_VOLUME_AVG_WEEKLY_TO_SHARES_OUT", , "1M")</f>
        <v>6.0721064255314916</v>
      </c>
      <c r="D355" s="5">
        <f>_xll.SNL.Clients.Office.Excel.Functions.SPG(A355, "SP_VOLUME_AVG_WEEKLY_TO_SHARES_OUT", , "3M")</f>
        <v>5.5402362653981765</v>
      </c>
      <c r="E355" s="5">
        <f>_xll.SNL.Clients.Office.Excel.Functions.SPG(A355, "SP_VOLUME_AVG_DAILY_TO_1YR_AVG_DAILY", , "1M")</f>
        <v>119.82</v>
      </c>
      <c r="F355" s="5">
        <f>_xll.SNL.Clients.Office.Excel.Functions.SPG(A355, "SP_VOLUME_AVG_DAILY_TO_1YR_AVG_DAILY", , "3M")</f>
        <v>109.32</v>
      </c>
      <c r="G355" s="9" t="str">
        <f>_xll.SNL.Clients.Office.Excel.Functions.SPG(A355, "IQ_SECTOR")</f>
        <v>Consumer Discretionary</v>
      </c>
      <c r="H355" s="9" t="str">
        <f>_xll.SNL.Clients.Office.Excel.Functions.SPG(A355, "IQ_INDUSTRY_GROUP")</f>
        <v>Automobiles and Components</v>
      </c>
      <c r="I355" s="9" t="str">
        <f>_xll.SNL.Clients.Office.Excel.Functions.SPG(A355, "IQ_INDUSTRY")</f>
        <v>Automobiles</v>
      </c>
      <c r="J355" s="9" t="str">
        <f>_xll.SNL.Clients.Office.Excel.Functions.SPG(A355, "IQ_PRIMARY_INDUSTRY")</f>
        <v>Automobile Manufacturers</v>
      </c>
      <c r="K355" s="9" t="str">
        <f>_xll.SNL.Clients.Office.Excel.Functions.SPG(A355, "NAICS_CODE", "Primary")</f>
        <v>336214 - Travel Trailer and Camper Manufacturing</v>
      </c>
      <c r="L355" s="9" t="str">
        <f>_xll.SNL.Clients.Office.Excel.Functions.SPG(A355, "SP_TOPICTAG")</f>
        <v>Fleet Management; Electric Vehicle; Autonomous Vehicles</v>
      </c>
      <c r="M355" s="5">
        <f>_xll.SNL.Clients.Office.Excel.Functions.SPG(A355, "SP_PCT_SHARES_OWNED_ALL_INSTITUTIONS")</f>
        <v>104.31</v>
      </c>
      <c r="N355" s="9" t="str">
        <f>_xll.SNL.Clients.Office.Excel.Functions.SPG(A355, "RD_CREDIT_RATING_GLOBAL", "Issuer Credit Rating", "Local Currency LT|0")</f>
        <v>BB</v>
      </c>
      <c r="O355" s="9" t="str">
        <f>_xll.SNL.Clients.Office.Excel.Functions.SPG(A355, "RD_CWOL_GLOBAL", "Issuer Credit Rating", "Local Currency LT|0")</f>
        <v>Stable</v>
      </c>
      <c r="P355" s="9" t="str">
        <f>_xll.SNL.Clients.Office.Excel.Functions.SPG(A355, "RD_RATING_ACTION_GLOBAL", "Issuer Credit Rating", "Local Currency LT|0")</f>
        <v>Upgrade | CreditWatch/Outlook (03/10/2021)</v>
      </c>
      <c r="Q355" s="10">
        <f>_xll.SNL.Clients.Office.Excel.Functions.SPG(A355, "RD_LAST_REVIEW_DATE_GLOBAL", "Issuer Credit Rating", "Local Currency LT")</f>
        <v>45588</v>
      </c>
      <c r="R355" s="10">
        <f>_xll.SNL.Clients.Office.Excel.Functions.SPG(A355, "RD_CREDIT_RATING_DATE_GLOBAL", "Issuer Credit Rating", "Local Currency LT|0")</f>
        <v>44265</v>
      </c>
      <c r="S355" s="10">
        <f>_xll.SNL.Clients.Office.Excel.Functions.SPG(A355, "RD_CREDIT_WATCH_OUTLOOK_DATE_GLOBAL", "Issuer Credit Rating", "Local Currency LT|0")</f>
        <v>44265</v>
      </c>
    </row>
    <row r="356" spans="1:19">
      <c r="A356" s="12" t="s">
        <v>1997</v>
      </c>
      <c r="B356" t="str">
        <f>_xll.SNL.Clients.Office.Excel.Functions.SPG(A356,"SP_IPO_DATE")</f>
        <v/>
      </c>
      <c r="C356" s="5">
        <f>_xll.SNL.Clients.Office.Excel.Functions.SPG(A356, "SP_VOLUME_AVG_WEEKLY_TO_SHARES_OUT", , "1M")</f>
        <v>5.9907657910954848</v>
      </c>
      <c r="D356" s="5">
        <f>_xll.SNL.Clients.Office.Excel.Functions.SPG(A356, "SP_VOLUME_AVG_WEEKLY_TO_SHARES_OUT", , "3M")</f>
        <v>5.6883183084382001</v>
      </c>
      <c r="E356" s="5">
        <f>_xll.SNL.Clients.Office.Excel.Functions.SPG(A356, "SP_VOLUME_AVG_DAILY_TO_1YR_AVG_DAILY", , "1M")</f>
        <v>100.61</v>
      </c>
      <c r="F356" s="5">
        <f>_xll.SNL.Clients.Office.Excel.Functions.SPG(A356, "SP_VOLUME_AVG_DAILY_TO_1YR_AVG_DAILY", , "3M")</f>
        <v>95.53</v>
      </c>
      <c r="G356" s="9" t="str">
        <f>_xll.SNL.Clients.Office.Excel.Functions.SPG(A356, "IQ_SECTOR")</f>
        <v>Communication Services</v>
      </c>
      <c r="H356" s="9" t="str">
        <f>_xll.SNL.Clients.Office.Excel.Functions.SPG(A356, "IQ_INDUSTRY_GROUP")</f>
        <v>Media and Entertainment</v>
      </c>
      <c r="I356" s="9" t="str">
        <f>_xll.SNL.Clients.Office.Excel.Functions.SPG(A356, "IQ_INDUSTRY")</f>
        <v>Entertainment</v>
      </c>
      <c r="J356" s="9" t="str">
        <f>_xll.SNL.Clients.Office.Excel.Functions.SPG(A356, "IQ_PRIMARY_INDUSTRY")</f>
        <v>Movies and Entertainment</v>
      </c>
      <c r="K356" s="9" t="str">
        <f>_xll.SNL.Clients.Office.Excel.Functions.SPG(A356, "NAICS_CODE", "Primary")</f>
        <v>711310 - Promoters of Performing Arts, Sports, and Similar Events with Facilities</v>
      </c>
      <c r="L356" s="9" t="str">
        <f>_xll.SNL.Clients.Office.Excel.Functions.SPG(A356, "SP_TOPICTAG")</f>
        <v>Video Games</v>
      </c>
      <c r="M356" s="5">
        <f>_xll.SNL.Clients.Office.Excel.Functions.SPG(A356, "SP_PCT_SHARES_OWNED_ALL_INSTITUTIONS")</f>
        <v>101.04</v>
      </c>
      <c r="N356" s="9" t="str">
        <f>_xll.SNL.Clients.Office.Excel.Functions.SPG(A356, "RD_CREDIT_RATING_GLOBAL", "Issuer Credit Rating", "Local Currency LT|0")</f>
        <v/>
      </c>
      <c r="O356" s="9" t="str">
        <f>_xll.SNL.Clients.Office.Excel.Functions.SPG(A356, "RD_CWOL_GLOBAL", "Issuer Credit Rating", "Local Currency LT|0")</f>
        <v/>
      </c>
      <c r="P356" s="9" t="str">
        <f>_xll.SNL.Clients.Office.Excel.Functions.SPG(A356, "RD_RATING_ACTION_GLOBAL", "Issuer Credit Rating", "Local Currency LT|0")</f>
        <v/>
      </c>
      <c r="Q356" s="10" t="str">
        <f>_xll.SNL.Clients.Office.Excel.Functions.SPG(A356, "RD_LAST_REVIEW_DATE_GLOBAL", "Issuer Credit Rating", "Local Currency LT")</f>
        <v/>
      </c>
      <c r="R356" s="10" t="str">
        <f>_xll.SNL.Clients.Office.Excel.Functions.SPG(A356, "RD_CREDIT_RATING_DATE_GLOBAL", "Issuer Credit Rating", "Local Currency LT|0")</f>
        <v/>
      </c>
      <c r="S356" s="10" t="str">
        <f>_xll.SNL.Clients.Office.Excel.Functions.SPG(A356, "RD_CREDIT_WATCH_OUTLOOK_DATE_GLOBAL", "Issuer Credit Rating", "Local Currency LT|0")</f>
        <v/>
      </c>
    </row>
    <row r="357" spans="1:19">
      <c r="A357" s="12" t="s">
        <v>1998</v>
      </c>
      <c r="B357" s="10">
        <f>_xll.SNL.Clients.Office.Excel.Functions.SPG(A357,"SP_IPO_DATE")</f>
        <v>31601</v>
      </c>
      <c r="C357" s="5">
        <f>_xll.SNL.Clients.Office.Excel.Functions.SPG(A357, "SP_VOLUME_AVG_WEEKLY_TO_SHARES_OUT", , "1M")</f>
        <v>7.9850903655801133</v>
      </c>
      <c r="D357" s="5">
        <f>_xll.SNL.Clients.Office.Excel.Functions.SPG(A357, "SP_VOLUME_AVG_WEEKLY_TO_SHARES_OUT", , "3M")</f>
        <v>7.4072886164288212</v>
      </c>
      <c r="E357" s="5">
        <f>_xll.SNL.Clients.Office.Excel.Functions.SPG(A357, "SP_VOLUME_AVG_DAILY_TO_1YR_AVG_DAILY", , "1M")</f>
        <v>113.75</v>
      </c>
      <c r="F357" s="5">
        <f>_xll.SNL.Clients.Office.Excel.Functions.SPG(A357, "SP_VOLUME_AVG_DAILY_TO_1YR_AVG_DAILY", , "3M")</f>
        <v>105.52</v>
      </c>
      <c r="G357" s="9" t="str">
        <f>_xll.SNL.Clients.Office.Excel.Functions.SPG(A357, "IQ_SECTOR")</f>
        <v>Consumer Discretionary</v>
      </c>
      <c r="H357" s="9" t="str">
        <f>_xll.SNL.Clients.Office.Excel.Functions.SPG(A357, "IQ_INDUSTRY_GROUP")</f>
        <v>Consumer Durables and Apparel</v>
      </c>
      <c r="I357" s="9" t="str">
        <f>_xll.SNL.Clients.Office.Excel.Functions.SPG(A357, "IQ_INDUSTRY")</f>
        <v>Household Durables</v>
      </c>
      <c r="J357" s="9" t="str">
        <f>_xll.SNL.Clients.Office.Excel.Functions.SPG(A357, "IQ_PRIMARY_INDUSTRY")</f>
        <v>Homebuilding</v>
      </c>
      <c r="K357" s="9" t="str">
        <f>_xll.SNL.Clients.Office.Excel.Functions.SPG(A357, "NAICS_CODE", "Primary")</f>
        <v>236116 - New Multifamily Housing Construction (except For-Sale Builders)</v>
      </c>
      <c r="L357" s="9" t="str">
        <f>_xll.SNL.Clients.Office.Excel.Functions.SPG(A357, "SP_TOPICTAG")</f>
        <v>Home Improvement</v>
      </c>
      <c r="M357" s="5">
        <f>_xll.SNL.Clients.Office.Excel.Functions.SPG(A357, "SP_PCT_SHARES_OWNED_ALL_INSTITUTIONS")</f>
        <v>88.98</v>
      </c>
      <c r="N357" s="9" t="str">
        <f>_xll.SNL.Clients.Office.Excel.Functions.SPG(A357, "RD_CREDIT_RATING_GLOBAL", "Issuer Credit Rating", "Local Currency LT|0")</f>
        <v>BBB-</v>
      </c>
      <c r="O357" s="9" t="str">
        <f>_xll.SNL.Clients.Office.Excel.Functions.SPG(A357, "RD_CWOL_GLOBAL", "Issuer Credit Rating", "Local Currency LT|0")</f>
        <v>Positive</v>
      </c>
      <c r="P357" s="9" t="str">
        <f>_xll.SNL.Clients.Office.Excel.Functions.SPG(A357, "RD_RATING_ACTION_GLOBAL", "Issuer Credit Rating", "Local Currency LT|0")</f>
        <v>CreditWatch/Outlook (10/15/2024)</v>
      </c>
      <c r="Q357" s="10">
        <f>_xll.SNL.Clients.Office.Excel.Functions.SPG(A357, "RD_LAST_REVIEW_DATE_GLOBAL", "Issuer Credit Rating", "Local Currency LT")</f>
        <v>45695</v>
      </c>
      <c r="R357" s="10">
        <f>_xll.SNL.Clients.Office.Excel.Functions.SPG(A357, "RD_CREDIT_RATING_DATE_GLOBAL", "Issuer Credit Rating", "Local Currency LT|0")</f>
        <v>45134</v>
      </c>
      <c r="S357" s="10">
        <f>_xll.SNL.Clients.Office.Excel.Functions.SPG(A357, "RD_CREDIT_WATCH_OUTLOOK_DATE_GLOBAL", "Issuer Credit Rating", "Local Currency LT|0")</f>
        <v>45580</v>
      </c>
    </row>
    <row r="358" spans="1:19">
      <c r="A358" s="12" t="s">
        <v>1999</v>
      </c>
      <c r="B358" t="str">
        <f>_xll.SNL.Clients.Office.Excel.Functions.SPG(A358,"SP_IPO_DATE")</f>
        <v/>
      </c>
      <c r="C358" s="5">
        <f>_xll.SNL.Clients.Office.Excel.Functions.SPG(A358, "SP_VOLUME_AVG_WEEKLY_TO_SHARES_OUT", , "1M")</f>
        <v>4.6989719889598343</v>
      </c>
      <c r="D358" s="5">
        <f>_xll.SNL.Clients.Office.Excel.Functions.SPG(A358, "SP_VOLUME_AVG_WEEKLY_TO_SHARES_OUT", , "3M")</f>
        <v>4.9800435325821502</v>
      </c>
      <c r="E358" s="5">
        <f>_xll.SNL.Clients.Office.Excel.Functions.SPG(A358, "SP_VOLUME_AVG_DAILY_TO_1YR_AVG_DAILY", , "1M")</f>
        <v>93.12</v>
      </c>
      <c r="F358" s="5">
        <f>_xll.SNL.Clients.Office.Excel.Functions.SPG(A358, "SP_VOLUME_AVG_DAILY_TO_1YR_AVG_DAILY", , "3M")</f>
        <v>98.69</v>
      </c>
      <c r="G358" s="9" t="str">
        <f>_xll.SNL.Clients.Office.Excel.Functions.SPG(A358, "IQ_SECTOR")</f>
        <v>Consumer Discretionary</v>
      </c>
      <c r="H358" s="9" t="str">
        <f>_xll.SNL.Clients.Office.Excel.Functions.SPG(A358, "IQ_INDUSTRY_GROUP")</f>
        <v>Consumer Durables and Apparel</v>
      </c>
      <c r="I358" s="9" t="str">
        <f>_xll.SNL.Clients.Office.Excel.Functions.SPG(A358, "IQ_INDUSTRY")</f>
        <v>Household Durables</v>
      </c>
      <c r="J358" s="9" t="str">
        <f>_xll.SNL.Clients.Office.Excel.Functions.SPG(A358, "IQ_PRIMARY_INDUSTRY")</f>
        <v>Homebuilding</v>
      </c>
      <c r="K358" s="9" t="str">
        <f>_xll.SNL.Clients.Office.Excel.Functions.SPG(A358, "NAICS_CODE", "Primary")</f>
        <v>238 - Specialty Trade Contractors</v>
      </c>
      <c r="L358" s="9" t="str">
        <f>_xll.SNL.Clients.Office.Excel.Functions.SPG(A358, "SP_TOPICTAG")</f>
        <v>Home Improvement</v>
      </c>
      <c r="M358" s="5">
        <f>_xll.SNL.Clients.Office.Excel.Functions.SPG(A358, "SP_PCT_SHARES_OWNED_ALL_INSTITUTIONS")</f>
        <v>97.82</v>
      </c>
      <c r="N358" s="9" t="str">
        <f>_xll.SNL.Clients.Office.Excel.Functions.SPG(A358, "RD_CREDIT_RATING_GLOBAL", "Issuer Credit Rating", "Local Currency LT|0")</f>
        <v>BB+</v>
      </c>
      <c r="O358" s="9" t="str">
        <f>_xll.SNL.Clients.Office.Excel.Functions.SPG(A358, "RD_CWOL_GLOBAL", "Issuer Credit Rating", "Local Currency LT|0")</f>
        <v>Stable</v>
      </c>
      <c r="P358" s="9" t="str">
        <f>_xll.SNL.Clients.Office.Excel.Functions.SPG(A358, "RD_RATING_ACTION_GLOBAL", "Issuer Credit Rating", "Local Currency LT|0")</f>
        <v>Upgrade | CreditWatch/Outlook (05/24/2021)</v>
      </c>
      <c r="Q358" s="10">
        <f>_xll.SNL.Clients.Office.Excel.Functions.SPG(A358, "RD_LAST_REVIEW_DATE_GLOBAL", "Issuer Credit Rating", "Local Currency LT")</f>
        <v>45366</v>
      </c>
      <c r="R358" s="10">
        <f>_xll.SNL.Clients.Office.Excel.Functions.SPG(A358, "RD_CREDIT_RATING_DATE_GLOBAL", "Issuer Credit Rating", "Local Currency LT|0")</f>
        <v>44340</v>
      </c>
      <c r="S358" s="10">
        <f>_xll.SNL.Clients.Office.Excel.Functions.SPG(A358, "RD_CREDIT_WATCH_OUTLOOK_DATE_GLOBAL", "Issuer Credit Rating", "Local Currency LT|0")</f>
        <v>44340</v>
      </c>
    </row>
    <row r="359" spans="1:19">
      <c r="A359" s="12" t="s">
        <v>2000</v>
      </c>
      <c r="B359" t="str">
        <f>_xll.SNL.Clients.Office.Excel.Functions.SPG(A359,"SP_IPO_DATE")</f>
        <v/>
      </c>
      <c r="C359" s="5">
        <f>_xll.SNL.Clients.Office.Excel.Functions.SPG(A359, "SP_VOLUME_AVG_WEEKLY_TO_SHARES_OUT", , "1M")</f>
        <v>3.5982704989251211</v>
      </c>
      <c r="D359" s="5">
        <f>_xll.SNL.Clients.Office.Excel.Functions.SPG(A359, "SP_VOLUME_AVG_WEEKLY_TO_SHARES_OUT", , "3M")</f>
        <v>3.8192305555347978</v>
      </c>
      <c r="E359" s="5">
        <f>_xll.SNL.Clients.Office.Excel.Functions.SPG(A359, "SP_VOLUME_AVG_DAILY_TO_1YR_AVG_DAILY", , "1M")</f>
        <v>83.55</v>
      </c>
      <c r="F359" s="5">
        <f>_xll.SNL.Clients.Office.Excel.Functions.SPG(A359, "SP_VOLUME_AVG_DAILY_TO_1YR_AVG_DAILY", , "3M")</f>
        <v>88.68</v>
      </c>
      <c r="G359" s="9" t="str">
        <f>_xll.SNL.Clients.Office.Excel.Functions.SPG(A359, "IQ_SECTOR")</f>
        <v>Consumer Discretionary</v>
      </c>
      <c r="H359" s="9" t="str">
        <f>_xll.SNL.Clients.Office.Excel.Functions.SPG(A359, "IQ_INDUSTRY_GROUP")</f>
        <v>Consumer Services</v>
      </c>
      <c r="I359" s="9" t="str">
        <f>_xll.SNL.Clients.Office.Excel.Functions.SPG(A359, "IQ_INDUSTRY")</f>
        <v>Hotels, Restaurants and Leisure</v>
      </c>
      <c r="J359" s="9" t="str">
        <f>_xll.SNL.Clients.Office.Excel.Functions.SPG(A359, "IQ_PRIMARY_INDUSTRY")</f>
        <v>Hotels, Resorts and Cruise Lines</v>
      </c>
      <c r="K359" s="9" t="str">
        <f>_xll.SNL.Clients.Office.Excel.Functions.SPG(A359, "NAICS_CODE", "Primary")</f>
        <v>721110 - Hotels (except Casino Hotels) and Motels</v>
      </c>
      <c r="L359" s="9" t="str">
        <f>_xll.SNL.Clients.Office.Excel.Functions.SPG(A359, "SP_TOPICTAG")</f>
        <v>Adventure Travel; Business Travel; Travel Accommodations; Vacation Rental</v>
      </c>
      <c r="M359" s="5">
        <f>_xll.SNL.Clients.Office.Excel.Functions.SPG(A359, "SP_PCT_SHARES_OWNED_ALL_INSTITUTIONS")</f>
        <v>85.07</v>
      </c>
      <c r="N359" s="9" t="str">
        <f>_xll.SNL.Clients.Office.Excel.Functions.SPG(A359, "RD_CREDIT_RATING_GLOBAL", "Issuer Credit Rating", "Local Currency LT|0")</f>
        <v>BB-</v>
      </c>
      <c r="O359" s="9" t="str">
        <f>_xll.SNL.Clients.Office.Excel.Functions.SPG(A359, "RD_CWOL_GLOBAL", "Issuer Credit Rating", "Local Currency LT|0")</f>
        <v>Stable</v>
      </c>
      <c r="P359" s="9" t="str">
        <f>_xll.SNL.Clients.Office.Excel.Functions.SPG(A359, "RD_RATING_ACTION_GLOBAL", "Issuer Credit Rating", "Local Currency LT|0")</f>
        <v>CreditWatch/Outlook (10/29/2021)</v>
      </c>
      <c r="Q359" s="10">
        <f>_xll.SNL.Clients.Office.Excel.Functions.SPG(A359, "RD_LAST_REVIEW_DATE_GLOBAL", "Issuer Credit Rating", "Local Currency LT")</f>
        <v>45680</v>
      </c>
      <c r="R359" s="10">
        <f>_xll.SNL.Clients.Office.Excel.Functions.SPG(A359, "RD_CREDIT_RATING_DATE_GLOBAL", "Issuer Credit Rating", "Local Currency LT|0")</f>
        <v>43252</v>
      </c>
      <c r="S359" s="10">
        <f>_xll.SNL.Clients.Office.Excel.Functions.SPG(A359, "RD_CREDIT_WATCH_OUTLOOK_DATE_GLOBAL", "Issuer Credit Rating", "Local Currency LT|0")</f>
        <v>44498</v>
      </c>
    </row>
    <row r="360" spans="1:19">
      <c r="A360" s="12" t="s">
        <v>2001</v>
      </c>
      <c r="B360" s="10">
        <f>_xll.SNL.Clients.Office.Excel.Functions.SPG(A360,"SP_IPO_DATE")</f>
        <v>36263</v>
      </c>
      <c r="C360" s="5">
        <f>_xll.SNL.Clients.Office.Excel.Functions.SPG(A360, "SP_VOLUME_AVG_WEEKLY_TO_SHARES_OUT", , "1M")</f>
        <v>4.9703726049090857</v>
      </c>
      <c r="D360" s="5">
        <f>_xll.SNL.Clients.Office.Excel.Functions.SPG(A360, "SP_VOLUME_AVG_WEEKLY_TO_SHARES_OUT", , "3M")</f>
        <v>5.296684950009892</v>
      </c>
      <c r="E360" s="5">
        <f>_xll.SNL.Clients.Office.Excel.Functions.SPG(A360, "SP_VOLUME_AVG_DAILY_TO_1YR_AVG_DAILY", , "1M")</f>
        <v>99.9</v>
      </c>
      <c r="F360" s="5">
        <f>_xll.SNL.Clients.Office.Excel.Functions.SPG(A360, "SP_VOLUME_AVG_DAILY_TO_1YR_AVG_DAILY", , "3M")</f>
        <v>106.46</v>
      </c>
      <c r="G360" s="9" t="str">
        <f>_xll.SNL.Clients.Office.Excel.Functions.SPG(A360, "IQ_SECTOR")</f>
        <v>Industrials</v>
      </c>
      <c r="H360" s="9" t="str">
        <f>_xll.SNL.Clients.Office.Excel.Functions.SPG(A360, "IQ_INDUSTRY_GROUP")</f>
        <v>Capital Goods</v>
      </c>
      <c r="I360" s="9" t="str">
        <f>_xll.SNL.Clients.Office.Excel.Functions.SPG(A360, "IQ_INDUSTRY")</f>
        <v>Building Products</v>
      </c>
      <c r="J360" s="9" t="str">
        <f>_xll.SNL.Clients.Office.Excel.Functions.SPG(A360, "IQ_PRIMARY_INDUSTRY")</f>
        <v>Building Products</v>
      </c>
      <c r="K360" s="9" t="str">
        <f>_xll.SNL.Clients.Office.Excel.Functions.SPG(A360, "NAICS_CODE", "Primary")</f>
        <v>33299 - All Other Fabricated Metal Product Manufacturing</v>
      </c>
      <c r="L360" s="9" t="str">
        <f>_xll.SNL.Clients.Office.Excel.Functions.SPG(A360, "SP_TOPICTAG")</f>
        <v/>
      </c>
      <c r="M360" s="5">
        <f>_xll.SNL.Clients.Office.Excel.Functions.SPG(A360, "SP_PCT_SHARES_OWNED_ALL_INSTITUTIONS")</f>
        <v>101.01</v>
      </c>
      <c r="N360" s="9" t="str">
        <f>_xll.SNL.Clients.Office.Excel.Functions.SPG(A360, "RD_CREDIT_RATING_GLOBAL", "Issuer Credit Rating", "Local Currency LT|0")</f>
        <v/>
      </c>
      <c r="O360" s="9" t="str">
        <f>_xll.SNL.Clients.Office.Excel.Functions.SPG(A360, "RD_CWOL_GLOBAL", "Issuer Credit Rating", "Local Currency LT|0")</f>
        <v/>
      </c>
      <c r="P360" s="9" t="str">
        <f>_xll.SNL.Clients.Office.Excel.Functions.SPG(A360, "RD_RATING_ACTION_GLOBAL", "Issuer Credit Rating", "Local Currency LT|0")</f>
        <v/>
      </c>
      <c r="Q360" s="10" t="str">
        <f>_xll.SNL.Clients.Office.Excel.Functions.SPG(A360, "RD_LAST_REVIEW_DATE_GLOBAL", "Issuer Credit Rating", "Local Currency LT")</f>
        <v/>
      </c>
      <c r="R360" s="10" t="str">
        <f>_xll.SNL.Clients.Office.Excel.Functions.SPG(A360, "RD_CREDIT_RATING_DATE_GLOBAL", "Issuer Credit Rating", "Local Currency LT|0")</f>
        <v/>
      </c>
      <c r="S360" s="10" t="str">
        <f>_xll.SNL.Clients.Office.Excel.Functions.SPG(A360, "RD_CREDIT_WATCH_OUTLOOK_DATE_GLOBAL", "Issuer Credit Rating", "Local Currency LT|0")</f>
        <v/>
      </c>
    </row>
    <row r="361" spans="1:19">
      <c r="A361" s="12" t="s">
        <v>2002</v>
      </c>
      <c r="B361" t="str">
        <f>_xll.SNL.Clients.Office.Excel.Functions.SPG(A361,"SP_IPO_DATE")</f>
        <v/>
      </c>
      <c r="C361" s="5">
        <f>_xll.SNL.Clients.Office.Excel.Functions.SPG(A361, "SP_VOLUME_AVG_WEEKLY_TO_SHARES_OUT", , "1M")</f>
        <v>5.0255680360148656</v>
      </c>
      <c r="D361" s="5">
        <f>_xll.SNL.Clients.Office.Excel.Functions.SPG(A361, "SP_VOLUME_AVG_WEEKLY_TO_SHARES_OUT", , "3M")</f>
        <v>4.5934568591265101</v>
      </c>
      <c r="E361" s="5">
        <f>_xll.SNL.Clients.Office.Excel.Functions.SPG(A361, "SP_VOLUME_AVG_DAILY_TO_1YR_AVG_DAILY", , "1M")</f>
        <v>121.17</v>
      </c>
      <c r="F361" s="5">
        <f>_xll.SNL.Clients.Office.Excel.Functions.SPG(A361, "SP_VOLUME_AVG_DAILY_TO_1YR_AVG_DAILY", , "3M")</f>
        <v>110.75</v>
      </c>
      <c r="G361" s="9" t="str">
        <f>_xll.SNL.Clients.Office.Excel.Functions.SPG(A361, "IQ_SECTOR")</f>
        <v>Utilities</v>
      </c>
      <c r="H361" s="9" t="str">
        <f>_xll.SNL.Clients.Office.Excel.Functions.SPG(A361, "IQ_INDUSTRY_GROUP")</f>
        <v>Utilities</v>
      </c>
      <c r="I361" s="9" t="str">
        <f>_xll.SNL.Clients.Office.Excel.Functions.SPG(A361, "IQ_INDUSTRY")</f>
        <v>Electric Utilities</v>
      </c>
      <c r="J361" s="9" t="str">
        <f>_xll.SNL.Clients.Office.Excel.Functions.SPG(A361, "IQ_PRIMARY_INDUSTRY")</f>
        <v>Electric Utilities</v>
      </c>
      <c r="K361" s="9" t="str">
        <f>_xll.SNL.Clients.Office.Excel.Functions.SPG(A361, "NAICS_CODE", "Primary")</f>
        <v>2211 - Electric Power Generation, Transmission and Distribution</v>
      </c>
      <c r="L361" s="9" t="str">
        <f>_xll.SNL.Clients.Office.Excel.Functions.SPG(A361, "SP_TOPICTAG")</f>
        <v>Clean Energy; Energy Efficiency; Energy Management; Energy Storage; Conventional Nuclear; Smart Energy; Power Grid; Utility Scale Solar</v>
      </c>
      <c r="M361" s="5">
        <f>_xll.SNL.Clients.Office.Excel.Functions.SPG(A361, "SP_PCT_SHARES_OWNED_ALL_INSTITUTIONS")</f>
        <v>101.23</v>
      </c>
      <c r="N361" s="9" t="str">
        <f>_xll.SNL.Clients.Office.Excel.Functions.SPG(A361, "RD_CREDIT_RATING_GLOBAL", "Issuer Credit Rating", "Local Currency LT|0")</f>
        <v>BBB</v>
      </c>
      <c r="O361" s="9" t="str">
        <f>_xll.SNL.Clients.Office.Excel.Functions.SPG(A361, "RD_CWOL_GLOBAL", "Issuer Credit Rating", "Local Currency LT|0")</f>
        <v>Stable</v>
      </c>
      <c r="P361" s="9" t="str">
        <f>_xll.SNL.Clients.Office.Excel.Functions.SPG(A361, "RD_RATING_ACTION_GLOBAL", "Issuer Credit Rating", "Local Currency LT|0")</f>
        <v>CreditWatch/Outlook (01/15/2024)</v>
      </c>
      <c r="Q361" s="10">
        <f>_xll.SNL.Clients.Office.Excel.Functions.SPG(A361, "RD_LAST_REVIEW_DATE_GLOBAL", "Issuer Credit Rating", "Local Currency LT")</f>
        <v>45343</v>
      </c>
      <c r="R361" s="10">
        <f>_xll.SNL.Clients.Office.Excel.Functions.SPG(A361, "RD_CREDIT_RATING_DATE_GLOBAL", "Issuer Credit Rating", "Local Currency LT|0")</f>
        <v>43927</v>
      </c>
      <c r="S361" s="10">
        <f>_xll.SNL.Clients.Office.Excel.Functions.SPG(A361, "RD_CREDIT_WATCH_OUTLOOK_DATE_GLOBAL", "Issuer Credit Rating", "Local Currency LT|0")</f>
        <v>45306</v>
      </c>
    </row>
    <row r="362" spans="1:19">
      <c r="A362" s="12" t="s">
        <v>2003</v>
      </c>
      <c r="B362" t="str">
        <f>_xll.SNL.Clients.Office.Excel.Functions.SPG(A362,"SP_IPO_DATE")</f>
        <v/>
      </c>
      <c r="C362" s="5">
        <f>_xll.SNL.Clients.Office.Excel.Functions.SPG(A362, "SP_VOLUME_AVG_WEEKLY_TO_SHARES_OUT", , "1M")</f>
        <v>2.3273786366983558</v>
      </c>
      <c r="D362" s="5">
        <f>_xll.SNL.Clients.Office.Excel.Functions.SPG(A362, "SP_VOLUME_AVG_WEEKLY_TO_SHARES_OUT", , "3M")</f>
        <v>2.3300638892657117</v>
      </c>
      <c r="E362" s="5">
        <f>_xll.SNL.Clients.Office.Excel.Functions.SPG(A362, "SP_VOLUME_AVG_DAILY_TO_1YR_AVG_DAILY", , "1M")</f>
        <v>98.28</v>
      </c>
      <c r="F362" s="5">
        <f>_xll.SNL.Clients.Office.Excel.Functions.SPG(A362, "SP_VOLUME_AVG_DAILY_TO_1YR_AVG_DAILY", , "3M")</f>
        <v>98.39</v>
      </c>
      <c r="G362" s="9" t="str">
        <f>_xll.SNL.Clients.Office.Excel.Functions.SPG(A362, "IQ_SECTOR")</f>
        <v>Industrials</v>
      </c>
      <c r="H362" s="9" t="str">
        <f>_xll.SNL.Clients.Office.Excel.Functions.SPG(A362, "IQ_INDUSTRY_GROUP")</f>
        <v>Capital Goods</v>
      </c>
      <c r="I362" s="9" t="str">
        <f>_xll.SNL.Clients.Office.Excel.Functions.SPG(A362, "IQ_INDUSTRY")</f>
        <v>Building Products</v>
      </c>
      <c r="J362" s="9" t="str">
        <f>_xll.SNL.Clients.Office.Excel.Functions.SPG(A362, "IQ_PRIMARY_INDUSTRY")</f>
        <v>Building Products</v>
      </c>
      <c r="K362" s="9" t="str">
        <f>_xll.SNL.Clients.Office.Excel.Functions.SPG(A362, "NAICS_CODE", "Primary")</f>
        <v>321999 - All Other Miscellaneous Wood Product Manufacturing</v>
      </c>
      <c r="L362" s="9" t="str">
        <f>_xll.SNL.Clients.Office.Excel.Functions.SPG(A362, "SP_TOPICTAG")</f>
        <v>Forestry; Green Consumer Goods</v>
      </c>
      <c r="M362" s="5">
        <f>_xll.SNL.Clients.Office.Excel.Functions.SPG(A362, "SP_PCT_SHARES_OWNED_ALL_INSTITUTIONS")</f>
        <v>82.44</v>
      </c>
      <c r="N362" s="9" t="str">
        <f>_xll.SNL.Clients.Office.Excel.Functions.SPG(A362, "RD_CREDIT_RATING_GLOBAL", "Issuer Credit Rating", "Local Currency LT|0")</f>
        <v/>
      </c>
      <c r="O362" s="9" t="str">
        <f>_xll.SNL.Clients.Office.Excel.Functions.SPG(A362, "RD_CWOL_GLOBAL", "Issuer Credit Rating", "Local Currency LT|0")</f>
        <v/>
      </c>
      <c r="P362" s="9" t="str">
        <f>_xll.SNL.Clients.Office.Excel.Functions.SPG(A362, "RD_RATING_ACTION_GLOBAL", "Issuer Credit Rating", "Local Currency LT|0")</f>
        <v/>
      </c>
      <c r="Q362" s="10" t="str">
        <f>_xll.SNL.Clients.Office.Excel.Functions.SPG(A362, "RD_LAST_REVIEW_DATE_GLOBAL", "Issuer Credit Rating", "Local Currency LT")</f>
        <v/>
      </c>
      <c r="R362" s="10" t="str">
        <f>_xll.SNL.Clients.Office.Excel.Functions.SPG(A362, "RD_CREDIT_RATING_DATE_GLOBAL", "Issuer Credit Rating", "Local Currency LT|0")</f>
        <v/>
      </c>
      <c r="S362" s="10" t="str">
        <f>_xll.SNL.Clients.Office.Excel.Functions.SPG(A362, "RD_CREDIT_WATCH_OUTLOOK_DATE_GLOBAL", "Issuer Credit Rating", "Local Currency LT|0")</f>
        <v/>
      </c>
    </row>
    <row r="363" spans="1:19">
      <c r="A363" s="12" t="s">
        <v>2004</v>
      </c>
      <c r="B363" t="str">
        <f>_xll.SNL.Clients.Office.Excel.Functions.SPG(A363,"SP_IPO_DATE")</f>
        <v/>
      </c>
      <c r="C363" s="5">
        <f>_xll.SNL.Clients.Office.Excel.Functions.SPG(A363, "SP_VOLUME_AVG_WEEKLY_TO_SHARES_OUT", , "1M")</f>
        <v>4.706722924562837</v>
      </c>
      <c r="D363" s="5">
        <f>_xll.SNL.Clients.Office.Excel.Functions.SPG(A363, "SP_VOLUME_AVG_WEEKLY_TO_SHARES_OUT", , "3M")</f>
        <v>5.7384070911080709</v>
      </c>
      <c r="E363" s="5">
        <f>_xll.SNL.Clients.Office.Excel.Functions.SPG(A363, "SP_VOLUME_AVG_DAILY_TO_1YR_AVG_DAILY", , "1M")</f>
        <v>91.98</v>
      </c>
      <c r="F363" s="5">
        <f>_xll.SNL.Clients.Office.Excel.Functions.SPG(A363, "SP_VOLUME_AVG_DAILY_TO_1YR_AVG_DAILY", , "3M")</f>
        <v>112.14</v>
      </c>
      <c r="G363" s="9" t="str">
        <f>_xll.SNL.Clients.Office.Excel.Functions.SPG(A363, "IQ_SECTOR")</f>
        <v>Utilities</v>
      </c>
      <c r="H363" s="9" t="str">
        <f>_xll.SNL.Clients.Office.Excel.Functions.SPG(A363, "IQ_INDUSTRY_GROUP")</f>
        <v>Utilities</v>
      </c>
      <c r="I363" s="9" t="str">
        <f>_xll.SNL.Clients.Office.Excel.Functions.SPG(A363, "IQ_INDUSTRY")</f>
        <v>Gas Utilities</v>
      </c>
      <c r="J363" s="9" t="str">
        <f>_xll.SNL.Clients.Office.Excel.Functions.SPG(A363, "IQ_PRIMARY_INDUSTRY")</f>
        <v>Gas Utilities</v>
      </c>
      <c r="K363" s="9" t="str">
        <f>_xll.SNL.Clients.Office.Excel.Functions.SPG(A363, "NAICS_CODE", "Primary")</f>
        <v>221210 - Natural Gas Distribution</v>
      </c>
      <c r="L363" s="9" t="str">
        <f>_xll.SNL.Clients.Office.Excel.Functions.SPG(A363, "SP_TOPICTAG")</f>
        <v>Energy Storage; ClimateTech</v>
      </c>
      <c r="M363" s="5">
        <f>_xll.SNL.Clients.Office.Excel.Functions.SPG(A363, "SP_PCT_SHARES_OWNED_ALL_INSTITUTIONS")</f>
        <v>84.85</v>
      </c>
      <c r="N363" s="9" t="str">
        <f>_xll.SNL.Clients.Office.Excel.Functions.SPG(A363, "RD_CREDIT_RATING_GLOBAL", "Issuer Credit Rating", "Local Currency LT|0")</f>
        <v/>
      </c>
      <c r="O363" s="9" t="str">
        <f>_xll.SNL.Clients.Office.Excel.Functions.SPG(A363, "RD_CWOL_GLOBAL", "Issuer Credit Rating", "Local Currency LT|0")</f>
        <v/>
      </c>
      <c r="P363" s="9" t="str">
        <f>_xll.SNL.Clients.Office.Excel.Functions.SPG(A363, "RD_RATING_ACTION_GLOBAL", "Issuer Credit Rating", "Local Currency LT|0")</f>
        <v/>
      </c>
      <c r="Q363" s="10" t="str">
        <f>_xll.SNL.Clients.Office.Excel.Functions.SPG(A363, "RD_LAST_REVIEW_DATE_GLOBAL", "Issuer Credit Rating", "Local Currency LT")</f>
        <v/>
      </c>
      <c r="R363" s="10" t="str">
        <f>_xll.SNL.Clients.Office.Excel.Functions.SPG(A363, "RD_CREDIT_RATING_DATE_GLOBAL", "Issuer Credit Rating", "Local Currency LT|0")</f>
        <v/>
      </c>
      <c r="S363" s="10" t="str">
        <f>_xll.SNL.Clients.Office.Excel.Functions.SPG(A363, "RD_CREDIT_WATCH_OUTLOOK_DATE_GLOBAL", "Issuer Credit Rating", "Local Currency LT|0")</f>
        <v/>
      </c>
    </row>
    <row r="364" spans="1:19">
      <c r="A364" s="12" t="s">
        <v>2005</v>
      </c>
      <c r="B364" t="str">
        <f>_xll.SNL.Clients.Office.Excel.Functions.SPG(A364,"SP_IPO_DATE")</f>
        <v/>
      </c>
      <c r="C364" s="5">
        <f>_xll.SNL.Clients.Office.Excel.Functions.SPG(A364, "SP_VOLUME_AVG_WEEKLY_TO_SHARES_OUT", , "1M")</f>
        <v>7.0768976238030703</v>
      </c>
      <c r="D364" s="5">
        <f>_xll.SNL.Clients.Office.Excel.Functions.SPG(A364, "SP_VOLUME_AVG_WEEKLY_TO_SHARES_OUT", , "3M")</f>
        <v>4.0949001216901006</v>
      </c>
      <c r="E364" s="5">
        <f>_xll.SNL.Clients.Office.Excel.Functions.SPG(A364, "SP_VOLUME_AVG_DAILY_TO_1YR_AVG_DAILY", , "1M")</f>
        <v>235.3</v>
      </c>
      <c r="F364" s="5">
        <f>_xll.SNL.Clients.Office.Excel.Functions.SPG(A364, "SP_VOLUME_AVG_DAILY_TO_1YR_AVG_DAILY", , "3M")</f>
        <v>136.15</v>
      </c>
      <c r="G364" s="9" t="str">
        <f>_xll.SNL.Clients.Office.Excel.Functions.SPG(A364, "IQ_SECTOR")</f>
        <v>Financials</v>
      </c>
      <c r="H364" s="9" t="str">
        <f>_xll.SNL.Clients.Office.Excel.Functions.SPG(A364, "IQ_INDUSTRY_GROUP")</f>
        <v>Banks</v>
      </c>
      <c r="I364" s="9" t="str">
        <f>_xll.SNL.Clients.Office.Excel.Functions.SPG(A364, "IQ_INDUSTRY")</f>
        <v>Banks</v>
      </c>
      <c r="J364" s="9" t="str">
        <f>_xll.SNL.Clients.Office.Excel.Functions.SPG(A364, "IQ_PRIMARY_INDUSTRY")</f>
        <v>Regional Banks</v>
      </c>
      <c r="K364" s="9" t="str">
        <f>_xll.SNL.Clients.Office.Excel.Functions.SPG(A364, "NAICS_CODE", "Primary")</f>
        <v>522110 - Commercial Banking</v>
      </c>
      <c r="L364" s="9" t="str">
        <f>_xll.SNL.Clients.Office.Excel.Functions.SPG(A364, "SP_TOPICTAG")</f>
        <v>Consumer Lending</v>
      </c>
      <c r="M364" s="5">
        <f>_xll.SNL.Clients.Office.Excel.Functions.SPG(A364, "SP_PCT_SHARES_OWNED_ALL_INSTITUTIONS")</f>
        <v>64.010000000000005</v>
      </c>
      <c r="N364" s="9" t="str">
        <f>_xll.SNL.Clients.Office.Excel.Functions.SPG(A364, "RD_CREDIT_RATING_GLOBAL", "Issuer Credit Rating", "Local Currency LT|0")</f>
        <v>BBB+</v>
      </c>
      <c r="O364" s="9" t="str">
        <f>_xll.SNL.Clients.Office.Excel.Functions.SPG(A364, "RD_CWOL_GLOBAL", "Issuer Credit Rating", "Local Currency LT|0")</f>
        <v>Stable</v>
      </c>
      <c r="P364" s="9" t="str">
        <f>_xll.SNL.Clients.Office.Excel.Functions.SPG(A364, "RD_RATING_ACTION_GLOBAL", "Issuer Credit Rating", "Local Currency LT|0")</f>
        <v>Downgrade | CreditWatch/Outlook (08/21/2023)</v>
      </c>
      <c r="Q364" s="10">
        <f>_xll.SNL.Clients.Office.Excel.Functions.SPG(A364, "RD_LAST_REVIEW_DATE_GLOBAL", "Issuer Credit Rating", "Local Currency LT")</f>
        <v>45467</v>
      </c>
      <c r="R364" s="10">
        <f>_xll.SNL.Clients.Office.Excel.Functions.SPG(A364, "RD_CREDIT_RATING_DATE_GLOBAL", "Issuer Credit Rating", "Local Currency LT|0")</f>
        <v>45159</v>
      </c>
      <c r="S364" s="10">
        <f>_xll.SNL.Clients.Office.Excel.Functions.SPG(A364, "RD_CREDIT_WATCH_OUTLOOK_DATE_GLOBAL", "Issuer Credit Rating", "Local Currency LT|0")</f>
        <v>45159</v>
      </c>
    </row>
    <row r="365" spans="1:19">
      <c r="A365" s="12" t="s">
        <v>2006</v>
      </c>
      <c r="B365" s="10">
        <f>_xll.SNL.Clients.Office.Excel.Functions.SPG(A365,"SP_IPO_DATE")</f>
        <v>38673</v>
      </c>
      <c r="C365" s="5">
        <f>_xll.SNL.Clients.Office.Excel.Functions.SPG(A365, "SP_VOLUME_AVG_WEEKLY_TO_SHARES_OUT", , "1M")</f>
        <v>9.2983536086777008</v>
      </c>
      <c r="D365" s="5">
        <f>_xll.SNL.Clients.Office.Excel.Functions.SPG(A365, "SP_VOLUME_AVG_WEEKLY_TO_SHARES_OUT", , "3M")</f>
        <v>8.2066098186112129</v>
      </c>
      <c r="E365" s="5">
        <f>_xll.SNL.Clients.Office.Excel.Functions.SPG(A365, "SP_VOLUME_AVG_DAILY_TO_1YR_AVG_DAILY", , "1M")</f>
        <v>115.95</v>
      </c>
      <c r="F365" s="5">
        <f>_xll.SNL.Clients.Office.Excel.Functions.SPG(A365, "SP_VOLUME_AVG_DAILY_TO_1YR_AVG_DAILY", , "3M")</f>
        <v>102.34</v>
      </c>
      <c r="G365" s="9" t="str">
        <f>_xll.SNL.Clients.Office.Excel.Functions.SPG(A365, "IQ_SECTOR")</f>
        <v>Consumer Discretionary</v>
      </c>
      <c r="H365" s="9" t="str">
        <f>_xll.SNL.Clients.Office.Excel.Functions.SPG(A365, "IQ_INDUSTRY_GROUP")</f>
        <v>Consumer Durables and Apparel</v>
      </c>
      <c r="I365" s="9" t="str">
        <f>_xll.SNL.Clients.Office.Excel.Functions.SPG(A365, "IQ_INDUSTRY")</f>
        <v>Textiles, Apparel and Luxury Goods</v>
      </c>
      <c r="J365" s="9" t="str">
        <f>_xll.SNL.Clients.Office.Excel.Functions.SPG(A365, "IQ_PRIMARY_INDUSTRY")</f>
        <v>Apparel, Accessories and Luxury Goods</v>
      </c>
      <c r="K365" s="9" t="str">
        <f>_xll.SNL.Clients.Office.Excel.Functions.SPG(A365, "NAICS_CODE", "Primary")</f>
        <v>315 - Apparel Manufacturing</v>
      </c>
      <c r="L365" s="9" t="str">
        <f>_xll.SNL.Clients.Office.Excel.Functions.SPG(A365, "SP_TOPICTAG")</f>
        <v>Fitness; Lifestyle; Wearables; Brand Marketing; Smart Clothing; Amateur Sports</v>
      </c>
      <c r="M365" s="5">
        <f>_xll.SNL.Clients.Office.Excel.Functions.SPG(A365, "SP_PCT_SHARES_OWNED_ALL_INSTITUTIONS")</f>
        <v>66.849999999999994</v>
      </c>
      <c r="N365" s="9" t="str">
        <f>_xll.SNL.Clients.Office.Excel.Functions.SPG(A365, "RD_CREDIT_RATING_GLOBAL", "Issuer Credit Rating", "Local Currency LT|0")</f>
        <v>BB-</v>
      </c>
      <c r="O365" s="9" t="str">
        <f>_xll.SNL.Clients.Office.Excel.Functions.SPG(A365, "RD_CWOL_GLOBAL", "Issuer Credit Rating", "Local Currency LT|0")</f>
        <v>Stable</v>
      </c>
      <c r="P365" s="9" t="str">
        <f>_xll.SNL.Clients.Office.Excel.Functions.SPG(A365, "RD_RATING_ACTION_GLOBAL", "Issuer Credit Rating", "Local Currency LT|0")</f>
        <v>Downgrade | CreditWatch/Outlook (05/30/2024)</v>
      </c>
      <c r="Q365" s="10">
        <f>_xll.SNL.Clients.Office.Excel.Functions.SPG(A365, "RD_LAST_REVIEW_DATE_GLOBAL", "Issuer Credit Rating", "Local Currency LT")</f>
        <v>45684</v>
      </c>
      <c r="R365" s="10">
        <f>_xll.SNL.Clients.Office.Excel.Functions.SPG(A365, "RD_CREDIT_RATING_DATE_GLOBAL", "Issuer Credit Rating", "Local Currency LT|0")</f>
        <v>45442</v>
      </c>
      <c r="S365" s="10">
        <f>_xll.SNL.Clients.Office.Excel.Functions.SPG(A365, "RD_CREDIT_WATCH_OUTLOOK_DATE_GLOBAL", "Issuer Credit Rating", "Local Currency LT|0")</f>
        <v>45442</v>
      </c>
    </row>
    <row r="366" spans="1:19">
      <c r="A366" s="12" t="s">
        <v>2007</v>
      </c>
      <c r="B366" s="10">
        <f>_xll.SNL.Clients.Office.Excel.Functions.SPG(A366,"SP_IPO_DATE")</f>
        <v>38673</v>
      </c>
      <c r="C366" s="5">
        <f>_xll.SNL.Clients.Office.Excel.Functions.SPG(A366, "SP_VOLUME_AVG_WEEKLY_TO_SHARES_OUT", , "1M")</f>
        <v>28.018914594704729</v>
      </c>
      <c r="D366" s="5">
        <f>_xll.SNL.Clients.Office.Excel.Functions.SPG(A366, "SP_VOLUME_AVG_WEEKLY_TO_SHARES_OUT", , "3M")</f>
        <v>26.090661815234959</v>
      </c>
      <c r="E366" s="5">
        <f>_xll.SNL.Clients.Office.Excel.Functions.SPG(A366, "SP_VOLUME_AVG_DAILY_TO_1YR_AVG_DAILY", , "1M")</f>
        <v>101.79</v>
      </c>
      <c r="F366" s="5">
        <f>_xll.SNL.Clients.Office.Excel.Functions.SPG(A366, "SP_VOLUME_AVG_DAILY_TO_1YR_AVG_DAILY", , "3M")</f>
        <v>94.78</v>
      </c>
      <c r="G366" s="9" t="str">
        <f>_xll.SNL.Clients.Office.Excel.Functions.SPG(A366, "IQ_SECTOR")</f>
        <v>Consumer Discretionary</v>
      </c>
      <c r="H366" s="9" t="str">
        <f>_xll.SNL.Clients.Office.Excel.Functions.SPG(A366, "IQ_INDUSTRY_GROUP")</f>
        <v>Consumer Durables and Apparel</v>
      </c>
      <c r="I366" s="9" t="str">
        <f>_xll.SNL.Clients.Office.Excel.Functions.SPG(A366, "IQ_INDUSTRY")</f>
        <v>Textiles, Apparel and Luxury Goods</v>
      </c>
      <c r="J366" s="9" t="str">
        <f>_xll.SNL.Clients.Office.Excel.Functions.SPG(A366, "IQ_PRIMARY_INDUSTRY")</f>
        <v>Apparel, Accessories and Luxury Goods</v>
      </c>
      <c r="K366" s="9" t="str">
        <f>_xll.SNL.Clients.Office.Excel.Functions.SPG(A366, "NAICS_CODE", "Primary")</f>
        <v>315 - Apparel Manufacturing</v>
      </c>
      <c r="L366" s="9" t="str">
        <f>_xll.SNL.Clients.Office.Excel.Functions.SPG(A366, "SP_TOPICTAG")</f>
        <v>Fitness; Lifestyle; Wearables; Brand Marketing; Smart Clothing; Amateur Sports</v>
      </c>
      <c r="M366" s="5">
        <f>_xll.SNL.Clients.Office.Excel.Functions.SPG(A366, "SP_PCT_SHARES_OWNED_ALL_INSTITUTIONS")</f>
        <v>66.849999999999994</v>
      </c>
      <c r="N366" s="9" t="str">
        <f>_xll.SNL.Clients.Office.Excel.Functions.SPG(A366, "RD_CREDIT_RATING_GLOBAL", "Issuer Credit Rating", "Local Currency LT|0")</f>
        <v>BB-</v>
      </c>
      <c r="O366" s="9" t="str">
        <f>_xll.SNL.Clients.Office.Excel.Functions.SPG(A366, "RD_CWOL_GLOBAL", "Issuer Credit Rating", "Local Currency LT|0")</f>
        <v>Stable</v>
      </c>
      <c r="P366" s="9" t="str">
        <f>_xll.SNL.Clients.Office.Excel.Functions.SPG(A366, "RD_RATING_ACTION_GLOBAL", "Issuer Credit Rating", "Local Currency LT|0")</f>
        <v>Downgrade | CreditWatch/Outlook (05/30/2024)</v>
      </c>
      <c r="Q366" s="10">
        <f>_xll.SNL.Clients.Office.Excel.Functions.SPG(A366, "RD_LAST_REVIEW_DATE_GLOBAL", "Issuer Credit Rating", "Local Currency LT")</f>
        <v>45684</v>
      </c>
      <c r="R366" s="10">
        <f>_xll.SNL.Clients.Office.Excel.Functions.SPG(A366, "RD_CREDIT_RATING_DATE_GLOBAL", "Issuer Credit Rating", "Local Currency LT|0")</f>
        <v>45442</v>
      </c>
      <c r="S366" s="10">
        <f>_xll.SNL.Clients.Office.Excel.Functions.SPG(A366, "RD_CREDIT_WATCH_OUTLOOK_DATE_GLOBAL", "Issuer Credit Rating", "Local Currency LT|0")</f>
        <v>45442</v>
      </c>
    </row>
    <row r="367" spans="1:19">
      <c r="A367" s="12" t="s">
        <v>2008</v>
      </c>
      <c r="B367" s="10">
        <f>_xll.SNL.Clients.Office.Excel.Functions.SPG(A367,"SP_IPO_DATE")</f>
        <v>31944</v>
      </c>
      <c r="C367" s="5">
        <f>_xll.SNL.Clients.Office.Excel.Functions.SPG(A367, "SP_VOLUME_AVG_WEEKLY_TO_SHARES_OUT", , "1M")</f>
        <v>2.2124206880054653</v>
      </c>
      <c r="D367" s="5">
        <f>_xll.SNL.Clients.Office.Excel.Functions.SPG(A367, "SP_VOLUME_AVG_WEEKLY_TO_SHARES_OUT", , "3M")</f>
        <v>2.0066215865816717</v>
      </c>
      <c r="E367" s="5">
        <f>_xll.SNL.Clients.Office.Excel.Functions.SPG(A367, "SP_VOLUME_AVG_DAILY_TO_1YR_AVG_DAILY", , "1M")</f>
        <v>114.8</v>
      </c>
      <c r="F367" s="5">
        <f>_xll.SNL.Clients.Office.Excel.Functions.SPG(A367, "SP_VOLUME_AVG_DAILY_TO_1YR_AVG_DAILY", , "3M")</f>
        <v>104.12</v>
      </c>
      <c r="G367" s="9" t="str">
        <f>_xll.SNL.Clients.Office.Excel.Functions.SPG(A367, "IQ_SECTOR")</f>
        <v>Financials</v>
      </c>
      <c r="H367" s="9" t="str">
        <f>_xll.SNL.Clients.Office.Excel.Functions.SPG(A367, "IQ_INDUSTRY_GROUP")</f>
        <v>Banks</v>
      </c>
      <c r="I367" s="9" t="str">
        <f>_xll.SNL.Clients.Office.Excel.Functions.SPG(A367, "IQ_INDUSTRY")</f>
        <v>Banks</v>
      </c>
      <c r="J367" s="9" t="str">
        <f>_xll.SNL.Clients.Office.Excel.Functions.SPG(A367, "IQ_PRIMARY_INDUSTRY")</f>
        <v>Regional Banks</v>
      </c>
      <c r="K367" s="9" t="str">
        <f>_xll.SNL.Clients.Office.Excel.Functions.SPG(A367, "NAICS_CODE", "Primary")</f>
        <v>522110 - Commercial Banking</v>
      </c>
      <c r="L367" s="9" t="str">
        <f>_xll.SNL.Clients.Office.Excel.Functions.SPG(A367, "SP_TOPICTAG")</f>
        <v>Consumer Lending; Digital Brokerage; Banking as a Service</v>
      </c>
      <c r="M367" s="5">
        <f>_xll.SNL.Clients.Office.Excel.Functions.SPG(A367, "SP_PCT_SHARES_OWNED_ALL_INSTITUTIONS")</f>
        <v>71.540000000000006</v>
      </c>
      <c r="N367" s="9" t="str">
        <f>_xll.SNL.Clients.Office.Excel.Functions.SPG(A367, "RD_CREDIT_RATING_GLOBAL", "Issuer Credit Rating", "Local Currency LT|0")</f>
        <v/>
      </c>
      <c r="O367" s="9" t="str">
        <f>_xll.SNL.Clients.Office.Excel.Functions.SPG(A367, "RD_CWOL_GLOBAL", "Issuer Credit Rating", "Local Currency LT|0")</f>
        <v/>
      </c>
      <c r="P367" s="9" t="str">
        <f>_xll.SNL.Clients.Office.Excel.Functions.SPG(A367, "RD_RATING_ACTION_GLOBAL", "Issuer Credit Rating", "Local Currency LT|0")</f>
        <v/>
      </c>
      <c r="Q367" s="10" t="str">
        <f>_xll.SNL.Clients.Office.Excel.Functions.SPG(A367, "RD_LAST_REVIEW_DATE_GLOBAL", "Issuer Credit Rating", "Local Currency LT")</f>
        <v/>
      </c>
      <c r="R367" s="10" t="str">
        <f>_xll.SNL.Clients.Office.Excel.Functions.SPG(A367, "RD_CREDIT_RATING_DATE_GLOBAL", "Issuer Credit Rating", "Local Currency LT|0")</f>
        <v/>
      </c>
      <c r="S367" s="10" t="str">
        <f>_xll.SNL.Clients.Office.Excel.Functions.SPG(A367, "RD_CREDIT_WATCH_OUTLOOK_DATE_GLOBAL", "Issuer Credit Rating", "Local Currency LT|0")</f>
        <v/>
      </c>
    </row>
    <row r="368" spans="1:19">
      <c r="A368" s="12" t="s">
        <v>2009</v>
      </c>
      <c r="B368" t="str">
        <f>_xll.SNL.Clients.Office.Excel.Functions.SPG(A368,"SP_IPO_DATE")</f>
        <v/>
      </c>
      <c r="C368" s="5">
        <f>_xll.SNL.Clients.Office.Excel.Functions.SPG(A368, "SP_VOLUME_AVG_WEEKLY_TO_SHARES_OUT", , "1M")</f>
        <v>17.006617109836</v>
      </c>
      <c r="D368" s="5">
        <f>_xll.SNL.Clients.Office.Excel.Functions.SPG(A368, "SP_VOLUME_AVG_WEEKLY_TO_SHARES_OUT", , "3M")</f>
        <v>16.31736915223113</v>
      </c>
      <c r="E368" s="5">
        <f>_xll.SNL.Clients.Office.Excel.Functions.SPG(A368, "SP_VOLUME_AVG_DAILY_TO_1YR_AVG_DAILY", , "1M")</f>
        <v>152.63</v>
      </c>
      <c r="F368" s="5">
        <f>_xll.SNL.Clients.Office.Excel.Functions.SPG(A368, "SP_VOLUME_AVG_DAILY_TO_1YR_AVG_DAILY", , "3M")</f>
        <v>146.44</v>
      </c>
      <c r="G368" s="9" t="str">
        <f>_xll.SNL.Clients.Office.Excel.Functions.SPG(A368, "IQ_SECTOR")</f>
        <v>Materials</v>
      </c>
      <c r="H368" s="9" t="str">
        <f>_xll.SNL.Clients.Office.Excel.Functions.SPG(A368, "IQ_INDUSTRY_GROUP")</f>
        <v>Materials</v>
      </c>
      <c r="I368" s="9" t="str">
        <f>_xll.SNL.Clients.Office.Excel.Functions.SPG(A368, "IQ_INDUSTRY")</f>
        <v>Metals and Mining</v>
      </c>
      <c r="J368" s="9" t="str">
        <f>_xll.SNL.Clients.Office.Excel.Functions.SPG(A368, "IQ_PRIMARY_INDUSTRY")</f>
        <v>Steel</v>
      </c>
      <c r="K368" s="9" t="str">
        <f>_xll.SNL.Clients.Office.Excel.Functions.SPG(A368, "NAICS_CODE", "Primary")</f>
        <v>33111 - Iron and Steel Mills and Ferroalloy Manufacturing</v>
      </c>
      <c r="L368" s="9" t="str">
        <f>_xll.SNL.Clients.Office.Excel.Functions.SPG(A368, "SP_TOPICTAG")</f>
        <v/>
      </c>
      <c r="M368" s="5">
        <f>_xll.SNL.Clients.Office.Excel.Functions.SPG(A368, "SP_PCT_SHARES_OWNED_ALL_INSTITUTIONS")</f>
        <v>82.97</v>
      </c>
      <c r="N368" s="9" t="str">
        <f>_xll.SNL.Clients.Office.Excel.Functions.SPG(A368, "RD_CREDIT_RATING_GLOBAL", "Issuer Credit Rating", "Local Currency LT|0")</f>
        <v>BB-</v>
      </c>
      <c r="O368" s="9" t="str">
        <f>_xll.SNL.Clients.Office.Excel.Functions.SPG(A368, "RD_CWOL_GLOBAL", "Issuer Credit Rating", "Local Currency LT|0")</f>
        <v>Watch Pos</v>
      </c>
      <c r="P368" s="9" t="str">
        <f>_xll.SNL.Clients.Office.Excel.Functions.SPG(A368, "RD_RATING_ACTION_GLOBAL", "Issuer Credit Rating", "Local Currency LT|0")</f>
        <v>CreditWatch/Outlook (12/20/2023)</v>
      </c>
      <c r="Q368" s="10">
        <f>_xll.SNL.Clients.Office.Excel.Functions.SPG(A368, "RD_LAST_REVIEW_DATE_GLOBAL", "Issuer Credit Rating", "Local Currency LT")</f>
        <v>45398</v>
      </c>
      <c r="R368" s="10">
        <f>_xll.SNL.Clients.Office.Excel.Functions.SPG(A368, "RD_CREDIT_RATING_DATE_GLOBAL", "Issuer Credit Rating", "Local Currency LT|0")</f>
        <v>44799</v>
      </c>
      <c r="S368" s="10">
        <f>_xll.SNL.Clients.Office.Excel.Functions.SPG(A368, "RD_CREDIT_WATCH_OUTLOOK_DATE_GLOBAL", "Issuer Credit Rating", "Local Currency LT|0")</f>
        <v>45280</v>
      </c>
    </row>
    <row r="369" spans="1:19">
      <c r="A369" s="12" t="s">
        <v>2010</v>
      </c>
      <c r="B369" s="10">
        <f>_xll.SNL.Clients.Office.Excel.Functions.SPG(A369,"SP_IPO_DATE")</f>
        <v>36328</v>
      </c>
      <c r="C369" s="5">
        <f>_xll.SNL.Clients.Office.Excel.Functions.SPG(A369, "SP_VOLUME_AVG_WEEKLY_TO_SHARES_OUT", , "1M")</f>
        <v>3.6709838787558562</v>
      </c>
      <c r="D369" s="5">
        <f>_xll.SNL.Clients.Office.Excel.Functions.SPG(A369, "SP_VOLUME_AVG_WEEKLY_TO_SHARES_OUT", , "3M")</f>
        <v>3.5185321947214812</v>
      </c>
      <c r="E369" s="5">
        <f>_xll.SNL.Clients.Office.Excel.Functions.SPG(A369, "SP_VOLUME_AVG_DAILY_TO_1YR_AVG_DAILY", , "1M")</f>
        <v>73.98</v>
      </c>
      <c r="F369" s="5">
        <f>_xll.SNL.Clients.Office.Excel.Functions.SPG(A369, "SP_VOLUME_AVG_DAILY_TO_1YR_AVG_DAILY", , "3M")</f>
        <v>70.91</v>
      </c>
      <c r="G369" s="9" t="str">
        <f>_xll.SNL.Clients.Office.Excel.Functions.SPG(A369, "IQ_SECTOR")</f>
        <v>Health Care</v>
      </c>
      <c r="H369" s="9" t="str">
        <f>_xll.SNL.Clients.Office.Excel.Functions.SPG(A369, "IQ_INDUSTRY_GROUP")</f>
        <v>Pharmaceuticals, Biotechnology and Life Sciences</v>
      </c>
      <c r="I369" s="9" t="str">
        <f>_xll.SNL.Clients.Office.Excel.Functions.SPG(A369, "IQ_INDUSTRY")</f>
        <v>Biotechnology</v>
      </c>
      <c r="J369" s="9" t="str">
        <f>_xll.SNL.Clients.Office.Excel.Functions.SPG(A369, "IQ_PRIMARY_INDUSTRY")</f>
        <v>Biotechnology</v>
      </c>
      <c r="K369" s="9" t="str">
        <f>_xll.SNL.Clients.Office.Excel.Functions.SPG(A369, "NAICS_CODE", "Primary")</f>
        <v>325414 - Biological Product (except Diagnostic) Manufacturing</v>
      </c>
      <c r="L369" s="9" t="str">
        <f>_xll.SNL.Clients.Office.Excel.Functions.SPG(A369, "SP_TOPICTAG")</f>
        <v>Health Diagnostics; Cardiovascular; Immunology; Infectious Diseases; Oncology; Pulmonology; Respiratory; Utility Scale Solar</v>
      </c>
      <c r="M369" s="5">
        <f>_xll.SNL.Clients.Office.Excel.Functions.SPG(A369, "SP_PCT_SHARES_OWNED_ALL_INSTITUTIONS")</f>
        <v>92.72</v>
      </c>
      <c r="N369" s="9" t="str">
        <f>_xll.SNL.Clients.Office.Excel.Functions.SPG(A369, "RD_CREDIT_RATING_GLOBAL", "Issuer Credit Rating", "Local Currency LT|0")</f>
        <v/>
      </c>
      <c r="O369" s="9" t="str">
        <f>_xll.SNL.Clients.Office.Excel.Functions.SPG(A369, "RD_CWOL_GLOBAL", "Issuer Credit Rating", "Local Currency LT|0")</f>
        <v/>
      </c>
      <c r="P369" s="9" t="str">
        <f>_xll.SNL.Clients.Office.Excel.Functions.SPG(A369, "RD_RATING_ACTION_GLOBAL", "Issuer Credit Rating", "Local Currency LT|0")</f>
        <v/>
      </c>
      <c r="Q369" s="10" t="str">
        <f>_xll.SNL.Clients.Office.Excel.Functions.SPG(A369, "RD_LAST_REVIEW_DATE_GLOBAL", "Issuer Credit Rating", "Local Currency LT")</f>
        <v/>
      </c>
      <c r="R369" s="10" t="str">
        <f>_xll.SNL.Clients.Office.Excel.Functions.SPG(A369, "RD_CREDIT_RATING_DATE_GLOBAL", "Issuer Credit Rating", "Local Currency LT|0")</f>
        <v/>
      </c>
      <c r="S369" s="10" t="str">
        <f>_xll.SNL.Clients.Office.Excel.Functions.SPG(A369, "RD_CREDIT_WATCH_OUTLOOK_DATE_GLOBAL", "Issuer Credit Rating", "Local Currency LT|0")</f>
        <v/>
      </c>
    </row>
    <row r="370" spans="1:19">
      <c r="A370" s="12" t="s">
        <v>2011</v>
      </c>
      <c r="B370" t="str">
        <f>_xll.SNL.Clients.Office.Excel.Functions.SPG(A370,"SP_IPO_DATE")</f>
        <v/>
      </c>
      <c r="C370" s="5">
        <f>_xll.SNL.Clients.Office.Excel.Functions.SPG(A370, "SP_VOLUME_AVG_WEEKLY_TO_SHARES_OUT", , "1M")</f>
        <v>7.8462489736824441</v>
      </c>
      <c r="D370" s="5">
        <f>_xll.SNL.Clients.Office.Excel.Functions.SPG(A370, "SP_VOLUME_AVG_WEEKLY_TO_SHARES_OUT", , "3M")</f>
        <v>6.920847381736392</v>
      </c>
      <c r="E370" s="5">
        <f>_xll.SNL.Clients.Office.Excel.Functions.SPG(A370, "SP_VOLUME_AVG_DAILY_TO_1YR_AVG_DAILY", , "1M")</f>
        <v>164.01</v>
      </c>
      <c r="F370" s="5">
        <f>_xll.SNL.Clients.Office.Excel.Functions.SPG(A370, "SP_VOLUME_AVG_DAILY_TO_1YR_AVG_DAILY", , "3M")</f>
        <v>144.66999999999999</v>
      </c>
      <c r="G370" s="9" t="str">
        <f>_xll.SNL.Clients.Office.Excel.Functions.SPG(A370, "IQ_SECTOR")</f>
        <v>Information Technology</v>
      </c>
      <c r="H370" s="9" t="str">
        <f>_xll.SNL.Clients.Office.Excel.Functions.SPG(A370, "IQ_INDUSTRY_GROUP")</f>
        <v>Semiconductors and Semiconductor Equipment</v>
      </c>
      <c r="I370" s="9" t="str">
        <f>_xll.SNL.Clients.Office.Excel.Functions.SPG(A370, "IQ_INDUSTRY")</f>
        <v>Semiconductors and Semiconductor Equipment</v>
      </c>
      <c r="J370" s="9" t="str">
        <f>_xll.SNL.Clients.Office.Excel.Functions.SPG(A370, "IQ_PRIMARY_INDUSTRY")</f>
        <v>Semiconductors</v>
      </c>
      <c r="K370" s="9" t="str">
        <f>_xll.SNL.Clients.Office.Excel.Functions.SPG(A370, "NAICS_CODE", "Primary")</f>
        <v>33441 - Semiconductor and Other Electronic Component Manufacturing</v>
      </c>
      <c r="L370" s="9" t="str">
        <f>_xll.SNL.Clients.Office.Excel.Functions.SPG(A370, "SP_TOPICTAG")</f>
        <v>Computer Vision; Sensors; Wearables</v>
      </c>
      <c r="M370" s="5">
        <f>_xll.SNL.Clients.Office.Excel.Functions.SPG(A370, "SP_PCT_SHARES_OWNED_ALL_INSTITUTIONS")</f>
        <v>84.6</v>
      </c>
      <c r="N370" s="9" t="str">
        <f>_xll.SNL.Clients.Office.Excel.Functions.SPG(A370, "RD_CREDIT_RATING_GLOBAL", "Issuer Credit Rating", "Local Currency LT|0")</f>
        <v/>
      </c>
      <c r="O370" s="9" t="str">
        <f>_xll.SNL.Clients.Office.Excel.Functions.SPG(A370, "RD_CWOL_GLOBAL", "Issuer Credit Rating", "Local Currency LT|0")</f>
        <v/>
      </c>
      <c r="P370" s="9" t="str">
        <f>_xll.SNL.Clients.Office.Excel.Functions.SPG(A370, "RD_RATING_ACTION_GLOBAL", "Issuer Credit Rating", "Local Currency LT|0")</f>
        <v/>
      </c>
      <c r="Q370" s="10" t="str">
        <f>_xll.SNL.Clients.Office.Excel.Functions.SPG(A370, "RD_LAST_REVIEW_DATE_GLOBAL", "Issuer Credit Rating", "Local Currency LT")</f>
        <v/>
      </c>
      <c r="R370" s="10" t="str">
        <f>_xll.SNL.Clients.Office.Excel.Functions.SPG(A370, "RD_CREDIT_RATING_DATE_GLOBAL", "Issuer Credit Rating", "Local Currency LT|0")</f>
        <v/>
      </c>
      <c r="S370" s="10" t="str">
        <f>_xll.SNL.Clients.Office.Excel.Functions.SPG(A370, "RD_CREDIT_WATCH_OUTLOOK_DATE_GLOBAL", "Issuer Credit Rating", "Local Currency LT|0")</f>
        <v/>
      </c>
    </row>
    <row r="371" spans="1:19">
      <c r="A371" s="12" t="s">
        <v>2012</v>
      </c>
      <c r="B371" s="10">
        <f>_xll.SNL.Clients.Office.Excel.Functions.SPG(A371,"SP_IPO_DATE")</f>
        <v>31722</v>
      </c>
      <c r="C371" s="5">
        <f>_xll.SNL.Clients.Office.Excel.Functions.SPG(A371, "SP_VOLUME_AVG_WEEKLY_TO_SHARES_OUT", , "1M")</f>
        <v>3.1688679167303273</v>
      </c>
      <c r="D371" s="5">
        <f>_xll.SNL.Clients.Office.Excel.Functions.SPG(A371, "SP_VOLUME_AVG_WEEKLY_TO_SHARES_OUT", , "3M")</f>
        <v>3.4841025772096281</v>
      </c>
      <c r="E371" s="5">
        <f>_xll.SNL.Clients.Office.Excel.Functions.SPG(A371, "SP_VOLUME_AVG_DAILY_TO_1YR_AVG_DAILY", , "1M")</f>
        <v>92.57</v>
      </c>
      <c r="F371" s="5">
        <f>_xll.SNL.Clients.Office.Excel.Functions.SPG(A371, "SP_VOLUME_AVG_DAILY_TO_1YR_AVG_DAILY", , "3M")</f>
        <v>101.78</v>
      </c>
      <c r="G371" s="9" t="str">
        <f>_xll.SNL.Clients.Office.Excel.Functions.SPG(A371, "IQ_SECTOR")</f>
        <v>Financials</v>
      </c>
      <c r="H371" s="9" t="str">
        <f>_xll.SNL.Clients.Office.Excel.Functions.SPG(A371, "IQ_INDUSTRY_GROUP")</f>
        <v>Insurance</v>
      </c>
      <c r="I371" s="9" t="str">
        <f>_xll.SNL.Clients.Office.Excel.Functions.SPG(A371, "IQ_INDUSTRY")</f>
        <v>Insurance</v>
      </c>
      <c r="J371" s="9" t="str">
        <f>_xll.SNL.Clients.Office.Excel.Functions.SPG(A371, "IQ_PRIMARY_INDUSTRY")</f>
        <v>Life and Health Insurance</v>
      </c>
      <c r="K371" s="9" t="str">
        <f>_xll.SNL.Clients.Office.Excel.Functions.SPG(A371, "NAICS_CODE", "Primary")</f>
        <v>52411 - Direct Life, Health, and Medical Insurance Carriers</v>
      </c>
      <c r="L371" s="9" t="str">
        <f>_xll.SNL.Clients.Office.Excel.Functions.SPG(A371, "SP_TOPICTAG")</f>
        <v>Employee Benefits</v>
      </c>
      <c r="M371" s="5">
        <f>_xll.SNL.Clients.Office.Excel.Functions.SPG(A371, "SP_PCT_SHARES_OWNED_ALL_INSTITUTIONS")</f>
        <v>81.3</v>
      </c>
      <c r="N371" s="9" t="str">
        <f>_xll.SNL.Clients.Office.Excel.Functions.SPG(A371, "RD_CREDIT_RATING_GLOBAL", "Issuer Credit Rating", "Local Currency LT|0")</f>
        <v>BBB</v>
      </c>
      <c r="O371" s="9" t="str">
        <f>_xll.SNL.Clients.Office.Excel.Functions.SPG(A371, "RD_CWOL_GLOBAL", "Issuer Credit Rating", "Local Currency LT|0")</f>
        <v>Stable</v>
      </c>
      <c r="P371" s="9" t="str">
        <f>_xll.SNL.Clients.Office.Excel.Functions.SPG(A371, "RD_RATING_ACTION_GLOBAL", "Issuer Credit Rating", "Local Currency LT|0")</f>
        <v>Upgrade | CreditWatch/Outlook (10/09/2012)</v>
      </c>
      <c r="Q371" s="10">
        <f>_xll.SNL.Clients.Office.Excel.Functions.SPG(A371, "RD_LAST_REVIEW_DATE_GLOBAL", "Issuer Credit Rating", "Local Currency LT")</f>
        <v>45428</v>
      </c>
      <c r="R371" s="10">
        <f>_xll.SNL.Clients.Office.Excel.Functions.SPG(A371, "RD_CREDIT_RATING_DATE_GLOBAL", "Issuer Credit Rating", "Local Currency LT|0")</f>
        <v>41191</v>
      </c>
      <c r="S371" s="10">
        <f>_xll.SNL.Clients.Office.Excel.Functions.SPG(A371, "RD_CREDIT_WATCH_OUTLOOK_DATE_GLOBAL", "Issuer Credit Rating", "Local Currency LT|0")</f>
        <v>41191</v>
      </c>
    </row>
    <row r="372" spans="1:19">
      <c r="A372" s="12" t="s">
        <v>2013</v>
      </c>
      <c r="B372" s="10">
        <f>_xll.SNL.Clients.Office.Excel.Functions.SPG(A372,"SP_IPO_DATE")</f>
        <v>42515</v>
      </c>
      <c r="C372" s="5">
        <f>_xll.SNL.Clients.Office.Excel.Functions.SPG(A372, "SP_VOLUME_AVG_WEEKLY_TO_SHARES_OUT", , "1M")</f>
        <v>3.8163377586696829</v>
      </c>
      <c r="D372" s="5">
        <f>_xll.SNL.Clients.Office.Excel.Functions.SPG(A372, "SP_VOLUME_AVG_WEEKLY_TO_SHARES_OUT", , "3M")</f>
        <v>3.8709506835910577</v>
      </c>
      <c r="E372" s="5">
        <f>_xll.SNL.Clients.Office.Excel.Functions.SPG(A372, "SP_VOLUME_AVG_DAILY_TO_1YR_AVG_DAILY", , "1M")</f>
        <v>97.31</v>
      </c>
      <c r="F372" s="5">
        <f>_xll.SNL.Clients.Office.Excel.Functions.SPG(A372, "SP_VOLUME_AVG_DAILY_TO_1YR_AVG_DAILY", , "3M")</f>
        <v>98.7</v>
      </c>
      <c r="G372" s="9" t="str">
        <f>_xll.SNL.Clients.Office.Excel.Functions.SPG(A372, "IQ_SECTOR")</f>
        <v>Consumer Staples</v>
      </c>
      <c r="H372" s="9" t="str">
        <f>_xll.SNL.Clients.Office.Excel.Functions.SPG(A372, "IQ_INDUSTRY_GROUP")</f>
        <v>Consumer Staples Distribution and Retail</v>
      </c>
      <c r="I372" s="9" t="str">
        <f>_xll.SNL.Clients.Office.Excel.Functions.SPG(A372, "IQ_INDUSTRY")</f>
        <v>Consumer Staples Distribution and Retail</v>
      </c>
      <c r="J372" s="9" t="str">
        <f>_xll.SNL.Clients.Office.Excel.Functions.SPG(A372, "IQ_PRIMARY_INDUSTRY")</f>
        <v>Food Distributors</v>
      </c>
      <c r="K372" s="9" t="str">
        <f>_xll.SNL.Clients.Office.Excel.Functions.SPG(A372, "NAICS_CODE", "Primary")</f>
        <v>4244 - Grocery and Related Product Merchant Wholesalers</v>
      </c>
      <c r="L372" s="9" t="str">
        <f>_xll.SNL.Clients.Office.Excel.Functions.SPG(A372, "SP_TOPICTAG")</f>
        <v>Aquaculture; Farming; Fast-Moving Consumer Goods; Food Delivery; Livestock; Online Grocery</v>
      </c>
      <c r="M372" s="5">
        <f>_xll.SNL.Clients.Office.Excel.Functions.SPG(A372, "SP_PCT_SHARES_OWNED_ALL_INSTITUTIONS")</f>
        <v>98.83</v>
      </c>
      <c r="N372" s="9" t="str">
        <f>_xll.SNL.Clients.Office.Excel.Functions.SPG(A372, "RD_CREDIT_RATING_GLOBAL", "Issuer Credit Rating", "Local Currency LT|0")</f>
        <v/>
      </c>
      <c r="O372" s="9" t="str">
        <f>_xll.SNL.Clients.Office.Excel.Functions.SPG(A372, "RD_CWOL_GLOBAL", "Issuer Credit Rating", "Local Currency LT|0")</f>
        <v/>
      </c>
      <c r="P372" s="9" t="str">
        <f>_xll.SNL.Clients.Office.Excel.Functions.SPG(A372, "RD_RATING_ACTION_GLOBAL", "Issuer Credit Rating", "Local Currency LT|0")</f>
        <v/>
      </c>
      <c r="Q372" s="10" t="str">
        <f>_xll.SNL.Clients.Office.Excel.Functions.SPG(A372, "RD_LAST_REVIEW_DATE_GLOBAL", "Issuer Credit Rating", "Local Currency LT")</f>
        <v/>
      </c>
      <c r="R372" s="10" t="str">
        <f>_xll.SNL.Clients.Office.Excel.Functions.SPG(A372, "RD_CREDIT_RATING_DATE_GLOBAL", "Issuer Credit Rating", "Local Currency LT|0")</f>
        <v/>
      </c>
      <c r="S372" s="10" t="str">
        <f>_xll.SNL.Clients.Office.Excel.Functions.SPG(A372, "RD_CREDIT_WATCH_OUTLOOK_DATE_GLOBAL", "Issuer Credit Rating", "Local Currency LT|0")</f>
        <v/>
      </c>
    </row>
    <row r="373" spans="1:19">
      <c r="A373" s="12" t="s">
        <v>2014</v>
      </c>
      <c r="B373" s="10">
        <f>_xll.SNL.Clients.Office.Excel.Functions.SPG(A373,"SP_IPO_DATE")</f>
        <v>35464</v>
      </c>
      <c r="C373" s="5">
        <f>_xll.SNL.Clients.Office.Excel.Functions.SPG(A373, "SP_VOLUME_AVG_WEEKLY_TO_SHARES_OUT", , "1M")</f>
        <v>8.2063051122747748</v>
      </c>
      <c r="D373" s="5">
        <f>_xll.SNL.Clients.Office.Excel.Functions.SPG(A373, "SP_VOLUME_AVG_WEEKLY_TO_SHARES_OUT", , "3M")</f>
        <v>7.9466401998972005</v>
      </c>
      <c r="E373" s="5">
        <f>_xll.SNL.Clients.Office.Excel.Functions.SPG(A373, "SP_VOLUME_AVG_DAILY_TO_1YR_AVG_DAILY", , "1M")</f>
        <v>110.98</v>
      </c>
      <c r="F373" s="5">
        <f>_xll.SNL.Clients.Office.Excel.Functions.SPG(A373, "SP_VOLUME_AVG_DAILY_TO_1YR_AVG_DAILY", , "3M")</f>
        <v>107.47</v>
      </c>
      <c r="G373" s="9" t="str">
        <f>_xll.SNL.Clients.Office.Excel.Functions.SPG(A373, "IQ_SECTOR")</f>
        <v>Consumer Discretionary</v>
      </c>
      <c r="H373" s="9" t="str">
        <f>_xll.SNL.Clients.Office.Excel.Functions.SPG(A373, "IQ_INDUSTRY_GROUP")</f>
        <v>Consumer Services</v>
      </c>
      <c r="I373" s="9" t="str">
        <f>_xll.SNL.Clients.Office.Excel.Functions.SPG(A373, "IQ_INDUSTRY")</f>
        <v>Hotels, Restaurants and Leisure</v>
      </c>
      <c r="J373" s="9" t="str">
        <f>_xll.SNL.Clients.Office.Excel.Functions.SPG(A373, "IQ_PRIMARY_INDUSTRY")</f>
        <v>Leisure Facilities</v>
      </c>
      <c r="K373" s="9" t="str">
        <f>_xll.SNL.Clients.Office.Excel.Functions.SPG(A373, "NAICS_CODE", "Primary")</f>
        <v>7139 - Other Amusement and Recreation Industries</v>
      </c>
      <c r="L373" s="9" t="str">
        <f>_xll.SNL.Clients.Office.Excel.Functions.SPG(A373, "SP_TOPICTAG")</f>
        <v>Adventure Travel; Tourism; Travel Accommodations</v>
      </c>
      <c r="M373" s="5">
        <f>_xll.SNL.Clients.Office.Excel.Functions.SPG(A373, "SP_PCT_SHARES_OWNED_ALL_INSTITUTIONS")</f>
        <v>103.08</v>
      </c>
      <c r="N373" s="9" t="str">
        <f>_xll.SNL.Clients.Office.Excel.Functions.SPG(A373, "RD_CREDIT_RATING_GLOBAL", "Issuer Credit Rating", "Local Currency LT|0")</f>
        <v>BB</v>
      </c>
      <c r="O373" s="9" t="str">
        <f>_xll.SNL.Clients.Office.Excel.Functions.SPG(A373, "RD_CWOL_GLOBAL", "Issuer Credit Rating", "Local Currency LT|0")</f>
        <v>Stable</v>
      </c>
      <c r="P373" s="9" t="str">
        <f>_xll.SNL.Clients.Office.Excel.Functions.SPG(A373, "RD_RATING_ACTION_GLOBAL", "Issuer Credit Rating", "Local Currency LT|0")</f>
        <v>CreditWatch/Outlook (03/16/2021)</v>
      </c>
      <c r="Q373" s="10">
        <f>_xll.SNL.Clients.Office.Excel.Functions.SPG(A373, "RD_LAST_REVIEW_DATE_GLOBAL", "Issuer Credit Rating", "Local Currency LT")</f>
        <v>45698</v>
      </c>
      <c r="R373" s="10">
        <f>_xll.SNL.Clients.Office.Excel.Functions.SPG(A373, "RD_CREDIT_RATING_DATE_GLOBAL", "Issuer Credit Rating", "Local Currency LT|0")</f>
        <v>43950</v>
      </c>
      <c r="S373" s="10">
        <f>_xll.SNL.Clients.Office.Excel.Functions.SPG(A373, "RD_CREDIT_WATCH_OUTLOOK_DATE_GLOBAL", "Issuer Credit Rating", "Local Currency LT|0")</f>
        <v>44271</v>
      </c>
    </row>
    <row r="374" spans="1:19">
      <c r="A374" s="12" t="s">
        <v>2015</v>
      </c>
      <c r="B374" t="str">
        <f>_xll.SNL.Clients.Office.Excel.Functions.SPG(A374,"SP_IPO_DATE")</f>
        <v/>
      </c>
      <c r="C374" s="5">
        <f>_xll.SNL.Clients.Office.Excel.Functions.SPG(A374, "SP_VOLUME_AVG_WEEKLY_TO_SHARES_OUT", , "1M")</f>
        <v>10.798232971750025</v>
      </c>
      <c r="D374" s="5">
        <f>_xll.SNL.Clients.Office.Excel.Functions.SPG(A374, "SP_VOLUME_AVG_WEEKLY_TO_SHARES_OUT", , "3M")</f>
        <v>11.033820812552806</v>
      </c>
      <c r="E374" s="5">
        <f>_xll.SNL.Clients.Office.Excel.Functions.SPG(A374, "SP_VOLUME_AVG_DAILY_TO_1YR_AVG_DAILY", , "1M")</f>
        <v>128.5</v>
      </c>
      <c r="F374" s="5">
        <f>_xll.SNL.Clients.Office.Excel.Functions.SPG(A374, "SP_VOLUME_AVG_DAILY_TO_1YR_AVG_DAILY", , "3M")</f>
        <v>131.30000000000001</v>
      </c>
      <c r="G374" s="9" t="str">
        <f>_xll.SNL.Clients.Office.Excel.Functions.SPG(A374, "IQ_SECTOR")</f>
        <v>Energy</v>
      </c>
      <c r="H374" s="9" t="str">
        <f>_xll.SNL.Clients.Office.Excel.Functions.SPG(A374, "IQ_INDUSTRY_GROUP")</f>
        <v>Energy</v>
      </c>
      <c r="I374" s="9" t="str">
        <f>_xll.SNL.Clients.Office.Excel.Functions.SPG(A374, "IQ_INDUSTRY")</f>
        <v>Energy Equipment and Services</v>
      </c>
      <c r="J374" s="9" t="str">
        <f>_xll.SNL.Clients.Office.Excel.Functions.SPG(A374, "IQ_PRIMARY_INDUSTRY")</f>
        <v>Oil and Gas Drilling</v>
      </c>
      <c r="K374" s="9" t="str">
        <f>_xll.SNL.Clients.Office.Excel.Functions.SPG(A374, "NAICS_CODE", "Primary")</f>
        <v>213111 - Drilling Oil and Gas Wells</v>
      </c>
      <c r="L374" s="9" t="str">
        <f>_xll.SNL.Clients.Office.Excel.Functions.SPG(A374, "SP_TOPICTAG")</f>
        <v>Marine Transportation</v>
      </c>
      <c r="M374" s="5">
        <f>_xll.SNL.Clients.Office.Excel.Functions.SPG(A374, "SP_PCT_SHARES_OWNED_ALL_INSTITUTIONS")</f>
        <v>91.14</v>
      </c>
      <c r="N374" s="9" t="str">
        <f>_xll.SNL.Clients.Office.Excel.Functions.SPG(A374, "RD_CREDIT_RATING_GLOBAL", "Issuer Credit Rating", "Local Currency LT|0")</f>
        <v>B+</v>
      </c>
      <c r="O374" s="9" t="str">
        <f>_xll.SNL.Clients.Office.Excel.Functions.SPG(A374, "RD_CWOL_GLOBAL", "Issuer Credit Rating", "Local Currency LT|0")</f>
        <v>Stable</v>
      </c>
      <c r="P374" s="9" t="str">
        <f>_xll.SNL.Clients.Office.Excel.Functions.SPG(A374, "RD_RATING_ACTION_GLOBAL", "Issuer Credit Rating", "Local Currency LT|0")</f>
        <v>New Rating | CreditWatch/Outlook (04/03/2023)</v>
      </c>
      <c r="Q374" s="10">
        <f>_xll.SNL.Clients.Office.Excel.Functions.SPG(A374, "RD_LAST_REVIEW_DATE_GLOBAL", "Issuer Credit Rating", "Local Currency LT")</f>
        <v>45406</v>
      </c>
      <c r="R374" s="10">
        <f>_xll.SNL.Clients.Office.Excel.Functions.SPG(A374, "RD_CREDIT_RATING_DATE_GLOBAL", "Issuer Credit Rating", "Local Currency LT|0")</f>
        <v>45019</v>
      </c>
      <c r="S374" s="10">
        <f>_xll.SNL.Clients.Office.Excel.Functions.SPG(A374, "RD_CREDIT_WATCH_OUTLOOK_DATE_GLOBAL", "Issuer Credit Rating", "Local Currency LT|0")</f>
        <v>45019</v>
      </c>
    </row>
    <row r="375" spans="1:19">
      <c r="A375" s="12" t="s">
        <v>2016</v>
      </c>
      <c r="B375" t="str">
        <f>_xll.SNL.Clients.Office.Excel.Functions.SPG(A375,"SP_IPO_DATE")</f>
        <v/>
      </c>
      <c r="C375" s="5">
        <f>_xll.SNL.Clients.Office.Excel.Functions.SPG(A375, "SP_VOLUME_AVG_WEEKLY_TO_SHARES_OUT", , "1M")</f>
        <v>8.5376551706530677</v>
      </c>
      <c r="D375" s="5">
        <f>_xll.SNL.Clients.Office.Excel.Functions.SPG(A375, "SP_VOLUME_AVG_WEEKLY_TO_SHARES_OUT", , "3M")</f>
        <v>7.5155255542308605</v>
      </c>
      <c r="E375" s="5">
        <f>_xll.SNL.Clients.Office.Excel.Functions.SPG(A375, "SP_VOLUME_AVG_DAILY_TO_1YR_AVG_DAILY", , "1M")</f>
        <v>146.88</v>
      </c>
      <c r="F375" s="5">
        <f>_xll.SNL.Clients.Office.Excel.Functions.SPG(A375, "SP_VOLUME_AVG_DAILY_TO_1YR_AVG_DAILY", , "3M")</f>
        <v>129.29</v>
      </c>
      <c r="G375" s="9" t="str">
        <f>_xll.SNL.Clients.Office.Excel.Functions.SPG(A375, "IQ_SECTOR")</f>
        <v>Financials</v>
      </c>
      <c r="H375" s="9" t="str">
        <f>_xll.SNL.Clients.Office.Excel.Functions.SPG(A375, "IQ_INDUSTRY_GROUP")</f>
        <v>Banks</v>
      </c>
      <c r="I375" s="9" t="str">
        <f>_xll.SNL.Clients.Office.Excel.Functions.SPG(A375, "IQ_INDUSTRY")</f>
        <v>Banks</v>
      </c>
      <c r="J375" s="9" t="str">
        <f>_xll.SNL.Clients.Office.Excel.Functions.SPG(A375, "IQ_PRIMARY_INDUSTRY")</f>
        <v>Regional Banks</v>
      </c>
      <c r="K375" s="9" t="str">
        <f>_xll.SNL.Clients.Office.Excel.Functions.SPG(A375, "NAICS_CODE", "Primary")</f>
        <v>522110 - Commercial Banking</v>
      </c>
      <c r="L375" s="9" t="str">
        <f>_xll.SNL.Clients.Office.Excel.Functions.SPG(A375, "SP_TOPICTAG")</f>
        <v>Consumer Lending; Digital Brokerage</v>
      </c>
      <c r="M375" s="5">
        <f>_xll.SNL.Clients.Office.Excel.Functions.SPG(A375, "SP_PCT_SHARES_OWNED_ALL_INSTITUTIONS")</f>
        <v>75.19</v>
      </c>
      <c r="N375" s="9" t="str">
        <f>_xll.SNL.Clients.Office.Excel.Functions.SPG(A375, "RD_CREDIT_RATING_GLOBAL", "Issuer Credit Rating", "Local Currency LT|0")</f>
        <v>BBB-</v>
      </c>
      <c r="O375" s="9" t="str">
        <f>_xll.SNL.Clients.Office.Excel.Functions.SPG(A375, "RD_CWOL_GLOBAL", "Issuer Credit Rating", "Local Currency LT|0")</f>
        <v>Negative</v>
      </c>
      <c r="P375" s="9" t="str">
        <f>_xll.SNL.Clients.Office.Excel.Functions.SPG(A375, "RD_RATING_ACTION_GLOBAL", "Issuer Credit Rating", "Local Currency LT|0")</f>
        <v>CreditWatch/Outlook (03/26/2024)</v>
      </c>
      <c r="Q375" s="10">
        <f>_xll.SNL.Clients.Office.Excel.Functions.SPG(A375, "RD_LAST_REVIEW_DATE_GLOBAL", "Issuer Credit Rating", "Local Currency LT")</f>
        <v>45587</v>
      </c>
      <c r="R375" s="10">
        <f>_xll.SNL.Clients.Office.Excel.Functions.SPG(A375, "RD_CREDIT_RATING_DATE_GLOBAL", "Issuer Credit Rating", "Local Currency LT|0")</f>
        <v>45159</v>
      </c>
      <c r="S375" s="10">
        <f>_xll.SNL.Clients.Office.Excel.Functions.SPG(A375, "RD_CREDIT_WATCH_OUTLOOK_DATE_GLOBAL", "Issuer Credit Rating", "Local Currency LT|0")</f>
        <v>45377</v>
      </c>
    </row>
    <row r="376" spans="1:19">
      <c r="A376" s="12" t="s">
        <v>2017</v>
      </c>
      <c r="B376" t="str">
        <f>_xll.SNL.Clients.Office.Excel.Functions.SPG(A376,"SP_IPO_DATE")</f>
        <v/>
      </c>
      <c r="C376" s="5">
        <f>_xll.SNL.Clients.Office.Excel.Functions.SPG(A376, "SP_VOLUME_AVG_WEEKLY_TO_SHARES_OUT", , "1M")</f>
        <v>2.6008827723499239</v>
      </c>
      <c r="D376" s="5">
        <f>_xll.SNL.Clients.Office.Excel.Functions.SPG(A376, "SP_VOLUME_AVG_WEEKLY_TO_SHARES_OUT", , "3M")</f>
        <v>2.9678110517161289</v>
      </c>
      <c r="E376" s="5">
        <f>_xll.SNL.Clients.Office.Excel.Functions.SPG(A376, "SP_VOLUME_AVG_DAILY_TO_1YR_AVG_DAILY", , "1M")</f>
        <v>70.709999999999994</v>
      </c>
      <c r="F376" s="5">
        <f>_xll.SNL.Clients.Office.Excel.Functions.SPG(A376, "SP_VOLUME_AVG_DAILY_TO_1YR_AVG_DAILY", , "3M")</f>
        <v>80.69</v>
      </c>
      <c r="G376" s="9" t="str">
        <f>_xll.SNL.Clients.Office.Excel.Functions.SPG(A376, "IQ_SECTOR")</f>
        <v>Industrials</v>
      </c>
      <c r="H376" s="9" t="str">
        <f>_xll.SNL.Clients.Office.Excel.Functions.SPG(A376, "IQ_INDUSTRY_GROUP")</f>
        <v>Capital Goods</v>
      </c>
      <c r="I376" s="9" t="str">
        <f>_xll.SNL.Clients.Office.Excel.Functions.SPG(A376, "IQ_INDUSTRY")</f>
        <v>Construction and Engineering</v>
      </c>
      <c r="J376" s="9" t="str">
        <f>_xll.SNL.Clients.Office.Excel.Functions.SPG(A376, "IQ_PRIMARY_INDUSTRY")</f>
        <v>Construction and Engineering</v>
      </c>
      <c r="K376" s="9" t="str">
        <f>_xll.SNL.Clients.Office.Excel.Functions.SPG(A376, "NAICS_CODE", "Primary")</f>
        <v>332312 - Fabricated Structural Metal Manufacturing</v>
      </c>
      <c r="L376" s="9" t="str">
        <f>_xll.SNL.Clients.Office.Excel.Functions.SPG(A376, "SP_TOPICTAG")</f>
        <v>Energy Management; Industrial Automation; Smart Cities; Smart Energy</v>
      </c>
      <c r="M376" s="5">
        <f>_xll.SNL.Clients.Office.Excel.Functions.SPG(A376, "SP_PCT_SHARES_OWNED_ALL_INSTITUTIONS")</f>
        <v>90.93</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CreditWatch/Outlook (08/11/2017)</v>
      </c>
      <c r="Q376" s="10">
        <f>_xll.SNL.Clients.Office.Excel.Functions.SPG(A376, "RD_LAST_REVIEW_DATE_GLOBAL", "Issuer Credit Rating", "Local Currency LT")</f>
        <v>45476</v>
      </c>
      <c r="R376" s="10">
        <f>_xll.SNL.Clients.Office.Excel.Functions.SPG(A376, "RD_CREDIT_RATING_DATE_GLOBAL", "Issuer Credit Rating", "Local Currency LT|0")</f>
        <v>41880</v>
      </c>
      <c r="S376" s="10">
        <f>_xll.SNL.Clients.Office.Excel.Functions.SPG(A376, "RD_CREDIT_WATCH_OUTLOOK_DATE_GLOBAL", "Issuer Credit Rating", "Local Currency LT|0")</f>
        <v>42958</v>
      </c>
    </row>
    <row r="377" spans="1:19">
      <c r="A377" s="12" t="s">
        <v>2018</v>
      </c>
      <c r="B377" s="10">
        <f>_xll.SNL.Clients.Office.Excel.Functions.SPG(A377,"SP_IPO_DATE")</f>
        <v>42635</v>
      </c>
      <c r="C377" s="5">
        <f>_xll.SNL.Clients.Office.Excel.Functions.SPG(A377, "SP_VOLUME_AVG_WEEKLY_TO_SHARES_OUT", , "1M")</f>
        <v>6.8726310298225766</v>
      </c>
      <c r="D377" s="5">
        <f>_xll.SNL.Clients.Office.Excel.Functions.SPG(A377, "SP_VOLUME_AVG_WEEKLY_TO_SHARES_OUT", , "3M")</f>
        <v>6.2391548403628772</v>
      </c>
      <c r="E377" s="5">
        <f>_xll.SNL.Clients.Office.Excel.Functions.SPG(A377, "SP_VOLUME_AVG_DAILY_TO_1YR_AVG_DAILY", , "1M")</f>
        <v>136.66</v>
      </c>
      <c r="F377" s="5">
        <f>_xll.SNL.Clients.Office.Excel.Functions.SPG(A377, "SP_VOLUME_AVG_DAILY_TO_1YR_AVG_DAILY", , "3M")</f>
        <v>124.06</v>
      </c>
      <c r="G377" s="9" t="str">
        <f>_xll.SNL.Clients.Office.Excel.Functions.SPG(A377, "IQ_SECTOR")</f>
        <v>Consumer Discretionary</v>
      </c>
      <c r="H377" s="9" t="str">
        <f>_xll.SNL.Clients.Office.Excel.Functions.SPG(A377, "IQ_INDUSTRY_GROUP")</f>
        <v>Consumer Discretionary Distribution and Retail</v>
      </c>
      <c r="I377" s="9" t="str">
        <f>_xll.SNL.Clients.Office.Excel.Functions.SPG(A377, "IQ_INDUSTRY")</f>
        <v>Specialty Retail</v>
      </c>
      <c r="J377" s="9" t="str">
        <f>_xll.SNL.Clients.Office.Excel.Functions.SPG(A377, "IQ_PRIMARY_INDUSTRY")</f>
        <v>Automotive Retail</v>
      </c>
      <c r="K377" s="9" t="str">
        <f>_xll.SNL.Clients.Office.Excel.Functions.SPG(A377, "NAICS_CODE", "Primary")</f>
        <v>441330 - Automotive Parts and Accessories Retailers</v>
      </c>
      <c r="L377" s="9" t="str">
        <f>_xll.SNL.Clients.Office.Excel.Functions.SPG(A377, "SP_TOPICTAG")</f>
        <v>Fleet Management</v>
      </c>
      <c r="M377" s="5">
        <f>_xll.SNL.Clients.Office.Excel.Functions.SPG(A377, "SP_PCT_SHARES_OWNED_ALL_INSTITUTIONS")</f>
        <v>99.95</v>
      </c>
      <c r="N377" s="9" t="str">
        <f>_xll.SNL.Clients.Office.Excel.Functions.SPG(A377, "RD_CREDIT_RATING_GLOBAL", "Issuer Credit Rating", "Local Currency LT|0")</f>
        <v>BB</v>
      </c>
      <c r="O377" s="9" t="str">
        <f>_xll.SNL.Clients.Office.Excel.Functions.SPG(A377, "RD_CWOL_GLOBAL", "Issuer Credit Rating", "Local Currency LT|0")</f>
        <v>Stable</v>
      </c>
      <c r="P377" s="9" t="str">
        <f>_xll.SNL.Clients.Office.Excel.Functions.SPG(A377, "RD_RATING_ACTION_GLOBAL", "Issuer Credit Rating", "Local Currency LT|0")</f>
        <v>CreditWatch/Outlook (12/19/2022)</v>
      </c>
      <c r="Q377" s="10">
        <f>_xll.SNL.Clients.Office.Excel.Functions.SPG(A377, "RD_LAST_REVIEW_DATE_GLOBAL", "Issuer Credit Rating", "Local Currency LT")</f>
        <v>45691</v>
      </c>
      <c r="R377" s="10">
        <f>_xll.SNL.Clients.Office.Excel.Functions.SPG(A377, "RD_CREDIT_RATING_DATE_GLOBAL", "Issuer Credit Rating", "Local Currency LT|0")</f>
        <v>43602</v>
      </c>
      <c r="S377" s="10">
        <f>_xll.SNL.Clients.Office.Excel.Functions.SPG(A377, "RD_CREDIT_WATCH_OUTLOOK_DATE_GLOBAL", "Issuer Credit Rating", "Local Currency LT|0")</f>
        <v>44914</v>
      </c>
    </row>
    <row r="378" spans="1:19">
      <c r="A378" s="12" t="s">
        <v>2019</v>
      </c>
      <c r="B378" s="10">
        <f>_xll.SNL.Clients.Office.Excel.Functions.SPG(A378,"SP_IPO_DATE")</f>
        <v>41807</v>
      </c>
      <c r="C378" s="5">
        <f>_xll.SNL.Clients.Office.Excel.Functions.SPG(A378, "SP_VOLUME_AVG_WEEKLY_TO_SHARES_OUT", , "1M")</f>
        <v>8.4950177811637175</v>
      </c>
      <c r="D378" s="5">
        <f>_xll.SNL.Clients.Office.Excel.Functions.SPG(A378, "SP_VOLUME_AVG_WEEKLY_TO_SHARES_OUT", , "3M")</f>
        <v>4.9434435499129989</v>
      </c>
      <c r="E378" s="5">
        <f>_xll.SNL.Clients.Office.Excel.Functions.SPG(A378, "SP_VOLUME_AVG_DAILY_TO_1YR_AVG_DAILY", , "1M")</f>
        <v>185.62</v>
      </c>
      <c r="F378" s="5">
        <f>_xll.SNL.Clients.Office.Excel.Functions.SPG(A378, "SP_VOLUME_AVG_DAILY_TO_1YR_AVG_DAILY", , "3M")</f>
        <v>108.02</v>
      </c>
      <c r="G378" s="9" t="str">
        <f>_xll.SNL.Clients.Office.Excel.Functions.SPG(A378, "IQ_SECTOR")</f>
        <v>Energy</v>
      </c>
      <c r="H378" s="9" t="str">
        <f>_xll.SNL.Clients.Office.Excel.Functions.SPG(A378, "IQ_INDUSTRY_GROUP")</f>
        <v>Energy</v>
      </c>
      <c r="I378" s="9" t="str">
        <f>_xll.SNL.Clients.Office.Excel.Functions.SPG(A378, "IQ_INDUSTRY")</f>
        <v>Oil, Gas and Consumable Fuels</v>
      </c>
      <c r="J378" s="9" t="str">
        <f>_xll.SNL.Clients.Office.Excel.Functions.SPG(A378, "IQ_PRIMARY_INDUSTRY")</f>
        <v>Oil and Gas Exploration and Production</v>
      </c>
      <c r="K378" s="9" t="str">
        <f>_xll.SNL.Clients.Office.Excel.Functions.SPG(A378, "NAICS_CODE", "Primary")</f>
        <v>2111 - Oil and Gas Extraction</v>
      </c>
      <c r="L378" s="9" t="str">
        <f>_xll.SNL.Clients.Office.Excel.Functions.SPG(A378, "SP_TOPICTAG")</f>
        <v/>
      </c>
      <c r="M378" s="5">
        <f>_xll.SNL.Clients.Office.Excel.Functions.SPG(A378, "SP_PCT_SHARES_OWNED_ALL_INSTITUTIONS")</f>
        <v>76.650000000000006</v>
      </c>
      <c r="N378" s="9" t="str">
        <f>_xll.SNL.Clients.Office.Excel.Functions.SPG(A378, "RD_CREDIT_RATING_GLOBAL", "Issuer Credit Rating", "Local Currency LT|0")</f>
        <v>BBB-</v>
      </c>
      <c r="O378" s="9" t="str">
        <f>_xll.SNL.Clients.Office.Excel.Functions.SPG(A378, "RD_CWOL_GLOBAL", "Issuer Credit Rating", "Local Currency LT|0")</f>
        <v>Stable</v>
      </c>
      <c r="P378" s="9" t="str">
        <f>_xll.SNL.Clients.Office.Excel.Functions.SPG(A378, "RD_RATING_ACTION_GLOBAL", "Issuer Credit Rating", "Local Currency LT|0")</f>
        <v>CreditWatch/Outlook (09/19/2024)</v>
      </c>
      <c r="Q378" s="10">
        <f>_xll.SNL.Clients.Office.Excel.Functions.SPG(A378, "RD_LAST_REVIEW_DATE_GLOBAL", "Issuer Credit Rating", "Local Currency LT")</f>
        <v>45611</v>
      </c>
      <c r="R378" s="10">
        <f>_xll.SNL.Clients.Office.Excel.Functions.SPG(A378, "RD_CREDIT_RATING_DATE_GLOBAL", "Issuer Credit Rating", "Local Currency LT|0")</f>
        <v>43782</v>
      </c>
      <c r="S378" s="10">
        <f>_xll.SNL.Clients.Office.Excel.Functions.SPG(A378, "RD_CREDIT_WATCH_OUTLOOK_DATE_GLOBAL", "Issuer Credit Rating", "Local Currency LT|0")</f>
        <v>45554</v>
      </c>
    </row>
    <row r="379" spans="1:19">
      <c r="A379" s="12" t="s">
        <v>2020</v>
      </c>
      <c r="B379" t="str">
        <f>_xll.SNL.Clients.Office.Excel.Functions.SPG(A379,"SP_IPO_DATE")</f>
        <v/>
      </c>
      <c r="C379" s="5">
        <f>_xll.SNL.Clients.Office.Excel.Functions.SPG(A379, "SP_VOLUME_AVG_WEEKLY_TO_SHARES_OUT", , "1M")</f>
        <v>5.5183767199978719</v>
      </c>
      <c r="D379" s="5">
        <f>_xll.SNL.Clients.Office.Excel.Functions.SPG(A379, "SP_VOLUME_AVG_WEEKLY_TO_SHARES_OUT", , "3M")</f>
        <v>5.3562643259253964</v>
      </c>
      <c r="E379" s="5">
        <f>_xll.SNL.Clients.Office.Excel.Functions.SPG(A379, "SP_VOLUME_AVG_DAILY_TO_1YR_AVG_DAILY", , "1M")</f>
        <v>107.05</v>
      </c>
      <c r="F379" s="5">
        <f>_xll.SNL.Clients.Office.Excel.Functions.SPG(A379, "SP_VOLUME_AVG_DAILY_TO_1YR_AVG_DAILY", , "3M")</f>
        <v>103.91</v>
      </c>
      <c r="G379" s="9" t="str">
        <f>_xll.SNL.Clients.Office.Excel.Functions.SPG(A379, "IQ_SECTOR")</f>
        <v>Consumer Discretionary</v>
      </c>
      <c r="H379" s="9" t="str">
        <f>_xll.SNL.Clients.Office.Excel.Functions.SPG(A379, "IQ_INDUSTRY_GROUP")</f>
        <v>Automobiles and Components</v>
      </c>
      <c r="I379" s="9" t="str">
        <f>_xll.SNL.Clients.Office.Excel.Functions.SPG(A379, "IQ_INDUSTRY")</f>
        <v>Automobile Components</v>
      </c>
      <c r="J379" s="9" t="str">
        <f>_xll.SNL.Clients.Office.Excel.Functions.SPG(A379, "IQ_PRIMARY_INDUSTRY")</f>
        <v>Automotive Parts and Equipment</v>
      </c>
      <c r="K379" s="9" t="str">
        <f>_xll.SNL.Clients.Office.Excel.Functions.SPG(A379, "NAICS_CODE", "Primary")</f>
        <v>3363 - Motor Vehicle Parts Manufacturing</v>
      </c>
      <c r="L379" s="9" t="str">
        <f>_xll.SNL.Clients.Office.Excel.Functions.SPG(A379, "SP_TOPICTAG")</f>
        <v>Computer Vision; Natural Language Processing; Speech Recognition; Smart Energy; Remote Access and Control; Artificial Intelligence</v>
      </c>
      <c r="M379" s="5">
        <f>_xll.SNL.Clients.Office.Excel.Functions.SPG(A379, "SP_PCT_SHARES_OWNED_ALL_INSTITUTIONS")</f>
        <v>99.1</v>
      </c>
      <c r="N379" s="9" t="str">
        <f>_xll.SNL.Clients.Office.Excel.Functions.SPG(A379, "RD_CREDIT_RATING_GLOBAL", "Issuer Credit Rating", "Local Currency LT|0")</f>
        <v>BB</v>
      </c>
      <c r="O379" s="9" t="str">
        <f>_xll.SNL.Clients.Office.Excel.Functions.SPG(A379, "RD_CWOL_GLOBAL", "Issuer Credit Rating", "Local Currency LT|0")</f>
        <v>Positive</v>
      </c>
      <c r="P379" s="9" t="str">
        <f>_xll.SNL.Clients.Office.Excel.Functions.SPG(A379, "RD_RATING_ACTION_GLOBAL", "Issuer Credit Rating", "Local Currency LT|0")</f>
        <v>Upgrade | CreditWatch/Outlook (02/29/2024)</v>
      </c>
      <c r="Q379" s="10">
        <f>_xll.SNL.Clients.Office.Excel.Functions.SPG(A379, "RD_LAST_REVIEW_DATE_GLOBAL", "Issuer Credit Rating", "Local Currency LT")</f>
        <v>45369</v>
      </c>
      <c r="R379" s="10">
        <f>_xll.SNL.Clients.Office.Excel.Functions.SPG(A379, "RD_CREDIT_RATING_DATE_GLOBAL", "Issuer Credit Rating", "Local Currency LT|0")</f>
        <v>45351</v>
      </c>
      <c r="S379" s="10">
        <f>_xll.SNL.Clients.Office.Excel.Functions.SPG(A379, "RD_CREDIT_WATCH_OUTLOOK_DATE_GLOBAL", "Issuer Credit Rating", "Local Currency LT|0")</f>
        <v>45351</v>
      </c>
    </row>
    <row r="380" spans="1:19">
      <c r="A380" s="12" t="s">
        <v>2021</v>
      </c>
      <c r="B380" t="str">
        <f>_xll.SNL.Clients.Office.Excel.Functions.SPG(A380,"SP_IPO_DATE")</f>
        <v/>
      </c>
      <c r="C380" s="5">
        <f>_xll.SNL.Clients.Office.Excel.Functions.SPG(A380, "SP_VOLUME_AVG_WEEKLY_TO_SHARES_OUT", , "1M")</f>
        <v>1.8838302897723671</v>
      </c>
      <c r="D380" s="5">
        <f>_xll.SNL.Clients.Office.Excel.Functions.SPG(A380, "SP_VOLUME_AVG_WEEKLY_TO_SHARES_OUT", , "3M")</f>
        <v>2.5251180683819427</v>
      </c>
      <c r="E380" s="5">
        <f>_xll.SNL.Clients.Office.Excel.Functions.SPG(A380, "SP_VOLUME_AVG_DAILY_TO_1YR_AVG_DAILY", , "1M")</f>
        <v>70.13</v>
      </c>
      <c r="F380" s="5">
        <f>_xll.SNL.Clients.Office.Excel.Functions.SPG(A380, "SP_VOLUME_AVG_DAILY_TO_1YR_AVG_DAILY", , "3M")</f>
        <v>94.01</v>
      </c>
      <c r="G380" s="9" t="str">
        <f>_xll.SNL.Clients.Office.Excel.Functions.SPG(A380, "IQ_SECTOR")</f>
        <v>Information Technology</v>
      </c>
      <c r="H380" s="9" t="str">
        <f>_xll.SNL.Clients.Office.Excel.Functions.SPG(A380, "IQ_INDUSTRY_GROUP")</f>
        <v>Technology Hardware and Equipment</v>
      </c>
      <c r="I380" s="9" t="str">
        <f>_xll.SNL.Clients.Office.Excel.Functions.SPG(A380, "IQ_INDUSTRY")</f>
        <v>Electronic Equipment, Instruments and Components</v>
      </c>
      <c r="J380" s="9" t="str">
        <f>_xll.SNL.Clients.Office.Excel.Functions.SPG(A380, "IQ_PRIMARY_INDUSTRY")</f>
        <v>Electronic Equipment and Instruments</v>
      </c>
      <c r="K380" s="9" t="str">
        <f>_xll.SNL.Clients.Office.Excel.Functions.SPG(A380, "NAICS_CODE", "Primary")</f>
        <v>334514 - Totalizing Fluid Meter and Counting Device Manufacturing</v>
      </c>
      <c r="L380" s="9" t="str">
        <f>_xll.SNL.Clients.Office.Excel.Functions.SPG(A380, "SP_TOPICTAG")</f>
        <v>Fleet Management; GPS; Industrial Automation; Navigation; Process Automation; Sensors; Smart Cities</v>
      </c>
      <c r="M380" s="5">
        <f>_xll.SNL.Clients.Office.Excel.Functions.SPG(A380, "SP_PCT_SHARES_OWNED_ALL_INSTITUTIONS")</f>
        <v>99.48</v>
      </c>
      <c r="N380" s="9" t="str">
        <f>_xll.SNL.Clients.Office.Excel.Functions.SPG(A380, "RD_CREDIT_RATING_GLOBAL", "Issuer Credit Rating", "Local Currency LT|0")</f>
        <v>BBB-</v>
      </c>
      <c r="O380" s="9" t="str">
        <f>_xll.SNL.Clients.Office.Excel.Functions.SPG(A380, "RD_CWOL_GLOBAL", "Issuer Credit Rating", "Local Currency LT|0")</f>
        <v>Stable</v>
      </c>
      <c r="P380" s="9" t="str">
        <f>_xll.SNL.Clients.Office.Excel.Functions.SPG(A380, "RD_RATING_ACTION_GLOBAL", "Issuer Credit Rating", "Local Currency LT|0")</f>
        <v>New Rating | CreditWatch/Outlook (02/26/2021)</v>
      </c>
      <c r="Q380" s="10">
        <f>_xll.SNL.Clients.Office.Excel.Functions.SPG(A380, "RD_LAST_REVIEW_DATE_GLOBAL", "Issuer Credit Rating", "Local Currency LT")</f>
        <v>45693</v>
      </c>
      <c r="R380" s="10">
        <f>_xll.SNL.Clients.Office.Excel.Functions.SPG(A380, "RD_CREDIT_RATING_DATE_GLOBAL", "Issuer Credit Rating", "Local Currency LT|0")</f>
        <v>44253</v>
      </c>
      <c r="S380" s="10">
        <f>_xll.SNL.Clients.Office.Excel.Functions.SPG(A380, "RD_CREDIT_WATCH_OUTLOOK_DATE_GLOBAL", "Issuer Credit Rating", "Local Currency LT|0")</f>
        <v>44253</v>
      </c>
    </row>
    <row r="381" spans="1:19">
      <c r="A381" s="12" t="s">
        <v>2022</v>
      </c>
      <c r="B381" s="10">
        <f>_xll.SNL.Clients.Office.Excel.Functions.SPG(A381,"SP_IPO_DATE")</f>
        <v>22677</v>
      </c>
      <c r="C381" s="5">
        <f>_xll.SNL.Clients.Office.Excel.Functions.SPG(A381, "SP_VOLUME_AVG_WEEKLY_TO_SHARES_OUT", , "1M")</f>
        <v>2.9558296269664965</v>
      </c>
      <c r="D381" s="5">
        <f>_xll.SNL.Clients.Office.Excel.Functions.SPG(A381, "SP_VOLUME_AVG_WEEKLY_TO_SHARES_OUT", , "3M")</f>
        <v>3.2631016954945737</v>
      </c>
      <c r="E381" s="5">
        <f>_xll.SNL.Clients.Office.Excel.Functions.SPG(A381, "SP_VOLUME_AVG_DAILY_TO_1YR_AVG_DAILY", , "1M")</f>
        <v>62.91</v>
      </c>
      <c r="F381" s="5">
        <f>_xll.SNL.Clients.Office.Excel.Functions.SPG(A381, "SP_VOLUME_AVG_DAILY_TO_1YR_AVG_DAILY", , "3M")</f>
        <v>69.45</v>
      </c>
      <c r="G381" s="9" t="str">
        <f>_xll.SNL.Clients.Office.Excel.Functions.SPG(A381, "IQ_SECTOR")</f>
        <v>Real Estate</v>
      </c>
      <c r="H381" s="9" t="str">
        <f>_xll.SNL.Clients.Office.Excel.Functions.SPG(A381, "IQ_INDUSTRY_GROUP")</f>
        <v>Equity Real Estate Investment Trusts (REITs)</v>
      </c>
      <c r="I381" s="9" t="str">
        <f>_xll.SNL.Clients.Office.Excel.Functions.SPG(A381, "IQ_INDUSTRY")</f>
        <v>Office REITs</v>
      </c>
      <c r="J381" s="9" t="str">
        <f>_xll.SNL.Clients.Office.Excel.Functions.SPG(A381, "IQ_PRIMARY_INDUSTRY")</f>
        <v>Office REITs</v>
      </c>
      <c r="K381" s="9" t="str">
        <f>_xll.SNL.Clients.Office.Excel.Functions.SPG(A381, "NAICS_CODE", "Primary")</f>
        <v>531110 - Lessors of Residential Buildings and Dwellings</v>
      </c>
      <c r="L381" s="9" t="str">
        <f>_xll.SNL.Clients.Office.Excel.Functions.SPG(A381, "SP_TOPICTAG")</f>
        <v/>
      </c>
      <c r="M381" s="5">
        <f>_xll.SNL.Clients.Office.Excel.Functions.SPG(A381, "SP_PCT_SHARES_OWNED_ALL_INSTITUTIONS")</f>
        <v>82.34</v>
      </c>
      <c r="N381" s="9" t="str">
        <f>_xll.SNL.Clients.Office.Excel.Functions.SPG(A381, "RD_CREDIT_RATING_GLOBAL", "Issuer Credit Rating", "Local Currency LT|0")</f>
        <v>BB+</v>
      </c>
      <c r="O381" s="9" t="str">
        <f>_xll.SNL.Clients.Office.Excel.Functions.SPG(A381, "RD_CWOL_GLOBAL", "Issuer Credit Rating", "Local Currency LT|0")</f>
        <v>Negative</v>
      </c>
      <c r="P381" s="9" t="str">
        <f>_xll.SNL.Clients.Office.Excel.Functions.SPG(A381, "RD_RATING_ACTION_GLOBAL", "Issuer Credit Rating", "Local Currency LT|0")</f>
        <v>Downgrade | CreditWatch/Outlook (12/15/2023)</v>
      </c>
      <c r="Q381" s="10">
        <f>_xll.SNL.Clients.Office.Excel.Functions.SPG(A381, "RD_LAST_REVIEW_DATE_GLOBAL", "Issuer Credit Rating", "Local Currency LT")</f>
        <v>45552</v>
      </c>
      <c r="R381" s="10">
        <f>_xll.SNL.Clients.Office.Excel.Functions.SPG(A381, "RD_CREDIT_RATING_DATE_GLOBAL", "Issuer Credit Rating", "Local Currency LT|0")</f>
        <v>45275</v>
      </c>
      <c r="S381" s="10">
        <f>_xll.SNL.Clients.Office.Excel.Functions.SPG(A381, "RD_CREDIT_WATCH_OUTLOOK_DATE_GLOBAL", "Issuer Credit Rating", "Local Currency LT|0")</f>
        <v>45275</v>
      </c>
    </row>
    <row r="382" spans="1:19">
      <c r="A382" s="12" t="s">
        <v>2023</v>
      </c>
      <c r="B382" s="10">
        <f>_xll.SNL.Clients.Office.Excel.Functions.SPG(A382,"SP_IPO_DATE")</f>
        <v>41395</v>
      </c>
      <c r="C382" s="5">
        <f>_xll.SNL.Clients.Office.Excel.Functions.SPG(A382, "SP_VOLUME_AVG_WEEKLY_TO_SHARES_OUT", , "1M")</f>
        <v>5.0564667256721316</v>
      </c>
      <c r="D382" s="5">
        <f>_xll.SNL.Clients.Office.Excel.Functions.SPG(A382, "SP_VOLUME_AVG_WEEKLY_TO_SHARES_OUT", , "3M")</f>
        <v>4.441496202981039</v>
      </c>
      <c r="E382" s="5">
        <f>_xll.SNL.Clients.Office.Excel.Functions.SPG(A382, "SP_VOLUME_AVG_DAILY_TO_1YR_AVG_DAILY", , "1M")</f>
        <v>114.84</v>
      </c>
      <c r="F382" s="5">
        <f>_xll.SNL.Clients.Office.Excel.Functions.SPG(A382, "SP_VOLUME_AVG_DAILY_TO_1YR_AVG_DAILY", , "3M")</f>
        <v>100.87</v>
      </c>
      <c r="G382" s="9" t="str">
        <f>_xll.SNL.Clients.Office.Excel.Functions.SPG(A382, "IQ_SECTOR")</f>
        <v>Financials</v>
      </c>
      <c r="H382" s="9" t="str">
        <f>_xll.SNL.Clients.Office.Excel.Functions.SPG(A382, "IQ_INDUSTRY_GROUP")</f>
        <v>Financial Services</v>
      </c>
      <c r="I382" s="9" t="str">
        <f>_xll.SNL.Clients.Office.Excel.Functions.SPG(A382, "IQ_INDUSTRY")</f>
        <v>Financial Services</v>
      </c>
      <c r="J382" s="9" t="str">
        <f>_xll.SNL.Clients.Office.Excel.Functions.SPG(A382, "IQ_PRIMARY_INDUSTRY")</f>
        <v>Diversified Financial Services</v>
      </c>
      <c r="K382" s="9" t="str">
        <f>_xll.SNL.Clients.Office.Excel.Functions.SPG(A382, "NAICS_CODE", "Primary")</f>
        <v>524113 - Direct Life Insurance Carriers</v>
      </c>
      <c r="L382" s="9" t="str">
        <f>_xll.SNL.Clients.Office.Excel.Functions.SPG(A382, "SP_TOPICTAG")</f>
        <v>Employee Assistance Program (EAP); Employee Benefits; Impact Investing; MHealth</v>
      </c>
      <c r="M382" s="5">
        <f>_xll.SNL.Clients.Office.Excel.Functions.SPG(A382, "SP_PCT_SHARES_OWNED_ALL_INSTITUTIONS")</f>
        <v>104.21</v>
      </c>
      <c r="N382" s="9" t="str">
        <f>_xll.SNL.Clients.Office.Excel.Functions.SPG(A382, "RD_CREDIT_RATING_GLOBAL", "Issuer Credit Rating", "Local Currency LT|0")</f>
        <v>BBB+</v>
      </c>
      <c r="O382" s="9" t="str">
        <f>_xll.SNL.Clients.Office.Excel.Functions.SPG(A382, "RD_CWOL_GLOBAL", "Issuer Credit Rating", "Local Currency LT|0")</f>
        <v>Stable</v>
      </c>
      <c r="P382" s="9" t="str">
        <f>_xll.SNL.Clients.Office.Excel.Functions.SPG(A382, "RD_RATING_ACTION_GLOBAL", "Issuer Credit Rating", "Local Currency LT|0")</f>
        <v>Upgrade | CreditWatch/Outlook (06/11/2019)</v>
      </c>
      <c r="Q382" s="10">
        <f>_xll.SNL.Clients.Office.Excel.Functions.SPG(A382, "RD_LAST_REVIEW_DATE_GLOBAL", "Issuer Credit Rating", "Local Currency LT")</f>
        <v>45464</v>
      </c>
      <c r="R382" s="10">
        <f>_xll.SNL.Clients.Office.Excel.Functions.SPG(A382, "RD_CREDIT_RATING_DATE_GLOBAL", "Issuer Credit Rating", "Local Currency LT|0")</f>
        <v>43627</v>
      </c>
      <c r="S382" s="10">
        <f>_xll.SNL.Clients.Office.Excel.Functions.SPG(A382, "RD_CREDIT_WATCH_OUTLOOK_DATE_GLOBAL", "Issuer Credit Rating", "Local Currency LT|0")</f>
        <v>43627</v>
      </c>
    </row>
    <row r="383" spans="1:19">
      <c r="A383" s="12" t="s">
        <v>2024</v>
      </c>
      <c r="B383" t="str">
        <f>_xll.SNL.Clients.Office.Excel.Functions.SPG(A383,"SP_IPO_DATE")</f>
        <v/>
      </c>
      <c r="C383" s="5">
        <f>_xll.SNL.Clients.Office.Excel.Functions.SPG(A383, "SP_VOLUME_AVG_WEEKLY_TO_SHARES_OUT", , "1M")</f>
        <v>1.9876974198783599</v>
      </c>
      <c r="D383" s="5">
        <f>_xll.SNL.Clients.Office.Excel.Functions.SPG(A383, "SP_VOLUME_AVG_WEEKLY_TO_SHARES_OUT", , "3M")</f>
        <v>2.4550656235538688</v>
      </c>
      <c r="E383" s="5">
        <f>_xll.SNL.Clients.Office.Excel.Functions.SPG(A383, "SP_VOLUME_AVG_DAILY_TO_1YR_AVG_DAILY", , "1M")</f>
        <v>74.38</v>
      </c>
      <c r="F383" s="5">
        <f>_xll.SNL.Clients.Office.Excel.Functions.SPG(A383, "SP_VOLUME_AVG_DAILY_TO_1YR_AVG_DAILY", , "3M")</f>
        <v>91.87</v>
      </c>
      <c r="G383" s="9" t="str">
        <f>_xll.SNL.Clients.Office.Excel.Functions.SPG(A383, "IQ_SECTOR")</f>
        <v>Real Estate</v>
      </c>
      <c r="H383" s="9" t="str">
        <f>_xll.SNL.Clients.Office.Excel.Functions.SPG(A383, "IQ_INDUSTRY_GROUP")</f>
        <v>Equity Real Estate Investment Trusts (REITs)</v>
      </c>
      <c r="I383" s="9" t="str">
        <f>_xll.SNL.Clients.Office.Excel.Functions.SPG(A383, "IQ_INDUSTRY")</f>
        <v>Diversified REITs</v>
      </c>
      <c r="J383" s="9" t="str">
        <f>_xll.SNL.Clients.Office.Excel.Functions.SPG(A383, "IQ_PRIMARY_INDUSTRY")</f>
        <v>Diversified REITs</v>
      </c>
      <c r="K383" s="9" t="str">
        <f>_xll.SNL.Clients.Office.Excel.Functions.SPG(A383, "NAICS_CODE", "Primary")</f>
        <v>531110 - Lessors of Residential Buildings and Dwellings</v>
      </c>
      <c r="L383" s="9" t="str">
        <f>_xll.SNL.Clients.Office.Excel.Functions.SPG(A383, "SP_TOPICTAG")</f>
        <v/>
      </c>
      <c r="M383" s="5">
        <f>_xll.SNL.Clients.Office.Excel.Functions.SPG(A383, "SP_PCT_SHARES_OWNED_ALL_INSTITUTIONS")</f>
        <v>68.349999999999994</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Upgrade | CreditWatch/Outlook (01/20/2023)</v>
      </c>
      <c r="Q383" s="10">
        <f>_xll.SNL.Clients.Office.Excel.Functions.SPG(A383, "RD_LAST_REVIEW_DATE_GLOBAL", "Issuer Credit Rating", "Local Currency LT")</f>
        <v>45666</v>
      </c>
      <c r="R383" s="10">
        <f>_xll.SNL.Clients.Office.Excel.Functions.SPG(A383, "RD_CREDIT_RATING_DATE_GLOBAL", "Issuer Credit Rating", "Local Currency LT|0")</f>
        <v>44946</v>
      </c>
      <c r="S383" s="10">
        <f>_xll.SNL.Clients.Office.Excel.Functions.SPG(A383, "RD_CREDIT_WATCH_OUTLOOK_DATE_GLOBAL", "Issuer Credit Rating", "Local Currency LT|0")</f>
        <v>44946</v>
      </c>
    </row>
    <row r="384" spans="1:19">
      <c r="A384" s="12" t="s">
        <v>2025</v>
      </c>
      <c r="B384" s="10">
        <f>_xll.SNL.Clients.Office.Excel.Functions.SPG(A384,"SP_IPO_DATE")</f>
        <v>43985</v>
      </c>
      <c r="C384" s="5">
        <f>_xll.SNL.Clients.Office.Excel.Functions.SPG(A384, "SP_VOLUME_AVG_WEEKLY_TO_SHARES_OUT", , "1M")</f>
        <v>6.9160106441888125</v>
      </c>
      <c r="D384" s="5">
        <f>_xll.SNL.Clients.Office.Excel.Functions.SPG(A384, "SP_VOLUME_AVG_WEEKLY_TO_SHARES_OUT", , "3M")</f>
        <v>6.1047584362740954</v>
      </c>
      <c r="E384" s="5">
        <f>_xll.SNL.Clients.Office.Excel.Functions.SPG(A384, "SP_VOLUME_AVG_DAILY_TO_1YR_AVG_DAILY", , "1M")</f>
        <v>108.42</v>
      </c>
      <c r="F384" s="5">
        <f>_xll.SNL.Clients.Office.Excel.Functions.SPG(A384, "SP_VOLUME_AVG_DAILY_TO_1YR_AVG_DAILY", , "3M")</f>
        <v>95.7</v>
      </c>
      <c r="G384" s="9" t="str">
        <f>_xll.SNL.Clients.Office.Excel.Functions.SPG(A384, "IQ_SECTOR")</f>
        <v>Communication Services</v>
      </c>
      <c r="H384" s="9" t="str">
        <f>_xll.SNL.Clients.Office.Excel.Functions.SPG(A384, "IQ_INDUSTRY_GROUP")</f>
        <v>Media and Entertainment</v>
      </c>
      <c r="I384" s="9" t="str">
        <f>_xll.SNL.Clients.Office.Excel.Functions.SPG(A384, "IQ_INDUSTRY")</f>
        <v>Entertainment</v>
      </c>
      <c r="J384" s="9" t="str">
        <f>_xll.SNL.Clients.Office.Excel.Functions.SPG(A384, "IQ_PRIMARY_INDUSTRY")</f>
        <v>Movies and Entertainment</v>
      </c>
      <c r="K384" s="9" t="str">
        <f>_xll.SNL.Clients.Office.Excel.Functions.SPG(A384, "NAICS_CODE", "Primary")</f>
        <v>5122 - Sound Recording Industries</v>
      </c>
      <c r="L384" s="9" t="str">
        <f>_xll.SNL.Clients.Office.Excel.Functions.SPG(A384, "SP_TOPICTAG")</f>
        <v>Music Streaming; Streaming Media; Video Streaming</v>
      </c>
      <c r="M384" s="5">
        <f>_xll.SNL.Clients.Office.Excel.Functions.SPG(A384, "SP_PCT_SHARES_OWNED_ALL_INSTITUTIONS")</f>
        <v>28.88</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Upgrade | CreditWatch/Outlook (08/13/2024)</v>
      </c>
      <c r="Q384" s="10">
        <f>_xll.SNL.Clients.Office.Excel.Functions.SPG(A384, "RD_LAST_REVIEW_DATE_GLOBAL", "Issuer Credit Rating", "Local Currency LT")</f>
        <v>45517</v>
      </c>
      <c r="R384" s="10">
        <f>_xll.SNL.Clients.Office.Excel.Functions.SPG(A384, "RD_CREDIT_RATING_DATE_GLOBAL", "Issuer Credit Rating", "Local Currency LT|0")</f>
        <v>45517</v>
      </c>
      <c r="S384" s="10">
        <f>_xll.SNL.Clients.Office.Excel.Functions.SPG(A384, "RD_CREDIT_WATCH_OUTLOOK_DATE_GLOBAL", "Issuer Credit Rating", "Local Currency LT|0")</f>
        <v>45517</v>
      </c>
    </row>
    <row r="385" spans="1:19">
      <c r="A385" s="12" t="s">
        <v>2026</v>
      </c>
      <c r="B385" t="str">
        <f>_xll.SNL.Clients.Office.Excel.Functions.SPG(A385,"SP_IPO_DATE")</f>
        <v/>
      </c>
      <c r="C385" s="5">
        <f>_xll.SNL.Clients.Office.Excel.Functions.SPG(A385, "SP_VOLUME_AVG_WEEKLY_TO_SHARES_OUT", , "1M")</f>
        <v>2.8133283747190334</v>
      </c>
      <c r="D385" s="5">
        <f>_xll.SNL.Clients.Office.Excel.Functions.SPG(A385, "SP_VOLUME_AVG_WEEKLY_TO_SHARES_OUT", , "3M")</f>
        <v>2.9487992022230336</v>
      </c>
      <c r="E385" s="5">
        <f>_xll.SNL.Clients.Office.Excel.Functions.SPG(A385, "SP_VOLUME_AVG_DAILY_TO_1YR_AVG_DAILY", , "1M")</f>
        <v>74.63</v>
      </c>
      <c r="F385" s="5">
        <f>_xll.SNL.Clients.Office.Excel.Functions.SPG(A385, "SP_VOLUME_AVG_DAILY_TO_1YR_AVG_DAILY", , "3M")</f>
        <v>78.23</v>
      </c>
      <c r="G385" s="9" t="str">
        <f>_xll.SNL.Clients.Office.Excel.Functions.SPG(A385, "IQ_SECTOR")</f>
        <v>Industrials</v>
      </c>
      <c r="H385" s="9" t="str">
        <f>_xll.SNL.Clients.Office.Excel.Functions.SPG(A385, "IQ_INDUSTRY_GROUP")</f>
        <v>Capital Goods</v>
      </c>
      <c r="I385" s="9" t="str">
        <f>_xll.SNL.Clients.Office.Excel.Functions.SPG(A385, "IQ_INDUSTRY")</f>
        <v>Trading Companies and Distributors</v>
      </c>
      <c r="J385" s="9" t="str">
        <f>_xll.SNL.Clients.Office.Excel.Functions.SPG(A385, "IQ_PRIMARY_INDUSTRY")</f>
        <v>Trading Companies and Distributors</v>
      </c>
      <c r="K385" s="9" t="str">
        <f>_xll.SNL.Clients.Office.Excel.Functions.SPG(A385, "NAICS_CODE", "Primary")</f>
        <v>4237 - Hardware, and Plumbing and Heating Equipment and Supplies Merchant Wholesalers</v>
      </c>
      <c r="L385" s="9" t="str">
        <f>_xll.SNL.Clients.Office.Excel.Functions.SPG(A385, "SP_TOPICTAG")</f>
        <v>Home Improvement; Pollution Control</v>
      </c>
      <c r="M385" s="5">
        <f>_xll.SNL.Clients.Office.Excel.Functions.SPG(A385, "SP_PCT_SHARES_OWNED_ALL_INSTITUTIONS")</f>
        <v>89.19</v>
      </c>
      <c r="N385" s="9" t="str">
        <f>_xll.SNL.Clients.Office.Excel.Functions.SPG(A385, "RD_CREDIT_RATING_GLOBAL", "Issuer Credit Rating", "Local Currency LT|0")</f>
        <v/>
      </c>
      <c r="O385" s="9" t="str">
        <f>_xll.SNL.Clients.Office.Excel.Functions.SPG(A385, "RD_CWOL_GLOBAL", "Issuer Credit Rating", "Local Currency LT|0")</f>
        <v/>
      </c>
      <c r="P385" s="9" t="str">
        <f>_xll.SNL.Clients.Office.Excel.Functions.SPG(A385, "RD_RATING_ACTION_GLOBAL", "Issuer Credit Rating", "Local Currency LT|0")</f>
        <v/>
      </c>
      <c r="Q385" s="10" t="str">
        <f>_xll.SNL.Clients.Office.Excel.Functions.SPG(A385, "RD_LAST_REVIEW_DATE_GLOBAL", "Issuer Credit Rating", "Local Currency LT")</f>
        <v/>
      </c>
      <c r="R385" s="10" t="str">
        <f>_xll.SNL.Clients.Office.Excel.Functions.SPG(A385, "RD_CREDIT_RATING_DATE_GLOBAL", "Issuer Credit Rating", "Local Currency LT|0")</f>
        <v/>
      </c>
      <c r="S385" s="10" t="str">
        <f>_xll.SNL.Clients.Office.Excel.Functions.SPG(A385, "RD_CREDIT_WATCH_OUTLOOK_DATE_GLOBAL", "Issuer Credit Rating", "Local Currency LT|0")</f>
        <v/>
      </c>
    </row>
    <row r="386" spans="1:19">
      <c r="A386" s="12" t="s">
        <v>2027</v>
      </c>
      <c r="B386" t="str">
        <f>_xll.SNL.Clients.Office.Excel.Functions.SPG(A386,"SP_IPO_DATE")</f>
        <v/>
      </c>
      <c r="C386" s="5">
        <f>_xll.SNL.Clients.Office.Excel.Functions.SPG(A386, "SP_VOLUME_AVG_WEEKLY_TO_SHARES_OUT", , "1M")</f>
        <v>3.1452497595291633</v>
      </c>
      <c r="D386" s="5">
        <f>_xll.SNL.Clients.Office.Excel.Functions.SPG(A386, "SP_VOLUME_AVG_WEEKLY_TO_SHARES_OUT", , "3M")</f>
        <v>2.8660347498055789</v>
      </c>
      <c r="E386" s="5">
        <f>_xll.SNL.Clients.Office.Excel.Functions.SPG(A386, "SP_VOLUME_AVG_DAILY_TO_1YR_AVG_DAILY", , "1M")</f>
        <v>112.24</v>
      </c>
      <c r="F386" s="5">
        <f>_xll.SNL.Clients.Office.Excel.Functions.SPG(A386, "SP_VOLUME_AVG_DAILY_TO_1YR_AVG_DAILY", , "3M")</f>
        <v>102.27</v>
      </c>
      <c r="G386" s="9" t="str">
        <f>_xll.SNL.Clients.Office.Excel.Functions.SPG(A386, "IQ_SECTOR")</f>
        <v>Industrials</v>
      </c>
      <c r="H386" s="9" t="str">
        <f>_xll.SNL.Clients.Office.Excel.Functions.SPG(A386, "IQ_INDUSTRY_GROUP")</f>
        <v>Capital Goods</v>
      </c>
      <c r="I386" s="9" t="str">
        <f>_xll.SNL.Clients.Office.Excel.Functions.SPG(A386, "IQ_INDUSTRY")</f>
        <v>Machinery</v>
      </c>
      <c r="J386" s="9" t="str">
        <f>_xll.SNL.Clients.Office.Excel.Functions.SPG(A386, "IQ_PRIMARY_INDUSTRY")</f>
        <v>Industrial Machinery and Supplies and Components</v>
      </c>
      <c r="K386" s="9" t="str">
        <f>_xll.SNL.Clients.Office.Excel.Functions.SPG(A386, "NAICS_CODE", "Primary")</f>
        <v>333914 - Measuring, Dispensing, and Other Pumping Equipment Manufacturing</v>
      </c>
      <c r="L386" s="9" t="str">
        <f>_xll.SNL.Clients.Office.Excel.Functions.SPG(A386, "SP_TOPICTAG")</f>
        <v>Environmental Engineering; Water Purification; CleanTech</v>
      </c>
      <c r="M386" s="5">
        <f>_xll.SNL.Clients.Office.Excel.Functions.SPG(A386, "SP_PCT_SHARES_OWNED_ALL_INSTITUTIONS")</f>
        <v>82</v>
      </c>
      <c r="N386" s="9" t="str">
        <f>_xll.SNL.Clients.Office.Excel.Functions.SPG(A386, "RD_CREDIT_RATING_GLOBAL", "Issuer Credit Rating", "Local Currency LT|0")</f>
        <v>NR</v>
      </c>
      <c r="O386" s="9" t="str">
        <f>_xll.SNL.Clients.Office.Excel.Functions.SPG(A386, "RD_CWOL_GLOBAL", "Issuer Credit Rating", "Local Currency LT|0")</f>
        <v>NR</v>
      </c>
      <c r="P386" s="9" t="str">
        <f>_xll.SNL.Clients.Office.Excel.Functions.SPG(A386, "RD_RATING_ACTION_GLOBAL", "Issuer Credit Rating", "Local Currency LT|0")</f>
        <v>Not Rated | CreditWatch/Outlook (06/18/2009)</v>
      </c>
      <c r="Q386" s="10" t="str">
        <f>_xll.SNL.Clients.Office.Excel.Functions.SPG(A386, "RD_LAST_REVIEW_DATE_GLOBAL", "Issuer Credit Rating", "Local Currency LT")</f>
        <v/>
      </c>
      <c r="R386" s="10">
        <f>_xll.SNL.Clients.Office.Excel.Functions.SPG(A386, "RD_CREDIT_RATING_DATE_GLOBAL", "Issuer Credit Rating", "Local Currency LT|0")</f>
        <v>39982</v>
      </c>
      <c r="S386" s="10">
        <f>_xll.SNL.Clients.Office.Excel.Functions.SPG(A386, "RD_CREDIT_WATCH_OUTLOOK_DATE_GLOBAL", "Issuer Credit Rating", "Local Currency LT|0")</f>
        <v>39982</v>
      </c>
    </row>
    <row r="387" spans="1:19">
      <c r="A387" s="12" t="s">
        <v>2028</v>
      </c>
      <c r="B387" t="str">
        <f>_xll.SNL.Clients.Office.Excel.Functions.SPG(A387,"SP_IPO_DATE")</f>
        <v/>
      </c>
      <c r="C387" s="5">
        <f>_xll.SNL.Clients.Office.Excel.Functions.SPG(A387, "SP_VOLUME_AVG_WEEKLY_TO_SHARES_OUT", , "1M")</f>
        <v>9.9805928041341065</v>
      </c>
      <c r="D387" s="5">
        <f>_xll.SNL.Clients.Office.Excel.Functions.SPG(A387, "SP_VOLUME_AVG_WEEKLY_TO_SHARES_OUT", , "3M")</f>
        <v>6.9549164015931346</v>
      </c>
      <c r="E387" s="5">
        <f>_xll.SNL.Clients.Office.Excel.Functions.SPG(A387, "SP_VOLUME_AVG_DAILY_TO_1YR_AVG_DAILY", , "1M")</f>
        <v>155.4</v>
      </c>
      <c r="F387" s="5">
        <f>_xll.SNL.Clients.Office.Excel.Functions.SPG(A387, "SP_VOLUME_AVG_DAILY_TO_1YR_AVG_DAILY", , "3M")</f>
        <v>108.29</v>
      </c>
      <c r="G387" s="9" t="str">
        <f>_xll.SNL.Clients.Office.Excel.Functions.SPG(A387, "IQ_SECTOR")</f>
        <v>Energy</v>
      </c>
      <c r="H387" s="9" t="str">
        <f>_xll.SNL.Clients.Office.Excel.Functions.SPG(A387, "IQ_INDUSTRY_GROUP")</f>
        <v>Energy</v>
      </c>
      <c r="I387" s="9" t="str">
        <f>_xll.SNL.Clients.Office.Excel.Functions.SPG(A387, "IQ_INDUSTRY")</f>
        <v>Energy Equipment and Services</v>
      </c>
      <c r="J387" s="9" t="str">
        <f>_xll.SNL.Clients.Office.Excel.Functions.SPG(A387, "IQ_PRIMARY_INDUSTRY")</f>
        <v>Oil and Gas Equipment and Services</v>
      </c>
      <c r="K387" s="9" t="str">
        <f>_xll.SNL.Clients.Office.Excel.Functions.SPG(A387, "NAICS_CODE", "Primary")</f>
        <v>213111 - Drilling Oil and Gas Wells</v>
      </c>
      <c r="L387" s="9" t="str">
        <f>_xll.SNL.Clients.Office.Excel.Functions.SPG(A387, "SP_TOPICTAG")</f>
        <v>Artificial Intelligence; Industrial Automation; Sensors</v>
      </c>
      <c r="M387" s="5">
        <f>_xll.SNL.Clients.Office.Excel.Functions.SPG(A387, "SP_PCT_SHARES_OWNED_ALL_INSTITUTIONS")</f>
        <v>97.32</v>
      </c>
      <c r="N387" s="9" t="str">
        <f>_xll.SNL.Clients.Office.Excel.Functions.SPG(A387, "RD_CREDIT_RATING_GLOBAL", "Issuer Credit Rating", "Local Currency LT|0")</f>
        <v>BB-</v>
      </c>
      <c r="O387" s="9" t="str">
        <f>_xll.SNL.Clients.Office.Excel.Functions.SPG(A387, "RD_CWOL_GLOBAL", "Issuer Credit Rating", "Local Currency LT|0")</f>
        <v>Positive</v>
      </c>
      <c r="P387" s="9" t="str">
        <f>_xll.SNL.Clients.Office.Excel.Functions.SPG(A387, "RD_RATING_ACTION_GLOBAL", "Issuer Credit Rating", "Local Currency LT|0")</f>
        <v>Upgrade | CreditWatch/Outlook (09/10/2024)</v>
      </c>
      <c r="Q387" s="10">
        <f>_xll.SNL.Clients.Office.Excel.Functions.SPG(A387, "RD_LAST_REVIEW_DATE_GLOBAL", "Issuer Credit Rating", "Local Currency LT")</f>
        <v>45545</v>
      </c>
      <c r="R387" s="10">
        <f>_xll.SNL.Clients.Office.Excel.Functions.SPG(A387, "RD_CREDIT_RATING_DATE_GLOBAL", "Issuer Credit Rating", "Local Currency LT|0")</f>
        <v>45545</v>
      </c>
      <c r="S387" s="10">
        <f>_xll.SNL.Clients.Office.Excel.Functions.SPG(A387, "RD_CREDIT_WATCH_OUTLOOK_DATE_GLOBAL", "Issuer Credit Rating", "Local Currency LT|0")</f>
        <v>45545</v>
      </c>
    </row>
    <row r="388" spans="1:19">
      <c r="A388" s="12" t="s">
        <v>2029</v>
      </c>
      <c r="B388" t="str">
        <f>_xll.SNL.Clients.Office.Excel.Functions.SPG(A388,"SP_IPO_DATE")</f>
        <v/>
      </c>
      <c r="C388" s="5">
        <f>_xll.SNL.Clients.Office.Excel.Functions.SPG(A388, "SP_VOLUME_AVG_WEEKLY_TO_SHARES_OUT", , "1M")</f>
        <v>2.9826689793957617</v>
      </c>
      <c r="D388" s="5">
        <f>_xll.SNL.Clients.Office.Excel.Functions.SPG(A388, "SP_VOLUME_AVG_WEEKLY_TO_SHARES_OUT", , "3M")</f>
        <v>3.0187886272494073</v>
      </c>
      <c r="E388" s="5">
        <f>_xll.SNL.Clients.Office.Excel.Functions.SPG(A388, "SP_VOLUME_AVG_DAILY_TO_1YR_AVG_DAILY", , "1M")</f>
        <v>85.49</v>
      </c>
      <c r="F388" s="5">
        <f>_xll.SNL.Clients.Office.Excel.Functions.SPG(A388, "SP_VOLUME_AVG_DAILY_TO_1YR_AVG_DAILY", , "3M")</f>
        <v>86.52</v>
      </c>
      <c r="G388" s="9" t="str">
        <f>_xll.SNL.Clients.Office.Excel.Functions.SPG(A388, "IQ_SECTOR")</f>
        <v>Financials</v>
      </c>
      <c r="H388" s="9" t="str">
        <f>_xll.SNL.Clients.Office.Excel.Functions.SPG(A388, "IQ_INDUSTRY_GROUP")</f>
        <v>Banks</v>
      </c>
      <c r="I388" s="9" t="str">
        <f>_xll.SNL.Clients.Office.Excel.Functions.SPG(A388, "IQ_INDUSTRY")</f>
        <v>Banks</v>
      </c>
      <c r="J388" s="9" t="str">
        <f>_xll.SNL.Clients.Office.Excel.Functions.SPG(A388, "IQ_PRIMARY_INDUSTRY")</f>
        <v>Regional Banks</v>
      </c>
      <c r="K388" s="9" t="str">
        <f>_xll.SNL.Clients.Office.Excel.Functions.SPG(A388, "NAICS_CODE", "Primary")</f>
        <v>52211 - Commercial Banking</v>
      </c>
      <c r="L388" s="9" t="str">
        <f>_xll.SNL.Clients.Office.Excel.Functions.SPG(A388, "SP_TOPICTAG")</f>
        <v>Consumer Lending</v>
      </c>
      <c r="M388" s="5">
        <f>_xll.SNL.Clients.Office.Excel.Functions.SPG(A388, "SP_PCT_SHARES_OWNED_ALL_INSTITUTIONS")</f>
        <v>87.55</v>
      </c>
      <c r="N388" s="9" t="str">
        <f>_xll.SNL.Clients.Office.Excel.Functions.SPG(A388, "RD_CREDIT_RATING_GLOBAL", "Issuer Credit Rating", "Local Currency LT|0")</f>
        <v>BBB</v>
      </c>
      <c r="O388" s="9" t="str">
        <f>_xll.SNL.Clients.Office.Excel.Functions.SPG(A388, "RD_CWOL_GLOBAL", "Issuer Credit Rating", "Local Currency LT|0")</f>
        <v>Stable</v>
      </c>
      <c r="P388" s="9" t="str">
        <f>_xll.SNL.Clients.Office.Excel.Functions.SPG(A388, "RD_RATING_ACTION_GLOBAL", "Issuer Credit Rating", "Local Currency LT|0")</f>
        <v>Upgrade | CreditWatch/Outlook (05/13/2016)</v>
      </c>
      <c r="Q388" s="10">
        <f>_xll.SNL.Clients.Office.Excel.Functions.SPG(A388, "RD_LAST_REVIEW_DATE_GLOBAL", "Issuer Credit Rating", "Local Currency LT")</f>
        <v>45441</v>
      </c>
      <c r="R388" s="10">
        <f>_xll.SNL.Clients.Office.Excel.Functions.SPG(A388, "RD_CREDIT_RATING_DATE_GLOBAL", "Issuer Credit Rating", "Local Currency LT|0")</f>
        <v>42503</v>
      </c>
      <c r="S388" s="10">
        <f>_xll.SNL.Clients.Office.Excel.Functions.SPG(A388, "RD_CREDIT_WATCH_OUTLOOK_DATE_GLOBAL", "Issuer Credit Rating", "Local Currency LT|0")</f>
        <v>42503</v>
      </c>
    </row>
    <row r="389" spans="1:19">
      <c r="A389" s="12" t="s">
        <v>2030</v>
      </c>
      <c r="B389" s="10">
        <f>_xll.SNL.Clients.Office.Excel.Functions.SPG(A389,"SP_IPO_DATE")</f>
        <v>36293</v>
      </c>
      <c r="C389" s="5">
        <f>_xll.SNL.Clients.Office.Excel.Functions.SPG(A389, "SP_VOLUME_AVG_WEEKLY_TO_SHARES_OUT", , "1M")</f>
        <v>6.4166435569039368</v>
      </c>
      <c r="D389" s="5">
        <f>_xll.SNL.Clients.Office.Excel.Functions.SPG(A389, "SP_VOLUME_AVG_WEEKLY_TO_SHARES_OUT", , "3M")</f>
        <v>6.3944336979093093</v>
      </c>
      <c r="E389" s="5">
        <f>_xll.SNL.Clients.Office.Excel.Functions.SPG(A389, "SP_VOLUME_AVG_DAILY_TO_1YR_AVG_DAILY", , "1M")</f>
        <v>85.6</v>
      </c>
      <c r="F389" s="5">
        <f>_xll.SNL.Clients.Office.Excel.Functions.SPG(A389, "SP_VOLUME_AVG_DAILY_TO_1YR_AVG_DAILY", , "3M")</f>
        <v>85.31</v>
      </c>
      <c r="G389" s="9" t="str">
        <f>_xll.SNL.Clients.Office.Excel.Functions.SPG(A389, "IQ_SECTOR")</f>
        <v>Industrials</v>
      </c>
      <c r="H389" s="9" t="str">
        <f>_xll.SNL.Clients.Office.Excel.Functions.SPG(A389, "IQ_INDUSTRY_GROUP")</f>
        <v>Capital Goods</v>
      </c>
      <c r="I389" s="9" t="str">
        <f>_xll.SNL.Clients.Office.Excel.Functions.SPG(A389, "IQ_INDUSTRY")</f>
        <v>Trading Companies and Distributors</v>
      </c>
      <c r="J389" s="9" t="str">
        <f>_xll.SNL.Clients.Office.Excel.Functions.SPG(A389, "IQ_PRIMARY_INDUSTRY")</f>
        <v>Trading Companies and Distributors</v>
      </c>
      <c r="K389" s="9" t="str">
        <f>_xll.SNL.Clients.Office.Excel.Functions.SPG(A389, "NAICS_CODE", "Primary")</f>
        <v>423610 - Electrical Apparatus and Equipment, Wiring Supplies, and Related Equipment Merchant Wholesalers</v>
      </c>
      <c r="L389" s="9" t="str">
        <f>_xll.SNL.Clients.Office.Excel.Functions.SPG(A389, "SP_TOPICTAG")</f>
        <v>Authorization and Access Control; Data Protection; Industrial Automation; Network Security; Process Automation</v>
      </c>
      <c r="M389" s="5">
        <f>_xll.SNL.Clients.Office.Excel.Functions.SPG(A389, "SP_PCT_SHARES_OWNED_ALL_INSTITUTIONS")</f>
        <v>93.19</v>
      </c>
      <c r="N389" s="9" t="str">
        <f>_xll.SNL.Clients.Office.Excel.Functions.SPG(A389, "RD_CREDIT_RATING_GLOBAL", "Issuer Credit Rating", "Local Currency LT|0")</f>
        <v>BB</v>
      </c>
      <c r="O389" s="9" t="str">
        <f>_xll.SNL.Clients.Office.Excel.Functions.SPG(A389, "RD_CWOL_GLOBAL", "Issuer Credit Rating", "Local Currency LT|0")</f>
        <v>Stable</v>
      </c>
      <c r="P389" s="9" t="str">
        <f>_xll.SNL.Clients.Office.Excel.Functions.SPG(A389, "RD_RATING_ACTION_GLOBAL", "Issuer Credit Rating", "Local Currency LT|0")</f>
        <v>Upgrade | CreditWatch/Outlook (03/08/2022)</v>
      </c>
      <c r="Q389" s="10">
        <f>_xll.SNL.Clients.Office.Excel.Functions.SPG(A389, "RD_LAST_REVIEW_DATE_GLOBAL", "Issuer Credit Rating", "Local Currency LT")</f>
        <v>45698</v>
      </c>
      <c r="R389" s="10">
        <f>_xll.SNL.Clients.Office.Excel.Functions.SPG(A389, "RD_CREDIT_RATING_DATE_GLOBAL", "Issuer Credit Rating", "Local Currency LT|0")</f>
        <v>44628</v>
      </c>
      <c r="S389" s="10">
        <f>_xll.SNL.Clients.Office.Excel.Functions.SPG(A389, "RD_CREDIT_WATCH_OUTLOOK_DATE_GLOBAL", "Issuer Credit Rating", "Local Currency LT|0")</f>
        <v>44628</v>
      </c>
    </row>
    <row r="390" spans="1:19">
      <c r="A390" s="12" t="s">
        <v>2031</v>
      </c>
      <c r="B390" s="10">
        <f>_xll.SNL.Clients.Office.Excel.Functions.SPG(A390,"SP_IPO_DATE")</f>
        <v>38532</v>
      </c>
      <c r="C390" s="5">
        <f>_xll.SNL.Clients.Office.Excel.Functions.SPG(A390, "SP_VOLUME_AVG_WEEKLY_TO_SHARES_OUT", , "1M")</f>
        <v>5.8739709903210633</v>
      </c>
      <c r="D390" s="5">
        <f>_xll.SNL.Clients.Office.Excel.Functions.SPG(A390, "SP_VOLUME_AVG_WEEKLY_TO_SHARES_OUT", , "3M")</f>
        <v>4.7729393246930201</v>
      </c>
      <c r="E390" s="5">
        <f>_xll.SNL.Clients.Office.Excel.Functions.SPG(A390, "SP_VOLUME_AVG_DAILY_TO_1YR_AVG_DAILY", , "1M")</f>
        <v>106.02</v>
      </c>
      <c r="F390" s="5">
        <f>_xll.SNL.Clients.Office.Excel.Functions.SPG(A390, "SP_VOLUME_AVG_DAILY_TO_1YR_AVG_DAILY", , "3M")</f>
        <v>86.15</v>
      </c>
      <c r="G390" s="9" t="str">
        <f>_xll.SNL.Clients.Office.Excel.Functions.SPG(A390, "IQ_SECTOR")</f>
        <v>Financials</v>
      </c>
      <c r="H390" s="9" t="str">
        <f>_xll.SNL.Clients.Office.Excel.Functions.SPG(A390, "IQ_INDUSTRY_GROUP")</f>
        <v>Banks</v>
      </c>
      <c r="I390" s="9" t="str">
        <f>_xll.SNL.Clients.Office.Excel.Functions.SPG(A390, "IQ_INDUSTRY")</f>
        <v>Banks</v>
      </c>
      <c r="J390" s="9" t="str">
        <f>_xll.SNL.Clients.Office.Excel.Functions.SPG(A390, "IQ_PRIMARY_INDUSTRY")</f>
        <v>Regional Banks</v>
      </c>
      <c r="K390" s="9" t="str">
        <f>_xll.SNL.Clients.Office.Excel.Functions.SPG(A390, "NAICS_CODE", "Primary")</f>
        <v>522110 - Commercial Banking</v>
      </c>
      <c r="L390" s="9" t="str">
        <f>_xll.SNL.Clients.Office.Excel.Functions.SPG(A390, "SP_TOPICTAG")</f>
        <v>Consumer Lending</v>
      </c>
      <c r="M390" s="5">
        <f>_xll.SNL.Clients.Office.Excel.Functions.SPG(A390, "SP_PCT_SHARES_OWNED_ALL_INSTITUTIONS")</f>
        <v>92.65</v>
      </c>
      <c r="N390" s="9" t="str">
        <f>_xll.SNL.Clients.Office.Excel.Functions.SPG(A390, "RD_CREDIT_RATING_GLOBAL", "Issuer Credit Rating", "Local Currency LT|0")</f>
        <v/>
      </c>
      <c r="O390" s="9" t="str">
        <f>_xll.SNL.Clients.Office.Excel.Functions.SPG(A390, "RD_CWOL_GLOBAL", "Issuer Credit Rating", "Local Currency LT|0")</f>
        <v/>
      </c>
      <c r="P390" s="9" t="str">
        <f>_xll.SNL.Clients.Office.Excel.Functions.SPG(A390, "RD_RATING_ACTION_GLOBAL", "Issuer Credit Rating", "Local Currency LT|0")</f>
        <v/>
      </c>
      <c r="Q390" s="10" t="str">
        <f>_xll.SNL.Clients.Office.Excel.Functions.SPG(A390, "RD_LAST_REVIEW_DATE_GLOBAL", "Issuer Credit Rating", "Local Currency LT")</f>
        <v/>
      </c>
      <c r="R390" s="10" t="str">
        <f>_xll.SNL.Clients.Office.Excel.Functions.SPG(A390, "RD_CREDIT_RATING_DATE_GLOBAL", "Issuer Credit Rating", "Local Currency LT|0")</f>
        <v/>
      </c>
      <c r="S390" s="10" t="str">
        <f>_xll.SNL.Clients.Office.Excel.Functions.SPG(A390, "RD_CREDIT_WATCH_OUTLOOK_DATE_GLOBAL", "Issuer Credit Rating", "Local Currency LT|0")</f>
        <v/>
      </c>
    </row>
    <row r="391" spans="1:19">
      <c r="A391" s="12" t="s">
        <v>2032</v>
      </c>
      <c r="B391" s="10">
        <f>_xll.SNL.Clients.Office.Excel.Functions.SPG(A391,"SP_IPO_DATE")</f>
        <v>38209</v>
      </c>
      <c r="C391" s="5">
        <f>_xll.SNL.Clients.Office.Excel.Functions.SPG(A391, "SP_VOLUME_AVG_WEEKLY_TO_SHARES_OUT", , "1M")</f>
        <v>2.0354471917994705</v>
      </c>
      <c r="D391" s="5">
        <f>_xll.SNL.Clients.Office.Excel.Functions.SPG(A391, "SP_VOLUME_AVG_WEEKLY_TO_SHARES_OUT", , "3M")</f>
        <v>2.1675403773301021</v>
      </c>
      <c r="E391" s="5">
        <f>_xll.SNL.Clients.Office.Excel.Functions.SPG(A391, "SP_VOLUME_AVG_DAILY_TO_1YR_AVG_DAILY", , "1M")</f>
        <v>107.21</v>
      </c>
      <c r="F391" s="5">
        <f>_xll.SNL.Clients.Office.Excel.Functions.SPG(A391, "SP_VOLUME_AVG_DAILY_TO_1YR_AVG_DAILY", , "3M")</f>
        <v>114.17</v>
      </c>
      <c r="G391" s="9" t="str">
        <f>_xll.SNL.Clients.Office.Excel.Functions.SPG(A391, "IQ_SECTOR")</f>
        <v>Materials</v>
      </c>
      <c r="H391" s="9" t="str">
        <f>_xll.SNL.Clients.Office.Excel.Functions.SPG(A391, "IQ_INDUSTRY_GROUP")</f>
        <v>Materials</v>
      </c>
      <c r="I391" s="9" t="str">
        <f>_xll.SNL.Clients.Office.Excel.Functions.SPG(A391, "IQ_INDUSTRY")</f>
        <v>Chemicals</v>
      </c>
      <c r="J391" s="9" t="str">
        <f>_xll.SNL.Clients.Office.Excel.Functions.SPG(A391, "IQ_PRIMARY_INDUSTRY")</f>
        <v>Commodity Chemicals</v>
      </c>
      <c r="K391" s="9" t="str">
        <f>_xll.SNL.Clients.Office.Excel.Functions.SPG(A391, "NAICS_CODE", "Primary")</f>
        <v>325 - Chemical Manufacturing</v>
      </c>
      <c r="L391" s="9" t="str">
        <f>_xll.SNL.Clients.Office.Excel.Functions.SPG(A391, "SP_TOPICTAG")</f>
        <v>Environmental Engineering; Pollution Control; Water Purification</v>
      </c>
      <c r="M391" s="5">
        <f>_xll.SNL.Clients.Office.Excel.Functions.SPG(A391, "SP_PCT_SHARES_OWNED_ALL_INSTITUTIONS")</f>
        <v>27.04</v>
      </c>
      <c r="N391" s="9" t="str">
        <f>_xll.SNL.Clients.Office.Excel.Functions.SPG(A391, "RD_CREDIT_RATING_GLOBAL", "Issuer Credit Rating", "Local Currency LT|0")</f>
        <v>BBB+</v>
      </c>
      <c r="O391" s="9" t="str">
        <f>_xll.SNL.Clients.Office.Excel.Functions.SPG(A391, "RD_CWOL_GLOBAL", "Issuer Credit Rating", "Local Currency LT|0")</f>
        <v>Stable</v>
      </c>
      <c r="P391" s="9" t="str">
        <f>_xll.SNL.Clients.Office.Excel.Functions.SPG(A391, "RD_RATING_ACTION_GLOBAL", "Issuer Credit Rating", "Local Currency LT|0")</f>
        <v>Upgrade | CreditWatch/Outlook (06/27/2024)</v>
      </c>
      <c r="Q391" s="10">
        <f>_xll.SNL.Clients.Office.Excel.Functions.SPG(A391, "RD_LAST_REVIEW_DATE_GLOBAL", "Issuer Credit Rating", "Local Currency LT")</f>
        <v>45685</v>
      </c>
      <c r="R391" s="10">
        <f>_xll.SNL.Clients.Office.Excel.Functions.SPG(A391, "RD_CREDIT_RATING_DATE_GLOBAL", "Issuer Credit Rating", "Local Currency LT|0")</f>
        <v>45470</v>
      </c>
      <c r="S391" s="10">
        <f>_xll.SNL.Clients.Office.Excel.Functions.SPG(A391, "RD_CREDIT_WATCH_OUTLOOK_DATE_GLOBAL", "Issuer Credit Rating", "Local Currency LT|0")</f>
        <v>45470</v>
      </c>
    </row>
    <row r="392" spans="1:19">
      <c r="A392" s="12" t="s">
        <v>2033</v>
      </c>
      <c r="B392" s="10">
        <f>_xll.SNL.Clients.Office.Excel.Functions.SPG(A392,"SP_IPO_DATE")</f>
        <v>38398</v>
      </c>
      <c r="C392" s="5">
        <f>_xll.SNL.Clients.Office.Excel.Functions.SPG(A392, "SP_VOLUME_AVG_WEEKLY_TO_SHARES_OUT", , "1M")</f>
        <v>6.7630704959083392</v>
      </c>
      <c r="D392" s="5">
        <f>_xll.SNL.Clients.Office.Excel.Functions.SPG(A392, "SP_VOLUME_AVG_WEEKLY_TO_SHARES_OUT", , "3M")</f>
        <v>5.2936815054770729</v>
      </c>
      <c r="E392" s="5">
        <f>_xll.SNL.Clients.Office.Excel.Functions.SPG(A392, "SP_VOLUME_AVG_DAILY_TO_1YR_AVG_DAILY", , "1M")</f>
        <v>143.37</v>
      </c>
      <c r="F392" s="5">
        <f>_xll.SNL.Clients.Office.Excel.Functions.SPG(A392, "SP_VOLUME_AVG_DAILY_TO_1YR_AVG_DAILY", , "3M")</f>
        <v>112.22</v>
      </c>
      <c r="G392" s="9" t="str">
        <f>_xll.SNL.Clients.Office.Excel.Functions.SPG(A392, "IQ_SECTOR")</f>
        <v>Financials</v>
      </c>
      <c r="H392" s="9" t="str">
        <f>_xll.SNL.Clients.Office.Excel.Functions.SPG(A392, "IQ_INDUSTRY_GROUP")</f>
        <v>Financial Services</v>
      </c>
      <c r="I392" s="9" t="str">
        <f>_xll.SNL.Clients.Office.Excel.Functions.SPG(A392, "IQ_INDUSTRY")</f>
        <v>Financial Services</v>
      </c>
      <c r="J392" s="9" t="str">
        <f>_xll.SNL.Clients.Office.Excel.Functions.SPG(A392, "IQ_PRIMARY_INDUSTRY")</f>
        <v>Transaction and Payment Processing Services</v>
      </c>
      <c r="K392" s="9" t="str">
        <f>_xll.SNL.Clients.Office.Excel.Functions.SPG(A392, "NAICS_CODE", "Primary")</f>
        <v>522320 - Financial Transactions Processing, Reserve, and Clearinghouse Activities</v>
      </c>
      <c r="L392" s="9" t="str">
        <f>_xll.SNL.Clients.Office.Excel.Functions.SPG(A392, "SP_TOPICTAG")</f>
        <v>Customer Relationship Management; Data Integration; Data Protection; Fintech; Online Payments; Process Automation; Software Development</v>
      </c>
      <c r="M392" s="5">
        <f>_xll.SNL.Clients.Office.Excel.Functions.SPG(A392, "SP_PCT_SHARES_OWNED_ALL_INSTITUTIONS")</f>
        <v>101.61</v>
      </c>
      <c r="N392" s="9" t="str">
        <f>_xll.SNL.Clients.Office.Excel.Functions.SPG(A392, "RD_CREDIT_RATING_GLOBAL", "Issuer Credit Rating", "Local Currency LT|0")</f>
        <v>BB-</v>
      </c>
      <c r="O392" s="9" t="str">
        <f>_xll.SNL.Clients.Office.Excel.Functions.SPG(A392, "RD_CWOL_GLOBAL", "Issuer Credit Rating", "Local Currency LT|0")</f>
        <v>Stable</v>
      </c>
      <c r="P392" s="9" t="str">
        <f>_xll.SNL.Clients.Office.Excel.Functions.SPG(A392, "RD_RATING_ACTION_GLOBAL", "Issuer Credit Rating", "Local Currency LT|0")</f>
        <v>CreditWatch/Outlook (06/23/2022)</v>
      </c>
      <c r="Q392" s="10">
        <f>_xll.SNL.Clients.Office.Excel.Functions.SPG(A392, "RD_LAST_REVIEW_DATE_GLOBAL", "Issuer Credit Rating", "Local Currency LT")</f>
        <v>45460</v>
      </c>
      <c r="R392" s="10">
        <f>_xll.SNL.Clients.Office.Excel.Functions.SPG(A392, "RD_CREDIT_RATING_DATE_GLOBAL", "Issuer Credit Rating", "Local Currency LT|0")</f>
        <v>41837</v>
      </c>
      <c r="S392" s="10">
        <f>_xll.SNL.Clients.Office.Excel.Functions.SPG(A392, "RD_CREDIT_WATCH_OUTLOOK_DATE_GLOBAL", "Issuer Credit Rating", "Local Currency LT|0")</f>
        <v>44735</v>
      </c>
    </row>
    <row r="393" spans="1:19">
      <c r="A393" s="12" t="s">
        <v>2034</v>
      </c>
      <c r="B393" t="str">
        <f>_xll.SNL.Clients.Office.Excel.Functions.SPG(A393,"SP_IPO_DATE")</f>
        <v/>
      </c>
      <c r="C393" s="5">
        <f>_xll.SNL.Clients.Office.Excel.Functions.SPG(A393, "SP_VOLUME_AVG_WEEKLY_TO_SHARES_OUT", , "1M")</f>
        <v>11.936097244076846</v>
      </c>
      <c r="D393" s="5">
        <f>_xll.SNL.Clients.Office.Excel.Functions.SPG(A393, "SP_VOLUME_AVG_WEEKLY_TO_SHARES_OUT", , "3M")</f>
        <v>8.0955225593687672</v>
      </c>
      <c r="E393" s="5">
        <f>_xll.SNL.Clients.Office.Excel.Functions.SPG(A393, "SP_VOLUME_AVG_DAILY_TO_1YR_AVG_DAILY", , "1M")</f>
        <v>117.87</v>
      </c>
      <c r="F393" s="5">
        <f>_xll.SNL.Clients.Office.Excel.Functions.SPG(A393, "SP_VOLUME_AVG_DAILY_TO_1YR_AVG_DAILY", , "3M")</f>
        <v>79.94</v>
      </c>
      <c r="G393" s="9" t="str">
        <f>_xll.SNL.Clients.Office.Excel.Functions.SPG(A393, "IQ_SECTOR")</f>
        <v>Consumer Discretionary</v>
      </c>
      <c r="H393" s="9" t="str">
        <f>_xll.SNL.Clients.Office.Excel.Functions.SPG(A393, "IQ_INDUSTRY_GROUP")</f>
        <v>Consumer Durables and Apparel</v>
      </c>
      <c r="I393" s="9" t="str">
        <f>_xll.SNL.Clients.Office.Excel.Functions.SPG(A393, "IQ_INDUSTRY")</f>
        <v>Household Durables</v>
      </c>
      <c r="J393" s="9" t="str">
        <f>_xll.SNL.Clients.Office.Excel.Functions.SPG(A393, "IQ_PRIMARY_INDUSTRY")</f>
        <v>Household Appliances</v>
      </c>
      <c r="K393" s="9" t="str">
        <f>_xll.SNL.Clients.Office.Excel.Functions.SPG(A393, "NAICS_CODE", "Primary")</f>
        <v>3352 - Household Appliance Manufacturing</v>
      </c>
      <c r="L393" s="9" t="str">
        <f>_xll.SNL.Clients.Office.Excel.Functions.SPG(A393, "SP_TOPICTAG")</f>
        <v>Onshore and Offshore Wind</v>
      </c>
      <c r="M393" s="5">
        <f>_xll.SNL.Clients.Office.Excel.Functions.SPG(A393, "SP_PCT_SHARES_OWNED_ALL_INSTITUTIONS")</f>
        <v>83.46</v>
      </c>
      <c r="N393" s="9" t="str">
        <f>_xll.SNL.Clients.Office.Excel.Functions.SPG(A393, "RD_CREDIT_RATING_GLOBAL", "Issuer Credit Rating", "Local Currency LT|0")</f>
        <v>BBB-</v>
      </c>
      <c r="O393" s="9" t="str">
        <f>_xll.SNL.Clients.Office.Excel.Functions.SPG(A393, "RD_CWOL_GLOBAL", "Issuer Credit Rating", "Local Currency LT|0")</f>
        <v>Negative</v>
      </c>
      <c r="P393" s="9" t="str">
        <f>_xll.SNL.Clients.Office.Excel.Functions.SPG(A393, "RD_RATING_ACTION_GLOBAL", "Issuer Credit Rating", "Local Currency LT|0")</f>
        <v>CreditWatch/Outlook (02/05/2025)</v>
      </c>
      <c r="Q393" s="10">
        <f>_xll.SNL.Clients.Office.Excel.Functions.SPG(A393, "RD_LAST_REVIEW_DATE_GLOBAL", "Issuer Credit Rating", "Local Currency LT")</f>
        <v>45693</v>
      </c>
      <c r="R393" s="10">
        <f>_xll.SNL.Clients.Office.Excel.Functions.SPG(A393, "RD_CREDIT_RATING_DATE_GLOBAL", "Issuer Credit Rating", "Local Currency LT|0")</f>
        <v>45418</v>
      </c>
      <c r="S393" s="10">
        <f>_xll.SNL.Clients.Office.Excel.Functions.SPG(A393, "RD_CREDIT_WATCH_OUTLOOK_DATE_GLOBAL", "Issuer Credit Rating", "Local Currency LT|0")</f>
        <v>45693</v>
      </c>
    </row>
    <row r="394" spans="1:19">
      <c r="A394" s="12" t="s">
        <v>2035</v>
      </c>
      <c r="B394" t="str">
        <f>_xll.SNL.Clients.Office.Excel.Functions.SPG(A394,"SP_IPO_DATE")</f>
        <v/>
      </c>
      <c r="C394" s="5">
        <f>_xll.SNL.Clients.Office.Excel.Functions.SPG(A394, "SP_VOLUME_AVG_WEEKLY_TO_SHARES_OUT", , "1M")</f>
        <v>5.061881187989548</v>
      </c>
      <c r="D394" s="5">
        <f>_xll.SNL.Clients.Office.Excel.Functions.SPG(A394, "SP_VOLUME_AVG_WEEKLY_TO_SHARES_OUT", , "3M")</f>
        <v>7.7780562600103273</v>
      </c>
      <c r="E394" s="5">
        <f>_xll.SNL.Clients.Office.Excel.Functions.SPG(A394, "SP_VOLUME_AVG_DAILY_TO_1YR_AVG_DAILY", , "1M")</f>
        <v>63.31</v>
      </c>
      <c r="F394" s="5">
        <f>_xll.SNL.Clients.Office.Excel.Functions.SPG(A394, "SP_VOLUME_AVG_DAILY_TO_1YR_AVG_DAILY", , "3M")</f>
        <v>97.28</v>
      </c>
      <c r="G394" s="9" t="str">
        <f>_xll.SNL.Clients.Office.Excel.Functions.SPG(A394, "IQ_SECTOR")</f>
        <v>Consumer Discretionary</v>
      </c>
      <c r="H394" s="9" t="str">
        <f>_xll.SNL.Clients.Office.Excel.Functions.SPG(A394, "IQ_INDUSTRY_GROUP")</f>
        <v>Consumer Discretionary Distribution and Retail</v>
      </c>
      <c r="I394" s="9" t="str">
        <f>_xll.SNL.Clients.Office.Excel.Functions.SPG(A394, "IQ_INDUSTRY")</f>
        <v>Specialty Retail</v>
      </c>
      <c r="J394" s="9" t="str">
        <f>_xll.SNL.Clients.Office.Excel.Functions.SPG(A394, "IQ_PRIMARY_INDUSTRY")</f>
        <v>Homefurnishing Retail</v>
      </c>
      <c r="K394" s="9" t="str">
        <f>_xll.SNL.Clients.Office.Excel.Functions.SPG(A394, "NAICS_CODE", "Primary")</f>
        <v>449 - Furniture, Home Furnishings, Electronics, and Appliance Retailers</v>
      </c>
      <c r="L394" s="9" t="str">
        <f>_xll.SNL.Clients.Office.Excel.Functions.SPG(A394, "SP_TOPICTAG")</f>
        <v>Lifestyle; Augmented Reality; 3D Printing; Artificial Intelligence</v>
      </c>
      <c r="M394" s="5">
        <f>_xll.SNL.Clients.Office.Excel.Functions.SPG(A394, "SP_PCT_SHARES_OWNED_ALL_INSTITUTIONS")</f>
        <v>98.87</v>
      </c>
      <c r="N394" s="9" t="str">
        <f>_xll.SNL.Clients.Office.Excel.Functions.SPG(A394, "RD_CREDIT_RATING_GLOBAL", "Issuer Credit Rating", "Local Currency LT|0")</f>
        <v/>
      </c>
      <c r="O394" s="9" t="str">
        <f>_xll.SNL.Clients.Office.Excel.Functions.SPG(A394, "RD_CWOL_GLOBAL", "Issuer Credit Rating", "Local Currency LT|0")</f>
        <v/>
      </c>
      <c r="P394" s="9" t="str">
        <f>_xll.SNL.Clients.Office.Excel.Functions.SPG(A394, "RD_RATING_ACTION_GLOBAL", "Issuer Credit Rating", "Local Currency LT|0")</f>
        <v/>
      </c>
      <c r="Q394" s="10" t="str">
        <f>_xll.SNL.Clients.Office.Excel.Functions.SPG(A394, "RD_LAST_REVIEW_DATE_GLOBAL", "Issuer Credit Rating", "Local Currency LT")</f>
        <v/>
      </c>
      <c r="R394" s="10" t="str">
        <f>_xll.SNL.Clients.Office.Excel.Functions.SPG(A394, "RD_CREDIT_RATING_DATE_GLOBAL", "Issuer Credit Rating", "Local Currency LT|0")</f>
        <v/>
      </c>
      <c r="S394" s="10" t="str">
        <f>_xll.SNL.Clients.Office.Excel.Functions.SPG(A394, "RD_CREDIT_WATCH_OUTLOOK_DATE_GLOBAL", "Issuer Credit Rating", "Local Currency LT|0")</f>
        <v/>
      </c>
    </row>
    <row r="395" spans="1:19">
      <c r="A395" s="12" t="s">
        <v>2036</v>
      </c>
      <c r="B395" s="10">
        <f>_xll.SNL.Clients.Office.Excel.Functions.SPG(A395,"SP_IPO_DATE")</f>
        <v>42166</v>
      </c>
      <c r="C395" s="5">
        <f>_xll.SNL.Clients.Office.Excel.Functions.SPG(A395, "SP_VOLUME_AVG_WEEKLY_TO_SHARES_OUT", , "1M")</f>
        <v>9.3886677457821719</v>
      </c>
      <c r="D395" s="5">
        <f>_xll.SNL.Clients.Office.Excel.Functions.SPG(A395, "SP_VOLUME_AVG_WEEKLY_TO_SHARES_OUT", , "3M")</f>
        <v>8.7755125935730423</v>
      </c>
      <c r="E395" s="5">
        <f>_xll.SNL.Clients.Office.Excel.Functions.SPG(A395, "SP_VOLUME_AVG_DAILY_TO_1YR_AVG_DAILY", , "1M")</f>
        <v>113.12</v>
      </c>
      <c r="F395" s="5">
        <f>_xll.SNL.Clients.Office.Excel.Functions.SPG(A395, "SP_VOLUME_AVG_DAILY_TO_1YR_AVG_DAILY", , "3M")</f>
        <v>105.73</v>
      </c>
      <c r="G395" s="9" t="str">
        <f>_xll.SNL.Clients.Office.Excel.Functions.SPG(A395, "IQ_SECTOR")</f>
        <v>Consumer Discretionary</v>
      </c>
      <c r="H395" s="9" t="str">
        <f>_xll.SNL.Clients.Office.Excel.Functions.SPG(A395, "IQ_INDUSTRY_GROUP")</f>
        <v>Consumer Services</v>
      </c>
      <c r="I395" s="9" t="str">
        <f>_xll.SNL.Clients.Office.Excel.Functions.SPG(A395, "IQ_INDUSTRY")</f>
        <v>Hotels, Restaurants and Leisure</v>
      </c>
      <c r="J395" s="9" t="str">
        <f>_xll.SNL.Clients.Office.Excel.Functions.SPG(A395, "IQ_PRIMARY_INDUSTRY")</f>
        <v>Restaurants</v>
      </c>
      <c r="K395" s="9" t="str">
        <f>_xll.SNL.Clients.Office.Excel.Functions.SPG(A395, "NAICS_CODE", "Primary")</f>
        <v>722513 - Limited-Service Restaurants</v>
      </c>
      <c r="L395" s="9" t="str">
        <f>_xll.SNL.Clients.Office.Excel.Functions.SPG(A395, "SP_TOPICTAG")</f>
        <v/>
      </c>
      <c r="M395" s="5">
        <f>_xll.SNL.Clients.Office.Excel.Functions.SPG(A395, "SP_PCT_SHARES_OWNED_ALL_INSTITUTIONS")</f>
        <v>104.96</v>
      </c>
      <c r="N395" s="9" t="str">
        <f>_xll.SNL.Clients.Office.Excel.Functions.SPG(A395, "RD_CREDIT_RATING_GLOBAL", "Issuer Credit Rating", "Local Currency LT|0")</f>
        <v/>
      </c>
      <c r="O395" s="9" t="str">
        <f>_xll.SNL.Clients.Office.Excel.Functions.SPG(A395, "RD_CWOL_GLOBAL", "Issuer Credit Rating", "Local Currency LT|0")</f>
        <v/>
      </c>
      <c r="P395" s="9" t="str">
        <f>_xll.SNL.Clients.Office.Excel.Functions.SPG(A395, "RD_RATING_ACTION_GLOBAL", "Issuer Credit Rating", "Local Currency LT|0")</f>
        <v/>
      </c>
      <c r="Q395" s="10" t="str">
        <f>_xll.SNL.Clients.Office.Excel.Functions.SPG(A395, "RD_LAST_REVIEW_DATE_GLOBAL", "Issuer Credit Rating", "Local Currency LT")</f>
        <v/>
      </c>
      <c r="R395" s="10" t="str">
        <f>_xll.SNL.Clients.Office.Excel.Functions.SPG(A395, "RD_CREDIT_RATING_DATE_GLOBAL", "Issuer Credit Rating", "Local Currency LT|0")</f>
        <v/>
      </c>
      <c r="S395" s="10" t="str">
        <f>_xll.SNL.Clients.Office.Excel.Functions.SPG(A395, "RD_CREDIT_WATCH_OUTLOOK_DATE_GLOBAL", "Issuer Credit Rating", "Local Currency LT|0")</f>
        <v/>
      </c>
    </row>
    <row r="396" spans="1:19">
      <c r="A396" s="12" t="s">
        <v>2037</v>
      </c>
      <c r="B396" t="str">
        <f>_xll.SNL.Clients.Office.Excel.Functions.SPG(A396,"SP_IPO_DATE")</f>
        <v/>
      </c>
      <c r="C396" s="5">
        <f>_xll.SNL.Clients.Office.Excel.Functions.SPG(A396, "SP_VOLUME_AVG_WEEKLY_TO_SHARES_OUT", , "1M")</f>
        <v>3.6168156278416221</v>
      </c>
      <c r="D396" s="5">
        <f>_xll.SNL.Clients.Office.Excel.Functions.SPG(A396, "SP_VOLUME_AVG_WEEKLY_TO_SHARES_OUT", , "3M")</f>
        <v>3.2708766523027433</v>
      </c>
      <c r="E396" s="5">
        <f>_xll.SNL.Clients.Office.Excel.Functions.SPG(A396, "SP_VOLUME_AVG_DAILY_TO_1YR_AVG_DAILY", , "1M")</f>
        <v>122.97</v>
      </c>
      <c r="F396" s="5">
        <f>_xll.SNL.Clients.Office.Excel.Functions.SPG(A396, "SP_VOLUME_AVG_DAILY_TO_1YR_AVG_DAILY", , "3M")</f>
        <v>111.21</v>
      </c>
      <c r="G396" s="9" t="str">
        <f>_xll.SNL.Clients.Office.Excel.Functions.SPG(A396, "IQ_SECTOR")</f>
        <v>Financials</v>
      </c>
      <c r="H396" s="9" t="str">
        <f>_xll.SNL.Clients.Office.Excel.Functions.SPG(A396, "IQ_INDUSTRY_GROUP")</f>
        <v>Banks</v>
      </c>
      <c r="I396" s="9" t="str">
        <f>_xll.SNL.Clients.Office.Excel.Functions.SPG(A396, "IQ_INDUSTRY")</f>
        <v>Banks</v>
      </c>
      <c r="J396" s="9" t="str">
        <f>_xll.SNL.Clients.Office.Excel.Functions.SPG(A396, "IQ_PRIMARY_INDUSTRY")</f>
        <v>Regional Banks</v>
      </c>
      <c r="K396" s="9" t="str">
        <f>_xll.SNL.Clients.Office.Excel.Functions.SPG(A396, "NAICS_CODE", "Primary")</f>
        <v>522 - Credit Intermediation and Related Activities</v>
      </c>
      <c r="L396" s="9" t="str">
        <f>_xll.SNL.Clients.Office.Excel.Functions.SPG(A396, "SP_TOPICTAG")</f>
        <v>Consumer Lending</v>
      </c>
      <c r="M396" s="5">
        <f>_xll.SNL.Clients.Office.Excel.Functions.SPG(A396, "SP_PCT_SHARES_OWNED_ALL_INSTITUTIONS")</f>
        <v>91.4</v>
      </c>
      <c r="N396" s="9" t="str">
        <f>_xll.SNL.Clients.Office.Excel.Functions.SPG(A396, "RD_CREDIT_RATING_GLOBAL", "Issuer Credit Rating", "Local Currency LT|0")</f>
        <v/>
      </c>
      <c r="O396" s="9" t="str">
        <f>_xll.SNL.Clients.Office.Excel.Functions.SPG(A396, "RD_CWOL_GLOBAL", "Issuer Credit Rating", "Local Currency LT|0")</f>
        <v/>
      </c>
      <c r="P396" s="9" t="str">
        <f>_xll.SNL.Clients.Office.Excel.Functions.SPG(A396, "RD_RATING_ACTION_GLOBAL", "Issuer Credit Rating", "Local Currency LT|0")</f>
        <v/>
      </c>
      <c r="Q396" s="10" t="str">
        <f>_xll.SNL.Clients.Office.Excel.Functions.SPG(A396, "RD_LAST_REVIEW_DATE_GLOBAL", "Issuer Credit Rating", "Local Currency LT")</f>
        <v/>
      </c>
      <c r="R396" s="10" t="str">
        <f>_xll.SNL.Clients.Office.Excel.Functions.SPG(A396, "RD_CREDIT_RATING_DATE_GLOBAL", "Issuer Credit Rating", "Local Currency LT|0")</f>
        <v/>
      </c>
      <c r="S396" s="10" t="str">
        <f>_xll.SNL.Clients.Office.Excel.Functions.SPG(A396, "RD_CREDIT_WATCH_OUTLOOK_DATE_GLOBAL", "Issuer Credit Rating", "Local Currency LT|0")</f>
        <v/>
      </c>
    </row>
    <row r="397" spans="1:19">
      <c r="A397" s="12" t="s">
        <v>2038</v>
      </c>
      <c r="B397" t="str">
        <f>_xll.SNL.Clients.Office.Excel.Functions.SPG(A397,"SP_IPO_DATE")</f>
        <v/>
      </c>
      <c r="C397" s="5">
        <f>_xll.SNL.Clients.Office.Excel.Functions.SPG(A397, "SP_VOLUME_AVG_WEEKLY_TO_SHARES_OUT", , "1M")</f>
        <v>4.161806672409667</v>
      </c>
      <c r="D397" s="5">
        <f>_xll.SNL.Clients.Office.Excel.Functions.SPG(A397, "SP_VOLUME_AVG_WEEKLY_TO_SHARES_OUT", , "3M")</f>
        <v>4.0730084736119325</v>
      </c>
      <c r="E397" s="5">
        <f>_xll.SNL.Clients.Office.Excel.Functions.SPG(A397, "SP_VOLUME_AVG_DAILY_TO_1YR_AVG_DAILY", , "1M")</f>
        <v>111.45</v>
      </c>
      <c r="F397" s="5">
        <f>_xll.SNL.Clients.Office.Excel.Functions.SPG(A397, "SP_VOLUME_AVG_DAILY_TO_1YR_AVG_DAILY", , "3M")</f>
        <v>109.08</v>
      </c>
      <c r="G397" s="9" t="str">
        <f>_xll.SNL.Clients.Office.Excel.Functions.SPG(A397, "IQ_SECTOR")</f>
        <v>Industrials</v>
      </c>
      <c r="H397" s="9" t="str">
        <f>_xll.SNL.Clients.Office.Excel.Functions.SPG(A397, "IQ_INDUSTRY_GROUP")</f>
        <v>Capital Goods</v>
      </c>
      <c r="I397" s="9" t="str">
        <f>_xll.SNL.Clients.Office.Excel.Functions.SPG(A397, "IQ_INDUSTRY")</f>
        <v>Aerospace and Defense</v>
      </c>
      <c r="J397" s="9" t="str">
        <f>_xll.SNL.Clients.Office.Excel.Functions.SPG(A397, "IQ_PRIMARY_INDUSTRY")</f>
        <v>Aerospace and Defense</v>
      </c>
      <c r="K397" s="9" t="str">
        <f>_xll.SNL.Clients.Office.Excel.Functions.SPG(A397, "NAICS_CODE", "Primary")</f>
        <v>33641 - Aerospace Product and Parts Manufacturing</v>
      </c>
      <c r="L397" s="9" t="str">
        <f>_xll.SNL.Clients.Office.Excel.Functions.SPG(A397, "SP_TOPICTAG")</f>
        <v>Energy Management; Homeland Security; Industrial Automation; Sensors; Commercial Space Launch; Passenger Aircraft Manufacturing</v>
      </c>
      <c r="M397" s="5">
        <f>_xll.SNL.Clients.Office.Excel.Functions.SPG(A397, "SP_PCT_SHARES_OWNED_ALL_INSTITUTIONS")</f>
        <v>88.87</v>
      </c>
      <c r="N397" s="9" t="str">
        <f>_xll.SNL.Clients.Office.Excel.Functions.SPG(A397, "RD_CREDIT_RATING_GLOBAL", "Issuer Credit Rating", "Local Currency LT|0")</f>
        <v/>
      </c>
      <c r="O397" s="9" t="str">
        <f>_xll.SNL.Clients.Office.Excel.Functions.SPG(A397, "RD_CWOL_GLOBAL", "Issuer Credit Rating", "Local Currency LT|0")</f>
        <v/>
      </c>
      <c r="P397" s="9" t="str">
        <f>_xll.SNL.Clients.Office.Excel.Functions.SPG(A397, "RD_RATING_ACTION_GLOBAL", "Issuer Credit Rating", "Local Currency LT|0")</f>
        <v/>
      </c>
      <c r="Q397" s="10" t="str">
        <f>_xll.SNL.Clients.Office.Excel.Functions.SPG(A397, "RD_LAST_REVIEW_DATE_GLOBAL", "Issuer Credit Rating", "Local Currency LT")</f>
        <v/>
      </c>
      <c r="R397" s="10" t="str">
        <f>_xll.SNL.Clients.Office.Excel.Functions.SPG(A397, "RD_CREDIT_RATING_DATE_GLOBAL", "Issuer Credit Rating", "Local Currency LT|0")</f>
        <v/>
      </c>
      <c r="S397" s="10" t="str">
        <f>_xll.SNL.Clients.Office.Excel.Functions.SPG(A397, "RD_CREDIT_WATCH_OUTLOOK_DATE_GLOBAL", "Issuer Credit Rating", "Local Currency LT|0")</f>
        <v/>
      </c>
    </row>
    <row r="398" spans="1:19">
      <c r="A398" s="12" t="s">
        <v>2039</v>
      </c>
      <c r="B398" t="str">
        <f>_xll.SNL.Clients.Office.Excel.Functions.SPG(A398,"SP_IPO_DATE")</f>
        <v/>
      </c>
      <c r="C398" s="5">
        <f>_xll.SNL.Clients.Office.Excel.Functions.SPG(A398, "SP_VOLUME_AVG_WEEKLY_TO_SHARES_OUT", , "1M")</f>
        <v>4.6890377273956467</v>
      </c>
      <c r="D398" s="5">
        <f>_xll.SNL.Clients.Office.Excel.Functions.SPG(A398, "SP_VOLUME_AVG_WEEKLY_TO_SHARES_OUT", , "3M")</f>
        <v>4.55445127373065</v>
      </c>
      <c r="E398" s="5">
        <f>_xll.SNL.Clients.Office.Excel.Functions.SPG(A398, "SP_VOLUME_AVG_DAILY_TO_1YR_AVG_DAILY", , "1M")</f>
        <v>95.08</v>
      </c>
      <c r="F398" s="5">
        <f>_xll.SNL.Clients.Office.Excel.Functions.SPG(A398, "SP_VOLUME_AVG_DAILY_TO_1YR_AVG_DAILY", , "3M")</f>
        <v>92.35</v>
      </c>
      <c r="G398" s="9" t="str">
        <f>_xll.SNL.Clients.Office.Excel.Functions.SPG(A398, "IQ_SECTOR")</f>
        <v>Consumer Discretionary</v>
      </c>
      <c r="H398" s="9" t="str">
        <f>_xll.SNL.Clients.Office.Excel.Functions.SPG(A398, "IQ_INDUSTRY_GROUP")</f>
        <v>Consumer Services</v>
      </c>
      <c r="I398" s="9" t="str">
        <f>_xll.SNL.Clients.Office.Excel.Functions.SPG(A398, "IQ_INDUSTRY")</f>
        <v>Hotels, Restaurants and Leisure</v>
      </c>
      <c r="J398" s="9" t="str">
        <f>_xll.SNL.Clients.Office.Excel.Functions.SPG(A398, "IQ_PRIMARY_INDUSTRY")</f>
        <v>Hotels, Resorts and Cruise Lines</v>
      </c>
      <c r="K398" s="9" t="str">
        <f>_xll.SNL.Clients.Office.Excel.Functions.SPG(A398, "NAICS_CODE", "Primary")</f>
        <v>721110 - Hotels (except Casino Hotels) and Motels</v>
      </c>
      <c r="L398" s="9" t="str">
        <f>_xll.SNL.Clients.Office.Excel.Functions.SPG(A398, "SP_TOPICTAG")</f>
        <v>Travel Accommodations</v>
      </c>
      <c r="M398" s="5">
        <f>_xll.SNL.Clients.Office.Excel.Functions.SPG(A398, "SP_PCT_SHARES_OWNED_ALL_INSTITUTIONS")</f>
        <v>98.07</v>
      </c>
      <c r="N398" s="9" t="str">
        <f>_xll.SNL.Clients.Office.Excel.Functions.SPG(A398, "RD_CREDIT_RATING_GLOBAL", "Issuer Credit Rating", "Local Currency LT|0")</f>
        <v>BB+</v>
      </c>
      <c r="O398" s="9" t="str">
        <f>_xll.SNL.Clients.Office.Excel.Functions.SPG(A398, "RD_CWOL_GLOBAL", "Issuer Credit Rating", "Local Currency LT|0")</f>
        <v>Stable</v>
      </c>
      <c r="P398" s="9" t="str">
        <f>_xll.SNL.Clients.Office.Excel.Functions.SPG(A398, "RD_RATING_ACTION_GLOBAL", "Issuer Credit Rating", "Local Currency LT|0")</f>
        <v>Upgrade | CreditWatch/Outlook (08/05/2021)</v>
      </c>
      <c r="Q398" s="10">
        <f>_xll.SNL.Clients.Office.Excel.Functions.SPG(A398, "RD_LAST_REVIEW_DATE_GLOBAL", "Issuer Credit Rating", "Local Currency LT")</f>
        <v>45373</v>
      </c>
      <c r="R398" s="10">
        <f>_xll.SNL.Clients.Office.Excel.Functions.SPG(A398, "RD_CREDIT_RATING_DATE_GLOBAL", "Issuer Credit Rating", "Local Currency LT|0")</f>
        <v>44413</v>
      </c>
      <c r="S398" s="10">
        <f>_xll.SNL.Clients.Office.Excel.Functions.SPG(A398, "RD_CREDIT_WATCH_OUTLOOK_DATE_GLOBAL", "Issuer Credit Rating", "Local Currency LT|0")</f>
        <v>44413</v>
      </c>
    </row>
    <row r="399" spans="1:19">
      <c r="A399" s="12" t="s">
        <v>2040</v>
      </c>
      <c r="B399" t="str">
        <f>_xll.SNL.Clients.Office.Excel.Functions.SPG(A399,"SP_IPO_DATE")</f>
        <v/>
      </c>
      <c r="C399" s="5">
        <f>_xll.SNL.Clients.Office.Excel.Functions.SPG(A399, "SP_VOLUME_AVG_WEEKLY_TO_SHARES_OUT", , "1M")</f>
        <v>6.4106032069160417</v>
      </c>
      <c r="D399" s="5">
        <f>_xll.SNL.Clients.Office.Excel.Functions.SPG(A399, "SP_VOLUME_AVG_WEEKLY_TO_SHARES_OUT", , "3M")</f>
        <v>6.4500444844928158</v>
      </c>
      <c r="E399" s="5">
        <f>_xll.SNL.Clients.Office.Excel.Functions.SPG(A399, "SP_VOLUME_AVG_DAILY_TO_1YR_AVG_DAILY", , "1M")</f>
        <v>100.91</v>
      </c>
      <c r="F399" s="5">
        <f>_xll.SNL.Clients.Office.Excel.Functions.SPG(A399, "SP_VOLUME_AVG_DAILY_TO_1YR_AVG_DAILY", , "3M")</f>
        <v>101.53</v>
      </c>
      <c r="G399" s="9" t="str">
        <f>_xll.SNL.Clients.Office.Excel.Functions.SPG(A399, "IQ_SECTOR")</f>
        <v>Industrials</v>
      </c>
      <c r="H399" s="9" t="str">
        <f>_xll.SNL.Clients.Office.Excel.Functions.SPG(A399, "IQ_INDUSTRY_GROUP")</f>
        <v>Transportation</v>
      </c>
      <c r="I399" s="9" t="str">
        <f>_xll.SNL.Clients.Office.Excel.Functions.SPG(A399, "IQ_INDUSTRY")</f>
        <v>Ground Transportation</v>
      </c>
      <c r="J399" s="9" t="str">
        <f>_xll.SNL.Clients.Office.Excel.Functions.SPG(A399, "IQ_PRIMARY_INDUSTRY")</f>
        <v>Cargo Ground Transportation</v>
      </c>
      <c r="K399" s="9" t="str">
        <f>_xll.SNL.Clients.Office.Excel.Functions.SPG(A399, "NAICS_CODE", "Primary")</f>
        <v>484122 - General Freight Trucking, Long-Distance, Less Than Truckload</v>
      </c>
      <c r="L399" s="9" t="str">
        <f>_xll.SNL.Clients.Office.Excel.Functions.SPG(A399, "SP_TOPICTAG")</f>
        <v>Cloud Storage; Fleet Management; Freight Service; GPS; Last Mile Transportation; Predictive Analytics; Process Automation</v>
      </c>
      <c r="M399" s="5">
        <f>_xll.SNL.Clients.Office.Excel.Functions.SPG(A399, "SP_PCT_SHARES_OWNED_ALL_INSTITUTIONS")</f>
        <v>88.08</v>
      </c>
      <c r="N399" s="9" t="str">
        <f>_xll.SNL.Clients.Office.Excel.Functions.SPG(A399, "RD_CREDIT_RATING_GLOBAL", "Issuer Credit Rating", "Local Currency LT|0")</f>
        <v>BB+</v>
      </c>
      <c r="O399" s="9" t="str">
        <f>_xll.SNL.Clients.Office.Excel.Functions.SPG(A399, "RD_CWOL_GLOBAL", "Issuer Credit Rating", "Local Currency LT|0")</f>
        <v>Negative</v>
      </c>
      <c r="P399" s="9" t="str">
        <f>_xll.SNL.Clients.Office.Excel.Functions.SPG(A399, "RD_RATING_ACTION_GLOBAL", "Issuer Credit Rating", "Local Currency LT|0")</f>
        <v>CreditWatch/Outlook (12/05/2023)</v>
      </c>
      <c r="Q399" s="10">
        <f>_xll.SNL.Clients.Office.Excel.Functions.SPG(A399, "RD_LAST_REVIEW_DATE_GLOBAL", "Issuer Credit Rating", "Local Currency LT")</f>
        <v>45464</v>
      </c>
      <c r="R399" s="10">
        <f>_xll.SNL.Clients.Office.Excel.Functions.SPG(A399, "RD_CREDIT_RATING_DATE_GLOBAL", "Issuer Credit Rating", "Local Currency LT|0")</f>
        <v>44953</v>
      </c>
      <c r="S399" s="10">
        <f>_xll.SNL.Clients.Office.Excel.Functions.SPG(A399, "RD_CREDIT_WATCH_OUTLOOK_DATE_GLOBAL", "Issuer Credit Rating", "Local Currency LT|0")</f>
        <v>45265</v>
      </c>
    </row>
    <row r="400" spans="1:19">
      <c r="A400" s="12" t="s">
        <v>2041</v>
      </c>
      <c r="B400" s="10">
        <f>_xll.SNL.Clients.Office.Excel.Functions.SPG(A400,"SP_IPO_DATE")</f>
        <v>43397</v>
      </c>
      <c r="C400" s="5">
        <f>_xll.SNL.Clients.Office.Excel.Functions.SPG(A400, "SP_VOLUME_AVG_WEEKLY_TO_SHARES_OUT", , "1M")</f>
        <v>8.2365240283765928</v>
      </c>
      <c r="D400" s="5">
        <f>_xll.SNL.Clients.Office.Excel.Functions.SPG(A400, "SP_VOLUME_AVG_WEEKLY_TO_SHARES_OUT", , "3M")</f>
        <v>8.7876491114704436</v>
      </c>
      <c r="E400" s="5">
        <f>_xll.SNL.Clients.Office.Excel.Functions.SPG(A400, "SP_VOLUME_AVG_DAILY_TO_1YR_AVG_DAILY", , "1M")</f>
        <v>86.14</v>
      </c>
      <c r="F400" s="5">
        <f>_xll.SNL.Clients.Office.Excel.Functions.SPG(A400, "SP_VOLUME_AVG_DAILY_TO_1YR_AVG_DAILY", , "3M")</f>
        <v>91.9</v>
      </c>
      <c r="G400" s="9" t="str">
        <f>_xll.SNL.Clients.Office.Excel.Functions.SPG(A400, "IQ_SECTOR")</f>
        <v>Consumer Discretionary</v>
      </c>
      <c r="H400" s="9" t="str">
        <f>_xll.SNL.Clients.Office.Excel.Functions.SPG(A400, "IQ_INDUSTRY_GROUP")</f>
        <v>Consumer Durables and Apparel</v>
      </c>
      <c r="I400" s="9" t="str">
        <f>_xll.SNL.Clients.Office.Excel.Functions.SPG(A400, "IQ_INDUSTRY")</f>
        <v>Leisure Products</v>
      </c>
      <c r="J400" s="9" t="str">
        <f>_xll.SNL.Clients.Office.Excel.Functions.SPG(A400, "IQ_PRIMARY_INDUSTRY")</f>
        <v>Leisure Products</v>
      </c>
      <c r="K400" s="9" t="str">
        <f>_xll.SNL.Clients.Office.Excel.Functions.SPG(A400, "NAICS_CODE", "Primary")</f>
        <v>339920 - Sporting and Athletic Goods Manufacturing</v>
      </c>
      <c r="L400" s="9" t="str">
        <f>_xll.SNL.Clients.Office.Excel.Functions.SPG(A400, "SP_TOPICTAG")</f>
        <v>Content Creation; Lifestyle</v>
      </c>
      <c r="M400" s="5">
        <f>_xll.SNL.Clients.Office.Excel.Functions.SPG(A400, "SP_PCT_SHARES_OWNED_ALL_INSTITUTIONS")</f>
        <v>101.69</v>
      </c>
      <c r="N400" s="9" t="str">
        <f>_xll.SNL.Clients.Office.Excel.Functions.SPG(A400, "RD_CREDIT_RATING_GLOBAL", "Issuer Credit Rating", "Local Currency LT|0")</f>
        <v/>
      </c>
      <c r="O400" s="9" t="str">
        <f>_xll.SNL.Clients.Office.Excel.Functions.SPG(A400, "RD_CWOL_GLOBAL", "Issuer Credit Rating", "Local Currency LT|0")</f>
        <v/>
      </c>
      <c r="P400" s="9" t="str">
        <f>_xll.SNL.Clients.Office.Excel.Functions.SPG(A400, "RD_RATING_ACTION_GLOBAL", "Issuer Credit Rating", "Local Currency LT|0")</f>
        <v/>
      </c>
      <c r="Q400" s="10" t="str">
        <f>_xll.SNL.Clients.Office.Excel.Functions.SPG(A400, "RD_LAST_REVIEW_DATE_GLOBAL", "Issuer Credit Rating", "Local Currency LT")</f>
        <v/>
      </c>
      <c r="R400" s="10" t="str">
        <f>_xll.SNL.Clients.Office.Excel.Functions.SPG(A400, "RD_CREDIT_RATING_DATE_GLOBAL", "Issuer Credit Rating", "Local Currency LT|0")</f>
        <v/>
      </c>
      <c r="S400" s="10" t="str">
        <f>_xll.SNL.Clients.Office.Excel.Functions.SPG(A400, "RD_CREDIT_WATCH_OUTLOOK_DATE_GLOBAL", "Issuer Credit Rating", "Local Currency LT|0")</f>
        <v/>
      </c>
    </row>
    <row r="401" spans="1:19">
      <c r="A401" s="12" t="s">
        <v>2042</v>
      </c>
      <c r="B401" t="str">
        <f>_xll.SNL.Clients.Office.Excel.Functions.SPG(A401,"SP_IPO_DATE")</f>
        <v/>
      </c>
      <c r="C401" s="5">
        <f>_xll.SNL.Clients.Office.Excel.Functions.SPG(A401, "SP_VOLUME_AVG_WEEKLY_TO_SHARES_OUT", , "1M")</f>
        <v>4.222681223756485</v>
      </c>
      <c r="D401" s="5">
        <f>_xll.SNL.Clients.Office.Excel.Functions.SPG(A401, "SP_VOLUME_AVG_WEEKLY_TO_SHARES_OUT", , "3M")</f>
        <v>4.0817669433318198</v>
      </c>
      <c r="E401" s="5">
        <f>_xll.SNL.Clients.Office.Excel.Functions.SPG(A401, "SP_VOLUME_AVG_DAILY_TO_1YR_AVG_DAILY", , "1M")</f>
        <v>70.900000000000006</v>
      </c>
      <c r="F401" s="5">
        <f>_xll.SNL.Clients.Office.Excel.Functions.SPG(A401, "SP_VOLUME_AVG_DAILY_TO_1YR_AVG_DAILY", , "3M")</f>
        <v>68.53</v>
      </c>
      <c r="G401" s="9" t="str">
        <f>_xll.SNL.Clients.Office.Excel.Functions.SPG(A401, "IQ_SECTOR")</f>
        <v>Financials</v>
      </c>
      <c r="H401" s="9" t="str">
        <f>_xll.SNL.Clients.Office.Excel.Functions.SPG(A401, "IQ_INDUSTRY_GROUP")</f>
        <v>Banks</v>
      </c>
      <c r="I401" s="9" t="str">
        <f>_xll.SNL.Clients.Office.Excel.Functions.SPG(A401, "IQ_INDUSTRY")</f>
        <v>Banks</v>
      </c>
      <c r="J401" s="9" t="str">
        <f>_xll.SNL.Clients.Office.Excel.Functions.SPG(A401, "IQ_PRIMARY_INDUSTRY")</f>
        <v>Regional Banks</v>
      </c>
      <c r="K401" s="9" t="str">
        <f>_xll.SNL.Clients.Office.Excel.Functions.SPG(A401, "NAICS_CODE", "Primary")</f>
        <v>522110 - Commercial Banking</v>
      </c>
      <c r="L401" s="9" t="str">
        <f>_xll.SNL.Clients.Office.Excel.Functions.SPG(A401, "SP_TOPICTAG")</f>
        <v>Consumer Lending</v>
      </c>
      <c r="M401" s="5">
        <f>_xll.SNL.Clients.Office.Excel.Functions.SPG(A401, "SP_PCT_SHARES_OWNED_ALL_INSTITUTIONS")</f>
        <v>76.33</v>
      </c>
      <c r="N401" s="9" t="str">
        <f>_xll.SNL.Clients.Office.Excel.Functions.SPG(A401, "RD_CREDIT_RATING_GLOBAL", "Issuer Credit Rating", "Local Currency LT|0")</f>
        <v>BBB+</v>
      </c>
      <c r="O401" s="9" t="str">
        <f>_xll.SNL.Clients.Office.Excel.Functions.SPG(A401, "RD_CWOL_GLOBAL", "Issuer Credit Rating", "Local Currency LT|0")</f>
        <v>Negative</v>
      </c>
      <c r="P401" s="9" t="str">
        <f>_xll.SNL.Clients.Office.Excel.Functions.SPG(A401, "RD_RATING_ACTION_GLOBAL", "Issuer Credit Rating", "Local Currency LT|0")</f>
        <v>CreditWatch/Outlook (05/15/2023)</v>
      </c>
      <c r="Q401" s="10">
        <f>_xll.SNL.Clients.Office.Excel.Functions.SPG(A401, "RD_LAST_REVIEW_DATE_GLOBAL", "Issuer Credit Rating", "Local Currency LT")</f>
        <v>45618</v>
      </c>
      <c r="R401" s="10">
        <f>_xll.SNL.Clients.Office.Excel.Functions.SPG(A401, "RD_CREDIT_RATING_DATE_GLOBAL", "Issuer Credit Rating", "Local Currency LT|0")</f>
        <v>43215</v>
      </c>
      <c r="S401" s="10">
        <f>_xll.SNL.Clients.Office.Excel.Functions.SPG(A401, "RD_CREDIT_WATCH_OUTLOOK_DATE_GLOBAL", "Issuer Credit Rating", "Local Currency LT|0")</f>
        <v>45061</v>
      </c>
    </row>
    <row r="402" spans="1:19">
      <c r="A402" s="12" t="s">
        <v>2043</v>
      </c>
      <c r="B402" s="10">
        <f>_xll.SNL.Clients.Office.Excel.Functions.SPG(A402,"SP_IPO_DATE")</f>
        <v>43985</v>
      </c>
      <c r="C402" s="5">
        <f>_xll.SNL.Clients.Office.Excel.Functions.SPG(A402, "SP_VOLUME_AVG_WEEKLY_TO_SHARES_OUT", , "1M")</f>
        <v>8.8864661938542824</v>
      </c>
      <c r="D402" s="5">
        <f>_xll.SNL.Clients.Office.Excel.Functions.SPG(A402, "SP_VOLUME_AVG_WEEKLY_TO_SHARES_OUT", , "3M")</f>
        <v>12.174354699597034</v>
      </c>
      <c r="E402" s="5">
        <f>_xll.SNL.Clients.Office.Excel.Functions.SPG(A402, "SP_VOLUME_AVG_DAILY_TO_1YR_AVG_DAILY", , "1M")</f>
        <v>86.38</v>
      </c>
      <c r="F402" s="5">
        <f>_xll.SNL.Clients.Office.Excel.Functions.SPG(A402, "SP_VOLUME_AVG_DAILY_TO_1YR_AVG_DAILY", , "3M")</f>
        <v>118.34</v>
      </c>
      <c r="G402" s="9" t="str">
        <f>_xll.SNL.Clients.Office.Excel.Functions.SPG(A402, "IQ_SECTOR")</f>
        <v>Communication Services</v>
      </c>
      <c r="H402" s="9" t="str">
        <f>_xll.SNL.Clients.Office.Excel.Functions.SPG(A402, "IQ_INDUSTRY_GROUP")</f>
        <v>Media and Entertainment</v>
      </c>
      <c r="I402" s="9" t="str">
        <f>_xll.SNL.Clients.Office.Excel.Functions.SPG(A402, "IQ_INDUSTRY")</f>
        <v>Interactive Media and Services</v>
      </c>
      <c r="J402" s="9" t="str">
        <f>_xll.SNL.Clients.Office.Excel.Functions.SPG(A402, "IQ_PRIMARY_INDUSTRY")</f>
        <v>Interactive Media and Services</v>
      </c>
      <c r="K402" s="9" t="str">
        <f>_xll.SNL.Clients.Office.Excel.Functions.SPG(A402, "NAICS_CODE", "Primary")</f>
        <v>519290 - Web Search Portals and All Other Information Services</v>
      </c>
      <c r="L402" s="9" t="str">
        <f>_xll.SNL.Clients.Office.Excel.Functions.SPG(A402, "SP_TOPICTAG")</f>
        <v>Data Integration; Predictive Analytics; Machine Learning; Text Analytics; Data Protection; Cloud Infrastructure; Artificial Intelligence</v>
      </c>
      <c r="M402" s="5">
        <f>_xll.SNL.Clients.Office.Excel.Functions.SPG(A402, "SP_PCT_SHARES_OWNED_ALL_INSTITUTIONS")</f>
        <v>80.5</v>
      </c>
      <c r="N402" s="9" t="str">
        <f>_xll.SNL.Clients.Office.Excel.Functions.SPG(A402, "RD_CREDIT_RATING_GLOBAL", "Issuer Credit Rating", "Local Currency LT|0")</f>
        <v>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(03/17/2022)</v>
      </c>
      <c r="Q402" s="10">
        <f>_xll.SNL.Clients.Office.Excel.Functions.SPG(A402, "RD_LAST_REVIEW_DATE_GLOBAL", "Issuer Credit Rating", "Local Currency LT")</f>
        <v>45680</v>
      </c>
      <c r="R402" s="10">
        <f>_xll.SNL.Clients.Office.Excel.Functions.SPG(A402, "RD_CREDIT_RATING_DATE_GLOBAL", "Issuer Credit Rating", "Local Currency LT|0")</f>
        <v>44637</v>
      </c>
      <c r="S402" s="10">
        <f>_xll.SNL.Clients.Office.Excel.Functions.SPG(A402, "RD_CREDIT_WATCH_OUTLOOK_DATE_GLOBAL", "Issuer Credit Rating", "Local Currency LT|0")</f>
        <v>44637</v>
      </c>
    </row>
    <row r="403" spans="1:19">
      <c r="B403" t="str">
        <f>_xll.SNL.Clients.Office.Excel.Functions.SPG(A403,"SP_IPO_DATE")</f>
        <v>#INVALID COMPANY ID</v>
      </c>
      <c r="C403" t="str">
        <f>_xll.SNL.Clients.Office.Excel.Functions.SPG(A403, "SP_VOLUME_AVG_WEEKLY_TO_SHARES_OUT", , "1M")</f>
        <v>#INVALID COMPANY ID</v>
      </c>
      <c r="D403" t="str">
        <f>_xll.SNL.Clients.Office.Excel.Functions.SPG(A403, "SP_VOLUME_AVG_WEEKLY_TO_SHARES_OUT", , "3M")</f>
        <v>#INVALID COMPANY ID</v>
      </c>
      <c r="E403" t="str">
        <f>_xll.SNL.Clients.Office.Excel.Functions.SPG(A403, "SP_VOLUME_AVG_DAILY_TO_1YR_AVG_DAILY", , "1M")</f>
        <v>#INVALID COMPANY ID</v>
      </c>
      <c r="F403" t="str">
        <f>_xll.SNL.Clients.Office.Excel.Functions.SPG(A403, "SP_VOLUME_AVG_DAILY_TO_1YR_AVG_DAILY", , "3M")</f>
        <v>#INVALID COMPANY ID</v>
      </c>
      <c r="G403" s="9" t="str">
        <f>_xll.SNL.Clients.Office.Excel.Functions.SPG(A403, "IQ_SECTOR")</f>
        <v>#INVALID COMPANY ID</v>
      </c>
      <c r="H403" s="9" t="str">
        <f>_xll.SNL.Clients.Office.Excel.Functions.SPG(A403, "IQ_INDUSTRY_GROUP")</f>
        <v>#INVALID COMPANY ID</v>
      </c>
      <c r="I403" s="9" t="str">
        <f>_xll.SNL.Clients.Office.Excel.Functions.SPG(A403, "IQ_INDUSTRY")</f>
        <v>#INVALID COMPANY ID</v>
      </c>
      <c r="J403" s="9" t="str">
        <f>_xll.SNL.Clients.Office.Excel.Functions.SPG(A403, "IQ_PRIMARY_INDUSTRY")</f>
        <v>#INVALID COMPANY ID</v>
      </c>
      <c r="K403" s="9" t="str">
        <f>_xll.SNL.Clients.Office.Excel.Functions.SPG(A403, "NAICS_CODE", "Primary")</f>
        <v>#INVALID COMPANY ID</v>
      </c>
      <c r="L403" s="9" t="str">
        <f>_xll.SNL.Clients.Office.Excel.Functions.SPG(A403, "SP_TOPICTAG")</f>
        <v>#INVALID COMPANY ID</v>
      </c>
      <c r="M403" s="5" t="str">
        <f>_xll.SNL.Clients.Office.Excel.Functions.SPG(A403, "SP_PCT_SHARES_OWNED_ALL_INSTITUTIONS")</f>
        <v>#INVALID COMPANY ID</v>
      </c>
      <c r="N403" s="9" t="str">
        <f>_xll.SNL.Clients.Office.Excel.Functions.SPG(A403, "RD_CREDIT_RATING_GLOBAL", "Issuer Credit Rating", "Local Currency LT|0")</f>
        <v>#INVALID COMPANY ID</v>
      </c>
      <c r="O403" s="9" t="str">
        <f>_xll.SNL.Clients.Office.Excel.Functions.SPG(A403, "RD_CWOL_GLOBAL", "Issuer Credit Rating", "Local Currency LT|0")</f>
        <v>#INVALID COMPANY ID</v>
      </c>
      <c r="P403" s="9" t="str">
        <f>_xll.SNL.Clients.Office.Excel.Functions.SPG(A403, "RD_RATING_ACTION_GLOBAL", "Issuer Credit Rating", "Local Currency LT|0")</f>
        <v>#INVALID COMPANY ID</v>
      </c>
      <c r="Q403" s="10" t="str">
        <f>_xll.SNL.Clients.Office.Excel.Functions.SPG(A403, "RD_LAST_REVIEW_DATE_GLOBAL", "Issuer Credit Rating", "Local Currency LT")</f>
        <v>#INVALID COMPANY ID</v>
      </c>
      <c r="R403" s="10" t="str">
        <f>_xll.SNL.Clients.Office.Excel.Functions.SPG(A403, "RD_CREDIT_RATING_DATE_GLOBAL", "Issuer Credit Rating", "Local Currency LT|0")</f>
        <v>#INVALID COMPANY ID</v>
      </c>
      <c r="S403" s="10" t="str">
        <f>_xll.SNL.Clients.Office.Excel.Functions.SPG(A403, "RD_CREDIT_WATCH_OUTLOOK_DATE_GLOBAL", "Issuer Credit Rating", "Local Currency LT|0")</f>
        <v>#INVALID COMPANY ID</v>
      </c>
    </row>
    <row r="404" spans="1:19">
      <c r="B404" t="str">
        <f>_xll.SNL.Clients.Office.Excel.Functions.SPG(A404,"SP_IPO_DATE")</f>
        <v>#INVALID COMPANY ID</v>
      </c>
      <c r="C404" t="str">
        <f>_xll.SNL.Clients.Office.Excel.Functions.SPG(A404, "SP_VOLUME_AVG_WEEKLY_TO_SHARES_OUT", , "1M")</f>
        <v>#INVALID COMPANY ID</v>
      </c>
      <c r="D404" t="str">
        <f>_xll.SNL.Clients.Office.Excel.Functions.SPG(A404, "SP_VOLUME_AVG_WEEKLY_TO_SHARES_OUT", , "3M")</f>
        <v>#INVALID COMPANY ID</v>
      </c>
      <c r="E404" t="str">
        <f>_xll.SNL.Clients.Office.Excel.Functions.SPG(A404, "SP_VOLUME_AVG_DAILY_TO_1YR_AVG_DAILY", , "1M")</f>
        <v>#INVALID COMPANY ID</v>
      </c>
      <c r="F404" t="str">
        <f>_xll.SNL.Clients.Office.Excel.Functions.SPG(A404, "SP_VOLUME_AVG_DAILY_TO_1YR_AVG_DAILY", , "3M")</f>
        <v>#INVALID COMPANY ID</v>
      </c>
      <c r="G404" s="9" t="str">
        <f>_xll.SNL.Clients.Office.Excel.Functions.SPG(A404, "IQ_SECTOR")</f>
        <v>#INVALID COMPANY ID</v>
      </c>
      <c r="H404" s="9" t="str">
        <f>_xll.SNL.Clients.Office.Excel.Functions.SPG(A404, "IQ_INDUSTRY_GROUP")</f>
        <v>#INVALID COMPANY ID</v>
      </c>
      <c r="I404" s="9" t="str">
        <f>_xll.SNL.Clients.Office.Excel.Functions.SPG(A404, "IQ_INDUSTRY")</f>
        <v>#INVALID COMPANY ID</v>
      </c>
      <c r="J404" s="9" t="str">
        <f>_xll.SNL.Clients.Office.Excel.Functions.SPG(A404, "IQ_PRIMARY_INDUSTRY")</f>
        <v>#INVALID COMPANY ID</v>
      </c>
      <c r="K404" s="9" t="str">
        <f>_xll.SNL.Clients.Office.Excel.Functions.SPG(A404, "NAICS_CODE", "Primary")</f>
        <v>#INVALID COMPANY ID</v>
      </c>
      <c r="L404" s="9" t="str">
        <f>_xll.SNL.Clients.Office.Excel.Functions.SPG(A404, "SP_TOPICTAG")</f>
        <v>#INVALID COMPANY ID</v>
      </c>
      <c r="M404" s="5" t="str">
        <f>_xll.SNL.Clients.Office.Excel.Functions.SPG(A404, "SP_PCT_SHARES_OWNED_ALL_INSTITUTIONS")</f>
        <v>#INVALID COMPANY ID</v>
      </c>
      <c r="N404" s="9" t="str">
        <f>_xll.SNL.Clients.Office.Excel.Functions.SPG(A404, "RD_CREDIT_RATING_GLOBAL", "Issuer Credit Rating", "Local Currency LT|0")</f>
        <v>#INVALID COMPANY ID</v>
      </c>
      <c r="O404" s="9" t="str">
        <f>_xll.SNL.Clients.Office.Excel.Functions.SPG(A404, "RD_CWOL_GLOBAL", "Issuer Credit Rating", "Local Currency LT|0")</f>
        <v>#INVALID COMPANY ID</v>
      </c>
      <c r="P404" s="9" t="str">
        <f>_xll.SNL.Clients.Office.Excel.Functions.SPG(A404, "RD_RATING_ACTION_GLOBAL", "Issuer Credit Rating", "Local Currency LT|0")</f>
        <v>#INVALID COMPANY ID</v>
      </c>
      <c r="Q404" s="10" t="str">
        <f>_xll.SNL.Clients.Office.Excel.Functions.SPG(A404, "RD_LAST_REVIEW_DATE_GLOBAL", "Issuer Credit Rating", "Local Currency LT")</f>
        <v>#INVALID COMPANY ID</v>
      </c>
      <c r="R404" s="10" t="str">
        <f>_xll.SNL.Clients.Office.Excel.Functions.SPG(A404, "RD_CREDIT_RATING_DATE_GLOBAL", "Issuer Credit Rating", "Local Currency LT|0")</f>
        <v>#INVALID COMPANY ID</v>
      </c>
      <c r="S404" s="10" t="str">
        <f>_xll.SNL.Clients.Office.Excel.Functions.SPG(A404, "RD_CREDIT_WATCH_OUTLOOK_DATE_GLOBAL", "Issuer Credit Rating", "Local Currency LT|0")</f>
        <v>#INVALID COMPANY ID</v>
      </c>
    </row>
    <row r="405" spans="1:19">
      <c r="B405" t="str">
        <f>_xll.SNL.Clients.Office.Excel.Functions.SPG(A405,"SP_IPO_DATE")</f>
        <v>#INVALID COMPANY ID</v>
      </c>
      <c r="C405" t="str">
        <f>_xll.SNL.Clients.Office.Excel.Functions.SPG(A405, "SP_VOLUME_AVG_WEEKLY_TO_SHARES_OUT", , "1M")</f>
        <v>#INVALID COMPANY ID</v>
      </c>
      <c r="D405" t="str">
        <f>_xll.SNL.Clients.Office.Excel.Functions.SPG(A405, "SP_VOLUME_AVG_WEEKLY_TO_SHARES_OUT", , "3M")</f>
        <v>#INVALID COMPANY ID</v>
      </c>
      <c r="E405" t="str">
        <f>_xll.SNL.Clients.Office.Excel.Functions.SPG(A405, "SP_VOLUME_AVG_DAILY_TO_1YR_AVG_DAILY", , "1M")</f>
        <v>#INVALID COMPANY ID</v>
      </c>
      <c r="F405" t="str">
        <f>_xll.SNL.Clients.Office.Excel.Functions.SPG(A405, "SP_VOLUME_AVG_DAILY_TO_1YR_AVG_DAILY", , "3M")</f>
        <v>#INVALID COMPANY ID</v>
      </c>
      <c r="G405" s="9" t="str">
        <f>_xll.SNL.Clients.Office.Excel.Functions.SPG(A405, "IQ_SECTOR")</f>
        <v>#INVALID COMPANY ID</v>
      </c>
      <c r="H405" s="9" t="str">
        <f>_xll.SNL.Clients.Office.Excel.Functions.SPG(A405, "IQ_INDUSTRY_GROUP")</f>
        <v>#INVALID COMPANY ID</v>
      </c>
      <c r="I405" s="9" t="str">
        <f>_xll.SNL.Clients.Office.Excel.Functions.SPG(A405, "IQ_INDUSTRY")</f>
        <v>#INVALID COMPANY ID</v>
      </c>
      <c r="J405" s="9" t="str">
        <f>_xll.SNL.Clients.Office.Excel.Functions.SPG(A405, "IQ_PRIMARY_INDUSTRY")</f>
        <v>#INVALID COMPANY ID</v>
      </c>
      <c r="K405" s="9" t="str">
        <f>_xll.SNL.Clients.Office.Excel.Functions.SPG(A405, "NAICS_CODE", "Primary")</f>
        <v>#INVALID COMPANY ID</v>
      </c>
      <c r="L405" s="9" t="str">
        <f>_xll.SNL.Clients.Office.Excel.Functions.SPG(A405, "SP_TOPICTAG")</f>
        <v>#INVALID COMPANY ID</v>
      </c>
      <c r="M405" s="5" t="str">
        <f>_xll.SNL.Clients.Office.Excel.Functions.SPG(A405, "SP_PCT_SHARES_OWNED_ALL_INSTITUTIONS")</f>
        <v>#INVALID COMPANY ID</v>
      </c>
      <c r="N405" s="9" t="str">
        <f>_xll.SNL.Clients.Office.Excel.Functions.SPG(A405, "RD_CREDIT_RATING_GLOBAL", "Issuer Credit Rating", "Local Currency LT|0")</f>
        <v>#INVALID COMPANY ID</v>
      </c>
      <c r="O405" s="9" t="str">
        <f>_xll.SNL.Clients.Office.Excel.Functions.SPG(A405, "RD_CWOL_GLOBAL", "Issuer Credit Rating", "Local Currency LT|0")</f>
        <v>#INVALID COMPANY ID</v>
      </c>
      <c r="P405" s="9" t="str">
        <f>_xll.SNL.Clients.Office.Excel.Functions.SPG(A405, "RD_RATING_ACTION_GLOBAL", "Issuer Credit Rating", "Local Currency LT|0")</f>
        <v>#INVALID COMPANY ID</v>
      </c>
      <c r="Q405" s="10" t="str">
        <f>_xll.SNL.Clients.Office.Excel.Functions.SPG(A405, "RD_LAST_REVIEW_DATE_GLOBAL", "Issuer Credit Rating", "Local Currency LT")</f>
        <v>#INVALID COMPANY ID</v>
      </c>
      <c r="R405" s="10" t="str">
        <f>_xll.SNL.Clients.Office.Excel.Functions.SPG(A405, "RD_CREDIT_RATING_DATE_GLOBAL", "Issuer Credit Rating", "Local Currency LT|0")</f>
        <v>#INVALID COMPANY ID</v>
      </c>
      <c r="S405" s="10" t="str">
        <f>_xll.SNL.Clients.Office.Excel.Functions.SPG(A405, "RD_CREDIT_WATCH_OUTLOOK_DATE_GLOBAL", "Issuer Credit Rating", "Local Currency LT|0")</f>
        <v>#INVALID COMPANY ID</v>
      </c>
    </row>
    <row r="406" spans="1:19">
      <c r="B406" t="str">
        <f>_xll.SNL.Clients.Office.Excel.Functions.SPG(A406,"SP_IPO_DATE")</f>
        <v>#INVALID COMPANY ID</v>
      </c>
      <c r="C406" t="str">
        <f>_xll.SNL.Clients.Office.Excel.Functions.SPG(A406, "SP_VOLUME_AVG_WEEKLY_TO_SHARES_OUT", , "1M")</f>
        <v>#INVALID COMPANY ID</v>
      </c>
      <c r="D406" t="str">
        <f>_xll.SNL.Clients.Office.Excel.Functions.SPG(A406, "SP_VOLUME_AVG_WEEKLY_TO_SHARES_OUT", , "3M")</f>
        <v>#INVALID COMPANY ID</v>
      </c>
      <c r="E406" t="str">
        <f>_xll.SNL.Clients.Office.Excel.Functions.SPG(A406, "SP_VOLUME_AVG_DAILY_TO_1YR_AVG_DAILY", , "1M")</f>
        <v>#INVALID COMPANY ID</v>
      </c>
      <c r="F406" t="str">
        <f>_xll.SNL.Clients.Office.Excel.Functions.SPG(A406, "SP_VOLUME_AVG_DAILY_TO_1YR_AVG_DAILY", , "3M")</f>
        <v>#INVALID COMPANY ID</v>
      </c>
      <c r="G406" s="9" t="str">
        <f>_xll.SNL.Clients.Office.Excel.Functions.SPG(A406, "IQ_SECTOR")</f>
        <v>#INVALID COMPANY ID</v>
      </c>
      <c r="H406" s="9" t="str">
        <f>_xll.SNL.Clients.Office.Excel.Functions.SPG(A406, "IQ_INDUSTRY_GROUP")</f>
        <v>#INVALID COMPANY ID</v>
      </c>
      <c r="I406" s="9" t="str">
        <f>_xll.SNL.Clients.Office.Excel.Functions.SPG(A406, "IQ_INDUSTRY")</f>
        <v>#INVALID COMPANY ID</v>
      </c>
      <c r="J406" s="9" t="str">
        <f>_xll.SNL.Clients.Office.Excel.Functions.SPG(A406, "IQ_PRIMARY_INDUSTRY")</f>
        <v>#INVALID COMPANY ID</v>
      </c>
      <c r="K406" s="9" t="str">
        <f>_xll.SNL.Clients.Office.Excel.Functions.SPG(A406, "NAICS_CODE", "Primary")</f>
        <v>#INVALID COMPANY ID</v>
      </c>
      <c r="L406" s="9" t="str">
        <f>_xll.SNL.Clients.Office.Excel.Functions.SPG(A406, "SP_TOPICTAG")</f>
        <v>#INVALID COMPANY ID</v>
      </c>
      <c r="M406" s="5" t="str">
        <f>_xll.SNL.Clients.Office.Excel.Functions.SPG(A406, "SP_PCT_SHARES_OWNED_ALL_INSTITUTIONS")</f>
        <v>#INVALID COMPANY ID</v>
      </c>
      <c r="N406" s="9" t="str">
        <f>_xll.SNL.Clients.Office.Excel.Functions.SPG(A406, "RD_CREDIT_RATING_GLOBAL", "Issuer Credit Rating", "Local Currency LT|0")</f>
        <v>#INVALID COMPANY ID</v>
      </c>
      <c r="O406" s="9" t="str">
        <f>_xll.SNL.Clients.Office.Excel.Functions.SPG(A406, "RD_CWOL_GLOBAL", "Issuer Credit Rating", "Local Currency LT|0")</f>
        <v>#INVALID COMPANY ID</v>
      </c>
      <c r="P406" s="9" t="str">
        <f>_xll.SNL.Clients.Office.Excel.Functions.SPG(A406, "RD_RATING_ACTION_GLOBAL", "Issuer Credit Rating", "Local Currency LT|0")</f>
        <v>#INVALID COMPANY ID</v>
      </c>
      <c r="Q406" s="10" t="str">
        <f>_xll.SNL.Clients.Office.Excel.Functions.SPG(A406, "RD_LAST_REVIEW_DATE_GLOBAL", "Issuer Credit Rating", "Local Currency LT")</f>
        <v>#INVALID COMPANY ID</v>
      </c>
      <c r="R406" s="10" t="str">
        <f>_xll.SNL.Clients.Office.Excel.Functions.SPG(A406, "RD_CREDIT_RATING_DATE_GLOBAL", "Issuer Credit Rating", "Local Currency LT|0")</f>
        <v>#INVALID COMPANY ID</v>
      </c>
      <c r="S406" s="10" t="str">
        <f>_xll.SNL.Clients.Office.Excel.Functions.SPG(A406, "RD_CREDIT_WATCH_OUTLOOK_DATE_GLOBAL", "Issuer Credit Rating", "Local Currency LT|0")</f>
        <v>#INVALID COMPANY ID</v>
      </c>
    </row>
    <row r="407" spans="1:19">
      <c r="B407" t="str">
        <f>_xll.SNL.Clients.Office.Excel.Functions.SPG(A407,"SP_IPO_DATE")</f>
        <v>#INVALID COMPANY ID</v>
      </c>
      <c r="C407" t="str">
        <f>_xll.SNL.Clients.Office.Excel.Functions.SPG(A407, "SP_VOLUME_AVG_WEEKLY_TO_SHARES_OUT", , "1M")</f>
        <v>#INVALID COMPANY ID</v>
      </c>
      <c r="D407" t="str">
        <f>_xll.SNL.Clients.Office.Excel.Functions.SPG(A407, "SP_VOLUME_AVG_WEEKLY_TO_SHARES_OUT", , "3M")</f>
        <v>#INVALID COMPANY ID</v>
      </c>
      <c r="E407" t="str">
        <f>_xll.SNL.Clients.Office.Excel.Functions.SPG(A407, "SP_VOLUME_AVG_DAILY_TO_1YR_AVG_DAILY", , "1M")</f>
        <v>#INVALID COMPANY ID</v>
      </c>
      <c r="F407" t="str">
        <f>_xll.SNL.Clients.Office.Excel.Functions.SPG(A407, "SP_VOLUME_AVG_DAILY_TO_1YR_AVG_DAILY", , "3M")</f>
        <v>#INVALID COMPANY ID</v>
      </c>
      <c r="G407" s="9" t="str">
        <f>_xll.SNL.Clients.Office.Excel.Functions.SPG(A407, "IQ_SECTOR")</f>
        <v>#INVALID COMPANY ID</v>
      </c>
      <c r="H407" s="9" t="str">
        <f>_xll.SNL.Clients.Office.Excel.Functions.SPG(A407, "IQ_INDUSTRY_GROUP")</f>
        <v>#INVALID COMPANY ID</v>
      </c>
      <c r="I407" s="9" t="str">
        <f>_xll.SNL.Clients.Office.Excel.Functions.SPG(A407, "IQ_INDUSTRY")</f>
        <v>#INVALID COMPANY ID</v>
      </c>
      <c r="J407" s="9" t="str">
        <f>_xll.SNL.Clients.Office.Excel.Functions.SPG(A407, "IQ_PRIMARY_INDUSTRY")</f>
        <v>#INVALID COMPANY ID</v>
      </c>
      <c r="K407" s="9" t="str">
        <f>_xll.SNL.Clients.Office.Excel.Functions.SPG(A407, "NAICS_CODE", "Primary")</f>
        <v>#INVALID COMPANY ID</v>
      </c>
      <c r="L407" s="9" t="str">
        <f>_xll.SNL.Clients.Office.Excel.Functions.SPG(A407, "SP_TOPICTAG")</f>
        <v>#INVALID COMPANY ID</v>
      </c>
      <c r="M407" s="5" t="str">
        <f>_xll.SNL.Clients.Office.Excel.Functions.SPG(A407, "SP_PCT_SHARES_OWNED_ALL_INSTITUTIONS")</f>
        <v>#INVALID COMPANY ID</v>
      </c>
      <c r="N407" s="9" t="str">
        <f>_xll.SNL.Clients.Office.Excel.Functions.SPG(A407, "RD_CREDIT_RATING_GLOBAL", "Issuer Credit Rating", "Local Currency LT|0")</f>
        <v>#INVALID COMPANY ID</v>
      </c>
      <c r="O407" s="9" t="str">
        <f>_xll.SNL.Clients.Office.Excel.Functions.SPG(A407, "RD_CWOL_GLOBAL", "Issuer Credit Rating", "Local Currency LT|0")</f>
        <v>#INVALID COMPANY ID</v>
      </c>
      <c r="P407" s="9" t="str">
        <f>_xll.SNL.Clients.Office.Excel.Functions.SPG(A407, "RD_RATING_ACTION_GLOBAL", "Issuer Credit Rating", "Local Currency LT|0")</f>
        <v>#INVALID COMPANY ID</v>
      </c>
      <c r="Q407" s="10" t="str">
        <f>_xll.SNL.Clients.Office.Excel.Functions.SPG(A407, "RD_LAST_REVIEW_DATE_GLOBAL", "Issuer Credit Rating", "Local Currency LT")</f>
        <v>#INVALID COMPANY ID</v>
      </c>
      <c r="R407" s="10" t="str">
        <f>_xll.SNL.Clients.Office.Excel.Functions.SPG(A407, "RD_CREDIT_RATING_DATE_GLOBAL", "Issuer Credit Rating", "Local Currency LT|0")</f>
        <v>#INVALID COMPANY ID</v>
      </c>
      <c r="S407" s="10" t="str">
        <f>_xll.SNL.Clients.Office.Excel.Functions.SPG(A407, "RD_CREDIT_WATCH_OUTLOOK_DATE_GLOBAL", "Issuer Credit Rating", "Local Currency LT|0")</f>
        <v>#INVALID COMPANY ID</v>
      </c>
    </row>
    <row r="408" spans="1:19">
      <c r="B408" t="str">
        <f>_xll.SNL.Clients.Office.Excel.Functions.SPG(A408,"SP_IPO_DATE")</f>
        <v>#INVALID COMPANY ID</v>
      </c>
      <c r="C408" t="str">
        <f>_xll.SNL.Clients.Office.Excel.Functions.SPG(A408, "SP_VOLUME_AVG_WEEKLY_TO_SHARES_OUT", , "1M")</f>
        <v>#INVALID COMPANY ID</v>
      </c>
      <c r="D408" t="str">
        <f>_xll.SNL.Clients.Office.Excel.Functions.SPG(A408, "SP_VOLUME_AVG_WEEKLY_TO_SHARES_OUT", , "3M")</f>
        <v>#INVALID COMPANY ID</v>
      </c>
      <c r="E408" t="str">
        <f>_xll.SNL.Clients.Office.Excel.Functions.SPG(A408, "SP_VOLUME_AVG_DAILY_TO_1YR_AVG_DAILY", , "1M")</f>
        <v>#INVALID COMPANY ID</v>
      </c>
      <c r="F408" t="str">
        <f>_xll.SNL.Clients.Office.Excel.Functions.SPG(A408, "SP_VOLUME_AVG_DAILY_TO_1YR_AVG_DAILY", , "3M")</f>
        <v>#INVALID COMPANY ID</v>
      </c>
      <c r="G408" s="9" t="str">
        <f>_xll.SNL.Clients.Office.Excel.Functions.SPG(A408, "IQ_SECTOR")</f>
        <v>#INVALID COMPANY ID</v>
      </c>
      <c r="H408" s="9" t="str">
        <f>_xll.SNL.Clients.Office.Excel.Functions.SPG(A408, "IQ_INDUSTRY_GROUP")</f>
        <v>#INVALID COMPANY ID</v>
      </c>
      <c r="I408" s="9" t="str">
        <f>_xll.SNL.Clients.Office.Excel.Functions.SPG(A408, "IQ_INDUSTRY")</f>
        <v>#INVALID COMPANY ID</v>
      </c>
      <c r="J408" s="9" t="str">
        <f>_xll.SNL.Clients.Office.Excel.Functions.SPG(A408, "IQ_PRIMARY_INDUSTRY")</f>
        <v>#INVALID COMPANY ID</v>
      </c>
      <c r="K408" s="9" t="str">
        <f>_xll.SNL.Clients.Office.Excel.Functions.SPG(A408, "NAICS_CODE", "Primary")</f>
        <v>#INVALID COMPANY ID</v>
      </c>
      <c r="L408" s="9" t="str">
        <f>_xll.SNL.Clients.Office.Excel.Functions.SPG(A408, "SP_TOPICTAG")</f>
        <v>#INVALID COMPANY ID</v>
      </c>
      <c r="M408" s="5" t="str">
        <f>_xll.SNL.Clients.Office.Excel.Functions.SPG(A408, "SP_PCT_SHARES_OWNED_ALL_INSTITUTIONS")</f>
        <v>#INVALID COMPANY ID</v>
      </c>
      <c r="N408" s="9" t="str">
        <f>_xll.SNL.Clients.Office.Excel.Functions.SPG(A408, "RD_CREDIT_RATING_GLOBAL", "Issuer Credit Rating", "Local Currency LT|0")</f>
        <v>#INVALID COMPANY ID</v>
      </c>
      <c r="O408" s="9" t="str">
        <f>_xll.SNL.Clients.Office.Excel.Functions.SPG(A408, "RD_CWOL_GLOBAL", "Issuer Credit Rating", "Local Currency LT|0")</f>
        <v>#INVALID COMPANY ID</v>
      </c>
      <c r="P408" s="9" t="str">
        <f>_xll.SNL.Clients.Office.Excel.Functions.SPG(A408, "RD_RATING_ACTION_GLOBAL", "Issuer Credit Rating", "Local Currency LT|0")</f>
        <v>#INVALID COMPANY ID</v>
      </c>
      <c r="Q408" s="10" t="str">
        <f>_xll.SNL.Clients.Office.Excel.Functions.SPG(A408, "RD_LAST_REVIEW_DATE_GLOBAL", "Issuer Credit Rating", "Local Currency LT")</f>
        <v>#INVALID COMPANY ID</v>
      </c>
      <c r="R408" s="10" t="str">
        <f>_xll.SNL.Clients.Office.Excel.Functions.SPG(A408, "RD_CREDIT_RATING_DATE_GLOBAL", "Issuer Credit Rating", "Local Currency LT|0")</f>
        <v>#INVALID COMPANY ID</v>
      </c>
      <c r="S408" s="10" t="str">
        <f>_xll.SNL.Clients.Office.Excel.Functions.SPG(A408, "RD_CREDIT_WATCH_OUTLOOK_DATE_GLOBAL", "Issuer Credit Rating", "Local Currency LT|0")</f>
        <v>#INVALID COMPANY ID</v>
      </c>
    </row>
    <row r="409" spans="1:19">
      <c r="B409" t="str">
        <f>_xll.SNL.Clients.Office.Excel.Functions.SPG(A409,"SP_IPO_DATE")</f>
        <v>#INVALID COMPANY ID</v>
      </c>
      <c r="C409" t="str">
        <f>_xll.SNL.Clients.Office.Excel.Functions.SPG(A409, "SP_VOLUME_AVG_WEEKLY_TO_SHARES_OUT", , "1M")</f>
        <v>#INVALID COMPANY ID</v>
      </c>
      <c r="D409" t="str">
        <f>_xll.SNL.Clients.Office.Excel.Functions.SPG(A409, "SP_VOLUME_AVG_WEEKLY_TO_SHARES_OUT", , "3M")</f>
        <v>#INVALID COMPANY ID</v>
      </c>
      <c r="E409" t="str">
        <f>_xll.SNL.Clients.Office.Excel.Functions.SPG(A409, "SP_VOLUME_AVG_DAILY_TO_1YR_AVG_DAILY", , "1M")</f>
        <v>#INVALID COMPANY ID</v>
      </c>
      <c r="F409" t="str">
        <f>_xll.SNL.Clients.Office.Excel.Functions.SPG(A409, "SP_VOLUME_AVG_DAILY_TO_1YR_AVG_DAILY", , "3M")</f>
        <v>#INVALID COMPANY ID</v>
      </c>
      <c r="G409" s="9" t="str">
        <f>_xll.SNL.Clients.Office.Excel.Functions.SPG(A409, "IQ_SECTOR")</f>
        <v>#INVALID COMPANY ID</v>
      </c>
      <c r="H409" s="9" t="str">
        <f>_xll.SNL.Clients.Office.Excel.Functions.SPG(A409, "IQ_INDUSTRY_GROUP")</f>
        <v>#INVALID COMPANY ID</v>
      </c>
      <c r="I409" s="9" t="str">
        <f>_xll.SNL.Clients.Office.Excel.Functions.SPG(A409, "IQ_INDUSTRY")</f>
        <v>#INVALID COMPANY ID</v>
      </c>
      <c r="J409" s="9" t="str">
        <f>_xll.SNL.Clients.Office.Excel.Functions.SPG(A409, "IQ_PRIMARY_INDUSTRY")</f>
        <v>#INVALID COMPANY ID</v>
      </c>
      <c r="K409" s="9" t="str">
        <f>_xll.SNL.Clients.Office.Excel.Functions.SPG(A409, "NAICS_CODE", "Primary")</f>
        <v>#INVALID COMPANY ID</v>
      </c>
      <c r="L409" s="9" t="str">
        <f>_xll.SNL.Clients.Office.Excel.Functions.SPG(A409, "SP_TOPICTAG")</f>
        <v>#INVALID COMPANY ID</v>
      </c>
      <c r="M409" s="5" t="str">
        <f>_xll.SNL.Clients.Office.Excel.Functions.SPG(A409, "SP_PCT_SHARES_OWNED_ALL_INSTITUTIONS")</f>
        <v>#INVALID COMPANY ID</v>
      </c>
      <c r="N409" s="9" t="str">
        <f>_xll.SNL.Clients.Office.Excel.Functions.SPG(A409, "RD_CREDIT_RATING_GLOBAL", "Issuer Credit Rating", "Local Currency LT|0")</f>
        <v>#INVALID COMPANY ID</v>
      </c>
      <c r="O409" s="9" t="str">
        <f>_xll.SNL.Clients.Office.Excel.Functions.SPG(A409, "RD_CWOL_GLOBAL", "Issuer Credit Rating", "Local Currency LT|0")</f>
        <v>#INVALID COMPANY ID</v>
      </c>
      <c r="P409" s="9" t="str">
        <f>_xll.SNL.Clients.Office.Excel.Functions.SPG(A409, "RD_RATING_ACTION_GLOBAL", "Issuer Credit Rating", "Local Currency LT|0")</f>
        <v>#INVALID COMPANY ID</v>
      </c>
      <c r="Q409" s="10" t="str">
        <f>_xll.SNL.Clients.Office.Excel.Functions.SPG(A409, "RD_LAST_REVIEW_DATE_GLOBAL", "Issuer Credit Rating", "Local Currency LT")</f>
        <v>#INVALID COMPANY ID</v>
      </c>
      <c r="R409" s="10" t="str">
        <f>_xll.SNL.Clients.Office.Excel.Functions.SPG(A409, "RD_CREDIT_RATING_DATE_GLOBAL", "Issuer Credit Rating", "Local Currency LT|0")</f>
        <v>#INVALID COMPANY ID</v>
      </c>
      <c r="S409" s="10" t="str">
        <f>_xll.SNL.Clients.Office.Excel.Functions.SPG(A409, "RD_CREDIT_WATCH_OUTLOOK_DATE_GLOBAL", "Issuer Credit Rating", "Local Currency LT|0")</f>
        <v>#INVALID COMPANY ID</v>
      </c>
    </row>
    <row r="410" spans="1:19">
      <c r="B410" t="str">
        <f>_xll.SNL.Clients.Office.Excel.Functions.SPG(A410,"SP_IPO_DATE")</f>
        <v>#INVALID COMPANY ID</v>
      </c>
      <c r="C410" t="str">
        <f>_xll.SNL.Clients.Office.Excel.Functions.SPG(A410, "SP_VOLUME_AVG_WEEKLY_TO_SHARES_OUT", , "1M")</f>
        <v>#INVALID COMPANY ID</v>
      </c>
      <c r="D410" t="str">
        <f>_xll.SNL.Clients.Office.Excel.Functions.SPG(A410, "SP_VOLUME_AVG_WEEKLY_TO_SHARES_OUT", , "3M")</f>
        <v>#INVALID COMPANY ID</v>
      </c>
      <c r="E410" t="str">
        <f>_xll.SNL.Clients.Office.Excel.Functions.SPG(A410, "SP_VOLUME_AVG_DAILY_TO_1YR_AVG_DAILY", , "1M")</f>
        <v>#INVALID COMPANY ID</v>
      </c>
      <c r="F410" t="str">
        <f>_xll.SNL.Clients.Office.Excel.Functions.SPG(A410, "SP_VOLUME_AVG_DAILY_TO_1YR_AVG_DAILY", , "3M")</f>
        <v>#INVALID COMPANY ID</v>
      </c>
      <c r="G410" s="9" t="str">
        <f>_xll.SNL.Clients.Office.Excel.Functions.SPG(A410, "IQ_SECTOR")</f>
        <v>#INVALID COMPANY ID</v>
      </c>
      <c r="H410" s="9" t="str">
        <f>_xll.SNL.Clients.Office.Excel.Functions.SPG(A410, "IQ_INDUSTRY_GROUP")</f>
        <v>#INVALID COMPANY ID</v>
      </c>
      <c r="I410" s="9" t="str">
        <f>_xll.SNL.Clients.Office.Excel.Functions.SPG(A410, "IQ_INDUSTRY")</f>
        <v>#INVALID COMPANY ID</v>
      </c>
      <c r="J410" s="9" t="str">
        <f>_xll.SNL.Clients.Office.Excel.Functions.SPG(A410, "IQ_PRIMARY_INDUSTRY")</f>
        <v>#INVALID COMPANY ID</v>
      </c>
      <c r="K410" s="9" t="str">
        <f>_xll.SNL.Clients.Office.Excel.Functions.SPG(A410, "NAICS_CODE", "Primary")</f>
        <v>#INVALID COMPANY ID</v>
      </c>
      <c r="L410" s="9" t="str">
        <f>_xll.SNL.Clients.Office.Excel.Functions.SPG(A410, "SP_TOPICTAG")</f>
        <v>#INVALID COMPANY ID</v>
      </c>
      <c r="M410" s="5" t="str">
        <f>_xll.SNL.Clients.Office.Excel.Functions.SPG(A410, "SP_PCT_SHARES_OWNED_ALL_INSTITUTIONS")</f>
        <v>#INVALID COMPANY ID</v>
      </c>
      <c r="N410" s="9" t="str">
        <f>_xll.SNL.Clients.Office.Excel.Functions.SPG(A410, "RD_CREDIT_RATING_GLOBAL", "Issuer Credit Rating", "Local Currency LT|0")</f>
        <v>#INVALID COMPANY ID</v>
      </c>
      <c r="O410" s="9" t="str">
        <f>_xll.SNL.Clients.Office.Excel.Functions.SPG(A410, "RD_CWOL_GLOBAL", "Issuer Credit Rating", "Local Currency LT|0")</f>
        <v>#INVALID COMPANY ID</v>
      </c>
      <c r="P410" s="9" t="str">
        <f>_xll.SNL.Clients.Office.Excel.Functions.SPG(A410, "RD_RATING_ACTION_GLOBAL", "Issuer Credit Rating", "Local Currency LT|0")</f>
        <v>#INVALID COMPANY ID</v>
      </c>
      <c r="Q410" s="10" t="str">
        <f>_xll.SNL.Clients.Office.Excel.Functions.SPG(A410, "RD_LAST_REVIEW_DATE_GLOBAL", "Issuer Credit Rating", "Local Currency LT")</f>
        <v>#INVALID COMPANY ID</v>
      </c>
      <c r="R410" s="10" t="str">
        <f>_xll.SNL.Clients.Office.Excel.Functions.SPG(A410, "RD_CREDIT_RATING_DATE_GLOBAL", "Issuer Credit Rating", "Local Currency LT|0")</f>
        <v>#INVALID COMPANY ID</v>
      </c>
      <c r="S410" s="10" t="str">
        <f>_xll.SNL.Clients.Office.Excel.Functions.SPG(A410, "RD_CREDIT_WATCH_OUTLOOK_DATE_GLOBAL", "Issuer Credit Rating", "Local Currency LT|0")</f>
        <v>#INVALID COMPANY ID</v>
      </c>
    </row>
    <row r="411" spans="1:19">
      <c r="G411" s="9"/>
      <c r="H411" s="9"/>
      <c r="I411" s="9"/>
      <c r="J411" s="9"/>
      <c r="K411" s="9"/>
      <c r="L411" s="9"/>
      <c r="M411" s="5"/>
      <c r="N411" s="9"/>
      <c r="O411" s="9"/>
      <c r="P411" s="9"/>
      <c r="Q411" s="10"/>
      <c r="R411" s="10"/>
      <c r="S411" s="10"/>
    </row>
    <row r="412" spans="1:19">
      <c r="G412" s="9"/>
      <c r="H412" s="9"/>
      <c r="I412" s="9"/>
      <c r="J412" s="9"/>
      <c r="K412" s="9"/>
      <c r="L412" s="9"/>
      <c r="M412" s="5"/>
      <c r="N412" s="9"/>
      <c r="O412" s="9"/>
      <c r="P412" s="9"/>
      <c r="Q412" s="10"/>
      <c r="R412" s="10"/>
      <c r="S412" s="10"/>
    </row>
    <row r="413" spans="1:19">
      <c r="G413" s="9"/>
      <c r="H413" s="9"/>
      <c r="I413" s="9"/>
      <c r="J413" s="9"/>
      <c r="K413" s="9"/>
      <c r="L413" s="9"/>
      <c r="M413" s="5"/>
      <c r="N413" s="9"/>
      <c r="O413" s="9"/>
      <c r="P413" s="9"/>
      <c r="Q413" s="10"/>
      <c r="R413" s="10"/>
      <c r="S413" s="10"/>
    </row>
    <row r="414" spans="1:19">
      <c r="G414" s="9"/>
      <c r="H414" s="9"/>
      <c r="I414" s="9"/>
      <c r="J414" s="9"/>
      <c r="K414" s="9"/>
      <c r="L414" s="9"/>
      <c r="M414" s="5"/>
      <c r="N414" s="9"/>
      <c r="O414" s="9"/>
      <c r="P414" s="9"/>
      <c r="Q414" s="10"/>
      <c r="R414" s="10"/>
      <c r="S414" s="10"/>
    </row>
    <row r="415" spans="1:19">
      <c r="G415" s="9"/>
      <c r="H415" s="9"/>
      <c r="I415" s="9"/>
      <c r="J415" s="9"/>
      <c r="K415" s="9"/>
      <c r="L415" s="9"/>
      <c r="M415" s="5"/>
      <c r="N415" s="9"/>
      <c r="O415" s="9"/>
      <c r="P415" s="9"/>
      <c r="Q415" s="10"/>
      <c r="R415" s="10"/>
      <c r="S415" s="10"/>
    </row>
    <row r="416" spans="1:19">
      <c r="G416" s="9"/>
      <c r="H416" s="9"/>
      <c r="I416" s="9"/>
      <c r="J416" s="9"/>
      <c r="K416" s="9"/>
      <c r="L416" s="9"/>
      <c r="M416" s="5"/>
      <c r="N416" s="9"/>
      <c r="O416" s="9"/>
      <c r="P416" s="9"/>
      <c r="Q416" s="10"/>
      <c r="R416" s="10"/>
      <c r="S416" s="10"/>
    </row>
    <row r="417" spans="7:19">
      <c r="G417" s="9"/>
      <c r="H417" s="9"/>
      <c r="I417" s="9"/>
      <c r="J417" s="9"/>
      <c r="K417" s="9"/>
      <c r="L417" s="9"/>
      <c r="M417" s="5"/>
      <c r="N417" s="9"/>
      <c r="O417" s="9"/>
      <c r="P417" s="9"/>
      <c r="Q417" s="10"/>
      <c r="R417" s="10"/>
      <c r="S417" s="10"/>
    </row>
    <row r="418" spans="7:19">
      <c r="G418" s="9"/>
      <c r="H418" s="9"/>
      <c r="I418" s="9"/>
      <c r="J418" s="9"/>
      <c r="K418" s="9"/>
      <c r="L418" s="9"/>
      <c r="M418" s="5"/>
      <c r="N418" s="9"/>
      <c r="O418" s="9"/>
      <c r="P418" s="9"/>
      <c r="Q418" s="10"/>
      <c r="R418" s="10"/>
      <c r="S418" s="10"/>
    </row>
    <row r="419" spans="7:19">
      <c r="G419" s="9"/>
      <c r="H419" s="9"/>
      <c r="I419" s="9"/>
      <c r="J419" s="9"/>
      <c r="K419" s="9"/>
      <c r="L419" s="9"/>
      <c r="M419" s="5"/>
      <c r="N419" s="9"/>
      <c r="O419" s="9"/>
      <c r="P419" s="9"/>
      <c r="Q419" s="10"/>
      <c r="R419" s="10"/>
      <c r="S419" s="10"/>
    </row>
    <row r="420" spans="7:19">
      <c r="G420" s="9"/>
      <c r="H420" s="9"/>
      <c r="I420" s="9"/>
      <c r="J420" s="9"/>
      <c r="K420" s="9"/>
      <c r="L420" s="9"/>
      <c r="M420" s="5"/>
      <c r="N420" s="9"/>
      <c r="O420" s="9"/>
      <c r="P420" s="9"/>
      <c r="Q420" s="10"/>
      <c r="R420" s="10"/>
      <c r="S420" s="10"/>
    </row>
    <row r="421" spans="7:19">
      <c r="G421" s="9"/>
      <c r="H421" s="9"/>
      <c r="I421" s="9"/>
      <c r="J421" s="9"/>
      <c r="K421" s="9"/>
      <c r="L421" s="9"/>
      <c r="M421" s="5"/>
      <c r="N421" s="9"/>
      <c r="O421" s="9"/>
      <c r="P421" s="9"/>
      <c r="Q421" s="10"/>
      <c r="R421" s="10"/>
      <c r="S421" s="10"/>
    </row>
    <row r="422" spans="7:19">
      <c r="G422" s="9"/>
      <c r="H422" s="9"/>
      <c r="I422" s="9"/>
      <c r="J422" s="9"/>
      <c r="K422" s="9"/>
      <c r="L422" s="9"/>
      <c r="M422" s="5"/>
      <c r="N422" s="9"/>
      <c r="O422" s="9"/>
      <c r="P422" s="9"/>
      <c r="Q422" s="10"/>
      <c r="R422" s="10"/>
      <c r="S422" s="10"/>
    </row>
    <row r="423" spans="7:19">
      <c r="G423" s="9"/>
      <c r="H423" s="9"/>
      <c r="I423" s="9"/>
      <c r="J423" s="9"/>
      <c r="K423" s="9"/>
      <c r="L423" s="9"/>
      <c r="M423" s="5"/>
      <c r="N423" s="9"/>
      <c r="O423" s="9"/>
      <c r="P423" s="9"/>
      <c r="Q423" s="10"/>
      <c r="R423" s="10"/>
      <c r="S423" s="10"/>
    </row>
    <row r="424" spans="7:19">
      <c r="G424" s="9"/>
      <c r="H424" s="9"/>
      <c r="I424" s="9"/>
      <c r="J424" s="9"/>
      <c r="K424" s="9"/>
      <c r="L424" s="9"/>
      <c r="M424" s="5"/>
      <c r="N424" s="9"/>
      <c r="O424" s="9"/>
      <c r="P424" s="9"/>
      <c r="Q424" s="10"/>
      <c r="R424" s="10"/>
      <c r="S424" s="10"/>
    </row>
    <row r="425" spans="7:19">
      <c r="G425" s="9"/>
      <c r="H425" s="9"/>
      <c r="I425" s="9"/>
      <c r="J425" s="9"/>
      <c r="K425" s="9"/>
      <c r="L425" s="9"/>
      <c r="M425" s="5"/>
      <c r="N425" s="9"/>
      <c r="O425" s="9"/>
      <c r="P425" s="9"/>
      <c r="Q425" s="10"/>
      <c r="R425" s="10"/>
      <c r="S425" s="10"/>
    </row>
    <row r="426" spans="7:19">
      <c r="G426" s="9"/>
      <c r="H426" s="9"/>
      <c r="I426" s="9"/>
      <c r="J426" s="9"/>
      <c r="K426" s="9"/>
      <c r="L426" s="9"/>
      <c r="M426" s="5"/>
      <c r="N426" s="9"/>
      <c r="O426" s="9"/>
      <c r="P426" s="9"/>
      <c r="Q426" s="10"/>
      <c r="R426" s="10"/>
      <c r="S426" s="10"/>
    </row>
    <row r="427" spans="7:19">
      <c r="G427" s="9"/>
      <c r="H427" s="9"/>
      <c r="I427" s="9"/>
      <c r="J427" s="9"/>
      <c r="K427" s="9"/>
      <c r="L427" s="9"/>
      <c r="M427" s="5"/>
      <c r="N427" s="9"/>
      <c r="O427" s="9"/>
      <c r="P427" s="9"/>
      <c r="Q427" s="10"/>
      <c r="R427" s="10"/>
      <c r="S427" s="10"/>
    </row>
    <row r="428" spans="7:19">
      <c r="G428" s="9"/>
      <c r="H428" s="9"/>
      <c r="I428" s="9"/>
      <c r="J428" s="9"/>
      <c r="K428" s="9"/>
      <c r="L428" s="9"/>
      <c r="M428" s="5"/>
      <c r="N428" s="9"/>
      <c r="O428" s="9"/>
      <c r="P428" s="9"/>
      <c r="Q428" s="10"/>
      <c r="R428" s="10"/>
      <c r="S428" s="10"/>
    </row>
    <row r="429" spans="7:19">
      <c r="G429" s="9"/>
      <c r="H429" s="9"/>
      <c r="I429" s="9"/>
      <c r="J429" s="9"/>
      <c r="K429" s="9"/>
      <c r="L429" s="9"/>
      <c r="M429" s="5"/>
      <c r="N429" s="9"/>
      <c r="O429" s="9"/>
      <c r="P429" s="9"/>
      <c r="Q429" s="10"/>
      <c r="R429" s="10"/>
      <c r="S429" s="10"/>
    </row>
    <row r="430" spans="7:19">
      <c r="G430" s="9"/>
      <c r="H430" s="9"/>
      <c r="I430" s="9"/>
      <c r="J430" s="9"/>
      <c r="K430" s="9"/>
      <c r="L430" s="9"/>
      <c r="M430" s="5"/>
      <c r="N430" s="9"/>
      <c r="O430" s="9"/>
      <c r="P430" s="9"/>
      <c r="Q430" s="10"/>
      <c r="R430" s="10"/>
      <c r="S430" s="10"/>
    </row>
    <row r="431" spans="7:19">
      <c r="G431" s="9"/>
      <c r="H431" s="9"/>
      <c r="I431" s="9"/>
      <c r="J431" s="9"/>
      <c r="K431" s="9"/>
      <c r="L431" s="9"/>
      <c r="M431" s="5"/>
      <c r="N431" s="9"/>
      <c r="O431" s="9"/>
      <c r="P431" s="9"/>
      <c r="Q431" s="10"/>
      <c r="R431" s="10"/>
      <c r="S431" s="10"/>
    </row>
    <row r="432" spans="7:19">
      <c r="G432" s="9"/>
      <c r="H432" s="9"/>
      <c r="I432" s="9"/>
      <c r="J432" s="9"/>
      <c r="K432" s="9"/>
      <c r="L432" s="9"/>
      <c r="M432" s="5"/>
      <c r="N432" s="9"/>
      <c r="O432" s="9"/>
      <c r="P432" s="9"/>
      <c r="Q432" s="10"/>
      <c r="R432" s="10"/>
      <c r="S432" s="10"/>
    </row>
    <row r="433" spans="7:19">
      <c r="G433" s="9"/>
      <c r="H433" s="9"/>
      <c r="I433" s="9"/>
      <c r="J433" s="9"/>
      <c r="K433" s="9"/>
      <c r="L433" s="9"/>
      <c r="M433" s="5"/>
      <c r="N433" s="9"/>
      <c r="O433" s="9"/>
      <c r="P433" s="9"/>
      <c r="Q433" s="10"/>
      <c r="R433" s="10"/>
      <c r="S433" s="10"/>
    </row>
    <row r="434" spans="7:19">
      <c r="G434" s="9"/>
      <c r="H434" s="9"/>
      <c r="I434" s="9"/>
      <c r="J434" s="9"/>
      <c r="K434" s="9"/>
      <c r="L434" s="9"/>
      <c r="M434" s="5"/>
      <c r="N434" s="9"/>
      <c r="O434" s="9"/>
      <c r="P434" s="9"/>
      <c r="Q434" s="10"/>
      <c r="R434" s="10"/>
      <c r="S434" s="10"/>
    </row>
    <row r="435" spans="7:19">
      <c r="G435" s="9"/>
      <c r="H435" s="9"/>
      <c r="I435" s="9"/>
      <c r="J435" s="9"/>
      <c r="K435" s="9"/>
      <c r="L435" s="9"/>
      <c r="M435" s="5"/>
      <c r="N435" s="9"/>
      <c r="O435" s="9"/>
      <c r="P435" s="9"/>
      <c r="Q435" s="10"/>
      <c r="R435" s="10"/>
      <c r="S435" s="10"/>
    </row>
    <row r="436" spans="7:19">
      <c r="G436" s="9"/>
      <c r="H436" s="9"/>
      <c r="I436" s="9"/>
      <c r="J436" s="9"/>
      <c r="K436" s="9"/>
      <c r="L436" s="9"/>
      <c r="M436" s="5"/>
      <c r="N436" s="9"/>
      <c r="O436" s="9"/>
      <c r="P436" s="9"/>
      <c r="Q436" s="10"/>
      <c r="R436" s="10"/>
      <c r="S436" s="10"/>
    </row>
    <row r="437" spans="7:19">
      <c r="G437" s="9"/>
      <c r="H437" s="9"/>
      <c r="I437" s="9"/>
      <c r="J437" s="9"/>
      <c r="K437" s="9"/>
      <c r="L437" s="9"/>
      <c r="M437" s="5"/>
      <c r="N437" s="9"/>
      <c r="O437" s="9"/>
      <c r="P437" s="9"/>
      <c r="Q437" s="10"/>
      <c r="R437" s="10"/>
      <c r="S437" s="10"/>
    </row>
    <row r="438" spans="7:19">
      <c r="G438" s="9"/>
      <c r="H438" s="9"/>
      <c r="I438" s="9"/>
      <c r="J438" s="9"/>
      <c r="K438" s="9"/>
      <c r="L438" s="9"/>
      <c r="M438" s="5"/>
      <c r="N438" s="9"/>
      <c r="O438" s="9"/>
      <c r="P438" s="9"/>
      <c r="Q438" s="10"/>
      <c r="R438" s="10"/>
      <c r="S438" s="10"/>
    </row>
    <row r="439" spans="7:19">
      <c r="G439" s="9"/>
      <c r="H439" s="9"/>
      <c r="I439" s="9"/>
      <c r="J439" s="9"/>
      <c r="K439" s="9"/>
      <c r="L439" s="9"/>
      <c r="M439" s="5"/>
      <c r="N439" s="9"/>
      <c r="O439" s="9"/>
      <c r="P439" s="9"/>
      <c r="Q439" s="10"/>
      <c r="R439" s="10"/>
      <c r="S439" s="10"/>
    </row>
    <row r="440" spans="7:19">
      <c r="G440" s="9"/>
      <c r="H440" s="9"/>
      <c r="I440" s="9"/>
      <c r="J440" s="9"/>
      <c r="K440" s="9"/>
      <c r="L440" s="9"/>
      <c r="M440" s="5"/>
      <c r="N440" s="9"/>
      <c r="O440" s="9"/>
      <c r="P440" s="9"/>
      <c r="Q440" s="10"/>
      <c r="R440" s="10"/>
      <c r="S440" s="10"/>
    </row>
    <row r="441" spans="7:19">
      <c r="G441" s="9"/>
      <c r="H441" s="9"/>
      <c r="I441" s="9"/>
      <c r="J441" s="9"/>
      <c r="K441" s="9"/>
      <c r="L441" s="9"/>
      <c r="M441" s="5"/>
      <c r="N441" s="9"/>
      <c r="O441" s="9"/>
      <c r="P441" s="9"/>
      <c r="Q441" s="10"/>
      <c r="R441" s="10"/>
      <c r="S441" s="10"/>
    </row>
    <row r="442" spans="7:19">
      <c r="G442" s="9"/>
      <c r="H442" s="9"/>
      <c r="I442" s="9"/>
      <c r="J442" s="9"/>
      <c r="K442" s="9"/>
      <c r="L442" s="9"/>
      <c r="M442" s="5"/>
      <c r="N442" s="9"/>
      <c r="O442" s="9"/>
      <c r="P442" s="9"/>
      <c r="Q442" s="10"/>
      <c r="R442" s="10"/>
      <c r="S442" s="10"/>
    </row>
    <row r="443" spans="7:19">
      <c r="G443" s="9"/>
      <c r="H443" s="9"/>
      <c r="I443" s="9"/>
      <c r="J443" s="9"/>
      <c r="K443" s="9"/>
      <c r="L443" s="9"/>
      <c r="M443" s="5"/>
      <c r="N443" s="9"/>
      <c r="O443" s="9"/>
      <c r="P443" s="9"/>
      <c r="Q443" s="10"/>
      <c r="R443" s="10"/>
      <c r="S443" s="10"/>
    </row>
    <row r="444" spans="7:19">
      <c r="G444" s="9"/>
      <c r="H444" s="9"/>
      <c r="I444" s="9"/>
      <c r="J444" s="9"/>
      <c r="K444" s="9"/>
      <c r="L444" s="9"/>
      <c r="M444" s="5"/>
      <c r="N444" s="9"/>
      <c r="O444" s="9"/>
      <c r="P444" s="9"/>
      <c r="Q444" s="10"/>
      <c r="R444" s="10"/>
      <c r="S444" s="10"/>
    </row>
    <row r="445" spans="7:19">
      <c r="G445" s="9"/>
      <c r="H445" s="9"/>
      <c r="I445" s="9"/>
      <c r="J445" s="9"/>
      <c r="K445" s="9"/>
      <c r="L445" s="9"/>
      <c r="M445" s="5"/>
      <c r="N445" s="9"/>
      <c r="O445" s="9"/>
      <c r="P445" s="9"/>
      <c r="Q445" s="10"/>
      <c r="R445" s="10"/>
      <c r="S445" s="10"/>
    </row>
    <row r="446" spans="7:19">
      <c r="G446" s="9"/>
      <c r="H446" s="9"/>
      <c r="I446" s="9"/>
      <c r="J446" s="9"/>
      <c r="K446" s="9"/>
      <c r="L446" s="9"/>
      <c r="M446" s="5"/>
      <c r="N446" s="9"/>
      <c r="O446" s="9"/>
      <c r="P446" s="9"/>
      <c r="Q446" s="10"/>
      <c r="R446" s="10"/>
      <c r="S446" s="10"/>
    </row>
    <row r="447" spans="7:19">
      <c r="G447" s="9"/>
      <c r="H447" s="9"/>
      <c r="I447" s="9"/>
      <c r="J447" s="9"/>
      <c r="K447" s="9"/>
      <c r="L447" s="9"/>
      <c r="M447" s="5"/>
      <c r="N447" s="9"/>
      <c r="O447" s="9"/>
      <c r="P447" s="9"/>
      <c r="Q447" s="10"/>
      <c r="R447" s="10"/>
      <c r="S447" s="10"/>
    </row>
    <row r="448" spans="7:19">
      <c r="G448" s="9"/>
      <c r="H448" s="9"/>
      <c r="I448" s="9"/>
      <c r="J448" s="9"/>
      <c r="K448" s="9"/>
      <c r="L448" s="9"/>
      <c r="M448" s="5"/>
      <c r="N448" s="9"/>
      <c r="O448" s="9"/>
      <c r="P448" s="9"/>
      <c r="Q448" s="10"/>
      <c r="R448" s="10"/>
      <c r="S448" s="10"/>
    </row>
    <row r="449" spans="7:19">
      <c r="G449" s="9"/>
      <c r="H449" s="9"/>
      <c r="I449" s="9"/>
      <c r="J449" s="9"/>
      <c r="K449" s="9"/>
      <c r="L449" s="9"/>
      <c r="M449" s="5"/>
      <c r="N449" s="9"/>
      <c r="O449" s="9"/>
      <c r="P449" s="9"/>
      <c r="Q449" s="10"/>
      <c r="R449" s="10"/>
      <c r="S449" s="10"/>
    </row>
    <row r="450" spans="7:19">
      <c r="G450" s="9"/>
      <c r="H450" s="9"/>
      <c r="I450" s="9"/>
      <c r="J450" s="9"/>
      <c r="K450" s="9"/>
      <c r="L450" s="9"/>
      <c r="M450" s="5"/>
      <c r="N450" s="9"/>
      <c r="O450" s="9"/>
      <c r="P450" s="9"/>
      <c r="Q450" s="10"/>
      <c r="R450" s="10"/>
      <c r="S450" s="10"/>
    </row>
    <row r="451" spans="7:19">
      <c r="G451" s="9"/>
      <c r="H451" s="9"/>
      <c r="I451" s="9"/>
      <c r="J451" s="9"/>
      <c r="K451" s="9"/>
      <c r="L451" s="9"/>
      <c r="M451" s="5"/>
      <c r="N451" s="9"/>
      <c r="O451" s="9"/>
      <c r="P451" s="9"/>
      <c r="Q451" s="10"/>
      <c r="R451" s="10"/>
      <c r="S451" s="10"/>
    </row>
    <row r="452" spans="7:19">
      <c r="G452" s="9"/>
      <c r="H452" s="9"/>
      <c r="I452" s="9"/>
      <c r="J452" s="9"/>
      <c r="K452" s="9"/>
      <c r="L452" s="9"/>
      <c r="M452" s="5"/>
      <c r="N452" s="9"/>
      <c r="O452" s="9"/>
      <c r="P452" s="9"/>
      <c r="Q452" s="10"/>
      <c r="R452" s="10"/>
      <c r="S452" s="10"/>
    </row>
    <row r="453" spans="7:19">
      <c r="G453" s="9"/>
      <c r="H453" s="9"/>
      <c r="I453" s="9"/>
      <c r="J453" s="9"/>
      <c r="K453" s="9"/>
      <c r="L453" s="9"/>
      <c r="M453" s="5"/>
      <c r="N453" s="9"/>
      <c r="O453" s="9"/>
      <c r="P453" s="9"/>
      <c r="Q453" s="10"/>
      <c r="R453" s="10"/>
      <c r="S453" s="10"/>
    </row>
    <row r="454" spans="7:19">
      <c r="G454" s="9"/>
      <c r="H454" s="9"/>
      <c r="I454" s="9"/>
      <c r="J454" s="9"/>
      <c r="K454" s="9"/>
      <c r="L454" s="9"/>
      <c r="M454" s="5"/>
      <c r="N454" s="9"/>
      <c r="O454" s="9"/>
      <c r="P454" s="9"/>
      <c r="Q454" s="10"/>
      <c r="R454" s="10"/>
      <c r="S454" s="10"/>
    </row>
    <row r="455" spans="7:19">
      <c r="G455" s="9"/>
      <c r="H455" s="9"/>
      <c r="I455" s="9"/>
      <c r="J455" s="9"/>
      <c r="K455" s="9"/>
      <c r="L455" s="9"/>
      <c r="M455" s="5"/>
      <c r="N455" s="9"/>
      <c r="O455" s="9"/>
      <c r="P455" s="9"/>
      <c r="Q455" s="10"/>
      <c r="R455" s="10"/>
      <c r="S455" s="10"/>
    </row>
    <row r="456" spans="7:19">
      <c r="G456" s="9"/>
      <c r="H456" s="9"/>
      <c r="I456" s="9"/>
      <c r="J456" s="9"/>
      <c r="K456" s="9"/>
      <c r="L456" s="9"/>
      <c r="M456" s="5"/>
      <c r="N456" s="9"/>
      <c r="O456" s="9"/>
      <c r="P456" s="9"/>
      <c r="Q456" s="10"/>
      <c r="R456" s="10"/>
      <c r="S456" s="10"/>
    </row>
    <row r="457" spans="7:19">
      <c r="G457" s="9"/>
      <c r="H457" s="9"/>
      <c r="I457" s="9"/>
      <c r="J457" s="9"/>
      <c r="K457" s="9"/>
      <c r="L457" s="9"/>
      <c r="M457" s="5"/>
      <c r="N457" s="9"/>
      <c r="O457" s="9"/>
      <c r="P457" s="9"/>
      <c r="Q457" s="10"/>
      <c r="R457" s="10"/>
      <c r="S457" s="10"/>
    </row>
    <row r="458" spans="7:19">
      <c r="G458" s="9"/>
      <c r="H458" s="9"/>
      <c r="I458" s="9"/>
      <c r="J458" s="9"/>
      <c r="K458" s="9"/>
      <c r="L458" s="9"/>
      <c r="M458" s="5"/>
      <c r="N458" s="9"/>
      <c r="O458" s="9"/>
      <c r="P458" s="9"/>
      <c r="Q458" s="10"/>
      <c r="R458" s="10"/>
      <c r="S458" s="10"/>
    </row>
    <row r="459" spans="7:19">
      <c r="G459" s="9"/>
      <c r="H459" s="9"/>
      <c r="I459" s="9"/>
      <c r="J459" s="9"/>
      <c r="K459" s="9"/>
      <c r="L459" s="9"/>
      <c r="M459" s="5"/>
      <c r="N459" s="9"/>
      <c r="O459" s="9"/>
      <c r="P459" s="9"/>
      <c r="Q459" s="10"/>
      <c r="R459" s="10"/>
      <c r="S459" s="10"/>
    </row>
    <row r="460" spans="7:19">
      <c r="G460" s="9"/>
      <c r="H460" s="9"/>
      <c r="I460" s="9"/>
      <c r="J460" s="9"/>
      <c r="K460" s="9"/>
      <c r="L460" s="9"/>
      <c r="M460" s="5"/>
      <c r="N460" s="9"/>
      <c r="O460" s="9"/>
      <c r="P460" s="9"/>
      <c r="Q460" s="10"/>
      <c r="R460" s="10"/>
      <c r="S460" s="10"/>
    </row>
    <row r="461" spans="7:19">
      <c r="G461" s="9"/>
      <c r="H461" s="9"/>
      <c r="I461" s="9"/>
      <c r="J461" s="9"/>
      <c r="K461" s="9"/>
      <c r="L461" s="9"/>
      <c r="M461" s="5"/>
      <c r="N461" s="9"/>
      <c r="O461" s="9"/>
      <c r="P461" s="9"/>
      <c r="Q461" s="10"/>
      <c r="R461" s="10"/>
      <c r="S461" s="10"/>
    </row>
    <row r="462" spans="7:19">
      <c r="G462" s="9"/>
      <c r="H462" s="9"/>
      <c r="I462" s="9"/>
      <c r="J462" s="9"/>
      <c r="K462" s="9"/>
      <c r="L462" s="9"/>
      <c r="M462" s="5"/>
      <c r="N462" s="9"/>
      <c r="O462" s="9"/>
      <c r="P462" s="9"/>
      <c r="Q462" s="10"/>
      <c r="R462" s="10"/>
      <c r="S462" s="10"/>
    </row>
    <row r="463" spans="7:19">
      <c r="G463" s="9"/>
      <c r="H463" s="9"/>
      <c r="I463" s="9"/>
      <c r="J463" s="9"/>
      <c r="K463" s="9"/>
      <c r="L463" s="9"/>
      <c r="M463" s="5"/>
      <c r="N463" s="9"/>
      <c r="O463" s="9"/>
      <c r="P463" s="9"/>
      <c r="Q463" s="10"/>
      <c r="R463" s="10"/>
      <c r="S463" s="10"/>
    </row>
    <row r="464" spans="7:19">
      <c r="G464" s="9"/>
      <c r="H464" s="9"/>
      <c r="I464" s="9"/>
      <c r="J464" s="9"/>
      <c r="K464" s="9"/>
      <c r="L464" s="9"/>
      <c r="M464" s="5"/>
      <c r="N464" s="9"/>
      <c r="O464" s="9"/>
      <c r="P464" s="9"/>
      <c r="Q464" s="10"/>
      <c r="R464" s="10"/>
      <c r="S464" s="10"/>
    </row>
    <row r="465" spans="7:19">
      <c r="G465" s="9"/>
      <c r="H465" s="9"/>
      <c r="I465" s="9"/>
      <c r="J465" s="9"/>
      <c r="K465" s="9"/>
      <c r="L465" s="9"/>
      <c r="M465" s="5"/>
      <c r="N465" s="9"/>
      <c r="O465" s="9"/>
      <c r="P465" s="9"/>
      <c r="Q465" s="10"/>
      <c r="R465" s="10"/>
      <c r="S465" s="10"/>
    </row>
    <row r="466" spans="7:19">
      <c r="G466" s="9"/>
      <c r="H466" s="9"/>
      <c r="I466" s="9"/>
      <c r="J466" s="9"/>
      <c r="K466" s="9"/>
      <c r="L466" s="9"/>
      <c r="M466" s="5"/>
      <c r="N466" s="9"/>
      <c r="O466" s="9"/>
      <c r="P466" s="9"/>
      <c r="Q466" s="10"/>
      <c r="R466" s="10"/>
      <c r="S466" s="10"/>
    </row>
    <row r="467" spans="7:19">
      <c r="G467" s="9"/>
      <c r="H467" s="9"/>
      <c r="I467" s="9"/>
      <c r="J467" s="9"/>
      <c r="K467" s="9"/>
      <c r="L467" s="9"/>
      <c r="M467" s="5"/>
      <c r="N467" s="9"/>
      <c r="O467" s="9"/>
      <c r="P467" s="9"/>
      <c r="Q467" s="10"/>
      <c r="R467" s="10"/>
      <c r="S467" s="10"/>
    </row>
    <row r="468" spans="7:19">
      <c r="G468" s="9"/>
      <c r="H468" s="9"/>
      <c r="I468" s="9"/>
      <c r="J468" s="9"/>
      <c r="K468" s="9"/>
      <c r="L468" s="9"/>
      <c r="M468" s="5"/>
      <c r="N468" s="9"/>
      <c r="O468" s="9"/>
      <c r="P468" s="9"/>
      <c r="Q468" s="10"/>
      <c r="R468" s="10"/>
      <c r="S468" s="10"/>
    </row>
    <row r="469" spans="7:19">
      <c r="G469" s="9"/>
      <c r="H469" s="9"/>
      <c r="I469" s="9"/>
      <c r="J469" s="9"/>
      <c r="K469" s="9"/>
      <c r="L469" s="9"/>
      <c r="M469" s="5"/>
      <c r="N469" s="9"/>
      <c r="O469" s="9"/>
      <c r="P469" s="9"/>
      <c r="Q469" s="10"/>
      <c r="R469" s="10"/>
      <c r="S469" s="10"/>
    </row>
    <row r="470" spans="7:19">
      <c r="G470" s="9"/>
      <c r="H470" s="9"/>
      <c r="I470" s="9"/>
      <c r="J470" s="9"/>
      <c r="K470" s="9"/>
      <c r="L470" s="9"/>
      <c r="M470" s="5"/>
      <c r="N470" s="9"/>
      <c r="O470" s="9"/>
      <c r="P470" s="9"/>
      <c r="Q470" s="10"/>
      <c r="R470" s="10"/>
      <c r="S470" s="10"/>
    </row>
    <row r="471" spans="7:19">
      <c r="G471" s="9"/>
      <c r="H471" s="9"/>
      <c r="I471" s="9"/>
      <c r="J471" s="9"/>
      <c r="K471" s="9"/>
      <c r="L471" s="9"/>
      <c r="M471" s="5"/>
      <c r="N471" s="9"/>
      <c r="O471" s="9"/>
      <c r="P471" s="9"/>
      <c r="Q471" s="10"/>
      <c r="R471" s="10"/>
      <c r="S471" s="10"/>
    </row>
    <row r="472" spans="7:19">
      <c r="G472" s="9"/>
      <c r="H472" s="9"/>
      <c r="I472" s="9"/>
      <c r="J472" s="9"/>
      <c r="K472" s="9"/>
      <c r="L472" s="9"/>
      <c r="M472" s="5"/>
      <c r="N472" s="9"/>
      <c r="O472" s="9"/>
      <c r="P472" s="9"/>
      <c r="Q472" s="10"/>
      <c r="R472" s="10"/>
      <c r="S472" s="10"/>
    </row>
    <row r="473" spans="7:19">
      <c r="G473" s="9"/>
      <c r="H473" s="9"/>
      <c r="I473" s="9"/>
      <c r="J473" s="9"/>
      <c r="K473" s="9"/>
      <c r="L473" s="9"/>
      <c r="M473" s="5"/>
      <c r="N473" s="9"/>
      <c r="O473" s="9"/>
      <c r="P473" s="9"/>
      <c r="Q473" s="10"/>
      <c r="R473" s="10"/>
      <c r="S473" s="10"/>
    </row>
    <row r="474" spans="7:19">
      <c r="G474" s="9"/>
      <c r="H474" s="9"/>
      <c r="I474" s="9"/>
      <c r="J474" s="9"/>
      <c r="K474" s="9"/>
      <c r="L474" s="9"/>
      <c r="M474" s="5"/>
      <c r="N474" s="9"/>
      <c r="O474" s="9"/>
      <c r="P474" s="9"/>
      <c r="Q474" s="10"/>
      <c r="R474" s="10"/>
      <c r="S474" s="10"/>
    </row>
    <row r="475" spans="7:19">
      <c r="G475" s="9"/>
      <c r="H475" s="9"/>
      <c r="I475" s="9"/>
      <c r="J475" s="9"/>
      <c r="K475" s="9"/>
      <c r="L475" s="9"/>
      <c r="M475" s="5"/>
      <c r="N475" s="9"/>
      <c r="O475" s="9"/>
      <c r="P475" s="9"/>
      <c r="Q475" s="10"/>
      <c r="R475" s="10"/>
      <c r="S475" s="10"/>
    </row>
    <row r="476" spans="7:19">
      <c r="G476" s="9"/>
      <c r="H476" s="9"/>
      <c r="I476" s="9"/>
      <c r="J476" s="9"/>
      <c r="K476" s="9"/>
      <c r="L476" s="9"/>
      <c r="M476" s="5"/>
      <c r="N476" s="9"/>
      <c r="O476" s="9"/>
      <c r="P476" s="9"/>
      <c r="Q476" s="10"/>
      <c r="R476" s="10"/>
      <c r="S476" s="10"/>
    </row>
    <row r="477" spans="7:19">
      <c r="G477" s="9"/>
      <c r="H477" s="9"/>
      <c r="I477" s="9"/>
      <c r="J477" s="9"/>
      <c r="K477" s="9"/>
      <c r="L477" s="9"/>
      <c r="M477" s="5"/>
      <c r="N477" s="9"/>
      <c r="O477" s="9"/>
      <c r="P477" s="9"/>
      <c r="Q477" s="10"/>
      <c r="R477" s="10"/>
      <c r="S477" s="10"/>
    </row>
    <row r="478" spans="7:19">
      <c r="G478" s="9"/>
      <c r="H478" s="9"/>
      <c r="I478" s="9"/>
      <c r="J478" s="9"/>
      <c r="K478" s="9"/>
      <c r="L478" s="9"/>
      <c r="M478" s="5"/>
      <c r="N478" s="9"/>
      <c r="O478" s="9"/>
      <c r="P478" s="9"/>
      <c r="Q478" s="10"/>
      <c r="R478" s="10"/>
      <c r="S478" s="10"/>
    </row>
    <row r="479" spans="7:19">
      <c r="G479" s="9"/>
      <c r="H479" s="9"/>
      <c r="I479" s="9"/>
      <c r="J479" s="9"/>
      <c r="K479" s="9"/>
      <c r="L479" s="9"/>
      <c r="M479" s="5"/>
      <c r="N479" s="9"/>
      <c r="O479" s="9"/>
      <c r="P479" s="9"/>
      <c r="Q479" s="10"/>
      <c r="R479" s="10"/>
      <c r="S479" s="10"/>
    </row>
    <row r="480" spans="7:19">
      <c r="G480" s="9"/>
      <c r="H480" s="9"/>
      <c r="I480" s="9"/>
      <c r="J480" s="9"/>
      <c r="K480" s="9"/>
      <c r="L480" s="9"/>
      <c r="M480" s="5"/>
      <c r="N480" s="9"/>
      <c r="O480" s="9"/>
      <c r="P480" s="9"/>
      <c r="Q480" s="10"/>
      <c r="R480" s="10"/>
      <c r="S480" s="10"/>
    </row>
    <row r="481" spans="7:19">
      <c r="G481" s="9"/>
      <c r="H481" s="9"/>
      <c r="I481" s="9"/>
      <c r="J481" s="9"/>
      <c r="K481" s="9"/>
      <c r="L481" s="9"/>
      <c r="M481" s="5"/>
      <c r="N481" s="9"/>
      <c r="O481" s="9"/>
      <c r="P481" s="9"/>
      <c r="Q481" s="10"/>
      <c r="R481" s="10"/>
      <c r="S481" s="10"/>
    </row>
    <row r="482" spans="7:19">
      <c r="G482" s="9"/>
      <c r="H482" s="9"/>
      <c r="I482" s="9"/>
      <c r="J482" s="9"/>
      <c r="K482" s="9"/>
      <c r="L482" s="9"/>
      <c r="M482" s="5"/>
      <c r="N482" s="9"/>
      <c r="O482" s="9"/>
      <c r="P482" s="9"/>
      <c r="Q482" s="10"/>
      <c r="R482" s="10"/>
      <c r="S482" s="10"/>
    </row>
    <row r="483" spans="7:19">
      <c r="G483" s="9"/>
      <c r="H483" s="9"/>
      <c r="I483" s="9"/>
      <c r="J483" s="9"/>
      <c r="K483" s="9"/>
      <c r="L483" s="9"/>
      <c r="M483" s="5"/>
      <c r="N483" s="9"/>
      <c r="O483" s="9"/>
      <c r="P483" s="9"/>
      <c r="Q483" s="10"/>
      <c r="R483" s="10"/>
      <c r="S483" s="10"/>
    </row>
    <row r="484" spans="7:19">
      <c r="G484" s="9"/>
      <c r="H484" s="9"/>
      <c r="I484" s="9"/>
      <c r="J484" s="9"/>
      <c r="K484" s="9"/>
      <c r="L484" s="9"/>
      <c r="M484" s="5"/>
      <c r="N484" s="9"/>
      <c r="O484" s="9"/>
      <c r="P484" s="9"/>
      <c r="Q484" s="10"/>
      <c r="R484" s="10"/>
      <c r="S484" s="10"/>
    </row>
    <row r="485" spans="7:19">
      <c r="G485" s="9"/>
      <c r="H485" s="9"/>
      <c r="I485" s="9"/>
      <c r="J485" s="9"/>
      <c r="K485" s="9"/>
      <c r="L485" s="9"/>
      <c r="M485" s="5"/>
      <c r="N485" s="9"/>
      <c r="O485" s="9"/>
      <c r="P485" s="9"/>
      <c r="Q485" s="10"/>
      <c r="R485" s="10"/>
      <c r="S485" s="10"/>
    </row>
    <row r="486" spans="7:19">
      <c r="G486" s="9"/>
      <c r="H486" s="9"/>
      <c r="I486" s="9"/>
      <c r="J486" s="9"/>
      <c r="K486" s="9"/>
      <c r="L486" s="9"/>
      <c r="M486" s="5"/>
      <c r="N486" s="9"/>
      <c r="O486" s="9"/>
      <c r="P486" s="9"/>
      <c r="Q486" s="10"/>
      <c r="R486" s="10"/>
      <c r="S486" s="10"/>
    </row>
    <row r="487" spans="7:19">
      <c r="G487" s="9"/>
      <c r="H487" s="9"/>
      <c r="I487" s="9"/>
      <c r="J487" s="9"/>
      <c r="K487" s="9"/>
      <c r="L487" s="9"/>
      <c r="M487" s="5"/>
      <c r="N487" s="9"/>
      <c r="O487" s="9"/>
      <c r="P487" s="9"/>
      <c r="Q487" s="10"/>
      <c r="R487" s="10"/>
      <c r="S487" s="10"/>
    </row>
    <row r="488" spans="7:19">
      <c r="G488" s="9"/>
      <c r="H488" s="9"/>
      <c r="I488" s="9"/>
      <c r="J488" s="9"/>
      <c r="K488" s="9"/>
      <c r="L488" s="9"/>
      <c r="M488" s="5"/>
      <c r="N488" s="9"/>
      <c r="O488" s="9"/>
      <c r="P488" s="9"/>
      <c r="Q488" s="10"/>
      <c r="R488" s="10"/>
      <c r="S488" s="10"/>
    </row>
    <row r="489" spans="7:19">
      <c r="G489" s="9"/>
      <c r="H489" s="9"/>
      <c r="I489" s="9"/>
      <c r="J489" s="9"/>
      <c r="K489" s="9"/>
      <c r="L489" s="9"/>
      <c r="M489" s="5"/>
      <c r="N489" s="9"/>
      <c r="O489" s="9"/>
      <c r="P489" s="9"/>
      <c r="Q489" s="10"/>
      <c r="R489" s="10"/>
      <c r="S489" s="10"/>
    </row>
    <row r="490" spans="7:19">
      <c r="G490" s="9"/>
      <c r="H490" s="9"/>
      <c r="I490" s="9"/>
      <c r="J490" s="9"/>
      <c r="K490" s="9"/>
      <c r="L490" s="9"/>
      <c r="M490" s="5"/>
      <c r="N490" s="9"/>
      <c r="O490" s="9"/>
      <c r="P490" s="9"/>
      <c r="Q490" s="10"/>
      <c r="R490" s="10"/>
      <c r="S490" s="10"/>
    </row>
    <row r="491" spans="7:19">
      <c r="G491" s="9"/>
      <c r="H491" s="9"/>
      <c r="I491" s="9"/>
      <c r="J491" s="9"/>
      <c r="K491" s="9"/>
      <c r="L491" s="9"/>
      <c r="M491" s="5"/>
      <c r="N491" s="9"/>
      <c r="O491" s="9"/>
      <c r="P491" s="9"/>
      <c r="Q491" s="10"/>
      <c r="R491" s="10"/>
      <c r="S491" s="10"/>
    </row>
    <row r="492" spans="7:19">
      <c r="G492" s="9"/>
      <c r="H492" s="9"/>
      <c r="I492" s="9"/>
      <c r="J492" s="9"/>
      <c r="K492" s="9"/>
      <c r="L492" s="9"/>
      <c r="M492" s="5"/>
      <c r="N492" s="9"/>
      <c r="O492" s="9"/>
      <c r="P492" s="9"/>
      <c r="Q492" s="10"/>
      <c r="R492" s="10"/>
      <c r="S492" s="10"/>
    </row>
    <row r="493" spans="7:19">
      <c r="G493" s="9"/>
      <c r="H493" s="9"/>
      <c r="I493" s="9"/>
      <c r="J493" s="9"/>
      <c r="K493" s="9"/>
      <c r="L493" s="9"/>
      <c r="M493" s="5"/>
      <c r="N493" s="9"/>
      <c r="O493" s="9"/>
      <c r="P493" s="9"/>
      <c r="Q493" s="10"/>
      <c r="R493" s="10"/>
      <c r="S493" s="10"/>
    </row>
    <row r="494" spans="7:19">
      <c r="G494" s="9"/>
      <c r="H494" s="9"/>
      <c r="I494" s="9"/>
      <c r="J494" s="9"/>
      <c r="K494" s="9"/>
      <c r="L494" s="9"/>
      <c r="M494" s="5"/>
      <c r="N494" s="9"/>
      <c r="O494" s="9"/>
      <c r="P494" s="9"/>
      <c r="Q494" s="10"/>
      <c r="R494" s="10"/>
      <c r="S494" s="10"/>
    </row>
    <row r="495" spans="7:19">
      <c r="G495" s="9"/>
      <c r="H495" s="9"/>
      <c r="I495" s="9"/>
      <c r="J495" s="9"/>
      <c r="K495" s="9"/>
      <c r="L495" s="9"/>
      <c r="M495" s="5"/>
      <c r="N495" s="9"/>
      <c r="O495" s="9"/>
      <c r="P495" s="9"/>
      <c r="Q495" s="10"/>
      <c r="R495" s="10"/>
      <c r="S495" s="10"/>
    </row>
    <row r="496" spans="7:19">
      <c r="G496" s="9"/>
      <c r="H496" s="9"/>
      <c r="I496" s="9"/>
      <c r="J496" s="9"/>
      <c r="K496" s="9"/>
      <c r="L496" s="9"/>
      <c r="M496" s="5"/>
      <c r="N496" s="9"/>
      <c r="O496" s="9"/>
      <c r="P496" s="9"/>
      <c r="Q496" s="10"/>
      <c r="R496" s="10"/>
      <c r="S496" s="10"/>
    </row>
    <row r="497" spans="7:19">
      <c r="G497" s="9"/>
      <c r="H497" s="9"/>
      <c r="I497" s="9"/>
      <c r="J497" s="9"/>
      <c r="K497" s="9"/>
      <c r="L497" s="9"/>
      <c r="M497" s="5"/>
      <c r="N497" s="9"/>
      <c r="O497" s="9"/>
      <c r="P497" s="9"/>
      <c r="Q497" s="10"/>
      <c r="R497" s="10"/>
      <c r="S497" s="10"/>
    </row>
    <row r="498" spans="7:19">
      <c r="G498" s="9"/>
      <c r="H498" s="9"/>
      <c r="I498" s="9"/>
      <c r="J498" s="9"/>
      <c r="K498" s="9"/>
      <c r="L498" s="9"/>
      <c r="M498" s="5"/>
      <c r="N498" s="9"/>
      <c r="O498" s="9"/>
      <c r="P498" s="9"/>
      <c r="Q498" s="10"/>
      <c r="R498" s="10"/>
      <c r="S498" s="10"/>
    </row>
    <row r="499" spans="7:19">
      <c r="G499" s="9"/>
      <c r="H499" s="9"/>
      <c r="I499" s="9"/>
      <c r="J499" s="9"/>
      <c r="K499" s="9"/>
      <c r="L499" s="9"/>
      <c r="M499" s="5"/>
      <c r="N499" s="9"/>
      <c r="O499" s="9"/>
      <c r="P499" s="9"/>
      <c r="Q499" s="10"/>
      <c r="R499" s="10"/>
      <c r="S499" s="10"/>
    </row>
    <row r="500" spans="7:19">
      <c r="G500" s="9"/>
      <c r="H500" s="9"/>
      <c r="I500" s="9"/>
      <c r="J500" s="9"/>
      <c r="K500" s="9"/>
      <c r="L500" s="9"/>
      <c r="M500" s="5"/>
      <c r="N500" s="9"/>
      <c r="O500" s="9"/>
      <c r="P500" s="9"/>
      <c r="Q500" s="10"/>
      <c r="R500" s="10"/>
      <c r="S500" s="10"/>
    </row>
    <row r="501" spans="7:19">
      <c r="G501" s="9"/>
      <c r="H501" s="9"/>
      <c r="I501" s="9"/>
      <c r="J501" s="9"/>
      <c r="K501" s="9"/>
      <c r="L501" s="9"/>
      <c r="M501" s="5"/>
      <c r="N501" s="9"/>
      <c r="O501" s="9"/>
      <c r="P501" s="9"/>
      <c r="Q501" s="10"/>
      <c r="R501" s="10"/>
      <c r="S501" s="10"/>
    </row>
    <row r="502" spans="7:19">
      <c r="G502" s="9"/>
      <c r="H502" s="9"/>
      <c r="I502" s="9"/>
      <c r="J502" s="9"/>
      <c r="K502" s="9"/>
      <c r="L502" s="9"/>
      <c r="M502" s="5"/>
      <c r="N502" s="9"/>
      <c r="O502" s="9"/>
      <c r="P502" s="9"/>
      <c r="Q502" s="10"/>
      <c r="R502" s="10"/>
      <c r="S502" s="10"/>
    </row>
    <row r="503" spans="7:19">
      <c r="G503" s="9"/>
      <c r="H503" s="9"/>
      <c r="I503" s="9"/>
      <c r="J503" s="9"/>
      <c r="K503" s="9"/>
      <c r="L503" s="9"/>
      <c r="M503" s="5"/>
      <c r="N503" s="9"/>
      <c r="O503" s="9"/>
      <c r="P503" s="9"/>
      <c r="Q503" s="10"/>
      <c r="R503" s="10"/>
      <c r="S503" s="10"/>
    </row>
    <row r="504" spans="7:19">
      <c r="G504" s="9"/>
      <c r="H504" s="9"/>
      <c r="I504" s="9"/>
      <c r="J504" s="9"/>
      <c r="K504" s="9"/>
      <c r="L504" s="9"/>
      <c r="M504" s="5"/>
      <c r="N504" s="9"/>
      <c r="O504" s="9"/>
      <c r="P504" s="9"/>
      <c r="Q504" s="10"/>
      <c r="R504" s="10"/>
      <c r="S504" s="10"/>
    </row>
    <row r="505" spans="7:19">
      <c r="G505" s="9"/>
      <c r="H505" s="9"/>
      <c r="I505" s="9"/>
      <c r="J505" s="9"/>
      <c r="K505" s="9"/>
      <c r="L505" s="9"/>
      <c r="M505" s="5"/>
      <c r="N505" s="9"/>
      <c r="O505" s="9"/>
      <c r="P505" s="9"/>
      <c r="Q505" s="10"/>
      <c r="R505" s="10"/>
      <c r="S505" s="10"/>
    </row>
    <row r="506" spans="7:19">
      <c r="G506" s="9"/>
      <c r="H506" s="9"/>
      <c r="I506" s="9"/>
      <c r="J506" s="9"/>
      <c r="K506" s="9"/>
      <c r="L506" s="9"/>
      <c r="M506" s="5"/>
      <c r="N506" s="9"/>
      <c r="O506" s="9"/>
      <c r="P506" s="9"/>
      <c r="Q506" s="10"/>
      <c r="R506" s="10"/>
      <c r="S506" s="10"/>
    </row>
    <row r="507" spans="7:19">
      <c r="G507" s="9"/>
      <c r="H507" s="9"/>
      <c r="I507" s="9"/>
      <c r="J507" s="9"/>
      <c r="K507" s="9"/>
      <c r="L507" s="9"/>
      <c r="M507" s="5"/>
      <c r="N507" s="9"/>
      <c r="O507" s="9"/>
      <c r="P507" s="9"/>
      <c r="Q507" s="10"/>
      <c r="R507" s="10"/>
      <c r="S507" s="10"/>
    </row>
    <row r="508" spans="7:19">
      <c r="G508" s="9"/>
      <c r="H508" s="9"/>
      <c r="I508" s="9"/>
      <c r="J508" s="9"/>
      <c r="K508" s="9"/>
      <c r="L508" s="9"/>
      <c r="M508" s="5"/>
      <c r="N508" s="9"/>
      <c r="O508" s="9"/>
      <c r="P508" s="9"/>
      <c r="Q508" s="10"/>
      <c r="R508" s="10"/>
      <c r="S508" s="10"/>
    </row>
    <row r="509" spans="7:19">
      <c r="G509" s="9"/>
      <c r="H509" s="9"/>
      <c r="I509" s="9"/>
      <c r="J509" s="9"/>
      <c r="K509" s="9"/>
      <c r="L509" s="9"/>
      <c r="M509" s="5"/>
      <c r="N509" s="9"/>
      <c r="O509" s="9"/>
      <c r="P509" s="9"/>
      <c r="Q509" s="10"/>
      <c r="R509" s="10"/>
      <c r="S509" s="10"/>
    </row>
    <row r="510" spans="7:19">
      <c r="G510" s="9"/>
      <c r="H510" s="9"/>
      <c r="I510" s="9"/>
      <c r="J510" s="9"/>
      <c r="K510" s="9"/>
      <c r="L510" s="9"/>
      <c r="M510" s="5"/>
      <c r="N510" s="9"/>
      <c r="O510" s="9"/>
      <c r="P510" s="9"/>
      <c r="Q510" s="10"/>
      <c r="R510" s="10"/>
      <c r="S510" s="10"/>
    </row>
    <row r="511" spans="7:19">
      <c r="G511" s="9"/>
      <c r="H511" s="9"/>
      <c r="I511" s="9"/>
      <c r="J511" s="9"/>
      <c r="K511" s="9"/>
      <c r="L511" s="9"/>
      <c r="M511" s="5"/>
      <c r="N511" s="9"/>
      <c r="O511" s="9"/>
      <c r="P511" s="9"/>
      <c r="Q511" s="10"/>
      <c r="R511" s="10"/>
      <c r="S511" s="10"/>
    </row>
    <row r="512" spans="7:19">
      <c r="G512" s="9"/>
      <c r="H512" s="9"/>
      <c r="I512" s="9"/>
      <c r="J512" s="9"/>
      <c r="K512" s="9"/>
      <c r="L512" s="9"/>
      <c r="M512" s="5"/>
      <c r="N512" s="9"/>
      <c r="O512" s="9"/>
      <c r="P512" s="9"/>
      <c r="Q512" s="10"/>
      <c r="R512" s="10"/>
      <c r="S512" s="10"/>
    </row>
    <row r="513" spans="7:19">
      <c r="G513" s="9"/>
      <c r="H513" s="9"/>
      <c r="I513" s="9"/>
      <c r="J513" s="9"/>
      <c r="K513" s="9"/>
      <c r="L513" s="9"/>
      <c r="M513" s="5"/>
      <c r="N513" s="9"/>
      <c r="O513" s="9"/>
      <c r="P513" s="9"/>
      <c r="Q513" s="10"/>
      <c r="R513" s="10"/>
      <c r="S513" s="10"/>
    </row>
    <row r="514" spans="7:19">
      <c r="G514" s="9"/>
      <c r="H514" s="9"/>
      <c r="I514" s="9"/>
      <c r="J514" s="9"/>
      <c r="K514" s="9"/>
      <c r="L514" s="9"/>
      <c r="M514" s="5"/>
      <c r="N514" s="9"/>
      <c r="O514" s="9"/>
      <c r="P514" s="9"/>
      <c r="Q514" s="10"/>
      <c r="R514" s="10"/>
      <c r="S514" s="10"/>
    </row>
    <row r="515" spans="7:19">
      <c r="G515" s="9"/>
      <c r="H515" s="9"/>
      <c r="I515" s="9"/>
      <c r="J515" s="9"/>
      <c r="K515" s="9"/>
      <c r="L515" s="9"/>
      <c r="M515" s="5"/>
      <c r="N515" s="9"/>
      <c r="O515" s="9"/>
      <c r="P515" s="9"/>
      <c r="Q515" s="10"/>
      <c r="R515" s="10"/>
      <c r="S515" s="10"/>
    </row>
    <row r="516" spans="7:19">
      <c r="G516" s="9"/>
      <c r="H516" s="9"/>
      <c r="I516" s="9"/>
      <c r="J516" s="9"/>
      <c r="K516" s="9"/>
      <c r="L516" s="9"/>
      <c r="M516" s="5"/>
      <c r="N516" s="9"/>
      <c r="O516" s="9"/>
      <c r="P516" s="9"/>
      <c r="Q516" s="10"/>
      <c r="R516" s="10"/>
      <c r="S516" s="10"/>
    </row>
    <row r="517" spans="7:19">
      <c r="G517" s="9"/>
      <c r="H517" s="9"/>
      <c r="I517" s="9"/>
      <c r="J517" s="9"/>
      <c r="K517" s="9"/>
      <c r="L517" s="9"/>
      <c r="M517" s="5"/>
      <c r="N517" s="9"/>
      <c r="O517" s="9"/>
      <c r="P517" s="9"/>
      <c r="Q517" s="10"/>
      <c r="R517" s="10"/>
      <c r="S517" s="10"/>
    </row>
    <row r="518" spans="7:19">
      <c r="G518" s="9"/>
      <c r="H518" s="9"/>
      <c r="I518" s="9"/>
      <c r="J518" s="9"/>
      <c r="K518" s="9"/>
      <c r="L518" s="9"/>
      <c r="M518" s="5"/>
      <c r="N518" s="9"/>
      <c r="O518" s="9"/>
      <c r="P518" s="9"/>
      <c r="Q518" s="10"/>
      <c r="R518" s="10"/>
      <c r="S518" s="10"/>
    </row>
    <row r="519" spans="7:19">
      <c r="G519" s="9"/>
      <c r="H519" s="9"/>
      <c r="I519" s="9"/>
      <c r="J519" s="9"/>
      <c r="K519" s="9"/>
      <c r="L519" s="9"/>
      <c r="M519" s="5"/>
      <c r="N519" s="9"/>
      <c r="O519" s="9"/>
      <c r="P519" s="9"/>
      <c r="Q519" s="10"/>
      <c r="R519" s="10"/>
      <c r="S519" s="10"/>
    </row>
    <row r="520" spans="7:19">
      <c r="G520" s="9"/>
      <c r="H520" s="9"/>
      <c r="I520" s="9"/>
      <c r="J520" s="9"/>
      <c r="K520" s="9"/>
      <c r="L520" s="9"/>
      <c r="M520" s="5"/>
      <c r="N520" s="9"/>
      <c r="O520" s="9"/>
      <c r="P520" s="9"/>
      <c r="Q520" s="10"/>
      <c r="R520" s="10"/>
      <c r="S520" s="10"/>
    </row>
    <row r="521" spans="7:19">
      <c r="G521" s="9"/>
      <c r="H521" s="9"/>
      <c r="I521" s="9"/>
      <c r="J521" s="9"/>
      <c r="K521" s="9"/>
      <c r="L521" s="9"/>
      <c r="M521" s="5"/>
      <c r="N521" s="9"/>
      <c r="O521" s="9"/>
      <c r="P521" s="9"/>
      <c r="Q521" s="10"/>
      <c r="R521" s="10"/>
      <c r="S521" s="10"/>
    </row>
    <row r="522" spans="7:19">
      <c r="G522" s="9"/>
      <c r="H522" s="9"/>
      <c r="I522" s="9"/>
      <c r="J522" s="9"/>
      <c r="K522" s="9"/>
      <c r="L522" s="9"/>
      <c r="M522" s="5"/>
      <c r="N522" s="9"/>
      <c r="O522" s="9"/>
      <c r="P522" s="9"/>
      <c r="Q522" s="10"/>
      <c r="R522" s="10"/>
      <c r="S522" s="10"/>
    </row>
    <row r="523" spans="7:19">
      <c r="G523" s="9"/>
      <c r="H523" s="9"/>
      <c r="I523" s="9"/>
      <c r="J523" s="9"/>
      <c r="K523" s="9"/>
      <c r="L523" s="9"/>
      <c r="M523" s="5"/>
      <c r="N523" s="9"/>
      <c r="O523" s="9"/>
      <c r="P523" s="9"/>
      <c r="Q523" s="10"/>
      <c r="R523" s="10"/>
      <c r="S523" s="10"/>
    </row>
    <row r="524" spans="7:19">
      <c r="G524" s="9"/>
      <c r="H524" s="9"/>
      <c r="I524" s="9"/>
      <c r="J524" s="9"/>
      <c r="K524" s="9"/>
      <c r="L524" s="9"/>
      <c r="M524" s="5"/>
      <c r="N524" s="9"/>
      <c r="O524" s="9"/>
      <c r="P524" s="9"/>
      <c r="Q524" s="10"/>
      <c r="R524" s="10"/>
      <c r="S524" s="10"/>
    </row>
    <row r="525" spans="7:19">
      <c r="G525" s="9"/>
      <c r="H525" s="9"/>
      <c r="I525" s="9"/>
      <c r="J525" s="9"/>
      <c r="K525" s="9"/>
      <c r="L525" s="9"/>
      <c r="M525" s="5"/>
      <c r="N525" s="9"/>
      <c r="O525" s="9"/>
      <c r="P525" s="9"/>
      <c r="Q525" s="10"/>
      <c r="R525" s="10"/>
      <c r="S525" s="10"/>
    </row>
    <row r="526" spans="7:19">
      <c r="G526" s="9"/>
      <c r="H526" s="9"/>
      <c r="I526" s="9"/>
      <c r="J526" s="9"/>
      <c r="K526" s="9"/>
      <c r="L526" s="9"/>
      <c r="M526" s="5"/>
      <c r="N526" s="9"/>
      <c r="O526" s="9"/>
      <c r="P526" s="9"/>
      <c r="Q526" s="10"/>
      <c r="R526" s="10"/>
      <c r="S526" s="10"/>
    </row>
    <row r="527" spans="7:19">
      <c r="G527" s="9"/>
      <c r="H527" s="9"/>
      <c r="I527" s="9"/>
      <c r="J527" s="9"/>
      <c r="K527" s="9"/>
      <c r="L527" s="9"/>
      <c r="M527" s="5"/>
      <c r="N527" s="9"/>
      <c r="O527" s="9"/>
      <c r="P527" s="9"/>
      <c r="Q527" s="10"/>
      <c r="R527" s="10"/>
      <c r="S527" s="10"/>
    </row>
    <row r="528" spans="7:19">
      <c r="G528" s="9"/>
      <c r="H528" s="9"/>
      <c r="I528" s="9"/>
      <c r="J528" s="9"/>
      <c r="K528" s="9"/>
      <c r="L528" s="9"/>
      <c r="M528" s="5"/>
      <c r="N528" s="9"/>
      <c r="O528" s="9"/>
      <c r="P528" s="9"/>
      <c r="Q528" s="10"/>
      <c r="R528" s="10"/>
      <c r="S528" s="10"/>
    </row>
    <row r="529" spans="7:19">
      <c r="G529" s="9"/>
      <c r="H529" s="9"/>
      <c r="I529" s="9"/>
      <c r="J529" s="9"/>
      <c r="K529" s="9"/>
      <c r="L529" s="9"/>
      <c r="M529" s="5"/>
      <c r="N529" s="9"/>
      <c r="O529" s="9"/>
      <c r="P529" s="9"/>
      <c r="Q529" s="10"/>
      <c r="R529" s="10"/>
      <c r="S529" s="10"/>
    </row>
    <row r="530" spans="7:19">
      <c r="G530" s="9"/>
      <c r="H530" s="9"/>
      <c r="I530" s="9"/>
      <c r="J530" s="9"/>
      <c r="K530" s="9"/>
      <c r="L530" s="9"/>
      <c r="M530" s="5"/>
      <c r="N530" s="9"/>
      <c r="O530" s="9"/>
      <c r="P530" s="9"/>
      <c r="Q530" s="10"/>
      <c r="R530" s="10"/>
      <c r="S530" s="10"/>
    </row>
    <row r="531" spans="7:19">
      <c r="G531" s="9"/>
      <c r="H531" s="9"/>
      <c r="I531" s="9"/>
      <c r="J531" s="9"/>
      <c r="K531" s="9"/>
      <c r="L531" s="9"/>
      <c r="M531" s="5"/>
      <c r="N531" s="9"/>
      <c r="O531" s="9"/>
      <c r="P531" s="9"/>
      <c r="Q531" s="10"/>
      <c r="R531" s="10"/>
      <c r="S531" s="10"/>
    </row>
    <row r="532" spans="7:19">
      <c r="G532" s="9"/>
      <c r="H532" s="9"/>
      <c r="I532" s="9"/>
      <c r="J532" s="9"/>
      <c r="K532" s="9"/>
      <c r="L532" s="9"/>
      <c r="M532" s="5"/>
      <c r="N532" s="9"/>
      <c r="O532" s="9"/>
      <c r="P532" s="9"/>
      <c r="Q532" s="10"/>
      <c r="R532" s="10"/>
      <c r="S532" s="10"/>
    </row>
    <row r="533" spans="7:19">
      <c r="G533" s="9"/>
      <c r="H533" s="9"/>
      <c r="I533" s="9"/>
      <c r="J533" s="9"/>
      <c r="K533" s="9"/>
      <c r="L533" s="9"/>
      <c r="M533" s="5"/>
      <c r="N533" s="9"/>
      <c r="O533" s="9"/>
      <c r="P533" s="9"/>
      <c r="Q533" s="10"/>
      <c r="R533" s="10"/>
      <c r="S533" s="10"/>
    </row>
    <row r="534" spans="7:19">
      <c r="G534" s="9"/>
      <c r="H534" s="9"/>
      <c r="I534" s="9"/>
      <c r="J534" s="9"/>
      <c r="K534" s="9"/>
      <c r="L534" s="9"/>
      <c r="M534" s="5"/>
      <c r="N534" s="9"/>
      <c r="O534" s="9"/>
      <c r="P534" s="9"/>
      <c r="Q534" s="10"/>
      <c r="R534" s="10"/>
      <c r="S534" s="10"/>
    </row>
    <row r="535" spans="7:19">
      <c r="G535" s="9"/>
      <c r="H535" s="9"/>
      <c r="I535" s="9"/>
      <c r="J535" s="9"/>
      <c r="K535" s="9"/>
      <c r="L535" s="9"/>
      <c r="M535" s="5"/>
      <c r="N535" s="9"/>
      <c r="O535" s="9"/>
      <c r="P535" s="9"/>
      <c r="Q535" s="10"/>
      <c r="R535" s="10"/>
      <c r="S535" s="10"/>
    </row>
    <row r="536" spans="7:19">
      <c r="G536" s="9"/>
      <c r="H536" s="9"/>
      <c r="I536" s="9"/>
      <c r="J536" s="9"/>
      <c r="K536" s="9"/>
      <c r="L536" s="9"/>
      <c r="M536" s="5"/>
      <c r="N536" s="9"/>
      <c r="O536" s="9"/>
      <c r="P536" s="9"/>
      <c r="Q536" s="10"/>
      <c r="R536" s="10"/>
      <c r="S536" s="10"/>
    </row>
    <row r="537" spans="7:19">
      <c r="G537" s="9"/>
      <c r="H537" s="9"/>
      <c r="I537" s="9"/>
      <c r="J537" s="9"/>
      <c r="K537" s="9"/>
      <c r="L537" s="9"/>
      <c r="M537" s="5"/>
      <c r="N537" s="9"/>
      <c r="O537" s="9"/>
      <c r="P537" s="9"/>
      <c r="Q537" s="10"/>
      <c r="R537" s="10"/>
      <c r="S537" s="10"/>
    </row>
    <row r="538" spans="7:19">
      <c r="G538" s="9"/>
      <c r="H538" s="9"/>
      <c r="I538" s="9"/>
      <c r="J538" s="9"/>
      <c r="K538" s="9"/>
      <c r="L538" s="9"/>
      <c r="M538" s="5"/>
      <c r="N538" s="9"/>
      <c r="O538" s="9"/>
      <c r="P538" s="9"/>
      <c r="Q538" s="10"/>
      <c r="R538" s="10"/>
      <c r="S538" s="10"/>
    </row>
    <row r="539" spans="7:19">
      <c r="G539" s="9"/>
      <c r="H539" s="9"/>
      <c r="I539" s="9"/>
      <c r="J539" s="9"/>
      <c r="K539" s="9"/>
      <c r="L539" s="9"/>
      <c r="M539" s="5"/>
      <c r="N539" s="9"/>
      <c r="O539" s="9"/>
      <c r="P539" s="9"/>
      <c r="Q539" s="10"/>
      <c r="R539" s="10"/>
      <c r="S539" s="10"/>
    </row>
    <row r="540" spans="7:19">
      <c r="G540" s="9"/>
      <c r="H540" s="9"/>
      <c r="I540" s="9"/>
      <c r="J540" s="9"/>
      <c r="K540" s="9"/>
      <c r="L540" s="9"/>
      <c r="M540" s="5"/>
      <c r="N540" s="9"/>
      <c r="O540" s="9"/>
      <c r="P540" s="9"/>
      <c r="Q540" s="10"/>
      <c r="R540" s="10"/>
      <c r="S540" s="10"/>
    </row>
    <row r="541" spans="7:19">
      <c r="G541" s="9"/>
      <c r="H541" s="9"/>
      <c r="I541" s="9"/>
      <c r="J541" s="9"/>
      <c r="K541" s="9"/>
      <c r="L541" s="9"/>
      <c r="M541" s="5"/>
      <c r="N541" s="9"/>
      <c r="O541" s="9"/>
      <c r="P541" s="9"/>
      <c r="Q541" s="10"/>
      <c r="R541" s="10"/>
      <c r="S541" s="10"/>
    </row>
    <row r="542" spans="7:19">
      <c r="G542" s="9"/>
      <c r="H542" s="9"/>
      <c r="I542" s="9"/>
      <c r="J542" s="9"/>
      <c r="K542" s="9"/>
      <c r="L542" s="9"/>
      <c r="M542" s="5"/>
      <c r="N542" s="9"/>
      <c r="O542" s="9"/>
      <c r="P542" s="9"/>
      <c r="Q542" s="10"/>
      <c r="R542" s="10"/>
      <c r="S542" s="10"/>
    </row>
    <row r="543" spans="7:19">
      <c r="G543" s="9"/>
      <c r="H543" s="9"/>
      <c r="I543" s="9"/>
      <c r="J543" s="9"/>
      <c r="K543" s="9"/>
      <c r="L543" s="9"/>
      <c r="M543" s="5"/>
      <c r="N543" s="9"/>
      <c r="O543" s="9"/>
      <c r="P543" s="9"/>
      <c r="Q543" s="10"/>
      <c r="R543" s="10"/>
      <c r="S543" s="10"/>
    </row>
    <row r="544" spans="7:19">
      <c r="G544" s="9"/>
      <c r="H544" s="9"/>
      <c r="I544" s="9"/>
      <c r="J544" s="9"/>
      <c r="K544" s="9"/>
      <c r="L544" s="9"/>
      <c r="M544" s="5"/>
      <c r="N544" s="9"/>
      <c r="O544" s="9"/>
      <c r="P544" s="9"/>
      <c r="Q544" s="10"/>
      <c r="R544" s="10"/>
      <c r="S544" s="10"/>
    </row>
    <row r="545" spans="7:19">
      <c r="G545" s="9"/>
      <c r="H545" s="9"/>
      <c r="I545" s="9"/>
      <c r="J545" s="9"/>
      <c r="K545" s="9"/>
      <c r="L545" s="9"/>
      <c r="M545" s="5"/>
      <c r="N545" s="9"/>
      <c r="O545" s="9"/>
      <c r="P545" s="9"/>
      <c r="Q545" s="10"/>
      <c r="R545" s="10"/>
      <c r="S545" s="10"/>
    </row>
    <row r="546" spans="7:19">
      <c r="G546" s="9"/>
      <c r="H546" s="9"/>
      <c r="I546" s="9"/>
      <c r="J546" s="9"/>
      <c r="K546" s="9"/>
      <c r="L546" s="9"/>
      <c r="M546" s="5"/>
      <c r="N546" s="9"/>
      <c r="O546" s="9"/>
      <c r="P546" s="9"/>
      <c r="Q546" s="10"/>
      <c r="R546" s="10"/>
      <c r="S546" s="10"/>
    </row>
    <row r="547" spans="7:19">
      <c r="G547" s="9"/>
      <c r="H547" s="9"/>
      <c r="I547" s="9"/>
      <c r="J547" s="9"/>
      <c r="K547" s="9"/>
      <c r="L547" s="9"/>
      <c r="M547" s="5"/>
      <c r="N547" s="9"/>
      <c r="O547" s="9"/>
      <c r="P547" s="9"/>
      <c r="Q547" s="10"/>
      <c r="R547" s="10"/>
      <c r="S547" s="10"/>
    </row>
    <row r="548" spans="7:19">
      <c r="G548" s="9"/>
      <c r="H548" s="9"/>
      <c r="I548" s="9"/>
      <c r="J548" s="9"/>
      <c r="K548" s="9"/>
      <c r="L548" s="9"/>
      <c r="M548" s="5"/>
      <c r="N548" s="9"/>
      <c r="O548" s="9"/>
      <c r="P548" s="9"/>
      <c r="Q548" s="10"/>
      <c r="R548" s="10"/>
      <c r="S548" s="10"/>
    </row>
    <row r="549" spans="7:19">
      <c r="G549" s="9"/>
      <c r="H549" s="9"/>
      <c r="I549" s="9"/>
      <c r="J549" s="9"/>
      <c r="K549" s="9"/>
      <c r="L549" s="9"/>
      <c r="M549" s="5"/>
      <c r="N549" s="9"/>
      <c r="O549" s="9"/>
      <c r="P549" s="9"/>
      <c r="Q549" s="10"/>
      <c r="R549" s="10"/>
      <c r="S549" s="10"/>
    </row>
    <row r="550" spans="7:19">
      <c r="G550" s="9"/>
      <c r="H550" s="9"/>
      <c r="I550" s="9"/>
      <c r="J550" s="9"/>
      <c r="K550" s="9"/>
      <c r="L550" s="9"/>
      <c r="M550" s="5"/>
      <c r="N550" s="9"/>
      <c r="O550" s="9"/>
      <c r="P550" s="9"/>
      <c r="Q550" s="10"/>
      <c r="R550" s="10"/>
      <c r="S550" s="10"/>
    </row>
    <row r="551" spans="7:19">
      <c r="G551" s="9"/>
      <c r="H551" s="9"/>
      <c r="I551" s="9"/>
      <c r="J551" s="9"/>
      <c r="K551" s="9"/>
      <c r="L551" s="9"/>
      <c r="M551" s="5"/>
      <c r="N551" s="9"/>
      <c r="O551" s="9"/>
      <c r="P551" s="9"/>
      <c r="Q551" s="10"/>
      <c r="R551" s="10"/>
      <c r="S551" s="10"/>
    </row>
    <row r="552" spans="7:19">
      <c r="G552" s="9"/>
      <c r="H552" s="9"/>
      <c r="I552" s="9"/>
      <c r="J552" s="9"/>
      <c r="K552" s="9"/>
      <c r="L552" s="9"/>
      <c r="M552" s="5"/>
      <c r="N552" s="9"/>
      <c r="O552" s="9"/>
      <c r="P552" s="9"/>
      <c r="Q552" s="10"/>
      <c r="R552" s="10"/>
      <c r="S552" s="10"/>
    </row>
    <row r="553" spans="7:19">
      <c r="G553" s="9"/>
      <c r="H553" s="9"/>
      <c r="I553" s="9"/>
      <c r="J553" s="9"/>
      <c r="K553" s="9"/>
      <c r="L553" s="9"/>
      <c r="M553" s="5"/>
      <c r="N553" s="9"/>
      <c r="O553" s="9"/>
      <c r="P553" s="9"/>
      <c r="Q553" s="10"/>
      <c r="R553" s="10"/>
      <c r="S553" s="10"/>
    </row>
    <row r="554" spans="7:19">
      <c r="G554" s="9"/>
      <c r="H554" s="9"/>
      <c r="I554" s="9"/>
      <c r="J554" s="9"/>
      <c r="K554" s="9"/>
      <c r="L554" s="9"/>
      <c r="M554" s="5"/>
      <c r="N554" s="9"/>
      <c r="O554" s="9"/>
      <c r="P554" s="9"/>
      <c r="Q554" s="10"/>
      <c r="R554" s="10"/>
      <c r="S554" s="10"/>
    </row>
    <row r="555" spans="7:19">
      <c r="G555" s="9"/>
      <c r="H555" s="9"/>
      <c r="I555" s="9"/>
      <c r="J555" s="9"/>
      <c r="K555" s="9"/>
      <c r="L555" s="9"/>
      <c r="M555" s="5"/>
      <c r="N555" s="9"/>
      <c r="O555" s="9"/>
      <c r="P555" s="9"/>
      <c r="Q555" s="10"/>
      <c r="R555" s="10"/>
      <c r="S555" s="10"/>
    </row>
    <row r="556" spans="7:19">
      <c r="G556" s="9"/>
      <c r="H556" s="9"/>
      <c r="I556" s="9"/>
      <c r="J556" s="9"/>
      <c r="K556" s="9"/>
      <c r="L556" s="9"/>
      <c r="M556" s="5"/>
      <c r="N556" s="9"/>
      <c r="O556" s="9"/>
      <c r="P556" s="9"/>
      <c r="Q556" s="10"/>
      <c r="R556" s="10"/>
      <c r="S556" s="10"/>
    </row>
    <row r="557" spans="7:19">
      <c r="G557" s="9"/>
      <c r="H557" s="9"/>
      <c r="I557" s="9"/>
      <c r="J557" s="9"/>
      <c r="K557" s="9"/>
      <c r="L557" s="9"/>
      <c r="M557" s="5"/>
      <c r="N557" s="9"/>
      <c r="O557" s="9"/>
      <c r="P557" s="9"/>
      <c r="Q557" s="10"/>
      <c r="R557" s="10"/>
      <c r="S557" s="10"/>
    </row>
    <row r="558" spans="7:19">
      <c r="G558" s="9"/>
      <c r="H558" s="9"/>
      <c r="I558" s="9"/>
      <c r="J558" s="9"/>
      <c r="K558" s="9"/>
      <c r="L558" s="9"/>
      <c r="M558" s="5"/>
      <c r="N558" s="9"/>
      <c r="O558" s="9"/>
      <c r="P558" s="9"/>
      <c r="Q558" s="10"/>
      <c r="R558" s="10"/>
      <c r="S558" s="10"/>
    </row>
    <row r="559" spans="7:19">
      <c r="G559" s="9"/>
      <c r="H559" s="9"/>
      <c r="I559" s="9"/>
      <c r="J559" s="9"/>
      <c r="K559" s="9"/>
      <c r="L559" s="9"/>
      <c r="M559" s="5"/>
      <c r="N559" s="9"/>
      <c r="O559" s="9"/>
      <c r="P559" s="9"/>
      <c r="Q559" s="10"/>
      <c r="R559" s="10"/>
      <c r="S559" s="10"/>
    </row>
    <row r="560" spans="7:19">
      <c r="G560" s="9"/>
      <c r="H560" s="9"/>
      <c r="I560" s="9"/>
      <c r="J560" s="9"/>
      <c r="K560" s="9"/>
      <c r="L560" s="9"/>
      <c r="M560" s="5"/>
      <c r="N560" s="9"/>
      <c r="O560" s="9"/>
      <c r="P560" s="9"/>
      <c r="Q560" s="10"/>
      <c r="R560" s="10"/>
      <c r="S560" s="10"/>
    </row>
    <row r="561" spans="7:19">
      <c r="G561" s="9"/>
      <c r="H561" s="9"/>
      <c r="I561" s="9"/>
      <c r="J561" s="9"/>
      <c r="K561" s="9"/>
      <c r="L561" s="9"/>
      <c r="M561" s="5"/>
      <c r="N561" s="9"/>
      <c r="O561" s="9"/>
      <c r="P561" s="9"/>
      <c r="Q561" s="10"/>
      <c r="R561" s="10"/>
      <c r="S561" s="10"/>
    </row>
    <row r="562" spans="7:19">
      <c r="G562" s="9"/>
      <c r="H562" s="9"/>
      <c r="I562" s="9"/>
      <c r="J562" s="9"/>
      <c r="K562" s="9"/>
      <c r="L562" s="9"/>
      <c r="M562" s="5"/>
      <c r="N562" s="9"/>
      <c r="O562" s="9"/>
      <c r="P562" s="9"/>
      <c r="Q562" s="10"/>
      <c r="R562" s="10"/>
      <c r="S562" s="10"/>
    </row>
    <row r="563" spans="7:19">
      <c r="G563" s="9"/>
      <c r="H563" s="9"/>
      <c r="I563" s="9"/>
      <c r="J563" s="9"/>
      <c r="K563" s="9"/>
      <c r="L563" s="9"/>
      <c r="M563" s="5"/>
      <c r="N563" s="9"/>
      <c r="O563" s="9"/>
      <c r="P563" s="9"/>
      <c r="Q563" s="10"/>
      <c r="R563" s="10"/>
      <c r="S563" s="10"/>
    </row>
    <row r="564" spans="7:19">
      <c r="G564" s="9"/>
      <c r="H564" s="9"/>
      <c r="I564" s="9"/>
      <c r="J564" s="9"/>
      <c r="K564" s="9"/>
      <c r="L564" s="9"/>
      <c r="M564" s="5"/>
      <c r="N564" s="9"/>
      <c r="O564" s="9"/>
      <c r="P564" s="9"/>
      <c r="Q564" s="10"/>
      <c r="R564" s="10"/>
      <c r="S564" s="10"/>
    </row>
    <row r="565" spans="7:19">
      <c r="G565" s="9"/>
      <c r="H565" s="9"/>
      <c r="I565" s="9"/>
      <c r="J565" s="9"/>
      <c r="K565" s="9"/>
      <c r="L565" s="9"/>
      <c r="M565" s="5"/>
      <c r="N565" s="9"/>
      <c r="O565" s="9"/>
      <c r="P565" s="9"/>
      <c r="Q565" s="10"/>
      <c r="R565" s="10"/>
      <c r="S565" s="10"/>
    </row>
    <row r="566" spans="7:19">
      <c r="G566" s="9"/>
      <c r="H566" s="9"/>
      <c r="I566" s="9"/>
      <c r="J566" s="9"/>
      <c r="K566" s="9"/>
      <c r="L566" s="9"/>
      <c r="M566" s="5"/>
      <c r="N566" s="9"/>
      <c r="O566" s="9"/>
      <c r="P566" s="9"/>
      <c r="Q566" s="10"/>
      <c r="R566" s="10"/>
      <c r="S566" s="10"/>
    </row>
    <row r="567" spans="7:19">
      <c r="G567" s="9"/>
      <c r="H567" s="9"/>
      <c r="I567" s="9"/>
      <c r="J567" s="9"/>
      <c r="K567" s="9"/>
      <c r="L567" s="9"/>
      <c r="M567" s="5"/>
      <c r="N567" s="9"/>
      <c r="O567" s="9"/>
      <c r="P567" s="9"/>
      <c r="Q567" s="10"/>
      <c r="R567" s="10"/>
      <c r="S567" s="10"/>
    </row>
    <row r="568" spans="7:19">
      <c r="G568" s="9"/>
      <c r="H568" s="9"/>
      <c r="I568" s="9"/>
      <c r="J568" s="9"/>
      <c r="K568" s="9"/>
      <c r="L568" s="9"/>
      <c r="M568" s="5"/>
      <c r="N568" s="9"/>
      <c r="O568" s="9"/>
      <c r="P568" s="9"/>
      <c r="Q568" s="10"/>
      <c r="R568" s="10"/>
      <c r="S568" s="10"/>
    </row>
    <row r="569" spans="7:19">
      <c r="G569" s="9"/>
      <c r="H569" s="9"/>
      <c r="I569" s="9"/>
      <c r="J569" s="9"/>
      <c r="K569" s="9"/>
      <c r="L569" s="9"/>
      <c r="M569" s="5"/>
      <c r="N569" s="9"/>
      <c r="O569" s="9"/>
      <c r="P569" s="9"/>
      <c r="Q569" s="10"/>
      <c r="R569" s="10"/>
      <c r="S569" s="10"/>
    </row>
    <row r="570" spans="7:19">
      <c r="G570" s="9"/>
      <c r="H570" s="9"/>
      <c r="I570" s="9"/>
      <c r="J570" s="9"/>
      <c r="K570" s="9"/>
      <c r="L570" s="9"/>
      <c r="M570" s="5"/>
      <c r="N570" s="9"/>
      <c r="O570" s="9"/>
      <c r="P570" s="9"/>
      <c r="Q570" s="10"/>
      <c r="R570" s="10"/>
      <c r="S570" s="10"/>
    </row>
    <row r="571" spans="7:19">
      <c r="G571" s="9"/>
      <c r="H571" s="9"/>
      <c r="I571" s="9"/>
      <c r="J571" s="9"/>
      <c r="K571" s="9"/>
      <c r="L571" s="9"/>
      <c r="M571" s="5"/>
      <c r="N571" s="9"/>
      <c r="O571" s="9"/>
      <c r="P571" s="9"/>
      <c r="Q571" s="10"/>
      <c r="R571" s="10"/>
      <c r="S571" s="10"/>
    </row>
    <row r="572" spans="7:19">
      <c r="G572" s="9"/>
      <c r="H572" s="9"/>
      <c r="I572" s="9"/>
      <c r="J572" s="9"/>
      <c r="K572" s="9"/>
      <c r="L572" s="9"/>
      <c r="M572" s="5"/>
      <c r="N572" s="9"/>
      <c r="O572" s="9"/>
      <c r="P572" s="9"/>
      <c r="Q572" s="10"/>
      <c r="R572" s="10"/>
      <c r="S572" s="10"/>
    </row>
    <row r="573" spans="7:19">
      <c r="G573" s="9"/>
      <c r="H573" s="9"/>
      <c r="I573" s="9"/>
      <c r="J573" s="9"/>
      <c r="K573" s="9"/>
      <c r="L573" s="9"/>
      <c r="M573" s="5"/>
      <c r="N573" s="9"/>
      <c r="O573" s="9"/>
      <c r="P573" s="9"/>
      <c r="Q573" s="10"/>
      <c r="R573" s="10"/>
      <c r="S573" s="10"/>
    </row>
    <row r="574" spans="7:19">
      <c r="G574" s="9"/>
      <c r="H574" s="9"/>
      <c r="I574" s="9"/>
      <c r="J574" s="9"/>
      <c r="K574" s="9"/>
      <c r="L574" s="9"/>
      <c r="M574" s="5"/>
      <c r="N574" s="9"/>
      <c r="O574" s="9"/>
      <c r="P574" s="9"/>
      <c r="Q574" s="10"/>
      <c r="R574" s="10"/>
      <c r="S574" s="10"/>
    </row>
    <row r="575" spans="7:19">
      <c r="G575" s="9"/>
      <c r="H575" s="9"/>
      <c r="I575" s="9"/>
      <c r="J575" s="9"/>
      <c r="K575" s="9"/>
      <c r="L575" s="9"/>
      <c r="M575" s="5"/>
      <c r="N575" s="9"/>
      <c r="O575" s="9"/>
      <c r="P575" s="9"/>
      <c r="Q575" s="10"/>
      <c r="R575" s="10"/>
      <c r="S575" s="10"/>
    </row>
    <row r="576" spans="7:19">
      <c r="G576" s="9"/>
      <c r="H576" s="9"/>
      <c r="I576" s="9"/>
      <c r="J576" s="9"/>
      <c r="K576" s="9"/>
      <c r="L576" s="9"/>
      <c r="M576" s="5"/>
      <c r="N576" s="9"/>
      <c r="O576" s="9"/>
      <c r="P576" s="9"/>
      <c r="Q576" s="10"/>
      <c r="R576" s="10"/>
      <c r="S576" s="10"/>
    </row>
    <row r="577" spans="7:19">
      <c r="G577" s="9"/>
      <c r="H577" s="9"/>
      <c r="I577" s="9"/>
      <c r="J577" s="9"/>
      <c r="K577" s="9"/>
      <c r="L577" s="9"/>
      <c r="M577" s="5"/>
      <c r="N577" s="9"/>
      <c r="O577" s="9"/>
      <c r="P577" s="9"/>
      <c r="Q577" s="10"/>
      <c r="R577" s="10"/>
      <c r="S577" s="10"/>
    </row>
    <row r="578" spans="7:19">
      <c r="G578" s="9"/>
      <c r="H578" s="9"/>
      <c r="I578" s="9"/>
      <c r="J578" s="9"/>
      <c r="K578" s="9"/>
      <c r="L578" s="9"/>
      <c r="M578" s="5"/>
      <c r="N578" s="9"/>
      <c r="O578" s="9"/>
      <c r="P578" s="9"/>
      <c r="Q578" s="10"/>
      <c r="R578" s="10"/>
      <c r="S578" s="10"/>
    </row>
    <row r="579" spans="7:19">
      <c r="G579" s="9"/>
      <c r="H579" s="9"/>
      <c r="I579" s="9"/>
      <c r="J579" s="9"/>
      <c r="K579" s="9"/>
      <c r="L579" s="9"/>
      <c r="M579" s="5"/>
      <c r="N579" s="9"/>
      <c r="O579" s="9"/>
      <c r="P579" s="9"/>
      <c r="Q579" s="10"/>
      <c r="R579" s="10"/>
      <c r="S579" s="10"/>
    </row>
    <row r="580" spans="7:19">
      <c r="G580" s="9"/>
      <c r="H580" s="9"/>
      <c r="I580" s="9"/>
      <c r="J580" s="9"/>
      <c r="K580" s="9"/>
      <c r="L580" s="9"/>
      <c r="M580" s="5"/>
      <c r="N580" s="9"/>
      <c r="O580" s="9"/>
      <c r="P580" s="9"/>
      <c r="Q580" s="10"/>
      <c r="R580" s="10"/>
      <c r="S580" s="10"/>
    </row>
    <row r="581" spans="7:19">
      <c r="G581" s="9"/>
      <c r="H581" s="9"/>
      <c r="I581" s="9"/>
      <c r="J581" s="9"/>
      <c r="K581" s="9"/>
      <c r="L581" s="9"/>
      <c r="M581" s="5"/>
      <c r="N581" s="9"/>
      <c r="O581" s="9"/>
      <c r="P581" s="9"/>
      <c r="Q581" s="10"/>
      <c r="R581" s="10"/>
      <c r="S581" s="10"/>
    </row>
    <row r="582" spans="7:19">
      <c r="G582" s="9"/>
      <c r="H582" s="9"/>
      <c r="I582" s="9"/>
      <c r="J582" s="9"/>
      <c r="K582" s="9"/>
      <c r="L582" s="9"/>
      <c r="M582" s="5"/>
      <c r="N582" s="9"/>
      <c r="O582" s="9"/>
      <c r="P582" s="9"/>
      <c r="Q582" s="10"/>
      <c r="R582" s="10"/>
      <c r="S582" s="10"/>
    </row>
    <row r="583" spans="7:19">
      <c r="G583" s="9"/>
      <c r="H583" s="9"/>
      <c r="I583" s="9"/>
      <c r="J583" s="9"/>
      <c r="K583" s="9"/>
      <c r="L583" s="9"/>
      <c r="M583" s="5"/>
      <c r="N583" s="9"/>
      <c r="O583" s="9"/>
      <c r="P583" s="9"/>
      <c r="Q583" s="10"/>
      <c r="R583" s="10"/>
      <c r="S583" s="10"/>
    </row>
    <row r="584" spans="7:19">
      <c r="G584" s="9"/>
      <c r="H584" s="9"/>
      <c r="I584" s="9"/>
      <c r="J584" s="9"/>
      <c r="K584" s="9"/>
      <c r="L584" s="9"/>
      <c r="M584" s="5"/>
      <c r="N584" s="9"/>
      <c r="O584" s="9"/>
      <c r="P584" s="9"/>
      <c r="Q584" s="10"/>
      <c r="R584" s="10"/>
      <c r="S584" s="10"/>
    </row>
    <row r="585" spans="7:19">
      <c r="G585" s="9"/>
      <c r="H585" s="9"/>
      <c r="I585" s="9"/>
      <c r="J585" s="9"/>
      <c r="K585" s="9"/>
      <c r="L585" s="9"/>
      <c r="M585" s="5"/>
      <c r="N585" s="9"/>
      <c r="O585" s="9"/>
      <c r="P585" s="9"/>
      <c r="Q585" s="10"/>
      <c r="R585" s="10"/>
      <c r="S585" s="10"/>
    </row>
    <row r="586" spans="7:19">
      <c r="G586" s="9"/>
      <c r="H586" s="9"/>
      <c r="I586" s="9"/>
      <c r="J586" s="9"/>
      <c r="K586" s="9"/>
      <c r="L586" s="9"/>
      <c r="M586" s="5"/>
      <c r="N586" s="9"/>
      <c r="O586" s="9"/>
      <c r="P586" s="9"/>
      <c r="Q586" s="10"/>
      <c r="R586" s="10"/>
      <c r="S586" s="10"/>
    </row>
    <row r="587" spans="7:19">
      <c r="G587" s="9"/>
      <c r="H587" s="9"/>
      <c r="I587" s="9"/>
      <c r="J587" s="9"/>
      <c r="K587" s="9"/>
      <c r="L587" s="9"/>
      <c r="M587" s="5"/>
      <c r="N587" s="9"/>
      <c r="O587" s="9"/>
      <c r="P587" s="9"/>
      <c r="Q587" s="10"/>
      <c r="R587" s="10"/>
      <c r="S587" s="10"/>
    </row>
    <row r="588" spans="7:19">
      <c r="G588" s="9"/>
      <c r="H588" s="9"/>
      <c r="I588" s="9"/>
      <c r="J588" s="9"/>
      <c r="K588" s="9"/>
      <c r="L588" s="9"/>
      <c r="M588" s="5"/>
      <c r="N588" s="9"/>
      <c r="O588" s="9"/>
      <c r="P588" s="9"/>
      <c r="Q588" s="10"/>
      <c r="R588" s="10"/>
      <c r="S588" s="10"/>
    </row>
    <row r="589" spans="7:19">
      <c r="G589" s="9"/>
      <c r="H589" s="9"/>
      <c r="I589" s="9"/>
      <c r="J589" s="9"/>
      <c r="K589" s="9"/>
      <c r="L589" s="9"/>
      <c r="M589" s="5"/>
      <c r="N589" s="9"/>
      <c r="O589" s="9"/>
      <c r="P589" s="9"/>
      <c r="Q589" s="10"/>
      <c r="R589" s="10"/>
      <c r="S589" s="10"/>
    </row>
    <row r="590" spans="7:19">
      <c r="G590" s="9"/>
      <c r="H590" s="9"/>
      <c r="I590" s="9"/>
      <c r="J590" s="9"/>
      <c r="K590" s="9"/>
      <c r="L590" s="9"/>
      <c r="M590" s="5"/>
      <c r="N590" s="9"/>
      <c r="O590" s="9"/>
      <c r="P590" s="9"/>
      <c r="Q590" s="10"/>
      <c r="R590" s="10"/>
      <c r="S590" s="10"/>
    </row>
    <row r="591" spans="7:19">
      <c r="G591" s="9"/>
      <c r="H591" s="9"/>
      <c r="I591" s="9"/>
      <c r="J591" s="9"/>
      <c r="K591" s="9"/>
      <c r="L591" s="9"/>
      <c r="M591" s="5"/>
      <c r="N591" s="9"/>
      <c r="O591" s="9"/>
      <c r="P591" s="9"/>
      <c r="Q591" s="10"/>
      <c r="R591" s="10"/>
      <c r="S591" s="10"/>
    </row>
    <row r="592" spans="7:19">
      <c r="G592" s="9"/>
      <c r="H592" s="9"/>
      <c r="I592" s="9"/>
      <c r="J592" s="9"/>
      <c r="K592" s="9"/>
      <c r="L592" s="9"/>
      <c r="M592" s="5"/>
      <c r="N592" s="9"/>
      <c r="O592" s="9"/>
      <c r="P592" s="9"/>
      <c r="Q592" s="10"/>
      <c r="R592" s="10"/>
      <c r="S592" s="10"/>
    </row>
    <row r="593" spans="7:19">
      <c r="G593" s="9"/>
      <c r="H593" s="9"/>
      <c r="I593" s="9"/>
      <c r="J593" s="9"/>
      <c r="K593" s="9"/>
      <c r="L593" s="9"/>
      <c r="M593" s="5"/>
      <c r="N593" s="9"/>
      <c r="O593" s="9"/>
      <c r="P593" s="9"/>
      <c r="Q593" s="10"/>
      <c r="R593" s="10"/>
      <c r="S593" s="10"/>
    </row>
    <row r="594" spans="7:19">
      <c r="G594" s="9"/>
      <c r="H594" s="9"/>
      <c r="I594" s="9"/>
      <c r="J594" s="9"/>
      <c r="K594" s="9"/>
      <c r="L594" s="9"/>
      <c r="M594" s="5"/>
      <c r="N594" s="9"/>
      <c r="O594" s="9"/>
      <c r="P594" s="9"/>
      <c r="Q594" s="10"/>
      <c r="R594" s="10"/>
      <c r="S594" s="10"/>
    </row>
    <row r="595" spans="7:19">
      <c r="G595" s="9"/>
      <c r="H595" s="9"/>
      <c r="I595" s="9"/>
      <c r="J595" s="9"/>
      <c r="K595" s="9"/>
      <c r="L595" s="9"/>
      <c r="M595" s="5"/>
      <c r="N595" s="9"/>
      <c r="O595" s="9"/>
      <c r="P595" s="9"/>
      <c r="Q595" s="10"/>
      <c r="R595" s="10"/>
      <c r="S595" s="10"/>
    </row>
    <row r="596" spans="7:19">
      <c r="G596" s="9"/>
      <c r="H596" s="9"/>
      <c r="I596" s="9"/>
      <c r="J596" s="9"/>
      <c r="K596" s="9"/>
      <c r="L596" s="9"/>
      <c r="M596" s="5"/>
      <c r="N596" s="9"/>
      <c r="O596" s="9"/>
      <c r="P596" s="9"/>
      <c r="Q596" s="10"/>
      <c r="R596" s="10"/>
      <c r="S596" s="10"/>
    </row>
    <row r="597" spans="7:19">
      <c r="G597" s="9"/>
      <c r="H597" s="9"/>
      <c r="I597" s="9"/>
      <c r="J597" s="9"/>
      <c r="K597" s="9"/>
      <c r="L597" s="9"/>
      <c r="M597" s="5"/>
      <c r="N597" s="9"/>
      <c r="O597" s="9"/>
      <c r="P597" s="9"/>
      <c r="Q597" s="10"/>
      <c r="R597" s="10"/>
      <c r="S597" s="10"/>
    </row>
    <row r="598" spans="7:19">
      <c r="G598" s="9"/>
      <c r="H598" s="9"/>
      <c r="I598" s="9"/>
      <c r="J598" s="9"/>
      <c r="K598" s="9"/>
      <c r="L598" s="9"/>
      <c r="M598" s="5"/>
      <c r="N598" s="9"/>
      <c r="O598" s="9"/>
      <c r="P598" s="9"/>
      <c r="Q598" s="10"/>
      <c r="R598" s="10"/>
      <c r="S598" s="10"/>
    </row>
    <row r="599" spans="7:19">
      <c r="G599" s="9"/>
      <c r="H599" s="9"/>
      <c r="I599" s="9"/>
      <c r="J599" s="9"/>
      <c r="K599" s="9"/>
      <c r="L599" s="9"/>
      <c r="M599" s="5"/>
      <c r="N599" s="9"/>
      <c r="O599" s="9"/>
      <c r="P599" s="9"/>
      <c r="Q599" s="10"/>
      <c r="R599" s="10"/>
      <c r="S599" s="10"/>
    </row>
    <row r="600" spans="7:19">
      <c r="G600" s="9"/>
      <c r="H600" s="9"/>
      <c r="I600" s="9"/>
      <c r="J600" s="9"/>
      <c r="K600" s="9"/>
      <c r="L600" s="9"/>
      <c r="M600" s="5"/>
      <c r="N600" s="9"/>
      <c r="O600" s="9"/>
      <c r="P600" s="9"/>
      <c r="Q600" s="10"/>
      <c r="R600" s="10"/>
      <c r="S600" s="10"/>
    </row>
    <row r="601" spans="7:19">
      <c r="G601" s="9"/>
      <c r="H601" s="9"/>
      <c r="I601" s="9"/>
      <c r="J601" s="9"/>
      <c r="K601" s="9"/>
      <c r="L601" s="9"/>
      <c r="M601" s="5"/>
      <c r="N601" s="9"/>
      <c r="O601" s="9"/>
      <c r="P601" s="9"/>
      <c r="Q601" s="10"/>
      <c r="R601" s="10"/>
      <c r="S601" s="10"/>
    </row>
    <row r="602" spans="7:19">
      <c r="G602" s="9"/>
      <c r="H602" s="9"/>
      <c r="I602" s="9"/>
      <c r="J602" s="9"/>
      <c r="K602" s="9"/>
      <c r="L602" s="9"/>
      <c r="M602" s="5"/>
      <c r="N602" s="9"/>
      <c r="O602" s="9"/>
      <c r="P602" s="9"/>
      <c r="Q602" s="10"/>
      <c r="R602" s="10"/>
      <c r="S602" s="10"/>
    </row>
    <row r="603" spans="7:19">
      <c r="G603" s="9"/>
      <c r="H603" s="9"/>
      <c r="I603" s="9"/>
      <c r="J603" s="9"/>
      <c r="K603" s="9"/>
      <c r="L603" s="9"/>
      <c r="M603" s="5"/>
      <c r="N603" s="9"/>
      <c r="O603" s="9"/>
      <c r="P603" s="9"/>
      <c r="Q603" s="10"/>
      <c r="R603" s="10"/>
      <c r="S603" s="10"/>
    </row>
    <row r="604" spans="7:19">
      <c r="G604" s="9"/>
      <c r="H604" s="9"/>
      <c r="I604" s="9"/>
      <c r="J604" s="9"/>
      <c r="K604" s="9"/>
      <c r="L604" s="9"/>
      <c r="M604" s="5"/>
      <c r="N604" s="9"/>
      <c r="O604" s="9"/>
      <c r="P604" s="9"/>
      <c r="Q604" s="10"/>
      <c r="R604" s="10"/>
      <c r="S604" s="10"/>
    </row>
    <row r="605" spans="7:19">
      <c r="G605" s="9"/>
      <c r="H605" s="9"/>
      <c r="I605" s="9"/>
      <c r="J605" s="9"/>
      <c r="K605" s="9"/>
      <c r="L605" s="9"/>
      <c r="M605" s="5"/>
      <c r="N605" s="9"/>
      <c r="O605" s="9"/>
      <c r="P605" s="9"/>
      <c r="Q605" s="10"/>
      <c r="R605" s="10"/>
      <c r="S605" s="10"/>
    </row>
    <row r="606" spans="7:19">
      <c r="G606" s="9"/>
      <c r="H606" s="9"/>
      <c r="I606" s="9"/>
      <c r="J606" s="9"/>
      <c r="K606" s="9"/>
      <c r="L606" s="9"/>
      <c r="M606" s="5"/>
      <c r="N606" s="9"/>
      <c r="O606" s="9"/>
      <c r="P606" s="9"/>
      <c r="Q606" s="10"/>
      <c r="R606" s="10"/>
      <c r="S606" s="10"/>
    </row>
    <row r="607" spans="7:19">
      <c r="G607" s="9"/>
      <c r="H607" s="9"/>
      <c r="I607" s="9"/>
      <c r="J607" s="9"/>
      <c r="K607" s="9"/>
      <c r="L607" s="9"/>
      <c r="M607" s="5"/>
      <c r="N607" s="9"/>
      <c r="O607" s="9"/>
      <c r="P607" s="9"/>
      <c r="Q607" s="10"/>
      <c r="R607" s="10"/>
      <c r="S607"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6C952-82E3-489C-AFDC-3558FA784576}">
  <dimension ref="A1:S607"/>
  <sheetViews>
    <sheetView tabSelected="1" workbookViewId="0">
      <selection activeCell="B4" sqref="B4"/>
    </sheetView>
  </sheetViews>
  <sheetFormatPr defaultRowHeight="15"/>
  <cols>
    <col min="1" max="1" width="17.28515625" bestFit="1" customWidth="1"/>
    <col min="2" max="6" width="17.28515625" customWidth="1"/>
    <col min="7" max="7" width="23.140625" bestFit="1" customWidth="1"/>
    <col min="8" max="8" width="45.7109375" bestFit="1" customWidth="1"/>
    <col min="9" max="9" width="52.7109375" bestFit="1" customWidth="1"/>
    <col min="10" max="10" width="56.7109375" bestFit="1" customWidth="1"/>
    <col min="11" max="11" width="117" bestFit="1" customWidth="1"/>
    <col min="12" max="12" width="159" bestFit="1" customWidth="1"/>
    <col min="13" max="15" width="21.5703125" bestFit="1" customWidth="1"/>
    <col min="16" max="16" width="44.7109375" bestFit="1" customWidth="1"/>
    <col min="17" max="19" width="21.5703125" bestFit="1" customWidth="1"/>
  </cols>
  <sheetData>
    <row r="1" spans="1:19" s="11" customFormat="1">
      <c r="A1" s="11" t="str" cm="1">
        <f t="array" ref="A1">_xll.ciqfunctions.udf.CIQRANGE("^SML", "IQ_CONSTITUENTS", 1, 700, , , , , "Constituents")</f>
        <v>Constituents</v>
      </c>
      <c r="B1" s="11"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c r="A2" s="12" t="s">
        <v>1036</v>
      </c>
      <c r="B2" s="10">
        <f>_xll.SNL.Clients.Office.Excel.Functions.SPG(A2,"SP_IPO_DATE")</f>
        <v>41718</v>
      </c>
      <c r="C2" s="5">
        <f>_xll.SNL.Clients.Office.Excel.Functions.SPG(A2, "SP_VOLUME_AVG_WEEKLY_TO_SHARES_OUT", , "1M")</f>
        <v>4.8296927471950877</v>
      </c>
      <c r="D2" s="5">
        <f>_xll.SNL.Clients.Office.Excel.Functions.SPG(A2, "SP_VOLUME_AVG_WEEKLY_TO_SHARES_OUT", , "3M")</f>
        <v>4.9713407803866341</v>
      </c>
      <c r="E2" s="5">
        <f>_xll.SNL.Clients.Office.Excel.Functions.SPG(A2, "SP_VOLUME_AVG_DAILY_TO_1YR_AVG_DAILY", , "1M")</f>
        <v>96.72</v>
      </c>
      <c r="F2" s="5">
        <f>_xll.SNL.Clients.Office.Excel.Functions.SPG(A2, "SP_VOLUME_AVG_DAILY_TO_1YR_AVG_DAILY", , "3M")</f>
        <v>99.56</v>
      </c>
      <c r="G2" s="9" t="str">
        <f>_xll.SNL.Clients.Office.Excel.Functions.SPG(A2, "IQ_SECTOR")</f>
        <v>Information Technology</v>
      </c>
      <c r="H2" s="9" t="str">
        <f>_xll.SNL.Clients.Office.Excel.Functions.SPG(A2, "IQ_INDUSTRY_GROUP")</f>
        <v>Software and Services</v>
      </c>
      <c r="I2" s="9" t="str">
        <f>_xll.SNL.Clients.Office.Excel.Functions.SPG(A2, "IQ_INDUSTRY")</f>
        <v>Software</v>
      </c>
      <c r="J2" s="9" t="str">
        <f>_xll.SNL.Clients.Office.Excel.Functions.SPG(A2, "IQ_PRIMARY_INDUSTRY")</f>
        <v>Systems Software</v>
      </c>
      <c r="K2" s="9" t="str">
        <f>_xll.SNL.Clients.Office.Excel.Functions.SPG(A2, "NAICS_CODE", "Primary")</f>
        <v>513210 - Software Publishers</v>
      </c>
      <c r="L2" s="9" t="str">
        <f>_xll.SNL.Clients.Office.Excel.Functions.SPG(A2, "SP_TOPICTAG")</f>
        <v>Software Development; Encryption; Data Protection; Cloud Infrastructure; Cloud Security; Process Automation; Network Security</v>
      </c>
      <c r="M2" s="5">
        <f>_xll.SNL.Clients.Office.Excel.Functions.SPG(A2, "SP_PCT_SHARES_OWNED_ALL_INSTITUTIONS")</f>
        <v>90.57</v>
      </c>
      <c r="N2" s="9" t="str">
        <f>_xll.SNL.Clients.Office.Excel.Functions.SPG(A2, "RD_CREDIT_RATING_GLOBAL", "Issuer Credit Rating", "Local Currency LT|0")</f>
        <v/>
      </c>
      <c r="O2" s="9" t="str">
        <f>_xll.SNL.Clients.Office.Excel.Functions.SPG(A2, "RD_CWOL_GLOBAL", "Issuer Credit Rating", "Local Currency LT|0")</f>
        <v/>
      </c>
      <c r="P2" s="9" t="str">
        <f>_xll.SNL.Clients.Office.Excel.Functions.SPG(A2, "RD_RATING_ACTION_GLOBAL", "Issuer Credit Rating", "Local Currency LT|0")</f>
        <v/>
      </c>
      <c r="Q2" s="10" t="str">
        <f>_xll.SNL.Clients.Office.Excel.Functions.SPG(A2, "RD_LAST_REVIEW_DATE_GLOBAL", "Issuer Credit Rating", "Local Currency LT")</f>
        <v/>
      </c>
      <c r="R2" s="10" t="str">
        <f>_xll.SNL.Clients.Office.Excel.Functions.SPG(A2, "RD_CREDIT_RATING_DATE_GLOBAL", "Issuer Credit Rating", "Local Currency LT|0")</f>
        <v/>
      </c>
      <c r="S2" s="10" t="str">
        <f>_xll.SNL.Clients.Office.Excel.Functions.SPG(A2, "RD_CREDIT_WATCH_OUTLOOK_DATE_GLOBAL", "Issuer Credit Rating", "Local Currency LT|0")</f>
        <v/>
      </c>
    </row>
    <row r="3" spans="1:19">
      <c r="A3" s="12" t="s">
        <v>1037</v>
      </c>
      <c r="B3" t="str">
        <f>_xll.SNL.Clients.Office.Excel.Functions.SPG(A3,"SP_IPO_DATE")</f>
        <v/>
      </c>
      <c r="C3" s="5">
        <f>_xll.SNL.Clients.Office.Excel.Functions.SPG(A3, "SP_VOLUME_AVG_WEEKLY_TO_SHARES_OUT", , "1M")</f>
        <v>3.1018869501601647</v>
      </c>
      <c r="D3" s="5">
        <f>_xll.SNL.Clients.Office.Excel.Functions.SPG(A3, "SP_VOLUME_AVG_WEEKLY_TO_SHARES_OUT", , "3M")</f>
        <v>3.3613392639983504</v>
      </c>
      <c r="E3" s="5">
        <f>_xll.SNL.Clients.Office.Excel.Functions.SPG(A3, "SP_VOLUME_AVG_DAILY_TO_1YR_AVG_DAILY", , "1M")</f>
        <v>75.83</v>
      </c>
      <c r="F3" s="5">
        <f>_xll.SNL.Clients.Office.Excel.Functions.SPG(A3, "SP_VOLUME_AVG_DAILY_TO_1YR_AVG_DAILY", , "3M")</f>
        <v>82.18</v>
      </c>
      <c r="G3" s="9" t="str">
        <f>_xll.SNL.Clients.Office.Excel.Functions.SPG(A3, "IQ_SECTOR")</f>
        <v>Industrials</v>
      </c>
      <c r="H3" s="9" t="str">
        <f>_xll.SNL.Clients.Office.Excel.Functions.SPG(A3, "IQ_INDUSTRY_GROUP")</f>
        <v>Capital Goods</v>
      </c>
      <c r="I3" s="9" t="str">
        <f>_xll.SNL.Clients.Office.Excel.Functions.SPG(A3, "IQ_INDUSTRY")</f>
        <v>Aerospace and Defense</v>
      </c>
      <c r="J3" s="9" t="str">
        <f>_xll.SNL.Clients.Office.Excel.Functions.SPG(A3, "IQ_PRIMARY_INDUSTRY")</f>
        <v>Aerospace and Defense</v>
      </c>
      <c r="K3" s="9" t="str">
        <f>_xll.SNL.Clients.Office.Excel.Functions.SPG(A3, "NAICS_CODE", "Primary")</f>
        <v>488190 - Other Support Activities for Air Transportation</v>
      </c>
      <c r="L3" s="9" t="str">
        <f>_xll.SNL.Clients.Office.Excel.Functions.SPG(A3, "SP_TOPICTAG")</f>
        <v>Fleet Management; Freight Service; Industrial Automation; Passenger Aircraft Manufacturing</v>
      </c>
      <c r="M3" s="5">
        <f>_xll.SNL.Clients.Office.Excel.Functions.SPG(A3, "SP_PCT_SHARES_OWNED_ALL_INSTITUTIONS")</f>
        <v>96.67</v>
      </c>
      <c r="N3" s="9" t="str">
        <f>_xll.SNL.Clients.Office.Excel.Functions.SPG(A3, "RD_CREDIT_RATING_GLOBAL", "Issuer Credit Rating", "Local Currency LT|0")</f>
        <v>BB</v>
      </c>
      <c r="O3" s="9" t="str">
        <f>_xll.SNL.Clients.Office.Excel.Functions.SPG(A3, "RD_CWOL_GLOBAL", "Issuer Credit Rating", "Local Currency LT|0")</f>
        <v>Stable</v>
      </c>
      <c r="P3" s="9" t="str">
        <f>_xll.SNL.Clients.Office.Excel.Functions.SPG(A3, "RD_RATING_ACTION_GLOBAL", "Issuer Credit Rating", "Local Currency LT|0")</f>
        <v>Downgrade | CreditWatch/Outlook (02/14/2024)</v>
      </c>
      <c r="Q3" s="10">
        <f>_xll.SNL.Clients.Office.Excel.Functions.SPG(A3, "RD_LAST_REVIEW_DATE_GLOBAL", "Issuer Credit Rating", "Local Currency LT")</f>
        <v>45344</v>
      </c>
      <c r="R3" s="10">
        <f>_xll.SNL.Clients.Office.Excel.Functions.SPG(A3, "RD_CREDIT_RATING_DATE_GLOBAL", "Issuer Credit Rating", "Local Currency LT|0")</f>
        <v>45336</v>
      </c>
      <c r="S3" s="10">
        <f>_xll.SNL.Clients.Office.Excel.Functions.SPG(A3, "RD_CREDIT_WATCH_OUTLOOK_DATE_GLOBAL", "Issuer Credit Rating", "Local Currency LT|0")</f>
        <v>45336</v>
      </c>
    </row>
    <row r="4" spans="1:19">
      <c r="A4" s="12" t="s">
        <v>1038</v>
      </c>
      <c r="B4" t="str">
        <f>_xll.SNL.Clients.Office.Excel.Functions.SPG(A4,"SP_IPO_DATE")</f>
        <v/>
      </c>
      <c r="C4" s="5">
        <f>_xll.SNL.Clients.Office.Excel.Functions.SPG(A4, "SP_VOLUME_AVG_WEEKLY_TO_SHARES_OUT", , "1M")</f>
        <v>2.3410433128179773</v>
      </c>
      <c r="D4" s="5">
        <f>_xll.SNL.Clients.Office.Excel.Functions.SPG(A4, "SP_VOLUME_AVG_WEEKLY_TO_SHARES_OUT", , "3M")</f>
        <v>2.7070728441970275</v>
      </c>
      <c r="E4" s="5">
        <f>_xll.SNL.Clients.Office.Excel.Functions.SPG(A4, "SP_VOLUME_AVG_DAILY_TO_1YR_AVG_DAILY", , "1M")</f>
        <v>56.38</v>
      </c>
      <c r="F4" s="5">
        <f>_xll.SNL.Clients.Office.Excel.Functions.SPG(A4, "SP_VOLUME_AVG_DAILY_TO_1YR_AVG_DAILY", , "3M")</f>
        <v>65.19</v>
      </c>
      <c r="G4" s="9" t="str">
        <f>_xll.SNL.Clients.Office.Excel.Functions.SPG(A4, "IQ_SECTOR")</f>
        <v>Industrials</v>
      </c>
      <c r="H4" s="9" t="str">
        <f>_xll.SNL.Clients.Office.Excel.Functions.SPG(A4, "IQ_INDUSTRY_GROUP")</f>
        <v>Commercial and Professional Services</v>
      </c>
      <c r="I4" s="9" t="str">
        <f>_xll.SNL.Clients.Office.Excel.Functions.SPG(A4, "IQ_INDUSTRY")</f>
        <v>Commercial Services and Supplies</v>
      </c>
      <c r="J4" s="9" t="str">
        <f>_xll.SNL.Clients.Office.Excel.Functions.SPG(A4, "IQ_PRIMARY_INDUSTRY")</f>
        <v>Environmental and Facilities Services</v>
      </c>
      <c r="K4" s="9" t="str">
        <f>_xll.SNL.Clients.Office.Excel.Functions.SPG(A4, "NAICS_CODE", "Primary")</f>
        <v>5617 - Services to Buildings and Dwellings</v>
      </c>
      <c r="L4" s="9" t="str">
        <f>_xll.SNL.Clients.Office.Excel.Functions.SPG(A4, "SP_TOPICTAG")</f>
        <v>Energy Storage; Environmental Engineering; Fleet Management; Industrial Automation; Utility Scale Solar</v>
      </c>
      <c r="M4" s="5">
        <f>_xll.SNL.Clients.Office.Excel.Functions.SPG(A4, "SP_PCT_SHARES_OWNED_ALL_INSTITUTIONS")</f>
        <v>94.71</v>
      </c>
      <c r="N4" s="9" t="str">
        <f>_xll.SNL.Clients.Office.Excel.Functions.SPG(A4, "RD_CREDIT_RATING_GLOBAL", "Issuer Credit Rating", "Local Currency LT|0")</f>
        <v/>
      </c>
      <c r="O4" s="9" t="str">
        <f>_xll.SNL.Clients.Office.Excel.Functions.SPG(A4, "RD_CWOL_GLOBAL", "Issuer Credit Rating", "Local Currency LT|0")</f>
        <v/>
      </c>
      <c r="P4" s="9" t="str">
        <f>_xll.SNL.Clients.Office.Excel.Functions.SPG(A4, "RD_RATING_ACTION_GLOBAL", "Issuer Credit Rating", "Local Currency LT|0")</f>
        <v/>
      </c>
      <c r="Q4" s="10" t="str">
        <f>_xll.SNL.Clients.Office.Excel.Functions.SPG(A4, "RD_LAST_REVIEW_DATE_GLOBAL", "Issuer Credit Rating", "Local Currency LT")</f>
        <v/>
      </c>
      <c r="R4" s="10" t="str">
        <f>_xll.SNL.Clients.Office.Excel.Functions.SPG(A4, "RD_CREDIT_RATING_DATE_GLOBAL", "Issuer Credit Rating", "Local Currency LT|0")</f>
        <v/>
      </c>
      <c r="S4" s="10" t="str">
        <f>_xll.SNL.Clients.Office.Excel.Functions.SPG(A4, "RD_CREDIT_WATCH_OUTLOOK_DATE_GLOBAL", "Issuer Credit Rating", "Local Currency LT|0")</f>
        <v/>
      </c>
    </row>
    <row r="5" spans="1:19">
      <c r="A5" s="12" t="s">
        <v>1039</v>
      </c>
      <c r="B5" s="10">
        <f>_xll.SNL.Clients.Office.Excel.Functions.SPG(A5,"SP_IPO_DATE")</f>
        <v>44105</v>
      </c>
      <c r="C5" s="5">
        <f>_xll.SNL.Clients.Office.Excel.Functions.SPG(A5, "SP_VOLUME_AVG_WEEKLY_TO_SHARES_OUT", , "1M")</f>
        <v>10.470384455912985</v>
      </c>
      <c r="D5" s="5">
        <f>_xll.SNL.Clients.Office.Excel.Functions.SPG(A5, "SP_VOLUME_AVG_WEEKLY_TO_SHARES_OUT", , "3M")</f>
        <v>12.165471812449946</v>
      </c>
      <c r="E5" s="5">
        <f>_xll.SNL.Clients.Office.Excel.Functions.SPG(A5, "SP_VOLUME_AVG_DAILY_TO_1YR_AVG_DAILY", , "1M")</f>
        <v>95.01</v>
      </c>
      <c r="F5" s="5">
        <f>_xll.SNL.Clients.Office.Excel.Functions.SPG(A5, "SP_VOLUME_AVG_DAILY_TO_1YR_AVG_DAILY", , "3M")</f>
        <v>110.39</v>
      </c>
      <c r="G5" s="9" t="str">
        <f>_xll.SNL.Clients.Office.Excel.Functions.SPG(A5, "IQ_SECTOR")</f>
        <v>Consumer Discretionary</v>
      </c>
      <c r="H5" s="9" t="str">
        <f>_xll.SNL.Clients.Office.Excel.Functions.SPG(A5, "IQ_INDUSTRY_GROUP")</f>
        <v>Consumer Discretionary Distribution and Retail</v>
      </c>
      <c r="I5" s="9" t="str">
        <f>_xll.SNL.Clients.Office.Excel.Functions.SPG(A5, "IQ_INDUSTRY")</f>
        <v>Specialty Retail</v>
      </c>
      <c r="J5" s="9" t="str">
        <f>_xll.SNL.Clients.Office.Excel.Functions.SPG(A5, "IQ_PRIMARY_INDUSTRY")</f>
        <v>Other Specialty Retail</v>
      </c>
      <c r="K5" s="9" t="str">
        <f>_xll.SNL.Clients.Office.Excel.Functions.SPG(A5, "NAICS_CODE", "Primary")</f>
        <v>459110 - Sporting Goods Retailers</v>
      </c>
      <c r="L5" s="9" t="str">
        <f>_xll.SNL.Clients.Office.Excel.Functions.SPG(A5, "SP_TOPICTAG")</f>
        <v>Lifestyle; Location Based Services; Social Media Marketing; Ad Targeting; Brand Marketing; Amateur Sports</v>
      </c>
      <c r="M5" s="5">
        <f>_xll.SNL.Clients.Office.Excel.Functions.SPG(A5, "SP_PCT_SHARES_OWNED_ALL_INSTITUTIONS")</f>
        <v>109.04</v>
      </c>
      <c r="N5" s="9" t="str">
        <f>_xll.SNL.Clients.Office.Excel.Functions.SPG(A5, "RD_CREDIT_RATING_GLOBAL", "Issuer Credit Rating", "Local Currency LT|0")</f>
        <v>BB+</v>
      </c>
      <c r="O5" s="9" t="str">
        <f>_xll.SNL.Clients.Office.Excel.Functions.SPG(A5, "RD_CWOL_GLOBAL", "Issuer Credit Rating", "Local Currency LT|0")</f>
        <v>Stable</v>
      </c>
      <c r="P5" s="9" t="str">
        <f>_xll.SNL.Clients.Office.Excel.Functions.SPG(A5, "RD_RATING_ACTION_GLOBAL", "Issuer Credit Rating", "Local Currency LT|0")</f>
        <v>Upgrade | CreditWatch/Outlook (10/02/2024)</v>
      </c>
      <c r="Q5" s="10">
        <f>_xll.SNL.Clients.Office.Excel.Functions.SPG(A5, "RD_LAST_REVIEW_DATE_GLOBAL", "Issuer Credit Rating", "Local Currency LT")</f>
        <v>45597</v>
      </c>
      <c r="R5" s="10">
        <f>_xll.SNL.Clients.Office.Excel.Functions.SPG(A5, "RD_CREDIT_RATING_DATE_GLOBAL", "Issuer Credit Rating", "Local Currency LT|0")</f>
        <v>45567</v>
      </c>
      <c r="S5" s="10">
        <f>_xll.SNL.Clients.Office.Excel.Functions.SPG(A5, "RD_CREDIT_WATCH_OUTLOOK_DATE_GLOBAL", "Issuer Credit Rating", "Local Currency LT|0")</f>
        <v>45567</v>
      </c>
    </row>
    <row r="6" spans="1:19">
      <c r="A6" s="12" t="s">
        <v>1040</v>
      </c>
      <c r="B6" s="10">
        <f>_xll.SNL.Clients.Office.Excel.Functions.SPG(A6,"SP_IPO_DATE")</f>
        <v>38133</v>
      </c>
      <c r="C6" s="5">
        <f>_xll.SNL.Clients.Office.Excel.Functions.SPG(A6, "SP_VOLUME_AVG_WEEKLY_TO_SHARES_OUT", , "1M")</f>
        <v>5.0116936917087536</v>
      </c>
      <c r="D6" s="5">
        <f>_xll.SNL.Clients.Office.Excel.Functions.SPG(A6, "SP_VOLUME_AVG_WEEKLY_TO_SHARES_OUT", , "3M")</f>
        <v>7.15731296490691</v>
      </c>
      <c r="E6" s="5">
        <f>_xll.SNL.Clients.Office.Excel.Functions.SPG(A6, "SP_VOLUME_AVG_DAILY_TO_1YR_AVG_DAILY", , "1M")</f>
        <v>88.82</v>
      </c>
      <c r="F6" s="5">
        <f>_xll.SNL.Clients.Office.Excel.Functions.SPG(A6, "SP_VOLUME_AVG_DAILY_TO_1YR_AVG_DAILY", , "3M")</f>
        <v>126.84</v>
      </c>
      <c r="G6" s="9" t="str">
        <f>_xll.SNL.Clients.Office.Excel.Functions.SPG(A6, "IQ_SECTOR")</f>
        <v>Health Care</v>
      </c>
      <c r="H6" s="9" t="str">
        <f>_xll.SNL.Clients.Office.Excel.Functions.SPG(A6, "IQ_INDUSTRY_GROUP")</f>
        <v>Pharmaceuticals, Biotechnology and Life Sciences</v>
      </c>
      <c r="I6" s="9" t="str">
        <f>_xll.SNL.Clients.Office.Excel.Functions.SPG(A6, "IQ_INDUSTRY")</f>
        <v>Biotechnology</v>
      </c>
      <c r="J6" s="9" t="str">
        <f>_xll.SNL.Clients.Office.Excel.Functions.SPG(A6, "IQ_PRIMARY_INDUSTRY")</f>
        <v>Biotechnology</v>
      </c>
      <c r="K6" s="9" t="str">
        <f>_xll.SNL.Clients.Office.Excel.Functions.SPG(A6, "NAICS_CODE", "Primary")</f>
        <v>325414 - Biological Product (except Diagnostic) Manufacturing</v>
      </c>
      <c r="L6" s="9" t="str">
        <f>_xll.SNL.Clients.Office.Excel.Functions.SPG(A6, "SP_TOPICTAG")</f>
        <v>Neuroscience; Central Nervous System; Genetic Disorder; Inflammation; Neurology; Psychiatry</v>
      </c>
      <c r="M6" s="5">
        <f>_xll.SNL.Clients.Office.Excel.Functions.SPG(A6, "SP_PCT_SHARES_OWNED_ALL_INSTITUTIONS")</f>
        <v>66.290000000000006</v>
      </c>
      <c r="N6" s="9" t="str">
        <f>_xll.SNL.Clients.Office.Excel.Functions.SPG(A6, "RD_CREDIT_RATING_GLOBAL", "Issuer Credit Rating", "Local Currency LT|0")</f>
        <v/>
      </c>
      <c r="O6" s="9" t="str">
        <f>_xll.SNL.Clients.Office.Excel.Functions.SPG(A6, "RD_CWOL_GLOBAL", "Issuer Credit Rating", "Local Currency LT|0")</f>
        <v/>
      </c>
      <c r="P6" s="9" t="str">
        <f>_xll.SNL.Clients.Office.Excel.Functions.SPG(A6, "RD_RATING_ACTION_GLOBAL", "Issuer Credit Rating", "Local Currency LT|0")</f>
        <v/>
      </c>
      <c r="Q6" s="10" t="str">
        <f>_xll.SNL.Clients.Office.Excel.Functions.SPG(A6, "RD_LAST_REVIEW_DATE_GLOBAL", "Issuer Credit Rating", "Local Currency LT")</f>
        <v/>
      </c>
      <c r="R6" s="10" t="str">
        <f>_xll.SNL.Clients.Office.Excel.Functions.SPG(A6, "RD_CREDIT_RATING_DATE_GLOBAL", "Issuer Credit Rating", "Local Currency LT|0")</f>
        <v/>
      </c>
      <c r="S6" s="10" t="str">
        <f>_xll.SNL.Clients.Office.Excel.Functions.SPG(A6, "RD_CREDIT_WATCH_OUTLOOK_DATE_GLOBAL", "Issuer Credit Rating", "Local Currency LT|0")</f>
        <v/>
      </c>
    </row>
    <row r="7" spans="1:19">
      <c r="A7" s="12" t="s">
        <v>1041</v>
      </c>
      <c r="B7" s="10">
        <f>_xll.SNL.Clients.Office.Excel.Functions.SPG(A7,"SP_IPO_DATE")</f>
        <v>34116</v>
      </c>
      <c r="C7" s="5">
        <f>_xll.SNL.Clients.Office.Excel.Functions.SPG(A7, "SP_VOLUME_AVG_WEEKLY_TO_SHARES_OUT", , "1M")</f>
        <v>3.5130756618975409</v>
      </c>
      <c r="D7" s="5">
        <f>_xll.SNL.Clients.Office.Excel.Functions.SPG(A7, "SP_VOLUME_AVG_WEEKLY_TO_SHARES_OUT", , "3M")</f>
        <v>5.2777417546789689</v>
      </c>
      <c r="E7" s="5">
        <f>_xll.SNL.Clients.Office.Excel.Functions.SPG(A7, "SP_VOLUME_AVG_DAILY_TO_1YR_AVG_DAILY", , "1M")</f>
        <v>80.84</v>
      </c>
      <c r="F7" s="5">
        <f>_xll.SNL.Clients.Office.Excel.Functions.SPG(A7, "SP_VOLUME_AVG_DAILY_TO_1YR_AVG_DAILY", , "3M")</f>
        <v>121.44</v>
      </c>
      <c r="G7" s="9" t="str">
        <f>_xll.SNL.Clients.Office.Excel.Functions.SPG(A7, "IQ_SECTOR")</f>
        <v>Real Estate</v>
      </c>
      <c r="H7" s="9" t="str">
        <f>_xll.SNL.Clients.Office.Excel.Functions.SPG(A7, "IQ_INDUSTRY_GROUP")</f>
        <v>Equity Real Estate Investment Trusts (REITs)</v>
      </c>
      <c r="I7" s="9" t="str">
        <f>_xll.SNL.Clients.Office.Excel.Functions.SPG(A7, "IQ_INDUSTRY")</f>
        <v>Retail REITs</v>
      </c>
      <c r="J7" s="9" t="str">
        <f>_xll.SNL.Clients.Office.Excel.Functions.SPG(A7, "IQ_PRIMARY_INDUSTRY")</f>
        <v>Retail REITs</v>
      </c>
      <c r="K7" s="9" t="str">
        <f>_xll.SNL.Clients.Office.Excel.Functions.SPG(A7, "NAICS_CODE", "Primary")</f>
        <v>531110 - Lessors of Residential Buildings and Dwellings</v>
      </c>
      <c r="L7" s="9" t="str">
        <f>_xll.SNL.Clients.Office.Excel.Functions.SPG(A7, "SP_TOPICTAG")</f>
        <v/>
      </c>
      <c r="M7" s="5">
        <f>_xll.SNL.Clients.Office.Excel.Functions.SPG(A7, "SP_PCT_SHARES_OWNED_ALL_INSTITUTIONS")</f>
        <v>106.74</v>
      </c>
      <c r="N7" s="9" t="str">
        <f>_xll.SNL.Clients.Office.Excel.Functions.SPG(A7, "RD_CREDIT_RATING_GLOBAL", "Issuer Credit Rating", "Local Currency LT|0")</f>
        <v/>
      </c>
      <c r="O7" s="9" t="str">
        <f>_xll.SNL.Clients.Office.Excel.Functions.SPG(A7, "RD_CWOL_GLOBAL", "Issuer Credit Rating", "Local Currency LT|0")</f>
        <v/>
      </c>
      <c r="P7" s="9" t="str">
        <f>_xll.SNL.Clients.Office.Excel.Functions.SPG(A7, "RD_RATING_ACTION_GLOBAL", "Issuer Credit Rating", "Local Currency LT|0")</f>
        <v/>
      </c>
      <c r="Q7" s="10" t="str">
        <f>_xll.SNL.Clients.Office.Excel.Functions.SPG(A7, "RD_LAST_REVIEW_DATE_GLOBAL", "Issuer Credit Rating", "Local Currency LT")</f>
        <v/>
      </c>
      <c r="R7" s="10" t="str">
        <f>_xll.SNL.Clients.Office.Excel.Functions.SPG(A7, "RD_CREDIT_RATING_DATE_GLOBAL", "Issuer Credit Rating", "Local Currency LT|0")</f>
        <v/>
      </c>
      <c r="S7" s="10" t="str">
        <f>_xll.SNL.Clients.Office.Excel.Functions.SPG(A7, "RD_CREDIT_WATCH_OUTLOOK_DATE_GLOBAL", "Issuer Credit Rating", "Local Currency LT|0")</f>
        <v/>
      </c>
    </row>
    <row r="8" spans="1:19">
      <c r="A8" s="12" t="s">
        <v>1042</v>
      </c>
      <c r="B8" s="10">
        <f>_xll.SNL.Clients.Office.Excel.Functions.SPG(A8,"SP_IPO_DATE")</f>
        <v>41920</v>
      </c>
      <c r="C8" s="5">
        <f>_xll.SNL.Clients.Office.Excel.Functions.SPG(A8, "SP_VOLUME_AVG_WEEKLY_TO_SHARES_OUT", , "1M")</f>
        <v>2.2332225833260644</v>
      </c>
      <c r="D8" s="5">
        <f>_xll.SNL.Clients.Office.Excel.Functions.SPG(A8, "SP_VOLUME_AVG_WEEKLY_TO_SHARES_OUT", , "3M")</f>
        <v>2.6688175035027997</v>
      </c>
      <c r="E8" s="5">
        <f>_xll.SNL.Clients.Office.Excel.Functions.SPG(A8, "SP_VOLUME_AVG_DAILY_TO_1YR_AVG_DAILY", , "1M")</f>
        <v>74.31</v>
      </c>
      <c r="F8" s="5">
        <f>_xll.SNL.Clients.Office.Excel.Functions.SPG(A8, "SP_VOLUME_AVG_DAILY_TO_1YR_AVG_DAILY", , "3M")</f>
        <v>88.8</v>
      </c>
      <c r="G8" s="9" t="str">
        <f>_xll.SNL.Clients.Office.Excel.Functions.SPG(A8, "IQ_SECTOR")</f>
        <v>Financials</v>
      </c>
      <c r="H8" s="9" t="str">
        <f>_xll.SNL.Clients.Office.Excel.Functions.SPG(A8, "IQ_INDUSTRY_GROUP")</f>
        <v>Financial Services</v>
      </c>
      <c r="I8" s="9" t="str">
        <f>_xll.SNL.Clients.Office.Excel.Functions.SPG(A8, "IQ_INDUSTRY")</f>
        <v>Capital Markets</v>
      </c>
      <c r="J8" s="9" t="str">
        <f>_xll.SNL.Clients.Office.Excel.Functions.SPG(A8, "IQ_PRIMARY_INDUSTRY")</f>
        <v>Asset Management and Custody Banks</v>
      </c>
      <c r="K8" s="9" t="str">
        <f>_xll.SNL.Clients.Office.Excel.Functions.SPG(A8, "NAICS_CODE", "Primary")</f>
        <v>551111 - Offices of Bank Holding Companies</v>
      </c>
      <c r="L8" s="9" t="str">
        <f>_xll.SNL.Clients.Office.Excel.Functions.SPG(A8, "SP_TOPICTAG")</f>
        <v/>
      </c>
      <c r="M8" s="5">
        <f>_xll.SNL.Clients.Office.Excel.Functions.SPG(A8, "SP_PCT_SHARES_OWNED_ALL_INSTITUTIONS")</f>
        <v>67.569999999999993</v>
      </c>
      <c r="N8" s="9" t="str">
        <f>_xll.SNL.Clients.Office.Excel.Functions.SPG(A8, "RD_CREDIT_RATING_GLOBAL", "Issuer Credit Rating", "Local Currency LT|0")</f>
        <v>BB+</v>
      </c>
      <c r="O8" s="9" t="str">
        <f>_xll.SNL.Clients.Office.Excel.Functions.SPG(A8, "RD_CWOL_GLOBAL", "Issuer Credit Rating", "Local Currency LT|0")</f>
        <v>Stable</v>
      </c>
      <c r="P8" s="9" t="str">
        <f>_xll.SNL.Clients.Office.Excel.Functions.SPG(A8, "RD_RATING_ACTION_GLOBAL", "Issuer Credit Rating", "Local Currency LT|0")</f>
        <v>Downgrade | CreditWatch/Outlook (08/13/2021)</v>
      </c>
      <c r="Q8" s="10">
        <f>_xll.SNL.Clients.Office.Excel.Functions.SPG(A8, "RD_LAST_REVIEW_DATE_GLOBAL", "Issuer Credit Rating", "Local Currency LT")</f>
        <v>45364</v>
      </c>
      <c r="R8" s="10">
        <f>_xll.SNL.Clients.Office.Excel.Functions.SPG(A8, "RD_CREDIT_RATING_DATE_GLOBAL", "Issuer Credit Rating", "Local Currency LT|0")</f>
        <v>44421</v>
      </c>
      <c r="S8" s="10">
        <f>_xll.SNL.Clients.Office.Excel.Functions.SPG(A8, "RD_CREDIT_WATCH_OUTLOOK_DATE_GLOBAL", "Issuer Credit Rating", "Local Currency LT|0")</f>
        <v>44421</v>
      </c>
    </row>
    <row r="9" spans="1:19">
      <c r="A9" s="12" t="s">
        <v>1043</v>
      </c>
      <c r="B9" s="10">
        <f>_xll.SNL.Clients.Office.Excel.Functions.SPG(A9,"SP_IPO_DATE")</f>
        <v>34753</v>
      </c>
      <c r="C9" s="5">
        <f>_xll.SNL.Clients.Office.Excel.Functions.SPG(A9, "SP_VOLUME_AVG_WEEKLY_TO_SHARES_OUT", , "1M")</f>
        <v>3.099967950499622</v>
      </c>
      <c r="D9" s="5">
        <f>_xll.SNL.Clients.Office.Excel.Functions.SPG(A9, "SP_VOLUME_AVG_WEEKLY_TO_SHARES_OUT", , "3M")</f>
        <v>3.3589508994414929</v>
      </c>
      <c r="E9" s="5">
        <f>_xll.SNL.Clients.Office.Excel.Functions.SPG(A9, "SP_VOLUME_AVG_DAILY_TO_1YR_AVG_DAILY", , "1M")</f>
        <v>98.26</v>
      </c>
      <c r="F9" s="5">
        <f>_xll.SNL.Clients.Office.Excel.Functions.SPG(A9, "SP_VOLUME_AVG_DAILY_TO_1YR_AVG_DAILY", , "3M")</f>
        <v>106.47</v>
      </c>
      <c r="G9" s="9" t="str">
        <f>_xll.SNL.Clients.Office.Excel.Functions.SPG(A9, "IQ_SECTOR")</f>
        <v>Information Technology</v>
      </c>
      <c r="H9" s="9" t="str">
        <f>_xll.SNL.Clients.Office.Excel.Functions.SPG(A9, "IQ_INDUSTRY_GROUP")</f>
        <v>Software and Services</v>
      </c>
      <c r="I9" s="9" t="str">
        <f>_xll.SNL.Clients.Office.Excel.Functions.SPG(A9, "IQ_INDUSTRY")</f>
        <v>Software</v>
      </c>
      <c r="J9" s="9" t="str">
        <f>_xll.SNL.Clients.Office.Excel.Functions.SPG(A9, "IQ_PRIMARY_INDUSTRY")</f>
        <v>Application Software</v>
      </c>
      <c r="K9" s="9" t="str">
        <f>_xll.SNL.Clients.Office.Excel.Functions.SPG(A9, "NAICS_CODE", "Primary")</f>
        <v>513210 - Software Publishers</v>
      </c>
      <c r="L9" s="9" t="str">
        <f>_xll.SNL.Clients.Office.Excel.Functions.SPG(A9, "SP_TOPICTAG")</f>
        <v>Anti-Fraud; Software Development; Data Integration; Cloud Infrastructure; Process Automation; Payment Facilitator Enablers; Online Payments</v>
      </c>
      <c r="M9" s="5">
        <f>_xll.SNL.Clients.Office.Excel.Functions.SPG(A9, "SP_PCT_SHARES_OWNED_ALL_INSTITUTIONS")</f>
        <v>99.1</v>
      </c>
      <c r="N9" s="9" t="str">
        <f>_xll.SNL.Clients.Office.Excel.Functions.SPG(A9, "RD_CREDIT_RATING_GLOBAL", "Issuer Credit Rating", "Local Currency LT|0")</f>
        <v>BB+</v>
      </c>
      <c r="O9" s="9" t="str">
        <f>_xll.SNL.Clients.Office.Excel.Functions.SPG(A9, "RD_CWOL_GLOBAL", "Issuer Credit Rating", "Local Currency LT|0")</f>
        <v>Stable</v>
      </c>
      <c r="P9" s="9" t="str">
        <f>_xll.SNL.Clients.Office.Excel.Functions.SPG(A9, "RD_RATING_ACTION_GLOBAL", "Issuer Credit Rating", "Local Currency LT|0")</f>
        <v>Upgrade | CreditWatch/Outlook (01/22/2025)</v>
      </c>
      <c r="Q9" s="10">
        <f>_xll.SNL.Clients.Office.Excel.Functions.SPG(A9, "RD_LAST_REVIEW_DATE_GLOBAL", "Issuer Credit Rating", "Local Currency LT")</f>
        <v>45679</v>
      </c>
      <c r="R9" s="10">
        <f>_xll.SNL.Clients.Office.Excel.Functions.SPG(A9, "RD_CREDIT_RATING_DATE_GLOBAL", "Issuer Credit Rating", "Local Currency LT|0")</f>
        <v>45679</v>
      </c>
      <c r="S9" s="10">
        <f>_xll.SNL.Clients.Office.Excel.Functions.SPG(A9, "RD_CREDIT_WATCH_OUTLOOK_DATE_GLOBAL", "Issuer Credit Rating", "Local Currency LT|0")</f>
        <v>45679</v>
      </c>
    </row>
    <row r="10" spans="1:19">
      <c r="A10" s="12" t="s">
        <v>1044</v>
      </c>
      <c r="B10" t="str">
        <f>_xll.SNL.Clients.Office.Excel.Functions.SPG(A10,"SP_IPO_DATE")</f>
        <v/>
      </c>
      <c r="C10" s="5">
        <f>_xll.SNL.Clients.Office.Excel.Functions.SPG(A10, "SP_VOLUME_AVG_WEEKLY_TO_SHARES_OUT", , "1M")</f>
        <v>3.5633916995386974</v>
      </c>
      <c r="D10" s="5">
        <f>_xll.SNL.Clients.Office.Excel.Functions.SPG(A10, "SP_VOLUME_AVG_WEEKLY_TO_SHARES_OUT", , "3M")</f>
        <v>4.4105069608880161</v>
      </c>
      <c r="E10" s="5">
        <f>_xll.SNL.Clients.Office.Excel.Functions.SPG(A10, "SP_VOLUME_AVG_DAILY_TO_1YR_AVG_DAILY", , "1M")</f>
        <v>84.98</v>
      </c>
      <c r="F10" s="5">
        <f>_xll.SNL.Clients.Office.Excel.Functions.SPG(A10, "SP_VOLUME_AVG_DAILY_TO_1YR_AVG_DAILY", , "3M")</f>
        <v>105.19</v>
      </c>
      <c r="G10" s="9" t="str">
        <f>_xll.SNL.Clients.Office.Excel.Functions.SPG(A10, "IQ_SECTOR")</f>
        <v>Health Care</v>
      </c>
      <c r="H10" s="9" t="str">
        <f>_xll.SNL.Clients.Office.Excel.Functions.SPG(A10, "IQ_INDUSTRY_GROUP")</f>
        <v>Health Care Equipment and Services</v>
      </c>
      <c r="I10" s="9" t="str">
        <f>_xll.SNL.Clients.Office.Excel.Functions.SPG(A10, "IQ_INDUSTRY")</f>
        <v>Health Care Providers and Services</v>
      </c>
      <c r="J10" s="9" t="str">
        <f>_xll.SNL.Clients.Office.Excel.Functions.SPG(A10, "IQ_PRIMARY_INDUSTRY")</f>
        <v>Health Care Distributors</v>
      </c>
      <c r="K10" s="9" t="str">
        <f>_xll.SNL.Clients.Office.Excel.Functions.SPG(A10, "NAICS_CODE", "Primary")</f>
        <v>423450 - Medical, Dental, and Hospital Equipment and Supplies Merchant Wholesalers</v>
      </c>
      <c r="L10" s="9" t="str">
        <f>_xll.SNL.Clients.Office.Excel.Functions.SPG(A10, "SP_TOPICTAG")</f>
        <v>Health Diagnostics; MHealth; Diabetes; Sleep Technology; Chronic Diseases; Endocrinology; Respiratory</v>
      </c>
      <c r="M10" s="5">
        <f>_xll.SNL.Clients.Office.Excel.Functions.SPG(A10, "SP_PCT_SHARES_OWNED_ALL_INSTITUTIONS")</f>
        <v>76.98</v>
      </c>
      <c r="N10" s="9" t="str">
        <f>_xll.SNL.Clients.Office.Excel.Functions.SPG(A10, "RD_CREDIT_RATING_GLOBAL", "Issuer Credit Rating", "Local Currency LT|0")</f>
        <v>BB-</v>
      </c>
      <c r="O10" s="9" t="str">
        <f>_xll.SNL.Clients.Office.Excel.Functions.SPG(A10, "RD_CWOL_GLOBAL", "Issuer Credit Rating", "Local Currency LT|0")</f>
        <v>Stable</v>
      </c>
      <c r="P10" s="9" t="str">
        <f>_xll.SNL.Clients.Office.Excel.Functions.SPG(A10, "RD_RATING_ACTION_GLOBAL", "Issuer Credit Rating", "Local Currency LT|0")</f>
        <v>Upgrade | CreditWatch/Outlook (09/25/2024)</v>
      </c>
      <c r="Q10" s="10">
        <f>_xll.SNL.Clients.Office.Excel.Functions.SPG(A10, "RD_LAST_REVIEW_DATE_GLOBAL", "Issuer Credit Rating", "Local Currency LT")</f>
        <v>45587</v>
      </c>
      <c r="R10" s="10">
        <f>_xll.SNL.Clients.Office.Excel.Functions.SPG(A10, "RD_CREDIT_RATING_DATE_GLOBAL", "Issuer Credit Rating", "Local Currency LT|0")</f>
        <v>45560</v>
      </c>
      <c r="S10" s="10">
        <f>_xll.SNL.Clients.Office.Excel.Functions.SPG(A10, "RD_CREDIT_WATCH_OUTLOOK_DATE_GLOBAL", "Issuer Credit Rating", "Local Currency LT|0")</f>
        <v>45560</v>
      </c>
    </row>
    <row r="11" spans="1:19">
      <c r="A11" s="12" t="s">
        <v>1045</v>
      </c>
      <c r="B11" s="10">
        <f>_xll.SNL.Clients.Office.Excel.Functions.SPG(A11,"SP_IPO_DATE")</f>
        <v>40113</v>
      </c>
      <c r="C11" s="5">
        <f>_xll.SNL.Clients.Office.Excel.Functions.SPG(A11, "SP_VOLUME_AVG_WEEKLY_TO_SHARES_OUT", , "1M")</f>
        <v>4.3664105539405806</v>
      </c>
      <c r="D11" s="5">
        <f>_xll.SNL.Clients.Office.Excel.Functions.SPG(A11, "SP_VOLUME_AVG_WEEKLY_TO_SHARES_OUT", , "3M")</f>
        <v>4.0626713760524433</v>
      </c>
      <c r="E11" s="5">
        <f>_xll.SNL.Clients.Office.Excel.Functions.SPG(A11, "SP_VOLUME_AVG_DAILY_TO_1YR_AVG_DAILY", , "1M")</f>
        <v>111.8</v>
      </c>
      <c r="F11" s="5">
        <f>_xll.SNL.Clients.Office.Excel.Functions.SPG(A11, "SP_VOLUME_AVG_DAILY_TO_1YR_AVG_DAILY", , "3M")</f>
        <v>104.03</v>
      </c>
      <c r="G11" s="9" t="str">
        <f>_xll.SNL.Clients.Office.Excel.Functions.SPG(A11, "IQ_SECTOR")</f>
        <v>Health Care</v>
      </c>
      <c r="H11" s="9" t="str">
        <f>_xll.SNL.Clients.Office.Excel.Functions.SPG(A11, "IQ_INDUSTRY_GROUP")</f>
        <v>Health Care Equipment and Services</v>
      </c>
      <c r="I11" s="9" t="str">
        <f>_xll.SNL.Clients.Office.Excel.Functions.SPG(A11, "IQ_INDUSTRY")</f>
        <v>Health Care Providers and Services</v>
      </c>
      <c r="J11" s="9" t="str">
        <f>_xll.SNL.Clients.Office.Excel.Functions.SPG(A11, "IQ_PRIMARY_INDUSTRY")</f>
        <v>Health Care Services</v>
      </c>
      <c r="K11" s="9" t="str">
        <f>_xll.SNL.Clients.Office.Excel.Functions.SPG(A11, "NAICS_CODE", "Primary")</f>
        <v>621610 - Home Health Care Services</v>
      </c>
      <c r="L11" s="9" t="str">
        <f>_xll.SNL.Clients.Office.Excel.Functions.SPG(A11, "SP_TOPICTAG")</f>
        <v>MHealth; Assisted Living; End-of-Life Planning</v>
      </c>
      <c r="M11" s="5">
        <f>_xll.SNL.Clients.Office.Excel.Functions.SPG(A11, "SP_PCT_SHARES_OWNED_ALL_INSTITUTIONS")</f>
        <v>100.78</v>
      </c>
      <c r="N11" s="9" t="str">
        <f>_xll.SNL.Clients.Office.Excel.Functions.SPG(A11, "RD_CREDIT_RATING_GLOBAL", "Issuer Credit Rating", "Local Currency LT|0")</f>
        <v/>
      </c>
      <c r="O11" s="9" t="str">
        <f>_xll.SNL.Clients.Office.Excel.Functions.SPG(A11, "RD_CWOL_GLOBAL", "Issuer Credit Rating", "Local Currency LT|0")</f>
        <v/>
      </c>
      <c r="P11" s="9" t="str">
        <f>_xll.SNL.Clients.Office.Excel.Functions.SPG(A11, "RD_RATING_ACTION_GLOBAL", "Issuer Credit Rating", "Local Currency LT|0")</f>
        <v/>
      </c>
      <c r="Q11" s="10" t="str">
        <f>_xll.SNL.Clients.Office.Excel.Functions.SPG(A11, "RD_LAST_REVIEW_DATE_GLOBAL", "Issuer Credit Rating", "Local Currency LT")</f>
        <v/>
      </c>
      <c r="R11" s="10" t="str">
        <f>_xll.SNL.Clients.Office.Excel.Functions.SPG(A11, "RD_CREDIT_RATING_DATE_GLOBAL", "Issuer Credit Rating", "Local Currency LT|0")</f>
        <v/>
      </c>
      <c r="S11" s="10" t="str">
        <f>_xll.SNL.Clients.Office.Excel.Functions.SPG(A11, "RD_CREDIT_WATCH_OUTLOOK_DATE_GLOBAL", "Issuer Credit Rating", "Local Currency LT|0")</f>
        <v/>
      </c>
    </row>
    <row r="12" spans="1:19">
      <c r="A12" s="12" t="s">
        <v>1046</v>
      </c>
      <c r="B12" s="10">
        <f>_xll.SNL.Clients.Office.Excel.Functions.SPG(A12,"SP_IPO_DATE")</f>
        <v>37937</v>
      </c>
      <c r="C12" s="5">
        <f>_xll.SNL.Clients.Office.Excel.Functions.SPG(A12, "SP_VOLUME_AVG_WEEKLY_TO_SHARES_OUT", , "1M")</f>
        <v>1.9697481247978457</v>
      </c>
      <c r="D12" s="5">
        <f>_xll.SNL.Clients.Office.Excel.Functions.SPG(A12, "SP_VOLUME_AVG_WEEKLY_TO_SHARES_OUT", , "3M")</f>
        <v>2.4874457653209441</v>
      </c>
      <c r="E12" s="5">
        <f>_xll.SNL.Clients.Office.Excel.Functions.SPG(A12, "SP_VOLUME_AVG_DAILY_TO_1YR_AVG_DAILY", , "1M")</f>
        <v>86.99</v>
      </c>
      <c r="F12" s="5">
        <f>_xll.SNL.Clients.Office.Excel.Functions.SPG(A12, "SP_VOLUME_AVG_DAILY_TO_1YR_AVG_DAILY", , "3M")</f>
        <v>109.85</v>
      </c>
      <c r="G12" s="9" t="str">
        <f>_xll.SNL.Clients.Office.Excel.Functions.SPG(A12, "IQ_SECTOR")</f>
        <v>Information Technology</v>
      </c>
      <c r="H12" s="9" t="str">
        <f>_xll.SNL.Clients.Office.Excel.Functions.SPG(A12, "IQ_INDUSTRY_GROUP")</f>
        <v>Software and Services</v>
      </c>
      <c r="I12" s="9" t="str">
        <f>_xll.SNL.Clients.Office.Excel.Functions.SPG(A12, "IQ_INDUSTRY")</f>
        <v>Software</v>
      </c>
      <c r="J12" s="9" t="str">
        <f>_xll.SNL.Clients.Office.Excel.Functions.SPG(A12, "IQ_PRIMARY_INDUSTRY")</f>
        <v>Systems Software</v>
      </c>
      <c r="K12" s="9" t="str">
        <f>_xll.SNL.Clients.Office.Excel.Functions.SPG(A12, "NAICS_CODE", "Primary")</f>
        <v>513210 - Software Publishers</v>
      </c>
      <c r="L12" s="9" t="str">
        <f>_xll.SNL.Clients.Office.Excel.Functions.SPG(A12, "SP_TOPICTAG")</f>
        <v>Software Development; Data Integration; Digital Media; Sensors; Data Protection; Cloud Storage; Streaming Media</v>
      </c>
      <c r="M12" s="5">
        <f>_xll.SNL.Clients.Office.Excel.Functions.SPG(A12, "SP_PCT_SHARES_OWNED_ALL_INSTITUTIONS")</f>
        <v>96.9</v>
      </c>
      <c r="N12" s="9" t="str">
        <f>_xll.SNL.Clients.Office.Excel.Functions.SPG(A12, "RD_CREDIT_RATING_GLOBAL", "Issuer Credit Rating", "Local Currency LT|0")</f>
        <v>BB-</v>
      </c>
      <c r="O12" s="9" t="str">
        <f>_xll.SNL.Clients.Office.Excel.Functions.SPG(A12, "RD_CWOL_GLOBAL", "Issuer Credit Rating", "Local Currency LT|0")</f>
        <v>Stable</v>
      </c>
      <c r="P12" s="9" t="str">
        <f>_xll.SNL.Clients.Office.Excel.Functions.SPG(A12, "RD_RATING_ACTION_GLOBAL", "Issuer Credit Rating", "Local Currency LT|0")</f>
        <v>CreditWatch/Outlook (11/07/2022)</v>
      </c>
      <c r="Q12" s="10">
        <f>_xll.SNL.Clients.Office.Excel.Functions.SPG(A12, "RD_LAST_REVIEW_DATE_GLOBAL", "Issuer Credit Rating", "Local Currency LT")</f>
        <v>45435</v>
      </c>
      <c r="R12" s="10">
        <f>_xll.SNL.Clients.Office.Excel.Functions.SPG(A12, "RD_CREDIT_RATING_DATE_GLOBAL", "Issuer Credit Rating", "Local Currency LT|0")</f>
        <v>43964</v>
      </c>
      <c r="S12" s="10">
        <f>_xll.SNL.Clients.Office.Excel.Functions.SPG(A12, "RD_CREDIT_WATCH_OUTLOOK_DATE_GLOBAL", "Issuer Credit Rating", "Local Currency LT|0")</f>
        <v>44872</v>
      </c>
    </row>
    <row r="13" spans="1:19">
      <c r="A13" s="12" t="s">
        <v>1047</v>
      </c>
      <c r="B13" t="str">
        <f>_xll.SNL.Clients.Office.Excel.Functions.SPG(A13,"SP_IPO_DATE")</f>
        <v/>
      </c>
      <c r="C13" s="5">
        <f>_xll.SNL.Clients.Office.Excel.Functions.SPG(A13, "SP_VOLUME_AVG_WEEKLY_TO_SHARES_OUT", , "1M")</f>
        <v>8.9886975893659855</v>
      </c>
      <c r="D13" s="5">
        <f>_xll.SNL.Clients.Office.Excel.Functions.SPG(A13, "SP_VOLUME_AVG_WEEKLY_TO_SHARES_OUT", , "3M")</f>
        <v>7.7435527282672529</v>
      </c>
      <c r="E13" s="5">
        <f>_xll.SNL.Clients.Office.Excel.Functions.SPG(A13, "SP_VOLUME_AVG_DAILY_TO_1YR_AVG_DAILY", , "1M")</f>
        <v>118</v>
      </c>
      <c r="F13" s="5">
        <f>_xll.SNL.Clients.Office.Excel.Functions.SPG(A13, "SP_VOLUME_AVG_DAILY_TO_1YR_AVG_DAILY", , "3M")</f>
        <v>101.65</v>
      </c>
      <c r="G13" s="9" t="str">
        <f>_xll.SNL.Clients.Office.Excel.Functions.SPG(A13, "IQ_SECTOR")</f>
        <v>Consumer Discretionary</v>
      </c>
      <c r="H13" s="9" t="str">
        <f>_xll.SNL.Clients.Office.Excel.Functions.SPG(A13, "IQ_INDUSTRY_GROUP")</f>
        <v>Automobiles and Components</v>
      </c>
      <c r="I13" s="9" t="str">
        <f>_xll.SNL.Clients.Office.Excel.Functions.SPG(A13, "IQ_INDUSTRY")</f>
        <v>Automobile Components</v>
      </c>
      <c r="J13" s="9" t="str">
        <f>_xll.SNL.Clients.Office.Excel.Functions.SPG(A13, "IQ_PRIMARY_INDUSTRY")</f>
        <v>Automotive Parts and Equipment</v>
      </c>
      <c r="K13" s="9" t="str">
        <f>_xll.SNL.Clients.Office.Excel.Functions.SPG(A13, "NAICS_CODE", "Primary")</f>
        <v>3363 - Motor Vehicle Parts Manufacturing</v>
      </c>
      <c r="L13" s="9" t="str">
        <f>_xll.SNL.Clients.Office.Excel.Functions.SPG(A13, "SP_TOPICTAG")</f>
        <v/>
      </c>
      <c r="M13" s="5">
        <f>_xll.SNL.Clients.Office.Excel.Functions.SPG(A13, "SP_PCT_SHARES_OWNED_ALL_INSTITUTIONS")</f>
        <v>104.28</v>
      </c>
      <c r="N13" s="9" t="str">
        <f>_xll.SNL.Clients.Office.Excel.Functions.SPG(A13, "RD_CREDIT_RATING_GLOBAL", "Issuer Credit Rating", "Local Currency LT|0")</f>
        <v>BB</v>
      </c>
      <c r="O13" s="9" t="str">
        <f>_xll.SNL.Clients.Office.Excel.Functions.SPG(A13, "RD_CWOL_GLOBAL", "Issuer Credit Rating", "Local Currency LT|0")</f>
        <v>Stable</v>
      </c>
      <c r="P13" s="9" t="str">
        <f>_xll.SNL.Clients.Office.Excel.Functions.SPG(A13, "RD_RATING_ACTION_GLOBAL", "Issuer Credit Rating", "Local Currency LT|0")</f>
        <v>Upgrade | CreditWatch/Outlook (12/07/2023)</v>
      </c>
      <c r="Q13" s="10">
        <f>_xll.SNL.Clients.Office.Excel.Functions.SPG(A13, "RD_LAST_REVIEW_DATE_GLOBAL", "Issuer Credit Rating", "Local Currency LT")</f>
        <v>45616</v>
      </c>
      <c r="R13" s="10">
        <f>_xll.SNL.Clients.Office.Excel.Functions.SPG(A13, "RD_CREDIT_RATING_DATE_GLOBAL", "Issuer Credit Rating", "Local Currency LT|0")</f>
        <v>45267</v>
      </c>
      <c r="S13" s="10">
        <f>_xll.SNL.Clients.Office.Excel.Functions.SPG(A13, "RD_CREDIT_WATCH_OUTLOOK_DATE_GLOBAL", "Issuer Credit Rating", "Local Currency LT|0")</f>
        <v>45267</v>
      </c>
    </row>
    <row r="14" spans="1:19">
      <c r="A14" s="12" t="s">
        <v>1048</v>
      </c>
      <c r="B14" s="10">
        <f>_xll.SNL.Clients.Office.Excel.Functions.SPG(A14,"SP_IPO_DATE")</f>
        <v>41563</v>
      </c>
      <c r="C14" s="5">
        <f>_xll.SNL.Clients.Office.Excel.Functions.SPG(A14, "SP_VOLUME_AVG_WEEKLY_TO_SHARES_OUT", , "1M")</f>
        <v>5.1326232941068817</v>
      </c>
      <c r="D14" s="5">
        <f>_xll.SNL.Clients.Office.Excel.Functions.SPG(A14, "SP_VOLUME_AVG_WEEKLY_TO_SHARES_OUT", , "3M")</f>
        <v>5.6319371867316921</v>
      </c>
      <c r="E14" s="5">
        <f>_xll.SNL.Clients.Office.Excel.Functions.SPG(A14, "SP_VOLUME_AVG_DAILY_TO_1YR_AVG_DAILY", , "1M")</f>
        <v>69.099999999999994</v>
      </c>
      <c r="F14" s="5">
        <f>_xll.SNL.Clients.Office.Excel.Functions.SPG(A14, "SP_VOLUME_AVG_DAILY_TO_1YR_AVG_DAILY", , "3M")</f>
        <v>75.83</v>
      </c>
      <c r="G14" s="9" t="str">
        <f>_xll.SNL.Clients.Office.Excel.Functions.SPG(A14, "IQ_SECTOR")</f>
        <v>Health Care</v>
      </c>
      <c r="H14" s="9" t="str">
        <f>_xll.SNL.Clients.Office.Excel.Functions.SPG(A14, "IQ_INDUSTRY_GROUP")</f>
        <v>Pharmaceuticals, Biotechnology and Life Sciences</v>
      </c>
      <c r="I14" s="9" t="str">
        <f>_xll.SNL.Clients.Office.Excel.Functions.SPG(A14, "IQ_INDUSTRY")</f>
        <v>Biotechnology</v>
      </c>
      <c r="J14" s="9" t="str">
        <f>_xll.SNL.Clients.Office.Excel.Functions.SPG(A14, "IQ_PRIMARY_INDUSTRY")</f>
        <v>Biotechnology</v>
      </c>
      <c r="K14" s="9" t="str">
        <f>_xll.SNL.Clients.Office.Excel.Functions.SPG(A14, "NAICS_CODE", "Primary")</f>
        <v>325414 - Biological Product (except Diagnostic) Manufacturing</v>
      </c>
      <c r="L14" s="9" t="str">
        <f>_xll.SNL.Clients.Office.Excel.Functions.SPG(A14, "SP_TOPICTAG")</f>
        <v>Health Diagnostics; Genetic Disorder; Hepatology; Immunology; Infectious Diseases; Respiratory</v>
      </c>
      <c r="M14" s="5">
        <f>_xll.SNL.Clients.Office.Excel.Functions.SPG(A14, "SP_PCT_SHARES_OWNED_ALL_INSTITUTIONS")</f>
        <v>90.71</v>
      </c>
      <c r="N14" s="9" t="str">
        <f>_xll.SNL.Clients.Office.Excel.Functions.SPG(A14, "RD_CREDIT_RATING_GLOBAL", "Issuer Credit Rating", "Local Currency LT|0")</f>
        <v/>
      </c>
      <c r="O14" s="9" t="str">
        <f>_xll.SNL.Clients.Office.Excel.Functions.SPG(A14, "RD_CWOL_GLOBAL", "Issuer Credit Rating", "Local Currency LT|0")</f>
        <v/>
      </c>
      <c r="P14" s="9" t="str">
        <f>_xll.SNL.Clients.Office.Excel.Functions.SPG(A14, "RD_RATING_ACTION_GLOBAL", "Issuer Credit Rating", "Local Currency LT|0")</f>
        <v/>
      </c>
      <c r="Q14" s="10" t="str">
        <f>_xll.SNL.Clients.Office.Excel.Functions.SPG(A14, "RD_LAST_REVIEW_DATE_GLOBAL", "Issuer Credit Rating", "Local Currency LT")</f>
        <v/>
      </c>
      <c r="R14" s="10" t="str">
        <f>_xll.SNL.Clients.Office.Excel.Functions.SPG(A14, "RD_CREDIT_RATING_DATE_GLOBAL", "Issuer Credit Rating", "Local Currency LT|0")</f>
        <v/>
      </c>
      <c r="S14" s="10" t="str">
        <f>_xll.SNL.Clients.Office.Excel.Functions.SPG(A14, "RD_CREDIT_WATCH_OUTLOOK_DATE_GLOBAL", "Issuer Credit Rating", "Local Currency LT|0")</f>
        <v/>
      </c>
    </row>
    <row r="15" spans="1:19">
      <c r="A15" s="12" t="s">
        <v>1049</v>
      </c>
      <c r="B15" t="str">
        <f>_xll.SNL.Clients.Office.Excel.Functions.SPG(A15,"SP_IPO_DATE")</f>
        <v/>
      </c>
      <c r="C15" s="5">
        <f>_xll.SNL.Clients.Office.Excel.Functions.SPG(A15, "SP_VOLUME_AVG_WEEKLY_TO_SHARES_OUT", , "1M")</f>
        <v>5.4026743796793912</v>
      </c>
      <c r="D15" s="5">
        <f>_xll.SNL.Clients.Office.Excel.Functions.SPG(A15, "SP_VOLUME_AVG_WEEKLY_TO_SHARES_OUT", , "3M")</f>
        <v>5.3725861811278222</v>
      </c>
      <c r="E15" s="5">
        <f>_xll.SNL.Clients.Office.Excel.Functions.SPG(A15, "SP_VOLUME_AVG_DAILY_TO_1YR_AVG_DAILY", , "1M")</f>
        <v>94.8</v>
      </c>
      <c r="F15" s="5">
        <f>_xll.SNL.Clients.Office.Excel.Functions.SPG(A15, "SP_VOLUME_AVG_DAILY_TO_1YR_AVG_DAILY", , "3M")</f>
        <v>94.27</v>
      </c>
      <c r="G15" s="9" t="str">
        <f>_xll.SNL.Clients.Office.Excel.Functions.SPG(A15, "IQ_SECTOR")</f>
        <v>Consumer Discretionary</v>
      </c>
      <c r="H15" s="9" t="str">
        <f>_xll.SNL.Clients.Office.Excel.Functions.SPG(A15, "IQ_INDUSTRY_GROUP")</f>
        <v>Consumer Services</v>
      </c>
      <c r="I15" s="9" t="str">
        <f>_xll.SNL.Clients.Office.Excel.Functions.SPG(A15, "IQ_INDUSTRY")</f>
        <v>Diversified Consumer Services</v>
      </c>
      <c r="J15" s="9" t="str">
        <f>_xll.SNL.Clients.Office.Excel.Functions.SPG(A15, "IQ_PRIMARY_INDUSTRY")</f>
        <v>Education Services</v>
      </c>
      <c r="K15" s="9" t="str">
        <f>_xll.SNL.Clients.Office.Excel.Functions.SPG(A15, "NAICS_CODE", "Primary")</f>
        <v>611 - Educational Services</v>
      </c>
      <c r="L15" s="9" t="str">
        <f>_xll.SNL.Clients.Office.Excel.Functions.SPG(A15, "SP_TOPICTAG")</f>
        <v>Livestock; Psychiatry</v>
      </c>
      <c r="M15" s="5">
        <f>_xll.SNL.Clients.Office.Excel.Functions.SPG(A15, "SP_PCT_SHARES_OWNED_ALL_INSTITUTIONS")</f>
        <v>94.2</v>
      </c>
      <c r="N15" s="9" t="str">
        <f>_xll.SNL.Clients.Office.Excel.Functions.SPG(A15, "RD_CREDIT_RATING_GLOBAL", "Issuer Credit Rating", "Local Currency LT|0")</f>
        <v>BB</v>
      </c>
      <c r="O15" s="9" t="str">
        <f>_xll.SNL.Clients.Office.Excel.Functions.SPG(A15, "RD_CWOL_GLOBAL", "Issuer Credit Rating", "Local Currency LT|0")</f>
        <v>Stable</v>
      </c>
      <c r="P15" s="9" t="str">
        <f>_xll.SNL.Clients.Office.Excel.Functions.SPG(A15, "RD_RATING_ACTION_GLOBAL", "Issuer Credit Rating", "Local Currency LT|0")</f>
        <v>Upgrade | CreditWatch/Outlook (02/16/2023)</v>
      </c>
      <c r="Q15" s="10">
        <f>_xll.SNL.Clients.Office.Excel.Functions.SPG(A15, "RD_LAST_REVIEW_DATE_GLOBAL", "Issuer Credit Rating", "Local Currency LT")</f>
        <v>45525</v>
      </c>
      <c r="R15" s="10">
        <f>_xll.SNL.Clients.Office.Excel.Functions.SPG(A15, "RD_CREDIT_RATING_DATE_GLOBAL", "Issuer Credit Rating", "Local Currency LT|0")</f>
        <v>44973</v>
      </c>
      <c r="S15" s="10">
        <f>_xll.SNL.Clients.Office.Excel.Functions.SPG(A15, "RD_CREDIT_WATCH_OUTLOOK_DATE_GLOBAL", "Issuer Credit Rating", "Local Currency LT|0")</f>
        <v>44973</v>
      </c>
    </row>
    <row r="16" spans="1:19">
      <c r="A16" s="12" t="s">
        <v>1050</v>
      </c>
      <c r="B16" t="str">
        <f>_xll.SNL.Clients.Office.Excel.Functions.SPG(A16,"SP_IPO_DATE")</f>
        <v/>
      </c>
      <c r="C16" s="5">
        <f>_xll.SNL.Clients.Office.Excel.Functions.SPG(A16, "SP_VOLUME_AVG_WEEKLY_TO_SHARES_OUT", , "1M")</f>
        <v>13.026819347806157</v>
      </c>
      <c r="D16" s="5">
        <f>_xll.SNL.Clients.Office.Excel.Functions.SPG(A16, "SP_VOLUME_AVG_WEEKLY_TO_SHARES_OUT", , "3M")</f>
        <v>18.109770785258924</v>
      </c>
      <c r="E16" s="5">
        <f>_xll.SNL.Clients.Office.Excel.Functions.SPG(A16, "SP_VOLUME_AVG_DAILY_TO_1YR_AVG_DAILY", , "1M")</f>
        <v>73.569999999999993</v>
      </c>
      <c r="F16" s="5">
        <f>_xll.SNL.Clients.Office.Excel.Functions.SPG(A16, "SP_VOLUME_AVG_DAILY_TO_1YR_AVG_DAILY", , "3M")</f>
        <v>102.28</v>
      </c>
      <c r="G16" s="9" t="str">
        <f>_xll.SNL.Clients.Office.Excel.Functions.SPG(A16, "IQ_SECTOR")</f>
        <v>Consumer Discretionary</v>
      </c>
      <c r="H16" s="9" t="str">
        <f>_xll.SNL.Clients.Office.Excel.Functions.SPG(A16, "IQ_INDUSTRY_GROUP")</f>
        <v>Consumer Discretionary Distribution and Retail</v>
      </c>
      <c r="I16" s="9" t="str">
        <f>_xll.SNL.Clients.Office.Excel.Functions.SPG(A16, "IQ_INDUSTRY")</f>
        <v>Specialty Retail</v>
      </c>
      <c r="J16" s="9" t="str">
        <f>_xll.SNL.Clients.Office.Excel.Functions.SPG(A16, "IQ_PRIMARY_INDUSTRY")</f>
        <v>Automotive Retail</v>
      </c>
      <c r="K16" s="9" t="str">
        <f>_xll.SNL.Clients.Office.Excel.Functions.SPG(A16, "NAICS_CODE", "Primary")</f>
        <v>441330 - Automotive Parts and Accessories Retailers</v>
      </c>
      <c r="L16" s="9" t="str">
        <f>_xll.SNL.Clients.Office.Excel.Functions.SPG(A16, "SP_TOPICTAG")</f>
        <v>Fleet Management; Industrial Automation</v>
      </c>
      <c r="M16" s="5">
        <f>_xll.SNL.Clients.Office.Excel.Functions.SPG(A16, "SP_PCT_SHARES_OWNED_ALL_INSTITUTIONS")</f>
        <v>111.68</v>
      </c>
      <c r="N16" s="9" t="str">
        <f>_xll.SNL.Clients.Office.Excel.Functions.SPG(A16, "RD_CREDIT_RATING_GLOBAL", "Issuer Credit Rating", "Local Currency LT|0")</f>
        <v>BB+</v>
      </c>
      <c r="O16" s="9" t="str">
        <f>_xll.SNL.Clients.Office.Excel.Functions.SPG(A16, "RD_CWOL_GLOBAL", "Issuer Credit Rating", "Local Currency LT|0")</f>
        <v>Negative</v>
      </c>
      <c r="P16" s="9" t="str">
        <f>_xll.SNL.Clients.Office.Excel.Functions.SPG(A16, "RD_RATING_ACTION_GLOBAL", "Issuer Credit Rating", "Local Currency LT|0")</f>
        <v>CreditWatch/Outlook (09/26/2024)</v>
      </c>
      <c r="Q16" s="10">
        <f>_xll.SNL.Clients.Office.Excel.Functions.SPG(A16, "RD_LAST_REVIEW_DATE_GLOBAL", "Issuer Credit Rating", "Local Currency LT")</f>
        <v>45561</v>
      </c>
      <c r="R16" s="10">
        <f>_xll.SNL.Clients.Office.Excel.Functions.SPG(A16, "RD_CREDIT_RATING_DATE_GLOBAL", "Issuer Credit Rating", "Local Currency LT|0")</f>
        <v>45181</v>
      </c>
      <c r="S16" s="10">
        <f>_xll.SNL.Clients.Office.Excel.Functions.SPG(A16, "RD_CREDIT_WATCH_OUTLOOK_DATE_GLOBAL", "Issuer Credit Rating", "Local Currency LT|0")</f>
        <v>45561</v>
      </c>
    </row>
    <row r="17" spans="1:19">
      <c r="A17" s="12" t="s">
        <v>1051</v>
      </c>
      <c r="B17" s="10">
        <f>_xll.SNL.Clients.Office.Excel.Functions.SPG(A17,"SP_IPO_DATE")</f>
        <v>35020</v>
      </c>
      <c r="C17" s="5">
        <f>_xll.SNL.Clients.Office.Excel.Functions.SPG(A17, "SP_VOLUME_AVG_WEEKLY_TO_SHARES_OUT", , "1M")</f>
        <v>3.3580261160351732</v>
      </c>
      <c r="D17" s="5">
        <f>_xll.SNL.Clients.Office.Excel.Functions.SPG(A17, "SP_VOLUME_AVG_WEEKLY_TO_SHARES_OUT", , "3M")</f>
        <v>3.0458839553089918</v>
      </c>
      <c r="E17" s="5">
        <f>_xll.SNL.Clients.Office.Excel.Functions.SPG(A17, "SP_VOLUME_AVG_DAILY_TO_1YR_AVG_DAILY", , "1M")</f>
        <v>115.9</v>
      </c>
      <c r="F17" s="5">
        <f>_xll.SNL.Clients.Office.Excel.Functions.SPG(A17, "SP_VOLUME_AVG_DAILY_TO_1YR_AVG_DAILY", , "3M")</f>
        <v>105.13</v>
      </c>
      <c r="G17" s="9" t="str">
        <f>_xll.SNL.Clients.Office.Excel.Functions.SPG(A17, "IQ_SECTOR")</f>
        <v>Information Technology</v>
      </c>
      <c r="H17" s="9" t="str">
        <f>_xll.SNL.Clients.Office.Excel.Functions.SPG(A17, "IQ_INDUSTRY_GROUP")</f>
        <v>Technology Hardware and Equipment</v>
      </c>
      <c r="I17" s="9" t="str">
        <f>_xll.SNL.Clients.Office.Excel.Functions.SPG(A17, "IQ_INDUSTRY")</f>
        <v>Electronic Equipment, Instruments and Components</v>
      </c>
      <c r="J17" s="9" t="str">
        <f>_xll.SNL.Clients.Office.Excel.Functions.SPG(A17, "IQ_PRIMARY_INDUSTRY")</f>
        <v>Electronic Equipment and Instruments</v>
      </c>
      <c r="K17" s="9" t="str">
        <f>_xll.SNL.Clients.Office.Excel.Functions.SPG(A17, "NAICS_CODE", "Primary")</f>
        <v>333242 - Semiconductor Machinery Manufacturing</v>
      </c>
      <c r="L17" s="9" t="str">
        <f>_xll.SNL.Clients.Office.Excel.Functions.SPG(A17, "SP_TOPICTAG")</f>
        <v>Energy Management; Industrial Automation; Sensors; Smart Energy; Power Grid; Data Center Technology; Utility Scale Solar</v>
      </c>
      <c r="M17" s="5">
        <f>_xll.SNL.Clients.Office.Excel.Functions.SPG(A17, "SP_PCT_SHARES_OWNED_ALL_INSTITUTIONS")</f>
        <v>104.45</v>
      </c>
      <c r="N17" s="9" t="str">
        <f>_xll.SNL.Clients.Office.Excel.Functions.SPG(A17, "RD_CREDIT_RATING_GLOBAL", "Issuer Credit Rating", "Local Currency LT|0")</f>
        <v/>
      </c>
      <c r="O17" s="9" t="str">
        <f>_xll.SNL.Clients.Office.Excel.Functions.SPG(A17, "RD_CWOL_GLOBAL", "Issuer Credit Rating", "Local Currency LT|0")</f>
        <v/>
      </c>
      <c r="P17" s="9" t="str">
        <f>_xll.SNL.Clients.Office.Excel.Functions.SPG(A17, "RD_RATING_ACTION_GLOBAL", "Issuer Credit Rating", "Local Currency LT|0")</f>
        <v/>
      </c>
      <c r="Q17" s="10" t="str">
        <f>_xll.SNL.Clients.Office.Excel.Functions.SPG(A17, "RD_LAST_REVIEW_DATE_GLOBAL", "Issuer Credit Rating", "Local Currency LT")</f>
        <v/>
      </c>
      <c r="R17" s="10" t="str">
        <f>_xll.SNL.Clients.Office.Excel.Functions.SPG(A17, "RD_CREDIT_RATING_DATE_GLOBAL", "Issuer Credit Rating", "Local Currency LT|0")</f>
        <v/>
      </c>
      <c r="S17" s="10" t="str">
        <f>_xll.SNL.Clients.Office.Excel.Functions.SPG(A17, "RD_CREDIT_WATCH_OUTLOOK_DATE_GLOBAL", "Issuer Credit Rating", "Local Currency LT|0")</f>
        <v/>
      </c>
    </row>
    <row r="18" spans="1:19">
      <c r="A18" s="12" t="s">
        <v>1052</v>
      </c>
      <c r="B18" t="str">
        <f>_xll.SNL.Clients.Office.Excel.Functions.SPG(A18,"SP_IPO_DATE")</f>
        <v/>
      </c>
      <c r="C18" s="5">
        <f>_xll.SNL.Clients.Office.Excel.Functions.SPG(A18, "SP_VOLUME_AVG_WEEKLY_TO_SHARES_OUT", , "1M")</f>
        <v>2.2648237412034771</v>
      </c>
      <c r="D18" s="5">
        <f>_xll.SNL.Clients.Office.Excel.Functions.SPG(A18, "SP_VOLUME_AVG_WEEKLY_TO_SHARES_OUT", , "3M")</f>
        <v>2.3156554416487944</v>
      </c>
      <c r="E18" s="5">
        <f>_xll.SNL.Clients.Office.Excel.Functions.SPG(A18, "SP_VOLUME_AVG_DAILY_TO_1YR_AVG_DAILY", , "1M")</f>
        <v>88.38</v>
      </c>
      <c r="F18" s="5">
        <f>_xll.SNL.Clients.Office.Excel.Functions.SPG(A18, "SP_VOLUME_AVG_DAILY_TO_1YR_AVG_DAILY", , "3M")</f>
        <v>90.36</v>
      </c>
      <c r="G18" s="9" t="str">
        <f>_xll.SNL.Clients.Office.Excel.Functions.SPG(A18, "IQ_SECTOR")</f>
        <v>Materials</v>
      </c>
      <c r="H18" s="9" t="str">
        <f>_xll.SNL.Clients.Office.Excel.Functions.SPG(A18, "IQ_INDUSTRY_GROUP")</f>
        <v>Materials</v>
      </c>
      <c r="I18" s="9" t="str">
        <f>_xll.SNL.Clients.Office.Excel.Functions.SPG(A18, "IQ_INDUSTRY")</f>
        <v>Chemicals</v>
      </c>
      <c r="J18" s="9" t="str">
        <f>_xll.SNL.Clients.Office.Excel.Functions.SPG(A18, "IQ_PRIMARY_INDUSTRY")</f>
        <v>Commodity Chemicals</v>
      </c>
      <c r="K18" s="9" t="str">
        <f>_xll.SNL.Clients.Office.Excel.Functions.SPG(A18, "NAICS_CODE", "Primary")</f>
        <v>325211 - Plastics Material and Resin Manufacturing</v>
      </c>
      <c r="L18" s="9" t="str">
        <f>_xll.SNL.Clients.Office.Excel.Functions.SPG(A18, "SP_TOPICTAG")</f>
        <v/>
      </c>
      <c r="M18" s="5">
        <f>_xll.SNL.Clients.Office.Excel.Functions.SPG(A18, "SP_PCT_SHARES_OWNED_ALL_INSTITUTIONS")</f>
        <v>87.75</v>
      </c>
      <c r="N18" s="9" t="str">
        <f>_xll.SNL.Clients.Office.Excel.Functions.SPG(A18, "RD_CREDIT_RATING_GLOBAL", "Issuer Credit Rating", "Local Currency LT|0")</f>
        <v/>
      </c>
      <c r="O18" s="9" t="str">
        <f>_xll.SNL.Clients.Office.Excel.Functions.SPG(A18, "RD_CWOL_GLOBAL", "Issuer Credit Rating", "Local Currency LT|0")</f>
        <v/>
      </c>
      <c r="P18" s="9" t="str">
        <f>_xll.SNL.Clients.Office.Excel.Functions.SPG(A18, "RD_RATING_ACTION_GLOBAL", "Issuer Credit Rating", "Local Currency LT|0")</f>
        <v/>
      </c>
      <c r="Q18" s="10" t="str">
        <f>_xll.SNL.Clients.Office.Excel.Functions.SPG(A18, "RD_LAST_REVIEW_DATE_GLOBAL", "Issuer Credit Rating", "Local Currency LT")</f>
        <v/>
      </c>
      <c r="R18" s="10" t="str">
        <f>_xll.SNL.Clients.Office.Excel.Functions.SPG(A18, "RD_CREDIT_RATING_DATE_GLOBAL", "Issuer Credit Rating", "Local Currency LT|0")</f>
        <v/>
      </c>
      <c r="S18" s="10" t="str">
        <f>_xll.SNL.Clients.Office.Excel.Functions.SPG(A18, "RD_CREDIT_WATCH_OUTLOOK_DATE_GLOBAL", "Issuer Credit Rating", "Local Currency LT|0")</f>
        <v/>
      </c>
    </row>
    <row r="19" spans="1:19">
      <c r="A19" s="12" t="s">
        <v>1053</v>
      </c>
      <c r="B19" s="10">
        <f>_xll.SNL.Clients.Office.Excel.Functions.SPG(A19,"SP_IPO_DATE")</f>
        <v>39104</v>
      </c>
      <c r="C19" s="5">
        <f>_xll.SNL.Clients.Office.Excel.Functions.SPG(A19, "SP_VOLUME_AVG_WEEKLY_TO_SHARES_OUT", , "1M")</f>
        <v>6.2062213356097411</v>
      </c>
      <c r="D19" s="5">
        <f>_xll.SNL.Clients.Office.Excel.Functions.SPG(A19, "SP_VOLUME_AVG_WEEKLY_TO_SHARES_OUT", , "3M")</f>
        <v>8.6970253232237305</v>
      </c>
      <c r="E19" s="5">
        <f>_xll.SNL.Clients.Office.Excel.Functions.SPG(A19, "SP_VOLUME_AVG_DAILY_TO_1YR_AVG_DAILY", , "1M")</f>
        <v>89.25</v>
      </c>
      <c r="F19" s="5">
        <f>_xll.SNL.Clients.Office.Excel.Functions.SPG(A19, "SP_VOLUME_AVG_DAILY_TO_1YR_AVG_DAILY", , "3M")</f>
        <v>125.07</v>
      </c>
      <c r="G19" s="9" t="str">
        <f>_xll.SNL.Clients.Office.Excel.Functions.SPG(A19, "IQ_SECTOR")</f>
        <v>Industrials</v>
      </c>
      <c r="H19" s="9" t="str">
        <f>_xll.SNL.Clients.Office.Excel.Functions.SPG(A19, "IQ_INDUSTRY_GROUP")</f>
        <v>Capital Goods</v>
      </c>
      <c r="I19" s="9" t="str">
        <f>_xll.SNL.Clients.Office.Excel.Functions.SPG(A19, "IQ_INDUSTRY")</f>
        <v>Aerospace and Defense</v>
      </c>
      <c r="J19" s="9" t="str">
        <f>_xll.SNL.Clients.Office.Excel.Functions.SPG(A19, "IQ_PRIMARY_INDUSTRY")</f>
        <v>Aerospace and Defense</v>
      </c>
      <c r="K19" s="9" t="str">
        <f>_xll.SNL.Clients.Office.Excel.Functions.SPG(A19, "NAICS_CODE", "Primary")</f>
        <v>336411 - Aircraft Manufacturing</v>
      </c>
      <c r="L19" s="9" t="str">
        <f>_xll.SNL.Clients.Office.Excel.Functions.SPG(A19, "SP_TOPICTAG")</f>
        <v>Drone Management; Industrial Automation; Sensors; Process Automation; Remote Access and Control; Autonomous Vehicles</v>
      </c>
      <c r="M19" s="5">
        <f>_xll.SNL.Clients.Office.Excel.Functions.SPG(A19, "SP_PCT_SHARES_OWNED_ALL_INSTITUTIONS")</f>
        <v>94.19</v>
      </c>
      <c r="N19" s="9" t="str">
        <f>_xll.SNL.Clients.Office.Excel.Functions.SPG(A19, "RD_CREDIT_RATING_GLOBAL", "Issuer Credit Rating", "Local Currency LT|0")</f>
        <v/>
      </c>
      <c r="O19" s="9" t="str">
        <f>_xll.SNL.Clients.Office.Excel.Functions.SPG(A19, "RD_CWOL_GLOBAL", "Issuer Credit Rating", "Local Currency LT|0")</f>
        <v/>
      </c>
      <c r="P19" s="9" t="str">
        <f>_xll.SNL.Clients.Office.Excel.Functions.SPG(A19, "RD_RATING_ACTION_GLOBAL", "Issuer Credit Rating", "Local Currency LT|0")</f>
        <v/>
      </c>
      <c r="Q19" s="10" t="str">
        <f>_xll.SNL.Clients.Office.Excel.Functions.SPG(A19, "RD_LAST_REVIEW_DATE_GLOBAL", "Issuer Credit Rating", "Local Currency LT")</f>
        <v/>
      </c>
      <c r="R19" s="10" t="str">
        <f>_xll.SNL.Clients.Office.Excel.Functions.SPG(A19, "RD_CREDIT_RATING_DATE_GLOBAL", "Issuer Credit Rating", "Local Currency LT|0")</f>
        <v/>
      </c>
      <c r="S19" s="10" t="str">
        <f>_xll.SNL.Clients.Office.Excel.Functions.SPG(A19, "RD_CREDIT_WATCH_OUTLOOK_DATE_GLOBAL", "Issuer Credit Rating", "Local Currency LT|0")</f>
        <v/>
      </c>
    </row>
    <row r="20" spans="1:19">
      <c r="A20" s="12" t="s">
        <v>1054</v>
      </c>
      <c r="B20" t="str">
        <f>_xll.SNL.Clients.Office.Excel.Functions.SPG(A20,"SP_IPO_DATE")</f>
        <v/>
      </c>
      <c r="C20" s="5">
        <f>_xll.SNL.Clients.Office.Excel.Functions.SPG(A20, "SP_VOLUME_AVG_WEEKLY_TO_SHARES_OUT", , "1M")</f>
        <v>8.6080490392782494</v>
      </c>
      <c r="D20" s="5">
        <f>_xll.SNL.Clients.Office.Excel.Functions.SPG(A20, "SP_VOLUME_AVG_WEEKLY_TO_SHARES_OUT", , "3M")</f>
        <v>5.3684172847523177</v>
      </c>
      <c r="E20" s="5">
        <f>_xll.SNL.Clients.Office.Excel.Functions.SPG(A20, "SP_VOLUME_AVG_DAILY_TO_1YR_AVG_DAILY", , "1M")</f>
        <v>203.55</v>
      </c>
      <c r="F20" s="5">
        <f>_xll.SNL.Clients.Office.Excel.Functions.SPG(A20, "SP_VOLUME_AVG_DAILY_TO_1YR_AVG_DAILY", , "3M")</f>
        <v>126.94</v>
      </c>
      <c r="G20" s="9" t="str">
        <f>_xll.SNL.Clients.Office.Excel.Functions.SPG(A20, "IQ_SECTOR")</f>
        <v>Information Technology</v>
      </c>
      <c r="H20" s="9" t="str">
        <f>_xll.SNL.Clients.Office.Excel.Functions.SPG(A20, "IQ_INDUSTRY_GROUP")</f>
        <v>Software and Services</v>
      </c>
      <c r="I20" s="9" t="str">
        <f>_xll.SNL.Clients.Office.Excel.Functions.SPG(A20, "IQ_INDUSTRY")</f>
        <v>Software</v>
      </c>
      <c r="J20" s="9" t="str">
        <f>_xll.SNL.Clients.Office.Excel.Functions.SPG(A20, "IQ_PRIMARY_INDUSTRY")</f>
        <v>Application Software</v>
      </c>
      <c r="K20" s="9" t="str">
        <f>_xll.SNL.Clients.Office.Excel.Functions.SPG(A20, "NAICS_CODE", "Primary")</f>
        <v>513210 - Software Publishers</v>
      </c>
      <c r="L20" s="9" t="str">
        <f>_xll.SNL.Clients.Office.Excel.Functions.SPG(A20, "SP_TOPICTAG")</f>
        <v>Software Development; Cloud Management; Data Integration; Customer Relationship Management; App Marketing; Cloud Infrastructure; Process Automation</v>
      </c>
      <c r="M20" s="5">
        <f>_xll.SNL.Clients.Office.Excel.Functions.SPG(A20, "SP_PCT_SHARES_OWNED_ALL_INSTITUTIONS")</f>
        <v>98.5</v>
      </c>
      <c r="N20" s="9" t="str">
        <f>_xll.SNL.Clients.Office.Excel.Functions.SPG(A20, "RD_CREDIT_RATING_GLOBAL", "Issuer Credit Rating", "Local Currency LT|0")</f>
        <v>NR</v>
      </c>
      <c r="O20" s="9" t="str">
        <f>_xll.SNL.Clients.Office.Excel.Functions.SPG(A20, "RD_CWOL_GLOBAL", "Issuer Credit Rating", "Local Currency LT|0")</f>
        <v>NR</v>
      </c>
      <c r="P20" s="9" t="str">
        <f>_xll.SNL.Clients.Office.Excel.Functions.SPG(A20, "RD_RATING_ACTION_GLOBAL", "Issuer Credit Rating", "Local Currency LT|0")</f>
        <v>Not Rated | CreditWatch/Outlook (01/03/2007)</v>
      </c>
      <c r="Q20" s="10" t="str">
        <f>_xll.SNL.Clients.Office.Excel.Functions.SPG(A20, "RD_LAST_REVIEW_DATE_GLOBAL", "Issuer Credit Rating", "Local Currency LT")</f>
        <v/>
      </c>
      <c r="R20" s="10">
        <f>_xll.SNL.Clients.Office.Excel.Functions.SPG(A20, "RD_CREDIT_RATING_DATE_GLOBAL", "Issuer Credit Rating", "Local Currency LT|0")</f>
        <v>39085</v>
      </c>
      <c r="S20" s="10">
        <f>_xll.SNL.Clients.Office.Excel.Functions.SPG(A20, "RD_CREDIT_WATCH_OUTLOOK_DATE_GLOBAL", "Issuer Credit Rating", "Local Currency LT|0")</f>
        <v>39085</v>
      </c>
    </row>
    <row r="21" spans="1:19">
      <c r="A21" s="12" t="s">
        <v>1055</v>
      </c>
      <c r="B21" s="10">
        <f>_xll.SNL.Clients.Office.Excel.Functions.SPG(A21,"SP_IPO_DATE")</f>
        <v>40651</v>
      </c>
      <c r="C21" s="5">
        <f>_xll.SNL.Clients.Office.Excel.Functions.SPG(A21, "SP_VOLUME_AVG_WEEKLY_TO_SHARES_OUT", , "1M")</f>
        <v>2.7731647832862012</v>
      </c>
      <c r="D21" s="5">
        <f>_xll.SNL.Clients.Office.Excel.Functions.SPG(A21, "SP_VOLUME_AVG_WEEKLY_TO_SHARES_OUT", , "3M")</f>
        <v>2.8318509419869189</v>
      </c>
      <c r="E21" s="5">
        <f>_xll.SNL.Clients.Office.Excel.Functions.SPG(A21, "SP_VOLUME_AVG_DAILY_TO_1YR_AVG_DAILY", , "1M")</f>
        <v>67.239999999999995</v>
      </c>
      <c r="F21" s="5">
        <f>_xll.SNL.Clients.Office.Excel.Functions.SPG(A21, "SP_VOLUME_AVG_DAILY_TO_1YR_AVG_DAILY", , "3M")</f>
        <v>68.66</v>
      </c>
      <c r="G21" s="9" t="str">
        <f>_xll.SNL.Clients.Office.Excel.Functions.SPG(A21, "IQ_SECTOR")</f>
        <v>Industrials</v>
      </c>
      <c r="H21" s="9" t="str">
        <f>_xll.SNL.Clients.Office.Excel.Functions.SPG(A21, "IQ_INDUSTRY_GROUP")</f>
        <v>Capital Goods</v>
      </c>
      <c r="I21" s="9" t="str">
        <f>_xll.SNL.Clients.Office.Excel.Functions.SPG(A21, "IQ_INDUSTRY")</f>
        <v>Trading Companies and Distributors</v>
      </c>
      <c r="J21" s="9" t="str">
        <f>_xll.SNL.Clients.Office.Excel.Functions.SPG(A21, "IQ_PRIMARY_INDUSTRY")</f>
        <v>Trading Companies and Distributors</v>
      </c>
      <c r="K21" s="9" t="str">
        <f>_xll.SNL.Clients.Office.Excel.Functions.SPG(A21, "NAICS_CODE", "Primary")</f>
        <v>532411 - Commercial Air, Rail, and Water Transportation Equipment Rental and Leasing</v>
      </c>
      <c r="L21" s="9" t="str">
        <f>_xll.SNL.Clients.Office.Excel.Functions.SPG(A21, "SP_TOPICTAG")</f>
        <v>Fleet Management; Passenger Aircraft Manufacturing</v>
      </c>
      <c r="M21" s="5">
        <f>_xll.SNL.Clients.Office.Excel.Functions.SPG(A21, "SP_PCT_SHARES_OWNED_ALL_INSTITUTIONS")</f>
        <v>98.2</v>
      </c>
      <c r="N21" s="9" t="str">
        <f>_xll.SNL.Clients.Office.Excel.Functions.SPG(A21, "RD_CREDIT_RATING_GLOBAL", "Issuer Credit Rating", "Local Currency LT|0")</f>
        <v>BBB</v>
      </c>
      <c r="O21" s="9" t="str">
        <f>_xll.SNL.Clients.Office.Excel.Functions.SPG(A21, "RD_CWOL_GLOBAL", "Issuer Credit Rating", "Local Currency LT|0")</f>
        <v>Stable</v>
      </c>
      <c r="P21" s="9" t="str">
        <f>_xll.SNL.Clients.Office.Excel.Functions.SPG(A21, "RD_RATING_ACTION_GLOBAL", "Issuer Credit Rating", "Local Currency LT|0")</f>
        <v>CreditWatch/Outlook (04/07/2021)</v>
      </c>
      <c r="Q21" s="10">
        <f>_xll.SNL.Clients.Office.Excel.Functions.SPG(A21, "RD_LAST_REVIEW_DATE_GLOBAL", "Issuer Credit Rating", "Local Currency LT")</f>
        <v>45590</v>
      </c>
      <c r="R21" s="10">
        <f>_xll.SNL.Clients.Office.Excel.Functions.SPG(A21, "RD_CREDIT_RATING_DATE_GLOBAL", "Issuer Credit Rating", "Local Currency LT|0")</f>
        <v>42660</v>
      </c>
      <c r="S21" s="10">
        <f>_xll.SNL.Clients.Office.Excel.Functions.SPG(A21, "RD_CREDIT_WATCH_OUTLOOK_DATE_GLOBAL", "Issuer Credit Rating", "Local Currency LT|0")</f>
        <v>44293</v>
      </c>
    </row>
    <row r="22" spans="1:19">
      <c r="A22" s="12" t="s">
        <v>1056</v>
      </c>
      <c r="B22" s="10">
        <f>_xll.SNL.Clients.Office.Excel.Functions.SPG(A22,"SP_IPO_DATE")</f>
        <v>34047.041666666664</v>
      </c>
      <c r="C22" s="5">
        <f>_xll.SNL.Clients.Office.Excel.Functions.SPG(A22, "SP_VOLUME_AVG_WEEKLY_TO_SHARES_OUT", , "1M")</f>
        <v>4.0357954276622392</v>
      </c>
      <c r="D22" s="5">
        <f>_xll.SNL.Clients.Office.Excel.Functions.SPG(A22, "SP_VOLUME_AVG_WEEKLY_TO_SHARES_OUT", , "3M")</f>
        <v>3.9707715288012828</v>
      </c>
      <c r="E22" s="5">
        <f>_xll.SNL.Clients.Office.Excel.Functions.SPG(A22, "SP_VOLUME_AVG_DAILY_TO_1YR_AVG_DAILY", , "1M")</f>
        <v>118.6</v>
      </c>
      <c r="F22" s="5">
        <f>_xll.SNL.Clients.Office.Excel.Functions.SPG(A22, "SP_VOLUME_AVG_DAILY_TO_1YR_AVG_DAILY", , "3M")</f>
        <v>116.69</v>
      </c>
      <c r="G22" s="9" t="str">
        <f>_xll.SNL.Clients.Office.Excel.Functions.SPG(A22, "IQ_SECTOR")</f>
        <v>Industrials</v>
      </c>
      <c r="H22" s="9" t="str">
        <f>_xll.SNL.Clients.Office.Excel.Functions.SPG(A22, "IQ_INDUSTRY_GROUP")</f>
        <v>Capital Goods</v>
      </c>
      <c r="I22" s="9" t="str">
        <f>_xll.SNL.Clients.Office.Excel.Functions.SPG(A22, "IQ_INDUSTRY")</f>
        <v>Machinery</v>
      </c>
      <c r="J22" s="9" t="str">
        <f>_xll.SNL.Clients.Office.Excel.Functions.SPG(A22, "IQ_PRIMARY_INDUSTRY")</f>
        <v>Agricultural and Farm Machinery</v>
      </c>
      <c r="K22" s="9" t="str">
        <f>_xll.SNL.Clients.Office.Excel.Functions.SPG(A22, "NAICS_CODE", "Primary")</f>
        <v>333 - Machinery Manufacturing</v>
      </c>
      <c r="L22" s="9" t="str">
        <f>_xll.SNL.Clients.Office.Excel.Functions.SPG(A22, "SP_TOPICTAG")</f>
        <v>Environmental Engineering; Farming; Forestry; Horticulture; Industrial Automation; Pollution Control</v>
      </c>
      <c r="M22" s="5">
        <f>_xll.SNL.Clients.Office.Excel.Functions.SPG(A22, "SP_PCT_SHARES_OWNED_ALL_INSTITUTIONS")</f>
        <v>91.59</v>
      </c>
      <c r="N22" s="9" t="str">
        <f>_xll.SNL.Clients.Office.Excel.Functions.SPG(A22, "RD_CREDIT_RATING_GLOBAL", "Issuer Credit Rating", "Local Currency LT|0")</f>
        <v/>
      </c>
      <c r="O22" s="9" t="str">
        <f>_xll.SNL.Clients.Office.Excel.Functions.SPG(A22, "RD_CWOL_GLOBAL", "Issuer Credit Rating", "Local Currency LT|0")</f>
        <v/>
      </c>
      <c r="P22" s="9" t="str">
        <f>_xll.SNL.Clients.Office.Excel.Functions.SPG(A22, "RD_RATING_ACTION_GLOBAL", "Issuer Credit Rating", "Local Currency LT|0")</f>
        <v/>
      </c>
      <c r="Q22" s="10" t="str">
        <f>_xll.SNL.Clients.Office.Excel.Functions.SPG(A22, "RD_LAST_REVIEW_DATE_GLOBAL", "Issuer Credit Rating", "Local Currency LT")</f>
        <v/>
      </c>
      <c r="R22" s="10" t="str">
        <f>_xll.SNL.Clients.Office.Excel.Functions.SPG(A22, "RD_CREDIT_RATING_DATE_GLOBAL", "Issuer Credit Rating", "Local Currency LT|0")</f>
        <v/>
      </c>
      <c r="S22" s="10" t="str">
        <f>_xll.SNL.Clients.Office.Excel.Functions.SPG(A22, "RD_CREDIT_WATCH_OUTLOOK_DATE_GLOBAL", "Issuer Credit Rating", "Local Currency LT|0")</f>
        <v/>
      </c>
    </row>
    <row r="23" spans="1:19">
      <c r="A23" s="12" t="s">
        <v>1057</v>
      </c>
      <c r="B23" s="10">
        <f>_xll.SNL.Clients.Office.Excel.Functions.SPG(A23,"SP_IPO_DATE")</f>
        <v>42180</v>
      </c>
      <c r="C23" s="5">
        <f>_xll.SNL.Clients.Office.Excel.Functions.SPG(A23, "SP_VOLUME_AVG_WEEKLY_TO_SHARES_OUT", , "1M")</f>
        <v>2.5151001465395906</v>
      </c>
      <c r="D23" s="5">
        <f>_xll.SNL.Clients.Office.Excel.Functions.SPG(A23, "SP_VOLUME_AVG_WEEKLY_TO_SHARES_OUT", , "3M")</f>
        <v>3.7518961268547888</v>
      </c>
      <c r="E23" s="5">
        <f>_xll.SNL.Clients.Office.Excel.Functions.SPG(A23, "SP_VOLUME_AVG_DAILY_TO_1YR_AVG_DAILY", , "1M")</f>
        <v>64.12</v>
      </c>
      <c r="F23" s="5">
        <f>_xll.SNL.Clients.Office.Excel.Functions.SPG(A23, "SP_VOLUME_AVG_DAILY_TO_1YR_AVG_DAILY", , "3M")</f>
        <v>95.65</v>
      </c>
      <c r="G23" s="9" t="str">
        <f>_xll.SNL.Clients.Office.Excel.Functions.SPG(A23, "IQ_SECTOR")</f>
        <v>Information Technology</v>
      </c>
      <c r="H23" s="9" t="str">
        <f>_xll.SNL.Clients.Office.Excel.Functions.SPG(A23, "IQ_INDUSTRY_GROUP")</f>
        <v>Software and Services</v>
      </c>
      <c r="I23" s="9" t="str">
        <f>_xll.SNL.Clients.Office.Excel.Functions.SPG(A23, "IQ_INDUSTRY")</f>
        <v>Software</v>
      </c>
      <c r="J23" s="9" t="str">
        <f>_xll.SNL.Clients.Office.Excel.Functions.SPG(A23, "IQ_PRIMARY_INDUSTRY")</f>
        <v>Application Software</v>
      </c>
      <c r="K23" s="9" t="str">
        <f>_xll.SNL.Clients.Office.Excel.Functions.SPG(A23, "NAICS_CODE", "Primary")</f>
        <v>518210 - Computing Infrastructure Providers, Data Processing, Web Hosting, and Related Services</v>
      </c>
      <c r="L23" s="9" t="str">
        <f>_xll.SNL.Clients.Office.Excel.Functions.SPG(A23, "SP_TOPICTAG")</f>
        <v>Smart Building; Video Streaming; Cloud Infrastructure; Process Automation; Security Management; Artificial Intelligence</v>
      </c>
      <c r="M23" s="5">
        <f>_xll.SNL.Clients.Office.Excel.Functions.SPG(A23, "SP_PCT_SHARES_OWNED_ALL_INSTITUTIONS")</f>
        <v>96.79</v>
      </c>
      <c r="N23" s="9" t="str">
        <f>_xll.SNL.Clients.Office.Excel.Functions.SPG(A23, "RD_CREDIT_RATING_GLOBAL", "Issuer Credit Rating", "Local Currency LT|0")</f>
        <v/>
      </c>
      <c r="O23" s="9" t="str">
        <f>_xll.SNL.Clients.Office.Excel.Functions.SPG(A23, "RD_CWOL_GLOBAL", "Issuer Credit Rating", "Local Currency LT|0")</f>
        <v/>
      </c>
      <c r="P23" s="9" t="str">
        <f>_xll.SNL.Clients.Office.Excel.Functions.SPG(A23, "RD_RATING_ACTION_GLOBAL", "Issuer Credit Rating", "Local Currency LT|0")</f>
        <v/>
      </c>
      <c r="Q23" s="10" t="str">
        <f>_xll.SNL.Clients.Office.Excel.Functions.SPG(A23, "RD_LAST_REVIEW_DATE_GLOBAL", "Issuer Credit Rating", "Local Currency LT")</f>
        <v/>
      </c>
      <c r="R23" s="10" t="str">
        <f>_xll.SNL.Clients.Office.Excel.Functions.SPG(A23, "RD_CREDIT_RATING_DATE_GLOBAL", "Issuer Credit Rating", "Local Currency LT|0")</f>
        <v/>
      </c>
      <c r="S23" s="10" t="str">
        <f>_xll.SNL.Clients.Office.Excel.Functions.SPG(A23, "RD_CREDIT_WATCH_OUTLOOK_DATE_GLOBAL", "Issuer Credit Rating", "Local Currency LT|0")</f>
        <v/>
      </c>
    </row>
    <row r="24" spans="1:19">
      <c r="A24" s="12" t="s">
        <v>1058</v>
      </c>
      <c r="B24" t="str">
        <f>_xll.SNL.Clients.Office.Excel.Functions.SPG(A24,"SP_IPO_DATE")</f>
        <v/>
      </c>
      <c r="C24" s="5">
        <f>_xll.SNL.Clients.Office.Excel.Functions.SPG(A24, "SP_VOLUME_AVG_WEEKLY_TO_SHARES_OUT", , "1M")</f>
        <v>11.930260713092707</v>
      </c>
      <c r="D24" s="5">
        <f>_xll.SNL.Clients.Office.Excel.Functions.SPG(A24, "SP_VOLUME_AVG_WEEKLY_TO_SHARES_OUT", , "3M")</f>
        <v>11.118781333306945</v>
      </c>
      <c r="E24" s="5">
        <f>_xll.SNL.Clients.Office.Excel.Functions.SPG(A24, "SP_VOLUME_AVG_DAILY_TO_1YR_AVG_DAILY", , "1M")</f>
        <v>125.81</v>
      </c>
      <c r="F24" s="5">
        <f>_xll.SNL.Clients.Office.Excel.Functions.SPG(A24, "SP_VOLUME_AVG_DAILY_TO_1YR_AVG_DAILY", , "3M")</f>
        <v>117.25</v>
      </c>
      <c r="G24" s="9" t="str">
        <f>_xll.SNL.Clients.Office.Excel.Functions.SPG(A24, "IQ_SECTOR")</f>
        <v>Industrials</v>
      </c>
      <c r="H24" s="9" t="str">
        <f>_xll.SNL.Clients.Office.Excel.Functions.SPG(A24, "IQ_INDUSTRY_GROUP")</f>
        <v>Transportation</v>
      </c>
      <c r="I24" s="9" t="str">
        <f>_xll.SNL.Clients.Office.Excel.Functions.SPG(A24, "IQ_INDUSTRY")</f>
        <v>Passenger Airlines</v>
      </c>
      <c r="J24" s="9" t="str">
        <f>_xll.SNL.Clients.Office.Excel.Functions.SPG(A24, "IQ_PRIMARY_INDUSTRY")</f>
        <v>Passenger Airlines</v>
      </c>
      <c r="K24" s="9" t="str">
        <f>_xll.SNL.Clients.Office.Excel.Functions.SPG(A24, "NAICS_CODE", "Primary")</f>
        <v>481111 - Scheduled Passenger Air Transportation</v>
      </c>
      <c r="L24" s="9" t="str">
        <f>_xll.SNL.Clients.Office.Excel.Functions.SPG(A24, "SP_TOPICTAG")</f>
        <v>Business Travel; Freight Service; Passenger Aircraft Manufacturing</v>
      </c>
      <c r="M24" s="5">
        <f>_xll.SNL.Clients.Office.Excel.Functions.SPG(A24, "SP_PCT_SHARES_OWNED_ALL_INSTITUTIONS")</f>
        <v>88.92</v>
      </c>
      <c r="N24" s="9" t="str">
        <f>_xll.SNL.Clients.Office.Excel.Functions.SPG(A24, "RD_CREDIT_RATING_GLOBAL", "Issuer Credit Rating", "Local Currency LT|0")</f>
        <v>BB</v>
      </c>
      <c r="O24" s="9" t="str">
        <f>_xll.SNL.Clients.Office.Excel.Functions.SPG(A24, "RD_CWOL_GLOBAL", "Issuer Credit Rating", "Local Currency LT|0")</f>
        <v>Negative</v>
      </c>
      <c r="P24" s="9" t="str">
        <f>_xll.SNL.Clients.Office.Excel.Functions.SPG(A24, "RD_RATING_ACTION_GLOBAL", "Issuer Credit Rating", "Local Currency LT|0")</f>
        <v>CreditWatch/Outlook (12/04/2023)</v>
      </c>
      <c r="Q24" s="10">
        <f>_xll.SNL.Clients.Office.Excel.Functions.SPG(A24, "RD_LAST_REVIEW_DATE_GLOBAL", "Issuer Credit Rating", "Local Currency LT")</f>
        <v>45568</v>
      </c>
      <c r="R24" s="10">
        <f>_xll.SNL.Clients.Office.Excel.Functions.SPG(A24, "RD_CREDIT_RATING_DATE_GLOBAL", "Issuer Credit Rating", "Local Currency LT|0")</f>
        <v>44550</v>
      </c>
      <c r="S24" s="10">
        <f>_xll.SNL.Clients.Office.Excel.Functions.SPG(A24, "RD_CREDIT_WATCH_OUTLOOK_DATE_GLOBAL", "Issuer Credit Rating", "Local Currency LT|0")</f>
        <v>45264</v>
      </c>
    </row>
    <row r="25" spans="1:19">
      <c r="A25" s="12" t="s">
        <v>1059</v>
      </c>
      <c r="B25" t="str">
        <f>_xll.SNL.Clients.Office.Excel.Functions.SPG(A25,"SP_IPO_DATE")</f>
        <v/>
      </c>
      <c r="C25" s="5">
        <f>_xll.SNL.Clients.Office.Excel.Functions.SPG(A25, "SP_VOLUME_AVG_WEEKLY_TO_SHARES_OUT", , "1M")</f>
        <v>2.5518522744561083</v>
      </c>
      <c r="D25" s="5">
        <f>_xll.SNL.Clients.Office.Excel.Functions.SPG(A25, "SP_VOLUME_AVG_WEEKLY_TO_SHARES_OUT", , "3M")</f>
        <v>3.4723026383592703</v>
      </c>
      <c r="E25" s="5">
        <f>_xll.SNL.Clients.Office.Excel.Functions.SPG(A25, "SP_VOLUME_AVG_DAILY_TO_1YR_AVG_DAILY", , "1M")</f>
        <v>90.09</v>
      </c>
      <c r="F25" s="5">
        <f>_xll.SNL.Clients.Office.Excel.Functions.SPG(A25, "SP_VOLUME_AVG_DAILY_TO_1YR_AVG_DAILY", , "3M")</f>
        <v>122.58</v>
      </c>
      <c r="G25" s="9" t="str">
        <f>_xll.SNL.Clients.Office.Excel.Functions.SPG(A25, "IQ_SECTOR")</f>
        <v>Industrials</v>
      </c>
      <c r="H25" s="9" t="str">
        <f>_xll.SNL.Clients.Office.Excel.Functions.SPG(A25, "IQ_INDUSTRY_GROUP")</f>
        <v>Capital Goods</v>
      </c>
      <c r="I25" s="9" t="str">
        <f>_xll.SNL.Clients.Office.Excel.Functions.SPG(A25, "IQ_INDUSTRY")</f>
        <v>Machinery</v>
      </c>
      <c r="J25" s="9" t="str">
        <f>_xll.SNL.Clients.Office.Excel.Functions.SPG(A25, "IQ_PRIMARY_INDUSTRY")</f>
        <v>Industrial Machinery and Supplies and Components</v>
      </c>
      <c r="K25" s="9" t="str">
        <f>_xll.SNL.Clients.Office.Excel.Functions.SPG(A25, "NAICS_CODE", "Primary")</f>
        <v>33324 - Industrial Machinery Manufacturing</v>
      </c>
      <c r="L25" s="9" t="str">
        <f>_xll.SNL.Clients.Office.Excel.Functions.SPG(A25, "SP_TOPICTAG")</f>
        <v/>
      </c>
      <c r="M25" s="5">
        <f>_xll.SNL.Clients.Office.Excel.Functions.SPG(A25, "SP_PCT_SHARES_OWNED_ALL_INSTITUTIONS")</f>
        <v>94.35</v>
      </c>
      <c r="N25" s="9" t="str">
        <f>_xll.SNL.Clients.Office.Excel.Functions.SPG(A25, "RD_CREDIT_RATING_GLOBAL", "Issuer Credit Rating", "Local Currency LT|0")</f>
        <v/>
      </c>
      <c r="O25" s="9" t="str">
        <f>_xll.SNL.Clients.Office.Excel.Functions.SPG(A25, "RD_CWOL_GLOBAL", "Issuer Credit Rating", "Local Currency LT|0")</f>
        <v/>
      </c>
      <c r="P25" s="9" t="str">
        <f>_xll.SNL.Clients.Office.Excel.Functions.SPG(A25, "RD_RATING_ACTION_GLOBAL", "Issuer Credit Rating", "Local Currency LT|0")</f>
        <v/>
      </c>
      <c r="Q25" s="10" t="str">
        <f>_xll.SNL.Clients.Office.Excel.Functions.SPG(A25, "RD_LAST_REVIEW_DATE_GLOBAL", "Issuer Credit Rating", "Local Currency LT")</f>
        <v/>
      </c>
      <c r="R25" s="10" t="str">
        <f>_xll.SNL.Clients.Office.Excel.Functions.SPG(A25, "RD_CREDIT_RATING_DATE_GLOBAL", "Issuer Credit Rating", "Local Currency LT|0")</f>
        <v/>
      </c>
      <c r="S25" s="10" t="str">
        <f>_xll.SNL.Clients.Office.Excel.Functions.SPG(A25, "RD_CREDIT_WATCH_OUTLOOK_DATE_GLOBAL", "Issuer Credit Rating", "Local Currency LT|0")</f>
        <v/>
      </c>
    </row>
    <row r="26" spans="1:19">
      <c r="A26" s="12" t="s">
        <v>1060</v>
      </c>
      <c r="B26" t="str">
        <f>_xll.SNL.Clients.Office.Excel.Functions.SPG(A26,"SP_IPO_DATE")</f>
        <v/>
      </c>
      <c r="C26" s="5">
        <f>_xll.SNL.Clients.Office.Excel.Functions.SPG(A26, "SP_VOLUME_AVG_WEEKLY_TO_SHARES_OUT", , "1M")</f>
        <v>1.9894851115798269</v>
      </c>
      <c r="D26" s="5">
        <f>_xll.SNL.Clients.Office.Excel.Functions.SPG(A26, "SP_VOLUME_AVG_WEEKLY_TO_SHARES_OUT", , "3M")</f>
        <v>2.3632061773874886</v>
      </c>
      <c r="E26" s="5">
        <f>_xll.SNL.Clients.Office.Excel.Functions.SPG(A26, "SP_VOLUME_AVG_DAILY_TO_1YR_AVG_DAILY", , "1M")</f>
        <v>86.11</v>
      </c>
      <c r="F26" s="5">
        <f>_xll.SNL.Clients.Office.Excel.Functions.SPG(A26, "SP_VOLUME_AVG_DAILY_TO_1YR_AVG_DAILY", , "3M")</f>
        <v>102.29</v>
      </c>
      <c r="G26" s="9" t="str">
        <f>_xll.SNL.Clients.Office.Excel.Functions.SPG(A26, "IQ_SECTOR")</f>
        <v>Real Estate</v>
      </c>
      <c r="H26" s="9" t="str">
        <f>_xll.SNL.Clients.Office.Excel.Functions.SPG(A26, "IQ_INDUSTRY_GROUP")</f>
        <v>Equity Real Estate Investment Trusts (REITs)</v>
      </c>
      <c r="I26" s="9" t="str">
        <f>_xll.SNL.Clients.Office.Excel.Functions.SPG(A26, "IQ_INDUSTRY")</f>
        <v>Diversified REITs</v>
      </c>
      <c r="J26" s="9" t="str">
        <f>_xll.SNL.Clients.Office.Excel.Functions.SPG(A26, "IQ_PRIMARY_INDUSTRY")</f>
        <v>Diversified REITs</v>
      </c>
      <c r="K26" s="9" t="str">
        <f>_xll.SNL.Clients.Office.Excel.Functions.SPG(A26, "NAICS_CODE", "Primary")</f>
        <v>531312 - Nonresidential Property Managers</v>
      </c>
      <c r="L26" s="9" t="str">
        <f>_xll.SNL.Clients.Office.Excel.Functions.SPG(A26, "SP_TOPICTAG")</f>
        <v/>
      </c>
      <c r="M26" s="5">
        <f>_xll.SNL.Clients.Office.Excel.Functions.SPG(A26, "SP_PCT_SHARES_OWNED_ALL_INSTITUTIONS")</f>
        <v>85.74</v>
      </c>
      <c r="N26" s="9" t="str">
        <f>_xll.SNL.Clients.Office.Excel.Functions.SPG(A26, "RD_CREDIT_RATING_GLOBAL", "Issuer Credit Rating", "Local Currency LT|0")</f>
        <v>NR</v>
      </c>
      <c r="O26" s="9" t="str">
        <f>_xll.SNL.Clients.Office.Excel.Functions.SPG(A26, "RD_CWOL_GLOBAL", "Issuer Credit Rating", "Local Currency LT|0")</f>
        <v>NR</v>
      </c>
      <c r="P26" s="9" t="str">
        <f>_xll.SNL.Clients.Office.Excel.Functions.SPG(A26, "RD_RATING_ACTION_GLOBAL", "Issuer Credit Rating", "Local Currency LT|0")</f>
        <v>Not Rated | CreditWatch/Outlook (08/22/2011)</v>
      </c>
      <c r="Q26" s="10" t="str">
        <f>_xll.SNL.Clients.Office.Excel.Functions.SPG(A26, "RD_LAST_REVIEW_DATE_GLOBAL", "Issuer Credit Rating", "Local Currency LT")</f>
        <v/>
      </c>
      <c r="R26" s="10">
        <f>_xll.SNL.Clients.Office.Excel.Functions.SPG(A26, "RD_CREDIT_RATING_DATE_GLOBAL", "Issuer Credit Rating", "Local Currency LT|0")</f>
        <v>40777</v>
      </c>
      <c r="S26" s="10">
        <f>_xll.SNL.Clients.Office.Excel.Functions.SPG(A26, "RD_CREDIT_WATCH_OUTLOOK_DATE_GLOBAL", "Issuer Credit Rating", "Local Currency LT|0")</f>
        <v>40777</v>
      </c>
    </row>
    <row r="27" spans="1:19">
      <c r="A27" s="12" t="s">
        <v>1061</v>
      </c>
      <c r="B27" s="10">
        <f>_xll.SNL.Clients.Office.Excel.Functions.SPG(A27,"SP_IPO_DATE")</f>
        <v>33434</v>
      </c>
      <c r="C27" s="5">
        <f>_xll.SNL.Clients.Office.Excel.Functions.SPG(A27, "SP_VOLUME_AVG_WEEKLY_TO_SHARES_OUT", , "1M")</f>
        <v>4.494344073190403</v>
      </c>
      <c r="D27" s="5">
        <f>_xll.SNL.Clients.Office.Excel.Functions.SPG(A27, "SP_VOLUME_AVG_WEEKLY_TO_SHARES_OUT", , "3M")</f>
        <v>4.7061329912620513</v>
      </c>
      <c r="E27" s="5">
        <f>_xll.SNL.Clients.Office.Excel.Functions.SPG(A27, "SP_VOLUME_AVG_DAILY_TO_1YR_AVG_DAILY", , "1M")</f>
        <v>80.55</v>
      </c>
      <c r="F27" s="5">
        <f>_xll.SNL.Clients.Office.Excel.Functions.SPG(A27, "SP_VOLUME_AVG_DAILY_TO_1YR_AVG_DAILY", , "3M")</f>
        <v>84.34</v>
      </c>
      <c r="G27" s="9" t="str">
        <f>_xll.SNL.Clients.Office.Excel.Functions.SPG(A27, "IQ_SECTOR")</f>
        <v>Health Care</v>
      </c>
      <c r="H27" s="9" t="str">
        <f>_xll.SNL.Clients.Office.Excel.Functions.SPG(A27, "IQ_INDUSTRY_GROUP")</f>
        <v>Pharmaceuticals, Biotechnology and Life Sciences</v>
      </c>
      <c r="I27" s="9" t="str">
        <f>_xll.SNL.Clients.Office.Excel.Functions.SPG(A27, "IQ_INDUSTRY")</f>
        <v>Biotechnology</v>
      </c>
      <c r="J27" s="9" t="str">
        <f>_xll.SNL.Clients.Office.Excel.Functions.SPG(A27, "IQ_PRIMARY_INDUSTRY")</f>
        <v>Biotechnology</v>
      </c>
      <c r="K27" s="9" t="str">
        <f>_xll.SNL.Clients.Office.Excel.Functions.SPG(A27, "NAICS_CODE", "Primary")</f>
        <v>325412 - Pharmaceutical Preparation Manufacturing</v>
      </c>
      <c r="L27" s="9" t="str">
        <f>_xll.SNL.Clients.Office.Excel.Functions.SPG(A27, "SP_TOPICTAG")</f>
        <v>Health Diagnostics; Central Nervous System; Chronic Diseases; Neurology; Oncology; Pain Management; Psychiatry</v>
      </c>
      <c r="M27" s="5">
        <f>_xll.SNL.Clients.Office.Excel.Functions.SPG(A27, "SP_PCT_SHARES_OWNED_ALL_INSTITUTIONS")</f>
        <v>111.85</v>
      </c>
      <c r="N27" s="9" t="str">
        <f>_xll.SNL.Clients.Office.Excel.Functions.SPG(A27, "RD_CREDIT_RATING_GLOBAL", "Issuer Credit Rating", "Local Currency LT|0")</f>
        <v>BB</v>
      </c>
      <c r="O27" s="9" t="str">
        <f>_xll.SNL.Clients.Office.Excel.Functions.SPG(A27, "RD_CWOL_GLOBAL", "Issuer Credit Rating", "Local Currency LT|0")</f>
        <v>Stable</v>
      </c>
      <c r="P27" s="9" t="str">
        <f>_xll.SNL.Clients.Office.Excel.Functions.SPG(A27, "RD_RATING_ACTION_GLOBAL", "Issuer Credit Rating", "Local Currency LT|0")</f>
        <v>Upgrade | CreditWatch/Outlook (02/29/2024)</v>
      </c>
      <c r="Q27" s="10">
        <f>_xll.SNL.Clients.Office.Excel.Functions.SPG(A27, "RD_LAST_REVIEW_DATE_GLOBAL", "Issuer Credit Rating", "Local Currency LT")</f>
        <v>45364</v>
      </c>
      <c r="R27" s="10">
        <f>_xll.SNL.Clients.Office.Excel.Functions.SPG(A27, "RD_CREDIT_RATING_DATE_GLOBAL", "Issuer Credit Rating", "Local Currency LT|0")</f>
        <v>45351</v>
      </c>
      <c r="S27" s="10">
        <f>_xll.SNL.Clients.Office.Excel.Functions.SPG(A27, "RD_CREDIT_WATCH_OUTLOOK_DATE_GLOBAL", "Issuer Credit Rating", "Local Currency LT|0")</f>
        <v>45351</v>
      </c>
    </row>
    <row r="28" spans="1:19">
      <c r="A28" s="12" t="s">
        <v>1062</v>
      </c>
      <c r="B28" s="10">
        <f>_xll.SNL.Clients.Office.Excel.Functions.SPG(A28,"SP_IPO_DATE")</f>
        <v>39058</v>
      </c>
      <c r="C28" s="5">
        <f>_xll.SNL.Clients.Office.Excel.Functions.SPG(A28, "SP_VOLUME_AVG_WEEKLY_TO_SHARES_OUT", , "1M")</f>
        <v>10.262821159701742</v>
      </c>
      <c r="D28" s="5">
        <f>_xll.SNL.Clients.Office.Excel.Functions.SPG(A28, "SP_VOLUME_AVG_WEEKLY_TO_SHARES_OUT", , "3M")</f>
        <v>9.7009534945404337</v>
      </c>
      <c r="E28" s="5">
        <f>_xll.SNL.Clients.Office.Excel.Functions.SPG(A28, "SP_VOLUME_AVG_DAILY_TO_1YR_AVG_DAILY", , "1M")</f>
        <v>96.56</v>
      </c>
      <c r="F28" s="5">
        <f>_xll.SNL.Clients.Office.Excel.Functions.SPG(A28, "SP_VOLUME_AVG_DAILY_TO_1YR_AVG_DAILY", , "3M")</f>
        <v>91.27</v>
      </c>
      <c r="G28" s="9" t="str">
        <f>_xll.SNL.Clients.Office.Excel.Functions.SPG(A28, "IQ_SECTOR")</f>
        <v>Industrials</v>
      </c>
      <c r="H28" s="9" t="str">
        <f>_xll.SNL.Clients.Office.Excel.Functions.SPG(A28, "IQ_INDUSTRY_GROUP")</f>
        <v>Transportation</v>
      </c>
      <c r="I28" s="9" t="str">
        <f>_xll.SNL.Clients.Office.Excel.Functions.SPG(A28, "IQ_INDUSTRY")</f>
        <v>Passenger Airlines</v>
      </c>
      <c r="J28" s="9" t="str">
        <f>_xll.SNL.Clients.Office.Excel.Functions.SPG(A28, "IQ_PRIMARY_INDUSTRY")</f>
        <v>Passenger Airlines</v>
      </c>
      <c r="K28" s="9" t="str">
        <f>_xll.SNL.Clients.Office.Excel.Functions.SPG(A28, "NAICS_CODE", "Primary")</f>
        <v>481111 - Scheduled Passenger Air Transportation</v>
      </c>
      <c r="L28" s="9" t="str">
        <f>_xll.SNL.Clients.Office.Excel.Functions.SPG(A28, "SP_TOPICTAG")</f>
        <v>Adventure Travel; Business Travel; Tourism; Travel Accommodations; Car Sharing; Passenger Aircraft Manufacturing</v>
      </c>
      <c r="M28" s="5">
        <f>_xll.SNL.Clients.Office.Excel.Functions.SPG(A28, "SP_PCT_SHARES_OWNED_ALL_INSTITUTIONS")</f>
        <v>86.46</v>
      </c>
      <c r="N28" s="9" t="str">
        <f>_xll.SNL.Clients.Office.Excel.Functions.SPG(A28, "RD_CREDIT_RATING_GLOBAL", "Issuer Credit Rating", "Local Currency LT|0")</f>
        <v>B+</v>
      </c>
      <c r="O28" s="9" t="str">
        <f>_xll.SNL.Clients.Office.Excel.Functions.SPG(A28, "RD_CWOL_GLOBAL", "Issuer Credit Rating", "Local Currency LT|0")</f>
        <v>Negative</v>
      </c>
      <c r="P28" s="9" t="str">
        <f>_xll.SNL.Clients.Office.Excel.Functions.SPG(A28, "RD_RATING_ACTION_GLOBAL", "Issuer Credit Rating", "Local Currency LT|0")</f>
        <v>CreditWatch/Outlook (05/21/2024)</v>
      </c>
      <c r="Q28" s="10">
        <f>_xll.SNL.Clients.Office.Excel.Functions.SPG(A28, "RD_LAST_REVIEW_DATE_GLOBAL", "Issuer Credit Rating", "Local Currency LT")</f>
        <v>45434</v>
      </c>
      <c r="R28" s="10">
        <f>_xll.SNL.Clients.Office.Excel.Functions.SPG(A28, "RD_CREDIT_RATING_DATE_GLOBAL", "Issuer Credit Rating", "Local Currency LT|0")</f>
        <v>44301</v>
      </c>
      <c r="S28" s="10">
        <f>_xll.SNL.Clients.Office.Excel.Functions.SPG(A28, "RD_CREDIT_WATCH_OUTLOOK_DATE_GLOBAL", "Issuer Credit Rating", "Local Currency LT|0")</f>
        <v>45433</v>
      </c>
    </row>
    <row r="29" spans="1:19">
      <c r="A29" s="12" t="s">
        <v>1063</v>
      </c>
      <c r="B29" s="10">
        <f>_xll.SNL.Clients.Office.Excel.Functions.SPG(A29,"SP_IPO_DATE")</f>
        <v>40297</v>
      </c>
      <c r="C29" s="5">
        <f>_xll.SNL.Clients.Office.Excel.Functions.SPG(A29, "SP_VOLUME_AVG_WEEKLY_TO_SHARES_OUT", , "1M")</f>
        <v>13.507068264440186</v>
      </c>
      <c r="D29" s="5">
        <f>_xll.SNL.Clients.Office.Excel.Functions.SPG(A29, "SP_VOLUME_AVG_WEEKLY_TO_SHARES_OUT", , "3M")</f>
        <v>14.110384210862586</v>
      </c>
      <c r="E29" s="5">
        <f>_xll.SNL.Clients.Office.Excel.Functions.SPG(A29, "SP_VOLUME_AVG_DAILY_TO_1YR_AVG_DAILY", , "1M")</f>
        <v>199.06</v>
      </c>
      <c r="F29" s="5">
        <f>_xll.SNL.Clients.Office.Excel.Functions.SPG(A29, "SP_VOLUME_AVG_DAILY_TO_1YR_AVG_DAILY", , "3M")</f>
        <v>207.95</v>
      </c>
      <c r="G29" s="9" t="str">
        <f>_xll.SNL.Clients.Office.Excel.Functions.SPG(A29, "IQ_SECTOR")</f>
        <v>Information Technology</v>
      </c>
      <c r="H29" s="9" t="str">
        <f>_xll.SNL.Clients.Office.Excel.Functions.SPG(A29, "IQ_INDUSTRY_GROUP")</f>
        <v>Semiconductors and Semiconductor Equipment</v>
      </c>
      <c r="I29" s="9" t="str">
        <f>_xll.SNL.Clients.Office.Excel.Functions.SPG(A29, "IQ_INDUSTRY")</f>
        <v>Semiconductors and Semiconductor Equipment</v>
      </c>
      <c r="J29" s="9" t="str">
        <f>_xll.SNL.Clients.Office.Excel.Functions.SPG(A29, "IQ_PRIMARY_INDUSTRY")</f>
        <v>Semiconductors</v>
      </c>
      <c r="K29" s="9" t="str">
        <f>_xll.SNL.Clients.Office.Excel.Functions.SPG(A29, "NAICS_CODE", "Primary")</f>
        <v>334413 - Semiconductor and Related Device Manufacturing</v>
      </c>
      <c r="L29" s="9" t="str">
        <f>_xll.SNL.Clients.Office.Excel.Functions.SPG(A29, "SP_TOPICTAG")</f>
        <v>Energy Management; Energy Storage; Smart Energy; Edge Computing; Data Center Technology; 5G</v>
      </c>
      <c r="M29" s="5">
        <f>_xll.SNL.Clients.Office.Excel.Functions.SPG(A29, "SP_PCT_SHARES_OWNED_ALL_INSTITUTIONS")</f>
        <v>68.040000000000006</v>
      </c>
      <c r="N29" s="9" t="str">
        <f>_xll.SNL.Clients.Office.Excel.Functions.SPG(A29, "RD_CREDIT_RATING_GLOBAL", "Issuer Credit Rating", "Local Currency LT|0")</f>
        <v/>
      </c>
      <c r="O29" s="9" t="str">
        <f>_xll.SNL.Clients.Office.Excel.Functions.SPG(A29, "RD_CWOL_GLOBAL", "Issuer Credit Rating", "Local Currency LT|0")</f>
        <v/>
      </c>
      <c r="P29" s="9" t="str">
        <f>_xll.SNL.Clients.Office.Excel.Functions.SPG(A29, "RD_RATING_ACTION_GLOBAL", "Issuer Credit Rating", "Local Currency LT|0")</f>
        <v/>
      </c>
      <c r="Q29" s="10" t="str">
        <f>_xll.SNL.Clients.Office.Excel.Functions.SPG(A29, "RD_LAST_REVIEW_DATE_GLOBAL", "Issuer Credit Rating", "Local Currency LT")</f>
        <v/>
      </c>
      <c r="R29" s="10" t="str">
        <f>_xll.SNL.Clients.Office.Excel.Functions.SPG(A29, "RD_CREDIT_RATING_DATE_GLOBAL", "Issuer Credit Rating", "Local Currency LT|0")</f>
        <v/>
      </c>
      <c r="S29" s="10" t="str">
        <f>_xll.SNL.Clients.Office.Excel.Functions.SPG(A29, "RD_CREDIT_WATCH_OUTLOOK_DATE_GLOBAL", "Issuer Credit Rating", "Local Currency LT|0")</f>
        <v/>
      </c>
    </row>
    <row r="30" spans="1:19">
      <c r="A30" s="12" t="s">
        <v>1064</v>
      </c>
      <c r="B30" t="str">
        <f>_xll.SNL.Clients.Office.Excel.Functions.SPG(A30,"SP_IPO_DATE")</f>
        <v/>
      </c>
      <c r="C30" s="5">
        <f>_xll.SNL.Clients.Office.Excel.Functions.SPG(A30, "SP_VOLUME_AVG_WEEKLY_TO_SHARES_OUT", , "1M")</f>
        <v>7.3712023006392009</v>
      </c>
      <c r="D30" s="5">
        <f>_xll.SNL.Clients.Office.Excel.Functions.SPG(A30, "SP_VOLUME_AVG_WEEKLY_TO_SHARES_OUT", , "3M")</f>
        <v>6.8709500713897489</v>
      </c>
      <c r="E30" s="5">
        <f>_xll.SNL.Clients.Office.Excel.Functions.SPG(A30, "SP_VOLUME_AVG_DAILY_TO_1YR_AVG_DAILY", , "1M")</f>
        <v>90.82</v>
      </c>
      <c r="F30" s="5">
        <f>_xll.SNL.Clients.Office.Excel.Functions.SPG(A30, "SP_VOLUME_AVG_DAILY_TO_1YR_AVG_DAILY", , "3M")</f>
        <v>84.66</v>
      </c>
      <c r="G30" s="9" t="str">
        <f>_xll.SNL.Clients.Office.Excel.Functions.SPG(A30, "IQ_SECTOR")</f>
        <v>Materials</v>
      </c>
      <c r="H30" s="9" t="str">
        <f>_xll.SNL.Clients.Office.Excel.Functions.SPG(A30, "IQ_INDUSTRY_GROUP")</f>
        <v>Materials</v>
      </c>
      <c r="I30" s="9" t="str">
        <f>_xll.SNL.Clients.Office.Excel.Functions.SPG(A30, "IQ_INDUSTRY")</f>
        <v>Metals and Mining</v>
      </c>
      <c r="J30" s="9" t="str">
        <f>_xll.SNL.Clients.Office.Excel.Functions.SPG(A30, "IQ_PRIMARY_INDUSTRY")</f>
        <v>Steel</v>
      </c>
      <c r="K30" s="9" t="str">
        <f>_xll.SNL.Clients.Office.Excel.Functions.SPG(A30, "NAICS_CODE", "Primary")</f>
        <v>21211 - Coal Mining</v>
      </c>
      <c r="L30" s="9" t="str">
        <f>_xll.SNL.Clients.Office.Excel.Functions.SPG(A30, "SP_TOPICTAG")</f>
        <v>Environmental Engineering</v>
      </c>
      <c r="M30" s="5">
        <f>_xll.SNL.Clients.Office.Excel.Functions.SPG(A30, "SP_PCT_SHARES_OWNED_ALL_INSTITUTIONS")</f>
        <v>85.72</v>
      </c>
      <c r="N30" s="9" t="str">
        <f>_xll.SNL.Clients.Office.Excel.Functions.SPG(A30, "RD_CREDIT_RATING_GLOBAL", "Issuer Credit Rating", "Local Currency LT|0")</f>
        <v>BB-</v>
      </c>
      <c r="O30" s="9" t="str">
        <f>_xll.SNL.Clients.Office.Excel.Functions.SPG(A30, "RD_CWOL_GLOBAL", "Issuer Credit Rating", "Local Currency LT|0")</f>
        <v>Stable</v>
      </c>
      <c r="P30" s="9" t="str">
        <f>_xll.SNL.Clients.Office.Excel.Functions.SPG(A30, "RD_RATING_ACTION_GLOBAL", "Issuer Credit Rating", "Local Currency LT|0")</f>
        <v>Upgrade | CreditWatch/Outlook (12/05/2024)</v>
      </c>
      <c r="Q30" s="10">
        <f>_xll.SNL.Clients.Office.Excel.Functions.SPG(A30, "RD_LAST_REVIEW_DATE_GLOBAL", "Issuer Credit Rating", "Local Currency LT")</f>
        <v>45636</v>
      </c>
      <c r="R30" s="10">
        <f>_xll.SNL.Clients.Office.Excel.Functions.SPG(A30, "RD_CREDIT_RATING_DATE_GLOBAL", "Issuer Credit Rating", "Local Currency LT|0")</f>
        <v>45631</v>
      </c>
      <c r="S30" s="10">
        <f>_xll.SNL.Clients.Office.Excel.Functions.SPG(A30, "RD_CREDIT_WATCH_OUTLOOK_DATE_GLOBAL", "Issuer Credit Rating", "Local Currency LT|0")</f>
        <v>45631</v>
      </c>
    </row>
    <row r="31" spans="1:19">
      <c r="A31" s="12" t="s">
        <v>1065</v>
      </c>
      <c r="B31" s="10">
        <f>_xll.SNL.Clients.Office.Excel.Functions.SPG(A31,"SP_IPO_DATE")</f>
        <v>33431</v>
      </c>
      <c r="C31" s="5">
        <f>_xll.SNL.Clients.Office.Excel.Functions.SPG(A31, "SP_VOLUME_AVG_WEEKLY_TO_SHARES_OUT", , "1M")</f>
        <v>4.2674957959023994</v>
      </c>
      <c r="D31" s="5">
        <f>_xll.SNL.Clients.Office.Excel.Functions.SPG(A31, "SP_VOLUME_AVG_WEEKLY_TO_SHARES_OUT", , "3M")</f>
        <v>6.0737630158443832</v>
      </c>
      <c r="E31" s="5">
        <f>_xll.SNL.Clients.Office.Excel.Functions.SPG(A31, "SP_VOLUME_AVG_DAILY_TO_1YR_AVG_DAILY", , "1M")</f>
        <v>81.22</v>
      </c>
      <c r="F31" s="5">
        <f>_xll.SNL.Clients.Office.Excel.Functions.SPG(A31, "SP_VOLUME_AVG_DAILY_TO_1YR_AVG_DAILY", , "3M")</f>
        <v>115.59</v>
      </c>
      <c r="G31" s="9" t="str">
        <f>_xll.SNL.Clients.Office.Excel.Functions.SPG(A31, "IQ_SECTOR")</f>
        <v>Financials</v>
      </c>
      <c r="H31" s="9" t="str">
        <f>_xll.SNL.Clients.Office.Excel.Functions.SPG(A31, "IQ_INDUSTRY_GROUP")</f>
        <v>Insurance</v>
      </c>
      <c r="I31" s="9" t="str">
        <f>_xll.SNL.Clients.Office.Excel.Functions.SPG(A31, "IQ_INDUSTRY")</f>
        <v>Insurance</v>
      </c>
      <c r="J31" s="9" t="str">
        <f>_xll.SNL.Clients.Office.Excel.Functions.SPG(A31, "IQ_PRIMARY_INDUSTRY")</f>
        <v>Property and Casualty Insurance</v>
      </c>
      <c r="K31" s="9" t="str">
        <f>_xll.SNL.Clients.Office.Excel.Functions.SPG(A31, "NAICS_CODE", "Primary")</f>
        <v>5241 - Insurance Carriers</v>
      </c>
      <c r="L31" s="9" t="str">
        <f>_xll.SNL.Clients.Office.Excel.Functions.SPG(A31, "SP_TOPICTAG")</f>
        <v>Employee Benefits</v>
      </c>
      <c r="M31" s="5">
        <f>_xll.SNL.Clients.Office.Excel.Functions.SPG(A31, "SP_PCT_SHARES_OWNED_ALL_INSTITUTIONS")</f>
        <v>83.96</v>
      </c>
      <c r="N31" s="9" t="str">
        <f>_xll.SNL.Clients.Office.Excel.Functions.SPG(A31, "RD_CREDIT_RATING_GLOBAL", "Issuer Credit Rating", "Local Currency LT|0")</f>
        <v>NR</v>
      </c>
      <c r="O31" s="9" t="str">
        <f>_xll.SNL.Clients.Office.Excel.Functions.SPG(A31, "RD_CWOL_GLOBAL", "Issuer Credit Rating", "Local Currency LT|0")</f>
        <v/>
      </c>
      <c r="P31" s="9" t="str">
        <f>_xll.SNL.Clients.Office.Excel.Functions.SPG(A31, "RD_RATING_ACTION_GLOBAL", "Issuer Credit Rating", "Local Currency LT|0")</f>
        <v>Not Rated (11/30/2010)</v>
      </c>
      <c r="Q31" s="10" t="str">
        <f>_xll.SNL.Clients.Office.Excel.Functions.SPG(A31, "RD_LAST_REVIEW_DATE_GLOBAL", "Issuer Credit Rating", "Local Currency LT")</f>
        <v/>
      </c>
      <c r="R31" s="10">
        <f>_xll.SNL.Clients.Office.Excel.Functions.SPG(A31, "RD_CREDIT_RATING_DATE_GLOBAL", "Issuer Credit Rating", "Local Currency LT|0")</f>
        <v>40512</v>
      </c>
      <c r="S31" s="10" t="str">
        <f>_xll.SNL.Clients.Office.Excel.Functions.SPG(A31, "RD_CREDIT_WATCH_OUTLOOK_DATE_GLOBAL", "Issuer Credit Rating", "Local Currency LT|0")</f>
        <v/>
      </c>
    </row>
    <row r="32" spans="1:19">
      <c r="A32" s="12" t="s">
        <v>1066</v>
      </c>
      <c r="B32" t="str">
        <f>_xll.SNL.Clients.Office.Excel.Functions.SPG(A32,"SP_IPO_DATE")</f>
        <v/>
      </c>
      <c r="C32" s="5">
        <f>_xll.SNL.Clients.Office.Excel.Functions.SPG(A32, "SP_VOLUME_AVG_WEEKLY_TO_SHARES_OUT", , "1M")</f>
        <v>4.6786855615613447</v>
      </c>
      <c r="D32" s="5">
        <f>_xll.SNL.Clients.Office.Excel.Functions.SPG(A32, "SP_VOLUME_AVG_WEEKLY_TO_SHARES_OUT", , "3M")</f>
        <v>5.944288606105709</v>
      </c>
      <c r="E32" s="5">
        <f>_xll.SNL.Clients.Office.Excel.Functions.SPG(A32, "SP_VOLUME_AVG_DAILY_TO_1YR_AVG_DAILY", , "1M")</f>
        <v>79.05</v>
      </c>
      <c r="F32" s="5">
        <f>_xll.SNL.Clients.Office.Excel.Functions.SPG(A32, "SP_VOLUME_AVG_DAILY_TO_1YR_AVG_DAILY", , "3M")</f>
        <v>100.43</v>
      </c>
      <c r="G32" s="9" t="str">
        <f>_xll.SNL.Clients.Office.Excel.Functions.SPG(A32, "IQ_SECTOR")</f>
        <v>Industrials</v>
      </c>
      <c r="H32" s="9" t="str">
        <f>_xll.SNL.Clients.Office.Excel.Functions.SPG(A32, "IQ_INDUSTRY_GROUP")</f>
        <v>Commercial and Professional Services</v>
      </c>
      <c r="I32" s="9" t="str">
        <f>_xll.SNL.Clients.Office.Excel.Functions.SPG(A32, "IQ_INDUSTRY")</f>
        <v>Professional Services</v>
      </c>
      <c r="J32" s="9" t="str">
        <f>_xll.SNL.Clients.Office.Excel.Functions.SPG(A32, "IQ_PRIMARY_INDUSTRY")</f>
        <v>Research and Consulting Services</v>
      </c>
      <c r="K32" s="9" t="str">
        <f>_xll.SNL.Clients.Office.Excel.Functions.SPG(A32, "NAICS_CODE", "Primary")</f>
        <v>551112 - Offices of Other Holding Companies</v>
      </c>
      <c r="L32" s="9" t="str">
        <f>_xll.SNL.Clients.Office.Excel.Functions.SPG(A32, "SP_TOPICTAG")</f>
        <v>Data Integration</v>
      </c>
      <c r="M32" s="5">
        <f>_xll.SNL.Clients.Office.Excel.Functions.SPG(A32, "SP_PCT_SHARES_OWNED_ALL_INSTITUTIONS")</f>
        <v>48.09</v>
      </c>
      <c r="N32" s="9" t="str">
        <f>_xll.SNL.Clients.Office.Excel.Functions.SPG(A32, "RD_CREDIT_RATING_GLOBAL", "Issuer Credit Rating", "Local Currency LT|0")</f>
        <v/>
      </c>
      <c r="O32" s="9" t="str">
        <f>_xll.SNL.Clients.Office.Excel.Functions.SPG(A32, "RD_CWOL_GLOBAL", "Issuer Credit Rating", "Local Currency LT|0")</f>
        <v/>
      </c>
      <c r="P32" s="9" t="str">
        <f>_xll.SNL.Clients.Office.Excel.Functions.SPG(A32, "RD_RATING_ACTION_GLOBAL", "Issuer Credit Rating", "Local Currency LT|0")</f>
        <v/>
      </c>
      <c r="Q32" s="10" t="str">
        <f>_xll.SNL.Clients.Office.Excel.Functions.SPG(A32, "RD_LAST_REVIEW_DATE_GLOBAL", "Issuer Credit Rating", "Local Currency LT")</f>
        <v/>
      </c>
      <c r="R32" s="10" t="str">
        <f>_xll.SNL.Clients.Office.Excel.Functions.SPG(A32, "RD_CREDIT_RATING_DATE_GLOBAL", "Issuer Credit Rating", "Local Currency LT|0")</f>
        <v/>
      </c>
      <c r="S32" s="10" t="str">
        <f>_xll.SNL.Clients.Office.Excel.Functions.SPG(A32, "RD_CREDIT_WATCH_OUTLOOK_DATE_GLOBAL", "Issuer Credit Rating", "Local Currency LT|0")</f>
        <v/>
      </c>
    </row>
    <row r="33" spans="1:19">
      <c r="A33" s="12" t="s">
        <v>1067</v>
      </c>
      <c r="B33" s="10">
        <f>_xll.SNL.Clients.Office.Excel.Functions.SPG(A33,"SP_IPO_DATE")</f>
        <v>40555</v>
      </c>
      <c r="C33" s="5">
        <f>_xll.SNL.Clients.Office.Excel.Functions.SPG(A33, "SP_VOLUME_AVG_WEEKLY_TO_SHARES_OUT", , "1M")</f>
        <v>2.4451418875805131</v>
      </c>
      <c r="D33" s="5">
        <f>_xll.SNL.Clients.Office.Excel.Functions.SPG(A33, "SP_VOLUME_AVG_WEEKLY_TO_SHARES_OUT", , "3M")</f>
        <v>2.3409580169303665</v>
      </c>
      <c r="E33" s="5">
        <f>_xll.SNL.Clients.Office.Excel.Functions.SPG(A33, "SP_VOLUME_AVG_DAILY_TO_1YR_AVG_DAILY", , "1M")</f>
        <v>108.04</v>
      </c>
      <c r="F33" s="5">
        <f>_xll.SNL.Clients.Office.Excel.Functions.SPG(A33, "SP_VOLUME_AVG_DAILY_TO_1YR_AVG_DAILY", , "3M")</f>
        <v>103.44</v>
      </c>
      <c r="G33" s="9" t="str">
        <f>_xll.SNL.Clients.Office.Excel.Functions.SPG(A33, "IQ_SECTOR")</f>
        <v>Real Estate</v>
      </c>
      <c r="H33" s="9" t="str">
        <f>_xll.SNL.Clients.Office.Excel.Functions.SPG(A33, "IQ_INDUSTRY_GROUP")</f>
        <v>Equity Real Estate Investment Trusts (REITs)</v>
      </c>
      <c r="I33" s="9" t="str">
        <f>_xll.SNL.Clients.Office.Excel.Functions.SPG(A33, "IQ_INDUSTRY")</f>
        <v>Diversified REITs</v>
      </c>
      <c r="J33" s="9" t="str">
        <f>_xll.SNL.Clients.Office.Excel.Functions.SPG(A33, "IQ_PRIMARY_INDUSTRY")</f>
        <v>Diversified REITs</v>
      </c>
      <c r="K33" s="9" t="str">
        <f>_xll.SNL.Clients.Office.Excel.Functions.SPG(A33, "NAICS_CODE", "Primary")</f>
        <v>531110 - Lessors of Residential Buildings and Dwellings</v>
      </c>
      <c r="L33" s="9" t="str">
        <f>_xll.SNL.Clients.Office.Excel.Functions.SPG(A33, "SP_TOPICTAG")</f>
        <v/>
      </c>
      <c r="M33" s="5">
        <f>_xll.SNL.Clients.Office.Excel.Functions.SPG(A33, "SP_PCT_SHARES_OWNED_ALL_INSTITUTIONS")</f>
        <v>84.52</v>
      </c>
      <c r="N33" s="9" t="str">
        <f>_xll.SNL.Clients.Office.Excel.Functions.SPG(A33, "RD_CREDIT_RATING_GLOBAL", "Issuer Credit Rating", "Local Currency LT|0")</f>
        <v>BBB-</v>
      </c>
      <c r="O33" s="9" t="str">
        <f>_xll.SNL.Clients.Office.Excel.Functions.SPG(A33, "RD_CWOL_GLOBAL", "Issuer Credit Rating", "Local Currency LT|0")</f>
        <v>Stable</v>
      </c>
      <c r="P33" s="9" t="str">
        <f>_xll.SNL.Clients.Office.Excel.Functions.SPG(A33, "RD_RATING_ACTION_GLOBAL", "Issuer Credit Rating", "Local Currency LT|0")</f>
        <v>New Rating | CreditWatch/Outlook (07/01/2015)</v>
      </c>
      <c r="Q33" s="10">
        <f>_xll.SNL.Clients.Office.Excel.Functions.SPG(A33, "RD_LAST_REVIEW_DATE_GLOBAL", "Issuer Credit Rating", "Local Currency LT")</f>
        <v>45490</v>
      </c>
      <c r="R33" s="10">
        <f>_xll.SNL.Clients.Office.Excel.Functions.SPG(A33, "RD_CREDIT_RATING_DATE_GLOBAL", "Issuer Credit Rating", "Local Currency LT|0")</f>
        <v>42186</v>
      </c>
      <c r="S33" s="10">
        <f>_xll.SNL.Clients.Office.Excel.Functions.SPG(A33, "RD_CREDIT_WATCH_OUTLOOK_DATE_GLOBAL", "Issuer Credit Rating", "Local Currency LT|0")</f>
        <v>42186</v>
      </c>
    </row>
    <row r="34" spans="1:19">
      <c r="A34" s="12" t="s">
        <v>1068</v>
      </c>
      <c r="B34" s="10">
        <f>_xll.SNL.Clients.Office.Excel.Functions.SPG(A34,"SP_IPO_DATE")</f>
        <v>36188</v>
      </c>
      <c r="C34" s="5">
        <f>_xll.SNL.Clients.Office.Excel.Functions.SPG(A34, "SP_VOLUME_AVG_WEEKLY_TO_SHARES_OUT", , "1M")</f>
        <v>9.4740725559585215</v>
      </c>
      <c r="D34" s="5">
        <f>_xll.SNL.Clients.Office.Excel.Functions.SPG(A34, "SP_VOLUME_AVG_WEEKLY_TO_SHARES_OUT", , "3M")</f>
        <v>7.6601860326233657</v>
      </c>
      <c r="E34" s="5">
        <f>_xll.SNL.Clients.Office.Excel.Functions.SPG(A34, "SP_VOLUME_AVG_DAILY_TO_1YR_AVG_DAILY", , "1M")</f>
        <v>131.43</v>
      </c>
      <c r="F34" s="5">
        <f>_xll.SNL.Clients.Office.Excel.Functions.SPG(A34, "SP_VOLUME_AVG_DAILY_TO_1YR_AVG_DAILY", , "3M")</f>
        <v>106.26</v>
      </c>
      <c r="G34" s="9" t="str">
        <f>_xll.SNL.Clients.Office.Excel.Functions.SPG(A34, "IQ_SECTOR")</f>
        <v>Consumer Discretionary</v>
      </c>
      <c r="H34" s="9" t="str">
        <f>_xll.SNL.Clients.Office.Excel.Functions.SPG(A34, "IQ_INDUSTRY_GROUP")</f>
        <v>Automobiles and Components</v>
      </c>
      <c r="I34" s="9" t="str">
        <f>_xll.SNL.Clients.Office.Excel.Functions.SPG(A34, "IQ_INDUSTRY")</f>
        <v>Automobile Components</v>
      </c>
      <c r="J34" s="9" t="str">
        <f>_xll.SNL.Clients.Office.Excel.Functions.SPG(A34, "IQ_PRIMARY_INDUSTRY")</f>
        <v>Automotive Parts and Equipment</v>
      </c>
      <c r="K34" s="9" t="str">
        <f>_xll.SNL.Clients.Office.Excel.Functions.SPG(A34, "NAICS_CODE", "Primary")</f>
        <v>336390 - Other Motor Vehicle Parts Manufacturing</v>
      </c>
      <c r="L34" s="9" t="str">
        <f>_xll.SNL.Clients.Office.Excel.Functions.SPG(A34, "SP_TOPICTAG")</f>
        <v>Industrial Automation; Electric Vehicle; Autonomous Vehicles</v>
      </c>
      <c r="M34" s="5">
        <f>_xll.SNL.Clients.Office.Excel.Functions.SPG(A34, "SP_PCT_SHARES_OWNED_ALL_INSTITUTIONS")</f>
        <v>101.96</v>
      </c>
      <c r="N34" s="9" t="str">
        <f>_xll.SNL.Clients.Office.Excel.Functions.SPG(A34, "RD_CREDIT_RATING_GLOBAL", "Issuer Credit Rating", "Local Currency LT|0")</f>
        <v>BB-</v>
      </c>
      <c r="O34" s="9" t="str">
        <f>_xll.SNL.Clients.Office.Excel.Functions.SPG(A34, "RD_CWOL_GLOBAL", "Issuer Credit Rating", "Local Currency LT|0")</f>
        <v>Stable</v>
      </c>
      <c r="P34" s="9" t="str">
        <f>_xll.SNL.Clients.Office.Excel.Functions.SPG(A34, "RD_RATING_ACTION_GLOBAL", "Issuer Credit Rating", "Local Currency LT|0")</f>
        <v>Upgrade | CreditWatch/Outlook (02/24/2021)</v>
      </c>
      <c r="Q34" s="10">
        <f>_xll.SNL.Clients.Office.Excel.Functions.SPG(A34, "RD_LAST_REVIEW_DATE_GLOBAL", "Issuer Credit Rating", "Local Currency LT")</f>
        <v>45344</v>
      </c>
      <c r="R34" s="10">
        <f>_xll.SNL.Clients.Office.Excel.Functions.SPG(A34, "RD_CREDIT_RATING_DATE_GLOBAL", "Issuer Credit Rating", "Local Currency LT|0")</f>
        <v>44251</v>
      </c>
      <c r="S34" s="10">
        <f>_xll.SNL.Clients.Office.Excel.Functions.SPG(A34, "RD_CREDIT_WATCH_OUTLOOK_DATE_GLOBAL", "Issuer Credit Rating", "Local Currency LT|0")</f>
        <v>44251</v>
      </c>
    </row>
    <row r="35" spans="1:19">
      <c r="A35" s="12" t="s">
        <v>1069</v>
      </c>
      <c r="B35" t="str">
        <f>_xll.SNL.Clients.Office.Excel.Functions.SPG(A35,"SP_IPO_DATE")</f>
        <v/>
      </c>
      <c r="C35" s="5">
        <f>_xll.SNL.Clients.Office.Excel.Functions.SPG(A35, "SP_VOLUME_AVG_WEEKLY_TO_SHARES_OUT", , "1M")</f>
        <v>11.081498246315451</v>
      </c>
      <c r="D35" s="5">
        <f>_xll.SNL.Clients.Office.Excel.Functions.SPG(A35, "SP_VOLUME_AVG_WEEKLY_TO_SHARES_OUT", , "3M")</f>
        <v>13.241132915124915</v>
      </c>
      <c r="E35" s="5">
        <f>_xll.SNL.Clients.Office.Excel.Functions.SPG(A35, "SP_VOLUME_AVG_DAILY_TO_1YR_AVG_DAILY", , "1M")</f>
        <v>90.74</v>
      </c>
      <c r="F35" s="5">
        <f>_xll.SNL.Clients.Office.Excel.Functions.SPG(A35, "SP_VOLUME_AVG_DAILY_TO_1YR_AVG_DAILY", , "3M")</f>
        <v>108.42</v>
      </c>
      <c r="G35" s="9" t="str">
        <f>_xll.SNL.Clients.Office.Excel.Functions.SPG(A35, "IQ_SECTOR")</f>
        <v>Consumer Discretionary</v>
      </c>
      <c r="H35" s="9" t="str">
        <f>_xll.SNL.Clients.Office.Excel.Functions.SPG(A35, "IQ_INDUSTRY_GROUP")</f>
        <v>Consumer Discretionary Distribution and Retail</v>
      </c>
      <c r="I35" s="9" t="str">
        <f>_xll.SNL.Clients.Office.Excel.Functions.SPG(A35, "IQ_INDUSTRY")</f>
        <v>Specialty Retail</v>
      </c>
      <c r="J35" s="9" t="str">
        <f>_xll.SNL.Clients.Office.Excel.Functions.SPG(A35, "IQ_PRIMARY_INDUSTRY")</f>
        <v>Apparel Retail</v>
      </c>
      <c r="K35" s="9" t="str">
        <f>_xll.SNL.Clients.Office.Excel.Functions.SPG(A35, "NAICS_CODE", "Primary")</f>
        <v>4581 - Clothing and Clothing Accessories Retailers</v>
      </c>
      <c r="L35" s="9" t="str">
        <f>_xll.SNL.Clients.Office.Excel.Functions.SPG(A35, "SP_TOPICTAG")</f>
        <v>Lifestyle; Customer Relationship Management; Brand Marketing; Courier Service</v>
      </c>
      <c r="M35" s="5">
        <f>_xll.SNL.Clients.Office.Excel.Functions.SPG(A35, "SP_PCT_SHARES_OWNED_ALL_INSTITUTIONS")</f>
        <v>94.27</v>
      </c>
      <c r="N35" s="9" t="str">
        <f>_xll.SNL.Clients.Office.Excel.Functions.SPG(A35, "RD_CREDIT_RATING_GLOBAL", "Issuer Credit Rating", "Local Currency LT|0")</f>
        <v/>
      </c>
      <c r="O35" s="9" t="str">
        <f>_xll.SNL.Clients.Office.Excel.Functions.SPG(A35, "RD_CWOL_GLOBAL", "Issuer Credit Rating", "Local Currency LT|0")</f>
        <v/>
      </c>
      <c r="P35" s="9" t="str">
        <f>_xll.SNL.Clients.Office.Excel.Functions.SPG(A35, "RD_RATING_ACTION_GLOBAL", "Issuer Credit Rating", "Local Currency LT|0")</f>
        <v/>
      </c>
      <c r="Q35" s="10" t="str">
        <f>_xll.SNL.Clients.Office.Excel.Functions.SPG(A35, "RD_LAST_REVIEW_DATE_GLOBAL", "Issuer Credit Rating", "Local Currency LT")</f>
        <v/>
      </c>
      <c r="R35" s="10" t="str">
        <f>_xll.SNL.Clients.Office.Excel.Functions.SPG(A35, "RD_CREDIT_RATING_DATE_GLOBAL", "Issuer Credit Rating", "Local Currency LT|0")</f>
        <v/>
      </c>
      <c r="S35" s="10" t="str">
        <f>_xll.SNL.Clients.Office.Excel.Functions.SPG(A35, "RD_CREDIT_WATCH_OUTLOOK_DATE_GLOBAL", "Issuer Credit Rating", "Local Currency LT|0")</f>
        <v/>
      </c>
    </row>
    <row r="36" spans="1:19">
      <c r="A36" s="12" t="s">
        <v>1070</v>
      </c>
      <c r="B36" t="str">
        <f>_xll.SNL.Clients.Office.Excel.Functions.SPG(A36,"SP_IPO_DATE")</f>
        <v/>
      </c>
      <c r="C36" s="5" t="str">
        <f>_xll.SNL.Clients.Office.Excel.Functions.SPG(A36, "SP_VOLUME_AVG_WEEKLY_TO_SHARES_OUT", , "1M")</f>
        <v>NA</v>
      </c>
      <c r="D36" s="5" t="str">
        <f>_xll.SNL.Clients.Office.Excel.Functions.SPG(A36, "SP_VOLUME_AVG_WEEKLY_TO_SHARES_OUT", , "3M")</f>
        <v>NA</v>
      </c>
      <c r="E36" s="5">
        <f>_xll.SNL.Clients.Office.Excel.Functions.SPG(A36, "SP_VOLUME_AVG_DAILY_TO_1YR_AVG_DAILY", , "1M")</f>
        <v>87.52</v>
      </c>
      <c r="F36" s="5">
        <f>_xll.SNL.Clients.Office.Excel.Functions.SPG(A36, "SP_VOLUME_AVG_DAILY_TO_1YR_AVG_DAILY", , "3M")</f>
        <v>95.91</v>
      </c>
      <c r="G36" s="9" t="str">
        <f>_xll.SNL.Clients.Office.Excel.Functions.SPG(A36, "IQ_SECTOR")</f>
        <v>Utilities</v>
      </c>
      <c r="H36" s="9" t="str">
        <f>_xll.SNL.Clients.Office.Excel.Functions.SPG(A36, "IQ_INDUSTRY_GROUP")</f>
        <v>Utilities</v>
      </c>
      <c r="I36" s="9" t="str">
        <f>_xll.SNL.Clients.Office.Excel.Functions.SPG(A36, "IQ_INDUSTRY")</f>
        <v>Water Utilities</v>
      </c>
      <c r="J36" s="9" t="str">
        <f>_xll.SNL.Clients.Office.Excel.Functions.SPG(A36, "IQ_PRIMARY_INDUSTRY")</f>
        <v>Water Utilities</v>
      </c>
      <c r="K36" s="9" t="str">
        <f>_xll.SNL.Clients.Office.Excel.Functions.SPG(A36, "NAICS_CODE", "Primary")</f>
        <v>221310 - Water Supply and Irrigation Systems</v>
      </c>
      <c r="L36" s="9" t="str">
        <f>_xll.SNL.Clients.Office.Excel.Functions.SPG(A36, "SP_TOPICTAG")</f>
        <v>Energy Management; Water Purification; Smart Energy; Power Grid</v>
      </c>
      <c r="M36" s="5">
        <f>_xll.SNL.Clients.Office.Excel.Functions.SPG(A36, "SP_PCT_SHARES_OWNED_ALL_INSTITUTIONS")</f>
        <v>79.22</v>
      </c>
      <c r="N36" s="9" t="str">
        <f>_xll.SNL.Clients.Office.Excel.Functions.SPG(A36, "RD_CREDIT_RATING_GLOBAL", "Issuer Credit Rating", "Local Currency LT|0")</f>
        <v>A</v>
      </c>
      <c r="O36" s="9" t="str">
        <f>_xll.SNL.Clients.Office.Excel.Functions.SPG(A36, "RD_CWOL_GLOBAL", "Issuer Credit Rating", "Local Currency LT|0")</f>
        <v>Stable</v>
      </c>
      <c r="P36" s="9" t="str">
        <f>_xll.SNL.Clients.Office.Excel.Functions.SPG(A36, "RD_RATING_ACTION_GLOBAL", "Issuer Credit Rating", "Local Currency LT|0")</f>
        <v>Downgrade | CreditWatch/Outlook (07/07/2023)</v>
      </c>
      <c r="Q36" s="10">
        <f>_xll.SNL.Clients.Office.Excel.Functions.SPG(A36, "RD_LAST_REVIEW_DATE_GLOBAL", "Issuer Credit Rating", "Local Currency LT")</f>
        <v>45408</v>
      </c>
      <c r="R36" s="10">
        <f>_xll.SNL.Clients.Office.Excel.Functions.SPG(A36, "RD_CREDIT_RATING_DATE_GLOBAL", "Issuer Credit Rating", "Local Currency LT|0")</f>
        <v>45114</v>
      </c>
      <c r="S36" s="10">
        <f>_xll.SNL.Clients.Office.Excel.Functions.SPG(A36, "RD_CREDIT_WATCH_OUTLOOK_DATE_GLOBAL", "Issuer Credit Rating", "Local Currency LT|0")</f>
        <v>45114</v>
      </c>
    </row>
    <row r="37" spans="1:19">
      <c r="A37" s="12" t="s">
        <v>1071</v>
      </c>
      <c r="B37" t="str">
        <f>_xll.SNL.Clients.Office.Excel.Functions.SPG(A37,"SP_IPO_DATE")</f>
        <v/>
      </c>
      <c r="C37" s="5">
        <f>_xll.SNL.Clients.Office.Excel.Functions.SPG(A37, "SP_VOLUME_AVG_WEEKLY_TO_SHARES_OUT", , "1M")</f>
        <v>4.5264794704364979</v>
      </c>
      <c r="D37" s="5">
        <f>_xll.SNL.Clients.Office.Excel.Functions.SPG(A37, "SP_VOLUME_AVG_WEEKLY_TO_SHARES_OUT", , "3M")</f>
        <v>5.0996278120106577</v>
      </c>
      <c r="E37" s="5">
        <f>_xll.SNL.Clients.Office.Excel.Functions.SPG(A37, "SP_VOLUME_AVG_DAILY_TO_1YR_AVG_DAILY", , "1M")</f>
        <v>85.53</v>
      </c>
      <c r="F37" s="5">
        <f>_xll.SNL.Clients.Office.Excel.Functions.SPG(A37, "SP_VOLUME_AVG_DAILY_TO_1YR_AVG_DAILY", , "3M")</f>
        <v>96.36</v>
      </c>
      <c r="G37" s="9" t="str">
        <f>_xll.SNL.Clients.Office.Excel.Functions.SPG(A37, "IQ_SECTOR")</f>
        <v>Industrials</v>
      </c>
      <c r="H37" s="9" t="str">
        <f>_xll.SNL.Clients.Office.Excel.Functions.SPG(A37, "IQ_INDUSTRY_GROUP")</f>
        <v>Capital Goods</v>
      </c>
      <c r="I37" s="9" t="str">
        <f>_xll.SNL.Clients.Office.Excel.Functions.SPG(A37, "IQ_INDUSTRY")</f>
        <v>Building Products</v>
      </c>
      <c r="J37" s="9" t="str">
        <f>_xll.SNL.Clients.Office.Excel.Functions.SPG(A37, "IQ_PRIMARY_INDUSTRY")</f>
        <v>Building Products</v>
      </c>
      <c r="K37" s="9" t="str">
        <f>_xll.SNL.Clients.Office.Excel.Functions.SPG(A37, "NAICS_CODE", "Primary")</f>
        <v>337110 - Wood Kitchen Cabinet and Countertop Manufacturing</v>
      </c>
      <c r="L37" s="9" t="str">
        <f>_xll.SNL.Clients.Office.Excel.Functions.SPG(A37, "SP_TOPICTAG")</f>
        <v>Home Improvement</v>
      </c>
      <c r="M37" s="5">
        <f>_xll.SNL.Clients.Office.Excel.Functions.SPG(A37, "SP_PCT_SHARES_OWNED_ALL_INSTITUTIONS")</f>
        <v>98.81</v>
      </c>
      <c r="N37" s="9" t="str">
        <f>_xll.SNL.Clients.Office.Excel.Functions.SPG(A37, "RD_CREDIT_RATING_GLOBAL", "Issuer Credit Rating", "Local Currency LT|0")</f>
        <v>NR</v>
      </c>
      <c r="O37" s="9" t="str">
        <f>_xll.SNL.Clients.Office.Excel.Functions.SPG(A37, "RD_CWOL_GLOBAL", "Issuer Credit Rating", "Local Currency LT|0")</f>
        <v>NR</v>
      </c>
      <c r="P37" s="9" t="str">
        <f>_xll.SNL.Clients.Office.Excel.Functions.SPG(A37, "RD_RATING_ACTION_GLOBAL", "Issuer Credit Rating", "Local Currency LT|0")</f>
        <v>Not Rated | CreditWatch/Outlook (05/05/2021)</v>
      </c>
      <c r="Q37" s="10">
        <f>_xll.SNL.Clients.Office.Excel.Functions.SPG(A37, "RD_LAST_REVIEW_DATE_GLOBAL", "Issuer Credit Rating", "Local Currency LT")</f>
        <v>44321</v>
      </c>
      <c r="R37" s="10">
        <f>_xll.SNL.Clients.Office.Excel.Functions.SPG(A37, "RD_CREDIT_RATING_DATE_GLOBAL", "Issuer Credit Rating", "Local Currency LT|0")</f>
        <v>44321</v>
      </c>
      <c r="S37" s="10">
        <f>_xll.SNL.Clients.Office.Excel.Functions.SPG(A37, "RD_CREDIT_WATCH_OUTLOOK_DATE_GLOBAL", "Issuer Credit Rating", "Local Currency LT|0")</f>
        <v>44321</v>
      </c>
    </row>
    <row r="38" spans="1:19">
      <c r="A38" s="12" t="s">
        <v>1072</v>
      </c>
      <c r="B38" s="10">
        <f>_xll.SNL.Clients.Office.Excel.Functions.SPG(A38,"SP_IPO_DATE")</f>
        <v>34473</v>
      </c>
      <c r="C38" s="5">
        <f>_xll.SNL.Clients.Office.Excel.Functions.SPG(A38, "SP_VOLUME_AVG_WEEKLY_TO_SHARES_OUT", , "1M")</f>
        <v>3.0536743531026884</v>
      </c>
      <c r="D38" s="5">
        <f>_xll.SNL.Clients.Office.Excel.Functions.SPG(A38, "SP_VOLUME_AVG_WEEKLY_TO_SHARES_OUT", , "3M")</f>
        <v>2.9355201198945204</v>
      </c>
      <c r="E38" s="5">
        <f>_xll.SNL.Clients.Office.Excel.Functions.SPG(A38, "SP_VOLUME_AVG_DAILY_TO_1YR_AVG_DAILY", , "1M")</f>
        <v>113.61</v>
      </c>
      <c r="F38" s="5">
        <f>_xll.SNL.Clients.Office.Excel.Functions.SPG(A38, "SP_VOLUME_AVG_DAILY_TO_1YR_AVG_DAILY", , "3M")</f>
        <v>109.22</v>
      </c>
      <c r="G38" s="9" t="str">
        <f>_xll.SNL.Clients.Office.Excel.Functions.SPG(A38, "IQ_SECTOR")</f>
        <v>Financials</v>
      </c>
      <c r="H38" s="9" t="str">
        <f>_xll.SNL.Clients.Office.Excel.Functions.SPG(A38, "IQ_INDUSTRY_GROUP")</f>
        <v>Banks</v>
      </c>
      <c r="I38" s="9" t="str">
        <f>_xll.SNL.Clients.Office.Excel.Functions.SPG(A38, "IQ_INDUSTRY")</f>
        <v>Banks</v>
      </c>
      <c r="J38" s="9" t="str">
        <f>_xll.SNL.Clients.Office.Excel.Functions.SPG(A38, "IQ_PRIMARY_INDUSTRY")</f>
        <v>Regional Banks</v>
      </c>
      <c r="K38" s="9" t="str">
        <f>_xll.SNL.Clients.Office.Excel.Functions.SPG(A38, "NAICS_CODE", "Primary")</f>
        <v>522110 - Commercial Banking</v>
      </c>
      <c r="L38" s="9" t="str">
        <f>_xll.SNL.Clients.Office.Excel.Functions.SPG(A38, "SP_TOPICTAG")</f>
        <v>Consumer Lending; Farming; Livestock</v>
      </c>
      <c r="M38" s="5">
        <f>_xll.SNL.Clients.Office.Excel.Functions.SPG(A38, "SP_PCT_SHARES_OWNED_ALL_INSTITUTIONS")</f>
        <v>92.49</v>
      </c>
      <c r="N38" s="9" t="str">
        <f>_xll.SNL.Clients.Office.Excel.Functions.SPG(A38, "RD_CREDIT_RATING_GLOBAL", "Issuer Credit Rating", "Local Currency LT|0")</f>
        <v/>
      </c>
      <c r="O38" s="9" t="str">
        <f>_xll.SNL.Clients.Office.Excel.Functions.SPG(A38, "RD_CWOL_GLOBAL", "Issuer Credit Rating", "Local Currency LT|0")</f>
        <v/>
      </c>
      <c r="P38" s="9" t="str">
        <f>_xll.SNL.Clients.Office.Excel.Functions.SPG(A38, "RD_RATING_ACTION_GLOBAL", "Issuer Credit Rating", "Local Currency LT|0")</f>
        <v/>
      </c>
      <c r="Q38" s="10" t="str">
        <f>_xll.SNL.Clients.Office.Excel.Functions.SPG(A38, "RD_LAST_REVIEW_DATE_GLOBAL", "Issuer Credit Rating", "Local Currency LT")</f>
        <v/>
      </c>
      <c r="R38" s="10" t="str">
        <f>_xll.SNL.Clients.Office.Excel.Functions.SPG(A38, "RD_CREDIT_RATING_DATE_GLOBAL", "Issuer Credit Rating", "Local Currency LT|0")</f>
        <v/>
      </c>
      <c r="S38" s="10" t="str">
        <f>_xll.SNL.Clients.Office.Excel.Functions.SPG(A38, "RD_CREDIT_WATCH_OUTLOOK_DATE_GLOBAL", "Issuer Credit Rating", "Local Currency LT|0")</f>
        <v/>
      </c>
    </row>
    <row r="39" spans="1:19">
      <c r="A39" s="12" t="s">
        <v>1073</v>
      </c>
      <c r="B39" s="10">
        <f>_xll.SNL.Clients.Office.Excel.Functions.SPG(A39,"SP_IPO_DATE")</f>
        <v>38673</v>
      </c>
      <c r="C39" s="5">
        <f>_xll.SNL.Clients.Office.Excel.Functions.SPG(A39, "SP_VOLUME_AVG_WEEKLY_TO_SHARES_OUT", , "1M")</f>
        <v>1.8365536296783977</v>
      </c>
      <c r="D39" s="5">
        <f>_xll.SNL.Clients.Office.Excel.Functions.SPG(A39, "SP_VOLUME_AVG_WEEKLY_TO_SHARES_OUT", , "3M")</f>
        <v>2.6460107735801133</v>
      </c>
      <c r="E39" s="5">
        <f>_xll.SNL.Clients.Office.Excel.Functions.SPG(A39, "SP_VOLUME_AVG_DAILY_TO_1YR_AVG_DAILY", , "1M")</f>
        <v>57.25</v>
      </c>
      <c r="F39" s="5">
        <f>_xll.SNL.Clients.Office.Excel.Functions.SPG(A39, "SP_VOLUME_AVG_DAILY_TO_1YR_AVG_DAILY", , "3M")</f>
        <v>82.49</v>
      </c>
      <c r="G39" s="9" t="str">
        <f>_xll.SNL.Clients.Office.Excel.Functions.SPG(A39, "IQ_SECTOR")</f>
        <v>Financials</v>
      </c>
      <c r="H39" s="9" t="str">
        <f>_xll.SNL.Clients.Office.Excel.Functions.SPG(A39, "IQ_INDUSTRY_GROUP")</f>
        <v>Insurance</v>
      </c>
      <c r="I39" s="9" t="str">
        <f>_xll.SNL.Clients.Office.Excel.Functions.SPG(A39, "IQ_INDUSTRY")</f>
        <v>Insurance</v>
      </c>
      <c r="J39" s="9" t="str">
        <f>_xll.SNL.Clients.Office.Excel.Functions.SPG(A39, "IQ_PRIMARY_INDUSTRY")</f>
        <v>Property and Casualty Insurance</v>
      </c>
      <c r="K39" s="9" t="str">
        <f>_xll.SNL.Clients.Office.Excel.Functions.SPG(A39, "NAICS_CODE", "Primary")</f>
        <v>524126 - Direct Property and Casualty Insurance Carriers</v>
      </c>
      <c r="L39" s="9" t="str">
        <f>_xll.SNL.Clients.Office.Excel.Functions.SPG(A39, "SP_TOPICTAG")</f>
        <v>Employee Benefits</v>
      </c>
      <c r="M39" s="5">
        <f>_xll.SNL.Clients.Office.Excel.Functions.SPG(A39, "SP_PCT_SHARES_OWNED_ALL_INSTITUTIONS")</f>
        <v>97.29</v>
      </c>
      <c r="N39" s="9" t="str">
        <f>_xll.SNL.Clients.Office.Excel.Functions.SPG(A39, "RD_CREDIT_RATING_GLOBAL", "Issuer Credit Rating", "Local Currency LT|0")</f>
        <v/>
      </c>
      <c r="O39" s="9" t="str">
        <f>_xll.SNL.Clients.Office.Excel.Functions.SPG(A39, "RD_CWOL_GLOBAL", "Issuer Credit Rating", "Local Currency LT|0")</f>
        <v/>
      </c>
      <c r="P39" s="9" t="str">
        <f>_xll.SNL.Clients.Office.Excel.Functions.SPG(A39, "RD_RATING_ACTION_GLOBAL", "Issuer Credit Rating", "Local Currency LT|0")</f>
        <v/>
      </c>
      <c r="Q39" s="10" t="str">
        <f>_xll.SNL.Clients.Office.Excel.Functions.SPG(A39, "RD_LAST_REVIEW_DATE_GLOBAL", "Issuer Credit Rating", "Local Currency LT")</f>
        <v/>
      </c>
      <c r="R39" s="10" t="str">
        <f>_xll.SNL.Clients.Office.Excel.Functions.SPG(A39, "RD_CREDIT_RATING_DATE_GLOBAL", "Issuer Credit Rating", "Local Currency LT|0")</f>
        <v/>
      </c>
      <c r="S39" s="10" t="str">
        <f>_xll.SNL.Clients.Office.Excel.Functions.SPG(A39, "RD_CREDIT_WATCH_OUTLOOK_DATE_GLOBAL", "Issuer Credit Rating", "Local Currency LT|0")</f>
        <v/>
      </c>
    </row>
    <row r="40" spans="1:19">
      <c r="A40" s="12" t="s">
        <v>1074</v>
      </c>
      <c r="B40" s="10">
        <f>_xll.SNL.Clients.Office.Excel.Functions.SPG(A40,"SP_IPO_DATE")</f>
        <v>37207</v>
      </c>
      <c r="C40" s="5">
        <f>_xll.SNL.Clients.Office.Excel.Functions.SPG(A40, "SP_VOLUME_AVG_WEEKLY_TO_SHARES_OUT", , "1M")</f>
        <v>8.170372105739391</v>
      </c>
      <c r="D40" s="5">
        <f>_xll.SNL.Clients.Office.Excel.Functions.SPG(A40, "SP_VOLUME_AVG_WEEKLY_TO_SHARES_OUT", , "3M")</f>
        <v>12.777091862686477</v>
      </c>
      <c r="E40" s="5">
        <f>_xll.SNL.Clients.Office.Excel.Functions.SPG(A40, "SP_VOLUME_AVG_DAILY_TO_1YR_AVG_DAILY", , "1M")</f>
        <v>71.5</v>
      </c>
      <c r="F40" s="5">
        <f>_xll.SNL.Clients.Office.Excel.Functions.SPG(A40, "SP_VOLUME_AVG_DAILY_TO_1YR_AVG_DAILY", , "3M")</f>
        <v>111.81</v>
      </c>
      <c r="G40" s="9" t="str">
        <f>_xll.SNL.Clients.Office.Excel.Functions.SPG(A40, "IQ_SECTOR")</f>
        <v>Health Care</v>
      </c>
      <c r="H40" s="9" t="str">
        <f>_xll.SNL.Clients.Office.Excel.Functions.SPG(A40, "IQ_INDUSTRY_GROUP")</f>
        <v>Health Care Equipment and Services</v>
      </c>
      <c r="I40" s="9" t="str">
        <f>_xll.SNL.Clients.Office.Excel.Functions.SPG(A40, "IQ_INDUSTRY")</f>
        <v>Health Care Providers and Services</v>
      </c>
      <c r="J40" s="9" t="str">
        <f>_xll.SNL.Clients.Office.Excel.Functions.SPG(A40, "IQ_PRIMARY_INDUSTRY")</f>
        <v>Health Care Services</v>
      </c>
      <c r="K40" s="9" t="str">
        <f>_xll.SNL.Clients.Office.Excel.Functions.SPG(A40, "NAICS_CODE", "Primary")</f>
        <v>561311 - Employment Placement Agencies</v>
      </c>
      <c r="L40" s="9" t="str">
        <f>_xll.SNL.Clients.Office.Excel.Functions.SPG(A40, "SP_TOPICTAG")</f>
        <v>Data Integration; MHealth; Predictive Analytics; Outpatient Care; Assistive Technology; Process Automation</v>
      </c>
      <c r="M40" s="5">
        <f>_xll.SNL.Clients.Office.Excel.Functions.SPG(A40, "SP_PCT_SHARES_OWNED_ALL_INSTITUTIONS")</f>
        <v>113.14</v>
      </c>
      <c r="N40" s="9" t="str">
        <f>_xll.SNL.Clients.Office.Excel.Functions.SPG(A40, "RD_CREDIT_RATING_GLOBAL", "Issuer Credit Rating", "Local Currency LT|0")</f>
        <v>BB</v>
      </c>
      <c r="O40" s="9" t="str">
        <f>_xll.SNL.Clients.Office.Excel.Functions.SPG(A40, "RD_CWOL_GLOBAL", "Issuer Credit Rating", "Local Currency LT|0")</f>
        <v>Stable</v>
      </c>
      <c r="P40" s="9" t="str">
        <f>_xll.SNL.Clients.Office.Excel.Functions.SPG(A40, "RD_RATING_ACTION_GLOBAL", "Issuer Credit Rating", "Local Currency LT|0")</f>
        <v>Downgrade | CreditWatch/Outlook (11/18/2024)</v>
      </c>
      <c r="Q40" s="10">
        <f>_xll.SNL.Clients.Office.Excel.Functions.SPG(A40, "RD_LAST_REVIEW_DATE_GLOBAL", "Issuer Credit Rating", "Local Currency LT")</f>
        <v>45695</v>
      </c>
      <c r="R40" s="10">
        <f>_xll.SNL.Clients.Office.Excel.Functions.SPG(A40, "RD_CREDIT_RATING_DATE_GLOBAL", "Issuer Credit Rating", "Local Currency LT|0")</f>
        <v>45614</v>
      </c>
      <c r="S40" s="10">
        <f>_xll.SNL.Clients.Office.Excel.Functions.SPG(A40, "RD_CREDIT_WATCH_OUTLOOK_DATE_GLOBAL", "Issuer Credit Rating", "Local Currency LT|0")</f>
        <v>45614</v>
      </c>
    </row>
    <row r="41" spans="1:19">
      <c r="A41" s="12" t="s">
        <v>1075</v>
      </c>
      <c r="B41" s="10">
        <f>_xll.SNL.Clients.Office.Excel.Functions.SPG(A41,"SP_IPO_DATE")</f>
        <v>41815</v>
      </c>
      <c r="C41" s="5">
        <f>_xll.SNL.Clients.Office.Excel.Functions.SPG(A41, "SP_VOLUME_AVG_WEEKLY_TO_SHARES_OUT", , "1M")</f>
        <v>5.0756776975190636</v>
      </c>
      <c r="D41" s="5">
        <f>_xll.SNL.Clients.Office.Excel.Functions.SPG(A41, "SP_VOLUME_AVG_WEEKLY_TO_SHARES_OUT", , "3M")</f>
        <v>5.544565806822745</v>
      </c>
      <c r="E41" s="5">
        <f>_xll.SNL.Clients.Office.Excel.Functions.SPG(A41, "SP_VOLUME_AVG_DAILY_TO_1YR_AVG_DAILY", , "1M")</f>
        <v>116.66</v>
      </c>
      <c r="F41" s="5">
        <f>_xll.SNL.Clients.Office.Excel.Functions.SPG(A41, "SP_VOLUME_AVG_DAILY_TO_1YR_AVG_DAILY", , "3M")</f>
        <v>127.44</v>
      </c>
      <c r="G41" s="9" t="str">
        <f>_xll.SNL.Clients.Office.Excel.Functions.SPG(A41, "IQ_SECTOR")</f>
        <v>Health Care</v>
      </c>
      <c r="H41" s="9" t="str">
        <f>_xll.SNL.Clients.Office.Excel.Functions.SPG(A41, "IQ_INDUSTRY_GROUP")</f>
        <v>Pharmaceuticals, Biotechnology and Life Sciences</v>
      </c>
      <c r="I41" s="9" t="str">
        <f>_xll.SNL.Clients.Office.Excel.Functions.SPG(A41, "IQ_INDUSTRY")</f>
        <v>Pharmaceuticals</v>
      </c>
      <c r="J41" s="9" t="str">
        <f>_xll.SNL.Clients.Office.Excel.Functions.SPG(A41, "IQ_PRIMARY_INDUSTRY")</f>
        <v>Pharmaceuticals</v>
      </c>
      <c r="K41" s="9" t="str">
        <f>_xll.SNL.Clients.Office.Excel.Functions.SPG(A41, "NAICS_CODE", "Primary")</f>
        <v>325412 - Pharmaceutical Preparation Manufacturing</v>
      </c>
      <c r="L41" s="9" t="str">
        <f>_xll.SNL.Clients.Office.Excel.Functions.SPG(A41, "SP_TOPICTAG")</f>
        <v>Health Diagnostics; Diabetes; Cardiovascular; Endocrinology; Respiratory; Urology; Allergy</v>
      </c>
      <c r="M41" s="5">
        <f>_xll.SNL.Clients.Office.Excel.Functions.SPG(A41, "SP_PCT_SHARES_OWNED_ALL_INSTITUTIONS")</f>
        <v>77.17</v>
      </c>
      <c r="N41" s="9" t="str">
        <f>_xll.SNL.Clients.Office.Excel.Functions.SPG(A41, "RD_CREDIT_RATING_GLOBAL", "Issuer Credit Rating", "Local Currency LT|0")</f>
        <v/>
      </c>
      <c r="O41" s="9" t="str">
        <f>_xll.SNL.Clients.Office.Excel.Functions.SPG(A41, "RD_CWOL_GLOBAL", "Issuer Credit Rating", "Local Currency LT|0")</f>
        <v/>
      </c>
      <c r="P41" s="9" t="str">
        <f>_xll.SNL.Clients.Office.Excel.Functions.SPG(A41, "RD_RATING_ACTION_GLOBAL", "Issuer Credit Rating", "Local Currency LT|0")</f>
        <v/>
      </c>
      <c r="Q41" s="10" t="str">
        <f>_xll.SNL.Clients.Office.Excel.Functions.SPG(A41, "RD_LAST_REVIEW_DATE_GLOBAL", "Issuer Credit Rating", "Local Currency LT")</f>
        <v/>
      </c>
      <c r="R41" s="10" t="str">
        <f>_xll.SNL.Clients.Office.Excel.Functions.SPG(A41, "RD_CREDIT_RATING_DATE_GLOBAL", "Issuer Credit Rating", "Local Currency LT|0")</f>
        <v/>
      </c>
      <c r="S41" s="10" t="str">
        <f>_xll.SNL.Clients.Office.Excel.Functions.SPG(A41, "RD_CREDIT_WATCH_OUTLOOK_DATE_GLOBAL", "Issuer Credit Rating", "Local Currency LT|0")</f>
        <v/>
      </c>
    </row>
    <row r="42" spans="1:19">
      <c r="A42" s="12" t="s">
        <v>1076</v>
      </c>
      <c r="B42" t="str">
        <f>_xll.SNL.Clients.Office.Excel.Functions.SPG(A42,"SP_IPO_DATE")</f>
        <v/>
      </c>
      <c r="C42" s="5">
        <f>_xll.SNL.Clients.Office.Excel.Functions.SPG(A42, "SP_VOLUME_AVG_WEEKLY_TO_SHARES_OUT", , "1M")</f>
        <v>5.0469284720127554</v>
      </c>
      <c r="D42" s="5">
        <f>_xll.SNL.Clients.Office.Excel.Functions.SPG(A42, "SP_VOLUME_AVG_WEEKLY_TO_SHARES_OUT", , "3M")</f>
        <v>6.2546514000966749</v>
      </c>
      <c r="E42" s="5">
        <f>_xll.SNL.Clients.Office.Excel.Functions.SPG(A42, "SP_VOLUME_AVG_DAILY_TO_1YR_AVG_DAILY", , "1M")</f>
        <v>84.01</v>
      </c>
      <c r="F42" s="5">
        <f>_xll.SNL.Clients.Office.Excel.Functions.SPG(A42, "SP_VOLUME_AVG_DAILY_TO_1YR_AVG_DAILY", , "3M")</f>
        <v>104.12</v>
      </c>
      <c r="G42" s="9" t="str">
        <f>_xll.SNL.Clients.Office.Excel.Functions.SPG(A42, "IQ_SECTOR")</f>
        <v>Health Care</v>
      </c>
      <c r="H42" s="9" t="str">
        <f>_xll.SNL.Clients.Office.Excel.Functions.SPG(A42, "IQ_INDUSTRY_GROUP")</f>
        <v>Pharmaceuticals, Biotechnology and Life Sciences</v>
      </c>
      <c r="I42" s="9" t="str">
        <f>_xll.SNL.Clients.Office.Excel.Functions.SPG(A42, "IQ_INDUSTRY")</f>
        <v>Pharmaceuticals</v>
      </c>
      <c r="J42" s="9" t="str">
        <f>_xll.SNL.Clients.Office.Excel.Functions.SPG(A42, "IQ_PRIMARY_INDUSTRY")</f>
        <v>Pharmaceuticals</v>
      </c>
      <c r="K42" s="9" t="str">
        <f>_xll.SNL.Clients.Office.Excel.Functions.SPG(A42, "NAICS_CODE", "Primary")</f>
        <v>325412 - Pharmaceutical Preparation Manufacturing</v>
      </c>
      <c r="L42" s="9" t="str">
        <f>_xll.SNL.Clients.Office.Excel.Functions.SPG(A42, "SP_TOPICTAG")</f>
        <v>Health Diagnostics; Chronic Diseases; Inflammation; Oncology</v>
      </c>
      <c r="M42" s="5">
        <f>_xll.SNL.Clients.Office.Excel.Functions.SPG(A42, "SP_PCT_SHARES_OWNED_ALL_INSTITUTIONS")</f>
        <v>96.14</v>
      </c>
      <c r="N42" s="9" t="str">
        <f>_xll.SNL.Clients.Office.Excel.Functions.SPG(A42, "RD_CREDIT_RATING_GLOBAL", "Issuer Credit Rating", "Local Currency LT|0")</f>
        <v>BB-</v>
      </c>
      <c r="O42" s="9" t="str">
        <f>_xll.SNL.Clients.Office.Excel.Functions.SPG(A42, "RD_CWOL_GLOBAL", "Issuer Credit Rating", "Local Currency LT|0")</f>
        <v>Stable</v>
      </c>
      <c r="P42" s="9" t="str">
        <f>_xll.SNL.Clients.Office.Excel.Functions.SPG(A42, "RD_RATING_ACTION_GLOBAL", "Issuer Credit Rating", "Local Currency LT|0")</f>
        <v>Upgrade | CreditWatch/Outlook (06/27/2024)</v>
      </c>
      <c r="Q42" s="10">
        <f>_xll.SNL.Clients.Office.Excel.Functions.SPG(A42, "RD_LAST_REVIEW_DATE_GLOBAL", "Issuer Credit Rating", "Local Currency LT")</f>
        <v>45509</v>
      </c>
      <c r="R42" s="10">
        <f>_xll.SNL.Clients.Office.Excel.Functions.SPG(A42, "RD_CREDIT_RATING_DATE_GLOBAL", "Issuer Credit Rating", "Local Currency LT|0")</f>
        <v>45470</v>
      </c>
      <c r="S42" s="10">
        <f>_xll.SNL.Clients.Office.Excel.Functions.SPG(A42, "RD_CREDIT_WATCH_OUTLOOK_DATE_GLOBAL", "Issuer Credit Rating", "Local Currency LT|0")</f>
        <v>45470</v>
      </c>
    </row>
    <row r="43" spans="1:19">
      <c r="A43" s="12" t="s">
        <v>1077</v>
      </c>
      <c r="B43" t="str">
        <f>_xll.SNL.Clients.Office.Excel.Functions.SPG(A43,"SP_IPO_DATE")</f>
        <v/>
      </c>
      <c r="C43" s="5">
        <f>_xll.SNL.Clients.Office.Excel.Functions.SPG(A43, "SP_VOLUME_AVG_WEEKLY_TO_SHARES_OUT", , "1M")</f>
        <v>6.6854381471038851</v>
      </c>
      <c r="D43" s="5">
        <f>_xll.SNL.Clients.Office.Excel.Functions.SPG(A43, "SP_VOLUME_AVG_WEEKLY_TO_SHARES_OUT", , "3M")</f>
        <v>5.2764240625954253</v>
      </c>
      <c r="E43" s="5">
        <f>_xll.SNL.Clients.Office.Excel.Functions.SPG(A43, "SP_VOLUME_AVG_DAILY_TO_1YR_AVG_DAILY", , "1M")</f>
        <v>171.64</v>
      </c>
      <c r="F43" s="5">
        <f>_xll.SNL.Clients.Office.Excel.Functions.SPG(A43, "SP_VOLUME_AVG_DAILY_TO_1YR_AVG_DAILY", , "3M")</f>
        <v>135.47</v>
      </c>
      <c r="G43" s="9" t="str">
        <f>_xll.SNL.Clients.Office.Excel.Functions.SPG(A43, "IQ_SECTOR")</f>
        <v>Industrials</v>
      </c>
      <c r="H43" s="9" t="str">
        <f>_xll.SNL.Clients.Office.Excel.Functions.SPG(A43, "IQ_INDUSTRY_GROUP")</f>
        <v>Capital Goods</v>
      </c>
      <c r="I43" s="9" t="str">
        <f>_xll.SNL.Clients.Office.Excel.Functions.SPG(A43, "IQ_INDUSTRY")</f>
        <v>Building Products</v>
      </c>
      <c r="J43" s="9" t="str">
        <f>_xll.SNL.Clients.Office.Excel.Functions.SPG(A43, "IQ_PRIMARY_INDUSTRY")</f>
        <v>Building Products</v>
      </c>
      <c r="K43" s="9" t="str">
        <f>_xll.SNL.Clients.Office.Excel.Functions.SPG(A43, "NAICS_CODE", "Primary")</f>
        <v>327215 - Glass Product Manufacturing Made of Purchased Glass</v>
      </c>
      <c r="L43" s="9" t="str">
        <f>_xll.SNL.Clients.Office.Excel.Functions.SPG(A43, "SP_TOPICTAG")</f>
        <v>3D Printing</v>
      </c>
      <c r="M43" s="5">
        <f>_xll.SNL.Clients.Office.Excel.Functions.SPG(A43, "SP_PCT_SHARES_OWNED_ALL_INSTITUTIONS")</f>
        <v>93.34</v>
      </c>
      <c r="N43" s="9" t="str">
        <f>_xll.SNL.Clients.Office.Excel.Functions.SPG(A43, "RD_CREDIT_RATING_GLOBAL", "Issuer Credit Rating", "Local Currency LT|0")</f>
        <v/>
      </c>
      <c r="O43" s="9" t="str">
        <f>_xll.SNL.Clients.Office.Excel.Functions.SPG(A43, "RD_CWOL_GLOBAL", "Issuer Credit Rating", "Local Currency LT|0")</f>
        <v/>
      </c>
      <c r="P43" s="9" t="str">
        <f>_xll.SNL.Clients.Office.Excel.Functions.SPG(A43, "RD_RATING_ACTION_GLOBAL", "Issuer Credit Rating", "Local Currency LT|0")</f>
        <v/>
      </c>
      <c r="Q43" s="10" t="str">
        <f>_xll.SNL.Clients.Office.Excel.Functions.SPG(A43, "RD_LAST_REVIEW_DATE_GLOBAL", "Issuer Credit Rating", "Local Currency LT")</f>
        <v/>
      </c>
      <c r="R43" s="10" t="str">
        <f>_xll.SNL.Clients.Office.Excel.Functions.SPG(A43, "RD_CREDIT_RATING_DATE_GLOBAL", "Issuer Credit Rating", "Local Currency LT|0")</f>
        <v/>
      </c>
      <c r="S43" s="10" t="str">
        <f>_xll.SNL.Clients.Office.Excel.Functions.SPG(A43, "RD_CREDIT_WATCH_OUTLOOK_DATE_GLOBAL", "Issuer Credit Rating", "Local Currency LT|0")</f>
        <v/>
      </c>
    </row>
    <row r="44" spans="1:19">
      <c r="A44" s="12" t="s">
        <v>1078</v>
      </c>
      <c r="B44" s="10">
        <f>_xll.SNL.Clients.Office.Excel.Functions.SPG(A44,"SP_IPO_DATE")</f>
        <v>40079</v>
      </c>
      <c r="C44" s="5">
        <f>_xll.SNL.Clients.Office.Excel.Functions.SPG(A44, "SP_VOLUME_AVG_WEEKLY_TO_SHARES_OUT", , "1M")</f>
        <v>3.1157773758268106</v>
      </c>
      <c r="D44" s="5">
        <f>_xll.SNL.Clients.Office.Excel.Functions.SPG(A44, "SP_VOLUME_AVG_WEEKLY_TO_SHARES_OUT", , "3M")</f>
        <v>3.9242479513972772</v>
      </c>
      <c r="E44" s="5">
        <f>_xll.SNL.Clients.Office.Excel.Functions.SPG(A44, "SP_VOLUME_AVG_DAILY_TO_1YR_AVG_DAILY", , "1M")</f>
        <v>85.75</v>
      </c>
      <c r="F44" s="5">
        <f>_xll.SNL.Clients.Office.Excel.Functions.SPG(A44, "SP_VOLUME_AVG_DAILY_TO_1YR_AVG_DAILY", , "3M")</f>
        <v>107.99</v>
      </c>
      <c r="G44" s="9" t="str">
        <f>_xll.SNL.Clients.Office.Excel.Functions.SPG(A44, "IQ_SECTOR")</f>
        <v>Financials</v>
      </c>
      <c r="H44" s="9" t="str">
        <f>_xll.SNL.Clients.Office.Excel.Functions.SPG(A44, "IQ_INDUSTRY_GROUP")</f>
        <v>Financial Services</v>
      </c>
      <c r="I44" s="9" t="str">
        <f>_xll.SNL.Clients.Office.Excel.Functions.SPG(A44, "IQ_INDUSTRY")</f>
        <v>Mortgage Real Estate Investment Trusts (REITs)</v>
      </c>
      <c r="J44" s="9" t="str">
        <f>_xll.SNL.Clients.Office.Excel.Functions.SPG(A44, "IQ_PRIMARY_INDUSTRY")</f>
        <v>Mortgage REITs</v>
      </c>
      <c r="K44" s="9" t="str">
        <f>_xll.SNL.Clients.Office.Excel.Functions.SPG(A44, "NAICS_CODE", "Primary")</f>
        <v>52599 - Other Financial Vehicles</v>
      </c>
      <c r="L44" s="9" t="str">
        <f>_xll.SNL.Clients.Office.Excel.Functions.SPG(A44, "SP_TOPICTAG")</f>
        <v/>
      </c>
      <c r="M44" s="5">
        <f>_xll.SNL.Clients.Office.Excel.Functions.SPG(A44, "SP_PCT_SHARES_OWNED_ALL_INSTITUTIONS")</f>
        <v>57.76</v>
      </c>
      <c r="N44" s="9" t="str">
        <f>_xll.SNL.Clients.Office.Excel.Functions.SPG(A44, "RD_CREDIT_RATING_GLOBAL", "Issuer Credit Rating", "Local Currency LT|0")</f>
        <v>B+</v>
      </c>
      <c r="O44" s="9" t="str">
        <f>_xll.SNL.Clients.Office.Excel.Functions.SPG(A44, "RD_CWOL_GLOBAL", "Issuer Credit Rating", "Local Currency LT|0")</f>
        <v>Stable</v>
      </c>
      <c r="P44" s="9" t="str">
        <f>_xll.SNL.Clients.Office.Excel.Functions.SPG(A44, "RD_RATING_ACTION_GLOBAL", "Issuer Credit Rating", "Local Currency LT|0")</f>
        <v>CreditWatch/Outlook (06/07/2021)</v>
      </c>
      <c r="Q44" s="10">
        <f>_xll.SNL.Clients.Office.Excel.Functions.SPG(A44, "RD_LAST_REVIEW_DATE_GLOBAL", "Issuer Credit Rating", "Local Currency LT")</f>
        <v>45618</v>
      </c>
      <c r="R44" s="10">
        <f>_xll.SNL.Clients.Office.Excel.Functions.SPG(A44, "RD_CREDIT_RATING_DATE_GLOBAL", "Issuer Credit Rating", "Local Currency LT|0")</f>
        <v>43916</v>
      </c>
      <c r="S44" s="10">
        <f>_xll.SNL.Clients.Office.Excel.Functions.SPG(A44, "RD_CREDIT_WATCH_OUTLOOK_DATE_GLOBAL", "Issuer Credit Rating", "Local Currency LT|0")</f>
        <v>44354</v>
      </c>
    </row>
    <row r="45" spans="1:19">
      <c r="A45" s="12" t="s">
        <v>1079</v>
      </c>
      <c r="B45" t="str">
        <f>_xll.SNL.Clients.Office.Excel.Functions.SPG(A45,"SP_IPO_DATE")</f>
        <v/>
      </c>
      <c r="C45" s="5">
        <f>_xll.SNL.Clients.Office.Excel.Functions.SPG(A45, "SP_VOLUME_AVG_WEEKLY_TO_SHARES_OUT", , "1M")</f>
        <v>3.3340439619583488</v>
      </c>
      <c r="D45" s="5">
        <f>_xll.SNL.Clients.Office.Excel.Functions.SPG(A45, "SP_VOLUME_AVG_WEEKLY_TO_SHARES_OUT", , "3M")</f>
        <v>3.5314300684243944</v>
      </c>
      <c r="E45" s="5">
        <f>_xll.SNL.Clients.Office.Excel.Functions.SPG(A45, "SP_VOLUME_AVG_DAILY_TO_1YR_AVG_DAILY", , "1M")</f>
        <v>80.930000000000007</v>
      </c>
      <c r="F45" s="5">
        <f>_xll.SNL.Clients.Office.Excel.Functions.SPG(A45, "SP_VOLUME_AVG_DAILY_TO_1YR_AVG_DAILY", , "3M")</f>
        <v>85.72</v>
      </c>
      <c r="G45" s="9" t="str">
        <f>_xll.SNL.Clients.Office.Excel.Functions.SPG(A45, "IQ_SECTOR")</f>
        <v>Real Estate</v>
      </c>
      <c r="H45" s="9" t="str">
        <f>_xll.SNL.Clients.Office.Excel.Functions.SPG(A45, "IQ_INDUSTRY_GROUP")</f>
        <v>Equity Real Estate Investment Trusts (REITs)</v>
      </c>
      <c r="I45" s="9" t="str">
        <f>_xll.SNL.Clients.Office.Excel.Functions.SPG(A45, "IQ_INDUSTRY")</f>
        <v>Hotel and Resort REITs</v>
      </c>
      <c r="J45" s="9" t="str">
        <f>_xll.SNL.Clients.Office.Excel.Functions.SPG(A45, "IQ_PRIMARY_INDUSTRY")</f>
        <v>Hotel and Resort REITs</v>
      </c>
      <c r="K45" s="9" t="str">
        <f>_xll.SNL.Clients.Office.Excel.Functions.SPG(A45, "NAICS_CODE", "Primary")</f>
        <v>531110 - Lessors of Residential Buildings and Dwellings</v>
      </c>
      <c r="L45" s="9" t="str">
        <f>_xll.SNL.Clients.Office.Excel.Functions.SPG(A45, "SP_TOPICTAG")</f>
        <v/>
      </c>
      <c r="M45" s="5">
        <f>_xll.SNL.Clients.Office.Excel.Functions.SPG(A45, "SP_PCT_SHARES_OWNED_ALL_INSTITUTIONS")</f>
        <v>87.72</v>
      </c>
      <c r="N45" s="9" t="str">
        <f>_xll.SNL.Clients.Office.Excel.Functions.SPG(A45, "RD_CREDIT_RATING_GLOBAL", "Issuer Credit Rating", "Local Currency LT|0")</f>
        <v/>
      </c>
      <c r="O45" s="9" t="str">
        <f>_xll.SNL.Clients.Office.Excel.Functions.SPG(A45, "RD_CWOL_GLOBAL", "Issuer Credit Rating", "Local Currency LT|0")</f>
        <v/>
      </c>
      <c r="P45" s="9" t="str">
        <f>_xll.SNL.Clients.Office.Excel.Functions.SPG(A45, "RD_RATING_ACTION_GLOBAL", "Issuer Credit Rating", "Local Currency LT|0")</f>
        <v/>
      </c>
      <c r="Q45" s="10" t="str">
        <f>_xll.SNL.Clients.Office.Excel.Functions.SPG(A45, "RD_LAST_REVIEW_DATE_GLOBAL", "Issuer Credit Rating", "Local Currency LT")</f>
        <v/>
      </c>
      <c r="R45" s="10" t="str">
        <f>_xll.SNL.Clients.Office.Excel.Functions.SPG(A45, "RD_CREDIT_RATING_DATE_GLOBAL", "Issuer Credit Rating", "Local Currency LT|0")</f>
        <v/>
      </c>
      <c r="S45" s="10" t="str">
        <f>_xll.SNL.Clients.Office.Excel.Functions.SPG(A45, "RD_CREDIT_WATCH_OUTLOOK_DATE_GLOBAL", "Issuer Credit Rating", "Local Currency LT|0")</f>
        <v/>
      </c>
    </row>
    <row r="46" spans="1:19">
      <c r="A46" s="12" t="s">
        <v>1080</v>
      </c>
      <c r="B46" s="10">
        <f>_xll.SNL.Clients.Office.Excel.Functions.SPG(A46,"SP_IPO_DATE")</f>
        <v>38084</v>
      </c>
      <c r="C46" s="5">
        <f>_xll.SNL.Clients.Office.Excel.Functions.SPG(A46, "SP_VOLUME_AVG_WEEKLY_TO_SHARES_OUT", , "1M")</f>
        <v>5.8777377500911783</v>
      </c>
      <c r="D46" s="5">
        <f>_xll.SNL.Clients.Office.Excel.Functions.SPG(A46, "SP_VOLUME_AVG_WEEKLY_TO_SHARES_OUT", , "3M")</f>
        <v>5.8537411099002208</v>
      </c>
      <c r="E46" s="5">
        <f>_xll.SNL.Clients.Office.Excel.Functions.SPG(A46, "SP_VOLUME_AVG_DAILY_TO_1YR_AVG_DAILY", , "1M")</f>
        <v>67.14</v>
      </c>
      <c r="F46" s="5">
        <f>_xll.SNL.Clients.Office.Excel.Functions.SPG(A46, "SP_VOLUME_AVG_DAILY_TO_1YR_AVG_DAILY", , "3M")</f>
        <v>66.87</v>
      </c>
      <c r="G46" s="9" t="str">
        <f>_xll.SNL.Clients.Office.Excel.Functions.SPG(A46, "IQ_SECTOR")</f>
        <v>Financials</v>
      </c>
      <c r="H46" s="9" t="str">
        <f>_xll.SNL.Clients.Office.Excel.Functions.SPG(A46, "IQ_INDUSTRY_GROUP")</f>
        <v>Financial Services</v>
      </c>
      <c r="I46" s="9" t="str">
        <f>_xll.SNL.Clients.Office.Excel.Functions.SPG(A46, "IQ_INDUSTRY")</f>
        <v>Mortgage Real Estate Investment Trusts (REITs)</v>
      </c>
      <c r="J46" s="9" t="str">
        <f>_xll.SNL.Clients.Office.Excel.Functions.SPG(A46, "IQ_PRIMARY_INDUSTRY")</f>
        <v>Mortgage REITs</v>
      </c>
      <c r="K46" s="9" t="str">
        <f>_xll.SNL.Clients.Office.Excel.Functions.SPG(A46, "NAICS_CODE", "Primary")</f>
        <v>525990 - Other Financial Vehicles</v>
      </c>
      <c r="L46" s="9" t="str">
        <f>_xll.SNL.Clients.Office.Excel.Functions.SPG(A46, "SP_TOPICTAG")</f>
        <v/>
      </c>
      <c r="M46" s="5">
        <f>_xll.SNL.Clients.Office.Excel.Functions.SPG(A46, "SP_PCT_SHARES_OWNED_ALL_INSTITUTIONS")</f>
        <v>59.38</v>
      </c>
      <c r="N46" s="9" t="str">
        <f>_xll.SNL.Clients.Office.Excel.Functions.SPG(A46, "RD_CREDIT_RATING_GLOBAL", "Issuer Credit Rating", "Local Currency LT|0")</f>
        <v/>
      </c>
      <c r="O46" s="9" t="str">
        <f>_xll.SNL.Clients.Office.Excel.Functions.SPG(A46, "RD_CWOL_GLOBAL", "Issuer Credit Rating", "Local Currency LT|0")</f>
        <v/>
      </c>
      <c r="P46" s="9" t="str">
        <f>_xll.SNL.Clients.Office.Excel.Functions.SPG(A46, "RD_RATING_ACTION_GLOBAL", "Issuer Credit Rating", "Local Currency LT|0")</f>
        <v/>
      </c>
      <c r="Q46" s="10" t="str">
        <f>_xll.SNL.Clients.Office.Excel.Functions.SPG(A46, "RD_LAST_REVIEW_DATE_GLOBAL", "Issuer Credit Rating", "Local Currency LT")</f>
        <v/>
      </c>
      <c r="R46" s="10" t="str">
        <f>_xll.SNL.Clients.Office.Excel.Functions.SPG(A46, "RD_CREDIT_RATING_DATE_GLOBAL", "Issuer Credit Rating", "Local Currency LT|0")</f>
        <v/>
      </c>
      <c r="S46" s="10" t="str">
        <f>_xll.SNL.Clients.Office.Excel.Functions.SPG(A46, "RD_CREDIT_WATCH_OUTLOOK_DATE_GLOBAL", "Issuer Credit Rating", "Local Currency LT|0")</f>
        <v/>
      </c>
    </row>
    <row r="47" spans="1:19">
      <c r="A47" s="12" t="s">
        <v>1081</v>
      </c>
      <c r="B47" t="str">
        <f>_xll.SNL.Clients.Office.Excel.Functions.SPG(A47,"SP_IPO_DATE")</f>
        <v/>
      </c>
      <c r="C47" s="5">
        <f>_xll.SNL.Clients.Office.Excel.Functions.SPG(A47, "SP_VOLUME_AVG_WEEKLY_TO_SHARES_OUT", , "1M")</f>
        <v>6.1655774430892354</v>
      </c>
      <c r="D47" s="5">
        <f>_xll.SNL.Clients.Office.Excel.Functions.SPG(A47, "SP_VOLUME_AVG_WEEKLY_TO_SHARES_OUT", , "3M")</f>
        <v>5.6918503055135572</v>
      </c>
      <c r="E47" s="5">
        <f>_xll.SNL.Clients.Office.Excel.Functions.SPG(A47, "SP_VOLUME_AVG_DAILY_TO_1YR_AVG_DAILY", , "1M")</f>
        <v>99.44</v>
      </c>
      <c r="F47" s="5">
        <f>_xll.SNL.Clients.Office.Excel.Functions.SPG(A47, "SP_VOLUME_AVG_DAILY_TO_1YR_AVG_DAILY", , "3M")</f>
        <v>91.8</v>
      </c>
      <c r="G47" s="9" t="str">
        <f>_xll.SNL.Clients.Office.Excel.Functions.SPG(A47, "IQ_SECTOR")</f>
        <v>Industrials</v>
      </c>
      <c r="H47" s="9" t="str">
        <f>_xll.SNL.Clients.Office.Excel.Functions.SPG(A47, "IQ_INDUSTRY_GROUP")</f>
        <v>Transportation</v>
      </c>
      <c r="I47" s="9" t="str">
        <f>_xll.SNL.Clients.Office.Excel.Functions.SPG(A47, "IQ_INDUSTRY")</f>
        <v>Ground Transportation</v>
      </c>
      <c r="J47" s="9" t="str">
        <f>_xll.SNL.Clients.Office.Excel.Functions.SPG(A47, "IQ_PRIMARY_INDUSTRY")</f>
        <v>Cargo Ground Transportation</v>
      </c>
      <c r="K47" s="9" t="str">
        <f>_xll.SNL.Clients.Office.Excel.Functions.SPG(A47, "NAICS_CODE", "Primary")</f>
        <v>4841 - General Freight Trucking</v>
      </c>
      <c r="L47" s="9" t="str">
        <f>_xll.SNL.Clients.Office.Excel.Functions.SPG(A47, "SP_TOPICTAG")</f>
        <v>Fleet Management; Freight Service; GPS; Last Mile Transportation</v>
      </c>
      <c r="M47" s="5">
        <f>_xll.SNL.Clients.Office.Excel.Functions.SPG(A47, "SP_PCT_SHARES_OWNED_ALL_INSTITUTIONS")</f>
        <v>102.75</v>
      </c>
      <c r="N47" s="9" t="str">
        <f>_xll.SNL.Clients.Office.Excel.Functions.SPG(A47, "RD_CREDIT_RATING_GLOBAL", "Issuer Credit Rating", "Local Currency LT|0")</f>
        <v>NR</v>
      </c>
      <c r="O47" s="9" t="str">
        <f>_xll.SNL.Clients.Office.Excel.Functions.SPG(A47, "RD_CWOL_GLOBAL", "Issuer Credit Rating", "Local Currency LT|0")</f>
        <v>NR</v>
      </c>
      <c r="P47" s="9" t="str">
        <f>_xll.SNL.Clients.Office.Excel.Functions.SPG(A47, "RD_RATING_ACTION_GLOBAL", "Issuer Credit Rating", "Local Currency LT|0")</f>
        <v>Not Rated | CreditWatch/Outlook (01/11/2010)</v>
      </c>
      <c r="Q47" s="10" t="str">
        <f>_xll.SNL.Clients.Office.Excel.Functions.SPG(A47, "RD_LAST_REVIEW_DATE_GLOBAL", "Issuer Credit Rating", "Local Currency LT")</f>
        <v/>
      </c>
      <c r="R47" s="10">
        <f>_xll.SNL.Clients.Office.Excel.Functions.SPG(A47, "RD_CREDIT_RATING_DATE_GLOBAL", "Issuer Credit Rating", "Local Currency LT|0")</f>
        <v>40189</v>
      </c>
      <c r="S47" s="10">
        <f>_xll.SNL.Clients.Office.Excel.Functions.SPG(A47, "RD_CREDIT_WATCH_OUTLOOK_DATE_GLOBAL", "Issuer Credit Rating", "Local Currency LT|0")</f>
        <v>40189</v>
      </c>
    </row>
    <row r="48" spans="1:19">
      <c r="A48" s="12" t="s">
        <v>1082</v>
      </c>
      <c r="B48" s="10">
        <f>_xll.SNL.Clients.Office.Excel.Functions.SPG(A48,"SP_IPO_DATE")</f>
        <v>36669</v>
      </c>
      <c r="C48" s="5">
        <f>_xll.SNL.Clients.Office.Excel.Functions.SPG(A48, "SP_VOLUME_AVG_WEEKLY_TO_SHARES_OUT", , "1M")</f>
        <v>3.962530753677961</v>
      </c>
      <c r="D48" s="5">
        <f>_xll.SNL.Clients.Office.Excel.Functions.SPG(A48, "SP_VOLUME_AVG_WEEKLY_TO_SHARES_OUT", , "3M")</f>
        <v>3.8873953341909608</v>
      </c>
      <c r="E48" s="5">
        <f>_xll.SNL.Clients.Office.Excel.Functions.SPG(A48, "SP_VOLUME_AVG_DAILY_TO_1YR_AVG_DAILY", , "1M")</f>
        <v>96.09</v>
      </c>
      <c r="F48" s="5">
        <f>_xll.SNL.Clients.Office.Excel.Functions.SPG(A48, "SP_VOLUME_AVG_DAILY_TO_1YR_AVG_DAILY", , "3M")</f>
        <v>94.26</v>
      </c>
      <c r="G48" s="9" t="str">
        <f>_xll.SNL.Clients.Office.Excel.Functions.SPG(A48, "IQ_SECTOR")</f>
        <v>Energy</v>
      </c>
      <c r="H48" s="9" t="str">
        <f>_xll.SNL.Clients.Office.Excel.Functions.SPG(A48, "IQ_INDUSTRY_GROUP")</f>
        <v>Energy</v>
      </c>
      <c r="I48" s="9" t="str">
        <f>_xll.SNL.Clients.Office.Excel.Functions.SPG(A48, "IQ_INDUSTRY")</f>
        <v>Energy Equipment and Services</v>
      </c>
      <c r="J48" s="9" t="str">
        <f>_xll.SNL.Clients.Office.Excel.Functions.SPG(A48, "IQ_PRIMARY_INDUSTRY")</f>
        <v>Oil and Gas Equipment and Services</v>
      </c>
      <c r="K48" s="9" t="str">
        <f>_xll.SNL.Clients.Office.Excel.Functions.SPG(A48, "NAICS_CODE", "Primary")</f>
        <v>333132 - Oil and Gas Field Machinery and Equipment Manufacturing</v>
      </c>
      <c r="L48" s="9" t="str">
        <f>_xll.SNL.Clients.Office.Excel.Functions.SPG(A48, "SP_TOPICTAG")</f>
        <v>Environmental Engineering; Pollution Control</v>
      </c>
      <c r="M48" s="5">
        <f>_xll.SNL.Clients.Office.Excel.Functions.SPG(A48, "SP_PCT_SHARES_OWNED_ALL_INSTITUTIONS")</f>
        <v>96.18</v>
      </c>
      <c r="N48" s="9" t="str">
        <f>_xll.SNL.Clients.Office.Excel.Functions.SPG(A48, "RD_CREDIT_RATING_GLOBAL", "Issuer Credit Rating", "Local Currency LT|0")</f>
        <v>BB-</v>
      </c>
      <c r="O48" s="9" t="str">
        <f>_xll.SNL.Clients.Office.Excel.Functions.SPG(A48, "RD_CWOL_GLOBAL", "Issuer Credit Rating", "Local Currency LT|0")</f>
        <v>Stable</v>
      </c>
      <c r="P48" s="9" t="str">
        <f>_xll.SNL.Clients.Office.Excel.Functions.SPG(A48, "RD_RATING_ACTION_GLOBAL", "Issuer Credit Rating", "Local Currency LT|0")</f>
        <v>Upgrade | CreditWatch/Outlook (02/29/2024)</v>
      </c>
      <c r="Q48" s="10">
        <f>_xll.SNL.Clients.Office.Excel.Functions.SPG(A48, "RD_LAST_REVIEW_DATE_GLOBAL", "Issuer Credit Rating", "Local Currency LT")</f>
        <v>45475</v>
      </c>
      <c r="R48" s="10">
        <f>_xll.SNL.Clients.Office.Excel.Functions.SPG(A48, "RD_CREDIT_RATING_DATE_GLOBAL", "Issuer Credit Rating", "Local Currency LT|0")</f>
        <v>45351</v>
      </c>
      <c r="S48" s="10">
        <f>_xll.SNL.Clients.Office.Excel.Functions.SPG(A48, "RD_CREDIT_WATCH_OUTLOOK_DATE_GLOBAL", "Issuer Credit Rating", "Local Currency LT|0")</f>
        <v>45351</v>
      </c>
    </row>
    <row r="49" spans="1:19">
      <c r="A49" s="12" t="s">
        <v>1083</v>
      </c>
      <c r="B49" t="str">
        <f>_xll.SNL.Clients.Office.Excel.Functions.SPG(A49,"SP_IPO_DATE")</f>
        <v/>
      </c>
      <c r="C49" s="5">
        <f>_xll.SNL.Clients.Office.Excel.Functions.SPG(A49, "SP_VOLUME_AVG_WEEKLY_TO_SHARES_OUT", , "1M")</f>
        <v>2.6116070333325343</v>
      </c>
      <c r="D49" s="5">
        <f>_xll.SNL.Clients.Office.Excel.Functions.SPG(A49, "SP_VOLUME_AVG_WEEKLY_TO_SHARES_OUT", , "3M")</f>
        <v>2.475222632828729</v>
      </c>
      <c r="E49" s="5">
        <f>_xll.SNL.Clients.Office.Excel.Functions.SPG(A49, "SP_VOLUME_AVG_DAILY_TO_1YR_AVG_DAILY", , "1M")</f>
        <v>104.49</v>
      </c>
      <c r="F49" s="5">
        <f>_xll.SNL.Clients.Office.Excel.Functions.SPG(A49, "SP_VOLUME_AVG_DAILY_TO_1YR_AVG_DAILY", , "3M")</f>
        <v>99.03</v>
      </c>
      <c r="G49" s="9" t="str">
        <f>_xll.SNL.Clients.Office.Excel.Functions.SPG(A49, "IQ_SECTOR")</f>
        <v>Industrials</v>
      </c>
      <c r="H49" s="9" t="str">
        <f>_xll.SNL.Clients.Office.Excel.Functions.SPG(A49, "IQ_INDUSTRY_GROUP")</f>
        <v>Capital Goods</v>
      </c>
      <c r="I49" s="9" t="str">
        <f>_xll.SNL.Clients.Office.Excel.Functions.SPG(A49, "IQ_INDUSTRY")</f>
        <v>Construction and Engineering</v>
      </c>
      <c r="J49" s="9" t="str">
        <f>_xll.SNL.Clients.Office.Excel.Functions.SPG(A49, "IQ_PRIMARY_INDUSTRY")</f>
        <v>Construction and Engineering</v>
      </c>
      <c r="K49" s="9" t="str">
        <f>_xll.SNL.Clients.Office.Excel.Functions.SPG(A49, "NAICS_CODE", "Primary")</f>
        <v>237 - Heavy and Civil Engineering Construction</v>
      </c>
      <c r="L49" s="9" t="str">
        <f>_xll.SNL.Clients.Office.Excel.Functions.SPG(A49, "SP_TOPICTAG")</f>
        <v>Freight Service; Industrial Automation; Marine Transportation; Disposal and Recycling; Sensors; Smart Cities</v>
      </c>
      <c r="M49" s="5">
        <f>_xll.SNL.Clients.Office.Excel.Functions.SPG(A49, "SP_PCT_SHARES_OWNED_ALL_INSTITUTIONS")</f>
        <v>90.76</v>
      </c>
      <c r="N49" s="9" t="str">
        <f>_xll.SNL.Clients.Office.Excel.Functions.SPG(A49, "RD_CREDIT_RATING_GLOBAL", "Issuer Credit Rating", "Local Currency LT|0")</f>
        <v>BB</v>
      </c>
      <c r="O49" s="9" t="str">
        <f>_xll.SNL.Clients.Office.Excel.Functions.SPG(A49, "RD_CWOL_GLOBAL", "Issuer Credit Rating", "Local Currency LT|0")</f>
        <v>Negative</v>
      </c>
      <c r="P49" s="9" t="str">
        <f>_xll.SNL.Clients.Office.Excel.Functions.SPG(A49, "RD_RATING_ACTION_GLOBAL", "Issuer Credit Rating", "Local Currency LT|0")</f>
        <v>CreditWatch/Outlook (08/06/2024)</v>
      </c>
      <c r="Q49" s="10">
        <f>_xll.SNL.Clients.Office.Excel.Functions.SPG(A49, "RD_LAST_REVIEW_DATE_GLOBAL", "Issuer Credit Rating", "Local Currency LT")</f>
        <v>45510</v>
      </c>
      <c r="R49" s="10">
        <f>_xll.SNL.Clients.Office.Excel.Functions.SPG(A49, "RD_CREDIT_RATING_DATE_GLOBAL", "Issuer Credit Rating", "Local Currency LT|0")</f>
        <v>44284</v>
      </c>
      <c r="S49" s="10">
        <f>_xll.SNL.Clients.Office.Excel.Functions.SPG(A49, "RD_CREDIT_WATCH_OUTLOOK_DATE_GLOBAL", "Issuer Credit Rating", "Local Currency LT|0")</f>
        <v>45510</v>
      </c>
    </row>
    <row r="50" spans="1:19">
      <c r="A50" s="12" t="s">
        <v>1084</v>
      </c>
      <c r="B50" s="10">
        <f>_xll.SNL.Clients.Office.Excel.Functions.SPG(A50,"SP_IPO_DATE")</f>
        <v>43173</v>
      </c>
      <c r="C50" s="5">
        <f>_xll.SNL.Clients.Office.Excel.Functions.SPG(A50, "SP_VOLUME_AVG_WEEKLY_TO_SHARES_OUT", , "1M")</f>
        <v>3.5494575494631664</v>
      </c>
      <c r="D50" s="5">
        <f>_xll.SNL.Clients.Office.Excel.Functions.SPG(A50, "SP_VOLUME_AVG_WEEKLY_TO_SHARES_OUT", , "3M")</f>
        <v>3.6172955090109338</v>
      </c>
      <c r="E50" s="5">
        <f>_xll.SNL.Clients.Office.Excel.Functions.SPG(A50, "SP_VOLUME_AVG_DAILY_TO_1YR_AVG_DAILY", , "1M")</f>
        <v>91.7</v>
      </c>
      <c r="F50" s="5">
        <f>_xll.SNL.Clients.Office.Excel.Functions.SPG(A50, "SP_VOLUME_AVG_DAILY_TO_1YR_AVG_DAILY", , "3M")</f>
        <v>93.46</v>
      </c>
      <c r="G50" s="9" t="str">
        <f>_xll.SNL.Clients.Office.Excel.Functions.SPG(A50, "IQ_SECTOR")</f>
        <v>Health Care</v>
      </c>
      <c r="H50" s="9" t="str">
        <f>_xll.SNL.Clients.Office.Excel.Functions.SPG(A50, "IQ_INDUSTRY_GROUP")</f>
        <v>Pharmaceuticals, Biotechnology and Life Sciences</v>
      </c>
      <c r="I50" s="9" t="str">
        <f>_xll.SNL.Clients.Office.Excel.Functions.SPG(A50, "IQ_INDUSTRY")</f>
        <v>Biotechnology</v>
      </c>
      <c r="J50" s="9" t="str">
        <f>_xll.SNL.Clients.Office.Excel.Functions.SPG(A50, "IQ_PRIMARY_INDUSTRY")</f>
        <v>Biotechnology</v>
      </c>
      <c r="K50" s="9" t="str">
        <f>_xll.SNL.Clients.Office.Excel.Functions.SPG(A50, "NAICS_CODE", "Primary")</f>
        <v>325414 - Biological Product (except Diagnostic) Manufacturing</v>
      </c>
      <c r="L50" s="9" t="str">
        <f>_xll.SNL.Clients.Office.Excel.Functions.SPG(A50, "SP_TOPICTAG")</f>
        <v>Genetics; Gastroenterology; Hematology; Immunology; Inflammation; Oncology; Respiratory</v>
      </c>
      <c r="M50" s="5">
        <f>_xll.SNL.Clients.Office.Excel.Functions.SPG(A50, "SP_PCT_SHARES_OWNED_ALL_INSTITUTIONS")</f>
        <v>58.47</v>
      </c>
      <c r="N50" s="9" t="str">
        <f>_xll.SNL.Clients.Office.Excel.Functions.SPG(A50, "RD_CREDIT_RATING_GLOBAL", "Issuer Credit Rating", "Local Currency LT|0")</f>
        <v/>
      </c>
      <c r="O50" s="9" t="str">
        <f>_xll.SNL.Clients.Office.Excel.Functions.SPG(A50, "RD_CWOL_GLOBAL", "Issuer Credit Rating", "Local Currency LT|0")</f>
        <v/>
      </c>
      <c r="P50" s="9" t="str">
        <f>_xll.SNL.Clients.Office.Excel.Functions.SPG(A50, "RD_RATING_ACTION_GLOBAL", "Issuer Credit Rating", "Local Currency LT|0")</f>
        <v/>
      </c>
      <c r="Q50" s="10" t="str">
        <f>_xll.SNL.Clients.Office.Excel.Functions.SPG(A50, "RD_LAST_REVIEW_DATE_GLOBAL", "Issuer Credit Rating", "Local Currency LT")</f>
        <v/>
      </c>
      <c r="R50" s="10" t="str">
        <f>_xll.SNL.Clients.Office.Excel.Functions.SPG(A50, "RD_CREDIT_RATING_DATE_GLOBAL", "Issuer Credit Rating", "Local Currency LT|0")</f>
        <v/>
      </c>
      <c r="S50" s="10" t="str">
        <f>_xll.SNL.Clients.Office.Excel.Functions.SPG(A50, "RD_CREDIT_WATCH_OUTLOOK_DATE_GLOBAL", "Issuer Credit Rating", "Local Currency LT|0")</f>
        <v/>
      </c>
    </row>
    <row r="51" spans="1:19">
      <c r="A51" s="12" t="s">
        <v>1085</v>
      </c>
      <c r="B51" s="10">
        <f>_xll.SNL.Clients.Office.Excel.Functions.SPG(A51,"SP_IPO_DATE")</f>
        <v>43314</v>
      </c>
      <c r="C51" s="5">
        <f>_xll.SNL.Clients.Office.Excel.Functions.SPG(A51, "SP_VOLUME_AVG_WEEKLY_TO_SHARES_OUT", , "1M")</f>
        <v>3.7021894708149676</v>
      </c>
      <c r="D51" s="5">
        <f>_xll.SNL.Clients.Office.Excel.Functions.SPG(A51, "SP_VOLUME_AVG_WEEKLY_TO_SHARES_OUT", , "3M")</f>
        <v>4.2176696300591736</v>
      </c>
      <c r="E51" s="5">
        <f>_xll.SNL.Clients.Office.Excel.Functions.SPG(A51, "SP_VOLUME_AVG_DAILY_TO_1YR_AVG_DAILY", , "1M")</f>
        <v>79.63</v>
      </c>
      <c r="F51" s="5">
        <f>_xll.SNL.Clients.Office.Excel.Functions.SPG(A51, "SP_VOLUME_AVG_DAILY_TO_1YR_AVG_DAILY", , "3M")</f>
        <v>90.71</v>
      </c>
      <c r="G51" s="9" t="str">
        <f>_xll.SNL.Clients.Office.Excel.Functions.SPG(A51, "IQ_SECTOR")</f>
        <v>Information Technology</v>
      </c>
      <c r="H51" s="9" t="str">
        <f>_xll.SNL.Clients.Office.Excel.Functions.SPG(A51, "IQ_INDUSTRY_GROUP")</f>
        <v>Technology Hardware and Equipment</v>
      </c>
      <c r="I51" s="9" t="str">
        <f>_xll.SNL.Clients.Office.Excel.Functions.SPG(A51, "IQ_INDUSTRY")</f>
        <v>Electronic Equipment, Instruments and Components</v>
      </c>
      <c r="J51" s="9" t="str">
        <f>_xll.SNL.Clients.Office.Excel.Functions.SPG(A51, "IQ_PRIMARY_INDUSTRY")</f>
        <v>Electronic Equipment and Instruments</v>
      </c>
      <c r="K51" s="9" t="str">
        <f>_xll.SNL.Clients.Office.Excel.Functions.SPG(A51, "NAICS_CODE", "Primary")</f>
        <v>334519 - Other Measuring and Controlling Device Manufacturing</v>
      </c>
      <c r="L51" s="9" t="str">
        <f>_xll.SNL.Clients.Office.Excel.Functions.SPG(A51, "SP_TOPICTAG")</f>
        <v>Sensors; Smart Building; Machine Learning; Remote Access and Control; Security Management; Artificial Intelligence</v>
      </c>
      <c r="M51" s="5">
        <f>_xll.SNL.Clients.Office.Excel.Functions.SPG(A51, "SP_PCT_SHARES_OWNED_ALL_INSTITUTIONS")</f>
        <v>90.88</v>
      </c>
      <c r="N51" s="9" t="str">
        <f>_xll.SNL.Clients.Office.Excel.Functions.SPG(A51, "RD_CREDIT_RATING_GLOBAL", "Issuer Credit Rating", "Local Currency LT|0")</f>
        <v/>
      </c>
      <c r="O51" s="9" t="str">
        <f>_xll.SNL.Clients.Office.Excel.Functions.SPG(A51, "RD_CWOL_GLOBAL", "Issuer Credit Rating", "Local Currency LT|0")</f>
        <v/>
      </c>
      <c r="P51" s="9" t="str">
        <f>_xll.SNL.Clients.Office.Excel.Functions.SPG(A51, "RD_RATING_ACTION_GLOBAL", "Issuer Credit Rating", "Local Currency LT|0")</f>
        <v/>
      </c>
      <c r="Q51" s="10" t="str">
        <f>_xll.SNL.Clients.Office.Excel.Functions.SPG(A51, "RD_LAST_REVIEW_DATE_GLOBAL", "Issuer Credit Rating", "Local Currency LT")</f>
        <v/>
      </c>
      <c r="R51" s="10" t="str">
        <f>_xll.SNL.Clients.Office.Excel.Functions.SPG(A51, "RD_CREDIT_RATING_DATE_GLOBAL", "Issuer Credit Rating", "Local Currency LT|0")</f>
        <v/>
      </c>
      <c r="S51" s="10" t="str">
        <f>_xll.SNL.Clients.Office.Excel.Functions.SPG(A51, "RD_CREDIT_WATCH_OUTLOOK_DATE_GLOBAL", "Issuer Credit Rating", "Local Currency LT|0")</f>
        <v/>
      </c>
    </row>
    <row r="52" spans="1:19">
      <c r="A52" s="12" t="s">
        <v>1086</v>
      </c>
      <c r="B52" s="10">
        <f>_xll.SNL.Clients.Office.Excel.Functions.SPG(A52,"SP_IPO_DATE")</f>
        <v>41401</v>
      </c>
      <c r="C52" s="5">
        <f>_xll.SNL.Clients.Office.Excel.Functions.SPG(A52, "SP_VOLUME_AVG_WEEKLY_TO_SHARES_OUT", , "1M")</f>
        <v>4.0055127255892176</v>
      </c>
      <c r="D52" s="5">
        <f>_xll.SNL.Clients.Office.Excel.Functions.SPG(A52, "SP_VOLUME_AVG_WEEKLY_TO_SHARES_OUT", , "3M")</f>
        <v>4.6876925927644075</v>
      </c>
      <c r="E52" s="5">
        <f>_xll.SNL.Clients.Office.Excel.Functions.SPG(A52, "SP_VOLUME_AVG_DAILY_TO_1YR_AVG_DAILY", , "1M")</f>
        <v>114.05</v>
      </c>
      <c r="F52" s="5">
        <f>_xll.SNL.Clients.Office.Excel.Functions.SPG(A52, "SP_VOLUME_AVG_DAILY_TO_1YR_AVG_DAILY", , "3M")</f>
        <v>133.47999999999999</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Diversified REITs</v>
      </c>
      <c r="J52" s="9" t="str">
        <f>_xll.SNL.Clients.Office.Excel.Functions.SPG(A52, "IQ_PRIMARY_INDUSTRY")</f>
        <v>Diversified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91.27</v>
      </c>
      <c r="N52" s="9" t="str">
        <f>_xll.SNL.Clients.Office.Excel.Functions.SPG(A52, "RD_CREDIT_RATING_GLOBAL", "Issuer Credit Rating", "Local Currency LT|0")</f>
        <v/>
      </c>
      <c r="O52" s="9" t="str">
        <f>_xll.SNL.Clients.Office.Excel.Functions.SPG(A52, "RD_CWOL_GLOBAL", "Issuer Credit Rating", "Local Currency LT|0")</f>
        <v/>
      </c>
      <c r="P52" s="9" t="str">
        <f>_xll.SNL.Clients.Office.Excel.Functions.SPG(A52, "RD_RATING_ACTION_GLOBAL", "Issuer Credit Rating", "Local Currency LT|0")</f>
        <v/>
      </c>
      <c r="Q52" s="10" t="str">
        <f>_xll.SNL.Clients.Office.Excel.Functions.SPG(A52, "RD_LAST_REVIEW_DATE_GLOBAL", "Issuer Credit Rating", "Local Currency LT")</f>
        <v/>
      </c>
      <c r="R52" s="10" t="str">
        <f>_xll.SNL.Clients.Office.Excel.Functions.SPG(A52, "RD_CREDIT_RATING_DATE_GLOBAL", "Issuer Credit Rating", "Local Currency LT|0")</f>
        <v/>
      </c>
      <c r="S52" s="10" t="str">
        <f>_xll.SNL.Clients.Office.Excel.Functions.SPG(A52, "RD_CREDIT_WATCH_OUTLOOK_DATE_GLOBAL", "Issuer Credit Rating", "Local Currency LT|0")</f>
        <v/>
      </c>
    </row>
    <row r="53" spans="1:19">
      <c r="A53" s="12" t="s">
        <v>1087</v>
      </c>
      <c r="B53" t="str">
        <f>_xll.SNL.Clients.Office.Excel.Functions.SPG(A53,"SP_IPO_DATE")</f>
        <v/>
      </c>
      <c r="C53" s="5">
        <f>_xll.SNL.Clients.Office.Excel.Functions.SPG(A53, "SP_VOLUME_AVG_WEEKLY_TO_SHARES_OUT", , "1M")</f>
        <v>19.547583868959236</v>
      </c>
      <c r="D53" s="5">
        <f>_xll.SNL.Clients.Office.Excel.Functions.SPG(A53, "SP_VOLUME_AVG_WEEKLY_TO_SHARES_OUT", , "3M")</f>
        <v>17.561036898742149</v>
      </c>
      <c r="E53" s="5">
        <f>_xll.SNL.Clients.Office.Excel.Functions.SPG(A53, "SP_VOLUME_AVG_DAILY_TO_1YR_AVG_DAILY", , "1M")</f>
        <v>160.13999999999999</v>
      </c>
      <c r="F53" s="5">
        <f>_xll.SNL.Clients.Office.Excel.Functions.SPG(A53, "SP_VOLUME_AVG_DAILY_TO_1YR_AVG_DAILY", , "3M")</f>
        <v>143.86000000000001</v>
      </c>
      <c r="G53" s="9" t="str">
        <f>_xll.SNL.Clients.Office.Excel.Functions.SPG(A53, "IQ_SECTOR")</f>
        <v>Financials</v>
      </c>
      <c r="H53" s="9" t="str">
        <f>_xll.SNL.Clients.Office.Excel.Functions.SPG(A53, "IQ_INDUSTRY_GROUP")</f>
        <v>Financial Services</v>
      </c>
      <c r="I53" s="9" t="str">
        <f>_xll.SNL.Clients.Office.Excel.Functions.SPG(A53, "IQ_INDUSTRY")</f>
        <v>Mortgage Real Estate Investment Trusts (REITs)</v>
      </c>
      <c r="J53" s="9" t="str">
        <f>_xll.SNL.Clients.Office.Excel.Functions.SPG(A53, "IQ_PRIMARY_INDUSTRY")</f>
        <v>Mortgage REITs</v>
      </c>
      <c r="K53" s="9" t="str">
        <f>_xll.SNL.Clients.Office.Excel.Functions.SPG(A53, "NAICS_CODE", "Primary")</f>
        <v>525990 - Other Financial Vehicles</v>
      </c>
      <c r="L53" s="9" t="str">
        <f>_xll.SNL.Clients.Office.Excel.Functions.SPG(A53, "SP_TOPICTAG")</f>
        <v/>
      </c>
      <c r="M53" s="5">
        <f>_xll.SNL.Clients.Office.Excel.Functions.SPG(A53, "SP_PCT_SHARES_OWNED_ALL_INSTITUTIONS")</f>
        <v>53.55</v>
      </c>
      <c r="N53" s="9" t="str">
        <f>_xll.SNL.Clients.Office.Excel.Functions.SPG(A53, "RD_CREDIT_RATING_GLOBAL", "Issuer Credit Rating", "Local Currency LT|0")</f>
        <v/>
      </c>
      <c r="O53" s="9" t="str">
        <f>_xll.SNL.Clients.Office.Excel.Functions.SPG(A53, "RD_CWOL_GLOBAL", "Issuer Credit Rating", "Local Currency LT|0")</f>
        <v/>
      </c>
      <c r="P53" s="9" t="str">
        <f>_xll.SNL.Clients.Office.Excel.Functions.SPG(A53, "RD_RATING_ACTION_GLOBAL", "Issuer Credit Rating", "Local Currency LT|0")</f>
        <v/>
      </c>
      <c r="Q53" s="10" t="str">
        <f>_xll.SNL.Clients.Office.Excel.Functions.SPG(A53, "RD_LAST_REVIEW_DATE_GLOBAL", "Issuer Credit Rating", "Local Currency LT")</f>
        <v/>
      </c>
      <c r="R53" s="10" t="str">
        <f>_xll.SNL.Clients.Office.Excel.Functions.SPG(A53, "RD_CREDIT_RATING_DATE_GLOBAL", "Issuer Credit Rating", "Local Currency LT|0")</f>
        <v/>
      </c>
      <c r="S53" s="10" t="str">
        <f>_xll.SNL.Clients.Office.Excel.Functions.SPG(A53, "RD_CREDIT_WATCH_OUTLOOK_DATE_GLOBAL", "Issuer Credit Rating", "Local Currency LT|0")</f>
        <v/>
      </c>
    </row>
    <row r="54" spans="1:19">
      <c r="A54" s="12" t="s">
        <v>1088</v>
      </c>
      <c r="B54" t="str">
        <f>_xll.SNL.Clients.Office.Excel.Functions.SPG(A54,"SP_IPO_DATE")</f>
        <v/>
      </c>
      <c r="C54" s="5">
        <f>_xll.SNL.Clients.Office.Excel.Functions.SPG(A54, "SP_VOLUME_AVG_WEEKLY_TO_SHARES_OUT", , "1M")</f>
        <v>2.2652923453856331</v>
      </c>
      <c r="D54" s="5">
        <f>_xll.SNL.Clients.Office.Excel.Functions.SPG(A54, "SP_VOLUME_AVG_WEEKLY_TO_SHARES_OUT", , "3M")</f>
        <v>2.1228509777466029</v>
      </c>
      <c r="E54" s="5">
        <f>_xll.SNL.Clients.Office.Excel.Functions.SPG(A54, "SP_VOLUME_AVG_DAILY_TO_1YR_AVG_DAILY", , "1M")</f>
        <v>70.39</v>
      </c>
      <c r="F54" s="5">
        <f>_xll.SNL.Clients.Office.Excel.Functions.SPG(A54, "SP_VOLUME_AVG_DAILY_TO_1YR_AVG_DAILY", , "3M")</f>
        <v>65.959999999999994</v>
      </c>
      <c r="G54" s="9" t="str">
        <f>_xll.SNL.Clients.Office.Excel.Functions.SPG(A54, "IQ_SECTOR")</f>
        <v>Industrials</v>
      </c>
      <c r="H54" s="9" t="str">
        <f>_xll.SNL.Clients.Office.Excel.Functions.SPG(A54, "IQ_INDUSTRY_GROUP")</f>
        <v>Capital Goods</v>
      </c>
      <c r="I54" s="9" t="str">
        <f>_xll.SNL.Clients.Office.Excel.Functions.SPG(A54, "IQ_INDUSTRY")</f>
        <v>Building Products</v>
      </c>
      <c r="J54" s="9" t="str">
        <f>_xll.SNL.Clients.Office.Excel.Functions.SPG(A54, "IQ_PRIMARY_INDUSTRY")</f>
        <v>Building Products</v>
      </c>
      <c r="K54" s="9" t="str">
        <f>_xll.SNL.Clients.Office.Excel.Functions.SPG(A54, "NAICS_CODE", "Primary")</f>
        <v>332322 - Sheet Metal Work Manufacturing</v>
      </c>
      <c r="L54" s="9" t="str">
        <f>_xll.SNL.Clients.Office.Excel.Functions.SPG(A54, "SP_TOPICTAG")</f>
        <v>Biomass Energy</v>
      </c>
      <c r="M54" s="5">
        <f>_xll.SNL.Clients.Office.Excel.Functions.SPG(A54, "SP_PCT_SHARES_OWNED_ALL_INSTITUTIONS")</f>
        <v>100.94</v>
      </c>
      <c r="N54" s="9" t="str">
        <f>_xll.SNL.Clients.Office.Excel.Functions.SPG(A54, "RD_CREDIT_RATING_GLOBAL", "Issuer Credit Rating", "Local Currency LT|0")</f>
        <v>NR</v>
      </c>
      <c r="O54" s="9" t="str">
        <f>_xll.SNL.Clients.Office.Excel.Functions.SPG(A54, "RD_CWOL_GLOBAL", "Issuer Credit Rating", "Local Currency LT|0")</f>
        <v>NR</v>
      </c>
      <c r="P54" s="9" t="str">
        <f>_xll.SNL.Clients.Office.Excel.Functions.SPG(A54, "RD_RATING_ACTION_GLOBAL", "Issuer Credit Rating", "Local Currency LT|0")</f>
        <v>Not Rated | CreditWatch/Outlook (10/11/2019)</v>
      </c>
      <c r="Q54" s="10">
        <f>_xll.SNL.Clients.Office.Excel.Functions.SPG(A54, "RD_LAST_REVIEW_DATE_GLOBAL", "Issuer Credit Rating", "Local Currency LT")</f>
        <v>43749</v>
      </c>
      <c r="R54" s="10">
        <f>_xll.SNL.Clients.Office.Excel.Functions.SPG(A54, "RD_CREDIT_RATING_DATE_GLOBAL", "Issuer Credit Rating", "Local Currency LT|0")</f>
        <v>43749</v>
      </c>
      <c r="S54" s="10">
        <f>_xll.SNL.Clients.Office.Excel.Functions.SPG(A54, "RD_CREDIT_WATCH_OUTLOOK_DATE_GLOBAL", "Issuer Credit Rating", "Local Currency LT|0")</f>
        <v>43749</v>
      </c>
    </row>
    <row r="55" spans="1:19">
      <c r="A55" s="12" t="s">
        <v>1089</v>
      </c>
      <c r="B55" t="str">
        <f>_xll.SNL.Clients.Office.Excel.Functions.SPG(A55,"SP_IPO_DATE")</f>
        <v/>
      </c>
      <c r="C55" s="5">
        <f>_xll.SNL.Clients.Office.Excel.Functions.SPG(A55, "SP_VOLUME_AVG_WEEKLY_TO_SHARES_OUT", , "1M")</f>
        <v>10.573213923554491</v>
      </c>
      <c r="D55" s="5">
        <f>_xll.SNL.Clients.Office.Excel.Functions.SPG(A55, "SP_VOLUME_AVG_WEEKLY_TO_SHARES_OUT", , "3M")</f>
        <v>8.0831536249728035</v>
      </c>
      <c r="E55" s="5">
        <f>_xll.SNL.Clients.Office.Excel.Functions.SPG(A55, "SP_VOLUME_AVG_DAILY_TO_1YR_AVG_DAILY", , "1M")</f>
        <v>197.73</v>
      </c>
      <c r="F55" s="5">
        <f>_xll.SNL.Clients.Office.Excel.Functions.SPG(A55, "SP_VOLUME_AVG_DAILY_TO_1YR_AVG_DAILY", , "3M")</f>
        <v>151.16</v>
      </c>
      <c r="G55" s="9" t="str">
        <f>_xll.SNL.Clients.Office.Excel.Functions.SPG(A55, "IQ_SECTOR")</f>
        <v>Health Care</v>
      </c>
      <c r="H55" s="9" t="str">
        <f>_xll.SNL.Clients.Office.Excel.Functions.SPG(A55, "IQ_INDUSTRY_GROUP")</f>
        <v>Pharmaceuticals, Biotechnology and Life Sciences</v>
      </c>
      <c r="I55" s="9" t="str">
        <f>_xll.SNL.Clients.Office.Excel.Functions.SPG(A55, "IQ_INDUSTRY")</f>
        <v>Biotechnology</v>
      </c>
      <c r="J55" s="9" t="str">
        <f>_xll.SNL.Clients.Office.Excel.Functions.SPG(A55, "IQ_PRIMARY_INDUSTRY")</f>
        <v>Biotechnology</v>
      </c>
      <c r="K55" s="9" t="str">
        <f>_xll.SNL.Clients.Office.Excel.Functions.SPG(A55, "NAICS_CODE", "Primary")</f>
        <v>325412 - Pharmaceutical Preparation Manufacturing</v>
      </c>
      <c r="L55" s="9" t="str">
        <f>_xll.SNL.Clients.Office.Excel.Functions.SPG(A55, "SP_TOPICTAG")</f>
        <v>Genetics; Cardiovascular; Hepatology; Inflammation; Nephrology; Neurology; Respiratory</v>
      </c>
      <c r="M55" s="5">
        <f>_xll.SNL.Clients.Office.Excel.Functions.SPG(A55, "SP_PCT_SHARES_OWNED_ALL_INSTITUTIONS")</f>
        <v>70.739999999999995</v>
      </c>
      <c r="N55" s="9" t="str">
        <f>_xll.SNL.Clients.Office.Excel.Functions.SPG(A55, "RD_CREDIT_RATING_GLOBAL", "Issuer Credit Rating", "Local Currency LT|0")</f>
        <v/>
      </c>
      <c r="O55" s="9" t="str">
        <f>_xll.SNL.Clients.Office.Excel.Functions.SPG(A55, "RD_CWOL_GLOBAL", "Issuer Credit Rating", "Local Currency LT|0")</f>
        <v/>
      </c>
      <c r="P55" s="9" t="str">
        <f>_xll.SNL.Clients.Office.Excel.Functions.SPG(A55, "RD_RATING_ACTION_GLOBAL", "Issuer Credit Rating", "Local Currency LT|0")</f>
        <v/>
      </c>
      <c r="Q55" s="10" t="str">
        <f>_xll.SNL.Clients.Office.Excel.Functions.SPG(A55, "RD_LAST_REVIEW_DATE_GLOBAL", "Issuer Credit Rating", "Local Currency LT")</f>
        <v/>
      </c>
      <c r="R55" s="10" t="str">
        <f>_xll.SNL.Clients.Office.Excel.Functions.SPG(A55, "RD_CREDIT_RATING_DATE_GLOBAL", "Issuer Credit Rating", "Local Currency LT|0")</f>
        <v/>
      </c>
      <c r="S55" s="10" t="str">
        <f>_xll.SNL.Clients.Office.Excel.Functions.SPG(A55, "RD_CREDIT_WATCH_OUTLOOK_DATE_GLOBAL", "Issuer Credit Rating", "Local Currency LT|0")</f>
        <v/>
      </c>
    </row>
    <row r="56" spans="1:19">
      <c r="A56" s="12" t="s">
        <v>1090</v>
      </c>
      <c r="B56" s="10">
        <f>_xll.SNL.Clients.Office.Excel.Functions.SPG(A56,"SP_IPO_DATE")</f>
        <v>41339</v>
      </c>
      <c r="C56" s="5">
        <f>_xll.SNL.Clients.Office.Excel.Functions.SPG(A56, "SP_VOLUME_AVG_WEEKLY_TO_SHARES_OUT", , "1M")</f>
        <v>3.40423272875484</v>
      </c>
      <c r="D56" s="5">
        <f>_xll.SNL.Clients.Office.Excel.Functions.SPG(A56, "SP_VOLUME_AVG_WEEKLY_TO_SHARES_OUT", , "3M")</f>
        <v>2.9813098798950803</v>
      </c>
      <c r="E56" s="5">
        <f>_xll.SNL.Clients.Office.Excel.Functions.SPG(A56, "SP_VOLUME_AVG_DAILY_TO_1YR_AVG_DAILY", , "1M")</f>
        <v>111.08</v>
      </c>
      <c r="F56" s="5">
        <f>_xll.SNL.Clients.Office.Excel.Functions.SPG(A56, "SP_VOLUME_AVG_DAILY_TO_1YR_AVG_DAILY", , "3M")</f>
        <v>97.28</v>
      </c>
      <c r="G56" s="9" t="str">
        <f>_xll.SNL.Clients.Office.Excel.Functions.SPG(A56, "IQ_SECTOR")</f>
        <v>Financials</v>
      </c>
      <c r="H56" s="9" t="str">
        <f>_xll.SNL.Clients.Office.Excel.Functions.SPG(A56, "IQ_INDUSTRY_GROUP")</f>
        <v>Financial Services</v>
      </c>
      <c r="I56" s="9" t="str">
        <f>_xll.SNL.Clients.Office.Excel.Functions.SPG(A56, "IQ_INDUSTRY")</f>
        <v>Capital Markets</v>
      </c>
      <c r="J56" s="9" t="str">
        <f>_xll.SNL.Clients.Office.Excel.Functions.SPG(A56, "IQ_PRIMARY_INDUSTRY")</f>
        <v>Asset Management and Custody Banks</v>
      </c>
      <c r="K56" s="9" t="str">
        <f>_xll.SNL.Clients.Office.Excel.Functions.SPG(A56, "NAICS_CODE", "Primary")</f>
        <v>523940 - Portfolio Management and Investment Advice</v>
      </c>
      <c r="L56" s="9" t="str">
        <f>_xll.SNL.Clients.Office.Excel.Functions.SPG(A56, "SP_TOPICTAG")</f>
        <v/>
      </c>
      <c r="M56" s="5">
        <f>_xll.SNL.Clients.Office.Excel.Functions.SPG(A56, "SP_PCT_SHARES_OWNED_ALL_INSTITUTIONS")</f>
        <v>90.41</v>
      </c>
      <c r="N56" s="9" t="str">
        <f>_xll.SNL.Clients.Office.Excel.Functions.SPG(A56, "RD_CREDIT_RATING_GLOBAL", "Issuer Credit Rating", "Local Currency LT|0")</f>
        <v/>
      </c>
      <c r="O56" s="9" t="str">
        <f>_xll.SNL.Clients.Office.Excel.Functions.SPG(A56, "RD_CWOL_GLOBAL", "Issuer Credit Rating", "Local Currency LT|0")</f>
        <v/>
      </c>
      <c r="P56" s="9" t="str">
        <f>_xll.SNL.Clients.Office.Excel.Functions.SPG(A56, "RD_RATING_ACTION_GLOBAL", "Issuer Credit Rating", "Local Currency LT|0")</f>
        <v/>
      </c>
      <c r="Q56" s="10" t="str">
        <f>_xll.SNL.Clients.Office.Excel.Functions.SPG(A56, "RD_LAST_REVIEW_DATE_GLOBAL", "Issuer Credit Rating", "Local Currency LT")</f>
        <v/>
      </c>
      <c r="R56" s="10" t="str">
        <f>_xll.SNL.Clients.Office.Excel.Functions.SPG(A56, "RD_CREDIT_RATING_DATE_GLOBAL", "Issuer Credit Rating", "Local Currency LT|0")</f>
        <v/>
      </c>
      <c r="S56" s="10" t="str">
        <f>_xll.SNL.Clients.Office.Excel.Functions.SPG(A56, "RD_CREDIT_WATCH_OUTLOOK_DATE_GLOBAL", "Issuer Credit Rating", "Local Currency LT|0")</f>
        <v/>
      </c>
    </row>
    <row r="57" spans="1:19">
      <c r="A57" s="12" t="s">
        <v>1091</v>
      </c>
      <c r="B57" s="10">
        <f>_xll.SNL.Clients.Office.Excel.Functions.SPG(A57,"SP_IPO_DATE")</f>
        <v>34011</v>
      </c>
      <c r="C57" s="5">
        <f>_xll.SNL.Clients.Office.Excel.Functions.SPG(A57, "SP_VOLUME_AVG_WEEKLY_TO_SHARES_OUT", , "1M")</f>
        <v>4.2344440067540328</v>
      </c>
      <c r="D57" s="5">
        <f>_xll.SNL.Clients.Office.Excel.Functions.SPG(A57, "SP_VOLUME_AVG_WEEKLY_TO_SHARES_OUT", , "3M")</f>
        <v>3.5366642315666419</v>
      </c>
      <c r="E57" s="5">
        <f>_xll.SNL.Clients.Office.Excel.Functions.SPG(A57, "SP_VOLUME_AVG_DAILY_TO_1YR_AVG_DAILY", , "1M")</f>
        <v>146.21</v>
      </c>
      <c r="F57" s="5">
        <f>_xll.SNL.Clients.Office.Excel.Functions.SPG(A57, "SP_VOLUME_AVG_DAILY_TO_1YR_AVG_DAILY", , "3M")</f>
        <v>122.12</v>
      </c>
      <c r="G57" s="9" t="str">
        <f>_xll.SNL.Clients.Office.Excel.Functions.SPG(A57, "IQ_SECTOR")</f>
        <v>Health Care</v>
      </c>
      <c r="H57" s="9" t="str">
        <f>_xll.SNL.Clients.Office.Excel.Functions.SPG(A57, "IQ_INDUSTRY_GROUP")</f>
        <v>Health Care Equipment and Services</v>
      </c>
      <c r="I57" s="9" t="str">
        <f>_xll.SNL.Clients.Office.Excel.Functions.SPG(A57, "IQ_INDUSTRY")</f>
        <v>Health Care Equipment and Supplies</v>
      </c>
      <c r="J57" s="9" t="str">
        <f>_xll.SNL.Clients.Office.Excel.Functions.SPG(A57, "IQ_PRIMARY_INDUSTRY")</f>
        <v>Health Care Equipment</v>
      </c>
      <c r="K57" s="9" t="str">
        <f>_xll.SNL.Clients.Office.Excel.Functions.SPG(A57, "NAICS_CODE", "Primary")</f>
        <v>33911 - Medical Equipment and Supplies Manufacturing</v>
      </c>
      <c r="L57" s="9" t="str">
        <f>_xll.SNL.Clients.Office.Excel.Functions.SPG(A57, "SP_TOPICTAG")</f>
        <v>Health Diagnostics; Cardiovascular; Ear Nose &amp; Throat (ENT); Neurology; Orthopaedics; Surgery</v>
      </c>
      <c r="M57" s="5">
        <f>_xll.SNL.Clients.Office.Excel.Functions.SPG(A57, "SP_PCT_SHARES_OWNED_ALL_INSTITUTIONS")</f>
        <v>74.790000000000006</v>
      </c>
      <c r="N57" s="9" t="str">
        <f>_xll.SNL.Clients.Office.Excel.Functions.SPG(A57, "RD_CREDIT_RATING_GLOBAL", "Issuer Credit Rating", "Local Currency LT|0")</f>
        <v>NR</v>
      </c>
      <c r="O57" s="9" t="str">
        <f>_xll.SNL.Clients.Office.Excel.Functions.SPG(A57, "RD_CWOL_GLOBAL", "Issuer Credit Rating", "Local Currency LT|0")</f>
        <v>NR</v>
      </c>
      <c r="P57" s="9" t="str">
        <f>_xll.SNL.Clients.Office.Excel.Functions.SPG(A57, "RD_RATING_ACTION_GLOBAL", "Issuer Credit Rating", "Local Currency LT|0")</f>
        <v>Not Rated | CreditWatch/Outlook (01/24/2024)</v>
      </c>
      <c r="Q57" s="10">
        <f>_xll.SNL.Clients.Office.Excel.Functions.SPG(A57, "RD_LAST_REVIEW_DATE_GLOBAL", "Issuer Credit Rating", "Local Currency LT")</f>
        <v>45315</v>
      </c>
      <c r="R57" s="10">
        <f>_xll.SNL.Clients.Office.Excel.Functions.SPG(A57, "RD_CREDIT_RATING_DATE_GLOBAL", "Issuer Credit Rating", "Local Currency LT|0")</f>
        <v>45315</v>
      </c>
      <c r="S57" s="10">
        <f>_xll.SNL.Clients.Office.Excel.Functions.SPG(A57, "RD_CREDIT_WATCH_OUTLOOK_DATE_GLOBAL", "Issuer Credit Rating", "Local Currency LT|0")</f>
        <v>45315</v>
      </c>
    </row>
    <row r="58" spans="1:19">
      <c r="A58" s="12" t="s">
        <v>1092</v>
      </c>
      <c r="B58" s="10">
        <f>_xll.SNL.Clients.Office.Excel.Functions.SPG(A58,"SP_IPO_DATE")</f>
        <v>37328.041666666664</v>
      </c>
      <c r="C58" s="5">
        <f>_xll.SNL.Clients.Office.Excel.Functions.SPG(A58, "SP_VOLUME_AVG_WEEKLY_TO_SHARES_OUT", , "1M")</f>
        <v>5.9090785248527293</v>
      </c>
      <c r="D58" s="5">
        <f>_xll.SNL.Clients.Office.Excel.Functions.SPG(A58, "SP_VOLUME_AVG_WEEKLY_TO_SHARES_OUT", , "3M")</f>
        <v>4.6364343502613332</v>
      </c>
      <c r="E58" s="5">
        <f>_xll.SNL.Clients.Office.Excel.Functions.SPG(A58, "SP_VOLUME_AVG_DAILY_TO_1YR_AVG_DAILY", , "1M")</f>
        <v>122.75</v>
      </c>
      <c r="F58" s="5">
        <f>_xll.SNL.Clients.Office.Excel.Functions.SPG(A58, "SP_VOLUME_AVG_DAILY_TO_1YR_AVG_DAILY", , "3M")</f>
        <v>96.31</v>
      </c>
      <c r="G58" s="9" t="str">
        <f>_xll.SNL.Clients.Office.Excel.Functions.SPG(A58, "IQ_SECTOR")</f>
        <v>Consumer Discretionary</v>
      </c>
      <c r="H58" s="9" t="str">
        <f>_xll.SNL.Clients.Office.Excel.Functions.SPG(A58, "IQ_INDUSTRY_GROUP")</f>
        <v>Consumer Discretionary Distribution and Retail</v>
      </c>
      <c r="I58" s="9" t="str">
        <f>_xll.SNL.Clients.Office.Excel.Functions.SPG(A58, "IQ_INDUSTRY")</f>
        <v>Specialty Retail</v>
      </c>
      <c r="J58" s="9" t="str">
        <f>_xll.SNL.Clients.Office.Excel.Functions.SPG(A58, "IQ_PRIMARY_INDUSTRY")</f>
        <v>Automotive Retail</v>
      </c>
      <c r="K58" s="9" t="str">
        <f>_xll.SNL.Clients.Office.Excel.Functions.SPG(A58, "NAICS_CODE", "Primary")</f>
        <v>441 - Motor Vehicle and Parts Dealers</v>
      </c>
      <c r="L58" s="9" t="str">
        <f>_xll.SNL.Clients.Office.Excel.Functions.SPG(A58, "SP_TOPICTAG")</f>
        <v>Fleet Management</v>
      </c>
      <c r="M58" s="5">
        <f>_xll.SNL.Clients.Office.Excel.Functions.SPG(A58, "SP_PCT_SHARES_OWNED_ALL_INSTITUTIONS")</f>
        <v>93.58</v>
      </c>
      <c r="N58" s="9" t="str">
        <f>_xll.SNL.Clients.Office.Excel.Functions.SPG(A58, "RD_CREDIT_RATING_GLOBAL", "Issuer Credit Rating", "Local Currency LT|0")</f>
        <v>BB+</v>
      </c>
      <c r="O58" s="9" t="str">
        <f>_xll.SNL.Clients.Office.Excel.Functions.SPG(A58, "RD_CWOL_GLOBAL", "Issuer Credit Rating", "Local Currency LT|0")</f>
        <v>Stable</v>
      </c>
      <c r="P58" s="9" t="str">
        <f>_xll.SNL.Clients.Office.Excel.Functions.SPG(A58, "RD_RATING_ACTION_GLOBAL", "Issuer Credit Rating", "Local Currency LT|0")</f>
        <v>CreditWatch/Outlook (11/05/2020)</v>
      </c>
      <c r="Q58" s="10">
        <f>_xll.SNL.Clients.Office.Excel.Functions.SPG(A58, "RD_LAST_REVIEW_DATE_GLOBAL", "Issuer Credit Rating", "Local Currency LT")</f>
        <v>45463</v>
      </c>
      <c r="R58" s="10">
        <f>_xll.SNL.Clients.Office.Excel.Functions.SPG(A58, "RD_CREDIT_RATING_DATE_GLOBAL", "Issuer Credit Rating", "Local Currency LT|0")</f>
        <v>42157</v>
      </c>
      <c r="S58" s="10">
        <f>_xll.SNL.Clients.Office.Excel.Functions.SPG(A58, "RD_CREDIT_WATCH_OUTLOOK_DATE_GLOBAL", "Issuer Credit Rating", "Local Currency LT|0")</f>
        <v>44140</v>
      </c>
    </row>
    <row r="59" spans="1:19">
      <c r="A59" s="12" t="s">
        <v>1093</v>
      </c>
      <c r="B59" s="10">
        <f>_xll.SNL.Clients.Office.Excel.Functions.SPG(A59,"SP_IPO_DATE")</f>
        <v>38099</v>
      </c>
      <c r="C59" s="5">
        <f>_xll.SNL.Clients.Office.Excel.Functions.SPG(A59, "SP_VOLUME_AVG_WEEKLY_TO_SHARES_OUT", , "1M")</f>
        <v>2.0897529267266139</v>
      </c>
      <c r="D59" s="5">
        <f>_xll.SNL.Clients.Office.Excel.Functions.SPG(A59, "SP_VOLUME_AVG_WEEKLY_TO_SHARES_OUT", , "3M")</f>
        <v>2.6577918229107609</v>
      </c>
      <c r="E59" s="5">
        <f>_xll.SNL.Clients.Office.Excel.Functions.SPG(A59, "SP_VOLUME_AVG_DAILY_TO_1YR_AVG_DAILY", , "1M")</f>
        <v>58.25</v>
      </c>
      <c r="F59" s="5">
        <f>_xll.SNL.Clients.Office.Excel.Functions.SPG(A59, "SP_VOLUME_AVG_DAILY_TO_1YR_AVG_DAILY", , "3M")</f>
        <v>74.08</v>
      </c>
      <c r="G59" s="9" t="str">
        <f>_xll.SNL.Clients.Office.Excel.Functions.SPG(A59, "IQ_SECTOR")</f>
        <v>Financials</v>
      </c>
      <c r="H59" s="9" t="str">
        <f>_xll.SNL.Clients.Office.Excel.Functions.SPG(A59, "IQ_INDUSTRY_GROUP")</f>
        <v>Insurance</v>
      </c>
      <c r="I59" s="9" t="str">
        <f>_xll.SNL.Clients.Office.Excel.Functions.SPG(A59, "IQ_INDUSTRY")</f>
        <v>Insurance</v>
      </c>
      <c r="J59" s="9" t="str">
        <f>_xll.SNL.Clients.Office.Excel.Functions.SPG(A59, "IQ_PRIMARY_INDUSTRY")</f>
        <v>Property and Casualty Insurance</v>
      </c>
      <c r="K59" s="9" t="str">
        <f>_xll.SNL.Clients.Office.Excel.Functions.SPG(A59, "NAICS_CODE", "Primary")</f>
        <v>524126 - Direct Property and Casualty Insurance Carriers</v>
      </c>
      <c r="L59" s="9" t="str">
        <f>_xll.SNL.Clients.Office.Excel.Functions.SPG(A59, "SP_TOPICTAG")</f>
        <v>Consumer Lending</v>
      </c>
      <c r="M59" s="5">
        <f>_xll.SNL.Clients.Office.Excel.Functions.SPG(A59, "SP_PCT_SHARES_OWNED_ALL_INSTITUTIONS")</f>
        <v>94.33</v>
      </c>
      <c r="N59" s="9" t="str">
        <f>_xll.SNL.Clients.Office.Excel.Functions.SPG(A59, "RD_CREDIT_RATING_GLOBAL", "Issuer Credit Rating", "Local Currency LT|0")</f>
        <v>A</v>
      </c>
      <c r="O59" s="9" t="str">
        <f>_xll.SNL.Clients.Office.Excel.Functions.SPG(A59, "RD_CWOL_GLOBAL", "Issuer Credit Rating", "Local Currency LT|0")</f>
        <v>Stable</v>
      </c>
      <c r="P59" s="9" t="str">
        <f>_xll.SNL.Clients.Office.Excel.Functions.SPG(A59, "RD_RATING_ACTION_GLOBAL", "Issuer Credit Rating", "Local Currency LT|0")</f>
        <v>Upgrade | CreditWatch/Outlook (03/18/2014)</v>
      </c>
      <c r="Q59" s="10">
        <f>_xll.SNL.Clients.Office.Excel.Functions.SPG(A59, "RD_LAST_REVIEW_DATE_GLOBAL", "Issuer Credit Rating", "Local Currency LT")</f>
        <v>45440</v>
      </c>
      <c r="R59" s="10">
        <f>_xll.SNL.Clients.Office.Excel.Functions.SPG(A59, "RD_CREDIT_RATING_DATE_GLOBAL", "Issuer Credit Rating", "Local Currency LT|0")</f>
        <v>41716</v>
      </c>
      <c r="S59" s="10">
        <f>_xll.SNL.Clients.Office.Excel.Functions.SPG(A59, "RD_CREDIT_WATCH_OUTLOOK_DATE_GLOBAL", "Issuer Credit Rating", "Local Currency LT|0")</f>
        <v>41716</v>
      </c>
    </row>
    <row r="60" spans="1:19">
      <c r="A60" s="12" t="s">
        <v>1094</v>
      </c>
      <c r="B60" t="str">
        <f>_xll.SNL.Clients.Office.Excel.Functions.SPG(A60,"SP_IPO_DATE")</f>
        <v/>
      </c>
      <c r="C60" s="5">
        <f>_xll.SNL.Clients.Office.Excel.Functions.SPG(A60, "SP_VOLUME_AVG_WEEKLY_TO_SHARES_OUT", , "1M")</f>
        <v>5.0072782000348193</v>
      </c>
      <c r="D60" s="5">
        <f>_xll.SNL.Clients.Office.Excel.Functions.SPG(A60, "SP_VOLUME_AVG_WEEKLY_TO_SHARES_OUT", , "3M")</f>
        <v>3.3782213018170117</v>
      </c>
      <c r="E60" s="5">
        <f>_xll.SNL.Clients.Office.Excel.Functions.SPG(A60, "SP_VOLUME_AVG_DAILY_TO_1YR_AVG_DAILY", , "1M")</f>
        <v>148.02000000000001</v>
      </c>
      <c r="F60" s="5">
        <f>_xll.SNL.Clients.Office.Excel.Functions.SPG(A60, "SP_VOLUME_AVG_DAILY_TO_1YR_AVG_DAILY", , "3M")</f>
        <v>99.87</v>
      </c>
      <c r="G60" s="9" t="str">
        <f>_xll.SNL.Clients.Office.Excel.Functions.SPG(A60, "IQ_SECTOR")</f>
        <v>Industrials</v>
      </c>
      <c r="H60" s="9" t="str">
        <f>_xll.SNL.Clients.Office.Excel.Functions.SPG(A60, "IQ_INDUSTRY_GROUP")</f>
        <v>Capital Goods</v>
      </c>
      <c r="I60" s="9" t="str">
        <f>_xll.SNL.Clients.Office.Excel.Functions.SPG(A60, "IQ_INDUSTRY")</f>
        <v>Machinery</v>
      </c>
      <c r="J60" s="9" t="str">
        <f>_xll.SNL.Clients.Office.Excel.Functions.SPG(A60, "IQ_PRIMARY_INDUSTRY")</f>
        <v>Construction Machinery and Heavy Transportation Equipment</v>
      </c>
      <c r="K60" s="9" t="str">
        <f>_xll.SNL.Clients.Office.Excel.Functions.SPG(A60, "NAICS_CODE", "Primary")</f>
        <v>333 - Machinery Manufacturing</v>
      </c>
      <c r="L60" s="9" t="str">
        <f>_xll.SNL.Clients.Office.Excel.Functions.SPG(A60, "SP_TOPICTAG")</f>
        <v>Environmental Engineering; Fleet Management; Industrial Automation; Pollution Control; Process Automation</v>
      </c>
      <c r="M60" s="5">
        <f>_xll.SNL.Clients.Office.Excel.Functions.SPG(A60, "SP_PCT_SHARES_OWNED_ALL_INSTITUTIONS")</f>
        <v>96.2</v>
      </c>
      <c r="N60" s="9" t="str">
        <f>_xll.SNL.Clients.Office.Excel.Functions.SPG(A60, "RD_CREDIT_RATING_GLOBAL", "Issuer Credit Rating", "Local Currency LT|0")</f>
        <v/>
      </c>
      <c r="O60" s="9" t="str">
        <f>_xll.SNL.Clients.Office.Excel.Functions.SPG(A60, "RD_CWOL_GLOBAL", "Issuer Credit Rating", "Local Currency LT|0")</f>
        <v/>
      </c>
      <c r="P60" s="9" t="str">
        <f>_xll.SNL.Clients.Office.Excel.Functions.SPG(A60, "RD_RATING_ACTION_GLOBAL", "Issuer Credit Rating", "Local Currency LT|0")</f>
        <v/>
      </c>
      <c r="Q60" s="10" t="str">
        <f>_xll.SNL.Clients.Office.Excel.Functions.SPG(A60, "RD_LAST_REVIEW_DATE_GLOBAL", "Issuer Credit Rating", "Local Currency LT")</f>
        <v/>
      </c>
      <c r="R60" s="10" t="str">
        <f>_xll.SNL.Clients.Office.Excel.Functions.SPG(A60, "RD_CREDIT_RATING_DATE_GLOBAL", "Issuer Credit Rating", "Local Currency LT|0")</f>
        <v/>
      </c>
      <c r="S60" s="10" t="str">
        <f>_xll.SNL.Clients.Office.Excel.Functions.SPG(A60, "RD_CREDIT_WATCH_OUTLOOK_DATE_GLOBAL", "Issuer Credit Rating", "Local Currency LT|0")</f>
        <v/>
      </c>
    </row>
    <row r="61" spans="1:19">
      <c r="A61" s="12" t="s">
        <v>1095</v>
      </c>
      <c r="B61" t="str">
        <f>_xll.SNL.Clients.Office.Excel.Functions.SPG(A61,"SP_IPO_DATE")</f>
        <v/>
      </c>
      <c r="C61" s="5">
        <f>_xll.SNL.Clients.Office.Excel.Functions.SPG(A61, "SP_VOLUME_AVG_WEEKLY_TO_SHARES_OUT", , "1M")</f>
        <v>3.5995478333952375</v>
      </c>
      <c r="D61" s="5">
        <f>_xll.SNL.Clients.Office.Excel.Functions.SPG(A61, "SP_VOLUME_AVG_WEEKLY_TO_SHARES_OUT", , "3M")</f>
        <v>3.5438957815326417</v>
      </c>
      <c r="E61" s="5">
        <f>_xll.SNL.Clients.Office.Excel.Functions.SPG(A61, "SP_VOLUME_AVG_DAILY_TO_1YR_AVG_DAILY", , "1M")</f>
        <v>147.55000000000001</v>
      </c>
      <c r="F61" s="5">
        <f>_xll.SNL.Clients.Office.Excel.Functions.SPG(A61, "SP_VOLUME_AVG_DAILY_TO_1YR_AVG_DAILY", , "3M")</f>
        <v>145.26</v>
      </c>
      <c r="G61" s="9" t="str">
        <f>_xll.SNL.Clients.Office.Excel.Functions.SPG(A61, "IQ_SECTOR")</f>
        <v>Health Care</v>
      </c>
      <c r="H61" s="9" t="str">
        <f>_xll.SNL.Clients.Office.Excel.Functions.SPG(A61, "IQ_INDUSTRY_GROUP")</f>
        <v>Health Care Equipment and Services</v>
      </c>
      <c r="I61" s="9" t="str">
        <f>_xll.SNL.Clients.Office.Excel.Functions.SPG(A61, "IQ_INDUSTRY")</f>
        <v>Health Care Providers and Services</v>
      </c>
      <c r="J61" s="9" t="str">
        <f>_xll.SNL.Clients.Office.Excel.Functions.SPG(A61, "IQ_PRIMARY_INDUSTRY")</f>
        <v>Health Care Services</v>
      </c>
      <c r="K61" s="9" t="str">
        <f>_xll.SNL.Clients.Office.Excel.Functions.SPG(A61, "NAICS_CODE", "Primary")</f>
        <v>621 - Ambulatory Health Care Services</v>
      </c>
      <c r="L61" s="9" t="str">
        <f>_xll.SNL.Clients.Office.Excel.Functions.SPG(A61, "SP_TOPICTAG")</f>
        <v>Health Diagnostics; MHealth; Outpatient Care</v>
      </c>
      <c r="M61" s="5">
        <f>_xll.SNL.Clients.Office.Excel.Functions.SPG(A61, "SP_PCT_SHARES_OWNED_ALL_INSTITUTIONS")</f>
        <v>51.19</v>
      </c>
      <c r="N61" s="9" t="str">
        <f>_xll.SNL.Clients.Office.Excel.Functions.SPG(A61, "RD_CREDIT_RATING_GLOBAL", "Issuer Credit Rating", "Local Currency LT|0")</f>
        <v/>
      </c>
      <c r="O61" s="9" t="str">
        <f>_xll.SNL.Clients.Office.Excel.Functions.SPG(A61, "RD_CWOL_GLOBAL", "Issuer Credit Rating", "Local Currency LT|0")</f>
        <v/>
      </c>
      <c r="P61" s="9" t="str">
        <f>_xll.SNL.Clients.Office.Excel.Functions.SPG(A61, "RD_RATING_ACTION_GLOBAL", "Issuer Credit Rating", "Local Currency LT|0")</f>
        <v/>
      </c>
      <c r="Q61" s="10" t="str">
        <f>_xll.SNL.Clients.Office.Excel.Functions.SPG(A61, "RD_LAST_REVIEW_DATE_GLOBAL", "Issuer Credit Rating", "Local Currency LT")</f>
        <v/>
      </c>
      <c r="R61" s="10" t="str">
        <f>_xll.SNL.Clients.Office.Excel.Functions.SPG(A61, "RD_CREDIT_RATING_DATE_GLOBAL", "Issuer Credit Rating", "Local Currency LT|0")</f>
        <v/>
      </c>
      <c r="S61" s="10" t="str">
        <f>_xll.SNL.Clients.Office.Excel.Functions.SPG(A61, "RD_CREDIT_WATCH_OUTLOOK_DATE_GLOBAL", "Issuer Credit Rating", "Local Currency LT|0")</f>
        <v/>
      </c>
    </row>
    <row r="62" spans="1:19">
      <c r="A62" s="12" t="s">
        <v>1096</v>
      </c>
      <c r="B62" t="str">
        <f>_xll.SNL.Clients.Office.Excel.Functions.SPG(A62,"SP_IPO_DATE")</f>
        <v/>
      </c>
      <c r="C62" s="5">
        <f>_xll.SNL.Clients.Office.Excel.Functions.SPG(A62, "SP_VOLUME_AVG_WEEKLY_TO_SHARES_OUT", , "1M")</f>
        <v>5.5849380566804196</v>
      </c>
      <c r="D62" s="5">
        <f>_xll.SNL.Clients.Office.Excel.Functions.SPG(A62, "SP_VOLUME_AVG_WEEKLY_TO_SHARES_OUT", , "3M")</f>
        <v>5.0200479542387875</v>
      </c>
      <c r="E62" s="5">
        <f>_xll.SNL.Clients.Office.Excel.Functions.SPG(A62, "SP_VOLUME_AVG_DAILY_TO_1YR_AVG_DAILY", , "1M")</f>
        <v>108.64</v>
      </c>
      <c r="F62" s="5">
        <f>_xll.SNL.Clients.Office.Excel.Functions.SPG(A62, "SP_VOLUME_AVG_DAILY_TO_1YR_AVG_DAILY", , "3M")</f>
        <v>97.65</v>
      </c>
      <c r="G62" s="9" t="str">
        <f>_xll.SNL.Clients.Office.Excel.Functions.SPG(A62, "IQ_SECTOR")</f>
        <v>Materials</v>
      </c>
      <c r="H62" s="9" t="str">
        <f>_xll.SNL.Clients.Office.Excel.Functions.SPG(A62, "IQ_INDUSTRY_GROUP")</f>
        <v>Materials</v>
      </c>
      <c r="I62" s="9" t="str">
        <f>_xll.SNL.Clients.Office.Excel.Functions.SPG(A62, "IQ_INDUSTRY")</f>
        <v>Metals and Mining</v>
      </c>
      <c r="J62" s="9" t="str">
        <f>_xll.SNL.Clients.Office.Excel.Functions.SPG(A62, "IQ_PRIMARY_INDUSTRY")</f>
        <v>Steel</v>
      </c>
      <c r="K62" s="9" t="str">
        <f>_xll.SNL.Clients.Office.Excel.Functions.SPG(A62, "NAICS_CODE", "Primary")</f>
        <v>331110 - Iron and Steel Mills and Ferroalloy Manufacturing</v>
      </c>
      <c r="L62" s="9" t="str">
        <f>_xll.SNL.Clients.Office.Excel.Functions.SPG(A62, "SP_TOPICTAG")</f>
        <v>Energy Management; Energy Storage; Industrial Automation; Conventional Nuclear; Pollution Control; Passenger Aircraft Manufacturing</v>
      </c>
      <c r="M62" s="5">
        <f>_xll.SNL.Clients.Office.Excel.Functions.SPG(A62, "SP_PCT_SHARES_OWNED_ALL_INSTITUTIONS")</f>
        <v>94.61</v>
      </c>
      <c r="N62" s="9" t="str">
        <f>_xll.SNL.Clients.Office.Excel.Functions.SPG(A62, "RD_CREDIT_RATING_GLOBAL", "Issuer Credit Rating", "Local Currency LT|0")</f>
        <v>BB-</v>
      </c>
      <c r="O62" s="9" t="str">
        <f>_xll.SNL.Clients.Office.Excel.Functions.SPG(A62, "RD_CWOL_GLOBAL", "Issuer Credit Rating", "Local Currency LT|0")</f>
        <v>Positive</v>
      </c>
      <c r="P62" s="9" t="str">
        <f>_xll.SNL.Clients.Office.Excel.Functions.SPG(A62, "RD_RATING_ACTION_GLOBAL", "Issuer Credit Rating", "Local Currency LT|0")</f>
        <v>Upgrade | CreditWatch/Outlook (07/31/2024)</v>
      </c>
      <c r="Q62" s="10">
        <f>_xll.SNL.Clients.Office.Excel.Functions.SPG(A62, "RD_LAST_REVIEW_DATE_GLOBAL", "Issuer Credit Rating", "Local Currency LT")</f>
        <v>45558</v>
      </c>
      <c r="R62" s="10">
        <f>_xll.SNL.Clients.Office.Excel.Functions.SPG(A62, "RD_CREDIT_RATING_DATE_GLOBAL", "Issuer Credit Rating", "Local Currency LT|0")</f>
        <v>45504</v>
      </c>
      <c r="S62" s="10">
        <f>_xll.SNL.Clients.Office.Excel.Functions.SPG(A62, "RD_CREDIT_WATCH_OUTLOOK_DATE_GLOBAL", "Issuer Credit Rating", "Local Currency LT|0")</f>
        <v>45504</v>
      </c>
    </row>
    <row r="63" spans="1:19">
      <c r="A63" s="12" t="s">
        <v>1097</v>
      </c>
      <c r="B63" t="str">
        <f>_xll.SNL.Clients.Office.Excel.Functions.SPG(A63,"SP_IPO_DATE")</f>
        <v/>
      </c>
      <c r="C63" s="5">
        <f>_xll.SNL.Clients.Office.Excel.Functions.SPG(A63, "SP_VOLUME_AVG_WEEKLY_TO_SHARES_OUT", , "1M")</f>
        <v>5.3309951565866713</v>
      </c>
      <c r="D63" s="5">
        <f>_xll.SNL.Clients.Office.Excel.Functions.SPG(A63, "SP_VOLUME_AVG_WEEKLY_TO_SHARES_OUT", , "3M")</f>
        <v>4.8937094460562864</v>
      </c>
      <c r="E63" s="5">
        <f>_xll.SNL.Clients.Office.Excel.Functions.SPG(A63, "SP_VOLUME_AVG_DAILY_TO_1YR_AVG_DAILY", , "1M")</f>
        <v>152.33000000000001</v>
      </c>
      <c r="F63" s="5">
        <f>_xll.SNL.Clients.Office.Excel.Functions.SPG(A63, "SP_VOLUME_AVG_DAILY_TO_1YR_AVG_DAILY", , "3M")</f>
        <v>139.84</v>
      </c>
      <c r="G63" s="9" t="str">
        <f>_xll.SNL.Clients.Office.Excel.Functions.SPG(A63, "IQ_SECTOR")</f>
        <v>Financials</v>
      </c>
      <c r="H63" s="9" t="str">
        <f>_xll.SNL.Clients.Office.Excel.Functions.SPG(A63, "IQ_INDUSTRY_GROUP")</f>
        <v>Banks</v>
      </c>
      <c r="I63" s="9" t="str">
        <f>_xll.SNL.Clients.Office.Excel.Functions.SPG(A63, "IQ_INDUSTRY")</f>
        <v>Banks</v>
      </c>
      <c r="J63" s="9" t="str">
        <f>_xll.SNL.Clients.Office.Excel.Functions.SPG(A63, "IQ_PRIMARY_INDUSTRY")</f>
        <v>Regional Banks</v>
      </c>
      <c r="K63" s="9" t="str">
        <f>_xll.SNL.Clients.Office.Excel.Functions.SPG(A63, "NAICS_CODE", "Primary")</f>
        <v>522110 - Commercial Banking</v>
      </c>
      <c r="L63" s="9" t="str">
        <f>_xll.SNL.Clients.Office.Excel.Functions.SPG(A63, "SP_TOPICTAG")</f>
        <v>Consumer Lending</v>
      </c>
      <c r="M63" s="5">
        <f>_xll.SNL.Clients.Office.Excel.Functions.SPG(A63, "SP_PCT_SHARES_OWNED_ALL_INSTITUTIONS")</f>
        <v>78.569999999999993</v>
      </c>
      <c r="N63" s="9" t="str">
        <f>_xll.SNL.Clients.Office.Excel.Functions.SPG(A63, "RD_CREDIT_RATING_GLOBAL", "Issuer Credit Rating", "Local Currency LT|0")</f>
        <v/>
      </c>
      <c r="O63" s="9" t="str">
        <f>_xll.SNL.Clients.Office.Excel.Functions.SPG(A63, "RD_CWOL_GLOBAL", "Issuer Credit Rating", "Local Currency LT|0")</f>
        <v/>
      </c>
      <c r="P63" s="9" t="str">
        <f>_xll.SNL.Clients.Office.Excel.Functions.SPG(A63, "RD_RATING_ACTION_GLOBAL", "Issuer Credit Rating", "Local Currency LT|0")</f>
        <v/>
      </c>
      <c r="Q63" s="10" t="str">
        <f>_xll.SNL.Clients.Office.Excel.Functions.SPG(A63, "RD_LAST_REVIEW_DATE_GLOBAL", "Issuer Credit Rating", "Local Currency LT")</f>
        <v/>
      </c>
      <c r="R63" s="10" t="str">
        <f>_xll.SNL.Clients.Office.Excel.Functions.SPG(A63, "RD_CREDIT_RATING_DATE_GLOBAL", "Issuer Credit Rating", "Local Currency LT|0")</f>
        <v/>
      </c>
      <c r="S63" s="10" t="str">
        <f>_xll.SNL.Clients.Office.Excel.Functions.SPG(A63, "RD_CREDIT_WATCH_OUTLOOK_DATE_GLOBAL", "Issuer Credit Rating", "Local Currency LT|0")</f>
        <v/>
      </c>
    </row>
    <row r="64" spans="1:19">
      <c r="A64" s="12" t="s">
        <v>1098</v>
      </c>
      <c r="B64" s="10">
        <f>_xll.SNL.Clients.Office.Excel.Functions.SPG(A64,"SP_IPO_DATE")</f>
        <v>44993</v>
      </c>
      <c r="C64" s="5">
        <f>_xll.SNL.Clients.Office.Excel.Functions.SPG(A64, "SP_VOLUME_AVG_WEEKLY_TO_SHARES_OUT", , "1M")</f>
        <v>7.8364294587496204</v>
      </c>
      <c r="D64" s="5">
        <f>_xll.SNL.Clients.Office.Excel.Functions.SPG(A64, "SP_VOLUME_AVG_WEEKLY_TO_SHARES_OUT", , "3M")</f>
        <v>6.0732989089095506</v>
      </c>
      <c r="E64" s="5">
        <f>_xll.SNL.Clients.Office.Excel.Functions.SPG(A64, "SP_VOLUME_AVG_DAILY_TO_1YR_AVG_DAILY", , "1M")</f>
        <v>177.76</v>
      </c>
      <c r="F64" s="5">
        <f>_xll.SNL.Clients.Office.Excel.Functions.SPG(A64, "SP_VOLUME_AVG_DAILY_TO_1YR_AVG_DAILY", , "3M")</f>
        <v>137.76</v>
      </c>
      <c r="G64" s="9" t="str">
        <f>_xll.SNL.Clients.Office.Excel.Functions.SPG(A64, "IQ_SECTOR")</f>
        <v>Energy</v>
      </c>
      <c r="H64" s="9" t="str">
        <f>_xll.SNL.Clients.Office.Excel.Functions.SPG(A64, "IQ_INDUSTRY_GROUP")</f>
        <v>Energy</v>
      </c>
      <c r="I64" s="9" t="str">
        <f>_xll.SNL.Clients.Office.Excel.Functions.SPG(A64, "IQ_INDUSTRY")</f>
        <v>Energy Equipment and Services</v>
      </c>
      <c r="J64" s="9" t="str">
        <f>_xll.SNL.Clients.Office.Excel.Functions.SPG(A64, "IQ_PRIMARY_INDUSTRY")</f>
        <v>Oil and Gas Equipment and Services</v>
      </c>
      <c r="K64" s="9" t="str">
        <f>_xll.SNL.Clients.Office.Excel.Functions.SPG(A64, "NAICS_CODE", "Primary")</f>
        <v>213115 - Support Activities for Nonmetallic Minerals (except Fuels) Mining</v>
      </c>
      <c r="L64" s="9" t="str">
        <f>_xll.SNL.Clients.Office.Excel.Functions.SPG(A64, "SP_TOPICTAG")</f>
        <v/>
      </c>
      <c r="M64" s="5">
        <f>_xll.SNL.Clients.Office.Excel.Functions.SPG(A64, "SP_PCT_SHARES_OWNED_ALL_INSTITUTIONS")</f>
        <v>71.709999999999994</v>
      </c>
      <c r="N64" s="9" t="str">
        <f>_xll.SNL.Clients.Office.Excel.Functions.SPG(A64, "RD_CREDIT_RATING_GLOBAL", "Issuer Credit Rating", "Local Currency LT|0")</f>
        <v/>
      </c>
      <c r="O64" s="9" t="str">
        <f>_xll.SNL.Clients.Office.Excel.Functions.SPG(A64, "RD_CWOL_GLOBAL", "Issuer Credit Rating", "Local Currency LT|0")</f>
        <v/>
      </c>
      <c r="P64" s="9" t="str">
        <f>_xll.SNL.Clients.Office.Excel.Functions.SPG(A64, "RD_RATING_ACTION_GLOBAL", "Issuer Credit Rating", "Local Currency LT|0")</f>
        <v/>
      </c>
      <c r="Q64" s="10" t="str">
        <f>_xll.SNL.Clients.Office.Excel.Functions.SPG(A64, "RD_LAST_REVIEW_DATE_GLOBAL", "Issuer Credit Rating", "Local Currency LT")</f>
        <v/>
      </c>
      <c r="R64" s="10" t="str">
        <f>_xll.SNL.Clients.Office.Excel.Functions.SPG(A64, "RD_CREDIT_RATING_DATE_GLOBAL", "Issuer Credit Rating", "Local Currency LT|0")</f>
        <v/>
      </c>
      <c r="S64" s="10" t="str">
        <f>_xll.SNL.Clients.Office.Excel.Functions.SPG(A64, "RD_CREDIT_WATCH_OUTLOOK_DATE_GLOBAL", "Issuer Credit Rating", "Local Currency LT|0")</f>
        <v/>
      </c>
    </row>
    <row r="65" spans="1:19">
      <c r="A65" s="12" t="s">
        <v>1099</v>
      </c>
      <c r="B65" t="str">
        <f>_xll.SNL.Clients.Office.Excel.Functions.SPG(A65,"SP_IPO_DATE")</f>
        <v/>
      </c>
      <c r="C65" s="5">
        <f>_xll.SNL.Clients.Office.Excel.Functions.SPG(A65, "SP_VOLUME_AVG_WEEKLY_TO_SHARES_OUT", , "1M")</f>
        <v>6.9093346346550675</v>
      </c>
      <c r="D65" s="5">
        <f>_xll.SNL.Clients.Office.Excel.Functions.SPG(A65, "SP_VOLUME_AVG_WEEKLY_TO_SHARES_OUT", , "3M")</f>
        <v>5.2375256455639789</v>
      </c>
      <c r="E65" s="5">
        <f>_xll.SNL.Clients.Office.Excel.Functions.SPG(A65, "SP_VOLUME_AVG_DAILY_TO_1YR_AVG_DAILY", , "1M")</f>
        <v>213.38</v>
      </c>
      <c r="F65" s="5">
        <f>_xll.SNL.Clients.Office.Excel.Functions.SPG(A65, "SP_VOLUME_AVG_DAILY_TO_1YR_AVG_DAILY", , "3M")</f>
        <v>161.75</v>
      </c>
      <c r="G65" s="9" t="str">
        <f>_xll.SNL.Clients.Office.Excel.Functions.SPG(A65, "IQ_SECTOR")</f>
        <v>Health Care</v>
      </c>
      <c r="H65" s="9" t="str">
        <f>_xll.SNL.Clients.Office.Excel.Functions.SPG(A65, "IQ_INDUSTRY_GROUP")</f>
        <v>Health Care Equipment and Services</v>
      </c>
      <c r="I65" s="9" t="str">
        <f>_xll.SNL.Clients.Office.Excel.Functions.SPG(A65, "IQ_INDUSTRY")</f>
        <v>Health Care Equipment and Supplies</v>
      </c>
      <c r="J65" s="9" t="str">
        <f>_xll.SNL.Clients.Office.Excel.Functions.SPG(A65, "IQ_PRIMARY_INDUSTRY")</f>
        <v>Health Care Supplies</v>
      </c>
      <c r="K65" s="9" t="str">
        <f>_xll.SNL.Clients.Office.Excel.Functions.SPG(A65, "NAICS_CODE", "Primary")</f>
        <v>33911 - Medical Equipment and Supplies Manufacturing</v>
      </c>
      <c r="L65" s="9" t="str">
        <f>_xll.SNL.Clients.Office.Excel.Functions.SPG(A65, "SP_TOPICTAG")</f>
        <v>Health Diagnostics; Gastroenterology; Orthopaedics; Pain Management; Respiratory</v>
      </c>
      <c r="M65" s="5">
        <f>_xll.SNL.Clients.Office.Excel.Functions.SPG(A65, "SP_PCT_SHARES_OWNED_ALL_INSTITUTIONS")</f>
        <v>94.47</v>
      </c>
      <c r="N65" s="9" t="str">
        <f>_xll.SNL.Clients.Office.Excel.Functions.SPG(A65, "RD_CREDIT_RATING_GLOBAL", "Issuer Credit Rating", "Local Currency LT|0")</f>
        <v>NR</v>
      </c>
      <c r="O65" s="9" t="str">
        <f>_xll.SNL.Clients.Office.Excel.Functions.SPG(A65, "RD_CWOL_GLOBAL", "Issuer Credit Rating", "Local Currency LT|0")</f>
        <v>NR</v>
      </c>
      <c r="P65" s="9" t="str">
        <f>_xll.SNL.Clients.Office.Excel.Functions.SPG(A65, "RD_RATING_ACTION_GLOBAL", "Issuer Credit Rating", "Local Currency LT|0")</f>
        <v>Not Rated | CreditWatch/Outlook (01/08/2021)</v>
      </c>
      <c r="Q65" s="10">
        <f>_xll.SNL.Clients.Office.Excel.Functions.SPG(A65, "RD_LAST_REVIEW_DATE_GLOBAL", "Issuer Credit Rating", "Local Currency LT")</f>
        <v>44204</v>
      </c>
      <c r="R65" s="10">
        <f>_xll.SNL.Clients.Office.Excel.Functions.SPG(A65, "RD_CREDIT_RATING_DATE_GLOBAL", "Issuer Credit Rating", "Local Currency LT|0")</f>
        <v>44204</v>
      </c>
      <c r="S65" s="10">
        <f>_xll.SNL.Clients.Office.Excel.Functions.SPG(A65, "RD_CREDIT_WATCH_OUTLOOK_DATE_GLOBAL", "Issuer Credit Rating", "Local Currency LT|0")</f>
        <v>44204</v>
      </c>
    </row>
    <row r="66" spans="1:19">
      <c r="A66" s="12" t="s">
        <v>1100</v>
      </c>
      <c r="B66" t="str">
        <f>_xll.SNL.Clients.Office.Excel.Functions.SPG(A66,"SP_IPO_DATE")</f>
        <v/>
      </c>
      <c r="C66" s="5">
        <f>_xll.SNL.Clients.Office.Excel.Functions.SPG(A66, "SP_VOLUME_AVG_WEEKLY_TO_SHARES_OUT", , "1M")</f>
        <v>2.7529460565860373</v>
      </c>
      <c r="D66" s="5">
        <f>_xll.SNL.Clients.Office.Excel.Functions.SPG(A66, "SP_VOLUME_AVG_WEEKLY_TO_SHARES_OUT", , "3M")</f>
        <v>3.1738945494995785</v>
      </c>
      <c r="E66" s="5">
        <f>_xll.SNL.Clients.Office.Excel.Functions.SPG(A66, "SP_VOLUME_AVG_DAILY_TO_1YR_AVG_DAILY", , "1M")</f>
        <v>87.84</v>
      </c>
      <c r="F66" s="5">
        <f>_xll.SNL.Clients.Office.Excel.Functions.SPG(A66, "SP_VOLUME_AVG_DAILY_TO_1YR_AVG_DAILY", , "3M")</f>
        <v>101.27</v>
      </c>
      <c r="G66" s="9" t="str">
        <f>_xll.SNL.Clients.Office.Excel.Functions.SPG(A66, "IQ_SECTOR")</f>
        <v>Utilities</v>
      </c>
      <c r="H66" s="9" t="str">
        <f>_xll.SNL.Clients.Office.Excel.Functions.SPG(A66, "IQ_INDUSTRY_GROUP")</f>
        <v>Utilities</v>
      </c>
      <c r="I66" s="9" t="str">
        <f>_xll.SNL.Clients.Office.Excel.Functions.SPG(A66, "IQ_INDUSTRY")</f>
        <v>Multi-Utilities</v>
      </c>
      <c r="J66" s="9" t="str">
        <f>_xll.SNL.Clients.Office.Excel.Functions.SPG(A66, "IQ_PRIMARY_INDUSTRY")</f>
        <v>Multi-Utilities</v>
      </c>
      <c r="K66" s="9" t="str">
        <f>_xll.SNL.Clients.Office.Excel.Functions.SPG(A66, "NAICS_CODE", "Primary")</f>
        <v>2211 - Electric Power Generation, Transmission and Distribution</v>
      </c>
      <c r="L66" s="9" t="str">
        <f>_xll.SNL.Clients.Office.Excel.Functions.SPG(A66, "SP_TOPICTAG")</f>
        <v>Clean Energy; Energy Efficiency; Energy Management; Energy Storage; Smart Energy; Biomass Energy; Power Grid; Onshore and Offshore Wind</v>
      </c>
      <c r="M66" s="5">
        <f>_xll.SNL.Clients.Office.Excel.Functions.SPG(A66, "SP_PCT_SHARES_OWNED_ALL_INSTITUTIONS")</f>
        <v>87.7</v>
      </c>
      <c r="N66" s="9" t="str">
        <f>_xll.SNL.Clients.Office.Excel.Functions.SPG(A66, "RD_CREDIT_RATING_GLOBAL", "Issuer Credit Rating", "Local Currency LT|0")</f>
        <v>BBB</v>
      </c>
      <c r="O66" s="9" t="str">
        <f>_xll.SNL.Clients.Office.Excel.Functions.SPG(A66, "RD_CWOL_GLOBAL", "Issuer Credit Rating", "Local Currency LT|0")</f>
        <v>Negative</v>
      </c>
      <c r="P66" s="9" t="str">
        <f>_xll.SNL.Clients.Office.Excel.Functions.SPG(A66, "RD_RATING_ACTION_GLOBAL", "Issuer Credit Rating", "Local Currency LT|0")</f>
        <v>CreditWatch/Outlook (11/11/2022)</v>
      </c>
      <c r="Q66" s="10">
        <f>_xll.SNL.Clients.Office.Excel.Functions.SPG(A66, "RD_LAST_REVIEW_DATE_GLOBAL", "Issuer Credit Rating", "Local Currency LT")</f>
        <v>45440</v>
      </c>
      <c r="R66" s="10">
        <f>_xll.SNL.Clients.Office.Excel.Functions.SPG(A66, "RD_CREDIT_RATING_DATE_GLOBAL", "Issuer Credit Rating", "Local Currency LT|0")</f>
        <v>40604</v>
      </c>
      <c r="S66" s="10">
        <f>_xll.SNL.Clients.Office.Excel.Functions.SPG(A66, "RD_CREDIT_WATCH_OUTLOOK_DATE_GLOBAL", "Issuer Credit Rating", "Local Currency LT|0")</f>
        <v>44876</v>
      </c>
    </row>
    <row r="67" spans="1:19">
      <c r="A67" s="12" t="s">
        <v>1101</v>
      </c>
      <c r="B67" s="10">
        <f>_xll.SNL.Clients.Office.Excel.Functions.SPG(A67,"SP_IPO_DATE")</f>
        <v>36717</v>
      </c>
      <c r="C67" s="5">
        <f>_xll.SNL.Clients.Office.Excel.Functions.SPG(A67, "SP_VOLUME_AVG_WEEKLY_TO_SHARES_OUT", , "1M")</f>
        <v>9.0216970499573357</v>
      </c>
      <c r="D67" s="5">
        <f>_xll.SNL.Clients.Office.Excel.Functions.SPG(A67, "SP_VOLUME_AVG_WEEKLY_TO_SHARES_OUT", , "3M")</f>
        <v>9.5219626797697092</v>
      </c>
      <c r="E67" s="5">
        <f>_xll.SNL.Clients.Office.Excel.Functions.SPG(A67, "SP_VOLUME_AVG_DAILY_TO_1YR_AVG_DAILY", , "1M")</f>
        <v>96.57</v>
      </c>
      <c r="F67" s="5">
        <f>_xll.SNL.Clients.Office.Excel.Functions.SPG(A67, "SP_VOLUME_AVG_DAILY_TO_1YR_AVG_DAILY", , "3M")</f>
        <v>101.93</v>
      </c>
      <c r="G67" s="9" t="str">
        <f>_xll.SNL.Clients.Office.Excel.Functions.SPG(A67, "IQ_SECTOR")</f>
        <v>Information Technology</v>
      </c>
      <c r="H67" s="9" t="str">
        <f>_xll.SNL.Clients.Office.Excel.Functions.SPG(A67, "IQ_INDUSTRY_GROUP")</f>
        <v>Semiconductors and Semiconductor Equipment</v>
      </c>
      <c r="I67" s="9" t="str">
        <f>_xll.SNL.Clients.Office.Excel.Functions.SPG(A67, "IQ_INDUSTRY")</f>
        <v>Semiconductors and Semiconductor Equipment</v>
      </c>
      <c r="J67" s="9" t="str">
        <f>_xll.SNL.Clients.Office.Excel.Functions.SPG(A67, "IQ_PRIMARY_INDUSTRY")</f>
        <v>Semiconductor Materials and Equipment</v>
      </c>
      <c r="K67" s="9" t="str">
        <f>_xll.SNL.Clients.Office.Excel.Functions.SPG(A67, "NAICS_CODE", "Primary")</f>
        <v>333242 - Semiconductor Machinery Manufacturing</v>
      </c>
      <c r="L67" s="9" t="str">
        <f>_xll.SNL.Clients.Office.Excel.Functions.SPG(A67, "SP_TOPICTAG")</f>
        <v>Industrial Automation; Sensors; Process Automation</v>
      </c>
      <c r="M67" s="5">
        <f>_xll.SNL.Clients.Office.Excel.Functions.SPG(A67, "SP_PCT_SHARES_OWNED_ALL_INSTITUTIONS")</f>
        <v>99.29</v>
      </c>
      <c r="N67" s="9" t="str">
        <f>_xll.SNL.Clients.Office.Excel.Functions.SPG(A67, "RD_CREDIT_RATING_GLOBAL", "Issuer Credit Rating", "Local Currency LT|0")</f>
        <v/>
      </c>
      <c r="O67" s="9" t="str">
        <f>_xll.SNL.Clients.Office.Excel.Functions.SPG(A67, "RD_CWOL_GLOBAL", "Issuer Credit Rating", "Local Currency LT|0")</f>
        <v/>
      </c>
      <c r="P67" s="9" t="str">
        <f>_xll.SNL.Clients.Office.Excel.Functions.SPG(A67, "RD_RATING_ACTION_GLOBAL", "Issuer Credit Rating", "Local Currency LT|0")</f>
        <v/>
      </c>
      <c r="Q67" s="10" t="str">
        <f>_xll.SNL.Clients.Office.Excel.Functions.SPG(A67, "RD_LAST_REVIEW_DATE_GLOBAL", "Issuer Credit Rating", "Local Currency LT")</f>
        <v/>
      </c>
      <c r="R67" s="10" t="str">
        <f>_xll.SNL.Clients.Office.Excel.Functions.SPG(A67, "RD_CREDIT_RATING_DATE_GLOBAL", "Issuer Credit Rating", "Local Currency LT|0")</f>
        <v/>
      </c>
      <c r="S67" s="10" t="str">
        <f>_xll.SNL.Clients.Office.Excel.Functions.SPG(A67, "RD_CREDIT_WATCH_OUTLOOK_DATE_GLOBAL", "Issuer Credit Rating", "Local Currency LT|0")</f>
        <v/>
      </c>
    </row>
    <row r="68" spans="1:19">
      <c r="A68" s="12" t="s">
        <v>1102</v>
      </c>
      <c r="B68" s="10">
        <f>_xll.SNL.Clients.Office.Excel.Functions.SPG(A68,"SP_IPO_DATE")</f>
        <v>38425.041666666664</v>
      </c>
      <c r="C68" s="5">
        <f>_xll.SNL.Clients.Office.Excel.Functions.SPG(A68, "SP_VOLUME_AVG_WEEKLY_TO_SHARES_OUT", , "1M")</f>
        <v>3.8365334704504948</v>
      </c>
      <c r="D68" s="5">
        <f>_xll.SNL.Clients.Office.Excel.Functions.SPG(A68, "SP_VOLUME_AVG_WEEKLY_TO_SHARES_OUT", , "3M")</f>
        <v>3.8228840790550991</v>
      </c>
      <c r="E68" s="5">
        <f>_xll.SNL.Clients.Office.Excel.Functions.SPG(A68, "SP_VOLUME_AVG_DAILY_TO_1YR_AVG_DAILY", , "1M")</f>
        <v>81.66</v>
      </c>
      <c r="F68" s="5">
        <f>_xll.SNL.Clients.Office.Excel.Functions.SPG(A68, "SP_VOLUME_AVG_DAILY_TO_1YR_AVG_DAILY", , "3M")</f>
        <v>81.37</v>
      </c>
      <c r="G68" s="9" t="str">
        <f>_xll.SNL.Clients.Office.Excel.Functions.SPG(A68, "IQ_SECTOR")</f>
        <v>Financials</v>
      </c>
      <c r="H68" s="9" t="str">
        <f>_xll.SNL.Clients.Office.Excel.Functions.SPG(A68, "IQ_INDUSTRY_GROUP")</f>
        <v>Banks</v>
      </c>
      <c r="I68" s="9" t="str">
        <f>_xll.SNL.Clients.Office.Excel.Functions.SPG(A68, "IQ_INDUSTRY")</f>
        <v>Banks</v>
      </c>
      <c r="J68" s="9" t="str">
        <f>_xll.SNL.Clients.Office.Excel.Functions.SPG(A68, "IQ_PRIMARY_INDUSTRY")</f>
        <v>Regional Banks</v>
      </c>
      <c r="K68" s="9" t="str">
        <f>_xll.SNL.Clients.Office.Excel.Functions.SPG(A68, "NAICS_CODE", "Primary")</f>
        <v>522180 - Savings Institutions and Other Depository Credit Intermediation</v>
      </c>
      <c r="L68" s="9" t="str">
        <f>_xll.SNL.Clients.Office.Excel.Functions.SPG(A68, "SP_TOPICTAG")</f>
        <v>Consumer Lending; Digital Asset Management; Digital Brokerage; Banking as a Service</v>
      </c>
      <c r="M68" s="5">
        <f>_xll.SNL.Clients.Office.Excel.Functions.SPG(A68, "SP_PCT_SHARES_OWNED_ALL_INSTITUTIONS")</f>
        <v>84.36</v>
      </c>
      <c r="N68" s="9" t="str">
        <f>_xll.SNL.Clients.Office.Excel.Functions.SPG(A68, "RD_CREDIT_RATING_GLOBAL", "Issuer Credit Rating", "Local Currency LT|0")</f>
        <v/>
      </c>
      <c r="O68" s="9" t="str">
        <f>_xll.SNL.Clients.Office.Excel.Functions.SPG(A68, "RD_CWOL_GLOBAL", "Issuer Credit Rating", "Local Currency LT|0")</f>
        <v/>
      </c>
      <c r="P68" s="9" t="str">
        <f>_xll.SNL.Clients.Office.Excel.Functions.SPG(A68, "RD_RATING_ACTION_GLOBAL", "Issuer Credit Rating", "Local Currency LT|0")</f>
        <v/>
      </c>
      <c r="Q68" s="10" t="str">
        <f>_xll.SNL.Clients.Office.Excel.Functions.SPG(A68, "RD_LAST_REVIEW_DATE_GLOBAL", "Issuer Credit Rating", "Local Currency LT")</f>
        <v/>
      </c>
      <c r="R68" s="10" t="str">
        <f>_xll.SNL.Clients.Office.Excel.Functions.SPG(A68, "RD_CREDIT_RATING_DATE_GLOBAL", "Issuer Credit Rating", "Local Currency LT|0")</f>
        <v/>
      </c>
      <c r="S68" s="10" t="str">
        <f>_xll.SNL.Clients.Office.Excel.Functions.SPG(A68, "RD_CREDIT_WATCH_OUTLOOK_DATE_GLOBAL", "Issuer Credit Rating", "Local Currency LT|0")</f>
        <v/>
      </c>
    </row>
    <row r="69" spans="1:19">
      <c r="A69" s="12" t="s">
        <v>1103</v>
      </c>
      <c r="B69" t="str">
        <f>_xll.SNL.Clients.Office.Excel.Functions.SPG(A69,"SP_IPO_DATE")</f>
        <v/>
      </c>
      <c r="C69" s="5">
        <f>_xll.SNL.Clients.Office.Excel.Functions.SPG(A69, "SP_VOLUME_AVG_WEEKLY_TO_SHARES_OUT", , "1M")</f>
        <v>5.4320989568839257</v>
      </c>
      <c r="D69" s="5">
        <f>_xll.SNL.Clients.Office.Excel.Functions.SPG(A69, "SP_VOLUME_AVG_WEEKLY_TO_SHARES_OUT", , "3M")</f>
        <v>8.6835432116739781</v>
      </c>
      <c r="E69" s="5">
        <f>_xll.SNL.Clients.Office.Excel.Functions.SPG(A69, "SP_VOLUME_AVG_DAILY_TO_1YR_AVG_DAILY", , "1M")</f>
        <v>85.41</v>
      </c>
      <c r="F69" s="5">
        <f>_xll.SNL.Clients.Office.Excel.Functions.SPG(A69, "SP_VOLUME_AVG_DAILY_TO_1YR_AVG_DAILY", , "3M")</f>
        <v>136.53</v>
      </c>
      <c r="G69" s="9" t="str">
        <f>_xll.SNL.Clients.Office.Excel.Functions.SPG(A69, "IQ_SECTOR")</f>
        <v>Health Care</v>
      </c>
      <c r="H69" s="9" t="str">
        <f>_xll.SNL.Clients.Office.Excel.Functions.SPG(A69, "IQ_INDUSTRY_GROUP")</f>
        <v>Pharmaceuticals, Biotechnology and Life Sciences</v>
      </c>
      <c r="I69" s="9" t="str">
        <f>_xll.SNL.Clients.Office.Excel.Functions.SPG(A69, "IQ_INDUSTRY")</f>
        <v>Life Sciences Tools and Services</v>
      </c>
      <c r="J69" s="9" t="str">
        <f>_xll.SNL.Clients.Office.Excel.Functions.SPG(A69, "IQ_PRIMARY_INDUSTRY")</f>
        <v>Life Sciences Tools and Services</v>
      </c>
      <c r="K69" s="9" t="str">
        <f>_xll.SNL.Clients.Office.Excel.Functions.SPG(A69, "NAICS_CODE", "Primary")</f>
        <v>541715 - Research and Development in the Physical, Engineering, and Life Sciences (except Nanotechnology and Biotechnology)</v>
      </c>
      <c r="L69" s="9" t="str">
        <f>_xll.SNL.Clients.Office.Excel.Functions.SPG(A69, "SP_TOPICTAG")</f>
        <v>Health Diagnostics; Natural Language Processing; Genetics; Artificial Intelligence</v>
      </c>
      <c r="M69" s="5">
        <f>_xll.SNL.Clients.Office.Excel.Functions.SPG(A69, "SP_PCT_SHARES_OWNED_ALL_INSTITUTIONS")</f>
        <v>102.78</v>
      </c>
      <c r="N69" s="9" t="str">
        <f>_xll.SNL.Clients.Office.Excel.Functions.SPG(A69, "RD_CREDIT_RATING_GLOBAL", "Issuer Credit Rating", "Local Currency LT|0")</f>
        <v>NR</v>
      </c>
      <c r="O69" s="9" t="str">
        <f>_xll.SNL.Clients.Office.Excel.Functions.SPG(A69, "RD_CWOL_GLOBAL", "Issuer Credit Rating", "Local Currency LT|0")</f>
        <v>NR</v>
      </c>
      <c r="P69" s="9" t="str">
        <f>_xll.SNL.Clients.Office.Excel.Functions.SPG(A69, "RD_RATING_ACTION_GLOBAL", "Issuer Credit Rating", "Local Currency LT|0")</f>
        <v>Not Rated | CreditWatch/Outlook (04/07/2022)</v>
      </c>
      <c r="Q69" s="10">
        <f>_xll.SNL.Clients.Office.Excel.Functions.SPG(A69, "RD_LAST_REVIEW_DATE_GLOBAL", "Issuer Credit Rating", "Local Currency LT")</f>
        <v>44658</v>
      </c>
      <c r="R69" s="10">
        <f>_xll.SNL.Clients.Office.Excel.Functions.SPG(A69, "RD_CREDIT_RATING_DATE_GLOBAL", "Issuer Credit Rating", "Local Currency LT|0")</f>
        <v>44658</v>
      </c>
      <c r="S69" s="10">
        <f>_xll.SNL.Clients.Office.Excel.Functions.SPG(A69, "RD_CREDIT_WATCH_OUTLOOK_DATE_GLOBAL", "Issuer Credit Rating", "Local Currency LT|0")</f>
        <v>44658</v>
      </c>
    </row>
    <row r="70" spans="1:19">
      <c r="A70" s="12" t="s">
        <v>1104</v>
      </c>
      <c r="B70" t="str">
        <f>_xll.SNL.Clients.Office.Excel.Functions.SPG(A70,"SP_IPO_DATE")</f>
        <v/>
      </c>
      <c r="C70" s="5">
        <f>_xll.SNL.Clients.Office.Excel.Functions.SPG(A70, "SP_VOLUME_AVG_WEEKLY_TO_SHARES_OUT", , "1M")</f>
        <v>3.353877798814473</v>
      </c>
      <c r="D70" s="5">
        <f>_xll.SNL.Clients.Office.Excel.Functions.SPG(A70, "SP_VOLUME_AVG_WEEKLY_TO_SHARES_OUT", , "3M")</f>
        <v>3.2710463880196592</v>
      </c>
      <c r="E70" s="5">
        <f>_xll.SNL.Clients.Office.Excel.Functions.SPG(A70, "SP_VOLUME_AVG_DAILY_TO_1YR_AVG_DAILY", , "1M")</f>
        <v>87.94</v>
      </c>
      <c r="F70" s="5">
        <f>_xll.SNL.Clients.Office.Excel.Functions.SPG(A70, "SP_VOLUME_AVG_DAILY_TO_1YR_AVG_DAILY", , "3M")</f>
        <v>85.77</v>
      </c>
      <c r="G70" s="9" t="str">
        <f>_xll.SNL.Clients.Office.Excel.Functions.SPG(A70, "IQ_SECTOR")</f>
        <v>Industrials</v>
      </c>
      <c r="H70" s="9" t="str">
        <f>_xll.SNL.Clients.Office.Excel.Functions.SPG(A70, "IQ_INDUSTRY_GROUP")</f>
        <v>Capital Goods</v>
      </c>
      <c r="I70" s="9" t="str">
        <f>_xll.SNL.Clients.Office.Excel.Functions.SPG(A70, "IQ_INDUSTRY")</f>
        <v>Building Products</v>
      </c>
      <c r="J70" s="9" t="str">
        <f>_xll.SNL.Clients.Office.Excel.Functions.SPG(A70, "IQ_PRIMARY_INDUSTRY")</f>
        <v>Building Products</v>
      </c>
      <c r="K70" s="9" t="str">
        <f>_xll.SNL.Clients.Office.Excel.Functions.SPG(A70, "NAICS_CODE", "Primary")</f>
        <v>335132 - Commercial, Industrial, and Institutional Electric Lighting Fixture Manufacturing</v>
      </c>
      <c r="L70" s="9" t="str">
        <f>_xll.SNL.Clients.Office.Excel.Functions.SPG(A70, "SP_TOPICTAG")</f>
        <v/>
      </c>
      <c r="M70" s="5">
        <f>_xll.SNL.Clients.Office.Excel.Functions.SPG(A70, "SP_PCT_SHARES_OWNED_ALL_INSTITUTIONS")</f>
        <v>92.11</v>
      </c>
      <c r="N70" s="9" t="str">
        <f>_xll.SNL.Clients.Office.Excel.Functions.SPG(A70, "RD_CREDIT_RATING_GLOBAL", "Issuer Credit Rating", "Local Currency LT|0")</f>
        <v>BB-</v>
      </c>
      <c r="O70" s="9" t="str">
        <f>_xll.SNL.Clients.Office.Excel.Functions.SPG(A70, "RD_CWOL_GLOBAL", "Issuer Credit Rating", "Local Currency LT|0")</f>
        <v>Stable</v>
      </c>
      <c r="P70" s="9" t="str">
        <f>_xll.SNL.Clients.Office.Excel.Functions.SPG(A70, "RD_RATING_ACTION_GLOBAL", "Issuer Credit Rating", "Local Currency LT|0")</f>
        <v>Upgrade | CreditWatch/Outlook (11/18/2024)</v>
      </c>
      <c r="Q70" s="10">
        <f>_xll.SNL.Clients.Office.Excel.Functions.SPG(A70, "RD_LAST_REVIEW_DATE_GLOBAL", "Issuer Credit Rating", "Local Currency LT")</f>
        <v>45614</v>
      </c>
      <c r="R70" s="10">
        <f>_xll.SNL.Clients.Office.Excel.Functions.SPG(A70, "RD_CREDIT_RATING_DATE_GLOBAL", "Issuer Credit Rating", "Local Currency LT|0")</f>
        <v>45614</v>
      </c>
      <c r="S70" s="10">
        <f>_xll.SNL.Clients.Office.Excel.Functions.SPG(A70, "RD_CREDIT_WATCH_OUTLOOK_DATE_GLOBAL", "Issuer Credit Rating", "Local Currency LT|0")</f>
        <v>45614</v>
      </c>
    </row>
    <row r="71" spans="1:19">
      <c r="A71" s="12" t="s">
        <v>1105</v>
      </c>
      <c r="B71" s="10">
        <f>_xll.SNL.Clients.Office.Excel.Functions.SPG(A71,"SP_IPO_DATE")</f>
        <v>38267</v>
      </c>
      <c r="C71" s="5">
        <f>_xll.SNL.Clients.Office.Excel.Functions.SPG(A71, "SP_VOLUME_AVG_WEEKLY_TO_SHARES_OUT", , "1M")</f>
        <v>9.5790615697571742</v>
      </c>
      <c r="D71" s="5">
        <f>_xll.SNL.Clients.Office.Excel.Functions.SPG(A71, "SP_VOLUME_AVG_WEEKLY_TO_SHARES_OUT", , "3M")</f>
        <v>10.472933286450763</v>
      </c>
      <c r="E71" s="5">
        <f>_xll.SNL.Clients.Office.Excel.Functions.SPG(A71, "SP_VOLUME_AVG_DAILY_TO_1YR_AVG_DAILY", , "1M")</f>
        <v>125.45</v>
      </c>
      <c r="F71" s="5">
        <f>_xll.SNL.Clients.Office.Excel.Functions.SPG(A71, "SP_VOLUME_AVG_DAILY_TO_1YR_AVG_DAILY", , "3M")</f>
        <v>137.15</v>
      </c>
      <c r="G71" s="9" t="str">
        <f>_xll.SNL.Clients.Office.Excel.Functions.SPG(A71, "IQ_SECTOR")</f>
        <v>Consumer Staples</v>
      </c>
      <c r="H71" s="9" t="str">
        <f>_xll.SNL.Clients.Office.Excel.Functions.SPG(A71, "IQ_INDUSTRY_GROUP")</f>
        <v>Food, Beverage and Tobacco</v>
      </c>
      <c r="I71" s="9" t="str">
        <f>_xll.SNL.Clients.Office.Excel.Functions.SPG(A71, "IQ_INDUSTRY")</f>
        <v>Food Products</v>
      </c>
      <c r="J71" s="9" t="str">
        <f>_xll.SNL.Clients.Office.Excel.Functions.SPG(A71, "IQ_PRIMARY_INDUSTRY")</f>
        <v>Packaged Foods and Meats</v>
      </c>
      <c r="K71" s="9" t="str">
        <f>_xll.SNL.Clients.Office.Excel.Functions.SPG(A71, "NAICS_CODE", "Primary")</f>
        <v>31142 - Fruit and Vegetable Canning, Pickling, and Drying</v>
      </c>
      <c r="L71" s="9" t="str">
        <f>_xll.SNL.Clients.Office.Excel.Functions.SPG(A71, "SP_TOPICTAG")</f>
        <v>Fast-Moving Consumer Goods; Green Consumer Goods; Organic</v>
      </c>
      <c r="M71" s="5">
        <f>_xll.SNL.Clients.Office.Excel.Functions.SPG(A71, "SP_PCT_SHARES_OWNED_ALL_INSTITUTIONS")</f>
        <v>62.08</v>
      </c>
      <c r="N71" s="9" t="str">
        <f>_xll.SNL.Clients.Office.Excel.Functions.SPG(A71, "RD_CREDIT_RATING_GLOBAL", "Issuer Credit Rating", "Local Currency LT|0")</f>
        <v>B-</v>
      </c>
      <c r="O71" s="9" t="str">
        <f>_xll.SNL.Clients.Office.Excel.Functions.SPG(A71, "RD_CWOL_GLOBAL", "Issuer Credit Rating", "Local Currency LT|0")</f>
        <v>Positive</v>
      </c>
      <c r="P71" s="9" t="str">
        <f>_xll.SNL.Clients.Office.Excel.Functions.SPG(A71, "RD_RATING_ACTION_GLOBAL", "Issuer Credit Rating", "Local Currency LT|0")</f>
        <v>CreditWatch/Outlook (03/13/2024)</v>
      </c>
      <c r="Q71" s="10">
        <f>_xll.SNL.Clients.Office.Excel.Functions.SPG(A71, "RD_LAST_REVIEW_DATE_GLOBAL", "Issuer Credit Rating", "Local Currency LT")</f>
        <v>45554</v>
      </c>
      <c r="R71" s="10">
        <f>_xll.SNL.Clients.Office.Excel.Functions.SPG(A71, "RD_CREDIT_RATING_DATE_GLOBAL", "Issuer Credit Rating", "Local Currency LT|0")</f>
        <v>44791</v>
      </c>
      <c r="S71" s="10">
        <f>_xll.SNL.Clients.Office.Excel.Functions.SPG(A71, "RD_CREDIT_WATCH_OUTLOOK_DATE_GLOBAL", "Issuer Credit Rating", "Local Currency LT|0")</f>
        <v>45364</v>
      </c>
    </row>
    <row r="72" spans="1:19">
      <c r="A72" s="12" t="s">
        <v>1106</v>
      </c>
      <c r="B72" t="str">
        <f>_xll.SNL.Clients.Office.Excel.Functions.SPG(A72,"SP_IPO_DATE")</f>
        <v/>
      </c>
      <c r="C72" s="5">
        <f>_xll.SNL.Clients.Office.Excel.Functions.SPG(A72, "SP_VOLUME_AVG_WEEKLY_TO_SHARES_OUT", , "1M")</f>
        <v>3.7913833485581359</v>
      </c>
      <c r="D72" s="5">
        <f>_xll.SNL.Clients.Office.Excel.Functions.SPG(A72, "SP_VOLUME_AVG_WEEKLY_TO_SHARES_OUT", , "3M")</f>
        <v>3.4458242486295858</v>
      </c>
      <c r="E72" s="5">
        <f>_xll.SNL.Clients.Office.Excel.Functions.SPG(A72, "SP_VOLUME_AVG_DAILY_TO_1YR_AVG_DAILY", , "1M")</f>
        <v>122.49</v>
      </c>
      <c r="F72" s="5">
        <f>_xll.SNL.Clients.Office.Excel.Functions.SPG(A72, "SP_VOLUME_AVG_DAILY_TO_1YR_AVG_DAILY", , "3M")</f>
        <v>111.33</v>
      </c>
      <c r="G72" s="9" t="str">
        <f>_xll.SNL.Clients.Office.Excel.Functions.SPG(A72, "IQ_SECTOR")</f>
        <v>Information Technology</v>
      </c>
      <c r="H72" s="9" t="str">
        <f>_xll.SNL.Clients.Office.Excel.Functions.SPG(A72, "IQ_INDUSTRY_GROUP")</f>
        <v>Technology Hardware and Equipment</v>
      </c>
      <c r="I72" s="9" t="str">
        <f>_xll.SNL.Clients.Office.Excel.Functions.SPG(A72, "IQ_INDUSTRY")</f>
        <v>Electronic Equipment, Instruments and Components</v>
      </c>
      <c r="J72" s="9" t="str">
        <f>_xll.SNL.Clients.Office.Excel.Functions.SPG(A72, "IQ_PRIMARY_INDUSTRY")</f>
        <v>Electronic Equipment and Instruments</v>
      </c>
      <c r="K72" s="9" t="str">
        <f>_xll.SNL.Clients.Office.Excel.Functions.SPG(A72, "NAICS_CODE", "Primary")</f>
        <v>333310 - Commercial and Service Industry Machinery Manufacturing</v>
      </c>
      <c r="L72" s="9" t="str">
        <f>_xll.SNL.Clients.Office.Excel.Functions.SPG(A72, "SP_TOPICTAG")</f>
        <v>Environmental Engineering; RFID (Radio Frequency Identification); Sensors; Smart Cities</v>
      </c>
      <c r="M72" s="5">
        <f>_xll.SNL.Clients.Office.Excel.Functions.SPG(A72, "SP_PCT_SHARES_OWNED_ALL_INSTITUTIONS")</f>
        <v>90.22</v>
      </c>
      <c r="N72" s="9" t="str">
        <f>_xll.SNL.Clients.Office.Excel.Functions.SPG(A72, "RD_CREDIT_RATING_GLOBAL", "Issuer Credit Rating", "Local Currency LT|0")</f>
        <v/>
      </c>
      <c r="O72" s="9" t="str">
        <f>_xll.SNL.Clients.Office.Excel.Functions.SPG(A72, "RD_CWOL_GLOBAL", "Issuer Credit Rating", "Local Currency LT|0")</f>
        <v/>
      </c>
      <c r="P72" s="9" t="str">
        <f>_xll.SNL.Clients.Office.Excel.Functions.SPG(A72, "RD_RATING_ACTION_GLOBAL", "Issuer Credit Rating", "Local Currency LT|0")</f>
        <v/>
      </c>
      <c r="Q72" s="10" t="str">
        <f>_xll.SNL.Clients.Office.Excel.Functions.SPG(A72, "RD_LAST_REVIEW_DATE_GLOBAL", "Issuer Credit Rating", "Local Currency LT")</f>
        <v/>
      </c>
      <c r="R72" s="10" t="str">
        <f>_xll.SNL.Clients.Office.Excel.Functions.SPG(A72, "RD_CREDIT_RATING_DATE_GLOBAL", "Issuer Credit Rating", "Local Currency LT|0")</f>
        <v/>
      </c>
      <c r="S72" s="10" t="str">
        <f>_xll.SNL.Clients.Office.Excel.Functions.SPG(A72, "RD_CREDIT_WATCH_OUTLOOK_DATE_GLOBAL", "Issuer Credit Rating", "Local Currency LT|0")</f>
        <v/>
      </c>
    </row>
    <row r="73" spans="1:19">
      <c r="A73" s="12" t="s">
        <v>1107</v>
      </c>
      <c r="B73" t="str">
        <f>_xll.SNL.Clients.Office.Excel.Functions.SPG(A73,"SP_IPO_DATE")</f>
        <v/>
      </c>
      <c r="C73" s="5">
        <f>_xll.SNL.Clients.Office.Excel.Functions.SPG(A73, "SP_VOLUME_AVG_WEEKLY_TO_SHARES_OUT", , "1M")</f>
        <v>1.8199005283487013</v>
      </c>
      <c r="D73" s="5">
        <f>_xll.SNL.Clients.Office.Excel.Functions.SPG(A73, "SP_VOLUME_AVG_WEEKLY_TO_SHARES_OUT", , "3M")</f>
        <v>1.8746556723194081</v>
      </c>
      <c r="E73" s="5">
        <f>_xll.SNL.Clients.Office.Excel.Functions.SPG(A73, "SP_VOLUME_AVG_DAILY_TO_1YR_AVG_DAILY", , "1M")</f>
        <v>104.63</v>
      </c>
      <c r="F73" s="5">
        <f>_xll.SNL.Clients.Office.Excel.Functions.SPG(A73, "SP_VOLUME_AVG_DAILY_TO_1YR_AVG_DAILY", , "3M")</f>
        <v>107.78</v>
      </c>
      <c r="G73" s="9" t="str">
        <f>_xll.SNL.Clients.Office.Excel.Functions.SPG(A73, "IQ_SECTOR")</f>
        <v>Materials</v>
      </c>
      <c r="H73" s="9" t="str">
        <f>_xll.SNL.Clients.Office.Excel.Functions.SPG(A73, "IQ_INDUSTRY_GROUP")</f>
        <v>Materials</v>
      </c>
      <c r="I73" s="9" t="str">
        <f>_xll.SNL.Clients.Office.Excel.Functions.SPG(A73, "IQ_INDUSTRY")</f>
        <v>Chemicals</v>
      </c>
      <c r="J73" s="9" t="str">
        <f>_xll.SNL.Clients.Office.Excel.Functions.SPG(A73, "IQ_PRIMARY_INDUSTRY")</f>
        <v>Specialty Chemicals</v>
      </c>
      <c r="K73" s="9" t="str">
        <f>_xll.SNL.Clients.Office.Excel.Functions.SPG(A73, "NAICS_CODE", "Primary")</f>
        <v>325 - Chemical Manufacturing</v>
      </c>
      <c r="L73" s="9" t="str">
        <f>_xll.SNL.Clients.Office.Excel.Functions.SPG(A73, "SP_TOPICTAG")</f>
        <v>Animal Feed; Farming; Livestock; Organic; Nutraceutical</v>
      </c>
      <c r="M73" s="5">
        <f>_xll.SNL.Clients.Office.Excel.Functions.SPG(A73, "SP_PCT_SHARES_OWNED_ALL_INSTITUTIONS")</f>
        <v>90.59</v>
      </c>
      <c r="N73" s="9" t="str">
        <f>_xll.SNL.Clients.Office.Excel.Functions.SPG(A73, "RD_CREDIT_RATING_GLOBAL", "Issuer Credit Rating", "Local Currency LT|0")</f>
        <v/>
      </c>
      <c r="O73" s="9" t="str">
        <f>_xll.SNL.Clients.Office.Excel.Functions.SPG(A73, "RD_CWOL_GLOBAL", "Issuer Credit Rating", "Local Currency LT|0")</f>
        <v/>
      </c>
      <c r="P73" s="9" t="str">
        <f>_xll.SNL.Clients.Office.Excel.Functions.SPG(A73, "RD_RATING_ACTION_GLOBAL", "Issuer Credit Rating", "Local Currency LT|0")</f>
        <v/>
      </c>
      <c r="Q73" s="10" t="str">
        <f>_xll.SNL.Clients.Office.Excel.Functions.SPG(A73, "RD_LAST_REVIEW_DATE_GLOBAL", "Issuer Credit Rating", "Local Currency LT")</f>
        <v/>
      </c>
      <c r="R73" s="10" t="str">
        <f>_xll.SNL.Clients.Office.Excel.Functions.SPG(A73, "RD_CREDIT_RATING_DATE_GLOBAL", "Issuer Credit Rating", "Local Currency LT|0")</f>
        <v/>
      </c>
      <c r="S73" s="10" t="str">
        <f>_xll.SNL.Clients.Office.Excel.Functions.SPG(A73, "RD_CREDIT_WATCH_OUTLOOK_DATE_GLOBAL", "Issuer Credit Rating", "Local Currency LT|0")</f>
        <v/>
      </c>
    </row>
    <row r="74" spans="1:19">
      <c r="A74" s="12" t="s">
        <v>1108</v>
      </c>
      <c r="B74" t="str">
        <f>_xll.SNL.Clients.Office.Excel.Functions.SPG(A74,"SP_IPO_DATE")</f>
        <v/>
      </c>
      <c r="C74" s="5">
        <f>_xll.SNL.Clients.Office.Excel.Functions.SPG(A74, "SP_VOLUME_AVG_WEEKLY_TO_SHARES_OUT", , "1M")</f>
        <v>5.9543637889261642</v>
      </c>
      <c r="D74" s="5">
        <f>_xll.SNL.Clients.Office.Excel.Functions.SPG(A74, "SP_VOLUME_AVG_WEEKLY_TO_SHARES_OUT", , "3M")</f>
        <v>6.0958434036057785</v>
      </c>
      <c r="E74" s="5">
        <f>_xll.SNL.Clients.Office.Excel.Functions.SPG(A74, "SP_VOLUME_AVG_DAILY_TO_1YR_AVG_DAILY", , "1M")</f>
        <v>85.81</v>
      </c>
      <c r="F74" s="5">
        <f>_xll.SNL.Clients.Office.Excel.Functions.SPG(A74, "SP_VOLUME_AVG_DAILY_TO_1YR_AVG_DAILY", , "3M")</f>
        <v>87.85</v>
      </c>
      <c r="G74" s="9" t="str">
        <f>_xll.SNL.Clients.Office.Excel.Functions.SPG(A74, "IQ_SECTOR")</f>
        <v>Financials</v>
      </c>
      <c r="H74" s="9" t="str">
        <f>_xll.SNL.Clients.Office.Excel.Functions.SPG(A74, "IQ_INDUSTRY_GROUP")</f>
        <v>Banks</v>
      </c>
      <c r="I74" s="9" t="str">
        <f>_xll.SNL.Clients.Office.Excel.Functions.SPG(A74, "IQ_INDUSTRY")</f>
        <v>Banks</v>
      </c>
      <c r="J74" s="9" t="str">
        <f>_xll.SNL.Clients.Office.Excel.Functions.SPG(A74, "IQ_PRIMARY_INDUSTRY")</f>
        <v>Regional Banks</v>
      </c>
      <c r="K74" s="9" t="str">
        <f>_xll.SNL.Clients.Office.Excel.Functions.SPG(A74, "NAICS_CODE", "Primary")</f>
        <v>522110 - Commercial Banking</v>
      </c>
      <c r="L74" s="9" t="str">
        <f>_xll.SNL.Clients.Office.Excel.Functions.SPG(A74, "SP_TOPICTAG")</f>
        <v>Consumer Lending</v>
      </c>
      <c r="M74" s="5">
        <f>_xll.SNL.Clients.Office.Excel.Functions.SPG(A74, "SP_PCT_SHARES_OWNED_ALL_INSTITUTIONS")</f>
        <v>82.45</v>
      </c>
      <c r="N74" s="9" t="str">
        <f>_xll.SNL.Clients.Office.Excel.Functions.SPG(A74, "RD_CREDIT_RATING_GLOBAL", "Issuer Credit Rating", "Local Currency LT|0")</f>
        <v/>
      </c>
      <c r="O74" s="9" t="str">
        <f>_xll.SNL.Clients.Office.Excel.Functions.SPG(A74, "RD_CWOL_GLOBAL", "Issuer Credit Rating", "Local Currency LT|0")</f>
        <v/>
      </c>
      <c r="P74" s="9" t="str">
        <f>_xll.SNL.Clients.Office.Excel.Functions.SPG(A74, "RD_RATING_ACTION_GLOBAL", "Issuer Credit Rating", "Local Currency LT|0")</f>
        <v/>
      </c>
      <c r="Q74" s="10" t="str">
        <f>_xll.SNL.Clients.Office.Excel.Functions.SPG(A74, "RD_LAST_REVIEW_DATE_GLOBAL", "Issuer Credit Rating", "Local Currency LT")</f>
        <v/>
      </c>
      <c r="R74" s="10" t="str">
        <f>_xll.SNL.Clients.Office.Excel.Functions.SPG(A74, "RD_CREDIT_RATING_DATE_GLOBAL", "Issuer Credit Rating", "Local Currency LT|0")</f>
        <v/>
      </c>
      <c r="S74" s="10" t="str">
        <f>_xll.SNL.Clients.Office.Excel.Functions.SPG(A74, "RD_CREDIT_WATCH_OUTLOOK_DATE_GLOBAL", "Issuer Credit Rating", "Local Currency LT|0")</f>
        <v/>
      </c>
    </row>
    <row r="75" spans="1:19">
      <c r="A75" s="12" t="s">
        <v>1109</v>
      </c>
      <c r="B75" t="str">
        <f>_xll.SNL.Clients.Office.Excel.Functions.SPG(A75,"SP_IPO_DATE")</f>
        <v/>
      </c>
      <c r="C75" s="5">
        <f>_xll.SNL.Clients.Office.Excel.Functions.SPG(A75, "SP_VOLUME_AVG_WEEKLY_TO_SHARES_OUT", , "1M")</f>
        <v>1.9921535053659523</v>
      </c>
      <c r="D75" s="5">
        <f>_xll.SNL.Clients.Office.Excel.Functions.SPG(A75, "SP_VOLUME_AVG_WEEKLY_TO_SHARES_OUT", , "3M")</f>
        <v>1.6459243978051423</v>
      </c>
      <c r="E75" s="5">
        <f>_xll.SNL.Clients.Office.Excel.Functions.SPG(A75, "SP_VOLUME_AVG_DAILY_TO_1YR_AVG_DAILY", , "1M")</f>
        <v>142.05000000000001</v>
      </c>
      <c r="F75" s="5">
        <f>_xll.SNL.Clients.Office.Excel.Functions.SPG(A75, "SP_VOLUME_AVG_DAILY_TO_1YR_AVG_DAILY", , "3M")</f>
        <v>117.36</v>
      </c>
      <c r="G75" s="9" t="str">
        <f>_xll.SNL.Clients.Office.Excel.Functions.SPG(A75, "IQ_SECTOR")</f>
        <v>Financials</v>
      </c>
      <c r="H75" s="9" t="str">
        <f>_xll.SNL.Clients.Office.Excel.Functions.SPG(A75, "IQ_INDUSTRY_GROUP")</f>
        <v>Banks</v>
      </c>
      <c r="I75" s="9" t="str">
        <f>_xll.SNL.Clients.Office.Excel.Functions.SPG(A75, "IQ_INDUSTRY")</f>
        <v>Banks</v>
      </c>
      <c r="J75" s="9" t="str">
        <f>_xll.SNL.Clients.Office.Excel.Functions.SPG(A75, "IQ_PRIMARY_INDUSTRY")</f>
        <v>Regional Banks</v>
      </c>
      <c r="K75" s="9" t="str">
        <f>_xll.SNL.Clients.Office.Excel.Functions.SPG(A75, "NAICS_CODE", "Primary")</f>
        <v>522110 - Commercial Banking</v>
      </c>
      <c r="L75" s="9" t="str">
        <f>_xll.SNL.Clients.Office.Excel.Functions.SPG(A75, "SP_TOPICTAG")</f>
        <v>Consumer Lending</v>
      </c>
      <c r="M75" s="5">
        <f>_xll.SNL.Clients.Office.Excel.Functions.SPG(A75, "SP_PCT_SHARES_OWNED_ALL_INSTITUTIONS")</f>
        <v>53.8</v>
      </c>
      <c r="N75" s="9" t="str">
        <f>_xll.SNL.Clients.Office.Excel.Functions.SPG(A75, "RD_CREDIT_RATING_GLOBAL", "Issuer Credit Rating", "Local Currency LT|0")</f>
        <v/>
      </c>
      <c r="O75" s="9" t="str">
        <f>_xll.SNL.Clients.Office.Excel.Functions.SPG(A75, "RD_CWOL_GLOBAL", "Issuer Credit Rating", "Local Currency LT|0")</f>
        <v/>
      </c>
      <c r="P75" s="9" t="str">
        <f>_xll.SNL.Clients.Office.Excel.Functions.SPG(A75, "RD_RATING_ACTION_GLOBAL", "Issuer Credit Rating", "Local Currency LT|0")</f>
        <v/>
      </c>
      <c r="Q75" s="10" t="str">
        <f>_xll.SNL.Clients.Office.Excel.Functions.SPG(A75, "RD_LAST_REVIEW_DATE_GLOBAL", "Issuer Credit Rating", "Local Currency LT")</f>
        <v/>
      </c>
      <c r="R75" s="10" t="str">
        <f>_xll.SNL.Clients.Office.Excel.Functions.SPG(A75, "RD_CREDIT_RATING_DATE_GLOBAL", "Issuer Credit Rating", "Local Currency LT|0")</f>
        <v/>
      </c>
      <c r="S75" s="10" t="str">
        <f>_xll.SNL.Clients.Office.Excel.Functions.SPG(A75, "RD_CREDIT_WATCH_OUTLOOK_DATE_GLOBAL", "Issuer Credit Rating", "Local Currency LT|0")</f>
        <v/>
      </c>
    </row>
    <row r="76" spans="1:19">
      <c r="A76" s="12" t="s">
        <v>1110</v>
      </c>
      <c r="B76" t="str">
        <f>_xll.SNL.Clients.Office.Excel.Functions.SPG(A76,"SP_IPO_DATE")</f>
        <v/>
      </c>
      <c r="C76" s="5">
        <f>_xll.SNL.Clients.Office.Excel.Functions.SPG(A76, "SP_VOLUME_AVG_WEEKLY_TO_SHARES_OUT", , "1M")</f>
        <v>5.3778167019858163</v>
      </c>
      <c r="D76" s="5">
        <f>_xll.SNL.Clients.Office.Excel.Functions.SPG(A76, "SP_VOLUME_AVG_WEEKLY_TO_SHARES_OUT", , "3M")</f>
        <v>4.6146614867339277</v>
      </c>
      <c r="E76" s="5">
        <f>_xll.SNL.Clients.Office.Excel.Functions.SPG(A76, "SP_VOLUME_AVG_DAILY_TO_1YR_AVG_DAILY", , "1M")</f>
        <v>131.57</v>
      </c>
      <c r="F76" s="5">
        <f>_xll.SNL.Clients.Office.Excel.Functions.SPG(A76, "SP_VOLUME_AVG_DAILY_TO_1YR_AVG_DAILY", , "3M")</f>
        <v>112.9</v>
      </c>
      <c r="G76" s="9" t="str">
        <f>_xll.SNL.Clients.Office.Excel.Functions.SPG(A76, "IQ_SECTOR")</f>
        <v>Financials</v>
      </c>
      <c r="H76" s="9" t="str">
        <f>_xll.SNL.Clients.Office.Excel.Functions.SPG(A76, "IQ_INDUSTRY_GROUP")</f>
        <v>Banks</v>
      </c>
      <c r="I76" s="9" t="str">
        <f>_xll.SNL.Clients.Office.Excel.Functions.SPG(A76, "IQ_INDUSTRY")</f>
        <v>Banks</v>
      </c>
      <c r="J76" s="9" t="str">
        <f>_xll.SNL.Clients.Office.Excel.Functions.SPG(A76, "IQ_PRIMARY_INDUSTRY")</f>
        <v>Regional Banks</v>
      </c>
      <c r="K76" s="9" t="str">
        <f>_xll.SNL.Clients.Office.Excel.Functions.SPG(A76, "NAICS_CODE", "Primary")</f>
        <v>522110 - Commercial Banking</v>
      </c>
      <c r="L76" s="9" t="str">
        <f>_xll.SNL.Clients.Office.Excel.Functions.SPG(A76, "SP_TOPICTAG")</f>
        <v>Consumer Lending</v>
      </c>
      <c r="M76" s="5">
        <f>_xll.SNL.Clients.Office.Excel.Functions.SPG(A76, "SP_PCT_SHARES_OWNED_ALL_INSTITUTIONS")</f>
        <v>78.08</v>
      </c>
      <c r="N76" s="9" t="str">
        <f>_xll.SNL.Clients.Office.Excel.Functions.SPG(A76, "RD_CREDIT_RATING_GLOBAL", "Issuer Credit Rating", "Local Currency LT|0")</f>
        <v>NR</v>
      </c>
      <c r="O76" s="9" t="str">
        <f>_xll.SNL.Clients.Office.Excel.Functions.SPG(A76, "RD_CWOL_GLOBAL", "Issuer Credit Rating", "Local Currency LT|0")</f>
        <v>NR</v>
      </c>
      <c r="P76" s="9" t="str">
        <f>_xll.SNL.Clients.Office.Excel.Functions.SPG(A76, "RD_RATING_ACTION_GLOBAL", "Issuer Credit Rating", "Local Currency LT|0")</f>
        <v>Not Rated | CreditWatch/Outlook (05/08/2008)</v>
      </c>
      <c r="Q76" s="10" t="str">
        <f>_xll.SNL.Clients.Office.Excel.Functions.SPG(A76, "RD_LAST_REVIEW_DATE_GLOBAL", "Issuer Credit Rating", "Local Currency LT")</f>
        <v/>
      </c>
      <c r="R76" s="10">
        <f>_xll.SNL.Clients.Office.Excel.Functions.SPG(A76, "RD_CREDIT_RATING_DATE_GLOBAL", "Issuer Credit Rating", "Local Currency LT|0")</f>
        <v>39576</v>
      </c>
      <c r="S76" s="10">
        <f>_xll.SNL.Clients.Office.Excel.Functions.SPG(A76, "RD_CREDIT_WATCH_OUTLOOK_DATE_GLOBAL", "Issuer Credit Rating", "Local Currency LT|0")</f>
        <v>39576</v>
      </c>
    </row>
    <row r="77" spans="1:19">
      <c r="A77" s="12" t="s">
        <v>1111</v>
      </c>
      <c r="B77" s="10">
        <f>_xll.SNL.Clients.Office.Excel.Functions.SPG(A77,"SP_IPO_DATE")</f>
        <v>40570</v>
      </c>
      <c r="C77" s="5">
        <f>_xll.SNL.Clients.Office.Excel.Functions.SPG(A77, "SP_VOLUME_AVG_WEEKLY_TO_SHARES_OUT", , "1M")</f>
        <v>5.2224177501892584</v>
      </c>
      <c r="D77" s="5">
        <f>_xll.SNL.Clients.Office.Excel.Functions.SPG(A77, "SP_VOLUME_AVG_WEEKLY_TO_SHARES_OUT", , "3M")</f>
        <v>4.7501685299453316</v>
      </c>
      <c r="E77" s="5">
        <f>_xll.SNL.Clients.Office.Excel.Functions.SPG(A77, "SP_VOLUME_AVG_DAILY_TO_1YR_AVG_DAILY", , "1M")</f>
        <v>101.81</v>
      </c>
      <c r="F77" s="5">
        <f>_xll.SNL.Clients.Office.Excel.Functions.SPG(A77, "SP_VOLUME_AVG_DAILY_TO_1YR_AVG_DAILY", , "3M")</f>
        <v>92.6</v>
      </c>
      <c r="G77" s="9" t="str">
        <f>_xll.SNL.Clients.Office.Excel.Functions.SPG(A77, "IQ_SECTOR")</f>
        <v>Financials</v>
      </c>
      <c r="H77" s="9" t="str">
        <f>_xll.SNL.Clients.Office.Excel.Functions.SPG(A77, "IQ_INDUSTRY_GROUP")</f>
        <v>Banks</v>
      </c>
      <c r="I77" s="9" t="str">
        <f>_xll.SNL.Clients.Office.Excel.Functions.SPG(A77, "IQ_INDUSTRY")</f>
        <v>Banks</v>
      </c>
      <c r="J77" s="9" t="str">
        <f>_xll.SNL.Clients.Office.Excel.Functions.SPG(A77, "IQ_PRIMARY_INDUSTRY")</f>
        <v>Regional Banks</v>
      </c>
      <c r="K77" s="9" t="str">
        <f>_xll.SNL.Clients.Office.Excel.Functions.SPG(A77, "NAICS_CODE", "Primary")</f>
        <v>522110 - Commercial Banking</v>
      </c>
      <c r="L77" s="9" t="str">
        <f>_xll.SNL.Clients.Office.Excel.Functions.SPG(A77, "SP_TOPICTAG")</f>
        <v>Consumer Lending</v>
      </c>
      <c r="M77" s="5">
        <f>_xll.SNL.Clients.Office.Excel.Functions.SPG(A77, "SP_PCT_SHARES_OWNED_ALL_INSTITUTIONS")</f>
        <v>99.76</v>
      </c>
      <c r="N77" s="9" t="str">
        <f>_xll.SNL.Clients.Office.Excel.Functions.SPG(A77, "RD_CREDIT_RATING_GLOBAL", "Issuer Credit Rating", "Local Currency LT|0")</f>
        <v/>
      </c>
      <c r="O77" s="9" t="str">
        <f>_xll.SNL.Clients.Office.Excel.Functions.SPG(A77, "RD_CWOL_GLOBAL", "Issuer Credit Rating", "Local Currency LT|0")</f>
        <v/>
      </c>
      <c r="P77" s="9" t="str">
        <f>_xll.SNL.Clients.Office.Excel.Functions.SPG(A77, "RD_RATING_ACTION_GLOBAL", "Issuer Credit Rating", "Local Currency LT|0")</f>
        <v/>
      </c>
      <c r="Q77" s="10" t="str">
        <f>_xll.SNL.Clients.Office.Excel.Functions.SPG(A77, "RD_LAST_REVIEW_DATE_GLOBAL", "Issuer Credit Rating", "Local Currency LT")</f>
        <v/>
      </c>
      <c r="R77" s="10" t="str">
        <f>_xll.SNL.Clients.Office.Excel.Functions.SPG(A77, "RD_CREDIT_RATING_DATE_GLOBAL", "Issuer Credit Rating", "Local Currency LT|0")</f>
        <v/>
      </c>
      <c r="S77" s="10" t="str">
        <f>_xll.SNL.Clients.Office.Excel.Functions.SPG(A77, "RD_CREDIT_WATCH_OUTLOOK_DATE_GLOBAL", "Issuer Credit Rating", "Local Currency LT|0")</f>
        <v/>
      </c>
    </row>
    <row r="78" spans="1:19">
      <c r="A78" s="12" t="s">
        <v>1112</v>
      </c>
      <c r="B78" s="10">
        <f>_xll.SNL.Clients.Office.Excel.Functions.SPG(A78,"SP_IPO_DATE")</f>
        <v>35003.041666666664</v>
      </c>
      <c r="C78" s="5">
        <f>_xll.SNL.Clients.Office.Excel.Functions.SPG(A78, "SP_VOLUME_AVG_WEEKLY_TO_SHARES_OUT", , "1M")</f>
        <v>3.2924987092494349</v>
      </c>
      <c r="D78" s="5">
        <f>_xll.SNL.Clients.Office.Excel.Functions.SPG(A78, "SP_VOLUME_AVG_WEEKLY_TO_SHARES_OUT", , "3M")</f>
        <v>3.132134089223912</v>
      </c>
      <c r="E78" s="5">
        <f>_xll.SNL.Clients.Office.Excel.Functions.SPG(A78, "SP_VOLUME_AVG_DAILY_TO_1YR_AVG_DAILY", , "1M")</f>
        <v>111.31</v>
      </c>
      <c r="F78" s="5">
        <f>_xll.SNL.Clients.Office.Excel.Functions.SPG(A78, "SP_VOLUME_AVG_DAILY_TO_1YR_AVG_DAILY", , "3M")</f>
        <v>105.89</v>
      </c>
      <c r="G78" s="9" t="str">
        <f>_xll.SNL.Clients.Office.Excel.Functions.SPG(A78, "IQ_SECTOR")</f>
        <v>Financials</v>
      </c>
      <c r="H78" s="9" t="str">
        <f>_xll.SNL.Clients.Office.Excel.Functions.SPG(A78, "IQ_INDUSTRY_GROUP")</f>
        <v>Banks</v>
      </c>
      <c r="I78" s="9" t="str">
        <f>_xll.SNL.Clients.Office.Excel.Functions.SPG(A78, "IQ_INDUSTRY")</f>
        <v>Banks</v>
      </c>
      <c r="J78" s="9" t="str">
        <f>_xll.SNL.Clients.Office.Excel.Functions.SPG(A78, "IQ_PRIMARY_INDUSTRY")</f>
        <v>Regional Banks</v>
      </c>
      <c r="K78" s="9" t="str">
        <f>_xll.SNL.Clients.Office.Excel.Functions.SPG(A78, "NAICS_CODE", "Primary")</f>
        <v>522110 - Commercial Banking</v>
      </c>
      <c r="L78" s="9" t="str">
        <f>_xll.SNL.Clients.Office.Excel.Functions.SPG(A78, "SP_TOPICTAG")</f>
        <v>Consumer Lending; Banking as a Service</v>
      </c>
      <c r="M78" s="5">
        <f>_xll.SNL.Clients.Office.Excel.Functions.SPG(A78, "SP_PCT_SHARES_OWNED_ALL_INSTITUTIONS")</f>
        <v>91.09</v>
      </c>
      <c r="N78" s="9" t="str">
        <f>_xll.SNL.Clients.Office.Excel.Functions.SPG(A78, "RD_CREDIT_RATING_GLOBAL", "Issuer Credit Rating", "Local Currency LT|0")</f>
        <v/>
      </c>
      <c r="O78" s="9" t="str">
        <f>_xll.SNL.Clients.Office.Excel.Functions.SPG(A78, "RD_CWOL_GLOBAL", "Issuer Credit Rating", "Local Currency LT|0")</f>
        <v/>
      </c>
      <c r="P78" s="9" t="str">
        <f>_xll.SNL.Clients.Office.Excel.Functions.SPG(A78, "RD_RATING_ACTION_GLOBAL", "Issuer Credit Rating", "Local Currency LT|0")</f>
        <v/>
      </c>
      <c r="Q78" s="10" t="str">
        <f>_xll.SNL.Clients.Office.Excel.Functions.SPG(A78, "RD_LAST_REVIEW_DATE_GLOBAL", "Issuer Credit Rating", "Local Currency LT")</f>
        <v/>
      </c>
      <c r="R78" s="10" t="str">
        <f>_xll.SNL.Clients.Office.Excel.Functions.SPG(A78, "RD_CREDIT_RATING_DATE_GLOBAL", "Issuer Credit Rating", "Local Currency LT|0")</f>
        <v/>
      </c>
      <c r="S78" s="10" t="str">
        <f>_xll.SNL.Clients.Office.Excel.Functions.SPG(A78, "RD_CREDIT_WATCH_OUTLOOK_DATE_GLOBAL", "Issuer Credit Rating", "Local Currency LT|0")</f>
        <v/>
      </c>
    </row>
    <row r="79" spans="1:19">
      <c r="A79" s="12" t="s">
        <v>1113</v>
      </c>
      <c r="B79" t="str">
        <f>_xll.SNL.Clients.Office.Excel.Functions.SPG(A79,"SP_IPO_DATE")</f>
        <v/>
      </c>
      <c r="C79" s="5">
        <f>_xll.SNL.Clients.Office.Excel.Functions.SPG(A79, "SP_VOLUME_AVG_WEEKLY_TO_SHARES_OUT", , "1M")</f>
        <v>6.7793934433369856</v>
      </c>
      <c r="D79" s="5">
        <f>_xll.SNL.Clients.Office.Excel.Functions.SPG(A79, "SP_VOLUME_AVG_WEEKLY_TO_SHARES_OUT", , "3M")</f>
        <v>10.185503827752159</v>
      </c>
      <c r="E79" s="5">
        <f>_xll.SNL.Clients.Office.Excel.Functions.SPG(A79, "SP_VOLUME_AVG_DAILY_TO_1YR_AVG_DAILY", , "1M")</f>
        <v>73.099999999999994</v>
      </c>
      <c r="F79" s="5">
        <f>_xll.SNL.Clients.Office.Excel.Functions.SPG(A79, "SP_VOLUME_AVG_DAILY_TO_1YR_AVG_DAILY", , "3M")</f>
        <v>109.82</v>
      </c>
      <c r="G79" s="9" t="str">
        <f>_xll.SNL.Clients.Office.Excel.Functions.SPG(A79, "IQ_SECTOR")</f>
        <v>Consumer Discretionary</v>
      </c>
      <c r="H79" s="9" t="str">
        <f>_xll.SNL.Clients.Office.Excel.Functions.SPG(A79, "IQ_INDUSTRY_GROUP")</f>
        <v>Consumer Discretionary Distribution and Retail</v>
      </c>
      <c r="I79" s="9" t="str">
        <f>_xll.SNL.Clients.Office.Excel.Functions.SPG(A79, "IQ_INDUSTRY")</f>
        <v>Specialty Retail</v>
      </c>
      <c r="J79" s="9" t="str">
        <f>_xll.SNL.Clients.Office.Excel.Functions.SPG(A79, "IQ_PRIMARY_INDUSTRY")</f>
        <v>Other Specialty Retail</v>
      </c>
      <c r="K79" s="9" t="str">
        <f>_xll.SNL.Clients.Office.Excel.Functions.SPG(A79, "NAICS_CODE", "Primary")</f>
        <v>458110 - Clothing and Clothing Accessories Retailers</v>
      </c>
      <c r="L79" s="9" t="str">
        <f>_xll.SNL.Clients.Office.Excel.Functions.SPG(A79, "SP_TOPICTAG")</f>
        <v/>
      </c>
      <c r="M79" s="5">
        <f>_xll.SNL.Clients.Office.Excel.Functions.SPG(A79, "SP_PCT_SHARES_OWNED_ALL_INSTITUTIONS")</f>
        <v>97</v>
      </c>
      <c r="N79" s="9" t="str">
        <f>_xll.SNL.Clients.Office.Excel.Functions.SPG(A79, "RD_CREDIT_RATING_GLOBAL", "Issuer Credit Rating", "Local Currency LT|0")</f>
        <v>BB</v>
      </c>
      <c r="O79" s="9" t="str">
        <f>_xll.SNL.Clients.Office.Excel.Functions.SPG(A79, "RD_CWOL_GLOBAL", "Issuer Credit Rating", "Local Currency LT|0")</f>
        <v>Stable</v>
      </c>
      <c r="P79" s="9" t="str">
        <f>_xll.SNL.Clients.Office.Excel.Functions.SPG(A79, "RD_RATING_ACTION_GLOBAL", "Issuer Credit Rating", "Local Currency LT|0")</f>
        <v>CreditWatch/Outlook (07/27/2022)</v>
      </c>
      <c r="Q79" s="10">
        <f>_xll.SNL.Clients.Office.Excel.Functions.SPG(A79, "RD_LAST_REVIEW_DATE_GLOBAL", "Issuer Credit Rating", "Local Currency LT")</f>
        <v>45491</v>
      </c>
      <c r="R79" s="10">
        <f>_xll.SNL.Clients.Office.Excel.Functions.SPG(A79, "RD_CREDIT_RATING_DATE_GLOBAL", "Issuer Credit Rating", "Local Currency LT|0")</f>
        <v>44411</v>
      </c>
      <c r="S79" s="10">
        <f>_xll.SNL.Clients.Office.Excel.Functions.SPG(A79, "RD_CREDIT_WATCH_OUTLOOK_DATE_GLOBAL", "Issuer Credit Rating", "Local Currency LT|0")</f>
        <v>44769</v>
      </c>
    </row>
    <row r="80" spans="1:19">
      <c r="A80" s="12" t="s">
        <v>1114</v>
      </c>
      <c r="B80" t="str">
        <f>_xll.SNL.Clients.Office.Excel.Functions.SPG(A80,"SP_IPO_DATE")</f>
        <v/>
      </c>
      <c r="C80" s="5">
        <f>_xll.SNL.Clients.Office.Excel.Functions.SPG(A80, "SP_VOLUME_AVG_WEEKLY_TO_SHARES_OUT", , "1M")</f>
        <v>3.7555198226032309</v>
      </c>
      <c r="D80" s="5">
        <f>_xll.SNL.Clients.Office.Excel.Functions.SPG(A80, "SP_VOLUME_AVG_WEEKLY_TO_SHARES_OUT", , "3M")</f>
        <v>3.4544002537837271</v>
      </c>
      <c r="E80" s="5">
        <f>_xll.SNL.Clients.Office.Excel.Functions.SPG(A80, "SP_VOLUME_AVG_DAILY_TO_1YR_AVG_DAILY", , "1M")</f>
        <v>88.94</v>
      </c>
      <c r="F80" s="5">
        <f>_xll.SNL.Clients.Office.Excel.Functions.SPG(A80, "SP_VOLUME_AVG_DAILY_TO_1YR_AVG_DAILY", , "3M")</f>
        <v>81.81</v>
      </c>
      <c r="G80" s="9" t="str">
        <f>_xll.SNL.Clients.Office.Excel.Functions.SPG(A80, "IQ_SECTOR")</f>
        <v>Information Technology</v>
      </c>
      <c r="H80" s="9" t="str">
        <f>_xll.SNL.Clients.Office.Excel.Functions.SPG(A80, "IQ_INDUSTRY_GROUP")</f>
        <v>Technology Hardware and Equipment</v>
      </c>
      <c r="I80" s="9" t="str">
        <f>_xll.SNL.Clients.Office.Excel.Functions.SPG(A80, "IQ_INDUSTRY")</f>
        <v>Electronic Equipment, Instruments and Components</v>
      </c>
      <c r="J80" s="9" t="str">
        <f>_xll.SNL.Clients.Office.Excel.Functions.SPG(A80, "IQ_PRIMARY_INDUSTRY")</f>
        <v>Electronic Manufacturing Services</v>
      </c>
      <c r="K80" s="9" t="str">
        <f>_xll.SNL.Clients.Office.Excel.Functions.SPG(A80, "NAICS_CODE", "Primary")</f>
        <v>33441 - Semiconductor and Other Electronic Component Manufacturing</v>
      </c>
      <c r="L80" s="9" t="str">
        <f>_xll.SNL.Clients.Office.Excel.Functions.SPG(A80, "SP_TOPICTAG")</f>
        <v>Software Development; Data Integration; Industrial Automation; Process Automation; 3D Printing; Artificial Intelligence</v>
      </c>
      <c r="M80" s="5">
        <f>_xll.SNL.Clients.Office.Excel.Functions.SPG(A80, "SP_PCT_SHARES_OWNED_ALL_INSTITUTIONS")</f>
        <v>99.32</v>
      </c>
      <c r="N80" s="9" t="str">
        <f>_xll.SNL.Clients.Office.Excel.Functions.SPG(A80, "RD_CREDIT_RATING_GLOBAL", "Issuer Credit Rating", "Local Currency LT|0")</f>
        <v>NR</v>
      </c>
      <c r="O80" s="9" t="str">
        <f>_xll.SNL.Clients.Office.Excel.Functions.SPG(A80, "RD_CWOL_GLOBAL", "Issuer Credit Rating", "Local Currency LT|0")</f>
        <v>NR</v>
      </c>
      <c r="P80" s="9" t="str">
        <f>_xll.SNL.Clients.Office.Excel.Functions.SPG(A80, "RD_RATING_ACTION_GLOBAL", "Issuer Credit Rating", "Local Currency LT|0")</f>
        <v>Not Rated | CreditWatch/Outlook (12/17/2019)</v>
      </c>
      <c r="Q80" s="10">
        <f>_xll.SNL.Clients.Office.Excel.Functions.SPG(A80, "RD_LAST_REVIEW_DATE_GLOBAL", "Issuer Credit Rating", "Local Currency LT")</f>
        <v>43816</v>
      </c>
      <c r="R80" s="10">
        <f>_xll.SNL.Clients.Office.Excel.Functions.SPG(A80, "RD_CREDIT_RATING_DATE_GLOBAL", "Issuer Credit Rating", "Local Currency LT|0")</f>
        <v>43816</v>
      </c>
      <c r="S80" s="10">
        <f>_xll.SNL.Clients.Office.Excel.Functions.SPG(A80, "RD_CREDIT_WATCH_OUTLOOK_DATE_GLOBAL", "Issuer Credit Rating", "Local Currency LT|0")</f>
        <v>43816</v>
      </c>
    </row>
    <row r="81" spans="1:19">
      <c r="A81" s="12" t="s">
        <v>1115</v>
      </c>
      <c r="B81" s="10">
        <f>_xll.SNL.Clients.Office.Excel.Functions.SPG(A81,"SP_IPO_DATE")</f>
        <v>36704</v>
      </c>
      <c r="C81" s="5">
        <f>_xll.SNL.Clients.Office.Excel.Functions.SPG(A81, "SP_VOLUME_AVG_WEEKLY_TO_SHARES_OUT", , "1M")</f>
        <v>4.3460956563024258</v>
      </c>
      <c r="D81" s="5">
        <f>_xll.SNL.Clients.Office.Excel.Functions.SPG(A81, "SP_VOLUME_AVG_WEEKLY_TO_SHARES_OUT", , "3M")</f>
        <v>4.3225536193830534</v>
      </c>
      <c r="E81" s="5">
        <f>_xll.SNL.Clients.Office.Excel.Functions.SPG(A81, "SP_VOLUME_AVG_DAILY_TO_1YR_AVG_DAILY", , "1M")</f>
        <v>136.41999999999999</v>
      </c>
      <c r="F81" s="5">
        <f>_xll.SNL.Clients.Office.Excel.Functions.SPG(A81, "SP_VOLUME_AVG_DAILY_TO_1YR_AVG_DAILY", , "3M")</f>
        <v>135.68</v>
      </c>
      <c r="G81" s="9" t="str">
        <f>_xll.SNL.Clients.Office.Excel.Functions.SPG(A81, "IQ_SECTOR")</f>
        <v>Financials</v>
      </c>
      <c r="H81" s="9" t="str">
        <f>_xll.SNL.Clients.Office.Excel.Functions.SPG(A81, "IQ_INDUSTRY_GROUP")</f>
        <v>Banks</v>
      </c>
      <c r="I81" s="9" t="str">
        <f>_xll.SNL.Clients.Office.Excel.Functions.SPG(A81, "IQ_INDUSTRY")</f>
        <v>Banks</v>
      </c>
      <c r="J81" s="9" t="str">
        <f>_xll.SNL.Clients.Office.Excel.Functions.SPG(A81, "IQ_PRIMARY_INDUSTRY")</f>
        <v>Regional Banks</v>
      </c>
      <c r="K81" s="9" t="str">
        <f>_xll.SNL.Clients.Office.Excel.Functions.SPG(A81, "NAICS_CODE", "Primary")</f>
        <v>522110 - Commercial Banking</v>
      </c>
      <c r="L81" s="9" t="str">
        <f>_xll.SNL.Clients.Office.Excel.Functions.SPG(A81, "SP_TOPICTAG")</f>
        <v>Consumer Lending; Digital Brokerage</v>
      </c>
      <c r="M81" s="5">
        <f>_xll.SNL.Clients.Office.Excel.Functions.SPG(A81, "SP_PCT_SHARES_OWNED_ALL_INSTITUTIONS")</f>
        <v>79.239999999999995</v>
      </c>
      <c r="N81" s="9" t="str">
        <f>_xll.SNL.Clients.Office.Excel.Functions.SPG(A81, "RD_CREDIT_RATING_GLOBAL", "Issuer Credit Rating", "Local Currency LT|0")</f>
        <v/>
      </c>
      <c r="O81" s="9" t="str">
        <f>_xll.SNL.Clients.Office.Excel.Functions.SPG(A81, "RD_CWOL_GLOBAL", "Issuer Credit Rating", "Local Currency LT|0")</f>
        <v/>
      </c>
      <c r="P81" s="9" t="str">
        <f>_xll.SNL.Clients.Office.Excel.Functions.SPG(A81, "RD_RATING_ACTION_GLOBAL", "Issuer Credit Rating", "Local Currency LT|0")</f>
        <v/>
      </c>
      <c r="Q81" s="10" t="str">
        <f>_xll.SNL.Clients.Office.Excel.Functions.SPG(A81, "RD_LAST_REVIEW_DATE_GLOBAL", "Issuer Credit Rating", "Local Currency LT")</f>
        <v/>
      </c>
      <c r="R81" s="10" t="str">
        <f>_xll.SNL.Clients.Office.Excel.Functions.SPG(A81, "RD_CREDIT_RATING_DATE_GLOBAL", "Issuer Credit Rating", "Local Currency LT|0")</f>
        <v/>
      </c>
      <c r="S81" s="10" t="str">
        <f>_xll.SNL.Clients.Office.Excel.Functions.SPG(A81, "RD_CREDIT_WATCH_OUTLOOK_DATE_GLOBAL", "Issuer Credit Rating", "Local Currency LT|0")</f>
        <v/>
      </c>
    </row>
    <row r="82" spans="1:19">
      <c r="A82" s="12" t="s">
        <v>1116</v>
      </c>
      <c r="B82" s="10">
        <f>_xll.SNL.Clients.Office.Excel.Functions.SPG(A82,"SP_IPO_DATE")</f>
        <v>36504</v>
      </c>
      <c r="C82" s="5">
        <f>_xll.SNL.Clients.Office.Excel.Functions.SPG(A82, "SP_VOLUME_AVG_WEEKLY_TO_SHARES_OUT", , "1M")</f>
        <v>3.3012352199347665</v>
      </c>
      <c r="D82" s="5">
        <f>_xll.SNL.Clients.Office.Excel.Functions.SPG(A82, "SP_VOLUME_AVG_WEEKLY_TO_SHARES_OUT", , "3M")</f>
        <v>4.1066098339477088</v>
      </c>
      <c r="E82" s="5">
        <f>_xll.SNL.Clients.Office.Excel.Functions.SPG(A82, "SP_VOLUME_AVG_DAILY_TO_1YR_AVG_DAILY", , "1M")</f>
        <v>67.709999999999994</v>
      </c>
      <c r="F82" s="5">
        <f>_xll.SNL.Clients.Office.Excel.Functions.SPG(A82, "SP_VOLUME_AVG_DAILY_TO_1YR_AVG_DAILY", , "3M")</f>
        <v>84.23</v>
      </c>
      <c r="G82" s="9" t="str">
        <f>_xll.SNL.Clients.Office.Excel.Functions.SPG(A82, "IQ_SECTOR")</f>
        <v>Financials</v>
      </c>
      <c r="H82" s="9" t="str">
        <f>_xll.SNL.Clients.Office.Excel.Functions.SPG(A82, "IQ_INDUSTRY_GROUP")</f>
        <v>Financial Services</v>
      </c>
      <c r="I82" s="9" t="str">
        <f>_xll.SNL.Clients.Office.Excel.Functions.SPG(A82, "IQ_INDUSTRY")</f>
        <v>Capital Markets</v>
      </c>
      <c r="J82" s="9" t="str">
        <f>_xll.SNL.Clients.Office.Excel.Functions.SPG(A82, "IQ_PRIMARY_INDUSTRY")</f>
        <v>Investment Banking and Brokerage</v>
      </c>
      <c r="K82" s="9" t="str">
        <f>_xll.SNL.Clients.Office.Excel.Functions.SPG(A82, "NAICS_CODE", "Primary")</f>
        <v>523150 - Investment Banking and Securities Intermediation</v>
      </c>
      <c r="L82" s="9" t="str">
        <f>_xll.SNL.Clients.Office.Excel.Functions.SPG(A82, "SP_TOPICTAG")</f>
        <v/>
      </c>
      <c r="M82" s="5">
        <f>_xll.SNL.Clients.Office.Excel.Functions.SPG(A82, "SP_PCT_SHARES_OWNED_ALL_INSTITUTIONS")</f>
        <v>59.65</v>
      </c>
      <c r="N82" s="9" t="str">
        <f>_xll.SNL.Clients.Office.Excel.Functions.SPG(A82, "RD_CREDIT_RATING_GLOBAL", "Issuer Credit Rating", "Local Currency LT|0")</f>
        <v>BBB-</v>
      </c>
      <c r="O82" s="9" t="str">
        <f>_xll.SNL.Clients.Office.Excel.Functions.SPG(A82, "RD_CWOL_GLOBAL", "Issuer Credit Rating", "Local Currency LT|0")</f>
        <v>Stable</v>
      </c>
      <c r="P82" s="9" t="str">
        <f>_xll.SNL.Clients.Office.Excel.Functions.SPG(A82, "RD_RATING_ACTION_GLOBAL", "Issuer Credit Rating", "Local Currency LT|0")</f>
        <v>New Rating | CreditWatch/Outlook (08/09/2023)</v>
      </c>
      <c r="Q82" s="10">
        <f>_xll.SNL.Clients.Office.Excel.Functions.SPG(A82, "RD_LAST_REVIEW_DATE_GLOBAL", "Issuer Credit Rating", "Local Currency LT")</f>
        <v>45623</v>
      </c>
      <c r="R82" s="10">
        <f>_xll.SNL.Clients.Office.Excel.Functions.SPG(A82, "RD_CREDIT_RATING_DATE_GLOBAL", "Issuer Credit Rating", "Local Currency LT|0")</f>
        <v>45147</v>
      </c>
      <c r="S82" s="10">
        <f>_xll.SNL.Clients.Office.Excel.Functions.SPG(A82, "RD_CREDIT_WATCH_OUTLOOK_DATE_GLOBAL", "Issuer Credit Rating", "Local Currency LT|0")</f>
        <v>45147</v>
      </c>
    </row>
    <row r="83" spans="1:19">
      <c r="A83" s="12" t="s">
        <v>1117</v>
      </c>
      <c r="B83" t="str">
        <f>_xll.SNL.Clients.Office.Excel.Functions.SPG(A83,"SP_IPO_DATE")</f>
        <v/>
      </c>
      <c r="C83" s="5">
        <f>_xll.SNL.Clients.Office.Excel.Functions.SPG(A83, "SP_VOLUME_AVG_WEEKLY_TO_SHARES_OUT", , "1M")</f>
        <v>2.4986092893943534</v>
      </c>
      <c r="D83" s="5">
        <f>_xll.SNL.Clients.Office.Excel.Functions.SPG(A83, "SP_VOLUME_AVG_WEEKLY_TO_SHARES_OUT", , "3M")</f>
        <v>4.0220788482374585</v>
      </c>
      <c r="E83" s="5">
        <f>_xll.SNL.Clients.Office.Excel.Functions.SPG(A83, "SP_VOLUME_AVG_DAILY_TO_1YR_AVG_DAILY", , "1M")</f>
        <v>64.36</v>
      </c>
      <c r="F83" s="5">
        <f>_xll.SNL.Clients.Office.Excel.Functions.SPG(A83, "SP_VOLUME_AVG_DAILY_TO_1YR_AVG_DAILY", , "3M")</f>
        <v>103.6</v>
      </c>
      <c r="G83" s="9" t="str">
        <f>_xll.SNL.Clients.Office.Excel.Functions.SPG(A83, "IQ_SECTOR")</f>
        <v>Health Care</v>
      </c>
      <c r="H83" s="9" t="str">
        <f>_xll.SNL.Clients.Office.Excel.Functions.SPG(A83, "IQ_INDUSTRY_GROUP")</f>
        <v>Pharmaceuticals, Biotechnology and Life Sciences</v>
      </c>
      <c r="I83" s="9" t="str">
        <f>_xll.SNL.Clients.Office.Excel.Functions.SPG(A83, "IQ_INDUSTRY")</f>
        <v>Life Sciences Tools and Services</v>
      </c>
      <c r="J83" s="9" t="str">
        <f>_xll.SNL.Clients.Office.Excel.Functions.SPG(A83, "IQ_PRIMARY_INDUSTRY")</f>
        <v>Life Sciences Tools and Services</v>
      </c>
      <c r="K83" s="9" t="str">
        <f>_xll.SNL.Clients.Office.Excel.Functions.SPG(A83, "NAICS_CODE", "Primary")</f>
        <v>339113 - Surgical Appliance and Supplies Manufacturing</v>
      </c>
      <c r="L83" s="9" t="str">
        <f>_xll.SNL.Clients.Office.Excel.Functions.SPG(A83, "SP_TOPICTAG")</f>
        <v>Health Diagnostics; Genetics; Nutraceutical; Immunology</v>
      </c>
      <c r="M83" s="5">
        <f>_xll.SNL.Clients.Office.Excel.Functions.SPG(A83, "SP_PCT_SHARES_OWNED_ALL_INSTITUTIONS")</f>
        <v>81.61</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c r="A84" s="12" t="s">
        <v>1118</v>
      </c>
      <c r="B84" s="10">
        <f>_xll.SNL.Clients.Office.Excel.Functions.SPG(A84,"SP_IPO_DATE")</f>
        <v>35346</v>
      </c>
      <c r="C84" s="5">
        <f>_xll.SNL.Clients.Office.Excel.Functions.SPG(A84, "SP_VOLUME_AVG_WEEKLY_TO_SHARES_OUT", , "1M")</f>
        <v>4.7376040798965926</v>
      </c>
      <c r="D84" s="5">
        <f>_xll.SNL.Clients.Office.Excel.Functions.SPG(A84, "SP_VOLUME_AVG_WEEKLY_TO_SHARES_OUT", , "3M")</f>
        <v>5.3003951977049297</v>
      </c>
      <c r="E84" s="5">
        <f>_xll.SNL.Clients.Office.Excel.Functions.SPG(A84, "SP_VOLUME_AVG_DAILY_TO_1YR_AVG_DAILY", , "1M")</f>
        <v>60.7</v>
      </c>
      <c r="F84" s="5">
        <f>_xll.SNL.Clients.Office.Excel.Functions.SPG(A84, "SP_VOLUME_AVG_DAILY_TO_1YR_AVG_DAILY", , "3M")</f>
        <v>67.91</v>
      </c>
      <c r="G84" s="9" t="str">
        <f>_xll.SNL.Clients.Office.Excel.Functions.SPG(A84, "IQ_SECTOR")</f>
        <v>Consumer Discretionary</v>
      </c>
      <c r="H84" s="9" t="str">
        <f>_xll.SNL.Clients.Office.Excel.Functions.SPG(A84, "IQ_INDUSTRY_GROUP")</f>
        <v>Consumer Services</v>
      </c>
      <c r="I84" s="9" t="str">
        <f>_xll.SNL.Clients.Office.Excel.Functions.SPG(A84, "IQ_INDUSTRY")</f>
        <v>Hotels, Restaurants and Leisure</v>
      </c>
      <c r="J84" s="9" t="str">
        <f>_xll.SNL.Clients.Office.Excel.Functions.SPG(A84, "IQ_PRIMARY_INDUSTRY")</f>
        <v>Restaurants</v>
      </c>
      <c r="K84" s="9" t="str">
        <f>_xll.SNL.Clients.Office.Excel.Functions.SPG(A84, "NAICS_CODE", "Primary")</f>
        <v>722511 - Full-Service Restaurants</v>
      </c>
      <c r="L84" s="9" t="str">
        <f>_xll.SNL.Clients.Office.Excel.Functions.SPG(A84, "SP_TOPICTAG")</f>
        <v/>
      </c>
      <c r="M84" s="5">
        <f>_xll.SNL.Clients.Office.Excel.Functions.SPG(A84, "SP_PCT_SHARES_OWNED_ALL_INSTITUTIONS")</f>
        <v>85.2</v>
      </c>
      <c r="N84" s="9" t="str">
        <f>_xll.SNL.Clients.Office.Excel.Functions.SPG(A84, "RD_CREDIT_RATING_GLOBAL", "Issuer Credit Rating", "Local Currency LT|0")</f>
        <v/>
      </c>
      <c r="O84" s="9" t="str">
        <f>_xll.SNL.Clients.Office.Excel.Functions.SPG(A84, "RD_CWOL_GLOBAL", "Issuer Credit Rating", "Local Currency LT|0")</f>
        <v/>
      </c>
      <c r="P84" s="9" t="str">
        <f>_xll.SNL.Clients.Office.Excel.Functions.SPG(A84, "RD_RATING_ACTION_GLOBAL", "Issuer Credit Rating", "Local Currency LT|0")</f>
        <v/>
      </c>
      <c r="Q84" s="10" t="str">
        <f>_xll.SNL.Clients.Office.Excel.Functions.SPG(A84, "RD_LAST_REVIEW_DATE_GLOBAL", "Issuer Credit Rating", "Local Currency LT")</f>
        <v/>
      </c>
      <c r="R84" s="10" t="str">
        <f>_xll.SNL.Clients.Office.Excel.Functions.SPG(A84, "RD_CREDIT_RATING_DATE_GLOBAL", "Issuer Credit Rating", "Local Currency LT|0")</f>
        <v/>
      </c>
      <c r="S84" s="10" t="str">
        <f>_xll.SNL.Clients.Office.Excel.Functions.SPG(A84, "RD_CREDIT_WATCH_OUTLOOK_DATE_GLOBAL", "Issuer Credit Rating", "Local Currency LT|0")</f>
        <v/>
      </c>
    </row>
    <row r="85" spans="1:19">
      <c r="A85" s="12" t="s">
        <v>1119</v>
      </c>
      <c r="B85" s="10">
        <f>_xll.SNL.Clients.Office.Excel.Functions.SPG(A85,"SP_IPO_DATE")</f>
        <v>42670</v>
      </c>
      <c r="C85" s="5">
        <f>_xll.SNL.Clients.Office.Excel.Functions.SPG(A85, "SP_VOLUME_AVG_WEEKLY_TO_SHARES_OUT", , "1M")</f>
        <v>4.4682705660038309</v>
      </c>
      <c r="D85" s="5">
        <f>_xll.SNL.Clients.Office.Excel.Functions.SPG(A85, "SP_VOLUME_AVG_WEEKLY_TO_SHARES_OUT", , "3M")</f>
        <v>4.7331189448801503</v>
      </c>
      <c r="E85" s="5">
        <f>_xll.SNL.Clients.Office.Excel.Functions.SPG(A85, "SP_VOLUME_AVG_DAILY_TO_1YR_AVG_DAILY", , "1M")</f>
        <v>65.36</v>
      </c>
      <c r="F85" s="5">
        <f>_xll.SNL.Clients.Office.Excel.Functions.SPG(A85, "SP_VOLUME_AVG_DAILY_TO_1YR_AVG_DAILY", , "3M")</f>
        <v>69.23</v>
      </c>
      <c r="G85" s="9" t="str">
        <f>_xll.SNL.Clients.Office.Excel.Functions.SPG(A85, "IQ_SECTOR")</f>
        <v>Information Technology</v>
      </c>
      <c r="H85" s="9" t="str">
        <f>_xll.SNL.Clients.Office.Excel.Functions.SPG(A85, "IQ_INDUSTRY_GROUP")</f>
        <v>Software and Services</v>
      </c>
      <c r="I85" s="9" t="str">
        <f>_xll.SNL.Clients.Office.Excel.Functions.SPG(A85, "IQ_INDUSTRY")</f>
        <v>Software</v>
      </c>
      <c r="J85" s="9" t="str">
        <f>_xll.SNL.Clients.Office.Excel.Functions.SPG(A85, "IQ_PRIMARY_INDUSTRY")</f>
        <v>Application Software</v>
      </c>
      <c r="K85" s="9" t="str">
        <f>_xll.SNL.Clients.Office.Excel.Functions.SPG(A85, "NAICS_CODE", "Primary")</f>
        <v>513210 - Software Publishers</v>
      </c>
      <c r="L85" s="9" t="str">
        <f>_xll.SNL.Clients.Office.Excel.Functions.SPG(A85, "SP_TOPICTAG")</f>
        <v>Invoice Management Software; Software Development; Cloud Management; Data Integration; Customer Relationship Management; Cloud Infrastructure; Process Automation</v>
      </c>
      <c r="M85" s="5">
        <f>_xll.SNL.Clients.Office.Excel.Functions.SPG(A85, "SP_PCT_SHARES_OWNED_ALL_INSTITUTIONS")</f>
        <v>88.15</v>
      </c>
      <c r="N85" s="9" t="str">
        <f>_xll.SNL.Clients.Office.Excel.Functions.SPG(A85, "RD_CREDIT_RATING_GLOBAL", "Issuer Credit Rating", "Local Currency LT|0")</f>
        <v/>
      </c>
      <c r="O85" s="9" t="str">
        <f>_xll.SNL.Clients.Office.Excel.Functions.SPG(A85, "RD_CWOL_GLOBAL", "Issuer Credit Rating", "Local Currency LT|0")</f>
        <v/>
      </c>
      <c r="P85" s="9" t="str">
        <f>_xll.SNL.Clients.Office.Excel.Functions.SPG(A85, "RD_RATING_ACTION_GLOBAL", "Issuer Credit Rating", "Local Currency LT|0")</f>
        <v/>
      </c>
      <c r="Q85" s="10" t="str">
        <f>_xll.SNL.Clients.Office.Excel.Functions.SPG(A85, "RD_LAST_REVIEW_DATE_GLOBAL", "Issuer Credit Rating", "Local Currency LT")</f>
        <v/>
      </c>
      <c r="R85" s="10" t="str">
        <f>_xll.SNL.Clients.Office.Excel.Functions.SPG(A85, "RD_CREDIT_RATING_DATE_GLOBAL", "Issuer Credit Rating", "Local Currency LT|0")</f>
        <v/>
      </c>
      <c r="S85" s="10" t="str">
        <f>_xll.SNL.Clients.Office.Excel.Functions.SPG(A85, "RD_CREDIT_WATCH_OUTLOOK_DATE_GLOBAL", "Issuer Credit Rating", "Local Currency LT|0")</f>
        <v/>
      </c>
    </row>
    <row r="86" spans="1:19">
      <c r="A86" s="12" t="s">
        <v>1120</v>
      </c>
      <c r="B86" t="str">
        <f>_xll.SNL.Clients.Office.Excel.Functions.SPG(A86,"SP_IPO_DATE")</f>
        <v/>
      </c>
      <c r="C86" s="5">
        <f>_xll.SNL.Clients.Office.Excel.Functions.SPG(A86, "SP_VOLUME_AVG_WEEKLY_TO_SHARES_OUT", , "1M")</f>
        <v>4.2407163637434628</v>
      </c>
      <c r="D86" s="5">
        <f>_xll.SNL.Clients.Office.Excel.Functions.SPG(A86, "SP_VOLUME_AVG_WEEKLY_TO_SHARES_OUT", , "3M")</f>
        <v>4.297441935262186</v>
      </c>
      <c r="E86" s="5">
        <f>_xll.SNL.Clients.Office.Excel.Functions.SPG(A86, "SP_VOLUME_AVG_DAILY_TO_1YR_AVG_DAILY", , "1M")</f>
        <v>81.69</v>
      </c>
      <c r="F86" s="5">
        <f>_xll.SNL.Clients.Office.Excel.Functions.SPG(A86, "SP_VOLUME_AVG_DAILY_TO_1YR_AVG_DAILY", , "3M")</f>
        <v>82.78</v>
      </c>
      <c r="G86" s="9" t="str">
        <f>_xll.SNL.Clients.Office.Excel.Functions.SPG(A86, "IQ_SECTOR")</f>
        <v>Financials</v>
      </c>
      <c r="H86" s="9" t="str">
        <f>_xll.SNL.Clients.Office.Excel.Functions.SPG(A86, "IQ_INDUSTRY_GROUP")</f>
        <v>Financial Services</v>
      </c>
      <c r="I86" s="9" t="str">
        <f>_xll.SNL.Clients.Office.Excel.Functions.SPG(A86, "IQ_INDUSTRY")</f>
        <v>Mortgage Real Estate Investment Trusts (REITs)</v>
      </c>
      <c r="J86" s="9" t="str">
        <f>_xll.SNL.Clients.Office.Excel.Functions.SPG(A86, "IQ_PRIMARY_INDUSTRY")</f>
        <v>Mortgage REITs</v>
      </c>
      <c r="K86" s="9" t="str">
        <f>_xll.SNL.Clients.Office.Excel.Functions.SPG(A86, "NAICS_CODE", "Primary")</f>
        <v>525990 - Other Financial Vehicles</v>
      </c>
      <c r="L86" s="9" t="str">
        <f>_xll.SNL.Clients.Office.Excel.Functions.SPG(A86, "SP_TOPICTAG")</f>
        <v/>
      </c>
      <c r="M86" s="5">
        <f>_xll.SNL.Clients.Office.Excel.Functions.SPG(A86, "SP_PCT_SHARES_OWNED_ALL_INSTITUTIONS")</f>
        <v>65.13</v>
      </c>
      <c r="N86" s="9" t="str">
        <f>_xll.SNL.Clients.Office.Excel.Functions.SPG(A86, "RD_CREDIT_RATING_GLOBAL", "Issuer Credit Rating", "Local Currency LT|0")</f>
        <v>B+</v>
      </c>
      <c r="O86" s="9" t="str">
        <f>_xll.SNL.Clients.Office.Excel.Functions.SPG(A86, "RD_CWOL_GLOBAL", "Issuer Credit Rating", "Local Currency LT|0")</f>
        <v>Negative</v>
      </c>
      <c r="P86" s="9" t="str">
        <f>_xll.SNL.Clients.Office.Excel.Functions.SPG(A86, "RD_RATING_ACTION_GLOBAL", "Issuer Credit Rating", "Local Currency LT|0")</f>
        <v>CreditWatch/Outlook (08/27/2024)</v>
      </c>
      <c r="Q86" s="10">
        <f>_xll.SNL.Clients.Office.Excel.Functions.SPG(A86, "RD_LAST_REVIEW_DATE_GLOBAL", "Issuer Credit Rating", "Local Currency LT")</f>
        <v>45617</v>
      </c>
      <c r="R86" s="10">
        <f>_xll.SNL.Clients.Office.Excel.Functions.SPG(A86, "RD_CREDIT_RATING_DATE_GLOBAL", "Issuer Credit Rating", "Local Currency LT|0")</f>
        <v>45350</v>
      </c>
      <c r="S86" s="10">
        <f>_xll.SNL.Clients.Office.Excel.Functions.SPG(A86, "RD_CREDIT_WATCH_OUTLOOK_DATE_GLOBAL", "Issuer Credit Rating", "Local Currency LT|0")</f>
        <v>45531</v>
      </c>
    </row>
    <row r="87" spans="1:19">
      <c r="A87" s="12" t="s">
        <v>1121</v>
      </c>
      <c r="B87" s="10">
        <f>_xll.SNL.Clients.Office.Excel.Functions.SPG(A87,"SP_IPO_DATE")</f>
        <v>41128</v>
      </c>
      <c r="C87" s="5">
        <f>_xll.SNL.Clients.Office.Excel.Functions.SPG(A87, "SP_VOLUME_AVG_WEEKLY_TO_SHARES_OUT", , "1M")</f>
        <v>8.9185487228535454</v>
      </c>
      <c r="D87" s="5">
        <f>_xll.SNL.Clients.Office.Excel.Functions.SPG(A87, "SP_VOLUME_AVG_WEEKLY_TO_SHARES_OUT", , "3M")</f>
        <v>10.982118770385719</v>
      </c>
      <c r="E87" s="5">
        <f>_xll.SNL.Clients.Office.Excel.Functions.SPG(A87, "SP_VOLUME_AVG_DAILY_TO_1YR_AVG_DAILY", , "1M")</f>
        <v>94.58</v>
      </c>
      <c r="F87" s="5">
        <f>_xll.SNL.Clients.Office.Excel.Functions.SPG(A87, "SP_VOLUME_AVG_DAILY_TO_1YR_AVG_DAILY", , "3M")</f>
        <v>116.47</v>
      </c>
      <c r="G87" s="9" t="str">
        <f>_xll.SNL.Clients.Office.Excel.Functions.SPG(A87, "IQ_SECTOR")</f>
        <v>Consumer Discretionary</v>
      </c>
      <c r="H87" s="9" t="str">
        <f>_xll.SNL.Clients.Office.Excel.Functions.SPG(A87, "IQ_INDUSTRY_GROUP")</f>
        <v>Consumer Services</v>
      </c>
      <c r="I87" s="9" t="str">
        <f>_xll.SNL.Clients.Office.Excel.Functions.SPG(A87, "IQ_INDUSTRY")</f>
        <v>Hotels, Restaurants and Leisure</v>
      </c>
      <c r="J87" s="9" t="str">
        <f>_xll.SNL.Clients.Office.Excel.Functions.SPG(A87, "IQ_PRIMARY_INDUSTRY")</f>
        <v>Restaurants</v>
      </c>
      <c r="K87" s="9" t="str">
        <f>_xll.SNL.Clients.Office.Excel.Functions.SPG(A87, "NAICS_CODE", "Primary")</f>
        <v>722511 - Full-Service Restaurants</v>
      </c>
      <c r="L87" s="9" t="str">
        <f>_xll.SNL.Clients.Office.Excel.Functions.SPG(A87, "SP_TOPICTAG")</f>
        <v/>
      </c>
      <c r="M87" s="5">
        <f>_xll.SNL.Clients.Office.Excel.Functions.SPG(A87, "SP_PCT_SHARES_OWNED_ALL_INSTITUTIONS")</f>
        <v>93.65</v>
      </c>
      <c r="N87" s="9" t="str">
        <f>_xll.SNL.Clients.Office.Excel.Functions.SPG(A87, "RD_CREDIT_RATING_GLOBAL", "Issuer Credit Rating", "Local Currency LT|0")</f>
        <v>BB-</v>
      </c>
      <c r="O87" s="9" t="str">
        <f>_xll.SNL.Clients.Office.Excel.Functions.SPG(A87, "RD_CWOL_GLOBAL", "Issuer Credit Rating", "Local Currency LT|0")</f>
        <v>Positive</v>
      </c>
      <c r="P87" s="9" t="str">
        <f>_xll.SNL.Clients.Office.Excel.Functions.SPG(A87, "RD_RATING_ACTION_GLOBAL", "Issuer Credit Rating", "Local Currency LT|0")</f>
        <v>CreditWatch/Outlook (08/09/2023)</v>
      </c>
      <c r="Q87" s="10">
        <f>_xll.SNL.Clients.Office.Excel.Functions.SPG(A87, "RD_LAST_REVIEW_DATE_GLOBAL", "Issuer Credit Rating", "Local Currency LT")</f>
        <v>45524</v>
      </c>
      <c r="R87" s="10">
        <f>_xll.SNL.Clients.Office.Excel.Functions.SPG(A87, "RD_CREDIT_RATING_DATE_GLOBAL", "Issuer Credit Rating", "Local Currency LT|0")</f>
        <v>44425</v>
      </c>
      <c r="S87" s="10">
        <f>_xll.SNL.Clients.Office.Excel.Functions.SPG(A87, "RD_CREDIT_WATCH_OUTLOOK_DATE_GLOBAL", "Issuer Credit Rating", "Local Currency LT|0")</f>
        <v>45147</v>
      </c>
    </row>
    <row r="88" spans="1:19">
      <c r="A88" s="12" t="s">
        <v>1122</v>
      </c>
      <c r="B88" s="10">
        <f>_xll.SNL.Clients.Office.Excel.Functions.SPG(A88,"SP_IPO_DATE")</f>
        <v>41310</v>
      </c>
      <c r="C88" s="5">
        <f>_xll.SNL.Clients.Office.Excel.Functions.SPG(A88, "SP_VOLUME_AVG_WEEKLY_TO_SHARES_OUT", , "1M")</f>
        <v>3.5975044734032471</v>
      </c>
      <c r="D88" s="5">
        <f>_xll.SNL.Clients.Office.Excel.Functions.SPG(A88, "SP_VOLUME_AVG_WEEKLY_TO_SHARES_OUT", , "3M")</f>
        <v>3.6236117396675005</v>
      </c>
      <c r="E88" s="5">
        <f>_xll.SNL.Clients.Office.Excel.Functions.SPG(A88, "SP_VOLUME_AVG_DAILY_TO_1YR_AVG_DAILY", , "1M")</f>
        <v>88.6</v>
      </c>
      <c r="F88" s="5">
        <f>_xll.SNL.Clients.Office.Excel.Functions.SPG(A88, "SP_VOLUME_AVG_DAILY_TO_1YR_AVG_DAILY", , "3M")</f>
        <v>89.24</v>
      </c>
      <c r="G88" s="9" t="str">
        <f>_xll.SNL.Clients.Office.Excel.Functions.SPG(A88, "IQ_SECTOR")</f>
        <v>Industrials</v>
      </c>
      <c r="H88" s="9" t="str">
        <f>_xll.SNL.Clients.Office.Excel.Functions.SPG(A88, "IQ_INDUSTRY_GROUP")</f>
        <v>Capital Goods</v>
      </c>
      <c r="I88" s="9" t="str">
        <f>_xll.SNL.Clients.Office.Excel.Functions.SPG(A88, "IQ_INDUSTRY")</f>
        <v>Trading Companies and Distributors</v>
      </c>
      <c r="J88" s="9" t="str">
        <f>_xll.SNL.Clients.Office.Excel.Functions.SPG(A88, "IQ_PRIMARY_INDUSTRY")</f>
        <v>Trading Companies and Distributors</v>
      </c>
      <c r="K88" s="9" t="str">
        <f>_xll.SNL.Clients.Office.Excel.Functions.SPG(A88, "NAICS_CODE", "Primary")</f>
        <v>423310 - Lumber, Plywood, Millwork, and Wood Panel Merchant Wholesalers</v>
      </c>
      <c r="L88" s="9" t="str">
        <f>_xll.SNL.Clients.Office.Excel.Functions.SPG(A88, "SP_TOPICTAG")</f>
        <v>Home Improvement</v>
      </c>
      <c r="M88" s="5">
        <f>_xll.SNL.Clients.Office.Excel.Functions.SPG(A88, "SP_PCT_SHARES_OWNED_ALL_INSTITUTIONS")</f>
        <v>98.55</v>
      </c>
      <c r="N88" s="9" t="str">
        <f>_xll.SNL.Clients.Office.Excel.Functions.SPG(A88, "RD_CREDIT_RATING_GLOBAL", "Issuer Credit Rating", "Local Currency LT|0")</f>
        <v>BB</v>
      </c>
      <c r="O88" s="9" t="str">
        <f>_xll.SNL.Clients.Office.Excel.Functions.SPG(A88, "RD_CWOL_GLOBAL", "Issuer Credit Rating", "Local Currency LT|0")</f>
        <v>Stable</v>
      </c>
      <c r="P88" s="9" t="str">
        <f>_xll.SNL.Clients.Office.Excel.Functions.SPG(A88, "RD_RATING_ACTION_GLOBAL", "Issuer Credit Rating", "Local Currency LT|0")</f>
        <v>Upgrade | CreditWatch/Outlook (04/17/2024)</v>
      </c>
      <c r="Q88" s="10">
        <f>_xll.SNL.Clients.Office.Excel.Functions.SPG(A88, "RD_LAST_REVIEW_DATE_GLOBAL", "Issuer Credit Rating", "Local Currency LT")</f>
        <v>45568</v>
      </c>
      <c r="R88" s="10">
        <f>_xll.SNL.Clients.Office.Excel.Functions.SPG(A88, "RD_CREDIT_RATING_DATE_GLOBAL", "Issuer Credit Rating", "Local Currency LT|0")</f>
        <v>45399</v>
      </c>
      <c r="S88" s="10">
        <f>_xll.SNL.Clients.Office.Excel.Functions.SPG(A88, "RD_CREDIT_WATCH_OUTLOOK_DATE_GLOBAL", "Issuer Credit Rating", "Local Currency LT|0")</f>
        <v>45399</v>
      </c>
    </row>
    <row r="89" spans="1:19">
      <c r="A89" s="12" t="s">
        <v>1123</v>
      </c>
      <c r="B89" s="10">
        <f>_xll.SNL.Clients.Office.Excel.Functions.SPG(A89,"SP_IPO_DATE")</f>
        <v>41941</v>
      </c>
      <c r="C89" s="5">
        <f>_xll.SNL.Clients.Office.Excel.Functions.SPG(A89, "SP_VOLUME_AVG_WEEKLY_TO_SHARES_OUT", , "1M")</f>
        <v>16.970943813999344</v>
      </c>
      <c r="D89" s="5">
        <f>_xll.SNL.Clients.Office.Excel.Functions.SPG(A89, "SP_VOLUME_AVG_WEEKLY_TO_SHARES_OUT", , "3M")</f>
        <v>12.886296608390351</v>
      </c>
      <c r="E89" s="5">
        <f>_xll.SNL.Clients.Office.Excel.Functions.SPG(A89, "SP_VOLUME_AVG_DAILY_TO_1YR_AVG_DAILY", , "1M")</f>
        <v>139.72</v>
      </c>
      <c r="F89" s="5">
        <f>_xll.SNL.Clients.Office.Excel.Functions.SPG(A89, "SP_VOLUME_AVG_DAILY_TO_1YR_AVG_DAILY", , "3M")</f>
        <v>106.09</v>
      </c>
      <c r="G89" s="9" t="str">
        <f>_xll.SNL.Clients.Office.Excel.Functions.SPG(A89, "IQ_SECTOR")</f>
        <v>Consumer Discretionary</v>
      </c>
      <c r="H89" s="9" t="str">
        <f>_xll.SNL.Clients.Office.Excel.Functions.SPG(A89, "IQ_INDUSTRY_GROUP")</f>
        <v>Consumer Discretionary Distribution and Retail</v>
      </c>
      <c r="I89" s="9" t="str">
        <f>_xll.SNL.Clients.Office.Excel.Functions.SPG(A89, "IQ_INDUSTRY")</f>
        <v>Specialty Retail</v>
      </c>
      <c r="J89" s="9" t="str">
        <f>_xll.SNL.Clients.Office.Excel.Functions.SPG(A89, "IQ_PRIMARY_INDUSTRY")</f>
        <v>Apparel Retail</v>
      </c>
      <c r="K89" s="9" t="str">
        <f>_xll.SNL.Clients.Office.Excel.Functions.SPG(A89, "NAICS_CODE", "Primary")</f>
        <v>4581 - Clothing and Clothing Accessories Retailers</v>
      </c>
      <c r="L89" s="9" t="str">
        <f>_xll.SNL.Clients.Office.Excel.Functions.SPG(A89, "SP_TOPICTAG")</f>
        <v>Lifestyle; Virtual Goods; Smart Clothing</v>
      </c>
      <c r="M89" s="5">
        <f>_xll.SNL.Clients.Office.Excel.Functions.SPG(A89, "SP_PCT_SHARES_OWNED_ALL_INSTITUTIONS")</f>
        <v>112.74</v>
      </c>
      <c r="N89" s="9" t="str">
        <f>_xll.SNL.Clients.Office.Excel.Functions.SPG(A89, "RD_CREDIT_RATING_GLOBAL", "Issuer Credit Rating", "Local Currency LT|0")</f>
        <v/>
      </c>
      <c r="O89" s="9" t="str">
        <f>_xll.SNL.Clients.Office.Excel.Functions.SPG(A89, "RD_CWOL_GLOBAL", "Issuer Credit Rating", "Local Currency LT|0")</f>
        <v/>
      </c>
      <c r="P89" s="9" t="str">
        <f>_xll.SNL.Clients.Office.Excel.Functions.SPG(A89, "RD_RATING_ACTION_GLOBAL", "Issuer Credit Rating", "Local Currency LT|0")</f>
        <v/>
      </c>
      <c r="Q89" s="10" t="str">
        <f>_xll.SNL.Clients.Office.Excel.Functions.SPG(A89, "RD_LAST_REVIEW_DATE_GLOBAL", "Issuer Credit Rating", "Local Currency LT")</f>
        <v/>
      </c>
      <c r="R89" s="10" t="str">
        <f>_xll.SNL.Clients.Office.Excel.Functions.SPG(A89, "RD_CREDIT_RATING_DATE_GLOBAL", "Issuer Credit Rating", "Local Currency LT|0")</f>
        <v/>
      </c>
      <c r="S89" s="10" t="str">
        <f>_xll.SNL.Clients.Office.Excel.Functions.SPG(A89, "RD_CREDIT_WATCH_OUTLOOK_DATE_GLOBAL", "Issuer Credit Rating", "Local Currency LT|0")</f>
        <v/>
      </c>
    </row>
    <row r="90" spans="1:19">
      <c r="A90" s="12" t="s">
        <v>1124</v>
      </c>
      <c r="B90" s="10">
        <f>_xll.SNL.Clients.Office.Excel.Functions.SPG(A90,"SP_IPO_DATE")</f>
        <v>42026</v>
      </c>
      <c r="C90" s="5">
        <f>_xll.SNL.Clients.Office.Excel.Functions.SPG(A90, "SP_VOLUME_AVG_WEEKLY_TO_SHARES_OUT", , "1M")</f>
        <v>4.7723212299257618</v>
      </c>
      <c r="D90" s="5">
        <f>_xll.SNL.Clients.Office.Excel.Functions.SPG(A90, "SP_VOLUME_AVG_WEEKLY_TO_SHARES_OUT", , "3M")</f>
        <v>5.9388480954783427</v>
      </c>
      <c r="E90" s="5">
        <f>_xll.SNL.Clients.Office.Excel.Functions.SPG(A90, "SP_VOLUME_AVG_DAILY_TO_1YR_AVG_DAILY", , "1M")</f>
        <v>68.69</v>
      </c>
      <c r="F90" s="5">
        <f>_xll.SNL.Clients.Office.Excel.Functions.SPG(A90, "SP_VOLUME_AVG_DAILY_TO_1YR_AVG_DAILY", , "3M")</f>
        <v>85.48</v>
      </c>
      <c r="G90" s="9" t="str">
        <f>_xll.SNL.Clients.Office.Excel.Functions.SPG(A90, "IQ_SECTOR")</f>
        <v>Information Technology</v>
      </c>
      <c r="H90" s="9" t="str">
        <f>_xll.SNL.Clients.Office.Excel.Functions.SPG(A90, "IQ_INDUSTRY_GROUP")</f>
        <v>Software and Services</v>
      </c>
      <c r="I90" s="9" t="str">
        <f>_xll.SNL.Clients.Office.Excel.Functions.SPG(A90, "IQ_INDUSTRY")</f>
        <v>Software</v>
      </c>
      <c r="J90" s="9" t="str">
        <f>_xll.SNL.Clients.Office.Excel.Functions.SPG(A90, "IQ_PRIMARY_INDUSTRY")</f>
        <v>Application Software</v>
      </c>
      <c r="K90" s="9" t="str">
        <f>_xll.SNL.Clients.Office.Excel.Functions.SPG(A90, "NAICS_CODE", "Primary")</f>
        <v>518210 - Computing Infrastructure Providers, Data Processing, Web Hosting, and Related Services</v>
      </c>
      <c r="L90" s="9" t="str">
        <f>_xll.SNL.Clients.Office.Excel.Functions.SPG(A90, "SP_TOPICTAG")</f>
        <v>Software Development; Cloud Management; Data Integration; Data Protection; Cloud Security; Cloud Storage; Team Collaboration</v>
      </c>
      <c r="M90" s="5">
        <f>_xll.SNL.Clients.Office.Excel.Functions.SPG(A90, "SP_PCT_SHARES_OWNED_ALL_INSTITUTIONS")</f>
        <v>101.94</v>
      </c>
      <c r="N90" s="9" t="str">
        <f>_xll.SNL.Clients.Office.Excel.Functions.SPG(A90, "RD_CREDIT_RATING_GLOBAL", "Issuer Credit Rating", "Local Currency LT|0")</f>
        <v/>
      </c>
      <c r="O90" s="9" t="str">
        <f>_xll.SNL.Clients.Office.Excel.Functions.SPG(A90, "RD_CWOL_GLOBAL", "Issuer Credit Rating", "Local Currency LT|0")</f>
        <v/>
      </c>
      <c r="P90" s="9" t="str">
        <f>_xll.SNL.Clients.Office.Excel.Functions.SPG(A90, "RD_RATING_ACTION_GLOBAL", "Issuer Credit Rating", "Local Currency LT|0")</f>
        <v/>
      </c>
      <c r="Q90" s="10" t="str">
        <f>_xll.SNL.Clients.Office.Excel.Functions.SPG(A90, "RD_LAST_REVIEW_DATE_GLOBAL", "Issuer Credit Rating", "Local Currency LT")</f>
        <v/>
      </c>
      <c r="R90" s="10" t="str">
        <f>_xll.SNL.Clients.Office.Excel.Functions.SPG(A90, "RD_CREDIT_RATING_DATE_GLOBAL", "Issuer Credit Rating", "Local Currency LT|0")</f>
        <v/>
      </c>
      <c r="S90" s="10" t="str">
        <f>_xll.SNL.Clients.Office.Excel.Functions.SPG(A90, "RD_CREDIT_WATCH_OUTLOOK_DATE_GLOBAL", "Issuer Credit Rating", "Local Currency LT|0")</f>
        <v/>
      </c>
    </row>
    <row r="91" spans="1:19">
      <c r="A91" s="12" t="s">
        <v>1125</v>
      </c>
      <c r="B91" t="str">
        <f>_xll.SNL.Clients.Office.Excel.Functions.SPG(A91,"SP_IPO_DATE")</f>
        <v/>
      </c>
      <c r="C91" s="5">
        <f>_xll.SNL.Clients.Office.Excel.Functions.SPG(A91, "SP_VOLUME_AVG_WEEKLY_TO_SHARES_OUT", , "1M")</f>
        <v>2.4760834015686388</v>
      </c>
      <c r="D91" s="5">
        <f>_xll.SNL.Clients.Office.Excel.Functions.SPG(A91, "SP_VOLUME_AVG_WEEKLY_TO_SHARES_OUT", , "3M")</f>
        <v>3.0137703724782581</v>
      </c>
      <c r="E91" s="5">
        <f>_xll.SNL.Clients.Office.Excel.Functions.SPG(A91, "SP_VOLUME_AVG_DAILY_TO_1YR_AVG_DAILY", , "1M")</f>
        <v>81.47</v>
      </c>
      <c r="F91" s="5">
        <f>_xll.SNL.Clients.Office.Excel.Functions.SPG(A91, "SP_VOLUME_AVG_DAILY_TO_1YR_AVG_DAILY", , "3M")</f>
        <v>99.16</v>
      </c>
      <c r="G91" s="9" t="str">
        <f>_xll.SNL.Clients.Office.Excel.Functions.SPG(A91, "IQ_SECTOR")</f>
        <v>Industrials</v>
      </c>
      <c r="H91" s="9" t="str">
        <f>_xll.SNL.Clients.Office.Excel.Functions.SPG(A91, "IQ_INDUSTRY_GROUP")</f>
        <v>Commercial and Professional Services</v>
      </c>
      <c r="I91" s="9" t="str">
        <f>_xll.SNL.Clients.Office.Excel.Functions.SPG(A91, "IQ_INDUSTRY")</f>
        <v>Commercial Services and Supplies</v>
      </c>
      <c r="J91" s="9" t="str">
        <f>_xll.SNL.Clients.Office.Excel.Functions.SPG(A91, "IQ_PRIMARY_INDUSTRY")</f>
        <v>Commercial Printing</v>
      </c>
      <c r="K91" s="9" t="str">
        <f>_xll.SNL.Clients.Office.Excel.Functions.SPG(A91, "NAICS_CODE", "Primary")</f>
        <v>323111 - Commercial Printing (except Screen and Books)</v>
      </c>
      <c r="L91" s="9" t="str">
        <f>_xll.SNL.Clients.Office.Excel.Functions.SPG(A91, "SP_TOPICTAG")</f>
        <v>RFID (Radio Frequency Identification); Customer Relationship Management; Authorization and Access Control; Biometrics</v>
      </c>
      <c r="M91" s="5">
        <f>_xll.SNL.Clients.Office.Excel.Functions.SPG(A91, "SP_PCT_SHARES_OWNED_ALL_INSTITUTIONS")</f>
        <v>75.87</v>
      </c>
      <c r="N91" s="9" t="str">
        <f>_xll.SNL.Clients.Office.Excel.Functions.SPG(A91, "RD_CREDIT_RATING_GLOBAL", "Issuer Credit Rating", "Local Currency LT|0")</f>
        <v/>
      </c>
      <c r="O91" s="9" t="str">
        <f>_xll.SNL.Clients.Office.Excel.Functions.SPG(A91, "RD_CWOL_GLOBAL", "Issuer Credit Rating", "Local Currency LT|0")</f>
        <v/>
      </c>
      <c r="P91" s="9" t="str">
        <f>_xll.SNL.Clients.Office.Excel.Functions.SPG(A91, "RD_RATING_ACTION_GLOBAL", "Issuer Credit Rating", "Local Currency LT|0")</f>
        <v/>
      </c>
      <c r="Q91" s="10" t="str">
        <f>_xll.SNL.Clients.Office.Excel.Functions.SPG(A91, "RD_LAST_REVIEW_DATE_GLOBAL", "Issuer Credit Rating", "Local Currency LT")</f>
        <v/>
      </c>
      <c r="R91" s="10" t="str">
        <f>_xll.SNL.Clients.Office.Excel.Functions.SPG(A91, "RD_CREDIT_RATING_DATE_GLOBAL", "Issuer Credit Rating", "Local Currency LT|0")</f>
        <v/>
      </c>
      <c r="S91" s="10" t="str">
        <f>_xll.SNL.Clients.Office.Excel.Functions.SPG(A91, "RD_CREDIT_WATCH_OUTLOOK_DATE_GLOBAL", "Issuer Credit Rating", "Local Currency LT|0")</f>
        <v/>
      </c>
    </row>
    <row r="92" spans="1:19">
      <c r="A92" s="12" t="s">
        <v>1126</v>
      </c>
      <c r="B92" s="10">
        <f>_xll.SNL.Clients.Office.Excel.Functions.SPG(A92,"SP_IPO_DATE")</f>
        <v>31624</v>
      </c>
      <c r="C92" s="5">
        <f>_xll.SNL.Clients.Office.Excel.Functions.SPG(A92, "SP_VOLUME_AVG_WEEKLY_TO_SHARES_OUT", , "1M")</f>
        <v>7.8650394198513549</v>
      </c>
      <c r="D92" s="5">
        <f>_xll.SNL.Clients.Office.Excel.Functions.SPG(A92, "SP_VOLUME_AVG_WEEKLY_TO_SHARES_OUT", , "3M")</f>
        <v>6.4276883799697764</v>
      </c>
      <c r="E92" s="5">
        <f>_xll.SNL.Clients.Office.Excel.Functions.SPG(A92, "SP_VOLUME_AVG_DAILY_TO_1YR_AVG_DAILY", , "1M")</f>
        <v>144.56</v>
      </c>
      <c r="F92" s="5">
        <f>_xll.SNL.Clients.Office.Excel.Functions.SPG(A92, "SP_VOLUME_AVG_DAILY_TO_1YR_AVG_DAILY", , "3M")</f>
        <v>118.14</v>
      </c>
      <c r="G92" s="9" t="str">
        <f>_xll.SNL.Clients.Office.Excel.Functions.SPG(A92, "IQ_SECTOR")</f>
        <v>Real Estate</v>
      </c>
      <c r="H92" s="9" t="str">
        <f>_xll.SNL.Clients.Office.Excel.Functions.SPG(A92, "IQ_INDUSTRY_GROUP")</f>
        <v>Equity Real Estate Investment Trusts (REITs)</v>
      </c>
      <c r="I92" s="9" t="str">
        <f>_xll.SNL.Clients.Office.Excel.Functions.SPG(A92, "IQ_INDUSTRY")</f>
        <v>Office REITs</v>
      </c>
      <c r="J92" s="9" t="str">
        <f>_xll.SNL.Clients.Office.Excel.Functions.SPG(A92, "IQ_PRIMARY_INDUSTRY")</f>
        <v>Office REITs</v>
      </c>
      <c r="K92" s="9" t="str">
        <f>_xll.SNL.Clients.Office.Excel.Functions.SPG(A92, "NAICS_CODE", "Primary")</f>
        <v>531110 - Lessors of Residential Buildings and Dwellings</v>
      </c>
      <c r="L92" s="9" t="str">
        <f>_xll.SNL.Clients.Office.Excel.Functions.SPG(A92, "SP_TOPICTAG")</f>
        <v/>
      </c>
      <c r="M92" s="5">
        <f>_xll.SNL.Clients.Office.Excel.Functions.SPG(A92, "SP_PCT_SHARES_OWNED_ALL_INSTITUTIONS")</f>
        <v>87.11</v>
      </c>
      <c r="N92" s="9" t="str">
        <f>_xll.SNL.Clients.Office.Excel.Functions.SPG(A92, "RD_CREDIT_RATING_GLOBAL", "Issuer Credit Rating", "Local Currency LT|0")</f>
        <v>BB</v>
      </c>
      <c r="O92" s="9" t="str">
        <f>_xll.SNL.Clients.Office.Excel.Functions.SPG(A92, "RD_CWOL_GLOBAL", "Issuer Credit Rating", "Local Currency LT|0")</f>
        <v>Stable</v>
      </c>
      <c r="P92" s="9" t="str">
        <f>_xll.SNL.Clients.Office.Excel.Functions.SPG(A92, "RD_RATING_ACTION_GLOBAL", "Issuer Credit Rating", "Local Currency LT|0")</f>
        <v>CreditWatch/Outlook (09/20/2024)</v>
      </c>
      <c r="Q92" s="10">
        <f>_xll.SNL.Clients.Office.Excel.Functions.SPG(A92, "RD_LAST_REVIEW_DATE_GLOBAL", "Issuer Credit Rating", "Local Currency LT")</f>
        <v>45555</v>
      </c>
      <c r="R92" s="10">
        <f>_xll.SNL.Clients.Office.Excel.Functions.SPG(A92, "RD_CREDIT_RATING_DATE_GLOBAL", "Issuer Credit Rating", "Local Currency LT|0")</f>
        <v>45307</v>
      </c>
      <c r="S92" s="10">
        <f>_xll.SNL.Clients.Office.Excel.Functions.SPG(A92, "RD_CREDIT_WATCH_OUTLOOK_DATE_GLOBAL", "Issuer Credit Rating", "Local Currency LT|0")</f>
        <v>45555</v>
      </c>
    </row>
    <row r="93" spans="1:19">
      <c r="A93" s="12" t="s">
        <v>1127</v>
      </c>
      <c r="B93" s="10">
        <f>_xll.SNL.Clients.Office.Excel.Functions.SPG(A93,"SP_IPO_DATE")</f>
        <v>37049</v>
      </c>
      <c r="C93" s="5">
        <f>_xll.SNL.Clients.Office.Excel.Functions.SPG(A93, "SP_VOLUME_AVG_WEEKLY_TO_SHARES_OUT", , "1M")</f>
        <v>6.9537096304917068</v>
      </c>
      <c r="D93" s="5">
        <f>_xll.SNL.Clients.Office.Excel.Functions.SPG(A93, "SP_VOLUME_AVG_WEEKLY_TO_SHARES_OUT", , "3M")</f>
        <v>6.7574520399448126</v>
      </c>
      <c r="E93" s="5">
        <f>_xll.SNL.Clients.Office.Excel.Functions.SPG(A93, "SP_VOLUME_AVG_DAILY_TO_1YR_AVG_DAILY", , "1M")</f>
        <v>83.94</v>
      </c>
      <c r="F93" s="5">
        <f>_xll.SNL.Clients.Office.Excel.Functions.SPG(A93, "SP_VOLUME_AVG_DAILY_TO_1YR_AVG_DAILY", , "3M")</f>
        <v>81.569999999999993</v>
      </c>
      <c r="G93" s="9" t="str">
        <f>_xll.SNL.Clients.Office.Excel.Functions.SPG(A93, "IQ_SECTOR")</f>
        <v>Financials</v>
      </c>
      <c r="H93" s="9" t="str">
        <f>_xll.SNL.Clients.Office.Excel.Functions.SPG(A93, "IQ_INDUSTRY_GROUP")</f>
        <v>Financial Services</v>
      </c>
      <c r="I93" s="9" t="str">
        <f>_xll.SNL.Clients.Office.Excel.Functions.SPG(A93, "IQ_INDUSTRY")</f>
        <v>Consumer Finance</v>
      </c>
      <c r="J93" s="9" t="str">
        <f>_xll.SNL.Clients.Office.Excel.Functions.SPG(A93, "IQ_PRIMARY_INDUSTRY")</f>
        <v>Consumer Finance</v>
      </c>
      <c r="K93" s="9" t="str">
        <f>_xll.SNL.Clients.Office.Excel.Functions.SPG(A93, "NAICS_CODE", "Primary")</f>
        <v>522291 - Consumer Lending</v>
      </c>
      <c r="L93" s="9" t="str">
        <f>_xll.SNL.Clients.Office.Excel.Functions.SPG(A93, "SP_TOPICTAG")</f>
        <v>Consumer Lending; Data Integration; Data Protection; Buy Now Pay Later (BNPL)</v>
      </c>
      <c r="M93" s="5">
        <f>_xll.SNL.Clients.Office.Excel.Functions.SPG(A93, "SP_PCT_SHARES_OWNED_ALL_INSTITUTIONS")</f>
        <v>105.35</v>
      </c>
      <c r="N93" s="9" t="str">
        <f>_xll.SNL.Clients.Office.Excel.Functions.SPG(A93, "RD_CREDIT_RATING_GLOBAL", "Issuer Credit Rating", "Local Currency LT|0")</f>
        <v>BB-</v>
      </c>
      <c r="O93" s="9" t="str">
        <f>_xll.SNL.Clients.Office.Excel.Functions.SPG(A93, "RD_CWOL_GLOBAL", "Issuer Credit Rating", "Local Currency LT|0")</f>
        <v>Stable</v>
      </c>
      <c r="P93" s="9" t="str">
        <f>_xll.SNL.Clients.Office.Excel.Functions.SPG(A93, "RD_RATING_ACTION_GLOBAL", "Issuer Credit Rating", "Local Currency LT|0")</f>
        <v>New Rating | CreditWatch/Outlook (11/27/2023)</v>
      </c>
      <c r="Q93" s="10">
        <f>_xll.SNL.Clients.Office.Excel.Functions.SPG(A93, "RD_LAST_REVIEW_DATE_GLOBAL", "Issuer Credit Rating", "Local Currency LT")</f>
        <v>45635</v>
      </c>
      <c r="R93" s="10">
        <f>_xll.SNL.Clients.Office.Excel.Functions.SPG(A93, "RD_CREDIT_RATING_DATE_GLOBAL", "Issuer Credit Rating", "Local Currency LT|0")</f>
        <v>45257</v>
      </c>
      <c r="S93" s="10">
        <f>_xll.SNL.Clients.Office.Excel.Functions.SPG(A93, "RD_CREDIT_WATCH_OUTLOOK_DATE_GLOBAL", "Issuer Credit Rating", "Local Currency LT|0")</f>
        <v>45257</v>
      </c>
    </row>
    <row r="94" spans="1:19">
      <c r="A94" s="12" t="s">
        <v>1128</v>
      </c>
      <c r="B94" s="10">
        <f>_xll.SNL.Clients.Office.Excel.Functions.SPG(A94,"SP_IPO_DATE")</f>
        <v>30687</v>
      </c>
      <c r="C94" s="5">
        <f>_xll.SNL.Clients.Office.Excel.Functions.SPG(A94, "SP_VOLUME_AVG_WEEKLY_TO_SHARES_OUT", , "1M")</f>
        <v>16.175770310599084</v>
      </c>
      <c r="D94" s="5">
        <f>_xll.SNL.Clients.Office.Excel.Functions.SPG(A94, "SP_VOLUME_AVG_WEEKLY_TO_SHARES_OUT", , "3M")</f>
        <v>13.428210444340655</v>
      </c>
      <c r="E94" s="5">
        <f>_xll.SNL.Clients.Office.Excel.Functions.SPG(A94, "SP_VOLUME_AVG_DAILY_TO_1YR_AVG_DAILY", , "1M")</f>
        <v>102.74</v>
      </c>
      <c r="F94" s="5">
        <f>_xll.SNL.Clients.Office.Excel.Functions.SPG(A94, "SP_VOLUME_AVG_DAILY_TO_1YR_AVG_DAILY", , "3M")</f>
        <v>85.29</v>
      </c>
      <c r="G94" s="9" t="str">
        <f>_xll.SNL.Clients.Office.Excel.Functions.SPG(A94, "IQ_SECTOR")</f>
        <v>Consumer Discretionary</v>
      </c>
      <c r="H94" s="9" t="str">
        <f>_xll.SNL.Clients.Office.Excel.Functions.SPG(A94, "IQ_INDUSTRY_GROUP")</f>
        <v>Consumer Services</v>
      </c>
      <c r="I94" s="9" t="str">
        <f>_xll.SNL.Clients.Office.Excel.Functions.SPG(A94, "IQ_INDUSTRY")</f>
        <v>Hotels, Restaurants and Leisure</v>
      </c>
      <c r="J94" s="9" t="str">
        <f>_xll.SNL.Clients.Office.Excel.Functions.SPG(A94, "IQ_PRIMARY_INDUSTRY")</f>
        <v>Restaurants</v>
      </c>
      <c r="K94" s="9" t="str">
        <f>_xll.SNL.Clients.Office.Excel.Functions.SPG(A94, "NAICS_CODE", "Primary")</f>
        <v>722511 - Full-Service Restaurants</v>
      </c>
      <c r="L94" s="9" t="str">
        <f>_xll.SNL.Clients.Office.Excel.Functions.SPG(A94, "SP_TOPICTAG")</f>
        <v>Brand Marketing; Ghost Kitchens</v>
      </c>
      <c r="M94" s="5">
        <f>_xll.SNL.Clients.Office.Excel.Functions.SPG(A94, "SP_PCT_SHARES_OWNED_ALL_INSTITUTIONS")</f>
        <v>117.53</v>
      </c>
      <c r="N94" s="9" t="str">
        <f>_xll.SNL.Clients.Office.Excel.Functions.SPG(A94, "RD_CREDIT_RATING_GLOBAL", "Issuer Credit Rating", "Local Currency LT|0")</f>
        <v>BB-</v>
      </c>
      <c r="O94" s="9" t="str">
        <f>_xll.SNL.Clients.Office.Excel.Functions.SPG(A94, "RD_CWOL_GLOBAL", "Issuer Credit Rating", "Local Currency LT|0")</f>
        <v>Positive</v>
      </c>
      <c r="P94" s="9" t="str">
        <f>_xll.SNL.Clients.Office.Excel.Functions.SPG(A94, "RD_RATING_ACTION_GLOBAL", "Issuer Credit Rating", "Local Currency LT|0")</f>
        <v>CreditWatch/Outlook (09/05/2024)</v>
      </c>
      <c r="Q94" s="10">
        <f>_xll.SNL.Clients.Office.Excel.Functions.SPG(A94, "RD_LAST_REVIEW_DATE_GLOBAL", "Issuer Credit Rating", "Local Currency LT")</f>
        <v>45560</v>
      </c>
      <c r="R94" s="10">
        <f>_xll.SNL.Clients.Office.Excel.Functions.SPG(A94, "RD_CREDIT_RATING_DATE_GLOBAL", "Issuer Credit Rating", "Local Currency LT|0")</f>
        <v>44334</v>
      </c>
      <c r="S94" s="10">
        <f>_xll.SNL.Clients.Office.Excel.Functions.SPG(A94, "RD_CREDIT_WATCH_OUTLOOK_DATE_GLOBAL", "Issuer Credit Rating", "Local Currency LT|0")</f>
        <v>45540</v>
      </c>
    </row>
    <row r="95" spans="1:19">
      <c r="A95" s="12" t="s">
        <v>1129</v>
      </c>
      <c r="B95" t="str">
        <f>_xll.SNL.Clients.Office.Excel.Functions.SPG(A95,"SP_IPO_DATE")</f>
        <v/>
      </c>
      <c r="C95" s="5">
        <f>_xll.SNL.Clients.Office.Excel.Functions.SPG(A95, "SP_VOLUME_AVG_WEEKLY_TO_SHARES_OUT", , "1M")</f>
        <v>1.6252636446502593</v>
      </c>
      <c r="D95" s="5">
        <f>_xll.SNL.Clients.Office.Excel.Functions.SPG(A95, "SP_VOLUME_AVG_WEEKLY_TO_SHARES_OUT", , "3M")</f>
        <v>2.0533729103471901</v>
      </c>
      <c r="E95" s="5">
        <f>_xll.SNL.Clients.Office.Excel.Functions.SPG(A95, "SP_VOLUME_AVG_DAILY_TO_1YR_AVG_DAILY", , "1M")</f>
        <v>76.52</v>
      </c>
      <c r="F95" s="5">
        <f>_xll.SNL.Clients.Office.Excel.Functions.SPG(A95, "SP_VOLUME_AVG_DAILY_TO_1YR_AVG_DAILY", , "3M")</f>
        <v>96.68</v>
      </c>
      <c r="G95" s="9" t="str">
        <f>_xll.SNL.Clients.Office.Excel.Functions.SPG(A95, "IQ_SECTOR")</f>
        <v>Energy</v>
      </c>
      <c r="H95" s="9" t="str">
        <f>_xll.SNL.Clients.Office.Excel.Functions.SPG(A95, "IQ_INDUSTRY_GROUP")</f>
        <v>Energy</v>
      </c>
      <c r="I95" s="9" t="str">
        <f>_xll.SNL.Clients.Office.Excel.Functions.SPG(A95, "IQ_INDUSTRY")</f>
        <v>Energy Equipment and Services</v>
      </c>
      <c r="J95" s="9" t="str">
        <f>_xll.SNL.Clients.Office.Excel.Functions.SPG(A95, "IQ_PRIMARY_INDUSTRY")</f>
        <v>Oil and Gas Equipment and Services</v>
      </c>
      <c r="K95" s="9" t="str">
        <f>_xll.SNL.Clients.Office.Excel.Functions.SPG(A95, "NAICS_CODE", "Primary")</f>
        <v>213112 - Support Activities for Oil and Gas Operations</v>
      </c>
      <c r="L95" s="9" t="str">
        <f>_xll.SNL.Clients.Office.Excel.Functions.SPG(A95, "SP_TOPICTAG")</f>
        <v>Disaster Recovery; Fleet Management; Freight Service; Marine Transportation; Passenger Aircraft Manufacturing</v>
      </c>
      <c r="M95" s="5">
        <f>_xll.SNL.Clients.Office.Excel.Functions.SPG(A95, "SP_PCT_SHARES_OWNED_ALL_INSTITUTIONS")</f>
        <v>85.67</v>
      </c>
      <c r="N95" s="9" t="str">
        <f>_xll.SNL.Clients.Office.Excel.Functions.SPG(A95, "RD_CREDIT_RATING_GLOBAL", "Issuer Credit Rating", "Local Currency LT|0")</f>
        <v>B</v>
      </c>
      <c r="O95" s="9" t="str">
        <f>_xll.SNL.Clients.Office.Excel.Functions.SPG(A95, "RD_CWOL_GLOBAL", "Issuer Credit Rating", "Local Currency LT|0")</f>
        <v>Stable</v>
      </c>
      <c r="P95" s="9" t="str">
        <f>_xll.SNL.Clients.Office.Excel.Functions.SPG(A95, "RD_RATING_ACTION_GLOBAL", "Issuer Credit Rating", "Local Currency LT|0")</f>
        <v>Upgrade | CreditWatch/Outlook (02/08/2021)</v>
      </c>
      <c r="Q95" s="10">
        <f>_xll.SNL.Clients.Office.Excel.Functions.SPG(A95, "RD_LAST_REVIEW_DATE_GLOBAL", "Issuer Credit Rating", "Local Currency LT")</f>
        <v>45373</v>
      </c>
      <c r="R95" s="10">
        <f>_xll.SNL.Clients.Office.Excel.Functions.SPG(A95, "RD_CREDIT_RATING_DATE_GLOBAL", "Issuer Credit Rating", "Local Currency LT|0")</f>
        <v>44235</v>
      </c>
      <c r="S95" s="10">
        <f>_xll.SNL.Clients.Office.Excel.Functions.SPG(A95, "RD_CREDIT_WATCH_OUTLOOK_DATE_GLOBAL", "Issuer Credit Rating", "Local Currency LT|0")</f>
        <v>44235</v>
      </c>
    </row>
    <row r="96" spans="1:19">
      <c r="A96" s="12" t="s">
        <v>1130</v>
      </c>
      <c r="B96" s="10">
        <f>_xll.SNL.Clients.Office.Excel.Functions.SPG(A96,"SP_IPO_DATE")</f>
        <v>35878.041666666664</v>
      </c>
      <c r="C96" s="5">
        <f>_xll.SNL.Clients.Office.Excel.Functions.SPG(A96, "SP_VOLUME_AVG_WEEKLY_TO_SHARES_OUT", , "1M")</f>
        <v>3.0837756629014583</v>
      </c>
      <c r="D96" s="5">
        <f>_xll.SNL.Clients.Office.Excel.Functions.SPG(A96, "SP_VOLUME_AVG_WEEKLY_TO_SHARES_OUT", , "3M")</f>
        <v>3.8113608630563975</v>
      </c>
      <c r="E96" s="5">
        <f>_xll.SNL.Clients.Office.Excel.Functions.SPG(A96, "SP_VOLUME_AVG_DAILY_TO_1YR_AVG_DAILY", , "1M")</f>
        <v>98.5</v>
      </c>
      <c r="F96" s="5">
        <f>_xll.SNL.Clients.Office.Excel.Functions.SPG(A96, "SP_VOLUME_AVG_DAILY_TO_1YR_AVG_DAILY", , "3M")</f>
        <v>121.75</v>
      </c>
      <c r="G96" s="9" t="str">
        <f>_xll.SNL.Clients.Office.Excel.Functions.SPG(A96, "IQ_SECTOR")</f>
        <v>Financials</v>
      </c>
      <c r="H96" s="9" t="str">
        <f>_xll.SNL.Clients.Office.Excel.Functions.SPG(A96, "IQ_INDUSTRY_GROUP")</f>
        <v>Banks</v>
      </c>
      <c r="I96" s="9" t="str">
        <f>_xll.SNL.Clients.Office.Excel.Functions.SPG(A96, "IQ_INDUSTRY")</f>
        <v>Banks</v>
      </c>
      <c r="J96" s="9" t="str">
        <f>_xll.SNL.Clients.Office.Excel.Functions.SPG(A96, "IQ_PRIMARY_INDUSTRY")</f>
        <v>Regional Banks</v>
      </c>
      <c r="K96" s="9" t="str">
        <f>_xll.SNL.Clients.Office.Excel.Functions.SPG(A96, "NAICS_CODE", "Primary")</f>
        <v>522110 - Commercial Banking</v>
      </c>
      <c r="L96" s="9" t="str">
        <f>_xll.SNL.Clients.Office.Excel.Functions.SPG(A96, "SP_TOPICTAG")</f>
        <v>Consumer Lending</v>
      </c>
      <c r="M96" s="5">
        <f>_xll.SNL.Clients.Office.Excel.Functions.SPG(A96, "SP_PCT_SHARES_OWNED_ALL_INSTITUTIONS")</f>
        <v>83.02</v>
      </c>
      <c r="N96" s="9" t="str">
        <f>_xll.SNL.Clients.Office.Excel.Functions.SPG(A96, "RD_CREDIT_RATING_GLOBAL", "Issuer Credit Rating", "Local Currency LT|0")</f>
        <v/>
      </c>
      <c r="O96" s="9" t="str">
        <f>_xll.SNL.Clients.Office.Excel.Functions.SPG(A96, "RD_CWOL_GLOBAL", "Issuer Credit Rating", "Local Currency LT|0")</f>
        <v/>
      </c>
      <c r="P96" s="9" t="str">
        <f>_xll.SNL.Clients.Office.Excel.Functions.SPG(A96, "RD_RATING_ACTION_GLOBAL", "Issuer Credit Rating", "Local Currency LT|0")</f>
        <v/>
      </c>
      <c r="Q96" s="10" t="str">
        <f>_xll.SNL.Clients.Office.Excel.Functions.SPG(A96, "RD_LAST_REVIEW_DATE_GLOBAL", "Issuer Credit Rating", "Local Currency LT")</f>
        <v/>
      </c>
      <c r="R96" s="10" t="str">
        <f>_xll.SNL.Clients.Office.Excel.Functions.SPG(A96, "RD_CREDIT_RATING_DATE_GLOBAL", "Issuer Credit Rating", "Local Currency LT|0")</f>
        <v/>
      </c>
      <c r="S96" s="10" t="str">
        <f>_xll.SNL.Clients.Office.Excel.Functions.SPG(A96, "RD_CREDIT_WATCH_OUTLOOK_DATE_GLOBAL", "Issuer Credit Rating", "Local Currency LT|0")</f>
        <v/>
      </c>
    </row>
    <row r="97" spans="1:19">
      <c r="A97" s="12" t="s">
        <v>1131</v>
      </c>
      <c r="B97" t="str">
        <f>_xll.SNL.Clients.Office.Excel.Functions.SPG(A97,"SP_IPO_DATE")</f>
        <v/>
      </c>
      <c r="C97" s="5">
        <f>_xll.SNL.Clients.Office.Excel.Functions.SPG(A97, "SP_VOLUME_AVG_WEEKLY_TO_SHARES_OUT", , "1M")</f>
        <v>10.730117524898542</v>
      </c>
      <c r="D97" s="5">
        <f>_xll.SNL.Clients.Office.Excel.Functions.SPG(A97, "SP_VOLUME_AVG_WEEKLY_TO_SHARES_OUT", , "3M")</f>
        <v>8.6175639544190705</v>
      </c>
      <c r="E97" s="5">
        <f>_xll.SNL.Clients.Office.Excel.Functions.SPG(A97, "SP_VOLUME_AVG_DAILY_TO_1YR_AVG_DAILY", , "1M")</f>
        <v>113.48</v>
      </c>
      <c r="F97" s="5">
        <f>_xll.SNL.Clients.Office.Excel.Functions.SPG(A97, "SP_VOLUME_AVG_DAILY_TO_1YR_AVG_DAILY", , "3M")</f>
        <v>91.14</v>
      </c>
      <c r="G97" s="9" t="str">
        <f>_xll.SNL.Clients.Office.Excel.Functions.SPG(A97, "IQ_SECTOR")</f>
        <v>Communication Services</v>
      </c>
      <c r="H97" s="9" t="str">
        <f>_xll.SNL.Clients.Office.Excel.Functions.SPG(A97, "IQ_INDUSTRY_GROUP")</f>
        <v>Media and Entertainment</v>
      </c>
      <c r="I97" s="9" t="str">
        <f>_xll.SNL.Clients.Office.Excel.Functions.SPG(A97, "IQ_INDUSTRY")</f>
        <v>Media</v>
      </c>
      <c r="J97" s="9" t="str">
        <f>_xll.SNL.Clients.Office.Excel.Functions.SPG(A97, "IQ_PRIMARY_INDUSTRY")</f>
        <v>Cable and Satellite</v>
      </c>
      <c r="K97" s="9" t="str">
        <f>_xll.SNL.Clients.Office.Excel.Functions.SPG(A97, "NAICS_CODE", "Primary")</f>
        <v>516210 - Media Streaming Distribution Services, Social Networks, and Other Media Networks and Content Providers</v>
      </c>
      <c r="L97" s="9" t="str">
        <f>_xll.SNL.Clients.Office.Excel.Functions.SPG(A97, "SP_TOPICTAG")</f>
        <v>Video Streaming; Enterprise Voip and Telephony; Streaming Media; Network Security; DaaS; 5G</v>
      </c>
      <c r="M97" s="5">
        <f>_xll.SNL.Clients.Office.Excel.Functions.SPG(A97, "SP_PCT_SHARES_OWNED_ALL_INSTITUTIONS")</f>
        <v>108.81</v>
      </c>
      <c r="N97" s="9" t="str">
        <f>_xll.SNL.Clients.Office.Excel.Functions.SPG(A97, "RD_CREDIT_RATING_GLOBAL", "Issuer Credit Rating", "Local Currency LT|0")</f>
        <v>BB</v>
      </c>
      <c r="O97" s="9" t="str">
        <f>_xll.SNL.Clients.Office.Excel.Functions.SPG(A97, "RD_CWOL_GLOBAL", "Issuer Credit Rating", "Local Currency LT|0")</f>
        <v>Negative</v>
      </c>
      <c r="P97" s="9" t="str">
        <f>_xll.SNL.Clients.Office.Excel.Functions.SPG(A97, "RD_RATING_ACTION_GLOBAL", "Issuer Credit Rating", "Local Currency LT|0")</f>
        <v>CreditWatch/Outlook (08/14/2024)</v>
      </c>
      <c r="Q97" s="10">
        <f>_xll.SNL.Clients.Office.Excel.Functions.SPG(A97, "RD_LAST_REVIEW_DATE_GLOBAL", "Issuer Credit Rating", "Local Currency LT")</f>
        <v>45518</v>
      </c>
      <c r="R97" s="10">
        <f>_xll.SNL.Clients.Office.Excel.Functions.SPG(A97, "RD_CREDIT_RATING_DATE_GLOBAL", "Issuer Credit Rating", "Local Currency LT|0")</f>
        <v>42156</v>
      </c>
      <c r="S97" s="10">
        <f>_xll.SNL.Clients.Office.Excel.Functions.SPG(A97, "RD_CREDIT_WATCH_OUTLOOK_DATE_GLOBAL", "Issuer Credit Rating", "Local Currency LT|0")</f>
        <v>45518</v>
      </c>
    </row>
    <row r="98" spans="1:19">
      <c r="A98" s="12" t="s">
        <v>1132</v>
      </c>
      <c r="B98" s="10">
        <f>_xll.SNL.Clients.Office.Excel.Functions.SPG(A98,"SP_IPO_DATE")</f>
        <v>43138</v>
      </c>
      <c r="C98" s="5">
        <f>_xll.SNL.Clients.Office.Excel.Functions.SPG(A98, "SP_VOLUME_AVG_WEEKLY_TO_SHARES_OUT", , "1M")</f>
        <v>3.4619041675253737</v>
      </c>
      <c r="D98" s="5">
        <f>_xll.SNL.Clients.Office.Excel.Functions.SPG(A98, "SP_VOLUME_AVG_WEEKLY_TO_SHARES_OUT", , "3M")</f>
        <v>4.1901471817119678</v>
      </c>
      <c r="E98" s="5">
        <f>_xll.SNL.Clients.Office.Excel.Functions.SPG(A98, "SP_VOLUME_AVG_DAILY_TO_1YR_AVG_DAILY", , "1M")</f>
        <v>65.83</v>
      </c>
      <c r="F98" s="5">
        <f>_xll.SNL.Clients.Office.Excel.Functions.SPG(A98, "SP_VOLUME_AVG_DAILY_TO_1YR_AVG_DAILY", , "3M")</f>
        <v>79.680000000000007</v>
      </c>
      <c r="G98" s="9" t="str">
        <f>_xll.SNL.Clients.Office.Excel.Functions.SPG(A98, "IQ_SECTOR")</f>
        <v>Energy</v>
      </c>
      <c r="H98" s="9" t="str">
        <f>_xll.SNL.Clients.Office.Excel.Functions.SPG(A98, "IQ_INDUSTRY_GROUP")</f>
        <v>Energy</v>
      </c>
      <c r="I98" s="9" t="str">
        <f>_xll.SNL.Clients.Office.Excel.Functions.SPG(A98, "IQ_INDUSTRY")</f>
        <v>Energy Equipment and Services</v>
      </c>
      <c r="J98" s="9" t="str">
        <f>_xll.SNL.Clients.Office.Excel.Functions.SPG(A98, "IQ_PRIMARY_INDUSTRY")</f>
        <v>Oil and Gas Equipment and Services</v>
      </c>
      <c r="K98" s="9" t="str">
        <f>_xll.SNL.Clients.Office.Excel.Functions.SPG(A98, "NAICS_CODE", "Primary")</f>
        <v>333132 - Oil and Gas Field Machinery and Equipment Manufacturing</v>
      </c>
      <c r="L98" s="9" t="str">
        <f>_xll.SNL.Clients.Office.Excel.Functions.SPG(A98, "SP_TOPICTAG")</f>
        <v>Environmental Consulting; Industrial Automation</v>
      </c>
      <c r="M98" s="5">
        <f>_xll.SNL.Clients.Office.Excel.Functions.SPG(A98, "SP_PCT_SHARES_OWNED_ALL_INSTITUTIONS")</f>
        <v>115.06</v>
      </c>
      <c r="N98" s="9" t="str">
        <f>_xll.SNL.Clients.Office.Excel.Functions.SPG(A98, "RD_CREDIT_RATING_GLOBAL", "Issuer Credit Rating", "Local Currency LT|0")</f>
        <v/>
      </c>
      <c r="O98" s="9" t="str">
        <f>_xll.SNL.Clients.Office.Excel.Functions.SPG(A98, "RD_CWOL_GLOBAL", "Issuer Credit Rating", "Local Currency LT|0")</f>
        <v/>
      </c>
      <c r="P98" s="9" t="str">
        <f>_xll.SNL.Clients.Office.Excel.Functions.SPG(A98, "RD_RATING_ACTION_GLOBAL", "Issuer Credit Rating", "Local Currency LT|0")</f>
        <v/>
      </c>
      <c r="Q98" s="10" t="str">
        <f>_xll.SNL.Clients.Office.Excel.Functions.SPG(A98, "RD_LAST_REVIEW_DATE_GLOBAL", "Issuer Credit Rating", "Local Currency LT")</f>
        <v/>
      </c>
      <c r="R98" s="10" t="str">
        <f>_xll.SNL.Clients.Office.Excel.Functions.SPG(A98, "RD_CREDIT_RATING_DATE_GLOBAL", "Issuer Credit Rating", "Local Currency LT|0")</f>
        <v/>
      </c>
      <c r="S98" s="10" t="str">
        <f>_xll.SNL.Clients.Office.Excel.Functions.SPG(A98, "RD_CREDIT_WATCH_OUTLOOK_DATE_GLOBAL", "Issuer Credit Rating", "Local Currency LT|0")</f>
        <v/>
      </c>
    </row>
    <row r="99" spans="1:19">
      <c r="A99" s="12" t="s">
        <v>1133</v>
      </c>
      <c r="B99" s="10">
        <f>_xll.SNL.Clients.Office.Excel.Functions.SPG(A99,"SP_IPO_DATE")</f>
        <v>35410</v>
      </c>
      <c r="C99" s="5">
        <f>_xll.SNL.Clients.Office.Excel.Functions.SPG(A99, "SP_VOLUME_AVG_WEEKLY_TO_SHARES_OUT", , "1M")</f>
        <v>9.2290113286681006</v>
      </c>
      <c r="D99" s="5">
        <f>_xll.SNL.Clients.Office.Excel.Functions.SPG(A99, "SP_VOLUME_AVG_WEEKLY_TO_SHARES_OUT", , "3M")</f>
        <v>7.4062450733122844</v>
      </c>
      <c r="E99" s="5">
        <f>_xll.SNL.Clients.Office.Excel.Functions.SPG(A99, "SP_VOLUME_AVG_DAILY_TO_1YR_AVG_DAILY", , "1M")</f>
        <v>132.16</v>
      </c>
      <c r="F99" s="5">
        <f>_xll.SNL.Clients.Office.Excel.Functions.SPG(A99, "SP_VOLUME_AVG_DAILY_TO_1YR_AVG_DAILY", , "3M")</f>
        <v>106.06</v>
      </c>
      <c r="G99" s="9" t="str">
        <f>_xll.SNL.Clients.Office.Excel.Functions.SPG(A99, "IQ_SECTOR")</f>
        <v>Consumer Staples</v>
      </c>
      <c r="H99" s="9" t="str">
        <f>_xll.SNL.Clients.Office.Excel.Functions.SPG(A99, "IQ_INDUSTRY_GROUP")</f>
        <v>Food, Beverage and Tobacco</v>
      </c>
      <c r="I99" s="9" t="str">
        <f>_xll.SNL.Clients.Office.Excel.Functions.SPG(A99, "IQ_INDUSTRY")</f>
        <v>Food Products</v>
      </c>
      <c r="J99" s="9" t="str">
        <f>_xll.SNL.Clients.Office.Excel.Functions.SPG(A99, "IQ_PRIMARY_INDUSTRY")</f>
        <v>Packaged Foods and Meats</v>
      </c>
      <c r="K99" s="9" t="str">
        <f>_xll.SNL.Clients.Office.Excel.Functions.SPG(A99, "NAICS_CODE", "Primary")</f>
        <v>112310 - Chicken Egg Production</v>
      </c>
      <c r="L99" s="9" t="str">
        <f>_xll.SNL.Clients.Office.Excel.Functions.SPG(A99, "SP_TOPICTAG")</f>
        <v>Animal Feed; Farming; Horticulture; Livestock; Organic</v>
      </c>
      <c r="M99" s="5">
        <f>_xll.SNL.Clients.Office.Excel.Functions.SPG(A99, "SP_PCT_SHARES_OWNED_ALL_INSTITUTIONS")</f>
        <v>79.900000000000006</v>
      </c>
      <c r="N99" s="9" t="str">
        <f>_xll.SNL.Clients.Office.Excel.Functions.SPG(A99, "RD_CREDIT_RATING_GLOBAL", "Issuer Credit Rating", "Local Currency LT|0")</f>
        <v/>
      </c>
      <c r="O99" s="9" t="str">
        <f>_xll.SNL.Clients.Office.Excel.Functions.SPG(A99, "RD_CWOL_GLOBAL", "Issuer Credit Rating", "Local Currency LT|0")</f>
        <v/>
      </c>
      <c r="P99" s="9" t="str">
        <f>_xll.SNL.Clients.Office.Excel.Functions.SPG(A99, "RD_RATING_ACTION_GLOBAL", "Issuer Credit Rating", "Local Currency LT|0")</f>
        <v/>
      </c>
      <c r="Q99" s="10" t="str">
        <f>_xll.SNL.Clients.Office.Excel.Functions.SPG(A99, "RD_LAST_REVIEW_DATE_GLOBAL", "Issuer Credit Rating", "Local Currency LT")</f>
        <v/>
      </c>
      <c r="R99" s="10" t="str">
        <f>_xll.SNL.Clients.Office.Excel.Functions.SPG(A99, "RD_CREDIT_RATING_DATE_GLOBAL", "Issuer Credit Rating", "Local Currency LT|0")</f>
        <v/>
      </c>
      <c r="S99" s="10" t="str">
        <f>_xll.SNL.Clients.Office.Excel.Functions.SPG(A99, "RD_CREDIT_WATCH_OUTLOOK_DATE_GLOBAL", "Issuer Credit Rating", "Local Currency LT|0")</f>
        <v/>
      </c>
    </row>
    <row r="100" spans="1:19">
      <c r="A100" s="12" t="s">
        <v>1134</v>
      </c>
      <c r="B100" t="str">
        <f>_xll.SNL.Clients.Office.Excel.Functions.SPG(A100,"SP_IPO_DATE")</f>
        <v/>
      </c>
      <c r="C100" s="5">
        <f>_xll.SNL.Clients.Office.Excel.Functions.SPG(A100, "SP_VOLUME_AVG_WEEKLY_TO_SHARES_OUT", , "1M")</f>
        <v>10.195835909018241</v>
      </c>
      <c r="D100" s="5">
        <f>_xll.SNL.Clients.Office.Excel.Functions.SPG(A100, "SP_VOLUME_AVG_WEEKLY_TO_SHARES_OUT", , "3M")</f>
        <v>10.566862654814006</v>
      </c>
      <c r="E100" s="5">
        <f>_xll.SNL.Clients.Office.Excel.Functions.SPG(A100, "SP_VOLUME_AVG_DAILY_TO_1YR_AVG_DAILY", , "1M")</f>
        <v>112.44</v>
      </c>
      <c r="F100" s="5">
        <f>_xll.SNL.Clients.Office.Excel.Functions.SPG(A100, "SP_VOLUME_AVG_DAILY_TO_1YR_AVG_DAILY", , "3M")</f>
        <v>116.53</v>
      </c>
      <c r="G100" s="9" t="str">
        <f>_xll.SNL.Clients.Office.Excel.Functions.SPG(A100, "IQ_SECTOR")</f>
        <v>Consumer Discretionary</v>
      </c>
      <c r="H100" s="9" t="str">
        <f>_xll.SNL.Clients.Office.Excel.Functions.SPG(A100, "IQ_INDUSTRY_GROUP")</f>
        <v>Consumer Discretionary Distribution and Retail</v>
      </c>
      <c r="I100" s="9" t="str">
        <f>_xll.SNL.Clients.Office.Excel.Functions.SPG(A100, "IQ_INDUSTRY")</f>
        <v>Specialty Retail</v>
      </c>
      <c r="J100" s="9" t="str">
        <f>_xll.SNL.Clients.Office.Excel.Functions.SPG(A100, "IQ_PRIMARY_INDUSTRY")</f>
        <v>Apparel Retail</v>
      </c>
      <c r="K100" s="9" t="str">
        <f>_xll.SNL.Clients.Office.Excel.Functions.SPG(A100, "NAICS_CODE", "Primary")</f>
        <v>458210 - Shoe Retailers</v>
      </c>
      <c r="L100" s="9" t="str">
        <f>_xll.SNL.Clients.Office.Excel.Functions.SPG(A100, "SP_TOPICTAG")</f>
        <v>Lifestyle; Social Media Advertising; Social Media Marketing; Brand Marketing; Smart Clothing</v>
      </c>
      <c r="M100" s="5">
        <f>_xll.SNL.Clients.Office.Excel.Functions.SPG(A100, "SP_PCT_SHARES_OWNED_ALL_INSTITUTIONS")</f>
        <v>92.71</v>
      </c>
      <c r="N100" s="9" t="str">
        <f>_xll.SNL.Clients.Office.Excel.Functions.SPG(A100, "RD_CREDIT_RATING_GLOBAL", "Issuer Credit Rating", "Local Currency LT|0")</f>
        <v>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(04/18/2024)</v>
      </c>
      <c r="Q100" s="10">
        <f>_xll.SNL.Clients.Office.Excel.Functions.SPG(A100, "RD_LAST_REVIEW_DATE_GLOBAL", "Issuer Credit Rating", "Local Currency LT")</f>
        <v>45419</v>
      </c>
      <c r="R100" s="10">
        <f>_xll.SNL.Clients.Office.Excel.Functions.SPG(A100, "RD_CREDIT_RATING_DATE_GLOBAL", "Issuer Credit Rating", "Local Currency LT|0")</f>
        <v>45400</v>
      </c>
      <c r="S100" s="10">
        <f>_xll.SNL.Clients.Office.Excel.Functions.SPG(A100, "RD_CREDIT_WATCH_OUTLOOK_DATE_GLOBAL", "Issuer Credit Rating", "Local Currency LT|0")</f>
        <v>45400</v>
      </c>
    </row>
    <row r="101" spans="1:19">
      <c r="A101" s="12" t="s">
        <v>1135</v>
      </c>
      <c r="B101" t="str">
        <f>_xll.SNL.Clients.Office.Excel.Functions.SPG(A101,"SP_IPO_DATE")</f>
        <v/>
      </c>
      <c r="C101" s="5">
        <f>_xll.SNL.Clients.Office.Excel.Functions.SPG(A101, "SP_VOLUME_AVG_WEEKLY_TO_SHARES_OUT", , "1M")</f>
        <v>3.6040281031104522</v>
      </c>
      <c r="D101" s="5">
        <f>_xll.SNL.Clients.Office.Excel.Functions.SPG(A101, "SP_VOLUME_AVG_WEEKLY_TO_SHARES_OUT", , "3M")</f>
        <v>3.7499001658937652</v>
      </c>
      <c r="E101" s="5">
        <f>_xll.SNL.Clients.Office.Excel.Functions.SPG(A101, "SP_VOLUME_AVG_DAILY_TO_1YR_AVG_DAILY", , "1M")</f>
        <v>78.73</v>
      </c>
      <c r="F101" s="5">
        <f>_xll.SNL.Clients.Office.Excel.Functions.SPG(A101, "SP_VOLUME_AVG_DAILY_TO_1YR_AVG_DAILY", , "3M")</f>
        <v>81.91</v>
      </c>
      <c r="G101" s="9" t="str">
        <f>_xll.SNL.Clients.Office.Excel.Functions.SPG(A101, "IQ_SECTOR")</f>
        <v>Energy</v>
      </c>
      <c r="H101" s="9" t="str">
        <f>_xll.SNL.Clients.Office.Excel.Functions.SPG(A101, "IQ_INDUSTRY_GROUP")</f>
        <v>Energy</v>
      </c>
      <c r="I101" s="9" t="str">
        <f>_xll.SNL.Clients.Office.Excel.Functions.SPG(A101, "IQ_INDUSTRY")</f>
        <v>Oil, Gas and Consumable Fuels</v>
      </c>
      <c r="J101" s="9" t="str">
        <f>_xll.SNL.Clients.Office.Excel.Functions.SPG(A101, "IQ_PRIMARY_INDUSTRY")</f>
        <v>Oil and Gas Exploration and Production</v>
      </c>
      <c r="K101" s="9" t="str">
        <f>_xll.SNL.Clients.Office.Excel.Functions.SPG(A101, "NAICS_CODE", "Primary")</f>
        <v>2111 - Oil and Gas Extraction</v>
      </c>
      <c r="L101" s="9" t="str">
        <f>_xll.SNL.Clients.Office.Excel.Functions.SPG(A101, "SP_TOPICTAG")</f>
        <v>Environmental Consulting; ClimateTech</v>
      </c>
      <c r="M101" s="5">
        <f>_xll.SNL.Clients.Office.Excel.Functions.SPG(A101, "SP_PCT_SHARES_OWNED_ALL_INSTITUTIONS")</f>
        <v>103.75</v>
      </c>
      <c r="N101" s="9" t="str">
        <f>_xll.SNL.Clients.Office.Excel.Functions.SPG(A101, "RD_CREDIT_RATING_GLOBAL", "Issuer Credit Rating", "Local Currency LT|0")</f>
        <v>B+</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(10/20/2021)</v>
      </c>
      <c r="Q101" s="10">
        <f>_xll.SNL.Clients.Office.Excel.Functions.SPG(A101, "RD_LAST_REVIEW_DATE_GLOBAL", "Issuer Credit Rating", "Local Currency LT")</f>
        <v>45533</v>
      </c>
      <c r="R101" s="10">
        <f>_xll.SNL.Clients.Office.Excel.Functions.SPG(A101, "RD_CREDIT_RATING_DATE_GLOBAL", "Issuer Credit Rating", "Local Currency LT|0")</f>
        <v>44489</v>
      </c>
      <c r="S101" s="10">
        <f>_xll.SNL.Clients.Office.Excel.Functions.SPG(A101, "RD_CREDIT_WATCH_OUTLOOK_DATE_GLOBAL", "Issuer Credit Rating", "Local Currency LT|0")</f>
        <v>44489</v>
      </c>
    </row>
    <row r="102" spans="1:19">
      <c r="A102" s="12" t="s">
        <v>1136</v>
      </c>
      <c r="B102" t="str">
        <f>_xll.SNL.Clients.Office.Excel.Functions.SPG(A102,"SP_IPO_DATE")</f>
        <v/>
      </c>
      <c r="C102" s="5">
        <f>_xll.SNL.Clients.Office.Excel.Functions.SPG(A102, "SP_VOLUME_AVG_WEEKLY_TO_SHARES_OUT", , "1M")</f>
        <v>3.1447150605551277</v>
      </c>
      <c r="D102" s="5">
        <f>_xll.SNL.Clients.Office.Excel.Functions.SPG(A102, "SP_VOLUME_AVG_WEEKLY_TO_SHARES_OUT", , "3M")</f>
        <v>2.8428608052610729</v>
      </c>
      <c r="E102" s="5">
        <f>_xll.SNL.Clients.Office.Excel.Functions.SPG(A102, "SP_VOLUME_AVG_DAILY_TO_1YR_AVG_DAILY", , "1M")</f>
        <v>113.8</v>
      </c>
      <c r="F102" s="5">
        <f>_xll.SNL.Clients.Office.Excel.Functions.SPG(A102, "SP_VOLUME_AVG_DAILY_TO_1YR_AVG_DAILY", , "3M")</f>
        <v>102.88</v>
      </c>
      <c r="G102" s="9" t="str">
        <f>_xll.SNL.Clients.Office.Excel.Functions.SPG(A102, "IQ_SECTOR")</f>
        <v>Utilities</v>
      </c>
      <c r="H102" s="9" t="str">
        <f>_xll.SNL.Clients.Office.Excel.Functions.SPG(A102, "IQ_INDUSTRY_GROUP")</f>
        <v>Utilities</v>
      </c>
      <c r="I102" s="9" t="str">
        <f>_xll.SNL.Clients.Office.Excel.Functions.SPG(A102, "IQ_INDUSTRY")</f>
        <v>Water Utilities</v>
      </c>
      <c r="J102" s="9" t="str">
        <f>_xll.SNL.Clients.Office.Excel.Functions.SPG(A102, "IQ_PRIMARY_INDUSTRY")</f>
        <v>Water Utilities</v>
      </c>
      <c r="K102" s="9" t="str">
        <f>_xll.SNL.Clients.Office.Excel.Functions.SPG(A102, "NAICS_CODE", "Primary")</f>
        <v>22131 - Water Supply and Irrigation Systems</v>
      </c>
      <c r="L102" s="9" t="str">
        <f>_xll.SNL.Clients.Office.Excel.Functions.SPG(A102, "SP_TOPICTAG")</f>
        <v>Environmental Consulting; Environmental Engineering; Water Purification; CleanTech</v>
      </c>
      <c r="M102" s="5">
        <f>_xll.SNL.Clients.Office.Excel.Functions.SPG(A102, "SP_PCT_SHARES_OWNED_ALL_INSTITUTIONS")</f>
        <v>85.04</v>
      </c>
      <c r="N102" s="9" t="str">
        <f>_xll.SNL.Clients.Office.Excel.Functions.SPG(A102, "RD_CREDIT_RATING_GLOBAL", "Issuer Credit Rating", "Local Currency LT|0")</f>
        <v/>
      </c>
      <c r="O102" s="9" t="str">
        <f>_xll.SNL.Clients.Office.Excel.Functions.SPG(A102, "RD_CWOL_GLOBAL", "Issuer Credit Rating", "Local Currency LT|0")</f>
        <v/>
      </c>
      <c r="P102" s="9" t="str">
        <f>_xll.SNL.Clients.Office.Excel.Functions.SPG(A102, "RD_RATING_ACTION_GLOBAL", "Issuer Credit Rating", "Local Currency LT|0")</f>
        <v/>
      </c>
      <c r="Q102" s="10" t="str">
        <f>_xll.SNL.Clients.Office.Excel.Functions.SPG(A102, "RD_LAST_REVIEW_DATE_GLOBAL", "Issuer Credit Rating", "Local Currency LT")</f>
        <v/>
      </c>
      <c r="R102" s="10" t="str">
        <f>_xll.SNL.Clients.Office.Excel.Functions.SPG(A102, "RD_CREDIT_RATING_DATE_GLOBAL", "Issuer Credit Rating", "Local Currency LT|0")</f>
        <v/>
      </c>
      <c r="S102" s="10" t="str">
        <f>_xll.SNL.Clients.Office.Excel.Functions.SPG(A102, "RD_CREDIT_WATCH_OUTLOOK_DATE_GLOBAL", "Issuer Credit Rating", "Local Currency LT|0")</f>
        <v/>
      </c>
    </row>
    <row r="103" spans="1:19">
      <c r="A103" s="12" t="s">
        <v>1137</v>
      </c>
      <c r="B103" s="10">
        <f>_xll.SNL.Clients.Office.Excel.Functions.SPG(A103,"SP_IPO_DATE")</f>
        <v>40261</v>
      </c>
      <c r="C103" s="5">
        <f>_xll.SNL.Clients.Office.Excel.Functions.SPG(A103, "SP_VOLUME_AVG_WEEKLY_TO_SHARES_OUT", , "1M")</f>
        <v>5.0731323395002494</v>
      </c>
      <c r="D103" s="5">
        <f>_xll.SNL.Clients.Office.Excel.Functions.SPG(A103, "SP_VOLUME_AVG_WEEKLY_TO_SHARES_OUT", , "3M")</f>
        <v>5.6518040370773068</v>
      </c>
      <c r="E103" s="5">
        <f>_xll.SNL.Clients.Office.Excel.Functions.SPG(A103, "SP_VOLUME_AVG_DAILY_TO_1YR_AVG_DAILY", , "1M")</f>
        <v>94.41</v>
      </c>
      <c r="F103" s="5">
        <f>_xll.SNL.Clients.Office.Excel.Functions.SPG(A103, "SP_VOLUME_AVG_DAILY_TO_1YR_AVG_DAILY", , "3M")</f>
        <v>105.17</v>
      </c>
      <c r="G103" s="9" t="str">
        <f>_xll.SNL.Clients.Office.Excel.Functions.SPG(A103, "IQ_SECTOR")</f>
        <v>Information Technology</v>
      </c>
      <c r="H103" s="9" t="str">
        <f>_xll.SNL.Clients.Office.Excel.Functions.SPG(A103, "IQ_INDUSTRY_GROUP")</f>
        <v>Technology Hardware and Equipment</v>
      </c>
      <c r="I103" s="9" t="str">
        <f>_xll.SNL.Clients.Office.Excel.Functions.SPG(A103, "IQ_INDUSTRY")</f>
        <v>Communications Equipment</v>
      </c>
      <c r="J103" s="9" t="str">
        <f>_xll.SNL.Clients.Office.Excel.Functions.SPG(A103, "IQ_PRIMARY_INDUSTRY")</f>
        <v>Communications Equipment</v>
      </c>
      <c r="K103" s="9" t="str">
        <f>_xll.SNL.Clients.Office.Excel.Functions.SPG(A103, "NAICS_CODE", "Primary")</f>
        <v>3342 - Communications Equipment Manufacturing</v>
      </c>
      <c r="L103" s="9" t="str">
        <f>_xll.SNL.Clients.Office.Excel.Functions.SPG(A103, "SP_TOPICTAG")</f>
        <v>Cloud Management; Data Integration; Predictive Analytics; Cloud Infrastructure; Cloud Security; Cloud Storage; Network Security</v>
      </c>
      <c r="M103" s="5">
        <f>_xll.SNL.Clients.Office.Excel.Functions.SPG(A103, "SP_PCT_SHARES_OWNED_ALL_INSTITUTIONS")</f>
        <v>83.49</v>
      </c>
      <c r="N103" s="9" t="str">
        <f>_xll.SNL.Clients.Office.Excel.Functions.SPG(A103, "RD_CREDIT_RATING_GLOBAL", "Issuer Credit Rating", "Local Currency LT|0")</f>
        <v/>
      </c>
      <c r="O103" s="9" t="str">
        <f>_xll.SNL.Clients.Office.Excel.Functions.SPG(A103, "RD_CWOL_GLOBAL", "Issuer Credit Rating", "Local Currency LT|0")</f>
        <v/>
      </c>
      <c r="P103" s="9" t="str">
        <f>_xll.SNL.Clients.Office.Excel.Functions.SPG(A103, "RD_RATING_ACTION_GLOBAL", "Issuer Credit Rating", "Local Currency LT|0")</f>
        <v/>
      </c>
      <c r="Q103" s="10" t="str">
        <f>_xll.SNL.Clients.Office.Excel.Functions.SPG(A103, "RD_LAST_REVIEW_DATE_GLOBAL", "Issuer Credit Rating", "Local Currency LT")</f>
        <v/>
      </c>
      <c r="R103" s="10" t="str">
        <f>_xll.SNL.Clients.Office.Excel.Functions.SPG(A103, "RD_CREDIT_RATING_DATE_GLOBAL", "Issuer Credit Rating", "Local Currency LT|0")</f>
        <v/>
      </c>
      <c r="S103" s="10" t="str">
        <f>_xll.SNL.Clients.Office.Excel.Functions.SPG(A103, "RD_CREDIT_WATCH_OUTLOOK_DATE_GLOBAL", "Issuer Credit Rating", "Local Currency LT|0")</f>
        <v/>
      </c>
    </row>
    <row r="104" spans="1:19">
      <c r="A104" s="12" t="s">
        <v>1138</v>
      </c>
      <c r="B104" s="10">
        <f>_xll.SNL.Clients.Office.Excel.Functions.SPG(A104,"SP_IPO_DATE")</f>
        <v>36250.041666666664</v>
      </c>
      <c r="C104" s="5">
        <f>_xll.SNL.Clients.Office.Excel.Functions.SPG(A104, "SP_VOLUME_AVG_WEEKLY_TO_SHARES_OUT", , "1M")</f>
        <v>2.9839357337106542</v>
      </c>
      <c r="D104" s="5">
        <f>_xll.SNL.Clients.Office.Excel.Functions.SPG(A104, "SP_VOLUME_AVG_WEEKLY_TO_SHARES_OUT", , "3M")</f>
        <v>2.8740780197030293</v>
      </c>
      <c r="E104" s="5">
        <f>_xll.SNL.Clients.Office.Excel.Functions.SPG(A104, "SP_VOLUME_AVG_DAILY_TO_1YR_AVG_DAILY", , "1M")</f>
        <v>94.89</v>
      </c>
      <c r="F104" s="5">
        <f>_xll.SNL.Clients.Office.Excel.Functions.SPG(A104, "SP_VOLUME_AVG_DAILY_TO_1YR_AVG_DAILY", , "3M")</f>
        <v>91.39</v>
      </c>
      <c r="G104" s="9" t="str">
        <f>_xll.SNL.Clients.Office.Excel.Functions.SPG(A104, "IQ_SECTOR")</f>
        <v>Financials</v>
      </c>
      <c r="H104" s="9" t="str">
        <f>_xll.SNL.Clients.Office.Excel.Functions.SPG(A104, "IQ_INDUSTRY_GROUP")</f>
        <v>Banks</v>
      </c>
      <c r="I104" s="9" t="str">
        <f>_xll.SNL.Clients.Office.Excel.Functions.SPG(A104, "IQ_INDUSTRY")</f>
        <v>Banks</v>
      </c>
      <c r="J104" s="9" t="str">
        <f>_xll.SNL.Clients.Office.Excel.Functions.SPG(A104, "IQ_PRIMARY_INDUSTRY")</f>
        <v>Regional Banks</v>
      </c>
      <c r="K104" s="9" t="str">
        <f>_xll.SNL.Clients.Office.Excel.Functions.SPG(A104, "NAICS_CODE", "Primary")</f>
        <v>522180 - Savings Institutions and Other Depository Credit Intermediation</v>
      </c>
      <c r="L104" s="9" t="str">
        <f>_xll.SNL.Clients.Office.Excel.Functions.SPG(A104, "SP_TOPICTAG")</f>
        <v>Consumer Lending</v>
      </c>
      <c r="M104" s="5">
        <f>_xll.SNL.Clients.Office.Excel.Functions.SPG(A104, "SP_PCT_SHARES_OWNED_ALL_INSTITUTIONS")</f>
        <v>76.06</v>
      </c>
      <c r="N104" s="9" t="str">
        <f>_xll.SNL.Clients.Office.Excel.Functions.SPG(A104, "RD_CREDIT_RATING_GLOBAL", "Issuer Credit Rating", "Local Currency LT|0")</f>
        <v/>
      </c>
      <c r="O104" s="9" t="str">
        <f>_xll.SNL.Clients.Office.Excel.Functions.SPG(A104, "RD_CWOL_GLOBAL", "Issuer Credit Rating", "Local Currency LT|0")</f>
        <v/>
      </c>
      <c r="P104" s="9" t="str">
        <f>_xll.SNL.Clients.Office.Excel.Functions.SPG(A104, "RD_RATING_ACTION_GLOBAL", "Issuer Credit Rating", "Local Currency LT|0")</f>
        <v/>
      </c>
      <c r="Q104" s="10" t="str">
        <f>_xll.SNL.Clients.Office.Excel.Functions.SPG(A104, "RD_LAST_REVIEW_DATE_GLOBAL", "Issuer Credit Rating", "Local Currency LT")</f>
        <v/>
      </c>
      <c r="R104" s="10" t="str">
        <f>_xll.SNL.Clients.Office.Excel.Functions.SPG(A104, "RD_CREDIT_RATING_DATE_GLOBAL", "Issuer Credit Rating", "Local Currency LT|0")</f>
        <v/>
      </c>
      <c r="S104" s="10" t="str">
        <f>_xll.SNL.Clients.Office.Excel.Functions.SPG(A104, "RD_CREDIT_WATCH_OUTLOOK_DATE_GLOBAL", "Issuer Credit Rating", "Local Currency LT|0")</f>
        <v/>
      </c>
    </row>
    <row r="105" spans="1:19">
      <c r="A105" s="12" t="s">
        <v>1139</v>
      </c>
      <c r="B105" t="str">
        <f>_xll.SNL.Clients.Office.Excel.Functions.SPG(A105,"SP_IPO_DATE")</f>
        <v/>
      </c>
      <c r="C105" s="5">
        <f>_xll.SNL.Clients.Office.Excel.Functions.SPG(A105, "SP_VOLUME_AVG_WEEKLY_TO_SHARES_OUT", , "1M")</f>
        <v>3.9837880606772833</v>
      </c>
      <c r="D105" s="5">
        <f>_xll.SNL.Clients.Office.Excel.Functions.SPG(A105, "SP_VOLUME_AVG_WEEKLY_TO_SHARES_OUT", , "3M")</f>
        <v>5.2377847034164056</v>
      </c>
      <c r="E105" s="5">
        <f>_xll.SNL.Clients.Office.Excel.Functions.SPG(A105, "SP_VOLUME_AVG_DAILY_TO_1YR_AVG_DAILY", , "1M")</f>
        <v>88.34</v>
      </c>
      <c r="F105" s="5">
        <f>_xll.SNL.Clients.Office.Excel.Functions.SPG(A105, "SP_VOLUME_AVG_DAILY_TO_1YR_AVG_DAILY", , "3M")</f>
        <v>116.15</v>
      </c>
      <c r="G105" s="9" t="str">
        <f>_xll.SNL.Clients.Office.Excel.Functions.SPG(A105, "IQ_SECTOR")</f>
        <v>Real Estate</v>
      </c>
      <c r="H105" s="9" t="str">
        <f>_xll.SNL.Clients.Office.Excel.Functions.SPG(A105, "IQ_INDUSTRY_GROUP")</f>
        <v>Equity Real Estate Investment Trusts (REITs)</v>
      </c>
      <c r="I105" s="9" t="str">
        <f>_xll.SNL.Clients.Office.Excel.Functions.SPG(A105, "IQ_INDUSTRY")</f>
        <v>Health Care REITs</v>
      </c>
      <c r="J105" s="9" t="str">
        <f>_xll.SNL.Clients.Office.Excel.Functions.SPG(A105, "IQ_PRIMARY_INDUSTRY")</f>
        <v>Health Care REITs</v>
      </c>
      <c r="K105" s="9" t="str">
        <f>_xll.SNL.Clients.Office.Excel.Functions.SPG(A105, "NAICS_CODE", "Primary")</f>
        <v>531110 - Lessors of Residential Buildings and Dwellings</v>
      </c>
      <c r="L105" s="9" t="str">
        <f>_xll.SNL.Clients.Office.Excel.Functions.SPG(A105, "SP_TOPICTAG")</f>
        <v>Assisted Living</v>
      </c>
      <c r="M105" s="5">
        <f>_xll.SNL.Clients.Office.Excel.Functions.SPG(A105, "SP_PCT_SHARES_OWNED_ALL_INSTITUTIONS")</f>
        <v>93.38</v>
      </c>
      <c r="N105" s="9" t="str">
        <f>_xll.SNL.Clients.Office.Excel.Functions.SPG(A105, "RD_CREDIT_RATING_GLOBAL", "Issuer Credit Rating", "Local Currency LT|0")</f>
        <v>BB+</v>
      </c>
      <c r="O105" s="9" t="str">
        <f>_xll.SNL.Clients.Office.Excel.Functions.SPG(A105, "RD_CWOL_GLOBAL", "Issuer Credit Rating", "Local Currency LT|0")</f>
        <v>Stable</v>
      </c>
      <c r="P105" s="9" t="str">
        <f>_xll.SNL.Clients.Office.Excel.Functions.SPG(A105, "RD_RATING_ACTION_GLOBAL", "Issuer Credit Rating", "Local Currency LT|0")</f>
        <v>Upgrade | CreditWatch/Outlook (12/12/2024)</v>
      </c>
      <c r="Q105" s="10">
        <f>_xll.SNL.Clients.Office.Excel.Functions.SPG(A105, "RD_LAST_REVIEW_DATE_GLOBAL", "Issuer Credit Rating", "Local Currency LT")</f>
        <v>45659</v>
      </c>
      <c r="R105" s="10">
        <f>_xll.SNL.Clients.Office.Excel.Functions.SPG(A105, "RD_CREDIT_RATING_DATE_GLOBAL", "Issuer Credit Rating", "Local Currency LT|0")</f>
        <v>45638</v>
      </c>
      <c r="S105" s="10">
        <f>_xll.SNL.Clients.Office.Excel.Functions.SPG(A105, "RD_CREDIT_WATCH_OUTLOOK_DATE_GLOBAL", "Issuer Credit Rating", "Local Currency LT|0")</f>
        <v>45638</v>
      </c>
    </row>
    <row r="106" spans="1:19">
      <c r="A106" s="12" t="s">
        <v>1140</v>
      </c>
      <c r="B106" s="10">
        <f>_xll.SNL.Clients.Office.Excel.Functions.SPG(A106,"SP_IPO_DATE")</f>
        <v>43019</v>
      </c>
      <c r="C106" s="5">
        <f>_xll.SNL.Clients.Office.Excel.Functions.SPG(A106, "SP_VOLUME_AVG_WEEKLY_TO_SHARES_OUT", , "1M")</f>
        <v>4.5020835665129546</v>
      </c>
      <c r="D106" s="5">
        <f>_xll.SNL.Clients.Office.Excel.Functions.SPG(A106, "SP_VOLUME_AVG_WEEKLY_TO_SHARES_OUT", , "3M")</f>
        <v>4.0628070370531475</v>
      </c>
      <c r="E106" s="5">
        <f>_xll.SNL.Clients.Office.Excel.Functions.SPG(A106, "SP_VOLUME_AVG_DAILY_TO_1YR_AVG_DAILY", , "1M")</f>
        <v>96.65</v>
      </c>
      <c r="F106" s="5">
        <f>_xll.SNL.Clients.Office.Excel.Functions.SPG(A106, "SP_VOLUME_AVG_DAILY_TO_1YR_AVG_DAILY", , "3M")</f>
        <v>87.22</v>
      </c>
      <c r="G106" s="9" t="str">
        <f>_xll.SNL.Clients.Office.Excel.Functions.SPG(A106, "IQ_SECTOR")</f>
        <v>Communication Services</v>
      </c>
      <c r="H106" s="9" t="str">
        <f>_xll.SNL.Clients.Office.Excel.Functions.SPG(A106, "IQ_INDUSTRY_GROUP")</f>
        <v>Media and Entertainment</v>
      </c>
      <c r="I106" s="9" t="str">
        <f>_xll.SNL.Clients.Office.Excel.Functions.SPG(A106, "IQ_INDUSTRY")</f>
        <v>Interactive Media and Services</v>
      </c>
      <c r="J106" s="9" t="str">
        <f>_xll.SNL.Clients.Office.Excel.Functions.SPG(A106, "IQ_PRIMARY_INDUSTRY")</f>
        <v>Interactive Media and Services</v>
      </c>
      <c r="K106" s="9" t="str">
        <f>_xll.SNL.Clients.Office.Excel.Functions.SPG(A106, "NAICS_CODE", "Primary")</f>
        <v>519290 - Web Search Portals and All Other Information Services</v>
      </c>
      <c r="L106" s="9" t="str">
        <f>_xll.SNL.Clients.Office.Excel.Functions.SPG(A106, "SP_TOPICTAG")</f>
        <v>Digital Media; Location Based Services; Marketing Automation; Brand Marketing; Search Engine Optimization; Content Creation</v>
      </c>
      <c r="M106" s="5">
        <f>_xll.SNL.Clients.Office.Excel.Functions.SPG(A106, "SP_PCT_SHARES_OWNED_ALL_INSTITUTIONS")</f>
        <v>81.12</v>
      </c>
      <c r="N106" s="9" t="str">
        <f>_xll.SNL.Clients.Office.Excel.Functions.SPG(A106, "RD_CREDIT_RATING_GLOBAL", "Issuer Credit Rating", "Local Currency LT|0")</f>
        <v/>
      </c>
      <c r="O106" s="9" t="str">
        <f>_xll.SNL.Clients.Office.Excel.Functions.SPG(A106, "RD_CWOL_GLOBAL", "Issuer Credit Rating", "Local Currency LT|0")</f>
        <v/>
      </c>
      <c r="P106" s="9" t="str">
        <f>_xll.SNL.Clients.Office.Excel.Functions.SPG(A106, "RD_RATING_ACTION_GLOBAL", "Issuer Credit Rating", "Local Currency LT|0")</f>
        <v/>
      </c>
      <c r="Q106" s="10" t="str">
        <f>_xll.SNL.Clients.Office.Excel.Functions.SPG(A106, "RD_LAST_REVIEW_DATE_GLOBAL", "Issuer Credit Rating", "Local Currency LT")</f>
        <v/>
      </c>
      <c r="R106" s="10" t="str">
        <f>_xll.SNL.Clients.Office.Excel.Functions.SPG(A106, "RD_CREDIT_RATING_DATE_GLOBAL", "Issuer Credit Rating", "Local Currency LT|0")</f>
        <v/>
      </c>
      <c r="S106" s="10" t="str">
        <f>_xll.SNL.Clients.Office.Excel.Functions.SPG(A106, "RD_CREDIT_WATCH_OUTLOOK_DATE_GLOBAL", "Issuer Credit Rating", "Local Currency LT|0")</f>
        <v/>
      </c>
    </row>
    <row r="107" spans="1:19">
      <c r="A107" s="12" t="s">
        <v>1141</v>
      </c>
      <c r="B107" t="str">
        <f>_xll.SNL.Clients.Office.Excel.Functions.SPG(A107,"SP_IPO_DATE")</f>
        <v/>
      </c>
      <c r="C107" s="5">
        <f>_xll.SNL.Clients.Office.Excel.Functions.SPG(A107, "SP_VOLUME_AVG_WEEKLY_TO_SHARES_OUT", , "1M")</f>
        <v>3.06341686834174</v>
      </c>
      <c r="D107" s="5">
        <f>_xll.SNL.Clients.Office.Excel.Functions.SPG(A107, "SP_VOLUME_AVG_WEEKLY_TO_SHARES_OUT", , "3M")</f>
        <v>3.9364229698767637</v>
      </c>
      <c r="E107" s="5">
        <f>_xll.SNL.Clients.Office.Excel.Functions.SPG(A107, "SP_VOLUME_AVG_DAILY_TO_1YR_AVG_DAILY", , "1M")</f>
        <v>78.069999999999993</v>
      </c>
      <c r="F107" s="5">
        <f>_xll.SNL.Clients.Office.Excel.Functions.SPG(A107, "SP_VOLUME_AVG_DAILY_TO_1YR_AVG_DAILY", , "3M")</f>
        <v>100.32</v>
      </c>
      <c r="G107" s="9" t="str">
        <f>_xll.SNL.Clients.Office.Excel.Functions.SPG(A107, "IQ_SECTOR")</f>
        <v>Communication Services</v>
      </c>
      <c r="H107" s="9" t="str">
        <f>_xll.SNL.Clients.Office.Excel.Functions.SPG(A107, "IQ_INDUSTRY_GROUP")</f>
        <v>Media and Entertainment</v>
      </c>
      <c r="I107" s="9" t="str">
        <f>_xll.SNL.Clients.Office.Excel.Functions.SPG(A107, "IQ_INDUSTRY")</f>
        <v>Interactive Media and Services</v>
      </c>
      <c r="J107" s="9" t="str">
        <f>_xll.SNL.Clients.Office.Excel.Functions.SPG(A107, "IQ_PRIMARY_INDUSTRY")</f>
        <v>Interactive Media and Services</v>
      </c>
      <c r="K107" s="9" t="str">
        <f>_xll.SNL.Clients.Office.Excel.Functions.SPG(A107, "NAICS_CODE", "Primary")</f>
        <v>519290 - Web Search Portals and All Other Information Services</v>
      </c>
      <c r="L107" s="9" t="str">
        <f>_xll.SNL.Clients.Office.Excel.Functions.SPG(A107, "SP_TOPICTAG")</f>
        <v>Consumer Lending; Digital Asset Management; Ad Targeting; Car Sharing; Digital Brokerage</v>
      </c>
      <c r="M107" s="5">
        <f>_xll.SNL.Clients.Office.Excel.Functions.SPG(A107, "SP_PCT_SHARES_OWNED_ALL_INSTITUTIONS")</f>
        <v>90.2</v>
      </c>
      <c r="N107" s="9" t="str">
        <f>_xll.SNL.Clients.Office.Excel.Functions.SPG(A107, "RD_CREDIT_RATING_GLOBAL", "Issuer Credit Rating", "Local Currency LT|0")</f>
        <v>BB-</v>
      </c>
      <c r="O107" s="9" t="str">
        <f>_xll.SNL.Clients.Office.Excel.Functions.SPG(A107, "RD_CWOL_GLOBAL", "Issuer Credit Rating", "Local Currency LT|0")</f>
        <v>Stable</v>
      </c>
      <c r="P107" s="9" t="str">
        <f>_xll.SNL.Clients.Office.Excel.Functions.SPG(A107, "RD_RATING_ACTION_GLOBAL", "Issuer Credit Rating", "Local Currency LT|0")</f>
        <v>Upgrade | CreditWatch/Outlook (07/21/2023)</v>
      </c>
      <c r="Q107" s="10">
        <f>_xll.SNL.Clients.Office.Excel.Functions.SPG(A107, "RD_LAST_REVIEW_DATE_GLOBAL", "Issuer Credit Rating", "Local Currency LT")</f>
        <v>45330</v>
      </c>
      <c r="R107" s="10">
        <f>_xll.SNL.Clients.Office.Excel.Functions.SPG(A107, "RD_CREDIT_RATING_DATE_GLOBAL", "Issuer Credit Rating", "Local Currency LT|0")</f>
        <v>45128</v>
      </c>
      <c r="S107" s="10">
        <f>_xll.SNL.Clients.Office.Excel.Functions.SPG(A107, "RD_CREDIT_WATCH_OUTLOOK_DATE_GLOBAL", "Issuer Credit Rating", "Local Currency LT|0")</f>
        <v>45128</v>
      </c>
    </row>
    <row r="108" spans="1:19">
      <c r="A108" s="12" t="s">
        <v>1142</v>
      </c>
      <c r="B108" s="10">
        <f>_xll.SNL.Clients.Office.Excel.Functions.SPG(A108,"SP_IPO_DATE")</f>
        <v>37917</v>
      </c>
      <c r="C108" s="5">
        <f>_xll.SNL.Clients.Office.Excel.Functions.SPG(A108, "SP_VOLUME_AVG_WEEKLY_TO_SHARES_OUT", , "1M")</f>
        <v>11.552896565247416</v>
      </c>
      <c r="D108" s="5">
        <f>_xll.SNL.Clients.Office.Excel.Functions.SPG(A108, "SP_VOLUME_AVG_WEEKLY_TO_SHARES_OUT", , "3M")</f>
        <v>15.18386962528252</v>
      </c>
      <c r="E108" s="5">
        <f>_xll.SNL.Clients.Office.Excel.Functions.SPG(A108, "SP_VOLUME_AVG_DAILY_TO_1YR_AVG_DAILY", , "1M")</f>
        <v>80.31</v>
      </c>
      <c r="F108" s="5">
        <f>_xll.SNL.Clients.Office.Excel.Functions.SPG(A108, "SP_VOLUME_AVG_DAILY_TO_1YR_AVG_DAILY", , "3M")</f>
        <v>105.55</v>
      </c>
      <c r="G108" s="9" t="str">
        <f>_xll.SNL.Clients.Office.Excel.Functions.SPG(A108, "IQ_SECTOR")</f>
        <v>Consumer Discretionary</v>
      </c>
      <c r="H108" s="9" t="str">
        <f>_xll.SNL.Clients.Office.Excel.Functions.SPG(A108, "IQ_INDUSTRY_GROUP")</f>
        <v>Consumer Durables and Apparel</v>
      </c>
      <c r="I108" s="9" t="str">
        <f>_xll.SNL.Clients.Office.Excel.Functions.SPG(A108, "IQ_INDUSTRY")</f>
        <v>Textiles, Apparel and Luxury Goods</v>
      </c>
      <c r="J108" s="9" t="str">
        <f>_xll.SNL.Clients.Office.Excel.Functions.SPG(A108, "IQ_PRIMARY_INDUSTRY")</f>
        <v>Apparel, Accessories and Luxury Goods</v>
      </c>
      <c r="K108" s="9" t="str">
        <f>_xll.SNL.Clients.Office.Excel.Functions.SPG(A108, "NAICS_CODE", "Primary")</f>
        <v>315 - Apparel Manufacturing</v>
      </c>
      <c r="L108" s="9" t="str">
        <f>_xll.SNL.Clients.Office.Excel.Functions.SPG(A108, "SP_TOPICTAG")</f>
        <v>Fast-Moving Consumer Goods; Lifestyle; Brand Marketing; E-Discovery</v>
      </c>
      <c r="M108" s="5">
        <f>_xll.SNL.Clients.Office.Excel.Functions.SPG(A108, "SP_PCT_SHARES_OWNED_ALL_INSTITUTIONS")</f>
        <v>121.21</v>
      </c>
      <c r="N108" s="9" t="str">
        <f>_xll.SNL.Clients.Office.Excel.Functions.SPG(A108, "RD_CREDIT_RATING_GLOBAL", "Issuer Credit Rating", "Local Currency LT|0")</f>
        <v>BB+</v>
      </c>
      <c r="O108" s="9" t="str">
        <f>_xll.SNL.Clients.Office.Excel.Functions.SPG(A108, "RD_CWOL_GLOBAL", "Issuer Credit Rating", "Local Currency LT|0")</f>
        <v>Stable</v>
      </c>
      <c r="P108" s="9" t="str">
        <f>_xll.SNL.Clients.Office.Excel.Functions.SPG(A108, "RD_RATING_ACTION_GLOBAL", "Issuer Credit Rating", "Local Currency LT|0")</f>
        <v>CreditWatch/Outlook (03/05/2021)</v>
      </c>
      <c r="Q108" s="10">
        <f>_xll.SNL.Clients.Office.Excel.Functions.SPG(A108, "RD_LAST_REVIEW_DATE_GLOBAL", "Issuer Credit Rating", "Local Currency LT")</f>
        <v>45679</v>
      </c>
      <c r="R108" s="10">
        <f>_xll.SNL.Clients.Office.Excel.Functions.SPG(A108, "RD_CREDIT_RATING_DATE_GLOBAL", "Issuer Credit Rating", "Local Currency LT|0")</f>
        <v>40077</v>
      </c>
      <c r="S108" s="10">
        <f>_xll.SNL.Clients.Office.Excel.Functions.SPG(A108, "RD_CREDIT_WATCH_OUTLOOK_DATE_GLOBAL", "Issuer Credit Rating", "Local Currency LT|0")</f>
        <v>44260</v>
      </c>
    </row>
    <row r="109" spans="1:19">
      <c r="A109" s="12" t="s">
        <v>1143</v>
      </c>
      <c r="B109" s="10">
        <f>_xll.SNL.Clients.Office.Excel.Functions.SPG(A109,"SP_IPO_DATE")</f>
        <v>39028</v>
      </c>
      <c r="C109" s="5">
        <f>_xll.SNL.Clients.Office.Excel.Functions.SPG(A109, "SP_VOLUME_AVG_WEEKLY_TO_SHARES_OUT", , "1M")</f>
        <v>5.5422882418241217</v>
      </c>
      <c r="D109" s="5">
        <f>_xll.SNL.Clients.Office.Excel.Functions.SPG(A109, "SP_VOLUME_AVG_WEEKLY_TO_SHARES_OUT", , "3M")</f>
        <v>4.6982752087342794</v>
      </c>
      <c r="E109" s="5">
        <f>_xll.SNL.Clients.Office.Excel.Functions.SPG(A109, "SP_VOLUME_AVG_DAILY_TO_1YR_AVG_DAILY", , "1M")</f>
        <v>117.73</v>
      </c>
      <c r="F109" s="5">
        <f>_xll.SNL.Clients.Office.Excel.Functions.SPG(A109, "SP_VOLUME_AVG_DAILY_TO_1YR_AVG_DAILY", , "3M")</f>
        <v>99.8</v>
      </c>
      <c r="G109" s="9" t="str">
        <f>_xll.SNL.Clients.Office.Excel.Functions.SPG(A109, "IQ_SECTOR")</f>
        <v>Health Care</v>
      </c>
      <c r="H109" s="9" t="str">
        <f>_xll.SNL.Clients.Office.Excel.Functions.SPG(A109, "IQ_INDUSTRY_GROUP")</f>
        <v>Pharmaceuticals, Biotechnology and Life Sciences</v>
      </c>
      <c r="I109" s="9" t="str">
        <f>_xll.SNL.Clients.Office.Excel.Functions.SPG(A109, "IQ_INDUSTRY")</f>
        <v>Biotechnology</v>
      </c>
      <c r="J109" s="9" t="str">
        <f>_xll.SNL.Clients.Office.Excel.Functions.SPG(A109, "IQ_PRIMARY_INDUSTRY")</f>
        <v>Biotechnology</v>
      </c>
      <c r="K109" s="9" t="str">
        <f>_xll.SNL.Clients.Office.Excel.Functions.SPG(A109, "NAICS_CODE", "Primary")</f>
        <v>325414 - Biological Product (except Diagnostic) Manufacturing</v>
      </c>
      <c r="L109" s="9" t="str">
        <f>_xll.SNL.Clients.Office.Excel.Functions.SPG(A109, "SP_TOPICTAG")</f>
        <v>Health Diagnostics; Neuroscience; Central Nervous System; Chronic Diseases; Hepatology; Neurology; Oncology</v>
      </c>
      <c r="M109" s="5">
        <f>_xll.SNL.Clients.Office.Excel.Functions.SPG(A109, "SP_PCT_SHARES_OWNED_ALL_INSTITUTIONS")</f>
        <v>77.16</v>
      </c>
      <c r="N109" s="9" t="str">
        <f>_xll.SNL.Clients.Office.Excel.Functions.SPG(A109, "RD_CREDIT_RATING_GLOBAL", "Issuer Credit Rating", "Local Currency LT|0")</f>
        <v/>
      </c>
      <c r="O109" s="9" t="str">
        <f>_xll.SNL.Clients.Office.Excel.Functions.SPG(A109, "RD_CWOL_GLOBAL", "Issuer Credit Rating", "Local Currency LT|0")</f>
        <v/>
      </c>
      <c r="P109" s="9" t="str">
        <f>_xll.SNL.Clients.Office.Excel.Functions.SPG(A109, "RD_RATING_ACTION_GLOBAL", "Issuer Credit Rating", "Local Currency LT|0")</f>
        <v/>
      </c>
      <c r="Q109" s="10" t="str">
        <f>_xll.SNL.Clients.Office.Excel.Functions.SPG(A109, "RD_LAST_REVIEW_DATE_GLOBAL", "Issuer Credit Rating", "Local Currency LT")</f>
        <v/>
      </c>
      <c r="R109" s="10" t="str">
        <f>_xll.SNL.Clients.Office.Excel.Functions.SPG(A109, "RD_CREDIT_RATING_DATE_GLOBAL", "Issuer Credit Rating", "Local Currency LT|0")</f>
        <v/>
      </c>
      <c r="S109" s="10" t="str">
        <f>_xll.SNL.Clients.Office.Excel.Functions.SPG(A109, "RD_CREDIT_WATCH_OUTLOOK_DATE_GLOBAL", "Issuer Credit Rating", "Local Currency LT|0")</f>
        <v/>
      </c>
    </row>
    <row r="110" spans="1:19">
      <c r="A110" s="12" t="s">
        <v>1144</v>
      </c>
      <c r="B110" t="str">
        <f>_xll.SNL.Clients.Office.Excel.Functions.SPG(A110,"SP_IPO_DATE")</f>
        <v/>
      </c>
      <c r="C110" s="5">
        <f>_xll.SNL.Clients.Office.Excel.Functions.SPG(A110, "SP_VOLUME_AVG_WEEKLY_TO_SHARES_OUT", , "1M")</f>
        <v>2.489886628196313</v>
      </c>
      <c r="D110" s="5">
        <f>_xll.SNL.Clients.Office.Excel.Functions.SPG(A110, "SP_VOLUME_AVG_WEEKLY_TO_SHARES_OUT", , "3M")</f>
        <v>2.3928649311345573</v>
      </c>
      <c r="E110" s="5">
        <f>_xll.SNL.Clients.Office.Excel.Functions.SPG(A110, "SP_VOLUME_AVG_DAILY_TO_1YR_AVG_DAILY", , "1M")</f>
        <v>105.83</v>
      </c>
      <c r="F110" s="5">
        <f>_xll.SNL.Clients.Office.Excel.Functions.SPG(A110, "SP_VOLUME_AVG_DAILY_TO_1YR_AVG_DAILY", , "3M")</f>
        <v>101.71</v>
      </c>
      <c r="G110" s="9" t="str">
        <f>_xll.SNL.Clients.Office.Excel.Functions.SPG(A110, "IQ_SECTOR")</f>
        <v>Financials</v>
      </c>
      <c r="H110" s="9" t="str">
        <f>_xll.SNL.Clients.Office.Excel.Functions.SPG(A110, "IQ_INDUSTRY_GROUP")</f>
        <v>Banks</v>
      </c>
      <c r="I110" s="9" t="str">
        <f>_xll.SNL.Clients.Office.Excel.Functions.SPG(A110, "IQ_INDUSTRY")</f>
        <v>Banks</v>
      </c>
      <c r="J110" s="9" t="str">
        <f>_xll.SNL.Clients.Office.Excel.Functions.SPG(A110, "IQ_PRIMARY_INDUSTRY")</f>
        <v>Regional Banks</v>
      </c>
      <c r="K110" s="9" t="str">
        <f>_xll.SNL.Clients.Office.Excel.Functions.SPG(A110, "NAICS_CODE", "Primary")</f>
        <v>522110 - Commercial Banking</v>
      </c>
      <c r="L110" s="9" t="str">
        <f>_xll.SNL.Clients.Office.Excel.Functions.SPG(A110, "SP_TOPICTAG")</f>
        <v>Consumer Lending; Digital Brokerage</v>
      </c>
      <c r="M110" s="5">
        <f>_xll.SNL.Clients.Office.Excel.Functions.SPG(A110, "SP_PCT_SHARES_OWNED_ALL_INSTITUTIONS")</f>
        <v>73.290000000000006</v>
      </c>
      <c r="N110" s="9" t="str">
        <f>_xll.SNL.Clients.Office.Excel.Functions.SPG(A110, "RD_CREDIT_RATING_GLOBAL", "Issuer Credit Rating", "Local Currency LT|0")</f>
        <v/>
      </c>
      <c r="O110" s="9" t="str">
        <f>_xll.SNL.Clients.Office.Excel.Functions.SPG(A110, "RD_CWOL_GLOBAL", "Issuer Credit Rating", "Local Currency LT|0")</f>
        <v/>
      </c>
      <c r="P110" s="9" t="str">
        <f>_xll.SNL.Clients.Office.Excel.Functions.SPG(A110, "RD_RATING_ACTION_GLOBAL", "Issuer Credit Rating", "Local Currency LT|0")</f>
        <v/>
      </c>
      <c r="Q110" s="10" t="str">
        <f>_xll.SNL.Clients.Office.Excel.Functions.SPG(A110, "RD_LAST_REVIEW_DATE_GLOBAL", "Issuer Credit Rating", "Local Currency LT")</f>
        <v/>
      </c>
      <c r="R110" s="10" t="str">
        <f>_xll.SNL.Clients.Office.Excel.Functions.SPG(A110, "RD_CREDIT_RATING_DATE_GLOBAL", "Issuer Credit Rating", "Local Currency LT|0")</f>
        <v/>
      </c>
      <c r="S110" s="10" t="str">
        <f>_xll.SNL.Clients.Office.Excel.Functions.SPG(A110, "RD_CREDIT_WATCH_OUTLOOK_DATE_GLOBAL", "Issuer Credit Rating", "Local Currency LT|0")</f>
        <v/>
      </c>
    </row>
    <row r="111" spans="1:19">
      <c r="A111" s="12" t="s">
        <v>1145</v>
      </c>
      <c r="B111" t="str">
        <f>_xll.SNL.Clients.Office.Excel.Functions.SPG(A111,"SP_IPO_DATE")</f>
        <v/>
      </c>
      <c r="C111" s="5">
        <f>_xll.SNL.Clients.Office.Excel.Functions.SPG(A111, "SP_VOLUME_AVG_WEEKLY_TO_SHARES_OUT", , "1M")</f>
        <v>4.1062781176279639</v>
      </c>
      <c r="D111" s="5">
        <f>_xll.SNL.Clients.Office.Excel.Functions.SPG(A111, "SP_VOLUME_AVG_WEEKLY_TO_SHARES_OUT", , "3M")</f>
        <v>3.6939964571452619</v>
      </c>
      <c r="E111" s="5">
        <f>_xll.SNL.Clients.Office.Excel.Functions.SPG(A111, "SP_VOLUME_AVG_DAILY_TO_1YR_AVG_DAILY", , "1M")</f>
        <v>103.78</v>
      </c>
      <c r="F111" s="5">
        <f>_xll.SNL.Clients.Office.Excel.Functions.SPG(A111, "SP_VOLUME_AVG_DAILY_TO_1YR_AVG_DAILY", , "3M")</f>
        <v>93.36</v>
      </c>
      <c r="G111" s="9" t="str">
        <f>_xll.SNL.Clients.Office.Excel.Functions.SPG(A111, "IQ_SECTOR")</f>
        <v>Consumer Discretionary</v>
      </c>
      <c r="H111" s="9" t="str">
        <f>_xll.SNL.Clients.Office.Excel.Functions.SPG(A111, "IQ_INDUSTRY_GROUP")</f>
        <v>Consumer Durables and Apparel</v>
      </c>
      <c r="I111" s="9" t="str">
        <f>_xll.SNL.Clients.Office.Excel.Functions.SPG(A111, "IQ_INDUSTRY")</f>
        <v>Household Durables</v>
      </c>
      <c r="J111" s="9" t="str">
        <f>_xll.SNL.Clients.Office.Excel.Functions.SPG(A111, "IQ_PRIMARY_INDUSTRY")</f>
        <v>Homebuilding</v>
      </c>
      <c r="K111" s="9" t="str">
        <f>_xll.SNL.Clients.Office.Excel.Functions.SPG(A111, "NAICS_CODE", "Primary")</f>
        <v>321992 - Prefabricated Wood Building Manufacturing</v>
      </c>
      <c r="L111" s="9" t="str">
        <f>_xll.SNL.Clients.Office.Excel.Functions.SPG(A111, "SP_TOPICTAG")</f>
        <v>Home Improvement; Smart Building</v>
      </c>
      <c r="M111" s="5">
        <f>_xll.SNL.Clients.Office.Excel.Functions.SPG(A111, "SP_PCT_SHARES_OWNED_ALL_INSTITUTIONS")</f>
        <v>97.67</v>
      </c>
      <c r="N111" s="9" t="str">
        <f>_xll.SNL.Clients.Office.Excel.Functions.SPG(A111, "RD_CREDIT_RATING_GLOBAL", "Issuer Credit Rating", "Local Currency LT|0")</f>
        <v/>
      </c>
      <c r="O111" s="9" t="str">
        <f>_xll.SNL.Clients.Office.Excel.Functions.SPG(A111, "RD_CWOL_GLOBAL", "Issuer Credit Rating", "Local Currency LT|0")</f>
        <v/>
      </c>
      <c r="P111" s="9" t="str">
        <f>_xll.SNL.Clients.Office.Excel.Functions.SPG(A111, "RD_RATING_ACTION_GLOBAL", "Issuer Credit Rating", "Local Currency LT|0")</f>
        <v/>
      </c>
      <c r="Q111" s="10" t="str">
        <f>_xll.SNL.Clients.Office.Excel.Functions.SPG(A111, "RD_LAST_REVIEW_DATE_GLOBAL", "Issuer Credit Rating", "Local Currency LT")</f>
        <v/>
      </c>
      <c r="R111" s="10" t="str">
        <f>_xll.SNL.Clients.Office.Excel.Functions.SPG(A111, "RD_CREDIT_RATING_DATE_GLOBAL", "Issuer Credit Rating", "Local Currency LT|0")</f>
        <v/>
      </c>
      <c r="S111" s="10" t="str">
        <f>_xll.SNL.Clients.Office.Excel.Functions.SPG(A111, "RD_CREDIT_WATCH_OUTLOOK_DATE_GLOBAL", "Issuer Credit Rating", "Local Currency LT|0")</f>
        <v/>
      </c>
    </row>
    <row r="112" spans="1:19">
      <c r="A112" s="12" t="s">
        <v>1146</v>
      </c>
      <c r="B112" s="10">
        <f>_xll.SNL.Clients.Office.Excel.Functions.SPG(A112,"SP_IPO_DATE")</f>
        <v>25780</v>
      </c>
      <c r="C112" s="5">
        <f>_xll.SNL.Clients.Office.Excel.Functions.SPG(A112, "SP_VOLUME_AVG_WEEKLY_TO_SHARES_OUT", , "1M")</f>
        <v>2.611038903243061</v>
      </c>
      <c r="D112" s="5">
        <f>_xll.SNL.Clients.Office.Excel.Functions.SPG(A112, "SP_VOLUME_AVG_WEEKLY_TO_SHARES_OUT", , "3M")</f>
        <v>3.1151440132921646</v>
      </c>
      <c r="E112" s="5">
        <f>_xll.SNL.Clients.Office.Excel.Functions.SPG(A112, "SP_VOLUME_AVG_DAILY_TO_1YR_AVG_DAILY", , "1M")</f>
        <v>79.11</v>
      </c>
      <c r="F112" s="5">
        <f>_xll.SNL.Clients.Office.Excel.Functions.SPG(A112, "SP_VOLUME_AVG_DAILY_TO_1YR_AVG_DAILY", , "3M")</f>
        <v>94.39</v>
      </c>
      <c r="G112" s="9" t="str">
        <f>_xll.SNL.Clients.Office.Excel.Functions.SPG(A112, "IQ_SECTOR")</f>
        <v>Real Estate</v>
      </c>
      <c r="H112" s="9" t="str">
        <f>_xll.SNL.Clients.Office.Excel.Functions.SPG(A112, "IQ_INDUSTRY_GROUP")</f>
        <v>Equity Real Estate Investment Trusts (REITs)</v>
      </c>
      <c r="I112" s="9" t="str">
        <f>_xll.SNL.Clients.Office.Excel.Functions.SPG(A112, "IQ_INDUSTRY")</f>
        <v>Residential REITs</v>
      </c>
      <c r="J112" s="9" t="str">
        <f>_xll.SNL.Clients.Office.Excel.Functions.SPG(A112, "IQ_PRIMARY_INDUSTRY")</f>
        <v>Multi-Family Residential REITs</v>
      </c>
      <c r="K112" s="9" t="str">
        <f>_xll.SNL.Clients.Office.Excel.Functions.SPG(A112, "NAICS_CODE", "Primary")</f>
        <v>531210 - Offices of Real Estate Agents and Brokers</v>
      </c>
      <c r="L112" s="9" t="str">
        <f>_xll.SNL.Clients.Office.Excel.Functions.SPG(A112, "SP_TOPICTAG")</f>
        <v/>
      </c>
      <c r="M112" s="5">
        <f>_xll.SNL.Clients.Office.Excel.Functions.SPG(A112, "SP_PCT_SHARES_OWNED_ALL_INSTITUTIONS")</f>
        <v>83.34</v>
      </c>
      <c r="N112" s="9" t="str">
        <f>_xll.SNL.Clients.Office.Excel.Functions.SPG(A112, "RD_CREDIT_RATING_GLOBAL", "Issuer Credit Rating", "Local Currency LT|0")</f>
        <v/>
      </c>
      <c r="O112" s="9" t="str">
        <f>_xll.SNL.Clients.Office.Excel.Functions.SPG(A112, "RD_CWOL_GLOBAL", "Issuer Credit Rating", "Local Currency LT|0")</f>
        <v/>
      </c>
      <c r="P112" s="9" t="str">
        <f>_xll.SNL.Clients.Office.Excel.Functions.SPG(A112, "RD_RATING_ACTION_GLOBAL", "Issuer Credit Rating", "Local Currency LT|0")</f>
        <v/>
      </c>
      <c r="Q112" s="10" t="str">
        <f>_xll.SNL.Clients.Office.Excel.Functions.SPG(A112, "RD_LAST_REVIEW_DATE_GLOBAL", "Issuer Credit Rating", "Local Currency LT")</f>
        <v/>
      </c>
      <c r="R112" s="10" t="str">
        <f>_xll.SNL.Clients.Office.Excel.Functions.SPG(A112, "RD_CREDIT_RATING_DATE_GLOBAL", "Issuer Credit Rating", "Local Currency LT|0")</f>
        <v/>
      </c>
      <c r="S112" s="10" t="str">
        <f>_xll.SNL.Clients.Office.Excel.Functions.SPG(A112, "RD_CREDIT_WATCH_OUTLOOK_DATE_GLOBAL", "Issuer Credit Rating", "Local Currency LT|0")</f>
        <v/>
      </c>
    </row>
    <row r="113" spans="1:19">
      <c r="A113" s="12" t="s">
        <v>1147</v>
      </c>
      <c r="B113" t="str">
        <f>_xll.SNL.Clients.Office.Excel.Functions.SPG(A113,"SP_IPO_DATE")</f>
        <v/>
      </c>
      <c r="C113" s="5">
        <f>_xll.SNL.Clients.Office.Excel.Functions.SPG(A113, "SP_VOLUME_AVG_WEEKLY_TO_SHARES_OUT", , "1M")</f>
        <v>4.3417279266646567</v>
      </c>
      <c r="D113" s="5">
        <f>_xll.SNL.Clients.Office.Excel.Functions.SPG(A113, "SP_VOLUME_AVG_WEEKLY_TO_SHARES_OUT", , "3M")</f>
        <v>5.5867924714502335</v>
      </c>
      <c r="E113" s="5">
        <f>_xll.SNL.Clients.Office.Excel.Functions.SPG(A113, "SP_VOLUME_AVG_DAILY_TO_1YR_AVG_DAILY", , "1M")</f>
        <v>78.739999999999995</v>
      </c>
      <c r="F113" s="5">
        <f>_xll.SNL.Clients.Office.Excel.Functions.SPG(A113, "SP_VOLUME_AVG_DAILY_TO_1YR_AVG_DAILY", , "3M")</f>
        <v>101.32</v>
      </c>
      <c r="G113" s="9" t="str">
        <f>_xll.SNL.Clients.Office.Excel.Functions.SPG(A113, "IQ_SECTOR")</f>
        <v>Consumer Staples</v>
      </c>
      <c r="H113" s="9" t="str">
        <f>_xll.SNL.Clients.Office.Excel.Functions.SPG(A113, "IQ_INDUSTRY_GROUP")</f>
        <v>Household and Personal Products</v>
      </c>
      <c r="I113" s="9" t="str">
        <f>_xll.SNL.Clients.Office.Excel.Functions.SPG(A113, "IQ_INDUSTRY")</f>
        <v>Household Products</v>
      </c>
      <c r="J113" s="9" t="str">
        <f>_xll.SNL.Clients.Office.Excel.Functions.SPG(A113, "IQ_PRIMARY_INDUSTRY")</f>
        <v>Household Products</v>
      </c>
      <c r="K113" s="9" t="str">
        <f>_xll.SNL.Clients.Office.Excel.Functions.SPG(A113, "NAICS_CODE", "Primary")</f>
        <v>339999 - All Other Miscellaneous Manufacturing</v>
      </c>
      <c r="L113" s="9" t="str">
        <f>_xll.SNL.Clients.Office.Excel.Functions.SPG(A113, "SP_TOPICTAG")</f>
        <v>Animal Feed; Aquaculture; Fast-Moving Consumer Goods; Horticulture; Livestock; Pet Care; Pet Food and Supplies</v>
      </c>
      <c r="M113" s="5">
        <f>_xll.SNL.Clients.Office.Excel.Functions.SPG(A113, "SP_PCT_SHARES_OWNED_ALL_INSTITUTIONS")</f>
        <v>96.4</v>
      </c>
      <c r="N113" s="9" t="str">
        <f>_xll.SNL.Clients.Office.Excel.Functions.SPG(A113, "RD_CREDIT_RATING_GLOBAL", "Issuer Credit Rating", "Local Currency LT|0")</f>
        <v>BB</v>
      </c>
      <c r="O113" s="9" t="str">
        <f>_xll.SNL.Clients.Office.Excel.Functions.SPG(A113, "RD_CWOL_GLOBAL", "Issuer Credit Rating", "Local Currency LT|0")</f>
        <v>Stable</v>
      </c>
      <c r="P113" s="9" t="str">
        <f>_xll.SNL.Clients.Office.Excel.Functions.SPG(A113, "RD_RATING_ACTION_GLOBAL", "Issuer Credit Rating", "Local Currency LT|0")</f>
        <v>Upgrade | CreditWatch/Outlook (09/11/2018)</v>
      </c>
      <c r="Q113" s="10">
        <f>_xll.SNL.Clients.Office.Excel.Functions.SPG(A113, "RD_LAST_REVIEW_DATE_GLOBAL", "Issuer Credit Rating", "Local Currency LT")</f>
        <v>45404</v>
      </c>
      <c r="R113" s="10">
        <f>_xll.SNL.Clients.Office.Excel.Functions.SPG(A113, "RD_CREDIT_RATING_DATE_GLOBAL", "Issuer Credit Rating", "Local Currency LT|0")</f>
        <v>43354</v>
      </c>
      <c r="S113" s="10">
        <f>_xll.SNL.Clients.Office.Excel.Functions.SPG(A113, "RD_CREDIT_WATCH_OUTLOOK_DATE_GLOBAL", "Issuer Credit Rating", "Local Currency LT|0")</f>
        <v>43354</v>
      </c>
    </row>
    <row r="114" spans="1:19">
      <c r="A114" s="12" t="s">
        <v>1148</v>
      </c>
      <c r="B114" t="str">
        <f>_xll.SNL.Clients.Office.Excel.Functions.SPG(A114,"SP_IPO_DATE")</f>
        <v/>
      </c>
      <c r="C114" s="5">
        <f>_xll.SNL.Clients.Office.Excel.Functions.SPG(A114, "SP_VOLUME_AVG_WEEKLY_TO_SHARES_OUT", , "1M")</f>
        <v>2.4644062342782806</v>
      </c>
      <c r="D114" s="5">
        <f>_xll.SNL.Clients.Office.Excel.Functions.SPG(A114, "SP_VOLUME_AVG_WEEKLY_TO_SHARES_OUT", , "3M")</f>
        <v>2.7305479668352772</v>
      </c>
      <c r="E114" s="5">
        <f>_xll.SNL.Clients.Office.Excel.Functions.SPG(A114, "SP_VOLUME_AVG_DAILY_TO_1YR_AVG_DAILY", , "1M")</f>
        <v>91.22</v>
      </c>
      <c r="F114" s="5">
        <f>_xll.SNL.Clients.Office.Excel.Functions.SPG(A114, "SP_VOLUME_AVG_DAILY_TO_1YR_AVG_DAILY", , "3M")</f>
        <v>101.07</v>
      </c>
      <c r="G114" s="9" t="str">
        <f>_xll.SNL.Clients.Office.Excel.Functions.SPG(A114, "IQ_SECTOR")</f>
        <v>Consumer Staples</v>
      </c>
      <c r="H114" s="9" t="str">
        <f>_xll.SNL.Clients.Office.Excel.Functions.SPG(A114, "IQ_INDUSTRY_GROUP")</f>
        <v>Household and Personal Products</v>
      </c>
      <c r="I114" s="9" t="str">
        <f>_xll.SNL.Clients.Office.Excel.Functions.SPG(A114, "IQ_INDUSTRY")</f>
        <v>Household Products</v>
      </c>
      <c r="J114" s="9" t="str">
        <f>_xll.SNL.Clients.Office.Excel.Functions.SPG(A114, "IQ_PRIMARY_INDUSTRY")</f>
        <v>Household Products</v>
      </c>
      <c r="K114" s="9" t="str">
        <f>_xll.SNL.Clients.Office.Excel.Functions.SPG(A114, "NAICS_CODE", "Primary")</f>
        <v>339999 - All Other Miscellaneous Manufacturing</v>
      </c>
      <c r="L114" s="9" t="str">
        <f>_xll.SNL.Clients.Office.Excel.Functions.SPG(A114, "SP_TOPICTAG")</f>
        <v>Animal Feed; Aquaculture; Fast-Moving Consumer Goods; Horticulture; Livestock; Pet Care; Pet Food and Supplies</v>
      </c>
      <c r="M114" s="5">
        <f>_xll.SNL.Clients.Office.Excel.Functions.SPG(A114, "SP_PCT_SHARES_OWNED_ALL_INSTITUTIONS")</f>
        <v>96.4</v>
      </c>
      <c r="N114" s="9" t="str">
        <f>_xll.SNL.Clients.Office.Excel.Functions.SPG(A114, "RD_CREDIT_RATING_GLOBAL", "Issuer Credit Rating", "Local Currency LT|0")</f>
        <v>BB</v>
      </c>
      <c r="O114" s="9" t="str">
        <f>_xll.SNL.Clients.Office.Excel.Functions.SPG(A114, "RD_CWOL_GLOBAL", "Issuer Credit Rating", "Local Currency LT|0")</f>
        <v>Stable</v>
      </c>
      <c r="P114" s="9" t="str">
        <f>_xll.SNL.Clients.Office.Excel.Functions.SPG(A114, "RD_RATING_ACTION_GLOBAL", "Issuer Credit Rating", "Local Currency LT|0")</f>
        <v>Upgrade | CreditWatch/Outlook (09/11/2018)</v>
      </c>
      <c r="Q114" s="10">
        <f>_xll.SNL.Clients.Office.Excel.Functions.SPG(A114, "RD_LAST_REVIEW_DATE_GLOBAL", "Issuer Credit Rating", "Local Currency LT")</f>
        <v>45404</v>
      </c>
      <c r="R114" s="10">
        <f>_xll.SNL.Clients.Office.Excel.Functions.SPG(A114, "RD_CREDIT_RATING_DATE_GLOBAL", "Issuer Credit Rating", "Local Currency LT|0")</f>
        <v>43354</v>
      </c>
      <c r="S114" s="10">
        <f>_xll.SNL.Clients.Office.Excel.Functions.SPG(A114, "RD_CREDIT_WATCH_OUTLOOK_DATE_GLOBAL", "Issuer Credit Rating", "Local Currency LT|0")</f>
        <v>43354</v>
      </c>
    </row>
    <row r="115" spans="1:19">
      <c r="A115" s="12" t="s">
        <v>1149</v>
      </c>
      <c r="B115" t="str">
        <f>_xll.SNL.Clients.Office.Excel.Functions.SPG(A115,"SP_IPO_DATE")</f>
        <v/>
      </c>
      <c r="C115" s="5">
        <f>_xll.SNL.Clients.Office.Excel.Functions.SPG(A115, "SP_VOLUME_AVG_WEEKLY_TO_SHARES_OUT", , "1M")</f>
        <v>3.7810944380804172</v>
      </c>
      <c r="D115" s="5">
        <f>_xll.SNL.Clients.Office.Excel.Functions.SPG(A115, "SP_VOLUME_AVG_WEEKLY_TO_SHARES_OUT", , "3M")</f>
        <v>4.2798348364670957</v>
      </c>
      <c r="E115" s="5">
        <f>_xll.SNL.Clients.Office.Excel.Functions.SPG(A115, "SP_VOLUME_AVG_DAILY_TO_1YR_AVG_DAILY", , "1M")</f>
        <v>98.59</v>
      </c>
      <c r="F115" s="5">
        <f>_xll.SNL.Clients.Office.Excel.Functions.SPG(A115, "SP_VOLUME_AVG_DAILY_TO_1YR_AVG_DAILY", , "3M")</f>
        <v>111.59</v>
      </c>
      <c r="G115" s="9" t="str">
        <f>_xll.SNL.Clients.Office.Excel.Functions.SPG(A115, "IQ_SECTOR")</f>
        <v>Financials</v>
      </c>
      <c r="H115" s="9" t="str">
        <f>_xll.SNL.Clients.Office.Excel.Functions.SPG(A115, "IQ_INDUSTRY_GROUP")</f>
        <v>Banks</v>
      </c>
      <c r="I115" s="9" t="str">
        <f>_xll.SNL.Clients.Office.Excel.Functions.SPG(A115, "IQ_INDUSTRY")</f>
        <v>Banks</v>
      </c>
      <c r="J115" s="9" t="str">
        <f>_xll.SNL.Clients.Office.Excel.Functions.SPG(A115, "IQ_PRIMARY_INDUSTRY")</f>
        <v>Regional Banks</v>
      </c>
      <c r="K115" s="9" t="str">
        <f>_xll.SNL.Clients.Office.Excel.Functions.SPG(A115, "NAICS_CODE", "Primary")</f>
        <v>522110 - Commercial Banking</v>
      </c>
      <c r="L115" s="9" t="str">
        <f>_xll.SNL.Clients.Office.Excel.Functions.SPG(A115, "SP_TOPICTAG")</f>
        <v>Consumer Lending; Digital Brokerage; Banking as a Service</v>
      </c>
      <c r="M115" s="5">
        <f>_xll.SNL.Clients.Office.Excel.Functions.SPG(A115, "SP_PCT_SHARES_OWNED_ALL_INSTITUTIONS")</f>
        <v>96.11</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c r="A116" s="12" t="s">
        <v>1150</v>
      </c>
      <c r="B116" t="str">
        <f>_xll.SNL.Clients.Office.Excel.Functions.SPG(A116,"SP_IPO_DATE")</f>
        <v/>
      </c>
      <c r="C116" s="5" t="str">
        <f>_xll.SNL.Clients.Office.Excel.Functions.SPG(A116, "SP_VOLUME_AVG_WEEKLY_TO_SHARES_OUT", , "1M")</f>
        <v>NA</v>
      </c>
      <c r="D116" s="5" t="str">
        <f>_xll.SNL.Clients.Office.Excel.Functions.SPG(A116, "SP_VOLUME_AVG_WEEKLY_TO_SHARES_OUT", , "3M")</f>
        <v>NA</v>
      </c>
      <c r="E116" s="5">
        <f>_xll.SNL.Clients.Office.Excel.Functions.SPG(A116, "SP_VOLUME_AVG_DAILY_TO_1YR_AVG_DAILY", , "1M")</f>
        <v>113.29</v>
      </c>
      <c r="F116" s="5">
        <f>_xll.SNL.Clients.Office.Excel.Functions.SPG(A116, "SP_VOLUME_AVG_DAILY_TO_1YR_AVG_DAILY", , "3M")</f>
        <v>92.27</v>
      </c>
      <c r="G116" s="9" t="str">
        <f>_xll.SNL.Clients.Office.Excel.Functions.SPG(A116, "IQ_SECTOR")</f>
        <v>Materials</v>
      </c>
      <c r="H116" s="9" t="str">
        <f>_xll.SNL.Clients.Office.Excel.Functions.SPG(A116, "IQ_INDUSTRY_GROUP")</f>
        <v>Materials</v>
      </c>
      <c r="I116" s="9" t="str">
        <f>_xll.SNL.Clients.Office.Excel.Functions.SPG(A116, "IQ_INDUSTRY")</f>
        <v>Metals and Mining</v>
      </c>
      <c r="J116" s="9" t="str">
        <f>_xll.SNL.Clients.Office.Excel.Functions.SPG(A116, "IQ_PRIMARY_INDUSTRY")</f>
        <v>Aluminum</v>
      </c>
      <c r="K116" s="9" t="str">
        <f>_xll.SNL.Clients.Office.Excel.Functions.SPG(A116, "NAICS_CODE", "Primary")</f>
        <v>3313 - Alumina and Aluminum Production and Processing</v>
      </c>
      <c r="L116" s="9" t="str">
        <f>_xll.SNL.Clients.Office.Excel.Functions.SPG(A116, "SP_TOPICTAG")</f>
        <v>CleanTech</v>
      </c>
      <c r="M116" s="5">
        <f>_xll.SNL.Clients.Office.Excel.Functions.SPG(A116, "SP_PCT_SHARES_OWNED_ALL_INSTITUTIONS")</f>
        <v>59.55</v>
      </c>
      <c r="N116" s="9" t="str">
        <f>_xll.SNL.Clients.Office.Excel.Functions.SPG(A116, "RD_CREDIT_RATING_GLOBAL", "Issuer Credit Rating", "Local Currency LT|0")</f>
        <v>B-</v>
      </c>
      <c r="O116" s="9" t="str">
        <f>_xll.SNL.Clients.Office.Excel.Functions.SPG(A116, "RD_CWOL_GLOBAL", "Issuer Credit Rating", "Local Currency LT|0")</f>
        <v>Stable</v>
      </c>
      <c r="P116" s="9" t="str">
        <f>_xll.SNL.Clients.Office.Excel.Functions.SPG(A116, "RD_RATING_ACTION_GLOBAL", "Issuer Credit Rating", "Local Currency LT|0")</f>
        <v>Upgrade | CreditWatch/Outlook (06/18/2020)</v>
      </c>
      <c r="Q116" s="10">
        <f>_xll.SNL.Clients.Office.Excel.Functions.SPG(A116, "RD_LAST_REVIEW_DATE_GLOBAL", "Issuer Credit Rating", "Local Currency LT")</f>
        <v>45435</v>
      </c>
      <c r="R116" s="10">
        <f>_xll.SNL.Clients.Office.Excel.Functions.SPG(A116, "RD_CREDIT_RATING_DATE_GLOBAL", "Issuer Credit Rating", "Local Currency LT|0")</f>
        <v>44000</v>
      </c>
      <c r="S116" s="10">
        <f>_xll.SNL.Clients.Office.Excel.Functions.SPG(A116, "RD_CREDIT_WATCH_OUTLOOK_DATE_GLOBAL", "Issuer Credit Rating", "Local Currency LT|0")</f>
        <v>44000</v>
      </c>
    </row>
    <row r="117" spans="1:19">
      <c r="A117" s="12" t="s">
        <v>1151</v>
      </c>
      <c r="B117" s="10">
        <f>_xll.SNL.Clients.Office.Excel.Functions.SPG(A117,"SP_IPO_DATE")</f>
        <v>41807</v>
      </c>
      <c r="C117" s="5">
        <f>_xll.SNL.Clients.Office.Excel.Functions.SPG(A117, "SP_VOLUME_AVG_WEEKLY_TO_SHARES_OUT", , "1M")</f>
        <v>7.9082621628658325</v>
      </c>
      <c r="D117" s="5">
        <f>_xll.SNL.Clients.Office.Excel.Functions.SPG(A117, "SP_VOLUME_AVG_WEEKLY_TO_SHARES_OUT", , "3M")</f>
        <v>6.6610015894416756</v>
      </c>
      <c r="E117" s="5">
        <f>_xll.SNL.Clients.Office.Excel.Functions.SPG(A117, "SP_VOLUME_AVG_DAILY_TO_1YR_AVG_DAILY", , "1M")</f>
        <v>146.46</v>
      </c>
      <c r="F117" s="5">
        <f>_xll.SNL.Clients.Office.Excel.Functions.SPG(A117, "SP_VOLUME_AVG_DAILY_TO_1YR_AVG_DAILY", , "3M")</f>
        <v>123.36</v>
      </c>
      <c r="G117" s="9" t="str">
        <f>_xll.SNL.Clients.Office.Excel.Functions.SPG(A117, "IQ_SECTOR")</f>
        <v>Consumer Discretionary</v>
      </c>
      <c r="H117" s="9" t="str">
        <f>_xll.SNL.Clients.Office.Excel.Functions.SPG(A117, "IQ_INDUSTRY_GROUP")</f>
        <v>Consumer Durables and Apparel</v>
      </c>
      <c r="I117" s="9" t="str">
        <f>_xll.SNL.Clients.Office.Excel.Functions.SPG(A117, "IQ_INDUSTRY")</f>
        <v>Household Durables</v>
      </c>
      <c r="J117" s="9" t="str">
        <f>_xll.SNL.Clients.Office.Excel.Functions.SPG(A117, "IQ_PRIMARY_INDUSTRY")</f>
        <v>Homebuilding</v>
      </c>
      <c r="K117" s="9" t="str">
        <f>_xll.SNL.Clients.Office.Excel.Functions.SPG(A117, "NAICS_CODE", "Primary")</f>
        <v>236115 - New Single-Family Housing Construction (except For-Sale Builders)</v>
      </c>
      <c r="L117" s="9" t="str">
        <f>_xll.SNL.Clients.Office.Excel.Functions.SPG(A117, "SP_TOPICTAG")</f>
        <v>Home Improvement</v>
      </c>
      <c r="M117" s="5">
        <f>_xll.SNL.Clients.Office.Excel.Functions.SPG(A117, "SP_PCT_SHARES_OWNED_ALL_INSTITUTIONS")</f>
        <v>90.58</v>
      </c>
      <c r="N117" s="9" t="str">
        <f>_xll.SNL.Clients.Office.Excel.Functions.SPG(A117, "RD_CREDIT_RATING_GLOBAL", "Issuer Credit Rating", "Local Currency LT|0")</f>
        <v>BB</v>
      </c>
      <c r="O117" s="9" t="str">
        <f>_xll.SNL.Clients.Office.Excel.Functions.SPG(A117, "RD_CWOL_GLOBAL", "Issuer Credit Rating", "Local Currency LT|0")</f>
        <v>Stable</v>
      </c>
      <c r="P117" s="9" t="str">
        <f>_xll.SNL.Clients.Office.Excel.Functions.SPG(A117, "RD_RATING_ACTION_GLOBAL", "Issuer Credit Rating", "Local Currency LT|0")</f>
        <v>Upgrade | CreditWatch/Outlook (09/20/2023)</v>
      </c>
      <c r="Q117" s="10">
        <f>_xll.SNL.Clients.Office.Excel.Functions.SPG(A117, "RD_LAST_REVIEW_DATE_GLOBAL", "Issuer Credit Rating", "Local Currency LT")</f>
        <v>45512</v>
      </c>
      <c r="R117" s="10">
        <f>_xll.SNL.Clients.Office.Excel.Functions.SPG(A117, "RD_CREDIT_RATING_DATE_GLOBAL", "Issuer Credit Rating", "Local Currency LT|0")</f>
        <v>45189</v>
      </c>
      <c r="S117" s="10">
        <f>_xll.SNL.Clients.Office.Excel.Functions.SPG(A117, "RD_CREDIT_WATCH_OUTLOOK_DATE_GLOBAL", "Issuer Credit Rating", "Local Currency LT|0")</f>
        <v>45189</v>
      </c>
    </row>
    <row r="118" spans="1:19">
      <c r="A118" s="12" t="s">
        <v>1152</v>
      </c>
      <c r="B118" s="10">
        <f>_xll.SNL.Clients.Office.Excel.Functions.SPG(A118,"SP_IPO_DATE")</f>
        <v>44175</v>
      </c>
      <c r="C118" s="5">
        <f>_xll.SNL.Clients.Office.Excel.Functions.SPG(A118, "SP_VOLUME_AVG_WEEKLY_TO_SHARES_OUT", , "1M")</f>
        <v>4.231396805684188</v>
      </c>
      <c r="D118" s="5">
        <f>_xll.SNL.Clients.Office.Excel.Functions.SPG(A118, "SP_VOLUME_AVG_WEEKLY_TO_SHARES_OUT", , "3M")</f>
        <v>3.9028735427676966</v>
      </c>
      <c r="E118" s="5">
        <f>_xll.SNL.Clients.Office.Excel.Functions.SPG(A118, "SP_VOLUME_AVG_DAILY_TO_1YR_AVG_DAILY", , "1M")</f>
        <v>146.69</v>
      </c>
      <c r="F118" s="5">
        <f>_xll.SNL.Clients.Office.Excel.Functions.SPG(A118, "SP_VOLUME_AVG_DAILY_TO_1YR_AVG_DAILY", , "3M")</f>
        <v>135.31</v>
      </c>
      <c r="G118" s="9" t="str">
        <f>_xll.SNL.Clients.Office.Excel.Functions.SPG(A118, "IQ_SECTOR")</f>
        <v>Health Care</v>
      </c>
      <c r="H118" s="9" t="str">
        <f>_xll.SNL.Clients.Office.Excel.Functions.SPG(A118, "IQ_INDUSTRY_GROUP")</f>
        <v>Health Care Equipment and Services</v>
      </c>
      <c r="I118" s="9" t="str">
        <f>_xll.SNL.Clients.Office.Excel.Functions.SPG(A118, "IQ_INDUSTRY")</f>
        <v>Health Care Technology</v>
      </c>
      <c r="J118" s="9" t="str">
        <f>_xll.SNL.Clients.Office.Excel.Functions.SPG(A118, "IQ_PRIMARY_INDUSTRY")</f>
        <v>Health Care Technology</v>
      </c>
      <c r="K118" s="9" t="str">
        <f>_xll.SNL.Clients.Office.Excel.Functions.SPG(A118, "NAICS_CODE", "Primary")</f>
        <v>513210 - Software Publishers</v>
      </c>
      <c r="L118" s="9" t="str">
        <f>_xll.SNL.Clients.Office.Excel.Functions.SPG(A118, "SP_TOPICTAG")</f>
        <v>Software Development; Health Diagnostics; Natural Language Processing; Predictive Analytics; Machine Learning; Artificial Intelligence; Oncology</v>
      </c>
      <c r="M118" s="5">
        <f>_xll.SNL.Clients.Office.Excel.Functions.SPG(A118, "SP_PCT_SHARES_OWNED_ALL_INSTITUTIONS")</f>
        <v>68.05</v>
      </c>
      <c r="N118" s="9" t="str">
        <f>_xll.SNL.Clients.Office.Excel.Functions.SPG(A118, "RD_CREDIT_RATING_GLOBAL", "Issuer Credit Rating", "Local Currency LT|0")</f>
        <v/>
      </c>
      <c r="O118" s="9" t="str">
        <f>_xll.SNL.Clients.Office.Excel.Functions.SPG(A118, "RD_CWOL_GLOBAL", "Issuer Credit Rating", "Local Currency LT|0")</f>
        <v/>
      </c>
      <c r="P118" s="9" t="str">
        <f>_xll.SNL.Clients.Office.Excel.Functions.SPG(A118, "RD_RATING_ACTION_GLOBAL", "Issuer Credit Rating", "Local Currency LT|0")</f>
        <v/>
      </c>
      <c r="Q118" s="10" t="str">
        <f>_xll.SNL.Clients.Office.Excel.Functions.SPG(A118, "RD_LAST_REVIEW_DATE_GLOBAL", "Issuer Credit Rating", "Local Currency LT")</f>
        <v/>
      </c>
      <c r="R118" s="10" t="str">
        <f>_xll.SNL.Clients.Office.Excel.Functions.SPG(A118, "RD_CREDIT_RATING_DATE_GLOBAL", "Issuer Credit Rating", "Local Currency LT|0")</f>
        <v/>
      </c>
      <c r="S118" s="10" t="str">
        <f>_xll.SNL.Clients.Office.Excel.Functions.SPG(A118, "RD_CREDIT_WATCH_OUTLOOK_DATE_GLOBAL", "Issuer Credit Rating", "Local Currency LT|0")</f>
        <v/>
      </c>
    </row>
    <row r="119" spans="1:19">
      <c r="A119" s="12" t="s">
        <v>1153</v>
      </c>
      <c r="B119" t="str">
        <f>_xll.SNL.Clients.Office.Excel.Functions.SPG(A119,"SP_IPO_DATE")</f>
        <v/>
      </c>
      <c r="C119" s="5">
        <f>_xll.SNL.Clients.Office.Excel.Functions.SPG(A119, "SP_VOLUME_AVG_WEEKLY_TO_SHARES_OUT", , "1M")</f>
        <v>7.2841204685762033</v>
      </c>
      <c r="D119" s="5">
        <f>_xll.SNL.Clients.Office.Excel.Functions.SPG(A119, "SP_VOLUME_AVG_WEEKLY_TO_SHARES_OUT", , "3M")</f>
        <v>5.887707648973346</v>
      </c>
      <c r="E119" s="5">
        <f>_xll.SNL.Clients.Office.Excel.Functions.SPG(A119, "SP_VOLUME_AVG_DAILY_TO_1YR_AVG_DAILY", , "1M")</f>
        <v>185.99</v>
      </c>
      <c r="F119" s="5">
        <f>_xll.SNL.Clients.Office.Excel.Functions.SPG(A119, "SP_VOLUME_AVG_DAILY_TO_1YR_AVG_DAILY", , "3M")</f>
        <v>150.34</v>
      </c>
      <c r="G119" s="9" t="str">
        <f>_xll.SNL.Clients.Office.Excel.Functions.SPG(A119, "IQ_SECTOR")</f>
        <v>Information Technology</v>
      </c>
      <c r="H119" s="9" t="str">
        <f>_xll.SNL.Clients.Office.Excel.Functions.SPG(A119, "IQ_INDUSTRY_GROUP")</f>
        <v>Semiconductors and Semiconductor Equipment</v>
      </c>
      <c r="I119" s="9" t="str">
        <f>_xll.SNL.Clients.Office.Excel.Functions.SPG(A119, "IQ_INDUSTRY")</f>
        <v>Semiconductors and Semiconductor Equipment</v>
      </c>
      <c r="J119" s="9" t="str">
        <f>_xll.SNL.Clients.Office.Excel.Functions.SPG(A119, "IQ_PRIMARY_INDUSTRY")</f>
        <v>Semiconductors</v>
      </c>
      <c r="K119" s="9" t="str">
        <f>_xll.SNL.Clients.Office.Excel.Functions.SPG(A119, "NAICS_CODE", "Primary")</f>
        <v>334413 - Semiconductor and Related Device Manufacturing</v>
      </c>
      <c r="L119" s="9" t="str">
        <f>_xll.SNL.Clients.Office.Excel.Functions.SPG(A119, "SP_TOPICTAG")</f>
        <v>Computer Vision; Image Recognition; Sensors; Speech Recognition; Machine Learning; Artificial Intelligence; 5G</v>
      </c>
      <c r="M119" s="5">
        <f>_xll.SNL.Clients.Office.Excel.Functions.SPG(A119, "SP_PCT_SHARES_OWNED_ALL_INSTITUTIONS")</f>
        <v>81.62</v>
      </c>
      <c r="N119" s="9" t="str">
        <f>_xll.SNL.Clients.Office.Excel.Functions.SPG(A119, "RD_CREDIT_RATING_GLOBAL", "Issuer Credit Rating", "Local Currency LT|0")</f>
        <v/>
      </c>
      <c r="O119" s="9" t="str">
        <f>_xll.SNL.Clients.Office.Excel.Functions.SPG(A119, "RD_CWOL_GLOBAL", "Issuer Credit Rating", "Local Currency LT|0")</f>
        <v/>
      </c>
      <c r="P119" s="9" t="str">
        <f>_xll.SNL.Clients.Office.Excel.Functions.SPG(A119, "RD_RATING_ACTION_GLOBAL", "Issuer Credit Rating", "Local Currency LT|0")</f>
        <v/>
      </c>
      <c r="Q119" s="10" t="str">
        <f>_xll.SNL.Clients.Office.Excel.Functions.SPG(A119, "RD_LAST_REVIEW_DATE_GLOBAL", "Issuer Credit Rating", "Local Currency LT")</f>
        <v/>
      </c>
      <c r="R119" s="10" t="str">
        <f>_xll.SNL.Clients.Office.Excel.Functions.SPG(A119, "RD_CREDIT_RATING_DATE_GLOBAL", "Issuer Credit Rating", "Local Currency LT|0")</f>
        <v/>
      </c>
      <c r="S119" s="10" t="str">
        <f>_xll.SNL.Clients.Office.Excel.Functions.SPG(A119, "RD_CREDIT_WATCH_OUTLOOK_DATE_GLOBAL", "Issuer Credit Rating", "Local Currency LT|0")</f>
        <v/>
      </c>
    </row>
    <row r="120" spans="1:19">
      <c r="A120" s="12" t="s">
        <v>1154</v>
      </c>
      <c r="B120" t="str">
        <f>_xll.SNL.Clients.Office.Excel.Functions.SPG(A120,"SP_IPO_DATE")</f>
        <v/>
      </c>
      <c r="C120" s="5">
        <f>_xll.SNL.Clients.Office.Excel.Functions.SPG(A120, "SP_VOLUME_AVG_WEEKLY_TO_SHARES_OUT", , "1M")</f>
        <v>5.6827728804872999</v>
      </c>
      <c r="D120" s="5">
        <f>_xll.SNL.Clients.Office.Excel.Functions.SPG(A120, "SP_VOLUME_AVG_WEEKLY_TO_SHARES_OUT", , "3M")</f>
        <v>7.5311271451800517</v>
      </c>
      <c r="E120" s="5">
        <f>_xll.SNL.Clients.Office.Excel.Functions.SPG(A120, "SP_VOLUME_AVG_DAILY_TO_1YR_AVG_DAILY", , "1M")</f>
        <v>133.33000000000001</v>
      </c>
      <c r="F120" s="5">
        <f>_xll.SNL.Clients.Office.Excel.Functions.SPG(A120, "SP_VOLUME_AVG_DAILY_TO_1YR_AVG_DAILY", , "3M")</f>
        <v>176.7</v>
      </c>
      <c r="G120" s="9" t="str">
        <f>_xll.SNL.Clients.Office.Excel.Functions.SPG(A120, "IQ_SECTOR")</f>
        <v>Consumer Discretionary</v>
      </c>
      <c r="H120" s="9" t="str">
        <f>_xll.SNL.Clients.Office.Excel.Functions.SPG(A120, "IQ_INDUSTRY_GROUP")</f>
        <v>Consumer Durables and Apparel</v>
      </c>
      <c r="I120" s="9" t="str">
        <f>_xll.SNL.Clients.Office.Excel.Functions.SPG(A120, "IQ_INDUSTRY")</f>
        <v>Household Durables</v>
      </c>
      <c r="J120" s="9" t="str">
        <f>_xll.SNL.Clients.Office.Excel.Functions.SPG(A120, "IQ_PRIMARY_INDUSTRY")</f>
        <v>Homebuilding</v>
      </c>
      <c r="K120" s="9" t="str">
        <f>_xll.SNL.Clients.Office.Excel.Functions.SPG(A120, "NAICS_CODE", "Primary")</f>
        <v>321992 - Prefabricated Wood Building Manufacturing</v>
      </c>
      <c r="L120" s="9" t="str">
        <f>_xll.SNL.Clients.Office.Excel.Functions.SPG(A120, "SP_TOPICTAG")</f>
        <v>Fleet Management; Home Improvement</v>
      </c>
      <c r="M120" s="5">
        <f>_xll.SNL.Clients.Office.Excel.Functions.SPG(A120, "SP_PCT_SHARES_OWNED_ALL_INSTITUTIONS")</f>
        <v>110.02</v>
      </c>
      <c r="N120" s="9" t="str">
        <f>_xll.SNL.Clients.Office.Excel.Functions.SPG(A120, "RD_CREDIT_RATING_GLOBAL", "Issuer Credit Rating", "Local Currency LT|0")</f>
        <v/>
      </c>
      <c r="O120" s="9" t="str">
        <f>_xll.SNL.Clients.Office.Excel.Functions.SPG(A120, "RD_CWOL_GLOBAL", "Issuer Credit Rating", "Local Currency LT|0")</f>
        <v/>
      </c>
      <c r="P120" s="9" t="str">
        <f>_xll.SNL.Clients.Office.Excel.Functions.SPG(A120, "RD_RATING_ACTION_GLOBAL", "Issuer Credit Rating", "Local Currency LT|0")</f>
        <v/>
      </c>
      <c r="Q120" s="10" t="str">
        <f>_xll.SNL.Clients.Office.Excel.Functions.SPG(A120, "RD_LAST_REVIEW_DATE_GLOBAL", "Issuer Credit Rating", "Local Currency LT")</f>
        <v/>
      </c>
      <c r="R120" s="10" t="str">
        <f>_xll.SNL.Clients.Office.Excel.Functions.SPG(A120, "RD_CREDIT_RATING_DATE_GLOBAL", "Issuer Credit Rating", "Local Currency LT|0")</f>
        <v/>
      </c>
      <c r="S120" s="10" t="str">
        <f>_xll.SNL.Clients.Office.Excel.Functions.SPG(A120, "RD_CREDIT_WATCH_OUTLOOK_DATE_GLOBAL", "Issuer Credit Rating", "Local Currency LT|0")</f>
        <v/>
      </c>
    </row>
    <row r="121" spans="1:19">
      <c r="A121" s="12" t="s">
        <v>1155</v>
      </c>
      <c r="B121" t="str">
        <f>_xll.SNL.Clients.Office.Excel.Functions.SPG(A121,"SP_IPO_DATE")</f>
        <v/>
      </c>
      <c r="C121" s="5">
        <f>_xll.SNL.Clients.Office.Excel.Functions.SPG(A121, "SP_VOLUME_AVG_WEEKLY_TO_SHARES_OUT", , "1M")</f>
        <v>1.5551011190498085</v>
      </c>
      <c r="D121" s="5">
        <f>_xll.SNL.Clients.Office.Excel.Functions.SPG(A121, "SP_VOLUME_AVG_WEEKLY_TO_SHARES_OUT", , "3M")</f>
        <v>1.900408990618327</v>
      </c>
      <c r="E121" s="5">
        <f>_xll.SNL.Clients.Office.Excel.Functions.SPG(A121, "SP_VOLUME_AVG_DAILY_TO_1YR_AVG_DAILY", , "1M")</f>
        <v>69.61</v>
      </c>
      <c r="F121" s="5">
        <f>_xll.SNL.Clients.Office.Excel.Functions.SPG(A121, "SP_VOLUME_AVG_DAILY_TO_1YR_AVG_DAILY", , "3M")</f>
        <v>85.06</v>
      </c>
      <c r="G121" s="9" t="str">
        <f>_xll.SNL.Clients.Office.Excel.Functions.SPG(A121, "IQ_SECTOR")</f>
        <v>Utilities</v>
      </c>
      <c r="H121" s="9" t="str">
        <f>_xll.SNL.Clients.Office.Excel.Functions.SPG(A121, "IQ_INDUSTRY_GROUP")</f>
        <v>Utilities</v>
      </c>
      <c r="I121" s="9" t="str">
        <f>_xll.SNL.Clients.Office.Excel.Functions.SPG(A121, "IQ_INDUSTRY")</f>
        <v>Gas Utilities</v>
      </c>
      <c r="J121" s="9" t="str">
        <f>_xll.SNL.Clients.Office.Excel.Functions.SPG(A121, "IQ_PRIMARY_INDUSTRY")</f>
        <v>Gas Utilities</v>
      </c>
      <c r="K121" s="9" t="str">
        <f>_xll.SNL.Clients.Office.Excel.Functions.SPG(A121, "NAICS_CODE", "Primary")</f>
        <v>221210 - Natural Gas Distribution</v>
      </c>
      <c r="L121" s="9" t="str">
        <f>_xll.SNL.Clients.Office.Excel.Functions.SPG(A121, "SP_TOPICTAG")</f>
        <v>Clean Energy; Energy Efficiency; Energy Storage; Freight Service; CleanTech</v>
      </c>
      <c r="M121" s="5">
        <f>_xll.SNL.Clients.Office.Excel.Functions.SPG(A121, "SP_PCT_SHARES_OWNED_ALL_INSTITUTIONS")</f>
        <v>86.25</v>
      </c>
      <c r="N121" s="9" t="str">
        <f>_xll.SNL.Clients.Office.Excel.Functions.SPG(A121, "RD_CREDIT_RATING_GLOBAL", "Issuer Credit Rating", "Local Currency LT|0")</f>
        <v/>
      </c>
      <c r="O121" s="9" t="str">
        <f>_xll.SNL.Clients.Office.Excel.Functions.SPG(A121, "RD_CWOL_GLOBAL", "Issuer Credit Rating", "Local Currency LT|0")</f>
        <v/>
      </c>
      <c r="P121" s="9" t="str">
        <f>_xll.SNL.Clients.Office.Excel.Functions.SPG(A121, "RD_RATING_ACTION_GLOBAL", "Issuer Credit Rating", "Local Currency LT|0")</f>
        <v/>
      </c>
      <c r="Q121" s="10" t="str">
        <f>_xll.SNL.Clients.Office.Excel.Functions.SPG(A121, "RD_LAST_REVIEW_DATE_GLOBAL", "Issuer Credit Rating", "Local Currency LT")</f>
        <v/>
      </c>
      <c r="R121" s="10" t="str">
        <f>_xll.SNL.Clients.Office.Excel.Functions.SPG(A121, "RD_CREDIT_RATING_DATE_GLOBAL", "Issuer Credit Rating", "Local Currency LT|0")</f>
        <v/>
      </c>
      <c r="S121" s="10" t="str">
        <f>_xll.SNL.Clients.Office.Excel.Functions.SPG(A121, "RD_CREDIT_WATCH_OUTLOOK_DATE_GLOBAL", "Issuer Credit Rating", "Local Currency LT|0")</f>
        <v/>
      </c>
    </row>
    <row r="122" spans="1:19">
      <c r="A122" s="12" t="s">
        <v>1156</v>
      </c>
      <c r="B122" s="10">
        <f>_xll.SNL.Clients.Office.Excel.Functions.SPG(A122,"SP_IPO_DATE")</f>
        <v>39195</v>
      </c>
      <c r="C122" s="5">
        <f>_xll.SNL.Clients.Office.Excel.Functions.SPG(A122, "SP_VOLUME_AVG_WEEKLY_TO_SHARES_OUT", , "1M")</f>
        <v>9.2465909147067116</v>
      </c>
      <c r="D122" s="5">
        <f>_xll.SNL.Clients.Office.Excel.Functions.SPG(A122, "SP_VOLUME_AVG_WEEKLY_TO_SHARES_OUT", , "3M")</f>
        <v>9.6972447073472612</v>
      </c>
      <c r="E122" s="5">
        <f>_xll.SNL.Clients.Office.Excel.Functions.SPG(A122, "SP_VOLUME_AVG_DAILY_TO_1YR_AVG_DAILY", , "1M")</f>
        <v>81.23</v>
      </c>
      <c r="F122" s="5">
        <f>_xll.SNL.Clients.Office.Excel.Functions.SPG(A122, "SP_VOLUME_AVG_DAILY_TO_1YR_AVG_DAILY", , "3M")</f>
        <v>85.18</v>
      </c>
      <c r="G122" s="9" t="str">
        <f>_xll.SNL.Clients.Office.Excel.Functions.SPG(A122, "IQ_SECTOR")</f>
        <v>Communication Services</v>
      </c>
      <c r="H122" s="9" t="str">
        <f>_xll.SNL.Clients.Office.Excel.Functions.SPG(A122, "IQ_INDUSTRY_GROUP")</f>
        <v>Media and Entertainment</v>
      </c>
      <c r="I122" s="9" t="str">
        <f>_xll.SNL.Clients.Office.Excel.Functions.SPG(A122, "IQ_INDUSTRY")</f>
        <v>Entertainment</v>
      </c>
      <c r="J122" s="9" t="str">
        <f>_xll.SNL.Clients.Office.Excel.Functions.SPG(A122, "IQ_PRIMARY_INDUSTRY")</f>
        <v>Movies and Entertainment</v>
      </c>
      <c r="K122" s="9" t="str">
        <f>_xll.SNL.Clients.Office.Excel.Functions.SPG(A122, "NAICS_CODE", "Primary")</f>
        <v>51213 - Motion Picture and Video Exhibition</v>
      </c>
      <c r="L122" s="9" t="str">
        <f>_xll.SNL.Clients.Office.Excel.Functions.SPG(A122, "SP_TOPICTAG")</f>
        <v>Digital Media; Social Media Marketing; Ad Targeting; Video Advertising; Motion Capture</v>
      </c>
      <c r="M122" s="5">
        <f>_xll.SNL.Clients.Office.Excel.Functions.SPG(A122, "SP_PCT_SHARES_OWNED_ALL_INSTITUTIONS")</f>
        <v>116.24</v>
      </c>
      <c r="N122" s="9" t="str">
        <f>_xll.SNL.Clients.Office.Excel.Functions.SPG(A122, "RD_CREDIT_RATING_GLOBAL", "Issuer Credit Rating", "Local Currency LT|0")</f>
        <v>BB-</v>
      </c>
      <c r="O122" s="9" t="str">
        <f>_xll.SNL.Clients.Office.Excel.Functions.SPG(A122, "RD_CWOL_GLOBAL", "Issuer Credit Rating", "Local Currency LT|0")</f>
        <v>Positive</v>
      </c>
      <c r="P122" s="9" t="str">
        <f>_xll.SNL.Clients.Office.Excel.Functions.SPG(A122, "RD_RATING_ACTION_GLOBAL", "Issuer Credit Rating", "Local Currency LT|0")</f>
        <v>CreditWatch/Outlook (01/23/2025)</v>
      </c>
      <c r="Q122" s="10">
        <f>_xll.SNL.Clients.Office.Excel.Functions.SPG(A122, "RD_LAST_REVIEW_DATE_GLOBAL", "Issuer Credit Rating", "Local Currency LT")</f>
        <v>45680</v>
      </c>
      <c r="R122" s="10">
        <f>_xll.SNL.Clients.Office.Excel.Functions.SPG(A122, "RD_CREDIT_RATING_DATE_GLOBAL", "Issuer Credit Rating", "Local Currency LT|0")</f>
        <v>45316</v>
      </c>
      <c r="S122" s="10">
        <f>_xll.SNL.Clients.Office.Excel.Functions.SPG(A122, "RD_CREDIT_WATCH_OUTLOOK_DATE_GLOBAL", "Issuer Credit Rating", "Local Currency LT|0")</f>
        <v>45680</v>
      </c>
    </row>
    <row r="123" spans="1:19">
      <c r="A123" s="12" t="s">
        <v>1157</v>
      </c>
      <c r="B123" t="str">
        <f>_xll.SNL.Clients.Office.Excel.Functions.SPG(A123,"SP_IPO_DATE")</f>
        <v/>
      </c>
      <c r="C123" s="5">
        <f>_xll.SNL.Clients.Office.Excel.Functions.SPG(A123, "SP_VOLUME_AVG_WEEKLY_TO_SHARES_OUT", , "1M")</f>
        <v>1.9055034730655271</v>
      </c>
      <c r="D123" s="5">
        <f>_xll.SNL.Clients.Office.Excel.Functions.SPG(A123, "SP_VOLUME_AVG_WEEKLY_TO_SHARES_OUT", , "3M")</f>
        <v>1.9967198999681917</v>
      </c>
      <c r="E123" s="5">
        <f>_xll.SNL.Clients.Office.Excel.Functions.SPG(A123, "SP_VOLUME_AVG_DAILY_TO_1YR_AVG_DAILY", , "1M")</f>
        <v>99.04</v>
      </c>
      <c r="F123" s="5">
        <f>_xll.SNL.Clients.Office.Excel.Functions.SPG(A123, "SP_VOLUME_AVG_DAILY_TO_1YR_AVG_DAILY", , "3M")</f>
        <v>103.78</v>
      </c>
      <c r="G123" s="9" t="str">
        <f>_xll.SNL.Clients.Office.Excel.Functions.SPG(A123, "IQ_SECTOR")</f>
        <v>Financials</v>
      </c>
      <c r="H123" s="9" t="str">
        <f>_xll.SNL.Clients.Office.Excel.Functions.SPG(A123, "IQ_INDUSTRY_GROUP")</f>
        <v>Banks</v>
      </c>
      <c r="I123" s="9" t="str">
        <f>_xll.SNL.Clients.Office.Excel.Functions.SPG(A123, "IQ_INDUSTRY")</f>
        <v>Banks</v>
      </c>
      <c r="J123" s="9" t="str">
        <f>_xll.SNL.Clients.Office.Excel.Functions.SPG(A123, "IQ_PRIMARY_INDUSTRY")</f>
        <v>Regional Banks</v>
      </c>
      <c r="K123" s="9" t="str">
        <f>_xll.SNL.Clients.Office.Excel.Functions.SPG(A123, "NAICS_CODE", "Primary")</f>
        <v>522110 - Commercial Banking</v>
      </c>
      <c r="L123" s="9" t="str">
        <f>_xll.SNL.Clients.Office.Excel.Functions.SPG(A123, "SP_TOPICTAG")</f>
        <v>Consumer Lending</v>
      </c>
      <c r="M123" s="5">
        <f>_xll.SNL.Clients.Office.Excel.Functions.SPG(A123, "SP_PCT_SHARES_OWNED_ALL_INSTITUTIONS")</f>
        <v>72.319999999999993</v>
      </c>
      <c r="N123" s="9" t="str">
        <f>_xll.SNL.Clients.Office.Excel.Functions.SPG(A123, "RD_CREDIT_RATING_GLOBAL", "Issuer Credit Rating", "Local Currency LT|0")</f>
        <v/>
      </c>
      <c r="O123" s="9" t="str">
        <f>_xll.SNL.Clients.Office.Excel.Functions.SPG(A123, "RD_CWOL_GLOBAL", "Issuer Credit Rating", "Local Currency LT|0")</f>
        <v/>
      </c>
      <c r="P123" s="9" t="str">
        <f>_xll.SNL.Clients.Office.Excel.Functions.SPG(A123, "RD_RATING_ACTION_GLOBAL", "Issuer Credit Rating", "Local Currency LT|0")</f>
        <v/>
      </c>
      <c r="Q123" s="10" t="str">
        <f>_xll.SNL.Clients.Office.Excel.Functions.SPG(A123, "RD_LAST_REVIEW_DATE_GLOBAL", "Issuer Credit Rating", "Local Currency LT")</f>
        <v/>
      </c>
      <c r="R123" s="10" t="str">
        <f>_xll.SNL.Clients.Office.Excel.Functions.SPG(A123, "RD_CREDIT_RATING_DATE_GLOBAL", "Issuer Credit Rating", "Local Currency LT|0")</f>
        <v/>
      </c>
      <c r="S123" s="10" t="str">
        <f>_xll.SNL.Clients.Office.Excel.Functions.SPG(A123, "RD_CREDIT_WATCH_OUTLOOK_DATE_GLOBAL", "Issuer Credit Rating", "Local Currency LT|0")</f>
        <v/>
      </c>
    </row>
    <row r="124" spans="1:19">
      <c r="A124" s="12" t="s">
        <v>1158</v>
      </c>
      <c r="B124" s="10">
        <f>_xll.SNL.Clients.Office.Excel.Functions.SPG(A124,"SP_IPO_DATE")</f>
        <v>44376</v>
      </c>
      <c r="C124" s="5">
        <f>_xll.SNL.Clients.Office.Excel.Functions.SPG(A124, "SP_VOLUME_AVG_WEEKLY_TO_SHARES_OUT", , "1M")</f>
        <v>8.7946960299566541</v>
      </c>
      <c r="D124" s="5">
        <f>_xll.SNL.Clients.Office.Excel.Functions.SPG(A124, "SP_VOLUME_AVG_WEEKLY_TO_SHARES_OUT", , "3M")</f>
        <v>10.096018892124315</v>
      </c>
      <c r="E124" s="5">
        <f>_xll.SNL.Clients.Office.Excel.Functions.SPG(A124, "SP_VOLUME_AVG_DAILY_TO_1YR_AVG_DAILY", , "1M")</f>
        <v>90.48</v>
      </c>
      <c r="F124" s="5">
        <f>_xll.SNL.Clients.Office.Excel.Functions.SPG(A124, "SP_VOLUME_AVG_DAILY_TO_1YR_AVG_DAILY", , "3M")</f>
        <v>103.87</v>
      </c>
      <c r="G124" s="9" t="str">
        <f>_xll.SNL.Clients.Office.Excel.Functions.SPG(A124, "IQ_SECTOR")</f>
        <v>Information Technology</v>
      </c>
      <c r="H124" s="9" t="str">
        <f>_xll.SNL.Clients.Office.Excel.Functions.SPG(A124, "IQ_INDUSTRY_GROUP")</f>
        <v>Software and Services</v>
      </c>
      <c r="I124" s="9" t="str">
        <f>_xll.SNL.Clients.Office.Excel.Functions.SPG(A124, "IQ_INDUSTRY")</f>
        <v>Software</v>
      </c>
      <c r="J124" s="9" t="str">
        <f>_xll.SNL.Clients.Office.Excel.Functions.SPG(A124, "IQ_PRIMARY_INDUSTRY")</f>
        <v>Application Software</v>
      </c>
      <c r="K124" s="9" t="str">
        <f>_xll.SNL.Clients.Office.Excel.Functions.SPG(A124, "NAICS_CODE", "Primary")</f>
        <v>513210 - Software Publishers</v>
      </c>
      <c r="L124" s="9" t="str">
        <f>_xll.SNL.Clients.Office.Excel.Functions.SPG(A124, "SP_TOPICTAG")</f>
        <v>Software Development; Physical Security; Identity and Access Management; Authentication; Data Protection; Process Automation; Biometrics</v>
      </c>
      <c r="M124" s="5">
        <f>_xll.SNL.Clients.Office.Excel.Functions.SPG(A124, "SP_PCT_SHARES_OWNED_ALL_INSTITUTIONS")</f>
        <v>102.82</v>
      </c>
      <c r="N124" s="9" t="str">
        <f>_xll.SNL.Clients.Office.Excel.Functions.SPG(A124, "RD_CREDIT_RATING_GLOBAL", "Issuer Credit Rating", "Local Currency LT|0")</f>
        <v/>
      </c>
      <c r="O124" s="9" t="str">
        <f>_xll.SNL.Clients.Office.Excel.Functions.SPG(A124, "RD_CWOL_GLOBAL", "Issuer Credit Rating", "Local Currency LT|0")</f>
        <v/>
      </c>
      <c r="P124" s="9" t="str">
        <f>_xll.SNL.Clients.Office.Excel.Functions.SPG(A124, "RD_RATING_ACTION_GLOBAL", "Issuer Credit Rating", "Local Currency LT|0")</f>
        <v/>
      </c>
      <c r="Q124" s="10" t="str">
        <f>_xll.SNL.Clients.Office.Excel.Functions.SPG(A124, "RD_LAST_REVIEW_DATE_GLOBAL", "Issuer Credit Rating", "Local Currency LT")</f>
        <v/>
      </c>
      <c r="R124" s="10" t="str">
        <f>_xll.SNL.Clients.Office.Excel.Functions.SPG(A124, "RD_CREDIT_RATING_DATE_GLOBAL", "Issuer Credit Rating", "Local Currency LT|0")</f>
        <v/>
      </c>
      <c r="S124" s="10" t="str">
        <f>_xll.SNL.Clients.Office.Excel.Functions.SPG(A124, "RD_CREDIT_WATCH_OUTLOOK_DATE_GLOBAL", "Issuer Credit Rating", "Local Currency LT|0")</f>
        <v/>
      </c>
    </row>
    <row r="125" spans="1:19">
      <c r="A125" s="12" t="s">
        <v>1159</v>
      </c>
      <c r="B125" s="10">
        <f>_xll.SNL.Clients.Office.Excel.Functions.SPG(A125,"SP_IPO_DATE")</f>
        <v>41471</v>
      </c>
      <c r="C125" s="5">
        <f>_xll.SNL.Clients.Office.Excel.Functions.SPG(A125, "SP_VOLUME_AVG_WEEKLY_TO_SHARES_OUT", , "1M")</f>
        <v>4.5763645198496503</v>
      </c>
      <c r="D125" s="5">
        <f>_xll.SNL.Clients.Office.Excel.Functions.SPG(A125, "SP_VOLUME_AVG_WEEKLY_TO_SHARES_OUT", , "3M")</f>
        <v>4.6070785527657332</v>
      </c>
      <c r="E125" s="5">
        <f>_xll.SNL.Clients.Office.Excel.Functions.SPG(A125, "SP_VOLUME_AVG_DAILY_TO_1YR_AVG_DAILY", , "1M")</f>
        <v>90.45</v>
      </c>
      <c r="F125" s="5">
        <f>_xll.SNL.Clients.Office.Excel.Functions.SPG(A125, "SP_VOLUME_AVG_DAILY_TO_1YR_AVG_DAILY", , "3M")</f>
        <v>91.06</v>
      </c>
      <c r="G125" s="9" t="str">
        <f>_xll.SNL.Clients.Office.Excel.Functions.SPG(A125, "IQ_SECTOR")</f>
        <v>Utilities</v>
      </c>
      <c r="H125" s="9" t="str">
        <f>_xll.SNL.Clients.Office.Excel.Functions.SPG(A125, "IQ_INDUSTRY_GROUP")</f>
        <v>Utilities</v>
      </c>
      <c r="I125" s="9" t="str">
        <f>_xll.SNL.Clients.Office.Excel.Functions.SPG(A125, "IQ_INDUSTRY")</f>
        <v>Independent Power and Renewable Electricity Producers</v>
      </c>
      <c r="J125" s="9" t="str">
        <f>_xll.SNL.Clients.Office.Excel.Functions.SPG(A125, "IQ_PRIMARY_INDUSTRY")</f>
        <v>Renewable Electricity</v>
      </c>
      <c r="K125" s="9" t="str">
        <f>_xll.SNL.Clients.Office.Excel.Functions.SPG(A125, "NAICS_CODE", "Primary")</f>
        <v>22111 - Electric Power Generation</v>
      </c>
      <c r="L125" s="9" t="str">
        <f>_xll.SNL.Clients.Office.Excel.Functions.SPG(A125, "SP_TOPICTAG")</f>
        <v>Clean Energy; Energy Management; Energy Storage; Utility Scale Solar; Onshore and Offshore Wind</v>
      </c>
      <c r="M125" s="5">
        <f>_xll.SNL.Clients.Office.Excel.Functions.SPG(A125, "SP_PCT_SHARES_OWNED_ALL_INSTITUTIONS")</f>
        <v>72.150000000000006</v>
      </c>
      <c r="N125" s="9" t="str">
        <f>_xll.SNL.Clients.Office.Excel.Functions.SPG(A125, "RD_CREDIT_RATING_GLOBAL", "Issuer Credit Rating", "Local Currency LT|0")</f>
        <v>BB</v>
      </c>
      <c r="O125" s="9" t="str">
        <f>_xll.SNL.Clients.Office.Excel.Functions.SPG(A125, "RD_CWOL_GLOBAL", "Issuer Credit Rating", "Local Currency LT|0")</f>
        <v>Stable</v>
      </c>
      <c r="P125" s="9" t="str">
        <f>_xll.SNL.Clients.Office.Excel.Functions.SPG(A125, "RD_RATING_ACTION_GLOBAL", "Issuer Credit Rating", "Local Currency LT|0")</f>
        <v>CreditWatch/Outlook (06/25/2020)</v>
      </c>
      <c r="Q125" s="10">
        <f>_xll.SNL.Clients.Office.Excel.Functions.SPG(A125, "RD_LAST_REVIEW_DATE_GLOBAL", "Issuer Credit Rating", "Local Currency LT")</f>
        <v>45461</v>
      </c>
      <c r="R125" s="10">
        <f>_xll.SNL.Clients.Office.Excel.Functions.SPG(A125, "RD_CREDIT_RATING_DATE_GLOBAL", "Issuer Credit Rating", "Local Currency LT|0")</f>
        <v>42597</v>
      </c>
      <c r="S125" s="10">
        <f>_xll.SNL.Clients.Office.Excel.Functions.SPG(A125, "RD_CREDIT_WATCH_OUTLOOK_DATE_GLOBAL", "Issuer Credit Rating", "Local Currency LT|0")</f>
        <v>44007</v>
      </c>
    </row>
    <row r="126" spans="1:19">
      <c r="A126" s="12" t="s">
        <v>1160</v>
      </c>
      <c r="B126" s="10">
        <f>_xll.SNL.Clients.Office.Excel.Functions.SPG(A126,"SP_IPO_DATE")</f>
        <v>41471</v>
      </c>
      <c r="C126" s="5">
        <f>_xll.SNL.Clients.Office.Excel.Functions.SPG(A126, "SP_VOLUME_AVG_WEEKLY_TO_SHARES_OUT", , "1M")</f>
        <v>2.3387230045067304</v>
      </c>
      <c r="D126" s="5">
        <f>_xll.SNL.Clients.Office.Excel.Functions.SPG(A126, "SP_VOLUME_AVG_WEEKLY_TO_SHARES_OUT", , "3M")</f>
        <v>2.9382837727035231</v>
      </c>
      <c r="E126" s="5">
        <f>_xll.SNL.Clients.Office.Excel.Functions.SPG(A126, "SP_VOLUME_AVG_DAILY_TO_1YR_AVG_DAILY", , "1M")</f>
        <v>75.77</v>
      </c>
      <c r="F126" s="5">
        <f>_xll.SNL.Clients.Office.Excel.Functions.SPG(A126, "SP_VOLUME_AVG_DAILY_TO_1YR_AVG_DAILY", , "3M")</f>
        <v>95.2</v>
      </c>
      <c r="G126" s="9" t="str">
        <f>_xll.SNL.Clients.Office.Excel.Functions.SPG(A126, "IQ_SECTOR")</f>
        <v>Utilities</v>
      </c>
      <c r="H126" s="9" t="str">
        <f>_xll.SNL.Clients.Office.Excel.Functions.SPG(A126, "IQ_INDUSTRY_GROUP")</f>
        <v>Utilities</v>
      </c>
      <c r="I126" s="9" t="str">
        <f>_xll.SNL.Clients.Office.Excel.Functions.SPG(A126, "IQ_INDUSTRY")</f>
        <v>Independent Power and Renewable Electricity Producers</v>
      </c>
      <c r="J126" s="9" t="str">
        <f>_xll.SNL.Clients.Office.Excel.Functions.SPG(A126, "IQ_PRIMARY_INDUSTRY")</f>
        <v>Renewable Electricity</v>
      </c>
      <c r="K126" s="9" t="str">
        <f>_xll.SNL.Clients.Office.Excel.Functions.SPG(A126, "NAICS_CODE", "Primary")</f>
        <v>22111 - Electric Power Generation</v>
      </c>
      <c r="L126" s="9" t="str">
        <f>_xll.SNL.Clients.Office.Excel.Functions.SPG(A126, "SP_TOPICTAG")</f>
        <v>Clean Energy; Energy Management; Energy Storage; Utility Scale Solar; Onshore and Offshore Wind</v>
      </c>
      <c r="M126" s="5">
        <f>_xll.SNL.Clients.Office.Excel.Functions.SPG(A126, "SP_PCT_SHARES_OWNED_ALL_INSTITUTIONS")</f>
        <v>72.150000000000006</v>
      </c>
      <c r="N126" s="9" t="str">
        <f>_xll.SNL.Clients.Office.Excel.Functions.SPG(A126, "RD_CREDIT_RATING_GLOBAL", "Issuer Credit Rating", "Local Currency LT|0")</f>
        <v>BB</v>
      </c>
      <c r="O126" s="9" t="str">
        <f>_xll.SNL.Clients.Office.Excel.Functions.SPG(A126, "RD_CWOL_GLOBAL", "Issuer Credit Rating", "Local Currency LT|0")</f>
        <v>Stable</v>
      </c>
      <c r="P126" s="9" t="str">
        <f>_xll.SNL.Clients.Office.Excel.Functions.SPG(A126, "RD_RATING_ACTION_GLOBAL", "Issuer Credit Rating", "Local Currency LT|0")</f>
        <v>CreditWatch/Outlook (06/25/2020)</v>
      </c>
      <c r="Q126" s="10">
        <f>_xll.SNL.Clients.Office.Excel.Functions.SPG(A126, "RD_LAST_REVIEW_DATE_GLOBAL", "Issuer Credit Rating", "Local Currency LT")</f>
        <v>45461</v>
      </c>
      <c r="R126" s="10">
        <f>_xll.SNL.Clients.Office.Excel.Functions.SPG(A126, "RD_CREDIT_RATING_DATE_GLOBAL", "Issuer Credit Rating", "Local Currency LT|0")</f>
        <v>42597</v>
      </c>
      <c r="S126" s="10">
        <f>_xll.SNL.Clients.Office.Excel.Functions.SPG(A126, "RD_CREDIT_WATCH_OUTLOOK_DATE_GLOBAL", "Issuer Credit Rating", "Local Currency LT|0")</f>
        <v>44007</v>
      </c>
    </row>
    <row r="127" spans="1:19">
      <c r="A127" s="12" t="s">
        <v>1161</v>
      </c>
      <c r="B127" t="str">
        <f>_xll.SNL.Clients.Office.Excel.Functions.SPG(A127,"SP_IPO_DATE")</f>
        <v/>
      </c>
      <c r="C127" s="5">
        <f>_xll.SNL.Clients.Office.Excel.Functions.SPG(A127, "SP_VOLUME_AVG_WEEKLY_TO_SHARES_OUT", , "1M")</f>
        <v>3.3303488214442214</v>
      </c>
      <c r="D127" s="5">
        <f>_xll.SNL.Clients.Office.Excel.Functions.SPG(A127, "SP_VOLUME_AVG_WEEKLY_TO_SHARES_OUT", , "3M")</f>
        <v>4.1811205546339441</v>
      </c>
      <c r="E127" s="5">
        <f>_xll.SNL.Clients.Office.Excel.Functions.SPG(A127, "SP_VOLUME_AVG_DAILY_TO_1YR_AVG_DAILY", , "1M")</f>
        <v>70.17</v>
      </c>
      <c r="F127" s="5">
        <f>_xll.SNL.Clients.Office.Excel.Functions.SPG(A127, "SP_VOLUME_AVG_DAILY_TO_1YR_AVG_DAILY", , "3M")</f>
        <v>88.1</v>
      </c>
      <c r="G127" s="9" t="str">
        <f>_xll.SNL.Clients.Office.Excel.Functions.SPG(A127, "IQ_SECTOR")</f>
        <v>Communication Services</v>
      </c>
      <c r="H127" s="9" t="str">
        <f>_xll.SNL.Clients.Office.Excel.Functions.SPG(A127, "IQ_INDUSTRY_GROUP")</f>
        <v>Telecommunication Services</v>
      </c>
      <c r="I127" s="9" t="str">
        <f>_xll.SNL.Clients.Office.Excel.Functions.SPG(A127, "IQ_INDUSTRY")</f>
        <v>Diversified Telecommunication Services</v>
      </c>
      <c r="J127" s="9" t="str">
        <f>_xll.SNL.Clients.Office.Excel.Functions.SPG(A127, "IQ_PRIMARY_INDUSTRY")</f>
        <v>Alternative Carriers</v>
      </c>
      <c r="K127" s="9" t="str">
        <f>_xll.SNL.Clients.Office.Excel.Functions.SPG(A127, "NAICS_CODE", "Primary")</f>
        <v>517111 - Wired Telecommunications Carriers</v>
      </c>
      <c r="L127" s="9" t="str">
        <f>_xll.SNL.Clients.Office.Excel.Functions.SPG(A127, "SP_TOPICTAG")</f>
        <v>Network Backbone; Optical Infrastructure; Customer Relationship Management; Cloud Infrastructure; Network Security; Data Centers and Facilities; Data Center Technology</v>
      </c>
      <c r="M127" s="5">
        <f>_xll.SNL.Clients.Office.Excel.Functions.SPG(A127, "SP_PCT_SHARES_OWNED_ALL_INSTITUTIONS")</f>
        <v>96.14</v>
      </c>
      <c r="N127" s="9" t="str">
        <f>_xll.SNL.Clients.Office.Excel.Functions.SPG(A127, "RD_CREDIT_RATING_GLOBAL", "Issuer Credit Rating", "Local Currency LT|0")</f>
        <v/>
      </c>
      <c r="O127" s="9" t="str">
        <f>_xll.SNL.Clients.Office.Excel.Functions.SPG(A127, "RD_CWOL_GLOBAL", "Issuer Credit Rating", "Local Currency LT|0")</f>
        <v/>
      </c>
      <c r="P127" s="9" t="str">
        <f>_xll.SNL.Clients.Office.Excel.Functions.SPG(A127, "RD_RATING_ACTION_GLOBAL", "Issuer Credit Rating", "Local Currency LT|0")</f>
        <v/>
      </c>
      <c r="Q127" s="10" t="str">
        <f>_xll.SNL.Clients.Office.Excel.Functions.SPG(A127, "RD_LAST_REVIEW_DATE_GLOBAL", "Issuer Credit Rating", "Local Currency LT")</f>
        <v/>
      </c>
      <c r="R127" s="10" t="str">
        <f>_xll.SNL.Clients.Office.Excel.Functions.SPG(A127, "RD_CREDIT_RATING_DATE_GLOBAL", "Issuer Credit Rating", "Local Currency LT|0")</f>
        <v/>
      </c>
      <c r="S127" s="10" t="str">
        <f>_xll.SNL.Clients.Office.Excel.Functions.SPG(A127, "RD_CREDIT_WATCH_OUTLOOK_DATE_GLOBAL", "Issuer Credit Rating", "Local Currency LT|0")</f>
        <v/>
      </c>
    </row>
    <row r="128" spans="1:19">
      <c r="A128" s="12" t="s">
        <v>1162</v>
      </c>
      <c r="B128" s="10">
        <f>_xll.SNL.Clients.Office.Excel.Functions.SPG(A128,"SP_IPO_DATE")</f>
        <v>38211</v>
      </c>
      <c r="C128" s="5">
        <f>_xll.SNL.Clients.Office.Excel.Functions.SPG(A128, "SP_VOLUME_AVG_WEEKLY_TO_SHARES_OUT", , "1M")</f>
        <v>2.2256590834849388</v>
      </c>
      <c r="D128" s="5">
        <f>_xll.SNL.Clients.Office.Excel.Functions.SPG(A128, "SP_VOLUME_AVG_WEEKLY_TO_SHARES_OUT", , "3M")</f>
        <v>1.8557788129970529</v>
      </c>
      <c r="E128" s="5">
        <f>_xll.SNL.Clients.Office.Excel.Functions.SPG(A128, "SP_VOLUME_AVG_DAILY_TO_1YR_AVG_DAILY", , "1M")</f>
        <v>102.79</v>
      </c>
      <c r="F128" s="5">
        <f>_xll.SNL.Clients.Office.Excel.Functions.SPG(A128, "SP_VOLUME_AVG_DAILY_TO_1YR_AVG_DAILY", , "3M")</f>
        <v>85.71</v>
      </c>
      <c r="G128" s="9" t="str">
        <f>_xll.SNL.Clients.Office.Excel.Functions.SPG(A128, "IQ_SECTOR")</f>
        <v>Financials</v>
      </c>
      <c r="H128" s="9" t="str">
        <f>_xll.SNL.Clients.Office.Excel.Functions.SPG(A128, "IQ_INDUSTRY_GROUP")</f>
        <v>Financial Services</v>
      </c>
      <c r="I128" s="9" t="str">
        <f>_xll.SNL.Clients.Office.Excel.Functions.SPG(A128, "IQ_INDUSTRY")</f>
        <v>Capital Markets</v>
      </c>
      <c r="J128" s="9" t="str">
        <f>_xll.SNL.Clients.Office.Excel.Functions.SPG(A128, "IQ_PRIMARY_INDUSTRY")</f>
        <v>Asset Management and Custody Banks</v>
      </c>
      <c r="K128" s="9" t="str">
        <f>_xll.SNL.Clients.Office.Excel.Functions.SPG(A128, "NAICS_CODE", "Primary")</f>
        <v>525910 - Open-End Investment Funds</v>
      </c>
      <c r="L128" s="9" t="str">
        <f>_xll.SNL.Clients.Office.Excel.Functions.SPG(A128, "SP_TOPICTAG")</f>
        <v/>
      </c>
      <c r="M128" s="5">
        <f>_xll.SNL.Clients.Office.Excel.Functions.SPG(A128, "SP_PCT_SHARES_OWNED_ALL_INSTITUTIONS")</f>
        <v>60.46</v>
      </c>
      <c r="N128" s="9" t="str">
        <f>_xll.SNL.Clients.Office.Excel.Functions.SPG(A128, "RD_CREDIT_RATING_GLOBAL", "Issuer Credit Rating", "Local Currency LT|0")</f>
        <v/>
      </c>
      <c r="O128" s="9" t="str">
        <f>_xll.SNL.Clients.Office.Excel.Functions.SPG(A128, "RD_CWOL_GLOBAL", "Issuer Credit Rating", "Local Currency LT|0")</f>
        <v/>
      </c>
      <c r="P128" s="9" t="str">
        <f>_xll.SNL.Clients.Office.Excel.Functions.SPG(A128, "RD_RATING_ACTION_GLOBAL", "Issuer Credit Rating", "Local Currency LT|0")</f>
        <v/>
      </c>
      <c r="Q128" s="10" t="str">
        <f>_xll.SNL.Clients.Office.Excel.Functions.SPG(A128, "RD_LAST_REVIEW_DATE_GLOBAL", "Issuer Credit Rating", "Local Currency LT")</f>
        <v/>
      </c>
      <c r="R128" s="10" t="str">
        <f>_xll.SNL.Clients.Office.Excel.Functions.SPG(A128, "RD_CREDIT_RATING_DATE_GLOBAL", "Issuer Credit Rating", "Local Currency LT|0")</f>
        <v/>
      </c>
      <c r="S128" s="10" t="str">
        <f>_xll.SNL.Clients.Office.Excel.Functions.SPG(A128, "RD_CREDIT_WATCH_OUTLOOK_DATE_GLOBAL", "Issuer Credit Rating", "Local Currency LT|0")</f>
        <v/>
      </c>
    </row>
    <row r="129" spans="1:19">
      <c r="A129" s="12" t="s">
        <v>1163</v>
      </c>
      <c r="B129" t="str">
        <f>_xll.SNL.Clients.Office.Excel.Functions.SPG(A129,"SP_IPO_DATE")</f>
        <v/>
      </c>
      <c r="C129" s="5">
        <f>_xll.SNL.Clients.Office.Excel.Functions.SPG(A129, "SP_VOLUME_AVG_WEEKLY_TO_SHARES_OUT", , "1M")</f>
        <v>4.0725431744186382</v>
      </c>
      <c r="D129" s="5">
        <f>_xll.SNL.Clients.Office.Excel.Functions.SPG(A129, "SP_VOLUME_AVG_WEEKLY_TO_SHARES_OUT", , "3M")</f>
        <v>3.4170538306839497</v>
      </c>
      <c r="E129" s="5">
        <f>_xll.SNL.Clients.Office.Excel.Functions.SPG(A129, "SP_VOLUME_AVG_DAILY_TO_1YR_AVG_DAILY", , "1M")</f>
        <v>117.19</v>
      </c>
      <c r="F129" s="5">
        <f>_xll.SNL.Clients.Office.Excel.Functions.SPG(A129, "SP_VOLUME_AVG_DAILY_TO_1YR_AVG_DAILY", , "3M")</f>
        <v>98.33</v>
      </c>
      <c r="G129" s="9" t="str">
        <f>_xll.SNL.Clients.Office.Excel.Functions.SPG(A129, "IQ_SECTOR")</f>
        <v>Information Technology</v>
      </c>
      <c r="H129" s="9" t="str">
        <f>_xll.SNL.Clients.Office.Excel.Functions.SPG(A129, "IQ_INDUSTRY_GROUP")</f>
        <v>Semiconductors and Semiconductor Equipment</v>
      </c>
      <c r="I129" s="9" t="str">
        <f>_xll.SNL.Clients.Office.Excel.Functions.SPG(A129, "IQ_INDUSTRY")</f>
        <v>Semiconductors and Semiconductor Equipment</v>
      </c>
      <c r="J129" s="9" t="str">
        <f>_xll.SNL.Clients.Office.Excel.Functions.SPG(A129, "IQ_PRIMARY_INDUSTRY")</f>
        <v>Semiconductor Materials and Equipment</v>
      </c>
      <c r="K129" s="9" t="str">
        <f>_xll.SNL.Clients.Office.Excel.Functions.SPG(A129, "NAICS_CODE", "Primary")</f>
        <v>334413 - Semiconductor and Related Device Manufacturing</v>
      </c>
      <c r="L129" s="9" t="str">
        <f>_xll.SNL.Clients.Office.Excel.Functions.SPG(A129, "SP_TOPICTAG")</f>
        <v>Computer Vision; Industrial Automation; Process Automation; Artificial Intelligence</v>
      </c>
      <c r="M129" s="5">
        <f>_xll.SNL.Clients.Office.Excel.Functions.SPG(A129, "SP_PCT_SHARES_OWNED_ALL_INSTITUTIONS")</f>
        <v>92.6</v>
      </c>
      <c r="N129" s="9" t="str">
        <f>_xll.SNL.Clients.Office.Excel.Functions.SPG(A129, "RD_CREDIT_RATING_GLOBAL", "Issuer Credit Rating", "Local Currency LT|0")</f>
        <v/>
      </c>
      <c r="O129" s="9" t="str">
        <f>_xll.SNL.Clients.Office.Excel.Functions.SPG(A129, "RD_CWOL_GLOBAL", "Issuer Credit Rating", "Local Currency LT|0")</f>
        <v/>
      </c>
      <c r="P129" s="9" t="str">
        <f>_xll.SNL.Clients.Office.Excel.Functions.SPG(A129, "RD_RATING_ACTION_GLOBAL", "Issuer Credit Rating", "Local Currency LT|0")</f>
        <v/>
      </c>
      <c r="Q129" s="10" t="str">
        <f>_xll.SNL.Clients.Office.Excel.Functions.SPG(A129, "RD_LAST_REVIEW_DATE_GLOBAL", "Issuer Credit Rating", "Local Currency LT")</f>
        <v/>
      </c>
      <c r="R129" s="10" t="str">
        <f>_xll.SNL.Clients.Office.Excel.Functions.SPG(A129, "RD_CREDIT_RATING_DATE_GLOBAL", "Issuer Credit Rating", "Local Currency LT|0")</f>
        <v/>
      </c>
      <c r="S129" s="10" t="str">
        <f>_xll.SNL.Clients.Office.Excel.Functions.SPG(A129, "RD_CREDIT_WATCH_OUTLOOK_DATE_GLOBAL", "Issuer Credit Rating", "Local Currency LT|0")</f>
        <v/>
      </c>
    </row>
    <row r="130" spans="1:19">
      <c r="A130" s="12" t="s">
        <v>1164</v>
      </c>
      <c r="B130" s="10">
        <f>_xll.SNL.Clients.Office.Excel.Functions.SPG(A130,"SP_IPO_DATE")</f>
        <v>42130</v>
      </c>
      <c r="C130" s="5">
        <f>_xll.SNL.Clients.Office.Excel.Functions.SPG(A130, "SP_VOLUME_AVG_WEEKLY_TO_SHARES_OUT", , "1M")</f>
        <v>5.5929180974498474</v>
      </c>
      <c r="D130" s="5">
        <f>_xll.SNL.Clients.Office.Excel.Functions.SPG(A130, "SP_VOLUME_AVG_WEEKLY_TO_SHARES_OUT", , "3M")</f>
        <v>7.2164783238255383</v>
      </c>
      <c r="E130" s="5">
        <f>_xll.SNL.Clients.Office.Excel.Functions.SPG(A130, "SP_VOLUME_AVG_DAILY_TO_1YR_AVG_DAILY", , "1M")</f>
        <v>80.53</v>
      </c>
      <c r="F130" s="5">
        <f>_xll.SNL.Clients.Office.Excel.Functions.SPG(A130, "SP_VOLUME_AVG_DAILY_TO_1YR_AVG_DAILY", , "3M")</f>
        <v>103.91</v>
      </c>
      <c r="G130" s="9" t="str">
        <f>_xll.SNL.Clients.Office.Excel.Functions.SPG(A130, "IQ_SECTOR")</f>
        <v>Health Care</v>
      </c>
      <c r="H130" s="9" t="str">
        <f>_xll.SNL.Clients.Office.Excel.Functions.SPG(A130, "IQ_INDUSTRY_GROUP")</f>
        <v>Pharmaceuticals, Biotechnology and Life Sciences</v>
      </c>
      <c r="I130" s="9" t="str">
        <f>_xll.SNL.Clients.Office.Excel.Functions.SPG(A130, "IQ_INDUSTRY")</f>
        <v>Pharmaceuticals</v>
      </c>
      <c r="J130" s="9" t="str">
        <f>_xll.SNL.Clients.Office.Excel.Functions.SPG(A130, "IQ_PRIMARY_INDUSTRY")</f>
        <v>Pharmaceuticals</v>
      </c>
      <c r="K130" s="9" t="str">
        <f>_xll.SNL.Clients.Office.Excel.Functions.SPG(A130, "NAICS_CODE", "Primary")</f>
        <v>325412 - Pharmaceutical Preparation Manufacturing</v>
      </c>
      <c r="L130" s="9" t="str">
        <f>_xll.SNL.Clients.Office.Excel.Functions.SPG(A130, "SP_TOPICTAG")</f>
        <v>Addiction; Chronic Diseases; Neurology; Pain Management</v>
      </c>
      <c r="M130" s="5">
        <f>_xll.SNL.Clients.Office.Excel.Functions.SPG(A130, "SP_PCT_SHARES_OWNED_ALL_INSTITUTIONS")</f>
        <v>113.64</v>
      </c>
      <c r="N130" s="9" t="str">
        <f>_xll.SNL.Clients.Office.Excel.Functions.SPG(A130, "RD_CREDIT_RATING_GLOBAL", "Issuer Credit Rating", "Local Currency LT|0")</f>
        <v/>
      </c>
      <c r="O130" s="9" t="str">
        <f>_xll.SNL.Clients.Office.Excel.Functions.SPG(A130, "RD_CWOL_GLOBAL", "Issuer Credit Rating", "Local Currency LT|0")</f>
        <v/>
      </c>
      <c r="P130" s="9" t="str">
        <f>_xll.SNL.Clients.Office.Excel.Functions.SPG(A130, "RD_RATING_ACTION_GLOBAL", "Issuer Credit Rating", "Local Currency LT|0")</f>
        <v/>
      </c>
      <c r="Q130" s="10" t="str">
        <f>_xll.SNL.Clients.Office.Excel.Functions.SPG(A130, "RD_LAST_REVIEW_DATE_GLOBAL", "Issuer Credit Rating", "Local Currency LT")</f>
        <v/>
      </c>
      <c r="R130" s="10" t="str">
        <f>_xll.SNL.Clients.Office.Excel.Functions.SPG(A130, "RD_CREDIT_RATING_DATE_GLOBAL", "Issuer Credit Rating", "Local Currency LT|0")</f>
        <v/>
      </c>
      <c r="S130" s="10" t="str">
        <f>_xll.SNL.Clients.Office.Excel.Functions.SPG(A130, "RD_CREDIT_WATCH_OUTLOOK_DATE_GLOBAL", "Issuer Credit Rating", "Local Currency LT|0")</f>
        <v/>
      </c>
    </row>
    <row r="131" spans="1:19">
      <c r="A131" s="12" t="s">
        <v>1165</v>
      </c>
      <c r="B131" t="str">
        <f>_xll.SNL.Clients.Office.Excel.Functions.SPG(A131,"SP_IPO_DATE")</f>
        <v/>
      </c>
      <c r="C131" s="5">
        <f>_xll.SNL.Clients.Office.Excel.Functions.SPG(A131, "SP_VOLUME_AVG_WEEKLY_TO_SHARES_OUT", , "1M")</f>
        <v>2.2612135497473846</v>
      </c>
      <c r="D131" s="5">
        <f>_xll.SNL.Clients.Office.Excel.Functions.SPG(A131, "SP_VOLUME_AVG_WEEKLY_TO_SHARES_OUT", , "3M")</f>
        <v>2.1060892394720918</v>
      </c>
      <c r="E131" s="5">
        <f>_xll.SNL.Clients.Office.Excel.Functions.SPG(A131, "SP_VOLUME_AVG_DAILY_TO_1YR_AVG_DAILY", , "1M")</f>
        <v>89.48</v>
      </c>
      <c r="F131" s="5">
        <f>_xll.SNL.Clients.Office.Excel.Functions.SPG(A131, "SP_VOLUME_AVG_DAILY_TO_1YR_AVG_DAILY", , "3M")</f>
        <v>83.34</v>
      </c>
      <c r="G131" s="9" t="str">
        <f>_xll.SNL.Clients.Office.Excel.Functions.SPG(A131, "IQ_SECTOR")</f>
        <v>Financials</v>
      </c>
      <c r="H131" s="9" t="str">
        <f>_xll.SNL.Clients.Office.Excel.Functions.SPG(A131, "IQ_INDUSTRY_GROUP")</f>
        <v>Banks</v>
      </c>
      <c r="I131" s="9" t="str">
        <f>_xll.SNL.Clients.Office.Excel.Functions.SPG(A131, "IQ_INDUSTRY")</f>
        <v>Banks</v>
      </c>
      <c r="J131" s="9" t="str">
        <f>_xll.SNL.Clients.Office.Excel.Functions.SPG(A131, "IQ_PRIMARY_INDUSTRY")</f>
        <v>Regional Banks</v>
      </c>
      <c r="K131" s="9" t="str">
        <f>_xll.SNL.Clients.Office.Excel.Functions.SPG(A131, "NAICS_CODE", "Primary")</f>
        <v>522110 - Commercial Banking</v>
      </c>
      <c r="L131" s="9" t="str">
        <f>_xll.SNL.Clients.Office.Excel.Functions.SPG(A131, "SP_TOPICTAG")</f>
        <v>Consumer Lending; Employee Benefits; Digital Brokerage</v>
      </c>
      <c r="M131" s="5">
        <f>_xll.SNL.Clients.Office.Excel.Functions.SPG(A131, "SP_PCT_SHARES_OWNED_ALL_INSTITUTIONS")</f>
        <v>71.89</v>
      </c>
      <c r="N131" s="9" t="str">
        <f>_xll.SNL.Clients.Office.Excel.Functions.SPG(A131, "RD_CREDIT_RATING_GLOBAL", "Issuer Credit Rating", "Local Currency LT|0")</f>
        <v/>
      </c>
      <c r="O131" s="9" t="str">
        <f>_xll.SNL.Clients.Office.Excel.Functions.SPG(A131, "RD_CWOL_GLOBAL", "Issuer Credit Rating", "Local Currency LT|0")</f>
        <v/>
      </c>
      <c r="P131" s="9" t="str">
        <f>_xll.SNL.Clients.Office.Excel.Functions.SPG(A131, "RD_RATING_ACTION_GLOBAL", "Issuer Credit Rating", "Local Currency LT|0")</f>
        <v/>
      </c>
      <c r="Q131" s="10" t="str">
        <f>_xll.SNL.Clients.Office.Excel.Functions.SPG(A131, "RD_LAST_REVIEW_DATE_GLOBAL", "Issuer Credit Rating", "Local Currency LT")</f>
        <v/>
      </c>
      <c r="R131" s="10" t="str">
        <f>_xll.SNL.Clients.Office.Excel.Functions.SPG(A131, "RD_CREDIT_RATING_DATE_GLOBAL", "Issuer Credit Rating", "Local Currency LT|0")</f>
        <v/>
      </c>
      <c r="S131" s="10" t="str">
        <f>_xll.SNL.Clients.Office.Excel.Functions.SPG(A131, "RD_CREDIT_WATCH_OUTLOOK_DATE_GLOBAL", "Issuer Credit Rating", "Local Currency LT|0")</f>
        <v/>
      </c>
    </row>
    <row r="132" spans="1:19">
      <c r="A132" s="12" t="s">
        <v>1166</v>
      </c>
      <c r="B132" t="str">
        <f>_xll.SNL.Clients.Office.Excel.Functions.SPG(A132,"SP_IPO_DATE")</f>
        <v/>
      </c>
      <c r="C132" s="5">
        <f>_xll.SNL.Clients.Office.Excel.Functions.SPG(A132, "SP_VOLUME_AVG_WEEKLY_TO_SHARES_OUT", , "1M")</f>
        <v>4.3197513285574578</v>
      </c>
      <c r="D132" s="5">
        <f>_xll.SNL.Clients.Office.Excel.Functions.SPG(A132, "SP_VOLUME_AVG_WEEKLY_TO_SHARES_OUT", , "3M")</f>
        <v>3.9020904362335047</v>
      </c>
      <c r="E132" s="5">
        <f>_xll.SNL.Clients.Office.Excel.Functions.SPG(A132, "SP_VOLUME_AVG_DAILY_TO_1YR_AVG_DAILY", , "1M")</f>
        <v>80.239999999999995</v>
      </c>
      <c r="F132" s="5">
        <f>_xll.SNL.Clients.Office.Excel.Functions.SPG(A132, "SP_VOLUME_AVG_DAILY_TO_1YR_AVG_DAILY", , "3M")</f>
        <v>72.48</v>
      </c>
      <c r="G132" s="9" t="str">
        <f>_xll.SNL.Clients.Office.Excel.Functions.SPG(A132, "IQ_SECTOR")</f>
        <v>Energy</v>
      </c>
      <c r="H132" s="9" t="str">
        <f>_xll.SNL.Clients.Office.Excel.Functions.SPG(A132, "IQ_INDUSTRY_GROUP")</f>
        <v>Energy</v>
      </c>
      <c r="I132" s="9" t="str">
        <f>_xll.SNL.Clients.Office.Excel.Functions.SPG(A132, "IQ_INDUSTRY")</f>
        <v>Oil, Gas and Consumable Fuels</v>
      </c>
      <c r="J132" s="9" t="str">
        <f>_xll.SNL.Clients.Office.Excel.Functions.SPG(A132, "IQ_PRIMARY_INDUSTRY")</f>
        <v>Oil and Gas Exploration and Production</v>
      </c>
      <c r="K132" s="9" t="str">
        <f>_xll.SNL.Clients.Office.Excel.Functions.SPG(A132, "NAICS_CODE", "Primary")</f>
        <v>2111 - Oil and Gas Extraction</v>
      </c>
      <c r="L132" s="9" t="str">
        <f>_xll.SNL.Clients.Office.Excel.Functions.SPG(A132, "SP_TOPICTAG")</f>
        <v/>
      </c>
      <c r="M132" s="5">
        <f>_xll.SNL.Clients.Office.Excel.Functions.SPG(A132, "SP_PCT_SHARES_OWNED_ALL_INSTITUTIONS")</f>
        <v>31.89</v>
      </c>
      <c r="N132" s="9" t="str">
        <f>_xll.SNL.Clients.Office.Excel.Functions.SPG(A132, "RD_CREDIT_RATING_GLOBAL", "Issuer Credit Rating", "Local Currency LT|0")</f>
        <v>B</v>
      </c>
      <c r="O132" s="9" t="str">
        <f>_xll.SNL.Clients.Office.Excel.Functions.SPG(A132, "RD_CWOL_GLOBAL", "Issuer Credit Rating", "Local Currency LT|0")</f>
        <v>Stable</v>
      </c>
      <c r="P132" s="9" t="str">
        <f>_xll.SNL.Clients.Office.Excel.Functions.SPG(A132, "RD_RATING_ACTION_GLOBAL", "Issuer Credit Rating", "Local Currency LT|0")</f>
        <v>Downgrade | CreditWatch/Outlook (03/01/2024)</v>
      </c>
      <c r="Q132" s="10">
        <f>_xll.SNL.Clients.Office.Excel.Functions.SPG(A132, "RD_LAST_REVIEW_DATE_GLOBAL", "Issuer Credit Rating", "Local Currency LT")</f>
        <v>45498</v>
      </c>
      <c r="R132" s="10">
        <f>_xll.SNL.Clients.Office.Excel.Functions.SPG(A132, "RD_CREDIT_RATING_DATE_GLOBAL", "Issuer Credit Rating", "Local Currency LT|0")</f>
        <v>45352</v>
      </c>
      <c r="S132" s="10">
        <f>_xll.SNL.Clients.Office.Excel.Functions.SPG(A132, "RD_CREDIT_WATCH_OUTLOOK_DATE_GLOBAL", "Issuer Credit Rating", "Local Currency LT|0")</f>
        <v>45352</v>
      </c>
    </row>
    <row r="133" spans="1:19">
      <c r="A133" s="12" t="s">
        <v>1167</v>
      </c>
      <c r="B133" s="10">
        <f>_xll.SNL.Clients.Office.Excel.Functions.SPG(A133,"SP_IPO_DATE")</f>
        <v>45497</v>
      </c>
      <c r="C133" s="5">
        <f>_xll.SNL.Clients.Office.Excel.Functions.SPG(A133, "SP_VOLUME_AVG_WEEKLY_TO_SHARES_OUT", , "1M")</f>
        <v>3.3282917726343153</v>
      </c>
      <c r="D133" s="5">
        <f>_xll.SNL.Clients.Office.Excel.Functions.SPG(A133, "SP_VOLUME_AVG_WEEKLY_TO_SHARES_OUT", , "3M")</f>
        <v>4.1700057926103247</v>
      </c>
      <c r="E133" s="5">
        <f>_xll.SNL.Clients.Office.Excel.Functions.SPG(A133, "SP_VOLUME_AVG_DAILY_TO_1YR_AVG_DAILY", , "1M")</f>
        <v>110.41</v>
      </c>
      <c r="F133" s="5">
        <f>_xll.SNL.Clients.Office.Excel.Functions.SPG(A133, "SP_VOLUME_AVG_DAILY_TO_1YR_AVG_DAILY", , "3M")</f>
        <v>138.33000000000001</v>
      </c>
      <c r="G133" s="9" t="str">
        <f>_xll.SNL.Clients.Office.Excel.Functions.SPG(A133, "IQ_SECTOR")</f>
        <v>Health Care</v>
      </c>
      <c r="H133" s="9" t="str">
        <f>_xll.SNL.Clients.Office.Excel.Functions.SPG(A133, "IQ_INDUSTRY_GROUP")</f>
        <v>Health Care Equipment and Services</v>
      </c>
      <c r="I133" s="9" t="str">
        <f>_xll.SNL.Clients.Office.Excel.Functions.SPG(A133, "IQ_INDUSTRY")</f>
        <v>Health Care Providers and Services</v>
      </c>
      <c r="J133" s="9" t="str">
        <f>_xll.SNL.Clients.Office.Excel.Functions.SPG(A133, "IQ_PRIMARY_INDUSTRY")</f>
        <v>Health Care Facilities</v>
      </c>
      <c r="K133" s="9" t="str">
        <f>_xll.SNL.Clients.Office.Excel.Functions.SPG(A133, "NAICS_CODE", "Primary")</f>
        <v>62 - Health Care and Social Assistance</v>
      </c>
      <c r="L133" s="9" t="str">
        <f>_xll.SNL.Clients.Office.Excel.Functions.SPG(A133, "SP_TOPICTAG")</f>
        <v/>
      </c>
      <c r="M133" s="5">
        <f>_xll.SNL.Clients.Office.Excel.Functions.SPG(A133, "SP_PCT_SHARES_OWNED_ALL_INSTITUTIONS")</f>
        <v>57.48</v>
      </c>
      <c r="N133" s="9" t="str">
        <f>_xll.SNL.Clients.Office.Excel.Functions.SPG(A133, "RD_CREDIT_RATING_GLOBAL", "Issuer Credit Rating", "Local Currency LT|0")</f>
        <v>BB-</v>
      </c>
      <c r="O133" s="9" t="str">
        <f>_xll.SNL.Clients.Office.Excel.Functions.SPG(A133, "RD_CWOL_GLOBAL", "Issuer Credit Rating", "Local Currency LT|0")</f>
        <v>Stable</v>
      </c>
      <c r="P133" s="9" t="str">
        <f>_xll.SNL.Clients.Office.Excel.Functions.SPG(A133, "RD_RATING_ACTION_GLOBAL", "Issuer Credit Rating", "Local Currency LT|0")</f>
        <v>New Rating | CreditWatch/Outlook (06/17/2024)</v>
      </c>
      <c r="Q133" s="10">
        <f>_xll.SNL.Clients.Office.Excel.Functions.SPG(A133, "RD_LAST_REVIEW_DATE_GLOBAL", "Issuer Credit Rating", "Local Currency LT")</f>
        <v>45681</v>
      </c>
      <c r="R133" s="10">
        <f>_xll.SNL.Clients.Office.Excel.Functions.SPG(A133, "RD_CREDIT_RATING_DATE_GLOBAL", "Issuer Credit Rating", "Local Currency LT|0")</f>
        <v>45460</v>
      </c>
      <c r="S133" s="10">
        <f>_xll.SNL.Clients.Office.Excel.Functions.SPG(A133, "RD_CREDIT_WATCH_OUTLOOK_DATE_GLOBAL", "Issuer Credit Rating", "Local Currency LT|0")</f>
        <v>45460</v>
      </c>
    </row>
    <row r="134" spans="1:19">
      <c r="A134" s="12" t="s">
        <v>1168</v>
      </c>
      <c r="B134" t="str">
        <f>_xll.SNL.Clients.Office.Excel.Functions.SPG(A134,"SP_IPO_DATE")</f>
        <v/>
      </c>
      <c r="C134" s="5">
        <f>_xll.SNL.Clients.Office.Excel.Functions.SPG(A134, "SP_VOLUME_AVG_WEEKLY_TO_SHARES_OUT", , "1M")</f>
        <v>8.1965664260364903</v>
      </c>
      <c r="D134" s="5">
        <f>_xll.SNL.Clients.Office.Excel.Functions.SPG(A134, "SP_VOLUME_AVG_WEEKLY_TO_SHARES_OUT", , "3M")</f>
        <v>6.8980786078670127</v>
      </c>
      <c r="E134" s="5">
        <f>_xll.SNL.Clients.Office.Excel.Functions.SPG(A134, "SP_VOLUME_AVG_DAILY_TO_1YR_AVG_DAILY", , "1M")</f>
        <v>111.95</v>
      </c>
      <c r="F134" s="5">
        <f>_xll.SNL.Clients.Office.Excel.Functions.SPG(A134, "SP_VOLUME_AVG_DAILY_TO_1YR_AVG_DAILY", , "3M")</f>
        <v>94.22</v>
      </c>
      <c r="G134" s="9" t="str">
        <f>_xll.SNL.Clients.Office.Excel.Functions.SPG(A134, "IQ_SECTOR")</f>
        <v>Health Care</v>
      </c>
      <c r="H134" s="9" t="str">
        <f>_xll.SNL.Clients.Office.Excel.Functions.SPG(A134, "IQ_INDUSTRY_GROUP")</f>
        <v>Health Care Equipment and Services</v>
      </c>
      <c r="I134" s="9" t="str">
        <f>_xll.SNL.Clients.Office.Excel.Functions.SPG(A134, "IQ_INDUSTRY")</f>
        <v>Health Care Equipment and Supplies</v>
      </c>
      <c r="J134" s="9" t="str">
        <f>_xll.SNL.Clients.Office.Excel.Functions.SPG(A134, "IQ_PRIMARY_INDUSTRY")</f>
        <v>Health Care Equipment</v>
      </c>
      <c r="K134" s="9" t="str">
        <f>_xll.SNL.Clients.Office.Excel.Functions.SPG(A134, "NAICS_CODE", "Primary")</f>
        <v>334510 - Electromedical and Electrotherapeutic Apparatus Manufacturing</v>
      </c>
      <c r="L134" s="9" t="str">
        <f>_xll.SNL.Clients.Office.Excel.Functions.SPG(A134, "SP_TOPICTAG")</f>
        <v>Health Diagnostics; Gastroenterology; Orthopaedics; Pulmonology; Surgery</v>
      </c>
      <c r="M134" s="5">
        <f>_xll.SNL.Clients.Office.Excel.Functions.SPG(A134, "SP_PCT_SHARES_OWNED_ALL_INSTITUTIONS")</f>
        <v>111.85</v>
      </c>
      <c r="N134" s="9" t="str">
        <f>_xll.SNL.Clients.Office.Excel.Functions.SPG(A134, "RD_CREDIT_RATING_GLOBAL", "Issuer Credit Rating", "Local Currency LT|0")</f>
        <v>NR</v>
      </c>
      <c r="O134" s="9" t="str">
        <f>_xll.SNL.Clients.Office.Excel.Functions.SPG(A134, "RD_CWOL_GLOBAL", "Issuer Credit Rating", "Local Currency LT|0")</f>
        <v>NR</v>
      </c>
      <c r="P134" s="9" t="str">
        <f>_xll.SNL.Clients.Office.Excel.Functions.SPG(A134, "RD_RATING_ACTION_GLOBAL", "Issuer Credit Rating", "Local Currency LT|0")</f>
        <v>Not Rated | CreditWatch/Outlook (06/16/2011)</v>
      </c>
      <c r="Q134" s="10" t="str">
        <f>_xll.SNL.Clients.Office.Excel.Functions.SPG(A134, "RD_LAST_REVIEW_DATE_GLOBAL", "Issuer Credit Rating", "Local Currency LT")</f>
        <v/>
      </c>
      <c r="R134" s="10">
        <f>_xll.SNL.Clients.Office.Excel.Functions.SPG(A134, "RD_CREDIT_RATING_DATE_GLOBAL", "Issuer Credit Rating", "Local Currency LT|0")</f>
        <v>40710</v>
      </c>
      <c r="S134" s="10">
        <f>_xll.SNL.Clients.Office.Excel.Functions.SPG(A134, "RD_CREDIT_WATCH_OUTLOOK_DATE_GLOBAL", "Issuer Credit Rating", "Local Currency LT|0")</f>
        <v>40710</v>
      </c>
    </row>
    <row r="135" spans="1:19">
      <c r="A135" s="12" t="s">
        <v>1169</v>
      </c>
      <c r="B135" s="10">
        <f>_xll.SNL.Clients.Office.Excel.Functions.SPG(A135,"SP_IPO_DATE")</f>
        <v>38091</v>
      </c>
      <c r="C135" s="5">
        <f>_xll.SNL.Clients.Office.Excel.Functions.SPG(A135, "SP_VOLUME_AVG_WEEKLY_TO_SHARES_OUT", , "1M")</f>
        <v>4.3569526377599441</v>
      </c>
      <c r="D135" s="5">
        <f>_xll.SNL.Clients.Office.Excel.Functions.SPG(A135, "SP_VOLUME_AVG_WEEKLY_TO_SHARES_OUT", , "3M")</f>
        <v>4.1557505254816451</v>
      </c>
      <c r="E135" s="5">
        <f>_xll.SNL.Clients.Office.Excel.Functions.SPG(A135, "SP_VOLUME_AVG_DAILY_TO_1YR_AVG_DAILY", , "1M")</f>
        <v>91.93</v>
      </c>
      <c r="F135" s="5">
        <f>_xll.SNL.Clients.Office.Excel.Functions.SPG(A135, "SP_VOLUME_AVG_DAILY_TO_1YR_AVG_DAILY", , "3M")</f>
        <v>87.69</v>
      </c>
      <c r="G135" s="9" t="str">
        <f>_xll.SNL.Clients.Office.Excel.Functions.SPG(A135, "IQ_SECTOR")</f>
        <v>Health Care</v>
      </c>
      <c r="H135" s="9" t="str">
        <f>_xll.SNL.Clients.Office.Excel.Functions.SPG(A135, "IQ_INDUSTRY_GROUP")</f>
        <v>Pharmaceuticals, Biotechnology and Life Sciences</v>
      </c>
      <c r="I135" s="9" t="str">
        <f>_xll.SNL.Clients.Office.Excel.Functions.SPG(A135, "IQ_INDUSTRY")</f>
        <v>Pharmaceuticals</v>
      </c>
      <c r="J135" s="9" t="str">
        <f>_xll.SNL.Clients.Office.Excel.Functions.SPG(A135, "IQ_PRIMARY_INDUSTRY")</f>
        <v>Pharmaceuticals</v>
      </c>
      <c r="K135" s="9" t="str">
        <f>_xll.SNL.Clients.Office.Excel.Functions.SPG(A135, "NAICS_CODE", "Primary")</f>
        <v>325412 - Pharmaceutical Preparation Manufacturing</v>
      </c>
      <c r="L135" s="9" t="str">
        <f>_xll.SNL.Clients.Office.Excel.Functions.SPG(A135, "SP_TOPICTAG")</f>
        <v>Neuroscience; Endocrinology; Gastroenterology; Inflammation; Neurology; Oncology; Urology</v>
      </c>
      <c r="M135" s="5">
        <f>_xll.SNL.Clients.Office.Excel.Functions.SPG(A135, "SP_PCT_SHARES_OWNED_ALL_INSTITUTIONS")</f>
        <v>77.63</v>
      </c>
      <c r="N135" s="9" t="str">
        <f>_xll.SNL.Clients.Office.Excel.Functions.SPG(A135, "RD_CREDIT_RATING_GLOBAL", "Issuer Credit Rating", "Local Currency LT|0")</f>
        <v/>
      </c>
      <c r="O135" s="9" t="str">
        <f>_xll.SNL.Clients.Office.Excel.Functions.SPG(A135, "RD_CWOL_GLOBAL", "Issuer Credit Rating", "Local Currency LT|0")</f>
        <v/>
      </c>
      <c r="P135" s="9" t="str">
        <f>_xll.SNL.Clients.Office.Excel.Functions.SPG(A135, "RD_RATING_ACTION_GLOBAL", "Issuer Credit Rating", "Local Currency LT|0")</f>
        <v/>
      </c>
      <c r="Q135" s="10" t="str">
        <f>_xll.SNL.Clients.Office.Excel.Functions.SPG(A135, "RD_LAST_REVIEW_DATE_GLOBAL", "Issuer Credit Rating", "Local Currency LT")</f>
        <v/>
      </c>
      <c r="R135" s="10" t="str">
        <f>_xll.SNL.Clients.Office.Excel.Functions.SPG(A135, "RD_CREDIT_RATING_DATE_GLOBAL", "Issuer Credit Rating", "Local Currency LT|0")</f>
        <v/>
      </c>
      <c r="S135" s="10" t="str">
        <f>_xll.SNL.Clients.Office.Excel.Functions.SPG(A135, "RD_CREDIT_WATCH_OUTLOOK_DATE_GLOBAL", "Issuer Credit Rating", "Local Currency LT|0")</f>
        <v/>
      </c>
    </row>
    <row r="136" spans="1:19">
      <c r="A136" s="12" t="s">
        <v>1170</v>
      </c>
      <c r="B136" t="str">
        <f>_xll.SNL.Clients.Office.Excel.Functions.SPG(A136,"SP_IPO_DATE")</f>
        <v/>
      </c>
      <c r="C136" s="5">
        <f>_xll.SNL.Clients.Office.Excel.Functions.SPG(A136, "SP_VOLUME_AVG_WEEKLY_TO_SHARES_OUT", , "1M")</f>
        <v>3.3706061688308808</v>
      </c>
      <c r="D136" s="5">
        <f>_xll.SNL.Clients.Office.Excel.Functions.SPG(A136, "SP_VOLUME_AVG_WEEKLY_TO_SHARES_OUT", , "3M")</f>
        <v>3.1976399801745692</v>
      </c>
      <c r="E136" s="5">
        <f>_xll.SNL.Clients.Office.Excel.Functions.SPG(A136, "SP_VOLUME_AVG_DAILY_TO_1YR_AVG_DAILY", , "1M")</f>
        <v>83.13</v>
      </c>
      <c r="F136" s="5">
        <f>_xll.SNL.Clients.Office.Excel.Functions.SPG(A136, "SP_VOLUME_AVG_DAILY_TO_1YR_AVG_DAILY", , "3M")</f>
        <v>78.87</v>
      </c>
      <c r="G136" s="9" t="str">
        <f>_xll.SNL.Clients.Office.Excel.Functions.SPG(A136, "IQ_SECTOR")</f>
        <v>Energy</v>
      </c>
      <c r="H136" s="9" t="str">
        <f>_xll.SNL.Clients.Office.Excel.Functions.SPG(A136, "IQ_INDUSTRY_GROUP")</f>
        <v>Energy</v>
      </c>
      <c r="I136" s="9" t="str">
        <f>_xll.SNL.Clients.Office.Excel.Functions.SPG(A136, "IQ_INDUSTRY")</f>
        <v>Energy Equipment and Services</v>
      </c>
      <c r="J136" s="9" t="str">
        <f>_xll.SNL.Clients.Office.Excel.Functions.SPG(A136, "IQ_PRIMARY_INDUSTRY")</f>
        <v>Oil and Gas Equipment and Services</v>
      </c>
      <c r="K136" s="9" t="str">
        <f>_xll.SNL.Clients.Office.Excel.Functions.SPG(A136, "NAICS_CODE", "Primary")</f>
        <v>213112 - Support Activities for Oil and Gas Operations</v>
      </c>
      <c r="L136" s="9" t="str">
        <f>_xll.SNL.Clients.Office.Excel.Functions.SPG(A136, "SP_TOPICTAG")</f>
        <v>Data Integration; Environmental Consulting</v>
      </c>
      <c r="M136" s="5">
        <f>_xll.SNL.Clients.Office.Excel.Functions.SPG(A136, "SP_PCT_SHARES_OWNED_ALL_INSTITUTIONS")</f>
        <v>110.57</v>
      </c>
      <c r="N136" s="9" t="str">
        <f>_xll.SNL.Clients.Office.Excel.Functions.SPG(A136, "RD_CREDIT_RATING_GLOBAL", "Issuer Credit Rating", "Local Currency LT|0")</f>
        <v/>
      </c>
      <c r="O136" s="9" t="str">
        <f>_xll.SNL.Clients.Office.Excel.Functions.SPG(A136, "RD_CWOL_GLOBAL", "Issuer Credit Rating", "Local Currency LT|0")</f>
        <v/>
      </c>
      <c r="P136" s="9" t="str">
        <f>_xll.SNL.Clients.Office.Excel.Functions.SPG(A136, "RD_RATING_ACTION_GLOBAL", "Issuer Credit Rating", "Local Currency LT|0")</f>
        <v/>
      </c>
      <c r="Q136" s="10" t="str">
        <f>_xll.SNL.Clients.Office.Excel.Functions.SPG(A136, "RD_LAST_REVIEW_DATE_GLOBAL", "Issuer Credit Rating", "Local Currency LT")</f>
        <v/>
      </c>
      <c r="R136" s="10" t="str">
        <f>_xll.SNL.Clients.Office.Excel.Functions.SPG(A136, "RD_CREDIT_RATING_DATE_GLOBAL", "Issuer Credit Rating", "Local Currency LT|0")</f>
        <v/>
      </c>
      <c r="S136" s="10" t="str">
        <f>_xll.SNL.Clients.Office.Excel.Functions.SPG(A136, "RD_CREDIT_WATCH_OUTLOOK_DATE_GLOBAL", "Issuer Credit Rating", "Local Currency LT|0")</f>
        <v/>
      </c>
    </row>
    <row r="137" spans="1:19">
      <c r="A137" s="12" t="s">
        <v>1171</v>
      </c>
      <c r="B137" t="str">
        <f>_xll.SNL.Clients.Office.Excel.Functions.SPG(A137,"SP_IPO_DATE")</f>
        <v/>
      </c>
      <c r="C137" s="5">
        <f>_xll.SNL.Clients.Office.Excel.Functions.SPG(A137, "SP_VOLUME_AVG_WEEKLY_TO_SHARES_OUT", , "1M")</f>
        <v>21.482034358828923</v>
      </c>
      <c r="D137" s="5">
        <f>_xll.SNL.Clients.Office.Excel.Functions.SPG(A137, "SP_VOLUME_AVG_WEEKLY_TO_SHARES_OUT", , "3M")</f>
        <v>12.933882882756272</v>
      </c>
      <c r="E137" s="5">
        <f>_xll.SNL.Clients.Office.Excel.Functions.SPG(A137, "SP_VOLUME_AVG_DAILY_TO_1YR_AVG_DAILY", , "1M")</f>
        <v>230.35</v>
      </c>
      <c r="F137" s="5">
        <f>_xll.SNL.Clients.Office.Excel.Functions.SPG(A137, "SP_VOLUME_AVG_DAILY_TO_1YR_AVG_DAILY", , "3M")</f>
        <v>138.69</v>
      </c>
      <c r="G137" s="9" t="str">
        <f>_xll.SNL.Clients.Office.Excel.Functions.SPG(A137, "IQ_SECTOR")</f>
        <v>Energy</v>
      </c>
      <c r="H137" s="9" t="str">
        <f>_xll.SNL.Clients.Office.Excel.Functions.SPG(A137, "IQ_INDUSTRY_GROUP")</f>
        <v>Energy</v>
      </c>
      <c r="I137" s="9" t="str">
        <f>_xll.SNL.Clients.Office.Excel.Functions.SPG(A137, "IQ_INDUSTRY")</f>
        <v>Oil, Gas and Consumable Fuels</v>
      </c>
      <c r="J137" s="9" t="str">
        <f>_xll.SNL.Clients.Office.Excel.Functions.SPG(A137, "IQ_PRIMARY_INDUSTRY")</f>
        <v>Coal and Consumable Fuels</v>
      </c>
      <c r="K137" s="9" t="str">
        <f>_xll.SNL.Clients.Office.Excel.Functions.SPG(A137, "NAICS_CODE", "Primary")</f>
        <v>212115 - Underground Coal Mining</v>
      </c>
      <c r="L137" s="9" t="str">
        <f>_xll.SNL.Clients.Office.Excel.Functions.SPG(A137, "SP_TOPICTAG")</f>
        <v>Environmental Consulting; Pollution Control</v>
      </c>
      <c r="M137" s="5">
        <f>_xll.SNL.Clients.Office.Excel.Functions.SPG(A137, "SP_PCT_SHARES_OWNED_ALL_INSTITUTIONS")</f>
        <v>104.83</v>
      </c>
      <c r="N137" s="9" t="str">
        <f>_xll.SNL.Clients.Office.Excel.Functions.SPG(A137, "RD_CREDIT_RATING_GLOBAL", "Issuer Credit Rating", "Local Currency LT|0")</f>
        <v>BB-</v>
      </c>
      <c r="O137" s="9" t="str">
        <f>_xll.SNL.Clients.Office.Excel.Functions.SPG(A137, "RD_CWOL_GLOBAL", "Issuer Credit Rating", "Local Currency LT|0")</f>
        <v>Stable</v>
      </c>
      <c r="P137" s="9" t="str">
        <f>_xll.SNL.Clients.Office.Excel.Functions.SPG(A137, "RD_RATING_ACTION_GLOBAL", "Issuer Credit Rating", "Local Currency LT|0")</f>
        <v>Upgrade | CreditWatch/Outlook (01/21/2025)</v>
      </c>
      <c r="Q137" s="10">
        <f>_xll.SNL.Clients.Office.Excel.Functions.SPG(A137, "RD_LAST_REVIEW_DATE_GLOBAL", "Issuer Credit Rating", "Local Currency LT")</f>
        <v>45678</v>
      </c>
      <c r="R137" s="10">
        <f>_xll.SNL.Clients.Office.Excel.Functions.SPG(A137, "RD_CREDIT_RATING_DATE_GLOBAL", "Issuer Credit Rating", "Local Currency LT|0")</f>
        <v>45678</v>
      </c>
      <c r="S137" s="10">
        <f>_xll.SNL.Clients.Office.Excel.Functions.SPG(A137, "RD_CREDIT_WATCH_OUTLOOK_DATE_GLOBAL", "Issuer Credit Rating", "Local Currency LT|0")</f>
        <v>45678</v>
      </c>
    </row>
    <row r="138" spans="1:19">
      <c r="A138" s="12" t="s">
        <v>1172</v>
      </c>
      <c r="B138" s="10">
        <f>_xll.SNL.Clients.Office.Excel.Functions.SPG(A138,"SP_IPO_DATE")</f>
        <v>35626</v>
      </c>
      <c r="C138" s="5">
        <f>_xll.SNL.Clients.Office.Excel.Functions.SPG(A138, "SP_VOLUME_AVG_WEEKLY_TO_SHARES_OUT", , "1M")</f>
        <v>5.4827447561735401</v>
      </c>
      <c r="D138" s="5">
        <f>_xll.SNL.Clients.Office.Excel.Functions.SPG(A138, "SP_VOLUME_AVG_WEEKLY_TO_SHARES_OUT", , "3M")</f>
        <v>5.8344724664834446</v>
      </c>
      <c r="E138" s="5">
        <f>_xll.SNL.Clients.Office.Excel.Functions.SPG(A138, "SP_VOLUME_AVG_DAILY_TO_1YR_AVG_DAILY", , "1M")</f>
        <v>115.1</v>
      </c>
      <c r="F138" s="5">
        <f>_xll.SNL.Clients.Office.Excel.Functions.SPG(A138, "SP_VOLUME_AVG_DAILY_TO_1YR_AVG_DAILY", , "3M")</f>
        <v>122.48</v>
      </c>
      <c r="G138" s="9" t="str">
        <f>_xll.SNL.Clients.Office.Excel.Functions.SPG(A138, "IQ_SECTOR")</f>
        <v>Industrials</v>
      </c>
      <c r="H138" s="9" t="str">
        <f>_xll.SNL.Clients.Office.Excel.Functions.SPG(A138, "IQ_INDUSTRY_GROUP")</f>
        <v>Commercial and Professional Services</v>
      </c>
      <c r="I138" s="9" t="str">
        <f>_xll.SNL.Clients.Office.Excel.Functions.SPG(A138, "IQ_INDUSTRY")</f>
        <v>Commercial Services and Supplies</v>
      </c>
      <c r="J138" s="9" t="str">
        <f>_xll.SNL.Clients.Office.Excel.Functions.SPG(A138, "IQ_PRIMARY_INDUSTRY")</f>
        <v>Security and Alarm Services</v>
      </c>
      <c r="K138" s="9" t="str">
        <f>_xll.SNL.Clients.Office.Excel.Functions.SPG(A138, "NAICS_CODE", "Primary")</f>
        <v>5616 - Investigation and Security Services</v>
      </c>
      <c r="L138" s="9" t="str">
        <f>_xll.SNL.Clients.Office.Excel.Functions.SPG(A138, "SP_TOPICTAG")</f>
        <v>Physical Security</v>
      </c>
      <c r="M138" s="5">
        <f>_xll.SNL.Clients.Office.Excel.Functions.SPG(A138, "SP_PCT_SHARES_OWNED_ALL_INSTITUTIONS")</f>
        <v>84.31</v>
      </c>
      <c r="N138" s="9" t="str">
        <f>_xll.SNL.Clients.Office.Excel.Functions.SPG(A138, "RD_CREDIT_RATING_GLOBAL", "Issuer Credit Rating", "Local Currency LT|0")</f>
        <v>BB-</v>
      </c>
      <c r="O138" s="9" t="str">
        <f>_xll.SNL.Clients.Office.Excel.Functions.SPG(A138, "RD_CWOL_GLOBAL", "Issuer Credit Rating", "Local Currency LT|0")</f>
        <v>Positive</v>
      </c>
      <c r="P138" s="9" t="str">
        <f>_xll.SNL.Clients.Office.Excel.Functions.SPG(A138, "RD_RATING_ACTION_GLOBAL", "Issuer Credit Rating", "Local Currency LT|0")</f>
        <v>CreditWatch/Outlook (01/16/2024)</v>
      </c>
      <c r="Q138" s="10">
        <f>_xll.SNL.Clients.Office.Excel.Functions.SPG(A138, "RD_LAST_REVIEW_DATE_GLOBAL", "Issuer Credit Rating", "Local Currency LT")</f>
        <v>45674</v>
      </c>
      <c r="R138" s="10">
        <f>_xll.SNL.Clients.Office.Excel.Functions.SPG(A138, "RD_CREDIT_RATING_DATE_GLOBAL", "Issuer Credit Rating", "Local Currency LT|0")</f>
        <v>44279</v>
      </c>
      <c r="S138" s="10">
        <f>_xll.SNL.Clients.Office.Excel.Functions.SPG(A138, "RD_CREDIT_WATCH_OUTLOOK_DATE_GLOBAL", "Issuer Credit Rating", "Local Currency LT|0")</f>
        <v>45307</v>
      </c>
    </row>
    <row r="139" spans="1:19">
      <c r="A139" s="12" t="s">
        <v>1173</v>
      </c>
      <c r="B139" s="10">
        <f>_xll.SNL.Clients.Office.Excel.Functions.SPG(A139,"SP_IPO_DATE")</f>
        <v>44096</v>
      </c>
      <c r="C139" s="5">
        <f>_xll.SNL.Clients.Office.Excel.Functions.SPG(A139, "SP_VOLUME_AVG_WEEKLY_TO_SHARES_OUT", , "1M")</f>
        <v>5.1210590005257854</v>
      </c>
      <c r="D139" s="5">
        <f>_xll.SNL.Clients.Office.Excel.Functions.SPG(A139, "SP_VOLUME_AVG_WEEKLY_TO_SHARES_OUT", , "3M")</f>
        <v>3.4239096928361294</v>
      </c>
      <c r="E139" s="5">
        <f>_xll.SNL.Clients.Office.Excel.Functions.SPG(A139, "SP_VOLUME_AVG_DAILY_TO_1YR_AVG_DAILY", , "1M")</f>
        <v>204.31</v>
      </c>
      <c r="F139" s="5">
        <f>_xll.SNL.Clients.Office.Excel.Functions.SPG(A139, "SP_VOLUME_AVG_DAILY_TO_1YR_AVG_DAILY", , "3M")</f>
        <v>136.6</v>
      </c>
      <c r="G139" s="9" t="str">
        <f>_xll.SNL.Clients.Office.Excel.Functions.SPG(A139, "IQ_SECTOR")</f>
        <v>Information Technology</v>
      </c>
      <c r="H139" s="9" t="str">
        <f>_xll.SNL.Clients.Office.Excel.Functions.SPG(A139, "IQ_INDUSTRY_GROUP")</f>
        <v>Technology Hardware and Equipment</v>
      </c>
      <c r="I139" s="9" t="str">
        <f>_xll.SNL.Clients.Office.Excel.Functions.SPG(A139, "IQ_INDUSTRY")</f>
        <v>Technology Hardware, Storage and Peripherals</v>
      </c>
      <c r="J139" s="9" t="str">
        <f>_xll.SNL.Clients.Office.Excel.Functions.SPG(A139, "IQ_PRIMARY_INDUSTRY")</f>
        <v>Technology Hardware, Storage and Peripherals</v>
      </c>
      <c r="K139" s="9" t="str">
        <f>_xll.SNL.Clients.Office.Excel.Functions.SPG(A139, "NAICS_CODE", "Primary")</f>
        <v>33411 - Computer and Peripheral Equipment Manufacturing</v>
      </c>
      <c r="L139" s="9" t="str">
        <f>_xll.SNL.Clients.Office.Excel.Functions.SPG(A139, "SP_TOPICTAG")</f>
        <v>Software Development; Video Streaming; E-learning; Streaming Media; Content Creation; Artificial Intelligence; Video Games</v>
      </c>
      <c r="M139" s="5">
        <f>_xll.SNL.Clients.Office.Excel.Functions.SPG(A139, "SP_PCT_SHARES_OWNED_ALL_INSTITUTIONS")</f>
        <v>32.43</v>
      </c>
      <c r="N139" s="9" t="str">
        <f>_xll.SNL.Clients.Office.Excel.Functions.SPG(A139, "RD_CREDIT_RATING_GLOBAL", "Issuer Credit Rating", "Local Currency LT|0")</f>
        <v>NR</v>
      </c>
      <c r="O139" s="9" t="str">
        <f>_xll.SNL.Clients.Office.Excel.Functions.SPG(A139, "RD_CWOL_GLOBAL", "Issuer Credit Rating", "Local Currency LT|0")</f>
        <v>NR</v>
      </c>
      <c r="P139" s="9" t="str">
        <f>_xll.SNL.Clients.Office.Excel.Functions.SPG(A139, "RD_RATING_ACTION_GLOBAL", "Issuer Credit Rating", "Local Currency LT|0")</f>
        <v>Not Rated | CreditWatch/Outlook (12/05/2024)</v>
      </c>
      <c r="Q139" s="10">
        <f>_xll.SNL.Clients.Office.Excel.Functions.SPG(A139, "RD_LAST_REVIEW_DATE_GLOBAL", "Issuer Credit Rating", "Local Currency LT")</f>
        <v>45631</v>
      </c>
      <c r="R139" s="10">
        <f>_xll.SNL.Clients.Office.Excel.Functions.SPG(A139, "RD_CREDIT_RATING_DATE_GLOBAL", "Issuer Credit Rating", "Local Currency LT|0")</f>
        <v>45631</v>
      </c>
      <c r="S139" s="10">
        <f>_xll.SNL.Clients.Office.Excel.Functions.SPG(A139, "RD_CREDIT_WATCH_OUTLOOK_DATE_GLOBAL", "Issuer Credit Rating", "Local Currency LT|0")</f>
        <v>45631</v>
      </c>
    </row>
    <row r="140" spans="1:19">
      <c r="A140" s="12" t="s">
        <v>1174</v>
      </c>
      <c r="B140" t="str">
        <f>_xll.SNL.Clients.Office.Excel.Functions.SPG(A140,"SP_IPO_DATE")</f>
        <v/>
      </c>
      <c r="C140" s="5">
        <f>_xll.SNL.Clients.Office.Excel.Functions.SPG(A140, "SP_VOLUME_AVG_WEEKLY_TO_SHARES_OUT", , "1M")</f>
        <v>1.0477645811400829</v>
      </c>
      <c r="D140" s="5">
        <f>_xll.SNL.Clients.Office.Excel.Functions.SPG(A140, "SP_VOLUME_AVG_WEEKLY_TO_SHARES_OUT", , "3M")</f>
        <v>1.2110429300379211</v>
      </c>
      <c r="E140" s="5">
        <f>_xll.SNL.Clients.Office.Excel.Functions.SPG(A140, "SP_VOLUME_AVG_DAILY_TO_1YR_AVG_DAILY", , "1M")</f>
        <v>94.39</v>
      </c>
      <c r="F140" s="5">
        <f>_xll.SNL.Clients.Office.Excel.Functions.SPG(A140, "SP_VOLUME_AVG_DAILY_TO_1YR_AVG_DAILY", , "3M")</f>
        <v>109.1</v>
      </c>
      <c r="G140" s="9" t="str">
        <f>_xll.SNL.Clients.Office.Excel.Functions.SPG(A140, "IQ_SECTOR")</f>
        <v>Health Care</v>
      </c>
      <c r="H140" s="9" t="str">
        <f>_xll.SNL.Clients.Office.Excel.Functions.SPG(A140, "IQ_INDUSTRY_GROUP")</f>
        <v>Health Care Equipment and Services</v>
      </c>
      <c r="I140" s="9" t="str">
        <f>_xll.SNL.Clients.Office.Excel.Functions.SPG(A140, "IQ_INDUSTRY")</f>
        <v>Health Care Providers and Services</v>
      </c>
      <c r="J140" s="9" t="str">
        <f>_xll.SNL.Clients.Office.Excel.Functions.SPG(A140, "IQ_PRIMARY_INDUSTRY")</f>
        <v>Health Care Services</v>
      </c>
      <c r="K140" s="9" t="str">
        <f>_xll.SNL.Clients.Office.Excel.Functions.SPG(A140, "NAICS_CODE", "Primary")</f>
        <v>62 - Health Care and Social Assistance</v>
      </c>
      <c r="L140" s="9" t="str">
        <f>_xll.SNL.Clients.Office.Excel.Functions.SPG(A140, "SP_TOPICTAG")</f>
        <v>Data Protection; Cloud Infrastructure; Process Automation</v>
      </c>
      <c r="M140" s="5">
        <f>_xll.SNL.Clients.Office.Excel.Functions.SPG(A140, "SP_PCT_SHARES_OWNED_ALL_INSTITUTIONS")</f>
        <v>52.97</v>
      </c>
      <c r="N140" s="9" t="str">
        <f>_xll.SNL.Clients.Office.Excel.Functions.SPG(A140, "RD_CREDIT_RATING_GLOBAL", "Issuer Credit Rating", "Local Currency LT|0")</f>
        <v/>
      </c>
      <c r="O140" s="9" t="str">
        <f>_xll.SNL.Clients.Office.Excel.Functions.SPG(A140, "RD_CWOL_GLOBAL", "Issuer Credit Rating", "Local Currency LT|0")</f>
        <v/>
      </c>
      <c r="P140" s="9" t="str">
        <f>_xll.SNL.Clients.Office.Excel.Functions.SPG(A140, "RD_RATING_ACTION_GLOBAL", "Issuer Credit Rating", "Local Currency LT|0")</f>
        <v/>
      </c>
      <c r="Q140" s="10" t="str">
        <f>_xll.SNL.Clients.Office.Excel.Functions.SPG(A140, "RD_LAST_REVIEW_DATE_GLOBAL", "Issuer Credit Rating", "Local Currency LT")</f>
        <v/>
      </c>
      <c r="R140" s="10" t="str">
        <f>_xll.SNL.Clients.Office.Excel.Functions.SPG(A140, "RD_CREDIT_RATING_DATE_GLOBAL", "Issuer Credit Rating", "Local Currency LT|0")</f>
        <v/>
      </c>
      <c r="S140" s="10" t="str">
        <f>_xll.SNL.Clients.Office.Excel.Functions.SPG(A140, "RD_CREDIT_WATCH_OUTLOOK_DATE_GLOBAL", "Issuer Credit Rating", "Local Currency LT|0")</f>
        <v/>
      </c>
    </row>
    <row r="141" spans="1:19">
      <c r="A141" s="12" t="s">
        <v>1175</v>
      </c>
      <c r="B141" t="str">
        <f>_xll.SNL.Clients.Office.Excel.Functions.SPG(A141,"SP_IPO_DATE")</f>
        <v/>
      </c>
      <c r="C141" s="5">
        <f>_xll.SNL.Clients.Office.Excel.Functions.SPG(A141, "SP_VOLUME_AVG_WEEKLY_TO_SHARES_OUT", , "1M")</f>
        <v>16.461650447004256</v>
      </c>
      <c r="D141" s="5">
        <f>_xll.SNL.Clients.Office.Excel.Functions.SPG(A141, "SP_VOLUME_AVG_WEEKLY_TO_SHARES_OUT", , "3M")</f>
        <v>17.112703780621842</v>
      </c>
      <c r="E141" s="5">
        <f>_xll.SNL.Clients.Office.Excel.Functions.SPG(A141, "SP_VOLUME_AVG_DAILY_TO_1YR_AVG_DAILY", , "1M")</f>
        <v>96.11</v>
      </c>
      <c r="F141" s="5">
        <f>_xll.SNL.Clients.Office.Excel.Functions.SPG(A141, "SP_VOLUME_AVG_DAILY_TO_1YR_AVG_DAILY", , "3M")</f>
        <v>99.91</v>
      </c>
      <c r="G141" s="9" t="str">
        <f>_xll.SNL.Clients.Office.Excel.Functions.SPG(A141, "IQ_SECTOR")</f>
        <v>Consumer Discretionary</v>
      </c>
      <c r="H141" s="9" t="str">
        <f>_xll.SNL.Clients.Office.Excel.Functions.SPG(A141, "IQ_INDUSTRY_GROUP")</f>
        <v>Consumer Services</v>
      </c>
      <c r="I141" s="9" t="str">
        <f>_xll.SNL.Clients.Office.Excel.Functions.SPG(A141, "IQ_INDUSTRY")</f>
        <v>Hotels, Restaurants and Leisure</v>
      </c>
      <c r="J141" s="9" t="str">
        <f>_xll.SNL.Clients.Office.Excel.Functions.SPG(A141, "IQ_PRIMARY_INDUSTRY")</f>
        <v>Restaurants</v>
      </c>
      <c r="K141" s="9" t="str">
        <f>_xll.SNL.Clients.Office.Excel.Functions.SPG(A141, "NAICS_CODE", "Primary")</f>
        <v>72251 - Restaurants and Other Eating Places</v>
      </c>
      <c r="L141" s="9" t="str">
        <f>_xll.SNL.Clients.Office.Excel.Functions.SPG(A141, "SP_TOPICTAG")</f>
        <v>Food Delivery</v>
      </c>
      <c r="M141" s="5">
        <f>_xll.SNL.Clients.Office.Excel.Functions.SPG(A141, "SP_PCT_SHARES_OWNED_ALL_INSTITUTIONS")</f>
        <v>81</v>
      </c>
      <c r="N141" s="9" t="str">
        <f>_xll.SNL.Clients.Office.Excel.Functions.SPG(A141, "RD_CREDIT_RATING_GLOBAL", "Issuer Credit Rating", "Local Currency LT|0")</f>
        <v>NR</v>
      </c>
      <c r="O141" s="9" t="str">
        <f>_xll.SNL.Clients.Office.Excel.Functions.SPG(A141, "RD_CWOL_GLOBAL", "Issuer Credit Rating", "Local Currency LT|0")</f>
        <v>NR</v>
      </c>
      <c r="P141" s="9" t="str">
        <f>_xll.SNL.Clients.Office.Excel.Functions.SPG(A141, "RD_RATING_ACTION_GLOBAL", "Issuer Credit Rating", "Local Currency LT|0")</f>
        <v>Not Rated | CreditWatch/Outlook (08/04/2011)</v>
      </c>
      <c r="Q141" s="10" t="str">
        <f>_xll.SNL.Clients.Office.Excel.Functions.SPG(A141, "RD_LAST_REVIEW_DATE_GLOBAL", "Issuer Credit Rating", "Local Currency LT")</f>
        <v/>
      </c>
      <c r="R141" s="10">
        <f>_xll.SNL.Clients.Office.Excel.Functions.SPG(A141, "RD_CREDIT_RATING_DATE_GLOBAL", "Issuer Credit Rating", "Local Currency LT|0")</f>
        <v>40759</v>
      </c>
      <c r="S141" s="10">
        <f>_xll.SNL.Clients.Office.Excel.Functions.SPG(A141, "RD_CREDIT_WATCH_OUTLOOK_DATE_GLOBAL", "Issuer Credit Rating", "Local Currency LT|0")</f>
        <v>40759</v>
      </c>
    </row>
    <row r="142" spans="1:19">
      <c r="A142" s="12" t="s">
        <v>1176</v>
      </c>
      <c r="B142" t="str">
        <f>_xll.SNL.Clients.Office.Excel.Functions.SPG(A142,"SP_IPO_DATE")</f>
        <v/>
      </c>
      <c r="C142" s="5">
        <f>_xll.SNL.Clients.Office.Excel.Functions.SPG(A142, "SP_VOLUME_AVG_WEEKLY_TO_SHARES_OUT", , "1M")</f>
        <v>6.0499098002024052</v>
      </c>
      <c r="D142" s="5">
        <f>_xll.SNL.Clients.Office.Excel.Functions.SPG(A142, "SP_VOLUME_AVG_WEEKLY_TO_SHARES_OUT", , "3M")</f>
        <v>8.1661514250201055</v>
      </c>
      <c r="E142" s="5">
        <f>_xll.SNL.Clients.Office.Excel.Functions.SPG(A142, "SP_VOLUME_AVG_DAILY_TO_1YR_AVG_DAILY", , "1M")</f>
        <v>86.22</v>
      </c>
      <c r="F142" s="5">
        <f>_xll.SNL.Clients.Office.Excel.Functions.SPG(A142, "SP_VOLUME_AVG_DAILY_TO_1YR_AVG_DAILY", , "3M")</f>
        <v>116.38</v>
      </c>
      <c r="G142" s="9" t="str">
        <f>_xll.SNL.Clients.Office.Excel.Functions.SPG(A142, "IQ_SECTOR")</f>
        <v>Energy</v>
      </c>
      <c r="H142" s="9" t="str">
        <f>_xll.SNL.Clients.Office.Excel.Functions.SPG(A142, "IQ_INDUSTRY_GROUP")</f>
        <v>Energy</v>
      </c>
      <c r="I142" s="9" t="str">
        <f>_xll.SNL.Clients.Office.Excel.Functions.SPG(A142, "IQ_INDUSTRY")</f>
        <v>Oil, Gas and Consumable Fuels</v>
      </c>
      <c r="J142" s="9" t="str">
        <f>_xll.SNL.Clients.Office.Excel.Functions.SPG(A142, "IQ_PRIMARY_INDUSTRY")</f>
        <v>Oil and Gas Exploration and Production</v>
      </c>
      <c r="K142" s="9" t="str">
        <f>_xll.SNL.Clients.Office.Excel.Functions.SPG(A142, "NAICS_CODE", "Primary")</f>
        <v>2111 - Oil and Gas Extraction</v>
      </c>
      <c r="L142" s="9" t="str">
        <f>_xll.SNL.Clients.Office.Excel.Functions.SPG(A142, "SP_TOPICTAG")</f>
        <v/>
      </c>
      <c r="M142" s="5">
        <f>_xll.SNL.Clients.Office.Excel.Functions.SPG(A142, "SP_PCT_SHARES_OWNED_ALL_INSTITUTIONS")</f>
        <v>93.83</v>
      </c>
      <c r="N142" s="9" t="str">
        <f>_xll.SNL.Clients.Office.Excel.Functions.SPG(A142, "RD_CREDIT_RATING_GLOBAL", "Issuer Credit Rating", "Local Currency LT|0")</f>
        <v>B+</v>
      </c>
      <c r="O142" s="9" t="str">
        <f>_xll.SNL.Clients.Office.Excel.Functions.SPG(A142, "RD_CWOL_GLOBAL", "Issuer Credit Rating", "Local Currency LT|0")</f>
        <v>Positive</v>
      </c>
      <c r="P142" s="9" t="str">
        <f>_xll.SNL.Clients.Office.Excel.Functions.SPG(A142, "RD_RATING_ACTION_GLOBAL", "Issuer Credit Rating", "Local Currency LT|0")</f>
        <v>CreditWatch/Outlook (05/20/2024)</v>
      </c>
      <c r="Q142" s="10">
        <f>_xll.SNL.Clients.Office.Excel.Functions.SPG(A142, "RD_LAST_REVIEW_DATE_GLOBAL", "Issuer Credit Rating", "Local Currency LT")</f>
        <v>45691</v>
      </c>
      <c r="R142" s="10">
        <f>_xll.SNL.Clients.Office.Excel.Functions.SPG(A142, "RD_CREDIT_RATING_DATE_GLOBAL", "Issuer Credit Rating", "Local Currency LT|0")</f>
        <v>45118</v>
      </c>
      <c r="S142" s="10">
        <f>_xll.SNL.Clients.Office.Excel.Functions.SPG(A142, "RD_CREDIT_WATCH_OUTLOOK_DATE_GLOBAL", "Issuer Credit Rating", "Local Currency LT|0")</f>
        <v>45432</v>
      </c>
    </row>
    <row r="143" spans="1:19">
      <c r="A143" s="12" t="s">
        <v>1177</v>
      </c>
      <c r="B143" s="10">
        <f>_xll.SNL.Clients.Office.Excel.Functions.SPG(A143,"SP_IPO_DATE")</f>
        <v>35123</v>
      </c>
      <c r="C143" s="5">
        <f>_xll.SNL.Clients.Office.Excel.Functions.SPG(A143, "SP_VOLUME_AVG_WEEKLY_TO_SHARES_OUT", , "1M")</f>
        <v>5.6655713613007057</v>
      </c>
      <c r="D143" s="5">
        <f>_xll.SNL.Clients.Office.Excel.Functions.SPG(A143, "SP_VOLUME_AVG_WEEKLY_TO_SHARES_OUT", , "3M")</f>
        <v>4.3650494206121175</v>
      </c>
      <c r="E143" s="5">
        <f>_xll.SNL.Clients.Office.Excel.Functions.SPG(A143, "SP_VOLUME_AVG_DAILY_TO_1YR_AVG_DAILY", , "1M")</f>
        <v>124.42</v>
      </c>
      <c r="F143" s="5">
        <f>_xll.SNL.Clients.Office.Excel.Functions.SPG(A143, "SP_VOLUME_AVG_DAILY_TO_1YR_AVG_DAILY", , "3M")</f>
        <v>95.86</v>
      </c>
      <c r="G143" s="9" t="str">
        <f>_xll.SNL.Clients.Office.Excel.Functions.SPG(A143, "IQ_SECTOR")</f>
        <v>Industrials</v>
      </c>
      <c r="H143" s="9" t="str">
        <f>_xll.SNL.Clients.Office.Excel.Functions.SPG(A143, "IQ_INDUSTRY_GROUP")</f>
        <v>Commercial and Professional Services</v>
      </c>
      <c r="I143" s="9" t="str">
        <f>_xll.SNL.Clients.Office.Excel.Functions.SPG(A143, "IQ_INDUSTRY")</f>
        <v>Professional Services</v>
      </c>
      <c r="J143" s="9" t="str">
        <f>_xll.SNL.Clients.Office.Excel.Functions.SPG(A143, "IQ_PRIMARY_INDUSTRY")</f>
        <v>Data Processing and Outsourced Services</v>
      </c>
      <c r="K143" s="9" t="str">
        <f>_xll.SNL.Clients.Office.Excel.Functions.SPG(A143, "NAICS_CODE", "Primary")</f>
        <v>518210 - Computing Infrastructure Providers, Data Processing, Web Hosting, and Related Services</v>
      </c>
      <c r="L143" s="9" t="str">
        <f>_xll.SNL.Clients.Office.Excel.Functions.SPG(A143, "SP_TOPICTAG")</f>
        <v>Software Development; Cloud Management; Data Integration; Data Protection; Cloud Infrastructure; Cloud Security; Process Automation</v>
      </c>
      <c r="M143" s="5">
        <f>_xll.SNL.Clients.Office.Excel.Functions.SPG(A143, "SP_PCT_SHARES_OWNED_ALL_INSTITUTIONS")</f>
        <v>108.52</v>
      </c>
      <c r="N143" s="9" t="str">
        <f>_xll.SNL.Clients.Office.Excel.Functions.SPG(A143, "RD_CREDIT_RATING_GLOBAL", "Issuer Credit Rating", "Local Currency LT|0")</f>
        <v>BB+</v>
      </c>
      <c r="O143" s="9" t="str">
        <f>_xll.SNL.Clients.Office.Excel.Functions.SPG(A143, "RD_CWOL_GLOBAL", "Issuer Credit Rating", "Local Currency LT|0")</f>
        <v>Stable</v>
      </c>
      <c r="P143" s="9" t="str">
        <f>_xll.SNL.Clients.Office.Excel.Functions.SPG(A143, "RD_RATING_ACTION_GLOBAL", "Issuer Credit Rating", "Local Currency LT|0")</f>
        <v>Upgrade | CreditWatch/Outlook (12/10/2013)</v>
      </c>
      <c r="Q143" s="10">
        <f>_xll.SNL.Clients.Office.Excel.Functions.SPG(A143, "RD_LAST_REVIEW_DATE_GLOBAL", "Issuer Credit Rating", "Local Currency LT")</f>
        <v>45538</v>
      </c>
      <c r="R143" s="10">
        <f>_xll.SNL.Clients.Office.Excel.Functions.SPG(A143, "RD_CREDIT_RATING_DATE_GLOBAL", "Issuer Credit Rating", "Local Currency LT|0")</f>
        <v>41618</v>
      </c>
      <c r="S143" s="10">
        <f>_xll.SNL.Clients.Office.Excel.Functions.SPG(A143, "RD_CREDIT_WATCH_OUTLOOK_DATE_GLOBAL", "Issuer Credit Rating", "Local Currency LT|0")</f>
        <v>41618</v>
      </c>
    </row>
    <row r="144" spans="1:19">
      <c r="A144" s="12" t="s">
        <v>1178</v>
      </c>
      <c r="B144" t="str">
        <f>_xll.SNL.Clients.Office.Excel.Functions.SPG(A144,"SP_IPO_DATE")</f>
        <v/>
      </c>
      <c r="C144" s="5">
        <f>_xll.SNL.Clients.Office.Excel.Functions.SPG(A144, "SP_VOLUME_AVG_WEEKLY_TO_SHARES_OUT", , "1M")</f>
        <v>3.9390366170373183</v>
      </c>
      <c r="D144" s="5">
        <f>_xll.SNL.Clients.Office.Excel.Functions.SPG(A144, "SP_VOLUME_AVG_WEEKLY_TO_SHARES_OUT", , "3M")</f>
        <v>3.118497435243345</v>
      </c>
      <c r="E144" s="5">
        <f>_xll.SNL.Clients.Office.Excel.Functions.SPG(A144, "SP_VOLUME_AVG_DAILY_TO_1YR_AVG_DAILY", , "1M")</f>
        <v>106.19</v>
      </c>
      <c r="F144" s="5">
        <f>_xll.SNL.Clients.Office.Excel.Functions.SPG(A144, "SP_VOLUME_AVG_DAILY_TO_1YR_AVG_DAILY", , "3M")</f>
        <v>84.07</v>
      </c>
      <c r="G144" s="9" t="str">
        <f>_xll.SNL.Clients.Office.Excel.Functions.SPG(A144, "IQ_SECTOR")</f>
        <v>Industrials</v>
      </c>
      <c r="H144" s="9" t="str">
        <f>_xll.SNL.Clients.Office.Excel.Functions.SPG(A144, "IQ_INDUSTRY_GROUP")</f>
        <v>Capital Goods</v>
      </c>
      <c r="I144" s="9" t="str">
        <f>_xll.SNL.Clients.Office.Excel.Functions.SPG(A144, "IQ_INDUSTRY")</f>
        <v>Building Products</v>
      </c>
      <c r="J144" s="9" t="str">
        <f>_xll.SNL.Clients.Office.Excel.Functions.SPG(A144, "IQ_PRIMARY_INDUSTRY")</f>
        <v>Building Products</v>
      </c>
      <c r="K144" s="9" t="str">
        <f>_xll.SNL.Clients.Office.Excel.Functions.SPG(A144, "NAICS_CODE", "Primary")</f>
        <v>3334 - Ventilation, Heating, Air-Conditioning, and Commercial Refrigeration Equipment Manufacturing</v>
      </c>
      <c r="L144" s="9" t="str">
        <f>_xll.SNL.Clients.Office.Excel.Functions.SPG(A144, "SP_TOPICTAG")</f>
        <v>Energy Management; Industrial Automation; Water Purification; CleanTech</v>
      </c>
      <c r="M144" s="5">
        <f>_xll.SNL.Clients.Office.Excel.Functions.SPG(A144, "SP_PCT_SHARES_OWNED_ALL_INSTITUTIONS")</f>
        <v>92.51</v>
      </c>
      <c r="N144" s="9" t="str">
        <f>_xll.SNL.Clients.Office.Excel.Functions.SPG(A144, "RD_CREDIT_RATING_GLOBAL", "Issuer Credit Rating", "Local Currency LT|0")</f>
        <v/>
      </c>
      <c r="O144" s="9" t="str">
        <f>_xll.SNL.Clients.Office.Excel.Functions.SPG(A144, "RD_CWOL_GLOBAL", "Issuer Credit Rating", "Local Currency LT|0")</f>
        <v/>
      </c>
      <c r="P144" s="9" t="str">
        <f>_xll.SNL.Clients.Office.Excel.Functions.SPG(A144, "RD_RATING_ACTION_GLOBAL", "Issuer Credit Rating", "Local Currency LT|0")</f>
        <v/>
      </c>
      <c r="Q144" s="10" t="str">
        <f>_xll.SNL.Clients.Office.Excel.Functions.SPG(A144, "RD_LAST_REVIEW_DATE_GLOBAL", "Issuer Credit Rating", "Local Currency LT")</f>
        <v/>
      </c>
      <c r="R144" s="10" t="str">
        <f>_xll.SNL.Clients.Office.Excel.Functions.SPG(A144, "RD_CREDIT_RATING_DATE_GLOBAL", "Issuer Credit Rating", "Local Currency LT|0")</f>
        <v/>
      </c>
      <c r="S144" s="10" t="str">
        <f>_xll.SNL.Clients.Office.Excel.Functions.SPG(A144, "RD_CREDIT_WATCH_OUTLOOK_DATE_GLOBAL", "Issuer Credit Rating", "Local Currency LT|0")</f>
        <v/>
      </c>
    </row>
    <row r="145" spans="1:19">
      <c r="A145" s="12" t="s">
        <v>1179</v>
      </c>
      <c r="B145" t="str">
        <f>_xll.SNL.Clients.Office.Excel.Functions.SPG(A145,"SP_IPO_DATE")</f>
        <v/>
      </c>
      <c r="C145" s="5">
        <f>_xll.SNL.Clients.Office.Excel.Functions.SPG(A145, "SP_VOLUME_AVG_WEEKLY_TO_SHARES_OUT", , "1M")</f>
        <v>2.5525094859055115</v>
      </c>
      <c r="D145" s="5">
        <f>_xll.SNL.Clients.Office.Excel.Functions.SPG(A145, "SP_VOLUME_AVG_WEEKLY_TO_SHARES_OUT", , "3M")</f>
        <v>2.5023843783945705</v>
      </c>
      <c r="E145" s="5">
        <f>_xll.SNL.Clients.Office.Excel.Functions.SPG(A145, "SP_VOLUME_AVG_DAILY_TO_1YR_AVG_DAILY", , "1M")</f>
        <v>105.3</v>
      </c>
      <c r="F145" s="5">
        <f>_xll.SNL.Clients.Office.Excel.Functions.SPG(A145, "SP_VOLUME_AVG_DAILY_TO_1YR_AVG_DAILY", , "3M")</f>
        <v>103.23</v>
      </c>
      <c r="G145" s="9" t="str">
        <f>_xll.SNL.Clients.Office.Excel.Functions.SPG(A145, "IQ_SECTOR")</f>
        <v>Information Technology</v>
      </c>
      <c r="H145" s="9" t="str">
        <f>_xll.SNL.Clients.Office.Excel.Functions.SPG(A145, "IQ_INDUSTRY_GROUP")</f>
        <v>Technology Hardware and Equipment</v>
      </c>
      <c r="I145" s="9" t="str">
        <f>_xll.SNL.Clients.Office.Excel.Functions.SPG(A145, "IQ_INDUSTRY")</f>
        <v>Electronic Equipment, Instruments and Components</v>
      </c>
      <c r="J145" s="9" t="str">
        <f>_xll.SNL.Clients.Office.Excel.Functions.SPG(A145, "IQ_PRIMARY_INDUSTRY")</f>
        <v>Electronic Manufacturing Services</v>
      </c>
      <c r="K145" s="9" t="str">
        <f>_xll.SNL.Clients.Office.Excel.Functions.SPG(A145, "NAICS_CODE", "Primary")</f>
        <v>334419 - Other Electronic Component Manufacturing</v>
      </c>
      <c r="L145" s="9" t="str">
        <f>_xll.SNL.Clients.Office.Excel.Functions.SPG(A145, "SP_TOPICTAG")</f>
        <v>Industrial Automation; Sensors; Smart Energy</v>
      </c>
      <c r="M145" s="5">
        <f>_xll.SNL.Clients.Office.Excel.Functions.SPG(A145, "SP_PCT_SHARES_OWNED_ALL_INSTITUTIONS")</f>
        <v>99.72</v>
      </c>
      <c r="N145" s="9" t="str">
        <f>_xll.SNL.Clients.Office.Excel.Functions.SPG(A145, "RD_CREDIT_RATING_GLOBAL", "Issuer Credit Rating", "Local Currency LT|0")</f>
        <v/>
      </c>
      <c r="O145" s="9" t="str">
        <f>_xll.SNL.Clients.Office.Excel.Functions.SPG(A145, "RD_CWOL_GLOBAL", "Issuer Credit Rating", "Local Currency LT|0")</f>
        <v/>
      </c>
      <c r="P145" s="9" t="str">
        <f>_xll.SNL.Clients.Office.Excel.Functions.SPG(A145, "RD_RATING_ACTION_GLOBAL", "Issuer Credit Rating", "Local Currency LT|0")</f>
        <v/>
      </c>
      <c r="Q145" s="10" t="str">
        <f>_xll.SNL.Clients.Office.Excel.Functions.SPG(A145, "RD_LAST_REVIEW_DATE_GLOBAL", "Issuer Credit Rating", "Local Currency LT")</f>
        <v/>
      </c>
      <c r="R145" s="10" t="str">
        <f>_xll.SNL.Clients.Office.Excel.Functions.SPG(A145, "RD_CREDIT_RATING_DATE_GLOBAL", "Issuer Credit Rating", "Local Currency LT|0")</f>
        <v/>
      </c>
      <c r="S145" s="10" t="str">
        <f>_xll.SNL.Clients.Office.Excel.Functions.SPG(A145, "RD_CREDIT_WATCH_OUTLOOK_DATE_GLOBAL", "Issuer Credit Rating", "Local Currency LT|0")</f>
        <v/>
      </c>
    </row>
    <row r="146" spans="1:19">
      <c r="A146" s="12" t="s">
        <v>1180</v>
      </c>
      <c r="B146" t="str">
        <f>_xll.SNL.Clients.Office.Excel.Functions.SPG(A146,"SP_IPO_DATE")</f>
        <v/>
      </c>
      <c r="C146" s="5">
        <f>_xll.SNL.Clients.Office.Excel.Functions.SPG(A146, "SP_VOLUME_AVG_WEEKLY_TO_SHARES_OUT", , "1M")</f>
        <v>2.322807296244771</v>
      </c>
      <c r="D146" s="5">
        <f>_xll.SNL.Clients.Office.Excel.Functions.SPG(A146, "SP_VOLUME_AVG_WEEKLY_TO_SHARES_OUT", , "3M")</f>
        <v>2.8662941352423661</v>
      </c>
      <c r="E146" s="5">
        <f>_xll.SNL.Clients.Office.Excel.Functions.SPG(A146, "SP_VOLUME_AVG_DAILY_TO_1YR_AVG_DAILY", , "1M")</f>
        <v>62.63</v>
      </c>
      <c r="F146" s="5">
        <f>_xll.SNL.Clients.Office.Excel.Functions.SPG(A146, "SP_VOLUME_AVG_DAILY_TO_1YR_AVG_DAILY", , "3M")</f>
        <v>77.290000000000006</v>
      </c>
      <c r="G146" s="9" t="str">
        <f>_xll.SNL.Clients.Office.Excel.Functions.SPG(A146, "IQ_SECTOR")</f>
        <v>Real Estate</v>
      </c>
      <c r="H146" s="9" t="str">
        <f>_xll.SNL.Clients.Office.Excel.Functions.SPG(A146, "IQ_INDUSTRY_GROUP")</f>
        <v>Equity Real Estate Investment Trusts (REITs)</v>
      </c>
      <c r="I146" s="9" t="str">
        <f>_xll.SNL.Clients.Office.Excel.Functions.SPG(A146, "IQ_INDUSTRY")</f>
        <v>Retail REITs</v>
      </c>
      <c r="J146" s="9" t="str">
        <f>_xll.SNL.Clients.Office.Excel.Functions.SPG(A146, "IQ_PRIMARY_INDUSTRY")</f>
        <v>Retail REITs</v>
      </c>
      <c r="K146" s="9" t="str">
        <f>_xll.SNL.Clients.Office.Excel.Functions.SPG(A146, "NAICS_CODE", "Primary")</f>
        <v>531120 - Lessors of Nonresidential Buildings (except Miniwarehouses)</v>
      </c>
      <c r="L146" s="9" t="str">
        <f>_xll.SNL.Clients.Office.Excel.Functions.SPG(A146, "SP_TOPICTAG")</f>
        <v/>
      </c>
      <c r="M146" s="5">
        <f>_xll.SNL.Clients.Office.Excel.Functions.SPG(A146, "SP_PCT_SHARES_OWNED_ALL_INSTITUTIONS")</f>
        <v>71.03</v>
      </c>
      <c r="N146" s="9" t="str">
        <f>_xll.SNL.Clients.Office.Excel.Functions.SPG(A146, "RD_CREDIT_RATING_GLOBAL", "Issuer Credit Rating", "Local Currency LT|0")</f>
        <v/>
      </c>
      <c r="O146" s="9" t="str">
        <f>_xll.SNL.Clients.Office.Excel.Functions.SPG(A146, "RD_CWOL_GLOBAL", "Issuer Credit Rating", "Local Currency LT|0")</f>
        <v/>
      </c>
      <c r="P146" s="9" t="str">
        <f>_xll.SNL.Clients.Office.Excel.Functions.SPG(A146, "RD_RATING_ACTION_GLOBAL", "Issuer Credit Rating", "Local Currency LT|0")</f>
        <v/>
      </c>
      <c r="Q146" s="10" t="str">
        <f>_xll.SNL.Clients.Office.Excel.Functions.SPG(A146, "RD_LAST_REVIEW_DATE_GLOBAL", "Issuer Credit Rating", "Local Currency LT")</f>
        <v/>
      </c>
      <c r="R146" s="10" t="str">
        <f>_xll.SNL.Clients.Office.Excel.Functions.SPG(A146, "RD_CREDIT_RATING_DATE_GLOBAL", "Issuer Credit Rating", "Local Currency LT|0")</f>
        <v/>
      </c>
      <c r="S146" s="10" t="str">
        <f>_xll.SNL.Clients.Office.Excel.Functions.SPG(A146, "RD_CREDIT_WATCH_OUTLOOK_DATE_GLOBAL", "Issuer Credit Rating", "Local Currency LT|0")</f>
        <v/>
      </c>
    </row>
    <row r="147" spans="1:19">
      <c r="A147" s="12" t="s">
        <v>1181</v>
      </c>
      <c r="B147" s="10">
        <f>_xll.SNL.Clients.Office.Excel.Functions.SPG(A147,"SP_IPO_DATE")</f>
        <v>43313</v>
      </c>
      <c r="C147" s="5">
        <f>_xll.SNL.Clients.Office.Excel.Functions.SPG(A147, "SP_VOLUME_AVG_WEEKLY_TO_SHARES_OUT", , "1M")</f>
        <v>3.1903222429145375</v>
      </c>
      <c r="D147" s="5">
        <f>_xll.SNL.Clients.Office.Excel.Functions.SPG(A147, "SP_VOLUME_AVG_WEEKLY_TO_SHARES_OUT", , "3M")</f>
        <v>3.1532024625114055</v>
      </c>
      <c r="E147" s="5">
        <f>_xll.SNL.Clients.Office.Excel.Functions.SPG(A147, "SP_VOLUME_AVG_DAILY_TO_1YR_AVG_DAILY", , "1M")</f>
        <v>70.41</v>
      </c>
      <c r="F147" s="5">
        <f>_xll.SNL.Clients.Office.Excel.Functions.SPG(A147, "SP_VOLUME_AVG_DAILY_TO_1YR_AVG_DAILY", , "3M")</f>
        <v>69.599999999999994</v>
      </c>
      <c r="G147" s="9" t="str">
        <f>_xll.SNL.Clients.Office.Excel.Functions.SPG(A147, "IQ_SECTOR")</f>
        <v>Real Estate</v>
      </c>
      <c r="H147" s="9" t="str">
        <f>_xll.SNL.Clients.Office.Excel.Functions.SPG(A147, "IQ_INDUSTRY_GROUP")</f>
        <v>Real Estate Management and Development</v>
      </c>
      <c r="I147" s="9" t="str">
        <f>_xll.SNL.Clients.Office.Excel.Functions.SPG(A147, "IQ_INDUSTRY")</f>
        <v>Real Estate Management and Development</v>
      </c>
      <c r="J147" s="9" t="str">
        <f>_xll.SNL.Clients.Office.Excel.Functions.SPG(A147, "IQ_PRIMARY_INDUSTRY")</f>
        <v>Real Estate Services</v>
      </c>
      <c r="K147" s="9" t="str">
        <f>_xll.SNL.Clients.Office.Excel.Functions.SPG(A147, "NAICS_CODE", "Primary")</f>
        <v>5313 - Activities Related to Real Estate</v>
      </c>
      <c r="L147" s="9" t="str">
        <f>_xll.SNL.Clients.Office.Excel.Functions.SPG(A147, "SP_TOPICTAG")</f>
        <v>Real Estate Technology</v>
      </c>
      <c r="M147" s="5">
        <f>_xll.SNL.Clients.Office.Excel.Functions.SPG(A147, "SP_PCT_SHARES_OWNED_ALL_INSTITUTIONS")</f>
        <v>100.86</v>
      </c>
      <c r="N147" s="9" t="str">
        <f>_xll.SNL.Clients.Office.Excel.Functions.SPG(A147, "RD_CREDIT_RATING_GLOBAL", "Issuer Credit Rating", "Local Currency LT|0")</f>
        <v>BB-</v>
      </c>
      <c r="O147" s="9" t="str">
        <f>_xll.SNL.Clients.Office.Excel.Functions.SPG(A147, "RD_CWOL_GLOBAL", "Issuer Credit Rating", "Local Currency LT|0")</f>
        <v>Negative</v>
      </c>
      <c r="P147" s="9" t="str">
        <f>_xll.SNL.Clients.Office.Excel.Functions.SPG(A147, "RD_RATING_ACTION_GLOBAL", "Issuer Credit Rating", "Local Currency LT|0")</f>
        <v>Downgrade | CreditWatch/Outlook (01/12/2024)</v>
      </c>
      <c r="Q147" s="10">
        <f>_xll.SNL.Clients.Office.Excel.Functions.SPG(A147, "RD_LAST_REVIEW_DATE_GLOBAL", "Issuer Credit Rating", "Local Currency LT")</f>
        <v>45484</v>
      </c>
      <c r="R147" s="10">
        <f>_xll.SNL.Clients.Office.Excel.Functions.SPG(A147, "RD_CREDIT_RATING_DATE_GLOBAL", "Issuer Credit Rating", "Local Currency LT|0")</f>
        <v>45303</v>
      </c>
      <c r="S147" s="10">
        <f>_xll.SNL.Clients.Office.Excel.Functions.SPG(A147, "RD_CREDIT_WATCH_OUTLOOK_DATE_GLOBAL", "Issuer Credit Rating", "Local Currency LT|0")</f>
        <v>45303</v>
      </c>
    </row>
    <row r="148" spans="1:19">
      <c r="A148" s="12" t="s">
        <v>1182</v>
      </c>
      <c r="B148" t="str">
        <f>_xll.SNL.Clients.Office.Excel.Functions.SPG(A148,"SP_IPO_DATE")</f>
        <v/>
      </c>
      <c r="C148" s="5">
        <f>_xll.SNL.Clients.Office.Excel.Functions.SPG(A148, "SP_VOLUME_AVG_WEEKLY_TO_SHARES_OUT", , "1M")</f>
        <v>5.6367623200827293</v>
      </c>
      <c r="D148" s="5">
        <f>_xll.SNL.Clients.Office.Excel.Functions.SPG(A148, "SP_VOLUME_AVG_WEEKLY_TO_SHARES_OUT", , "3M")</f>
        <v>5.5544329893166458</v>
      </c>
      <c r="E148" s="5">
        <f>_xll.SNL.Clients.Office.Excel.Functions.SPG(A148, "SP_VOLUME_AVG_DAILY_TO_1YR_AVG_DAILY", , "1M")</f>
        <v>96.38</v>
      </c>
      <c r="F148" s="5">
        <f>_xll.SNL.Clients.Office.Excel.Functions.SPG(A148, "SP_VOLUME_AVG_DAILY_TO_1YR_AVG_DAILY", , "3M")</f>
        <v>94.97</v>
      </c>
      <c r="G148" s="9" t="str">
        <f>_xll.SNL.Clients.Office.Excel.Functions.SPG(A148, "IQ_SECTOR")</f>
        <v>Financials</v>
      </c>
      <c r="H148" s="9" t="str">
        <f>_xll.SNL.Clients.Office.Excel.Functions.SPG(A148, "IQ_INDUSTRY_GROUP")</f>
        <v>Banks</v>
      </c>
      <c r="I148" s="9" t="str">
        <f>_xll.SNL.Clients.Office.Excel.Functions.SPG(A148, "IQ_INDUSTRY")</f>
        <v>Banks</v>
      </c>
      <c r="J148" s="9" t="str">
        <f>_xll.SNL.Clients.Office.Excel.Functions.SPG(A148, "IQ_PRIMARY_INDUSTRY")</f>
        <v>Regional Banks</v>
      </c>
      <c r="K148" s="9" t="str">
        <f>_xll.SNL.Clients.Office.Excel.Functions.SPG(A148, "NAICS_CODE", "Primary")</f>
        <v>52211 - Commercial Banking</v>
      </c>
      <c r="L148" s="9" t="str">
        <f>_xll.SNL.Clients.Office.Excel.Functions.SPG(A148, "SP_TOPICTAG")</f>
        <v>Consumer Lending; Fintech; Blockchain; Digital Brokerage; Banking as a Service</v>
      </c>
      <c r="M148" s="5">
        <f>_xll.SNL.Clients.Office.Excel.Functions.SPG(A148, "SP_PCT_SHARES_OWNED_ALL_INSTITUTIONS")</f>
        <v>90.97</v>
      </c>
      <c r="N148" s="9" t="str">
        <f>_xll.SNL.Clients.Office.Excel.Functions.SPG(A148, "RD_CREDIT_RATING_GLOBAL", "Issuer Credit Rating", "Local Currency LT|0")</f>
        <v/>
      </c>
      <c r="O148" s="9" t="str">
        <f>_xll.SNL.Clients.Office.Excel.Functions.SPG(A148, "RD_CWOL_GLOBAL", "Issuer Credit Rating", "Local Currency LT|0")</f>
        <v/>
      </c>
      <c r="P148" s="9" t="str">
        <f>_xll.SNL.Clients.Office.Excel.Functions.SPG(A148, "RD_RATING_ACTION_GLOBAL", "Issuer Credit Rating", "Local Currency LT|0")</f>
        <v/>
      </c>
      <c r="Q148" s="10" t="str">
        <f>_xll.SNL.Clients.Office.Excel.Functions.SPG(A148, "RD_LAST_REVIEW_DATE_GLOBAL", "Issuer Credit Rating", "Local Currency LT")</f>
        <v/>
      </c>
      <c r="R148" s="10" t="str">
        <f>_xll.SNL.Clients.Office.Excel.Functions.SPG(A148, "RD_CREDIT_RATING_DATE_GLOBAL", "Issuer Credit Rating", "Local Currency LT|0")</f>
        <v/>
      </c>
      <c r="S148" s="10" t="str">
        <f>_xll.SNL.Clients.Office.Excel.Functions.SPG(A148, "RD_CREDIT_WATCH_OUTLOOK_DATE_GLOBAL", "Issuer Credit Rating", "Local Currency LT|0")</f>
        <v/>
      </c>
    </row>
    <row r="149" spans="1:19">
      <c r="A149" s="12" t="s">
        <v>1183</v>
      </c>
      <c r="B149" t="str">
        <f>_xll.SNL.Clients.Office.Excel.Functions.SPG(A149,"SP_IPO_DATE")</f>
        <v/>
      </c>
      <c r="C149" s="5">
        <f>_xll.SNL.Clients.Office.Excel.Functions.SPG(A149, "SP_VOLUME_AVG_WEEKLY_TO_SHARES_OUT", , "1M")</f>
        <v>2.8572120036052455</v>
      </c>
      <c r="D149" s="5">
        <f>_xll.SNL.Clients.Office.Excel.Functions.SPG(A149, "SP_VOLUME_AVG_WEEKLY_TO_SHARES_OUT", , "3M")</f>
        <v>3.0301827885708366</v>
      </c>
      <c r="E149" s="5">
        <f>_xll.SNL.Clients.Office.Excel.Functions.SPG(A149, "SP_VOLUME_AVG_DAILY_TO_1YR_AVG_DAILY", , "1M")</f>
        <v>97.34</v>
      </c>
      <c r="F149" s="5">
        <f>_xll.SNL.Clients.Office.Excel.Functions.SPG(A149, "SP_VOLUME_AVG_DAILY_TO_1YR_AVG_DAILY", , "3M")</f>
        <v>103.23</v>
      </c>
      <c r="G149" s="9" t="str">
        <f>_xll.SNL.Clients.Office.Excel.Functions.SPG(A149, "IQ_SECTOR")</f>
        <v>Financials</v>
      </c>
      <c r="H149" s="9" t="str">
        <f>_xll.SNL.Clients.Office.Excel.Functions.SPG(A149, "IQ_INDUSTRY_GROUP")</f>
        <v>Banks</v>
      </c>
      <c r="I149" s="9" t="str">
        <f>_xll.SNL.Clients.Office.Excel.Functions.SPG(A149, "IQ_INDUSTRY")</f>
        <v>Banks</v>
      </c>
      <c r="J149" s="9" t="str">
        <f>_xll.SNL.Clients.Office.Excel.Functions.SPG(A149, "IQ_PRIMARY_INDUSTRY")</f>
        <v>Regional Banks</v>
      </c>
      <c r="K149" s="9" t="str">
        <f>_xll.SNL.Clients.Office.Excel.Functions.SPG(A149, "NAICS_CODE", "Primary")</f>
        <v>522110 - Commercial Banking</v>
      </c>
      <c r="L149" s="9" t="str">
        <f>_xll.SNL.Clients.Office.Excel.Functions.SPG(A149, "SP_TOPICTAG")</f>
        <v>Consumer Lending</v>
      </c>
      <c r="M149" s="5">
        <f>_xll.SNL.Clients.Office.Excel.Functions.SPG(A149, "SP_PCT_SHARES_OWNED_ALL_INSTITUTIONS")</f>
        <v>73.569999999999993</v>
      </c>
      <c r="N149" s="9" t="str">
        <f>_xll.SNL.Clients.Office.Excel.Functions.SPG(A149, "RD_CREDIT_RATING_GLOBAL", "Issuer Credit Rating", "Local Currency LT|0")</f>
        <v/>
      </c>
      <c r="O149" s="9" t="str">
        <f>_xll.SNL.Clients.Office.Excel.Functions.SPG(A149, "RD_CWOL_GLOBAL", "Issuer Credit Rating", "Local Currency LT|0")</f>
        <v/>
      </c>
      <c r="P149" s="9" t="str">
        <f>_xll.SNL.Clients.Office.Excel.Functions.SPG(A149, "RD_RATING_ACTION_GLOBAL", "Issuer Credit Rating", "Local Currency LT|0")</f>
        <v/>
      </c>
      <c r="Q149" s="10" t="str">
        <f>_xll.SNL.Clients.Office.Excel.Functions.SPG(A149, "RD_LAST_REVIEW_DATE_GLOBAL", "Issuer Credit Rating", "Local Currency LT")</f>
        <v/>
      </c>
      <c r="R149" s="10" t="str">
        <f>_xll.SNL.Clients.Office.Excel.Functions.SPG(A149, "RD_CREDIT_RATING_DATE_GLOBAL", "Issuer Credit Rating", "Local Currency LT|0")</f>
        <v/>
      </c>
      <c r="S149" s="10" t="str">
        <f>_xll.SNL.Clients.Office.Excel.Functions.SPG(A149, "RD_CREDIT_WATCH_OUTLOOK_DATE_GLOBAL", "Issuer Credit Rating", "Local Currency LT|0")</f>
        <v/>
      </c>
    </row>
    <row r="150" spans="1:19">
      <c r="A150" s="12" t="s">
        <v>1184</v>
      </c>
      <c r="B150" t="str">
        <f>_xll.SNL.Clients.Office.Excel.Functions.SPG(A150,"SP_IPO_DATE")</f>
        <v/>
      </c>
      <c r="C150" s="5">
        <f>_xll.SNL.Clients.Office.Excel.Functions.SPG(A150, "SP_VOLUME_AVG_WEEKLY_TO_SHARES_OUT", , "1M")</f>
        <v>4.0511115095083312</v>
      </c>
      <c r="D150" s="5">
        <f>_xll.SNL.Clients.Office.Excel.Functions.SPG(A150, "SP_VOLUME_AVG_WEEKLY_TO_SHARES_OUT", , "3M")</f>
        <v>6.4719636160952154</v>
      </c>
      <c r="E150" s="5">
        <f>_xll.SNL.Clients.Office.Excel.Functions.SPG(A150, "SP_VOLUME_AVG_DAILY_TO_1YR_AVG_DAILY", , "1M")</f>
        <v>68.06</v>
      </c>
      <c r="F150" s="5">
        <f>_xll.SNL.Clients.Office.Excel.Functions.SPG(A150, "SP_VOLUME_AVG_DAILY_TO_1YR_AVG_DAILY", , "3M")</f>
        <v>108.74</v>
      </c>
      <c r="G150" s="9" t="str">
        <f>_xll.SNL.Clients.Office.Excel.Functions.SPG(A150, "IQ_SECTOR")</f>
        <v>Energy</v>
      </c>
      <c r="H150" s="9" t="str">
        <f>_xll.SNL.Clients.Office.Excel.Functions.SPG(A150, "IQ_INDUSTRY_GROUP")</f>
        <v>Energy</v>
      </c>
      <c r="I150" s="9" t="str">
        <f>_xll.SNL.Clients.Office.Excel.Functions.SPG(A150, "IQ_INDUSTRY")</f>
        <v>Oil, Gas and Consumable Fuels</v>
      </c>
      <c r="J150" s="9" t="str">
        <f>_xll.SNL.Clients.Office.Excel.Functions.SPG(A150, "IQ_PRIMARY_INDUSTRY")</f>
        <v>Oil and Gas Refining and Marketing</v>
      </c>
      <c r="K150" s="9" t="str">
        <f>_xll.SNL.Clients.Office.Excel.Functions.SPG(A150, "NAICS_CODE", "Primary")</f>
        <v>324110 - Petroleum Refineries</v>
      </c>
      <c r="L150" s="9" t="str">
        <f>_xll.SNL.Clients.Office.Excel.Functions.SPG(A150, "SP_TOPICTAG")</f>
        <v>Environmental Engineering; Farming; Horticulture; CleanTech; Biofuel</v>
      </c>
      <c r="M150" s="5">
        <f>_xll.SNL.Clients.Office.Excel.Functions.SPG(A150, "SP_PCT_SHARES_OWNED_ALL_INSTITUTIONS")</f>
        <v>97.17</v>
      </c>
      <c r="N150" s="9" t="str">
        <f>_xll.SNL.Clients.Office.Excel.Functions.SPG(A150, "RD_CREDIT_RATING_GLOBAL", "Issuer Credit Rating", "Local Currency LT|0")</f>
        <v>B+</v>
      </c>
      <c r="O150" s="9" t="str">
        <f>_xll.SNL.Clients.Office.Excel.Functions.SPG(A150, "RD_CWOL_GLOBAL", "Issuer Credit Rating", "Local Currency LT|0")</f>
        <v>Negative</v>
      </c>
      <c r="P150" s="9" t="str">
        <f>_xll.SNL.Clients.Office.Excel.Functions.SPG(A150, "RD_RATING_ACTION_GLOBAL", "Issuer Credit Rating", "Local Currency LT|0")</f>
        <v>CreditWatch/Outlook (12/02/2024)</v>
      </c>
      <c r="Q150" s="10">
        <f>_xll.SNL.Clients.Office.Excel.Functions.SPG(A150, "RD_LAST_REVIEW_DATE_GLOBAL", "Issuer Credit Rating", "Local Currency LT")</f>
        <v>45628</v>
      </c>
      <c r="R150" s="10">
        <f>_xll.SNL.Clients.Office.Excel.Functions.SPG(A150, "RD_CREDIT_RATING_DATE_GLOBAL", "Issuer Credit Rating", "Local Currency LT|0")</f>
        <v>44141</v>
      </c>
      <c r="S150" s="10">
        <f>_xll.SNL.Clients.Office.Excel.Functions.SPG(A150, "RD_CREDIT_WATCH_OUTLOOK_DATE_GLOBAL", "Issuer Credit Rating", "Local Currency LT|0")</f>
        <v>45628</v>
      </c>
    </row>
    <row r="151" spans="1:19">
      <c r="A151" s="12" t="s">
        <v>1185</v>
      </c>
      <c r="B151" s="10">
        <f>_xll.SNL.Clients.Office.Excel.Functions.SPG(A151,"SP_IPO_DATE")</f>
        <v>44399</v>
      </c>
      <c r="C151" s="5">
        <f>_xll.SNL.Clients.Office.Excel.Functions.SPG(A151, "SP_VOLUME_AVG_WEEKLY_TO_SHARES_OUT", , "1M")</f>
        <v>3.2639339280948794</v>
      </c>
      <c r="D151" s="5">
        <f>_xll.SNL.Clients.Office.Excel.Functions.SPG(A151, "SP_VOLUME_AVG_WEEKLY_TO_SHARES_OUT", , "3M")</f>
        <v>2.7324873318882088</v>
      </c>
      <c r="E151" s="5">
        <f>_xll.SNL.Clients.Office.Excel.Functions.SPG(A151, "SP_VOLUME_AVG_DAILY_TO_1YR_AVG_DAILY", , "1M")</f>
        <v>121.94</v>
      </c>
      <c r="F151" s="5">
        <f>_xll.SNL.Clients.Office.Excel.Functions.SPG(A151, "SP_VOLUME_AVG_DAILY_TO_1YR_AVG_DAILY", , "3M")</f>
        <v>102.08</v>
      </c>
      <c r="G151" s="9" t="str">
        <f>_xll.SNL.Clients.Office.Excel.Functions.SPG(A151, "IQ_SECTOR")</f>
        <v>Health Care</v>
      </c>
      <c r="H151" s="9" t="str">
        <f>_xll.SNL.Clients.Office.Excel.Functions.SPG(A151, "IQ_INDUSTRY_GROUP")</f>
        <v>Pharmaceuticals, Biotechnology and Life Sciences</v>
      </c>
      <c r="I151" s="9" t="str">
        <f>_xll.SNL.Clients.Office.Excel.Functions.SPG(A151, "IQ_INDUSTRY")</f>
        <v>Life Sciences Tools and Services</v>
      </c>
      <c r="J151" s="9" t="str">
        <f>_xll.SNL.Clients.Office.Excel.Functions.SPG(A151, "IQ_PRIMARY_INDUSTRY")</f>
        <v>Life Sciences Tools and Services</v>
      </c>
      <c r="K151" s="9" t="str">
        <f>_xll.SNL.Clients.Office.Excel.Functions.SPG(A151, "NAICS_CODE", "Primary")</f>
        <v>334516 - Analytical Laboratory Instrument Manufacturing</v>
      </c>
      <c r="L151" s="9" t="str">
        <f>_xll.SNL.Clients.Office.Excel.Functions.SPG(A151, "SP_TOPICTAG")</f>
        <v>Health Diagnostics; Artificial Intelligence; Hematology; Immunology; Infectious Diseases; Inflammation</v>
      </c>
      <c r="M151" s="5">
        <f>_xll.SNL.Clients.Office.Excel.Functions.SPG(A151, "SP_PCT_SHARES_OWNED_ALL_INSTITUTIONS")</f>
        <v>53.54</v>
      </c>
      <c r="N151" s="9" t="str">
        <f>_xll.SNL.Clients.Office.Excel.Functions.SPG(A151, "RD_CREDIT_RATING_GLOBAL", "Issuer Credit Rating", "Local Currency LT|0")</f>
        <v/>
      </c>
      <c r="O151" s="9" t="str">
        <f>_xll.SNL.Clients.Office.Excel.Functions.SPG(A151, "RD_CWOL_GLOBAL", "Issuer Credit Rating", "Local Currency LT|0")</f>
        <v/>
      </c>
      <c r="P151" s="9" t="str">
        <f>_xll.SNL.Clients.Office.Excel.Functions.SPG(A151, "RD_RATING_ACTION_GLOBAL", "Issuer Credit Rating", "Local Currency LT|0")</f>
        <v/>
      </c>
      <c r="Q151" s="10" t="str">
        <f>_xll.SNL.Clients.Office.Excel.Functions.SPG(A151, "RD_LAST_REVIEW_DATE_GLOBAL", "Issuer Credit Rating", "Local Currency LT")</f>
        <v/>
      </c>
      <c r="R151" s="10" t="str">
        <f>_xll.SNL.Clients.Office.Excel.Functions.SPG(A151, "RD_CREDIT_RATING_DATE_GLOBAL", "Issuer Credit Rating", "Local Currency LT|0")</f>
        <v/>
      </c>
      <c r="S151" s="10" t="str">
        <f>_xll.SNL.Clients.Office.Excel.Functions.SPG(A151, "RD_CREDIT_WATCH_OUTLOOK_DATE_GLOBAL", "Issuer Credit Rating", "Local Currency LT|0")</f>
        <v/>
      </c>
    </row>
    <row r="152" spans="1:19">
      <c r="A152" s="12" t="s">
        <v>1186</v>
      </c>
      <c r="B152" t="str">
        <f>_xll.SNL.Clients.Office.Excel.Functions.SPG(A152,"SP_IPO_DATE")</f>
        <v/>
      </c>
      <c r="C152" s="5">
        <f>_xll.SNL.Clients.Office.Excel.Functions.SPG(A152, "SP_VOLUME_AVG_WEEKLY_TO_SHARES_OUT", , "1M")</f>
        <v>6.3966239249112906</v>
      </c>
      <c r="D152" s="5">
        <f>_xll.SNL.Clients.Office.Excel.Functions.SPG(A152, "SP_VOLUME_AVG_WEEKLY_TO_SHARES_OUT", , "3M")</f>
        <v>6.993802598640908</v>
      </c>
      <c r="E152" s="5">
        <f>_xll.SNL.Clients.Office.Excel.Functions.SPG(A152, "SP_VOLUME_AVG_DAILY_TO_1YR_AVG_DAILY", , "1M")</f>
        <v>115.48</v>
      </c>
      <c r="F152" s="5">
        <f>_xll.SNL.Clients.Office.Excel.Functions.SPG(A152, "SP_VOLUME_AVG_DAILY_TO_1YR_AVG_DAILY", , "3M")</f>
        <v>126.27</v>
      </c>
      <c r="G152" s="9" t="str">
        <f>_xll.SNL.Clients.Office.Excel.Functions.SPG(A152, "IQ_SECTOR")</f>
        <v>Consumer Discretionary</v>
      </c>
      <c r="H152" s="9" t="str">
        <f>_xll.SNL.Clients.Office.Excel.Functions.SPG(A152, "IQ_INDUSTRY_GROUP")</f>
        <v>Automobiles and Components</v>
      </c>
      <c r="I152" s="9" t="str">
        <f>_xll.SNL.Clients.Office.Excel.Functions.SPG(A152, "IQ_INDUSTRY")</f>
        <v>Automobile Components</v>
      </c>
      <c r="J152" s="9" t="str">
        <f>_xll.SNL.Clients.Office.Excel.Functions.SPG(A152, "IQ_PRIMARY_INDUSTRY")</f>
        <v>Automotive Parts and Equipment</v>
      </c>
      <c r="K152" s="9" t="str">
        <f>_xll.SNL.Clients.Office.Excel.Functions.SPG(A152, "NAICS_CODE", "Primary")</f>
        <v>3363 - Motor Vehicle Parts Manufacturing</v>
      </c>
      <c r="L152" s="9" t="str">
        <f>_xll.SNL.Clients.Office.Excel.Functions.SPG(A152, "SP_TOPICTAG")</f>
        <v>Energy Storage; Fleet Management; Industrial Automation; Electric Vehicle</v>
      </c>
      <c r="M152" s="5">
        <f>_xll.SNL.Clients.Office.Excel.Functions.SPG(A152, "SP_PCT_SHARES_OWNED_ALL_INSTITUTIONS")</f>
        <v>100.72</v>
      </c>
      <c r="N152" s="9" t="str">
        <f>_xll.SNL.Clients.Office.Excel.Functions.SPG(A152, "RD_CREDIT_RATING_GLOBAL", "Issuer Credit Rating", "Local Currency LT|0")</f>
        <v>BB-</v>
      </c>
      <c r="O152" s="9" t="str">
        <f>_xll.SNL.Clients.Office.Excel.Functions.SPG(A152, "RD_CWOL_GLOBAL", "Issuer Credit Rating", "Local Currency LT|0")</f>
        <v>Stable</v>
      </c>
      <c r="P152" s="9" t="str">
        <f>_xll.SNL.Clients.Office.Excel.Functions.SPG(A152, "RD_RATING_ACTION_GLOBAL", "Issuer Credit Rating", "Local Currency LT|0")</f>
        <v>Downgrade | CreditWatch/Outlook (03/10/2023)</v>
      </c>
      <c r="Q152" s="10">
        <f>_xll.SNL.Clients.Office.Excel.Functions.SPG(A152, "RD_LAST_REVIEW_DATE_GLOBAL", "Issuer Credit Rating", "Local Currency LT")</f>
        <v>45392</v>
      </c>
      <c r="R152" s="10">
        <f>_xll.SNL.Clients.Office.Excel.Functions.SPG(A152, "RD_CREDIT_RATING_DATE_GLOBAL", "Issuer Credit Rating", "Local Currency LT|0")</f>
        <v>44995</v>
      </c>
      <c r="S152" s="10">
        <f>_xll.SNL.Clients.Office.Excel.Functions.SPG(A152, "RD_CREDIT_WATCH_OUTLOOK_DATE_GLOBAL", "Issuer Credit Rating", "Local Currency LT|0")</f>
        <v>44995</v>
      </c>
    </row>
    <row r="153" spans="1:19">
      <c r="A153" s="12" t="s">
        <v>1187</v>
      </c>
      <c r="B153" s="10">
        <f>_xll.SNL.Clients.Office.Excel.Functions.SPG(A153,"SP_IPO_DATE")</f>
        <v>41921</v>
      </c>
      <c r="C153" s="5">
        <f>_xll.SNL.Clients.Office.Excel.Functions.SPG(A153, "SP_VOLUME_AVG_WEEKLY_TO_SHARES_OUT", , "1M")</f>
        <v>23.45736282383265</v>
      </c>
      <c r="D153" s="5">
        <f>_xll.SNL.Clients.Office.Excel.Functions.SPG(A153, "SP_VOLUME_AVG_WEEKLY_TO_SHARES_OUT", , "3M")</f>
        <v>24.119234728567886</v>
      </c>
      <c r="E153" s="5">
        <f>_xll.SNL.Clients.Office.Excel.Functions.SPG(A153, "SP_VOLUME_AVG_DAILY_TO_1YR_AVG_DAILY", , "1M")</f>
        <v>126.58</v>
      </c>
      <c r="F153" s="5">
        <f>_xll.SNL.Clients.Office.Excel.Functions.SPG(A153, "SP_VOLUME_AVG_DAILY_TO_1YR_AVG_DAILY", , "3M")</f>
        <v>130.15</v>
      </c>
      <c r="G153" s="9" t="str">
        <f>_xll.SNL.Clients.Office.Excel.Functions.SPG(A153, "IQ_SECTOR")</f>
        <v>Consumer Discretionary</v>
      </c>
      <c r="H153" s="9" t="str">
        <f>_xll.SNL.Clients.Office.Excel.Functions.SPG(A153, "IQ_INDUSTRY_GROUP")</f>
        <v>Consumer Services</v>
      </c>
      <c r="I153" s="9" t="str">
        <f>_xll.SNL.Clients.Office.Excel.Functions.SPG(A153, "IQ_INDUSTRY")</f>
        <v>Hotels, Restaurants and Leisure</v>
      </c>
      <c r="J153" s="9" t="str">
        <f>_xll.SNL.Clients.Office.Excel.Functions.SPG(A153, "IQ_PRIMARY_INDUSTRY")</f>
        <v>Leisure Facilities</v>
      </c>
      <c r="K153" s="9" t="str">
        <f>_xll.SNL.Clients.Office.Excel.Functions.SPG(A153, "NAICS_CODE", "Primary")</f>
        <v>72251 - Restaurants and Other Eating Places</v>
      </c>
      <c r="L153" s="9" t="str">
        <f>_xll.SNL.Clients.Office.Excel.Functions.SPG(A153, "SP_TOPICTAG")</f>
        <v>Entertainment Systems; Lifestyle; Social Networking and Collaboration; Brand Marketing; Video Games</v>
      </c>
      <c r="M153" s="5">
        <f>_xll.SNL.Clients.Office.Excel.Functions.SPG(A153, "SP_PCT_SHARES_OWNED_ALL_INSTITUTIONS")</f>
        <v>98.46</v>
      </c>
      <c r="N153" s="9" t="str">
        <f>_xll.SNL.Clients.Office.Excel.Functions.SPG(A153, "RD_CREDIT_RATING_GLOBAL", "Issuer Credit Rating", "Local Currency LT|0")</f>
        <v>NR</v>
      </c>
      <c r="O153" s="9" t="str">
        <f>_xll.SNL.Clients.Office.Excel.Functions.SPG(A153, "RD_CWOL_GLOBAL", "Issuer Credit Rating", "Local Currency LT|0")</f>
        <v>NR</v>
      </c>
      <c r="P153" s="9" t="str">
        <f>_xll.SNL.Clients.Office.Excel.Functions.SPG(A153, "RD_RATING_ACTION_GLOBAL", "Issuer Credit Rating", "Local Currency LT|0")</f>
        <v>Not Rated | CreditWatch/Outlook (06/15/2015)</v>
      </c>
      <c r="Q153" s="10" t="str">
        <f>_xll.SNL.Clients.Office.Excel.Functions.SPG(A153, "RD_LAST_REVIEW_DATE_GLOBAL", "Issuer Credit Rating", "Local Currency LT")</f>
        <v/>
      </c>
      <c r="R153" s="10">
        <f>_xll.SNL.Clients.Office.Excel.Functions.SPG(A153, "RD_CREDIT_RATING_DATE_GLOBAL", "Issuer Credit Rating", "Local Currency LT|0")</f>
        <v>42170</v>
      </c>
      <c r="S153" s="10">
        <f>_xll.SNL.Clients.Office.Excel.Functions.SPG(A153, "RD_CREDIT_WATCH_OUTLOOK_DATE_GLOBAL", "Issuer Credit Rating", "Local Currency LT|0")</f>
        <v>42170</v>
      </c>
    </row>
    <row r="154" spans="1:19">
      <c r="A154" s="12" t="s">
        <v>1188</v>
      </c>
      <c r="B154" t="str">
        <f>_xll.SNL.Clients.Office.Excel.Functions.SPG(A154,"SP_IPO_DATE")</f>
        <v/>
      </c>
      <c r="C154" s="5">
        <f>_xll.SNL.Clients.Office.Excel.Functions.SPG(A154, "SP_VOLUME_AVG_WEEKLY_TO_SHARES_OUT", , "1M")</f>
        <v>4.1283028219358489</v>
      </c>
      <c r="D154" s="5">
        <f>_xll.SNL.Clients.Office.Excel.Functions.SPG(A154, "SP_VOLUME_AVG_WEEKLY_TO_SHARES_OUT", , "3M")</f>
        <v>3.2838981872999344</v>
      </c>
      <c r="E154" s="5">
        <f>_xll.SNL.Clients.Office.Excel.Functions.SPG(A154, "SP_VOLUME_AVG_DAILY_TO_1YR_AVG_DAILY", , "1M")</f>
        <v>150</v>
      </c>
      <c r="F154" s="5">
        <f>_xll.SNL.Clients.Office.Excel.Functions.SPG(A154, "SP_VOLUME_AVG_DAILY_TO_1YR_AVG_DAILY", , "3M")</f>
        <v>119.32</v>
      </c>
      <c r="G154" s="9" t="str">
        <f>_xll.SNL.Clients.Office.Excel.Functions.SPG(A154, "IQ_SECTOR")</f>
        <v>Industrials</v>
      </c>
      <c r="H154" s="9" t="str">
        <f>_xll.SNL.Clients.Office.Excel.Functions.SPG(A154, "IQ_INDUSTRY_GROUP")</f>
        <v>Commercial and Professional Services</v>
      </c>
      <c r="I154" s="9" t="str">
        <f>_xll.SNL.Clients.Office.Excel.Functions.SPG(A154, "IQ_INDUSTRY")</f>
        <v>Commercial Services and Supplies</v>
      </c>
      <c r="J154" s="9" t="str">
        <f>_xll.SNL.Clients.Office.Excel.Functions.SPG(A154, "IQ_PRIMARY_INDUSTRY")</f>
        <v>Commercial Printing</v>
      </c>
      <c r="K154" s="9" t="str">
        <f>_xll.SNL.Clients.Office.Excel.Functions.SPG(A154, "NAICS_CODE", "Primary")</f>
        <v>32311 - Printing</v>
      </c>
      <c r="L154" s="9" t="str">
        <f>_xll.SNL.Clients.Office.Excel.Functions.SPG(A154, "SP_TOPICTAG")</f>
        <v>Anti-Fraud; Invoice Management Software; Data Integration; Data Protection; Cloud Data Services; Cloud Security; Online Payments</v>
      </c>
      <c r="M154" s="5">
        <f>_xll.SNL.Clients.Office.Excel.Functions.SPG(A154, "SP_PCT_SHARES_OWNED_ALL_INSTITUTIONS")</f>
        <v>87.43</v>
      </c>
      <c r="N154" s="9" t="str">
        <f>_xll.SNL.Clients.Office.Excel.Functions.SPG(A154, "RD_CREDIT_RATING_GLOBAL", "Issuer Credit Rating", "Local Currency LT|0")</f>
        <v>B-</v>
      </c>
      <c r="O154" s="9" t="str">
        <f>_xll.SNL.Clients.Office.Excel.Functions.SPG(A154, "RD_CWOL_GLOBAL", "Issuer Credit Rating", "Local Currency LT|0")</f>
        <v>Positive</v>
      </c>
      <c r="P154" s="9" t="str">
        <f>_xll.SNL.Clients.Office.Excel.Functions.SPG(A154, "RD_RATING_ACTION_GLOBAL", "Issuer Credit Rating", "Local Currency LT|0")</f>
        <v>CreditWatch/Outlook (11/18/2024)</v>
      </c>
      <c r="Q154" s="10">
        <f>_xll.SNL.Clients.Office.Excel.Functions.SPG(A154, "RD_LAST_REVIEW_DATE_GLOBAL", "Issuer Credit Rating", "Local Currency LT")</f>
        <v>45614</v>
      </c>
      <c r="R154" s="10">
        <f>_xll.SNL.Clients.Office.Excel.Functions.SPG(A154, "RD_CREDIT_RATING_DATE_GLOBAL", "Issuer Credit Rating", "Local Currency LT|0")</f>
        <v>45351</v>
      </c>
      <c r="S154" s="10">
        <f>_xll.SNL.Clients.Office.Excel.Functions.SPG(A154, "RD_CREDIT_WATCH_OUTLOOK_DATE_GLOBAL", "Issuer Credit Rating", "Local Currency LT|0")</f>
        <v>45614</v>
      </c>
    </row>
    <row r="155" spans="1:19">
      <c r="A155" s="12" t="s">
        <v>1189</v>
      </c>
      <c r="B155" s="10">
        <f>_xll.SNL.Clients.Office.Excel.Functions.SPG(A155,"SP_IPO_DATE")</f>
        <v>38497</v>
      </c>
      <c r="C155" s="5">
        <f>_xll.SNL.Clients.Office.Excel.Functions.SPG(A155, "SP_VOLUME_AVG_WEEKLY_TO_SHARES_OUT", , "1M")</f>
        <v>3.59792987552719</v>
      </c>
      <c r="D155" s="5">
        <f>_xll.SNL.Clients.Office.Excel.Functions.SPG(A155, "SP_VOLUME_AVG_WEEKLY_TO_SHARES_OUT", , "3M")</f>
        <v>5.2132256808797424</v>
      </c>
      <c r="E155" s="5">
        <f>_xll.SNL.Clients.Office.Excel.Functions.SPG(A155, "SP_VOLUME_AVG_DAILY_TO_1YR_AVG_DAILY", , "1M")</f>
        <v>76.319999999999993</v>
      </c>
      <c r="F155" s="5">
        <f>_xll.SNL.Clients.Office.Excel.Functions.SPG(A155, "SP_VOLUME_AVG_DAILY_TO_1YR_AVG_DAILY", , "3M")</f>
        <v>110.59</v>
      </c>
      <c r="G155" s="9" t="str">
        <f>_xll.SNL.Clients.Office.Excel.Functions.SPG(A155, "IQ_SECTOR")</f>
        <v>Real Estate</v>
      </c>
      <c r="H155" s="9" t="str">
        <f>_xll.SNL.Clients.Office.Excel.Functions.SPG(A155, "IQ_INDUSTRY_GROUP")</f>
        <v>Equity Real Estate Investment Trusts (REITs)</v>
      </c>
      <c r="I155" s="9" t="str">
        <f>_xll.SNL.Clients.Office.Excel.Functions.SPG(A155, "IQ_INDUSTRY")</f>
        <v>Hotel and Resort REITs</v>
      </c>
      <c r="J155" s="9" t="str">
        <f>_xll.SNL.Clients.Office.Excel.Functions.SPG(A155, "IQ_PRIMARY_INDUSTRY")</f>
        <v>Hotel and Resort REITs</v>
      </c>
      <c r="K155" s="9" t="str">
        <f>_xll.SNL.Clients.Office.Excel.Functions.SPG(A155, "NAICS_CODE", "Primary")</f>
        <v>531110 - Lessors of Residential Buildings and Dwellings</v>
      </c>
      <c r="L155" s="9" t="str">
        <f>_xll.SNL.Clients.Office.Excel.Functions.SPG(A155, "SP_TOPICTAG")</f>
        <v>Lifestyle</v>
      </c>
      <c r="M155" s="5">
        <f>_xll.SNL.Clients.Office.Excel.Functions.SPG(A155, "SP_PCT_SHARES_OWNED_ALL_INSTITUTIONS")</f>
        <v>102.9</v>
      </c>
      <c r="N155" s="9" t="str">
        <f>_xll.SNL.Clients.Office.Excel.Functions.SPG(A155, "RD_CREDIT_RATING_GLOBAL", "Issuer Credit Rating", "Local Currency LT|0")</f>
        <v/>
      </c>
      <c r="O155" s="9" t="str">
        <f>_xll.SNL.Clients.Office.Excel.Functions.SPG(A155, "RD_CWOL_GLOBAL", "Issuer Credit Rating", "Local Currency LT|0")</f>
        <v/>
      </c>
      <c r="P155" s="9" t="str">
        <f>_xll.SNL.Clients.Office.Excel.Functions.SPG(A155, "RD_RATING_ACTION_GLOBAL", "Issuer Credit Rating", "Local Currency LT|0")</f>
        <v/>
      </c>
      <c r="Q155" s="10" t="str">
        <f>_xll.SNL.Clients.Office.Excel.Functions.SPG(A155, "RD_LAST_REVIEW_DATE_GLOBAL", "Issuer Credit Rating", "Local Currency LT")</f>
        <v/>
      </c>
      <c r="R155" s="10" t="str">
        <f>_xll.SNL.Clients.Office.Excel.Functions.SPG(A155, "RD_CREDIT_RATING_DATE_GLOBAL", "Issuer Credit Rating", "Local Currency LT|0")</f>
        <v/>
      </c>
      <c r="S155" s="10" t="str">
        <f>_xll.SNL.Clients.Office.Excel.Functions.SPG(A155, "RD_CREDIT_WATCH_OUTLOOK_DATE_GLOBAL", "Issuer Credit Rating", "Local Currency LT|0")</f>
        <v/>
      </c>
    </row>
    <row r="156" spans="1:19">
      <c r="A156" s="12" t="s">
        <v>1190</v>
      </c>
      <c r="B156" t="str">
        <f>_xll.SNL.Clients.Office.Excel.Functions.SPG(A156,"SP_IPO_DATE")</f>
        <v/>
      </c>
      <c r="C156" s="5">
        <f>_xll.SNL.Clients.Office.Excel.Functions.SPG(A156, "SP_VOLUME_AVG_WEEKLY_TO_SHARES_OUT", , "1M")</f>
        <v>3.4564721829808138</v>
      </c>
      <c r="D156" s="5">
        <f>_xll.SNL.Clients.Office.Excel.Functions.SPG(A156, "SP_VOLUME_AVG_WEEKLY_TO_SHARES_OUT", , "3M")</f>
        <v>3.377975409531019</v>
      </c>
      <c r="E156" s="5">
        <f>_xll.SNL.Clients.Office.Excel.Functions.SPG(A156, "SP_VOLUME_AVG_DAILY_TO_1YR_AVG_DAILY", , "1M")</f>
        <v>126.91</v>
      </c>
      <c r="F156" s="5">
        <f>_xll.SNL.Clients.Office.Excel.Functions.SPG(A156, "SP_VOLUME_AVG_DAILY_TO_1YR_AVG_DAILY", , "3M")</f>
        <v>124.02</v>
      </c>
      <c r="G156" s="9" t="str">
        <f>_xll.SNL.Clients.Office.Excel.Functions.SPG(A156, "IQ_SECTOR")</f>
        <v>Information Technology</v>
      </c>
      <c r="H156" s="9" t="str">
        <f>_xll.SNL.Clients.Office.Excel.Functions.SPG(A156, "IQ_INDUSTRY_GROUP")</f>
        <v>Technology Hardware and Equipment</v>
      </c>
      <c r="I156" s="9" t="str">
        <f>_xll.SNL.Clients.Office.Excel.Functions.SPG(A156, "IQ_INDUSTRY")</f>
        <v>Communications Equipment</v>
      </c>
      <c r="J156" s="9" t="str">
        <f>_xll.SNL.Clients.Office.Excel.Functions.SPG(A156, "IQ_PRIMARY_INDUSTRY")</f>
        <v>Communications Equipment</v>
      </c>
      <c r="K156" s="9" t="str">
        <f>_xll.SNL.Clients.Office.Excel.Functions.SPG(A156, "NAICS_CODE", "Primary")</f>
        <v>3342 - Communications Equipment Manufacturing</v>
      </c>
      <c r="L156" s="9" t="str">
        <f>_xll.SNL.Clients.Office.Excel.Functions.SPG(A156, "SP_TOPICTAG")</f>
        <v>RFID (Radio Frequency Identification); Sensors; Authentication; Data Protection; Process Automation; Remote Access and Control; Network Security</v>
      </c>
      <c r="M156" s="5">
        <f>_xll.SNL.Clients.Office.Excel.Functions.SPG(A156, "SP_PCT_SHARES_OWNED_ALL_INSTITUTIONS")</f>
        <v>100.91</v>
      </c>
      <c r="N156" s="9" t="str">
        <f>_xll.SNL.Clients.Office.Excel.Functions.SPG(A156, "RD_CREDIT_RATING_GLOBAL", "Issuer Credit Rating", "Local Currency LT|0")</f>
        <v/>
      </c>
      <c r="O156" s="9" t="str">
        <f>_xll.SNL.Clients.Office.Excel.Functions.SPG(A156, "RD_CWOL_GLOBAL", "Issuer Credit Rating", "Local Currency LT|0")</f>
        <v/>
      </c>
      <c r="P156" s="9" t="str">
        <f>_xll.SNL.Clients.Office.Excel.Functions.SPG(A156, "RD_RATING_ACTION_GLOBAL", "Issuer Credit Rating", "Local Currency LT|0")</f>
        <v/>
      </c>
      <c r="Q156" s="10" t="str">
        <f>_xll.SNL.Clients.Office.Excel.Functions.SPG(A156, "RD_LAST_REVIEW_DATE_GLOBAL", "Issuer Credit Rating", "Local Currency LT")</f>
        <v/>
      </c>
      <c r="R156" s="10" t="str">
        <f>_xll.SNL.Clients.Office.Excel.Functions.SPG(A156, "RD_CREDIT_RATING_DATE_GLOBAL", "Issuer Credit Rating", "Local Currency LT|0")</f>
        <v/>
      </c>
      <c r="S156" s="10" t="str">
        <f>_xll.SNL.Clients.Office.Excel.Functions.SPG(A156, "RD_CREDIT_WATCH_OUTLOOK_DATE_GLOBAL", "Issuer Credit Rating", "Local Currency LT|0")</f>
        <v/>
      </c>
    </row>
    <row r="157" spans="1:19">
      <c r="A157" s="12" t="s">
        <v>1191</v>
      </c>
      <c r="B157" s="10">
        <f>_xll.SNL.Clients.Office.Excel.Functions.SPG(A157,"SP_IPO_DATE")</f>
        <v>44278</v>
      </c>
      <c r="C157" s="5">
        <f>_xll.SNL.Clients.Office.Excel.Functions.SPG(A157, "SP_VOLUME_AVG_WEEKLY_TO_SHARES_OUT", , "1M")</f>
        <v>6.5899646222461374</v>
      </c>
      <c r="D157" s="5">
        <f>_xll.SNL.Clients.Office.Excel.Functions.SPG(A157, "SP_VOLUME_AVG_WEEKLY_TO_SHARES_OUT", , "3M")</f>
        <v>4.9974861215335205</v>
      </c>
      <c r="E157" s="5">
        <f>_xll.SNL.Clients.Office.Excel.Functions.SPG(A157, "SP_VOLUME_AVG_DAILY_TO_1YR_AVG_DAILY", , "1M")</f>
        <v>99.37</v>
      </c>
      <c r="F157" s="5">
        <f>_xll.SNL.Clients.Office.Excel.Functions.SPG(A157, "SP_VOLUME_AVG_DAILY_TO_1YR_AVG_DAILY", , "3M")</f>
        <v>75.36</v>
      </c>
      <c r="G157" s="9" t="str">
        <f>_xll.SNL.Clients.Office.Excel.Functions.SPG(A157, "IQ_SECTOR")</f>
        <v>Information Technology</v>
      </c>
      <c r="H157" s="9" t="str">
        <f>_xll.SNL.Clients.Office.Excel.Functions.SPG(A157, "IQ_INDUSTRY_GROUP")</f>
        <v>Software and Services</v>
      </c>
      <c r="I157" s="9" t="str">
        <f>_xll.SNL.Clients.Office.Excel.Functions.SPG(A157, "IQ_INDUSTRY")</f>
        <v>IT Services</v>
      </c>
      <c r="J157" s="9" t="str">
        <f>_xll.SNL.Clients.Office.Excel.Functions.SPG(A157, "IQ_PRIMARY_INDUSTRY")</f>
        <v>Internet Services and Infrastructure</v>
      </c>
      <c r="K157" s="9" t="str">
        <f>_xll.SNL.Clients.Office.Excel.Functions.SPG(A157, "NAICS_CODE", "Primary")</f>
        <v>518210 - Computing Infrastructure Providers, Data Processing, Web Hosting, and Related Services</v>
      </c>
      <c r="L157" s="9" t="str">
        <f>_xll.SNL.Clients.Office.Excel.Functions.SPG(A157, "SP_TOPICTAG")</f>
        <v>Software Development; Cloud Management; Data Integration; IaaS (Infrastructure as a Service); Cloud Infrastructure; Cloud Storage; PaaS</v>
      </c>
      <c r="M157" s="5">
        <f>_xll.SNL.Clients.Office.Excel.Functions.SPG(A157, "SP_PCT_SHARES_OWNED_ALL_INSTITUTIONS")</f>
        <v>59.83</v>
      </c>
      <c r="N157" s="9" t="str">
        <f>_xll.SNL.Clients.Office.Excel.Functions.SPG(A157, "RD_CREDIT_RATING_GLOBAL", "Issuer Credit Rating", "Local Currency LT|0")</f>
        <v/>
      </c>
      <c r="O157" s="9" t="str">
        <f>_xll.SNL.Clients.Office.Excel.Functions.SPG(A157, "RD_CWOL_GLOBAL", "Issuer Credit Rating", "Local Currency LT|0")</f>
        <v/>
      </c>
      <c r="P157" s="9" t="str">
        <f>_xll.SNL.Clients.Office.Excel.Functions.SPG(A157, "RD_RATING_ACTION_GLOBAL", "Issuer Credit Rating", "Local Currency LT|0")</f>
        <v/>
      </c>
      <c r="Q157" s="10" t="str">
        <f>_xll.SNL.Clients.Office.Excel.Functions.SPG(A157, "RD_LAST_REVIEW_DATE_GLOBAL", "Issuer Credit Rating", "Local Currency LT")</f>
        <v/>
      </c>
      <c r="R157" s="10" t="str">
        <f>_xll.SNL.Clients.Office.Excel.Functions.SPG(A157, "RD_CREDIT_RATING_DATE_GLOBAL", "Issuer Credit Rating", "Local Currency LT|0")</f>
        <v/>
      </c>
      <c r="S157" s="10" t="str">
        <f>_xll.SNL.Clients.Office.Excel.Functions.SPG(A157, "RD_CREDIT_WATCH_OUTLOOK_DATE_GLOBAL", "Issuer Credit Rating", "Local Currency LT|0")</f>
        <v/>
      </c>
    </row>
    <row r="158" spans="1:19">
      <c r="A158" s="12" t="s">
        <v>1192</v>
      </c>
      <c r="B158" s="10">
        <f>_xll.SNL.Clients.Office.Excel.Functions.SPG(A158,"SP_IPO_DATE")</f>
        <v>35242</v>
      </c>
      <c r="C158" s="5">
        <f>_xll.SNL.Clients.Office.Excel.Functions.SPG(A158, "SP_VOLUME_AVG_WEEKLY_TO_SHARES_OUT", , "1M")</f>
        <v>3.6499041549589437</v>
      </c>
      <c r="D158" s="5">
        <f>_xll.SNL.Clients.Office.Excel.Functions.SPG(A158, "SP_VOLUME_AVG_WEEKLY_TO_SHARES_OUT", , "3M")</f>
        <v>4.0105565998807942</v>
      </c>
      <c r="E158" s="5">
        <f>_xll.SNL.Clients.Office.Excel.Functions.SPG(A158, "SP_VOLUME_AVG_DAILY_TO_1YR_AVG_DAILY", , "1M")</f>
        <v>126.79</v>
      </c>
      <c r="F158" s="5">
        <f>_xll.SNL.Clients.Office.Excel.Functions.SPG(A158, "SP_VOLUME_AVG_DAILY_TO_1YR_AVG_DAILY", , "3M")</f>
        <v>139.32</v>
      </c>
      <c r="G158" s="9" t="str">
        <f>_xll.SNL.Clients.Office.Excel.Functions.SPG(A158, "IQ_SECTOR")</f>
        <v>Financials</v>
      </c>
      <c r="H158" s="9" t="str">
        <f>_xll.SNL.Clients.Office.Excel.Functions.SPG(A158, "IQ_INDUSTRY_GROUP")</f>
        <v>Banks</v>
      </c>
      <c r="I158" s="9" t="str">
        <f>_xll.SNL.Clients.Office.Excel.Functions.SPG(A158, "IQ_INDUSTRY")</f>
        <v>Banks</v>
      </c>
      <c r="J158" s="9" t="str">
        <f>_xll.SNL.Clients.Office.Excel.Functions.SPG(A158, "IQ_PRIMARY_INDUSTRY")</f>
        <v>Regional Banks</v>
      </c>
      <c r="K158" s="9" t="str">
        <f>_xll.SNL.Clients.Office.Excel.Functions.SPG(A158, "NAICS_CODE", "Primary")</f>
        <v>522110 - Commercial Banking</v>
      </c>
      <c r="L158" s="9" t="str">
        <f>_xll.SNL.Clients.Office.Excel.Functions.SPG(A158, "SP_TOPICTAG")</f>
        <v>Consumer Lending</v>
      </c>
      <c r="M158" s="5">
        <f>_xll.SNL.Clients.Office.Excel.Functions.SPG(A158, "SP_PCT_SHARES_OWNED_ALL_INSTITUTIONS")</f>
        <v>73.83</v>
      </c>
      <c r="N158" s="9" t="str">
        <f>_xll.SNL.Clients.Office.Excel.Functions.SPG(A158, "RD_CREDIT_RATING_GLOBAL", "Issuer Credit Rating", "Local Currency LT|0")</f>
        <v/>
      </c>
      <c r="O158" s="9" t="str">
        <f>_xll.SNL.Clients.Office.Excel.Functions.SPG(A158, "RD_CWOL_GLOBAL", "Issuer Credit Rating", "Local Currency LT|0")</f>
        <v/>
      </c>
      <c r="P158" s="9" t="str">
        <f>_xll.SNL.Clients.Office.Excel.Functions.SPG(A158, "RD_RATING_ACTION_GLOBAL", "Issuer Credit Rating", "Local Currency LT|0")</f>
        <v/>
      </c>
      <c r="Q158" s="10" t="str">
        <f>_xll.SNL.Clients.Office.Excel.Functions.SPG(A158, "RD_LAST_REVIEW_DATE_GLOBAL", "Issuer Credit Rating", "Local Currency LT")</f>
        <v/>
      </c>
      <c r="R158" s="10" t="str">
        <f>_xll.SNL.Clients.Office.Excel.Functions.SPG(A158, "RD_CREDIT_RATING_DATE_GLOBAL", "Issuer Credit Rating", "Local Currency LT|0")</f>
        <v/>
      </c>
      <c r="S158" s="10" t="str">
        <f>_xll.SNL.Clients.Office.Excel.Functions.SPG(A158, "RD_CREDIT_WATCH_OUTLOOK_DATE_GLOBAL", "Issuer Credit Rating", "Local Currency LT|0")</f>
        <v/>
      </c>
    </row>
    <row r="159" spans="1:19">
      <c r="A159" s="12" t="s">
        <v>1193</v>
      </c>
      <c r="B159" t="str">
        <f>_xll.SNL.Clients.Office.Excel.Functions.SPG(A159,"SP_IPO_DATE")</f>
        <v/>
      </c>
      <c r="C159" s="5">
        <f>_xll.SNL.Clients.Office.Excel.Functions.SPG(A159, "SP_VOLUME_AVG_WEEKLY_TO_SHARES_OUT", , "1M")</f>
        <v>4.8477322166556522</v>
      </c>
      <c r="D159" s="5">
        <f>_xll.SNL.Clients.Office.Excel.Functions.SPG(A159, "SP_VOLUME_AVG_WEEKLY_TO_SHARES_OUT", , "3M")</f>
        <v>4.3660008722489234</v>
      </c>
      <c r="E159" s="5">
        <f>_xll.SNL.Clients.Office.Excel.Functions.SPG(A159, "SP_VOLUME_AVG_DAILY_TO_1YR_AVG_DAILY", , "1M")</f>
        <v>128.46</v>
      </c>
      <c r="F159" s="5">
        <f>_xll.SNL.Clients.Office.Excel.Functions.SPG(A159, "SP_VOLUME_AVG_DAILY_TO_1YR_AVG_DAILY", , "3M")</f>
        <v>115.7</v>
      </c>
      <c r="G159" s="9" t="str">
        <f>_xll.SNL.Clients.Office.Excel.Functions.SPG(A159, "IQ_SECTOR")</f>
        <v>Information Technology</v>
      </c>
      <c r="H159" s="9" t="str">
        <f>_xll.SNL.Clients.Office.Excel.Functions.SPG(A159, "IQ_INDUSTRY_GROUP")</f>
        <v>Semiconductors and Semiconductor Equipment</v>
      </c>
      <c r="I159" s="9" t="str">
        <f>_xll.SNL.Clients.Office.Excel.Functions.SPG(A159, "IQ_INDUSTRY")</f>
        <v>Semiconductors and Semiconductor Equipment</v>
      </c>
      <c r="J159" s="9" t="str">
        <f>_xll.SNL.Clients.Office.Excel.Functions.SPG(A159, "IQ_PRIMARY_INDUSTRY")</f>
        <v>Semiconductors</v>
      </c>
      <c r="K159" s="9" t="str">
        <f>_xll.SNL.Clients.Office.Excel.Functions.SPG(A159, "NAICS_CODE", "Primary")</f>
        <v>334413 - Semiconductor and Related Device Manufacturing</v>
      </c>
      <c r="L159" s="9" t="str">
        <f>_xll.SNL.Clients.Office.Excel.Functions.SPG(A159, "SP_TOPICTAG")</f>
        <v>Sensors; Data Center Technology</v>
      </c>
      <c r="M159" s="5">
        <f>_xll.SNL.Clients.Office.Excel.Functions.SPG(A159, "SP_PCT_SHARES_OWNED_ALL_INSTITUTIONS")</f>
        <v>101.56</v>
      </c>
      <c r="N159" s="9" t="str">
        <f>_xll.SNL.Clients.Office.Excel.Functions.SPG(A159, "RD_CREDIT_RATING_GLOBAL", "Issuer Credit Rating", "Local Currency LT|0")</f>
        <v/>
      </c>
      <c r="O159" s="9" t="str">
        <f>_xll.SNL.Clients.Office.Excel.Functions.SPG(A159, "RD_CWOL_GLOBAL", "Issuer Credit Rating", "Local Currency LT|0")</f>
        <v/>
      </c>
      <c r="P159" s="9" t="str">
        <f>_xll.SNL.Clients.Office.Excel.Functions.SPG(A159, "RD_RATING_ACTION_GLOBAL", "Issuer Credit Rating", "Local Currency LT|0")</f>
        <v/>
      </c>
      <c r="Q159" s="10" t="str">
        <f>_xll.SNL.Clients.Office.Excel.Functions.SPG(A159, "RD_LAST_REVIEW_DATE_GLOBAL", "Issuer Credit Rating", "Local Currency LT")</f>
        <v/>
      </c>
      <c r="R159" s="10" t="str">
        <f>_xll.SNL.Clients.Office.Excel.Functions.SPG(A159, "RD_CREDIT_RATING_DATE_GLOBAL", "Issuer Credit Rating", "Local Currency LT|0")</f>
        <v/>
      </c>
      <c r="S159" s="10" t="str">
        <f>_xll.SNL.Clients.Office.Excel.Functions.SPG(A159, "RD_CREDIT_WATCH_OUTLOOK_DATE_GLOBAL", "Issuer Credit Rating", "Local Currency LT|0")</f>
        <v/>
      </c>
    </row>
    <row r="160" spans="1:19">
      <c r="A160" s="12" t="s">
        <v>1194</v>
      </c>
      <c r="B160" t="str">
        <f>_xll.SNL.Clients.Office.Excel.Functions.SPG(A160,"SP_IPO_DATE")</f>
        <v/>
      </c>
      <c r="C160" s="5">
        <f>_xll.SNL.Clients.Office.Excel.Functions.SPG(A160, "SP_VOLUME_AVG_WEEKLY_TO_SHARES_OUT", , "1M")</f>
        <v>5.6145515203286358</v>
      </c>
      <c r="D160" s="5">
        <f>_xll.SNL.Clients.Office.Excel.Functions.SPG(A160, "SP_VOLUME_AVG_WEEKLY_TO_SHARES_OUT", , "3M")</f>
        <v>4.0659028708588512</v>
      </c>
      <c r="E160" s="5">
        <f>_xll.SNL.Clients.Office.Excel.Functions.SPG(A160, "SP_VOLUME_AVG_DAILY_TO_1YR_AVG_DAILY", , "1M")</f>
        <v>128.47999999999999</v>
      </c>
      <c r="F160" s="5">
        <f>_xll.SNL.Clients.Office.Excel.Functions.SPG(A160, "SP_VOLUME_AVG_DAILY_TO_1YR_AVG_DAILY", , "3M")</f>
        <v>93.04</v>
      </c>
      <c r="G160" s="9" t="str">
        <f>_xll.SNL.Clients.Office.Excel.Functions.SPG(A160, "IQ_SECTOR")</f>
        <v>Industrials</v>
      </c>
      <c r="H160" s="9" t="str">
        <f>_xll.SNL.Clients.Office.Excel.Functions.SPG(A160, "IQ_INDUSTRY_GROUP")</f>
        <v>Capital Goods</v>
      </c>
      <c r="I160" s="9" t="str">
        <f>_xll.SNL.Clients.Office.Excel.Functions.SPG(A160, "IQ_INDUSTRY")</f>
        <v>Trading Companies and Distributors</v>
      </c>
      <c r="J160" s="9" t="str">
        <f>_xll.SNL.Clients.Office.Excel.Functions.SPG(A160, "IQ_PRIMARY_INDUSTRY")</f>
        <v>Trading Companies and Distributors</v>
      </c>
      <c r="K160" s="9" t="str">
        <f>_xll.SNL.Clients.Office.Excel.Functions.SPG(A160, "NAICS_CODE", "Primary")</f>
        <v>4238 - Machinery, Equipment, and Supplies Merchant Wholesalers</v>
      </c>
      <c r="L160" s="9" t="str">
        <f>_xll.SNL.Clients.Office.Excel.Functions.SPG(A160, "SP_TOPICTAG")</f>
        <v>Energy Storage; Freight Service; Industrial Automation; Process Automation; Storage Management</v>
      </c>
      <c r="M160" s="5">
        <f>_xll.SNL.Clients.Office.Excel.Functions.SPG(A160, "SP_PCT_SHARES_OWNED_ALL_INSTITUTIONS")</f>
        <v>102.14</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c r="A161" s="12" t="s">
        <v>1195</v>
      </c>
      <c r="B161" t="str">
        <f>_xll.SNL.Clients.Office.Excel.Functions.SPG(A161,"SP_IPO_DATE")</f>
        <v/>
      </c>
      <c r="C161" s="5">
        <f>_xll.SNL.Clients.Office.Excel.Functions.SPG(A161, "SP_VOLUME_AVG_WEEKLY_TO_SHARES_OUT", , "1M")</f>
        <v>3.002165048273409</v>
      </c>
      <c r="D161" s="5">
        <f>_xll.SNL.Clients.Office.Excel.Functions.SPG(A161, "SP_VOLUME_AVG_WEEKLY_TO_SHARES_OUT", , "3M")</f>
        <v>3.2572720583124348</v>
      </c>
      <c r="E161" s="5">
        <f>_xll.SNL.Clients.Office.Excel.Functions.SPG(A161, "SP_VOLUME_AVG_DAILY_TO_1YR_AVG_DAILY", , "1M")</f>
        <v>97.06</v>
      </c>
      <c r="F161" s="5">
        <f>_xll.SNL.Clients.Office.Excel.Functions.SPG(A161, "SP_VOLUME_AVG_DAILY_TO_1YR_AVG_DAILY", , "3M")</f>
        <v>105.31</v>
      </c>
      <c r="G161" s="9" t="str">
        <f>_xll.SNL.Clients.Office.Excel.Functions.SPG(A161, "IQ_SECTOR")</f>
        <v>Financials</v>
      </c>
      <c r="H161" s="9" t="str">
        <f>_xll.SNL.Clients.Office.Excel.Functions.SPG(A161, "IQ_INDUSTRY_GROUP")</f>
        <v>Financial Services</v>
      </c>
      <c r="I161" s="9" t="str">
        <f>_xll.SNL.Clients.Office.Excel.Functions.SPG(A161, "IQ_INDUSTRY")</f>
        <v>Capital Markets</v>
      </c>
      <c r="J161" s="9" t="str">
        <f>_xll.SNL.Clients.Office.Excel.Functions.SPG(A161, "IQ_PRIMARY_INDUSTRY")</f>
        <v>Financial Exchanges and Data</v>
      </c>
      <c r="K161" s="9" t="str">
        <f>_xll.SNL.Clients.Office.Excel.Functions.SPG(A161, "NAICS_CODE", "Primary")</f>
        <v>561450 - Credit Bureaus</v>
      </c>
      <c r="L161" s="9" t="str">
        <f>_xll.SNL.Clients.Office.Excel.Functions.SPG(A161, "SP_TOPICTAG")</f>
        <v>Software Development; Data Integration; Data Protection; Cloud Infrastructure; Cloud Storage; RegTech</v>
      </c>
      <c r="M161" s="5">
        <f>_xll.SNL.Clients.Office.Excel.Functions.SPG(A161, "SP_PCT_SHARES_OWNED_ALL_INSTITUTIONS")</f>
        <v>96.64</v>
      </c>
      <c r="N161" s="9" t="str">
        <f>_xll.SNL.Clients.Office.Excel.Functions.SPG(A161, "RD_CREDIT_RATING_GLOBAL", "Issuer Credit Rating", "Local Currency LT|0")</f>
        <v>NR</v>
      </c>
      <c r="O161" s="9" t="str">
        <f>_xll.SNL.Clients.Office.Excel.Functions.SPG(A161, "RD_CWOL_GLOBAL", "Issuer Credit Rating", "Local Currency LT|0")</f>
        <v>NR</v>
      </c>
      <c r="P161" s="9" t="str">
        <f>_xll.SNL.Clients.Office.Excel.Functions.SPG(A161, "RD_RATING_ACTION_GLOBAL", "Issuer Credit Rating", "Local Currency LT|0")</f>
        <v>Not Rated | CreditWatch/Outlook (03/25/2022)</v>
      </c>
      <c r="Q161" s="10">
        <f>_xll.SNL.Clients.Office.Excel.Functions.SPG(A161, "RD_LAST_REVIEW_DATE_GLOBAL", "Issuer Credit Rating", "Local Currency LT")</f>
        <v>44645</v>
      </c>
      <c r="R161" s="10">
        <f>_xll.SNL.Clients.Office.Excel.Functions.SPG(A161, "RD_CREDIT_RATING_DATE_GLOBAL", "Issuer Credit Rating", "Local Currency LT|0")</f>
        <v>44645</v>
      </c>
      <c r="S161" s="10">
        <f>_xll.SNL.Clients.Office.Excel.Functions.SPG(A161, "RD_CREDIT_WATCH_OUTLOOK_DATE_GLOBAL", "Issuer Credit Rating", "Local Currency LT|0")</f>
        <v>44645</v>
      </c>
    </row>
    <row r="162" spans="1:19">
      <c r="A162" s="12" t="s">
        <v>1196</v>
      </c>
      <c r="B162" s="10">
        <f>_xll.SNL.Clients.Office.Excel.Functions.SPG(A162,"SP_IPO_DATE")</f>
        <v>41766</v>
      </c>
      <c r="C162" s="5">
        <f>_xll.SNL.Clients.Office.Excel.Functions.SPG(A162, "SP_VOLUME_AVG_WEEKLY_TO_SHARES_OUT", , "1M")</f>
        <v>9.8737781289530133</v>
      </c>
      <c r="D162" s="5">
        <f>_xll.SNL.Clients.Office.Excel.Functions.SPG(A162, "SP_VOLUME_AVG_WEEKLY_TO_SHARES_OUT", , "3M")</f>
        <v>9.2242792568958833</v>
      </c>
      <c r="E162" s="5">
        <f>_xll.SNL.Clients.Office.Excel.Functions.SPG(A162, "SP_VOLUME_AVG_DAILY_TO_1YR_AVG_DAILY", , "1M")</f>
        <v>119.96</v>
      </c>
      <c r="F162" s="5">
        <f>_xll.SNL.Clients.Office.Excel.Functions.SPG(A162, "SP_VOLUME_AVG_DAILY_TO_1YR_AVG_DAILY", , "3M")</f>
        <v>112.07</v>
      </c>
      <c r="G162" s="9" t="str">
        <f>_xll.SNL.Clients.Office.Excel.Functions.SPG(A162, "IQ_SECTOR")</f>
        <v>Energy</v>
      </c>
      <c r="H162" s="9" t="str">
        <f>_xll.SNL.Clients.Office.Excel.Functions.SPG(A162, "IQ_INDUSTRY_GROUP")</f>
        <v>Energy</v>
      </c>
      <c r="I162" s="9" t="str">
        <f>_xll.SNL.Clients.Office.Excel.Functions.SPG(A162, "IQ_INDUSTRY")</f>
        <v>Oil, Gas and Consumable Fuels</v>
      </c>
      <c r="J162" s="9" t="str">
        <f>_xll.SNL.Clients.Office.Excel.Functions.SPG(A162, "IQ_PRIMARY_INDUSTRY")</f>
        <v>Oil and Gas Storage and Transportation</v>
      </c>
      <c r="K162" s="9" t="str">
        <f>_xll.SNL.Clients.Office.Excel.Functions.SPG(A162, "NAICS_CODE", "Primary")</f>
        <v>483111 - Deep Sea Freight Transportation</v>
      </c>
      <c r="L162" s="9" t="str">
        <f>_xll.SNL.Clients.Office.Excel.Functions.SPG(A162, "SP_TOPICTAG")</f>
        <v>Marine Transportation</v>
      </c>
      <c r="M162" s="5">
        <f>_xll.SNL.Clients.Office.Excel.Functions.SPG(A162, "SP_PCT_SHARES_OWNED_ALL_INSTITUTIONS")</f>
        <v>72.63</v>
      </c>
      <c r="N162" s="9" t="str">
        <f>_xll.SNL.Clients.Office.Excel.Functions.SPG(A162, "RD_CREDIT_RATING_GLOBAL", "Issuer Credit Rating", "Local Currency LT|0")</f>
        <v/>
      </c>
      <c r="O162" s="9" t="str">
        <f>_xll.SNL.Clients.Office.Excel.Functions.SPG(A162, "RD_CWOL_GLOBAL", "Issuer Credit Rating", "Local Currency LT|0")</f>
        <v/>
      </c>
      <c r="P162" s="9" t="str">
        <f>_xll.SNL.Clients.Office.Excel.Functions.SPG(A162, "RD_RATING_ACTION_GLOBAL", "Issuer Credit Rating", "Local Currency LT|0")</f>
        <v/>
      </c>
      <c r="Q162" s="10" t="str">
        <f>_xll.SNL.Clients.Office.Excel.Functions.SPG(A162, "RD_LAST_REVIEW_DATE_GLOBAL", "Issuer Credit Rating", "Local Currency LT")</f>
        <v/>
      </c>
      <c r="R162" s="10" t="str">
        <f>_xll.SNL.Clients.Office.Excel.Functions.SPG(A162, "RD_CREDIT_RATING_DATE_GLOBAL", "Issuer Credit Rating", "Local Currency LT|0")</f>
        <v/>
      </c>
      <c r="S162" s="10" t="str">
        <f>_xll.SNL.Clients.Office.Excel.Functions.SPG(A162, "RD_CREDIT_WATCH_OUTLOOK_DATE_GLOBAL", "Issuer Credit Rating", "Local Currency LT|0")</f>
        <v/>
      </c>
    </row>
    <row r="163" spans="1:19">
      <c r="A163" s="12" t="s">
        <v>1197</v>
      </c>
      <c r="B163" t="str">
        <f>_xll.SNL.Clients.Office.Excel.Functions.SPG(A163,"SP_IPO_DATE")</f>
        <v/>
      </c>
      <c r="C163" s="5">
        <f>_xll.SNL.Clients.Office.Excel.Functions.SPG(A163, "SP_VOLUME_AVG_WEEKLY_TO_SHARES_OUT", , "1M")</f>
        <v>3.2007178947929371</v>
      </c>
      <c r="D163" s="5">
        <f>_xll.SNL.Clients.Office.Excel.Functions.SPG(A163, "SP_VOLUME_AVG_WEEKLY_TO_SHARES_OUT", , "3M")</f>
        <v>2.8851573063979936</v>
      </c>
      <c r="E163" s="5">
        <f>_xll.SNL.Clients.Office.Excel.Functions.SPG(A163, "SP_VOLUME_AVG_DAILY_TO_1YR_AVG_DAILY", , "1M")</f>
        <v>131.82</v>
      </c>
      <c r="F163" s="5">
        <f>_xll.SNL.Clients.Office.Excel.Functions.SPG(A163, "SP_VOLUME_AVG_DAILY_TO_1YR_AVG_DAILY", , "3M")</f>
        <v>118.82</v>
      </c>
      <c r="G163" s="9" t="str">
        <f>_xll.SNL.Clients.Office.Excel.Functions.SPG(A163, "IQ_SECTOR")</f>
        <v>Consumer Discretionary</v>
      </c>
      <c r="H163" s="9" t="str">
        <f>_xll.SNL.Clients.Office.Excel.Functions.SPG(A163, "IQ_INDUSTRY_GROUP")</f>
        <v>Automobiles and Components</v>
      </c>
      <c r="I163" s="9" t="str">
        <f>_xll.SNL.Clients.Office.Excel.Functions.SPG(A163, "IQ_INDUSTRY")</f>
        <v>Automobile Components</v>
      </c>
      <c r="J163" s="9" t="str">
        <f>_xll.SNL.Clients.Office.Excel.Functions.SPG(A163, "IQ_PRIMARY_INDUSTRY")</f>
        <v>Automotive Parts and Equipment</v>
      </c>
      <c r="K163" s="9" t="str">
        <f>_xll.SNL.Clients.Office.Excel.Functions.SPG(A163, "NAICS_CODE", "Primary")</f>
        <v>3363 - Motor Vehicle Parts Manufacturing</v>
      </c>
      <c r="L163" s="9" t="str">
        <f>_xll.SNL.Clients.Office.Excel.Functions.SPG(A163, "SP_TOPICTAG")</f>
        <v>Industrial Automation; Sensors; Electric Vehicle; Process Automation</v>
      </c>
      <c r="M163" s="5">
        <f>_xll.SNL.Clients.Office.Excel.Functions.SPG(A163, "SP_PCT_SHARES_OWNED_ALL_INSTITUTIONS")</f>
        <v>80.28</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c r="A164" s="12" t="s">
        <v>1198</v>
      </c>
      <c r="B164" s="10">
        <f>_xll.SNL.Clients.Office.Excel.Functions.SPG(A164,"SP_IPO_DATE")</f>
        <v>44306</v>
      </c>
      <c r="C164" s="5">
        <f>_xll.SNL.Clients.Office.Excel.Functions.SPG(A164, "SP_VOLUME_AVG_WEEKLY_TO_SHARES_OUT", , "1M")</f>
        <v>3.7008732810977594</v>
      </c>
      <c r="D164" s="5">
        <f>_xll.SNL.Clients.Office.Excel.Functions.SPG(A164, "SP_VOLUME_AVG_WEEKLY_TO_SHARES_OUT", , "3M")</f>
        <v>4.7169255315678198</v>
      </c>
      <c r="E164" s="5">
        <f>_xll.SNL.Clients.Office.Excel.Functions.SPG(A164, "SP_VOLUME_AVG_DAILY_TO_1YR_AVG_DAILY", , "1M")</f>
        <v>54.77</v>
      </c>
      <c r="F164" s="5">
        <f>_xll.SNL.Clients.Office.Excel.Functions.SPG(A164, "SP_VOLUME_AVG_DAILY_TO_1YR_AVG_DAILY", , "3M")</f>
        <v>69.8</v>
      </c>
      <c r="G164" s="9" t="str">
        <f>_xll.SNL.Clients.Office.Excel.Functions.SPG(A164, "IQ_SECTOR")</f>
        <v>Information Technology</v>
      </c>
      <c r="H164" s="9" t="str">
        <f>_xll.SNL.Clients.Office.Excel.Functions.SPG(A164, "IQ_INDUSTRY_GROUP")</f>
        <v>Software and Services</v>
      </c>
      <c r="I164" s="9" t="str">
        <f>_xll.SNL.Clients.Office.Excel.Functions.SPG(A164, "IQ_INDUSTRY")</f>
        <v>Software</v>
      </c>
      <c r="J164" s="9" t="str">
        <f>_xll.SNL.Clients.Office.Excel.Functions.SPG(A164, "IQ_PRIMARY_INDUSTRY")</f>
        <v>Application Software</v>
      </c>
      <c r="K164" s="9" t="str">
        <f>_xll.SNL.Clients.Office.Excel.Functions.SPG(A164, "NAICS_CODE", "Primary")</f>
        <v>513210 - Software Publishers</v>
      </c>
      <c r="L164" s="9" t="str">
        <f>_xll.SNL.Clients.Office.Excel.Functions.SPG(A164, "SP_TOPICTAG")</f>
        <v>Ad Network; Data Integration; Marketing Automation; Customer Analytics; Ad Targeting; Ad Exchange; Brand Marketing</v>
      </c>
      <c r="M164" s="5">
        <f>_xll.SNL.Clients.Office.Excel.Functions.SPG(A164, "SP_PCT_SHARES_OWNED_ALL_INSTITUTIONS")</f>
        <v>85.84</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c r="A165" s="12" t="s">
        <v>1199</v>
      </c>
      <c r="B165" s="10">
        <f>_xll.SNL.Clients.Office.Excel.Functions.SPG(A165,"SP_IPO_DATE")</f>
        <v>39013</v>
      </c>
      <c r="C165" s="5">
        <f>_xll.SNL.Clients.Office.Excel.Functions.SPG(A165, "SP_VOLUME_AVG_WEEKLY_TO_SHARES_OUT", , "1M")</f>
        <v>6.5652740271561152</v>
      </c>
      <c r="D165" s="5">
        <f>_xll.SNL.Clients.Office.Excel.Functions.SPG(A165, "SP_VOLUME_AVG_WEEKLY_TO_SHARES_OUT", , "3M")</f>
        <v>4.981143237366247</v>
      </c>
      <c r="E165" s="5">
        <f>_xll.SNL.Clients.Office.Excel.Functions.SPG(A165, "SP_VOLUME_AVG_DAILY_TO_1YR_AVG_DAILY", , "1M")</f>
        <v>138.44</v>
      </c>
      <c r="F165" s="5">
        <f>_xll.SNL.Clients.Office.Excel.Functions.SPG(A165, "SP_VOLUME_AVG_DAILY_TO_1YR_AVG_DAILY", , "3M")</f>
        <v>105.04</v>
      </c>
      <c r="G165" s="9" t="str">
        <f>_xll.SNL.Clients.Office.Excel.Functions.SPG(A165, "IQ_SECTOR")</f>
        <v>Real Estate</v>
      </c>
      <c r="H165" s="9" t="str">
        <f>_xll.SNL.Clients.Office.Excel.Functions.SPG(A165, "IQ_INDUSTRY_GROUP")</f>
        <v>Equity Real Estate Investment Trusts (REITs)</v>
      </c>
      <c r="I165" s="9" t="str">
        <f>_xll.SNL.Clients.Office.Excel.Functions.SPG(A165, "IQ_INDUSTRY")</f>
        <v>Office REITs</v>
      </c>
      <c r="J165" s="9" t="str">
        <f>_xll.SNL.Clients.Office.Excel.Functions.SPG(A165, "IQ_PRIMARY_INDUSTRY")</f>
        <v>Office REITs</v>
      </c>
      <c r="K165" s="9" t="str">
        <f>_xll.SNL.Clients.Office.Excel.Functions.SPG(A165, "NAICS_CODE", "Primary")</f>
        <v>531110 - Lessors of Residential Buildings and Dwellings</v>
      </c>
      <c r="L165" s="9" t="str">
        <f>_xll.SNL.Clients.Office.Excel.Functions.SPG(A165, "SP_TOPICTAG")</f>
        <v>Lifestyle</v>
      </c>
      <c r="M165" s="5">
        <f>_xll.SNL.Clients.Office.Excel.Functions.SPG(A165, "SP_PCT_SHARES_OWNED_ALL_INSTITUTIONS")</f>
        <v>106.33</v>
      </c>
      <c r="N165" s="9" t="str">
        <f>_xll.SNL.Clients.Office.Excel.Functions.SPG(A165, "RD_CREDIT_RATING_GLOBAL", "Issuer Credit Rating", "Local Currency LT|0")</f>
        <v/>
      </c>
      <c r="O165" s="9" t="str">
        <f>_xll.SNL.Clients.Office.Excel.Functions.SPG(A165, "RD_CWOL_GLOBAL", "Issuer Credit Rating", "Local Currency LT|0")</f>
        <v/>
      </c>
      <c r="P165" s="9" t="str">
        <f>_xll.SNL.Clients.Office.Excel.Functions.SPG(A165, "RD_RATING_ACTION_GLOBAL", "Issuer Credit Rating", "Local Currency LT|0")</f>
        <v/>
      </c>
      <c r="Q165" s="10" t="str">
        <f>_xll.SNL.Clients.Office.Excel.Functions.SPG(A165, "RD_LAST_REVIEW_DATE_GLOBAL", "Issuer Credit Rating", "Local Currency LT")</f>
        <v/>
      </c>
      <c r="R165" s="10" t="str">
        <f>_xll.SNL.Clients.Office.Excel.Functions.SPG(A165, "RD_CREDIT_RATING_DATE_GLOBAL", "Issuer Credit Rating", "Local Currency LT|0")</f>
        <v/>
      </c>
      <c r="S165" s="10" t="str">
        <f>_xll.SNL.Clients.Office.Excel.Functions.SPG(A165, "RD_CREDIT_WATCH_OUTLOOK_DATE_GLOBAL", "Issuer Credit Rating", "Local Currency LT|0")</f>
        <v/>
      </c>
    </row>
    <row r="166" spans="1:19">
      <c r="A166" s="12" t="s">
        <v>1200</v>
      </c>
      <c r="B166" s="10">
        <f>_xll.SNL.Clients.Office.Excel.Functions.SPG(A166,"SP_IPO_DATE")</f>
        <v>44216</v>
      </c>
      <c r="C166" s="5">
        <f>_xll.SNL.Clients.Office.Excel.Functions.SPG(A166, "SP_VOLUME_AVG_WEEKLY_TO_SHARES_OUT", , "1M")</f>
        <v>5.65891622248279</v>
      </c>
      <c r="D166" s="5">
        <f>_xll.SNL.Clients.Office.Excel.Functions.SPG(A166, "SP_VOLUME_AVG_WEEKLY_TO_SHARES_OUT", , "3M")</f>
        <v>9.6995483354086449</v>
      </c>
      <c r="E166" s="5">
        <f>_xll.SNL.Clients.Office.Excel.Functions.SPG(A166, "SP_VOLUME_AVG_DAILY_TO_1YR_AVG_DAILY", , "1M")</f>
        <v>78.84</v>
      </c>
      <c r="F166" s="5">
        <f>_xll.SNL.Clients.Office.Excel.Functions.SPG(A166, "SP_VOLUME_AVG_DAILY_TO_1YR_AVG_DAILY", , "3M")</f>
        <v>135.13</v>
      </c>
      <c r="G166" s="9" t="str">
        <f>_xll.SNL.Clients.Office.Excel.Functions.SPG(A166, "IQ_SECTOR")</f>
        <v>Consumer Discretionary</v>
      </c>
      <c r="H166" s="9" t="str">
        <f>_xll.SNL.Clients.Office.Excel.Functions.SPG(A166, "IQ_INDUSTRY_GROUP")</f>
        <v>Consumer Durables and Apparel</v>
      </c>
      <c r="I166" s="9" t="str">
        <f>_xll.SNL.Clients.Office.Excel.Functions.SPG(A166, "IQ_INDUSTRY")</f>
        <v>Household Durables</v>
      </c>
      <c r="J166" s="9" t="str">
        <f>_xll.SNL.Clients.Office.Excel.Functions.SPG(A166, "IQ_PRIMARY_INDUSTRY")</f>
        <v>Homebuilding</v>
      </c>
      <c r="K166" s="9" t="str">
        <f>_xll.SNL.Clients.Office.Excel.Functions.SPG(A166, "NAICS_CODE", "Primary")</f>
        <v>23611 - Residential Building Construction</v>
      </c>
      <c r="L166" s="9" t="str">
        <f>_xll.SNL.Clients.Office.Excel.Functions.SPG(A166, "SP_TOPICTAG")</f>
        <v>Home Improvement</v>
      </c>
      <c r="M166" s="5">
        <f>_xll.SNL.Clients.Office.Excel.Functions.SPG(A166, "SP_PCT_SHARES_OWNED_ALL_INSTITUTIONS")</f>
        <v>32.76</v>
      </c>
      <c r="N166" s="9" t="str">
        <f>_xll.SNL.Clients.Office.Excel.Functions.SPG(A166, "RD_CREDIT_RATING_GLOBAL", "Issuer Credit Rating", "Local Currency LT|0")</f>
        <v>BB-</v>
      </c>
      <c r="O166" s="9" t="str">
        <f>_xll.SNL.Clients.Office.Excel.Functions.SPG(A166, "RD_CWOL_GLOBAL", "Issuer Credit Rating", "Local Currency LT|0")</f>
        <v>Stable</v>
      </c>
      <c r="P166" s="9" t="str">
        <f>_xll.SNL.Clients.Office.Excel.Functions.SPG(A166, "RD_RATING_ACTION_GLOBAL", "Issuer Credit Rating", "Local Currency LT|0")</f>
        <v>New Rating | CreditWatch/Outlook (08/07/2023)</v>
      </c>
      <c r="Q166" s="10">
        <f>_xll.SNL.Clients.Office.Excel.Functions.SPG(A166, "RD_LAST_REVIEW_DATE_GLOBAL", "Issuer Credit Rating", "Local Currency LT")</f>
        <v>45496</v>
      </c>
      <c r="R166" s="10">
        <f>_xll.SNL.Clients.Office.Excel.Functions.SPG(A166, "RD_CREDIT_RATING_DATE_GLOBAL", "Issuer Credit Rating", "Local Currency LT|0")</f>
        <v>45145</v>
      </c>
      <c r="S166" s="10">
        <f>_xll.SNL.Clients.Office.Excel.Functions.SPG(A166, "RD_CREDIT_WATCH_OUTLOOK_DATE_GLOBAL", "Issuer Credit Rating", "Local Currency LT|0")</f>
        <v>45145</v>
      </c>
    </row>
    <row r="167" spans="1:19">
      <c r="A167" s="12" t="s">
        <v>1201</v>
      </c>
      <c r="B167" t="str">
        <f>_xll.SNL.Clients.Office.Excel.Functions.SPG(A167,"SP_IPO_DATE")</f>
        <v/>
      </c>
      <c r="C167" s="5">
        <f>_xll.SNL.Clients.Office.Excel.Functions.SPG(A167, "SP_VOLUME_AVG_WEEKLY_TO_SHARES_OUT", , "1M")</f>
        <v>3.1303863960617311</v>
      </c>
      <c r="D167" s="5">
        <f>_xll.SNL.Clients.Office.Excel.Functions.SPG(A167, "SP_VOLUME_AVG_WEEKLY_TO_SHARES_OUT", , "3M")</f>
        <v>3.2570201677335016</v>
      </c>
      <c r="E167" s="5">
        <f>_xll.SNL.Clients.Office.Excel.Functions.SPG(A167, "SP_VOLUME_AVG_DAILY_TO_1YR_AVG_DAILY", , "1M")</f>
        <v>61.23</v>
      </c>
      <c r="F167" s="5">
        <f>_xll.SNL.Clients.Office.Excel.Functions.SPG(A167, "SP_VOLUME_AVG_DAILY_TO_1YR_AVG_DAILY", , "3M")</f>
        <v>63.7</v>
      </c>
      <c r="G167" s="9" t="str">
        <f>_xll.SNL.Clients.Office.Excel.Functions.SPG(A167, "IQ_SECTOR")</f>
        <v>Information Technology</v>
      </c>
      <c r="H167" s="9" t="str">
        <f>_xll.SNL.Clients.Office.Excel.Functions.SPG(A167, "IQ_INDUSTRY_GROUP")</f>
        <v>Software and Services</v>
      </c>
      <c r="I167" s="9" t="str">
        <f>_xll.SNL.Clients.Office.Excel.Functions.SPG(A167, "IQ_INDUSTRY")</f>
        <v>IT Services</v>
      </c>
      <c r="J167" s="9" t="str">
        <f>_xll.SNL.Clients.Office.Excel.Functions.SPG(A167, "IQ_PRIMARY_INDUSTRY")</f>
        <v>IT Consulting and Other Services</v>
      </c>
      <c r="K167" s="9" t="str">
        <f>_xll.SNL.Clients.Office.Excel.Functions.SPG(A167, "NAICS_CODE", "Primary")</f>
        <v>54151 - Computer Systems Design and Related Services</v>
      </c>
      <c r="L167" s="9" t="str">
        <f>_xll.SNL.Clients.Office.Excel.Functions.SPG(A167, "SP_TOPICTAG")</f>
        <v>Software Development; Cloud Management; Data Integration; Data Protection; Cloud Infrastructure; Cloud Security; Process Automation</v>
      </c>
      <c r="M167" s="5">
        <f>_xll.SNL.Clients.Office.Excel.Functions.SPG(A167, "SP_PCT_SHARES_OWNED_ALL_INSTITUTIONS")</f>
        <v>89.89</v>
      </c>
      <c r="N167" s="9" t="str">
        <f>_xll.SNL.Clients.Office.Excel.Functions.SPG(A167, "RD_CREDIT_RATING_GLOBAL", "Issuer Credit Rating", "Local Currency LT|0")</f>
        <v>BBB-</v>
      </c>
      <c r="O167" s="9" t="str">
        <f>_xll.SNL.Clients.Office.Excel.Functions.SPG(A167, "RD_CWOL_GLOBAL", "Issuer Credit Rating", "Local Currency LT|0")</f>
        <v>Stable</v>
      </c>
      <c r="P167" s="9" t="str">
        <f>_xll.SNL.Clients.Office.Excel.Functions.SPG(A167, "RD_RATING_ACTION_GLOBAL", "Issuer Credit Rating", "Local Currency LT|0")</f>
        <v>Downgrade | CreditWatch/Outlook (07/02/2020)</v>
      </c>
      <c r="Q167" s="10">
        <f>_xll.SNL.Clients.Office.Excel.Functions.SPG(A167, "RD_LAST_REVIEW_DATE_GLOBAL", "Issuer Credit Rating", "Local Currency LT")</f>
        <v>45503</v>
      </c>
      <c r="R167" s="10">
        <f>_xll.SNL.Clients.Office.Excel.Functions.SPG(A167, "RD_CREDIT_RATING_DATE_GLOBAL", "Issuer Credit Rating", "Local Currency LT|0")</f>
        <v>44014</v>
      </c>
      <c r="S167" s="10">
        <f>_xll.SNL.Clients.Office.Excel.Functions.SPG(A167, "RD_CREDIT_WATCH_OUTLOOK_DATE_GLOBAL", "Issuer Credit Rating", "Local Currency LT|0")</f>
        <v>44014</v>
      </c>
    </row>
    <row r="168" spans="1:19">
      <c r="A168" s="12" t="s">
        <v>1202</v>
      </c>
      <c r="B168" t="str">
        <f>_xll.SNL.Clients.Office.Excel.Functions.SPG(A168,"SP_IPO_DATE")</f>
        <v/>
      </c>
      <c r="C168" s="5">
        <f>_xll.SNL.Clients.Office.Excel.Functions.SPG(A168, "SP_VOLUME_AVG_WEEKLY_TO_SHARES_OUT", , "1M")</f>
        <v>10.521597268054697</v>
      </c>
      <c r="D168" s="5">
        <f>_xll.SNL.Clients.Office.Excel.Functions.SPG(A168, "SP_VOLUME_AVG_WEEKLY_TO_SHARES_OUT", , "3M")</f>
        <v>7.9771057825333171</v>
      </c>
      <c r="E168" s="5">
        <f>_xll.SNL.Clients.Office.Excel.Functions.SPG(A168, "SP_VOLUME_AVG_DAILY_TO_1YR_AVG_DAILY", , "1M")</f>
        <v>224.94</v>
      </c>
      <c r="F168" s="5">
        <f>_xll.SNL.Clients.Office.Excel.Functions.SPG(A168, "SP_VOLUME_AVG_DAILY_TO_1YR_AVG_DAILY", , "3M")</f>
        <v>170.54</v>
      </c>
      <c r="G168" s="9" t="str">
        <f>_xll.SNL.Clients.Office.Excel.Functions.SPG(A168, "IQ_SECTOR")</f>
        <v>Industrials</v>
      </c>
      <c r="H168" s="9" t="str">
        <f>_xll.SNL.Clients.Office.Excel.Functions.SPG(A168, "IQ_INDUSTRY_GROUP")</f>
        <v>Capital Goods</v>
      </c>
      <c r="I168" s="9" t="str">
        <f>_xll.SNL.Clients.Office.Excel.Functions.SPG(A168, "IQ_INDUSTRY")</f>
        <v>Trading Companies and Distributors</v>
      </c>
      <c r="J168" s="9" t="str">
        <f>_xll.SNL.Clients.Office.Excel.Functions.SPG(A168, "IQ_PRIMARY_INDUSTRY")</f>
        <v>Trading Companies and Distributors</v>
      </c>
      <c r="K168" s="9" t="str">
        <f>_xll.SNL.Clients.Office.Excel.Functions.SPG(A168, "NAICS_CODE", "Primary")</f>
        <v>42383 - Industrial Machinery and Equipment Merchant Wholesalers</v>
      </c>
      <c r="L168" s="9" t="str">
        <f>_xll.SNL.Clients.Office.Excel.Functions.SPG(A168, "SP_TOPICTAG")</f>
        <v>Environmental Consulting; Environmental Engineering; Freight Service; Industrial Automation; Disposal and Recycling; Water Purification; Process Automation</v>
      </c>
      <c r="M168" s="5">
        <f>_xll.SNL.Clients.Office.Excel.Functions.SPG(A168, "SP_PCT_SHARES_OWNED_ALL_INSTITUTIONS")</f>
        <v>72.290000000000006</v>
      </c>
      <c r="N168" s="9" t="str">
        <f>_xll.SNL.Clients.Office.Excel.Functions.SPG(A168, "RD_CREDIT_RATING_GLOBAL", "Issuer Credit Rating", "Local Currency LT|0")</f>
        <v>B</v>
      </c>
      <c r="O168" s="9" t="str">
        <f>_xll.SNL.Clients.Office.Excel.Functions.SPG(A168, "RD_CWOL_GLOBAL", "Issuer Credit Rating", "Local Currency LT|0")</f>
        <v>Stable</v>
      </c>
      <c r="P168" s="9" t="str">
        <f>_xll.SNL.Clients.Office.Excel.Functions.SPG(A168, "RD_RATING_ACTION_GLOBAL", "Issuer Credit Rating", "Local Currency LT|0")</f>
        <v>CreditWatch/Outlook (06/10/2020)</v>
      </c>
      <c r="Q168" s="10">
        <f>_xll.SNL.Clients.Office.Excel.Functions.SPG(A168, "RD_LAST_REVIEW_DATE_GLOBAL", "Issuer Credit Rating", "Local Currency LT")</f>
        <v>45580</v>
      </c>
      <c r="R168" s="10">
        <f>_xll.SNL.Clients.Office.Excel.Functions.SPG(A168, "RD_CREDIT_RATING_DATE_GLOBAL", "Issuer Credit Rating", "Local Currency LT|0")</f>
        <v>42949</v>
      </c>
      <c r="S168" s="10">
        <f>_xll.SNL.Clients.Office.Excel.Functions.SPG(A168, "RD_CREDIT_WATCH_OUTLOOK_DATE_GLOBAL", "Issuer Credit Rating", "Local Currency LT|0")</f>
        <v>43992</v>
      </c>
    </row>
    <row r="169" spans="1:19">
      <c r="A169" s="12" t="s">
        <v>1203</v>
      </c>
      <c r="B169" t="str">
        <f>_xll.SNL.Clients.Office.Excel.Functions.SPG(A169,"SP_IPO_DATE")</f>
        <v/>
      </c>
      <c r="C169" s="5">
        <f>_xll.SNL.Clients.Office.Excel.Functions.SPG(A169, "SP_VOLUME_AVG_WEEKLY_TO_SHARES_OUT", , "1M")</f>
        <v>6.7002469335527834</v>
      </c>
      <c r="D169" s="5">
        <f>_xll.SNL.Clients.Office.Excel.Functions.SPG(A169, "SP_VOLUME_AVG_WEEKLY_TO_SHARES_OUT", , "3M")</f>
        <v>7.9160173391879365</v>
      </c>
      <c r="E169" s="5">
        <f>_xll.SNL.Clients.Office.Excel.Functions.SPG(A169, "SP_VOLUME_AVG_DAILY_TO_1YR_AVG_DAILY", , "1M")</f>
        <v>116.21</v>
      </c>
      <c r="F169" s="5">
        <f>_xll.SNL.Clients.Office.Excel.Functions.SPG(A169, "SP_VOLUME_AVG_DAILY_TO_1YR_AVG_DAILY", , "3M")</f>
        <v>137.29</v>
      </c>
      <c r="G169" s="9" t="str">
        <f>_xll.SNL.Clients.Office.Excel.Functions.SPG(A169, "IQ_SECTOR")</f>
        <v>Industrials</v>
      </c>
      <c r="H169" s="9" t="str">
        <f>_xll.SNL.Clients.Office.Excel.Functions.SPG(A169, "IQ_INDUSTRY_GROUP")</f>
        <v>Capital Goods</v>
      </c>
      <c r="I169" s="9" t="str">
        <f>_xll.SNL.Clients.Office.Excel.Functions.SPG(A169, "IQ_INDUSTRY")</f>
        <v>Construction and Engineering</v>
      </c>
      <c r="J169" s="9" t="str">
        <f>_xll.SNL.Clients.Office.Excel.Functions.SPG(A169, "IQ_PRIMARY_INDUSTRY")</f>
        <v>Construction and Engineering</v>
      </c>
      <c r="K169" s="9" t="str">
        <f>_xll.SNL.Clients.Office.Excel.Functions.SPG(A169, "NAICS_CODE", "Primary")</f>
        <v>238 - Specialty Trade Contractors</v>
      </c>
      <c r="L169" s="9" t="str">
        <f>_xll.SNL.Clients.Office.Excel.Functions.SPG(A169, "SP_TOPICTAG")</f>
        <v>Network Backbone; Optical Infrastructure; Edge Computing; 5G</v>
      </c>
      <c r="M169" s="5">
        <f>_xll.SNL.Clients.Office.Excel.Functions.SPG(A169, "SP_PCT_SHARES_OWNED_ALL_INSTITUTIONS")</f>
        <v>79.58</v>
      </c>
      <c r="N169" s="9" t="str">
        <f>_xll.SNL.Clients.Office.Excel.Functions.SPG(A169, "RD_CREDIT_RATING_GLOBAL", "Issuer Credit Rating", "Local Currency LT|0")</f>
        <v>BB</v>
      </c>
      <c r="O169" s="9" t="str">
        <f>_xll.SNL.Clients.Office.Excel.Functions.SPG(A169, "RD_CWOL_GLOBAL", "Issuer Credit Rating", "Local Currency LT|0")</f>
        <v>Stable</v>
      </c>
      <c r="P169" s="9" t="str">
        <f>_xll.SNL.Clients.Office.Excel.Functions.SPG(A169, "RD_RATING_ACTION_GLOBAL", "Issuer Credit Rating", "Local Currency LT|0")</f>
        <v>New Rating | CreditWatch/Outlook (09/23/2005)</v>
      </c>
      <c r="Q169" s="10">
        <f>_xll.SNL.Clients.Office.Excel.Functions.SPG(A169, "RD_LAST_REVIEW_DATE_GLOBAL", "Issuer Credit Rating", "Local Currency LT")</f>
        <v>45695</v>
      </c>
      <c r="R169" s="10">
        <f>_xll.SNL.Clients.Office.Excel.Functions.SPG(A169, "RD_CREDIT_RATING_DATE_GLOBAL", "Issuer Credit Rating", "Local Currency LT|0")</f>
        <v>38618</v>
      </c>
      <c r="S169" s="10">
        <f>_xll.SNL.Clients.Office.Excel.Functions.SPG(A169, "RD_CREDIT_WATCH_OUTLOOK_DATE_GLOBAL", "Issuer Credit Rating", "Local Currency LT|0")</f>
        <v>38618</v>
      </c>
    </row>
    <row r="170" spans="1:19">
      <c r="A170" s="12" t="s">
        <v>1204</v>
      </c>
      <c r="B170" s="10">
        <f>_xll.SNL.Clients.Office.Excel.Functions.SPG(A170,"SP_IPO_DATE")</f>
        <v>38036</v>
      </c>
      <c r="C170" s="5">
        <f>_xll.SNL.Clients.Office.Excel.Functions.SPG(A170, "SP_VOLUME_AVG_WEEKLY_TO_SHARES_OUT", , "1M")</f>
        <v>6.0659198681842117</v>
      </c>
      <c r="D170" s="5">
        <f>_xll.SNL.Clients.Office.Excel.Functions.SPG(A170, "SP_VOLUME_AVG_WEEKLY_TO_SHARES_OUT", , "3M")</f>
        <v>7.3210545819633612</v>
      </c>
      <c r="E170" s="5">
        <f>_xll.SNL.Clients.Office.Excel.Functions.SPG(A170, "SP_VOLUME_AVG_DAILY_TO_1YR_AVG_DAILY", , "1M")</f>
        <v>77.42</v>
      </c>
      <c r="F170" s="5">
        <f>_xll.SNL.Clients.Office.Excel.Functions.SPG(A170, "SP_VOLUME_AVG_DAILY_TO_1YR_AVG_DAILY", , "3M")</f>
        <v>93.45</v>
      </c>
      <c r="G170" s="9" t="str">
        <f>_xll.SNL.Clients.Office.Excel.Functions.SPG(A170, "IQ_SECTOR")</f>
        <v>Health Care</v>
      </c>
      <c r="H170" s="9" t="str">
        <f>_xll.SNL.Clients.Office.Excel.Functions.SPG(A170, "IQ_INDUSTRY_GROUP")</f>
        <v>Pharmaceuticals, Biotechnology and Life Sciences</v>
      </c>
      <c r="I170" s="9" t="str">
        <f>_xll.SNL.Clients.Office.Excel.Functions.SPG(A170, "IQ_INDUSTRY")</f>
        <v>Biotechnology</v>
      </c>
      <c r="J170" s="9" t="str">
        <f>_xll.SNL.Clients.Office.Excel.Functions.SPG(A170, "IQ_PRIMARY_INDUSTRY")</f>
        <v>Biotechnology</v>
      </c>
      <c r="K170" s="9" t="str">
        <f>_xll.SNL.Clients.Office.Excel.Functions.SPG(A170, "NAICS_CODE", "Primary")</f>
        <v>325412 - Pharmaceutical Preparation Manufacturing</v>
      </c>
      <c r="L170" s="9" t="str">
        <f>_xll.SNL.Clients.Office.Excel.Functions.SPG(A170, "SP_TOPICTAG")</f>
        <v>Hepatology; Infectious Diseases; Oncology; Vaccines</v>
      </c>
      <c r="M170" s="5">
        <f>_xll.SNL.Clients.Office.Excel.Functions.SPG(A170, "SP_PCT_SHARES_OWNED_ALL_INSTITUTIONS")</f>
        <v>82.83</v>
      </c>
      <c r="N170" s="9" t="str">
        <f>_xll.SNL.Clients.Office.Excel.Functions.SPG(A170, "RD_CREDIT_RATING_GLOBAL", "Issuer Credit Rating", "Local Currency LT|0")</f>
        <v/>
      </c>
      <c r="O170" s="9" t="str">
        <f>_xll.SNL.Clients.Office.Excel.Functions.SPG(A170, "RD_CWOL_GLOBAL", "Issuer Credit Rating", "Local Currency LT|0")</f>
        <v/>
      </c>
      <c r="P170" s="9" t="str">
        <f>_xll.SNL.Clients.Office.Excel.Functions.SPG(A170, "RD_RATING_ACTION_GLOBAL", "Issuer Credit Rating", "Local Currency LT|0")</f>
        <v/>
      </c>
      <c r="Q170" s="10" t="str">
        <f>_xll.SNL.Clients.Office.Excel.Functions.SPG(A170, "RD_LAST_REVIEW_DATE_GLOBAL", "Issuer Credit Rating", "Local Currency LT")</f>
        <v/>
      </c>
      <c r="R170" s="10" t="str">
        <f>_xll.SNL.Clients.Office.Excel.Functions.SPG(A170, "RD_CREDIT_RATING_DATE_GLOBAL", "Issuer Credit Rating", "Local Currency LT|0")</f>
        <v/>
      </c>
      <c r="S170" s="10" t="str">
        <f>_xll.SNL.Clients.Office.Excel.Functions.SPG(A170, "RD_CREDIT_WATCH_OUTLOOK_DATE_GLOBAL", "Issuer Credit Rating", "Local Currency LT|0")</f>
        <v/>
      </c>
    </row>
    <row r="171" spans="1:19">
      <c r="A171" s="12" t="s">
        <v>1205</v>
      </c>
      <c r="B171" s="10">
        <f>_xll.SNL.Clients.Office.Excel.Functions.SPG(A171,"SP_IPO_DATE")</f>
        <v>35955</v>
      </c>
      <c r="C171" s="5">
        <f>_xll.SNL.Clients.Office.Excel.Functions.SPG(A171, "SP_VOLUME_AVG_WEEKLY_TO_SHARES_OUT", , "1M")</f>
        <v>4.0972936858021036</v>
      </c>
      <c r="D171" s="5">
        <f>_xll.SNL.Clients.Office.Excel.Functions.SPG(A171, "SP_VOLUME_AVG_WEEKLY_TO_SHARES_OUT", , "3M")</f>
        <v>4.0091156398019416</v>
      </c>
      <c r="E171" s="5">
        <f>_xll.SNL.Clients.Office.Excel.Functions.SPG(A171, "SP_VOLUME_AVG_DAILY_TO_1YR_AVG_DAILY", , "1M")</f>
        <v>79.86</v>
      </c>
      <c r="F171" s="5">
        <f>_xll.SNL.Clients.Office.Excel.Functions.SPG(A171, "SP_VOLUME_AVG_DAILY_TO_1YR_AVG_DAILY", , "3M")</f>
        <v>78.14</v>
      </c>
      <c r="G171" s="9" t="str">
        <f>_xll.SNL.Clients.Office.Excel.Functions.SPG(A171, "IQ_SECTOR")</f>
        <v>Financials</v>
      </c>
      <c r="H171" s="9" t="str">
        <f>_xll.SNL.Clients.Office.Excel.Functions.SPG(A171, "IQ_INDUSTRY_GROUP")</f>
        <v>Banks</v>
      </c>
      <c r="I171" s="9" t="str">
        <f>_xll.SNL.Clients.Office.Excel.Functions.SPG(A171, "IQ_INDUSTRY")</f>
        <v>Banks</v>
      </c>
      <c r="J171" s="9" t="str">
        <f>_xll.SNL.Clients.Office.Excel.Functions.SPG(A171, "IQ_PRIMARY_INDUSTRY")</f>
        <v>Regional Banks</v>
      </c>
      <c r="K171" s="9" t="str">
        <f>_xll.SNL.Clients.Office.Excel.Functions.SPG(A171, "NAICS_CODE", "Primary")</f>
        <v>52211 - Commercial Banking</v>
      </c>
      <c r="L171" s="9" t="str">
        <f>_xll.SNL.Clients.Office.Excel.Functions.SPG(A171, "SP_TOPICTAG")</f>
        <v>Consumer Lending</v>
      </c>
      <c r="M171" s="5">
        <f>_xll.SNL.Clients.Office.Excel.Functions.SPG(A171, "SP_PCT_SHARES_OWNED_ALL_INSTITUTIONS")</f>
        <v>75.45</v>
      </c>
      <c r="N171" s="9" t="str">
        <f>_xll.SNL.Clients.Office.Excel.Functions.SPG(A171, "RD_CREDIT_RATING_GLOBAL", "Issuer Credit Rating", "Local Currency LT|0")</f>
        <v/>
      </c>
      <c r="O171" s="9" t="str">
        <f>_xll.SNL.Clients.Office.Excel.Functions.SPG(A171, "RD_CWOL_GLOBAL", "Issuer Credit Rating", "Local Currency LT|0")</f>
        <v/>
      </c>
      <c r="P171" s="9" t="str">
        <f>_xll.SNL.Clients.Office.Excel.Functions.SPG(A171, "RD_RATING_ACTION_GLOBAL", "Issuer Credit Rating", "Local Currency LT|0")</f>
        <v/>
      </c>
      <c r="Q171" s="10" t="str">
        <f>_xll.SNL.Clients.Office.Excel.Functions.SPG(A171, "RD_LAST_REVIEW_DATE_GLOBAL", "Issuer Credit Rating", "Local Currency LT")</f>
        <v/>
      </c>
      <c r="R171" s="10" t="str">
        <f>_xll.SNL.Clients.Office.Excel.Functions.SPG(A171, "RD_CREDIT_RATING_DATE_GLOBAL", "Issuer Credit Rating", "Local Currency LT|0")</f>
        <v/>
      </c>
      <c r="S171" s="10" t="str">
        <f>_xll.SNL.Clients.Office.Excel.Functions.SPG(A171, "RD_CREDIT_WATCH_OUTLOOK_DATE_GLOBAL", "Issuer Credit Rating", "Local Currency LT|0")</f>
        <v/>
      </c>
    </row>
    <row r="172" spans="1:19">
      <c r="A172" s="12" t="s">
        <v>1206</v>
      </c>
      <c r="B172" s="10">
        <f>_xll.SNL.Clients.Office.Excel.Functions.SPG(A172,"SP_IPO_DATE")</f>
        <v>42040</v>
      </c>
      <c r="C172" s="5">
        <f>_xll.SNL.Clients.Office.Excel.Functions.SPG(A172, "SP_VOLUME_AVG_WEEKLY_TO_SHARES_OUT", , "1M")</f>
        <v>5.4246006117462624</v>
      </c>
      <c r="D172" s="5">
        <f>_xll.SNL.Clients.Office.Excel.Functions.SPG(A172, "SP_VOLUME_AVG_WEEKLY_TO_SHARES_OUT", , "3M")</f>
        <v>6.721284479414499</v>
      </c>
      <c r="E172" s="5">
        <f>_xll.SNL.Clients.Office.Excel.Functions.SPG(A172, "SP_VOLUME_AVG_DAILY_TO_1YR_AVG_DAILY", , "1M")</f>
        <v>114.14</v>
      </c>
      <c r="F172" s="5">
        <f>_xll.SNL.Clients.Office.Excel.Functions.SPG(A172, "SP_VOLUME_AVG_DAILY_TO_1YR_AVG_DAILY", , "3M")</f>
        <v>141.41999999999999</v>
      </c>
      <c r="G172" s="9" t="str">
        <f>_xll.SNL.Clients.Office.Excel.Functions.SPG(A172, "IQ_SECTOR")</f>
        <v>Real Estate</v>
      </c>
      <c r="H172" s="9" t="str">
        <f>_xll.SNL.Clients.Office.Excel.Functions.SPG(A172, "IQ_INDUSTRY_GROUP")</f>
        <v>Equity Real Estate Investment Trusts (REITs)</v>
      </c>
      <c r="I172" s="9" t="str">
        <f>_xll.SNL.Clients.Office.Excel.Functions.SPG(A172, "IQ_INDUSTRY")</f>
        <v>Office REITs</v>
      </c>
      <c r="J172" s="9" t="str">
        <f>_xll.SNL.Clients.Office.Excel.Functions.SPG(A172, "IQ_PRIMARY_INDUSTRY")</f>
        <v>Office REITs</v>
      </c>
      <c r="K172" s="9" t="str">
        <f>_xll.SNL.Clients.Office.Excel.Functions.SPG(A172, "NAICS_CODE", "Primary")</f>
        <v>531120 - Lessors of Nonresidential Buildings (except Miniwarehouses)</v>
      </c>
      <c r="L172" s="9" t="str">
        <f>_xll.SNL.Clients.Office.Excel.Functions.SPG(A172, "SP_TOPICTAG")</f>
        <v/>
      </c>
      <c r="M172" s="5">
        <f>_xll.SNL.Clients.Office.Excel.Functions.SPG(A172, "SP_PCT_SHARES_OWNED_ALL_INSTITUTIONS")</f>
        <v>75.790000000000006</v>
      </c>
      <c r="N172" s="9" t="str">
        <f>_xll.SNL.Clients.Office.Excel.Functions.SPG(A172, "RD_CREDIT_RATING_GLOBAL", "Issuer Credit Rating", "Local Currency LT|0")</f>
        <v/>
      </c>
      <c r="O172" s="9" t="str">
        <f>_xll.SNL.Clients.Office.Excel.Functions.SPG(A172, "RD_CWOL_GLOBAL", "Issuer Credit Rating", "Local Currency LT|0")</f>
        <v/>
      </c>
      <c r="P172" s="9" t="str">
        <f>_xll.SNL.Clients.Office.Excel.Functions.SPG(A172, "RD_RATING_ACTION_GLOBAL", "Issuer Credit Rating", "Local Currency LT|0")</f>
        <v/>
      </c>
      <c r="Q172" s="10" t="str">
        <f>_xll.SNL.Clients.Office.Excel.Functions.SPG(A172, "RD_LAST_REVIEW_DATE_GLOBAL", "Issuer Credit Rating", "Local Currency LT")</f>
        <v/>
      </c>
      <c r="R172" s="10" t="str">
        <f>_xll.SNL.Clients.Office.Excel.Functions.SPG(A172, "RD_CREDIT_RATING_DATE_GLOBAL", "Issuer Credit Rating", "Local Currency LT|0")</f>
        <v/>
      </c>
      <c r="S172" s="10" t="str">
        <f>_xll.SNL.Clients.Office.Excel.Functions.SPG(A172, "RD_CREDIT_WATCH_OUTLOOK_DATE_GLOBAL", "Issuer Credit Rating", "Local Currency LT|0")</f>
        <v/>
      </c>
    </row>
    <row r="173" spans="1:19">
      <c r="A173" s="12" t="s">
        <v>1207</v>
      </c>
      <c r="B173" t="str">
        <f>_xll.SNL.Clients.Office.Excel.Functions.SPG(A173,"SP_IPO_DATE")</f>
        <v/>
      </c>
      <c r="C173" s="5">
        <f>_xll.SNL.Clients.Office.Excel.Functions.SPG(A173, "SP_VOLUME_AVG_WEEKLY_TO_SHARES_OUT", , "1M")</f>
        <v>5.6403765886739778</v>
      </c>
      <c r="D173" s="5">
        <f>_xll.SNL.Clients.Office.Excel.Functions.SPG(A173, "SP_VOLUME_AVG_WEEKLY_TO_SHARES_OUT", , "3M")</f>
        <v>5.7236275108299575</v>
      </c>
      <c r="E173" s="5">
        <f>_xll.SNL.Clients.Office.Excel.Functions.SPG(A173, "SP_VOLUME_AVG_DAILY_TO_1YR_AVG_DAILY", , "1M")</f>
        <v>111.74</v>
      </c>
      <c r="F173" s="5">
        <f>_xll.SNL.Clients.Office.Excel.Functions.SPG(A173, "SP_VOLUME_AVG_DAILY_TO_1YR_AVG_DAILY", , "3M")</f>
        <v>113.39</v>
      </c>
      <c r="G173" s="9" t="str">
        <f>_xll.SNL.Clients.Office.Excel.Functions.SPG(A173, "IQ_SECTOR")</f>
        <v>Communication Services</v>
      </c>
      <c r="H173" s="9" t="str">
        <f>_xll.SNL.Clients.Office.Excel.Functions.SPG(A173, "IQ_INDUSTRY_GROUP")</f>
        <v>Media and Entertainment</v>
      </c>
      <c r="I173" s="9" t="str">
        <f>_xll.SNL.Clients.Office.Excel.Functions.SPG(A173, "IQ_INDUSTRY")</f>
        <v>Media</v>
      </c>
      <c r="J173" s="9" t="str">
        <f>_xll.SNL.Clients.Office.Excel.Functions.SPG(A173, "IQ_PRIMARY_INDUSTRY")</f>
        <v>Cable and Satellite</v>
      </c>
      <c r="K173" s="9" t="str">
        <f>_xll.SNL.Clients.Office.Excel.Functions.SPG(A173, "NAICS_CODE", "Primary")</f>
        <v>517 - Telecommunications</v>
      </c>
      <c r="L173" s="9" t="str">
        <f>_xll.SNL.Clients.Office.Excel.Functions.SPG(A173, "SP_TOPICTAG")</f>
        <v>Network Backbone; Edge Computing; Network Security; 5G</v>
      </c>
      <c r="M173" s="5">
        <f>_xll.SNL.Clients.Office.Excel.Functions.SPG(A173, "SP_PCT_SHARES_OWNED_ALL_INSTITUTIONS")</f>
        <v>41.39</v>
      </c>
      <c r="N173" s="9" t="str">
        <f>_xll.SNL.Clients.Office.Excel.Functions.SPG(A173, "RD_CREDIT_RATING_GLOBAL", "Issuer Credit Rating", "Local Currency LT|0")</f>
        <v>CCC+</v>
      </c>
      <c r="O173" s="9" t="str">
        <f>_xll.SNL.Clients.Office.Excel.Functions.SPG(A173, "RD_CWOL_GLOBAL", "Issuer Credit Rating", "Local Currency LT|0")</f>
        <v>Negative</v>
      </c>
      <c r="P173" s="9" t="str">
        <f>_xll.SNL.Clients.Office.Excel.Functions.SPG(A173, "RD_RATING_ACTION_GLOBAL", "Issuer Credit Rating", "Local Currency LT|0")</f>
        <v>Upgrade | CreditWatch/Outlook (11/14/2024)</v>
      </c>
      <c r="Q173" s="10">
        <f>_xll.SNL.Clients.Office.Excel.Functions.SPG(A173, "RD_LAST_REVIEW_DATE_GLOBAL", "Issuer Credit Rating", "Local Currency LT")</f>
        <v>45610</v>
      </c>
      <c r="R173" s="10">
        <f>_xll.SNL.Clients.Office.Excel.Functions.SPG(A173, "RD_CREDIT_RATING_DATE_GLOBAL", "Issuer Credit Rating", "Local Currency LT|0")</f>
        <v>45610</v>
      </c>
      <c r="S173" s="10">
        <f>_xll.SNL.Clients.Office.Excel.Functions.SPG(A173, "RD_CREDIT_WATCH_OUTLOOK_DATE_GLOBAL", "Issuer Credit Rating", "Local Currency LT|0")</f>
        <v>45610</v>
      </c>
    </row>
    <row r="174" spans="1:19">
      <c r="A174" s="12" t="s">
        <v>1208</v>
      </c>
      <c r="B174" t="str">
        <f>_xll.SNL.Clients.Office.Excel.Functions.SPG(A174,"SP_IPO_DATE")</f>
        <v/>
      </c>
      <c r="C174" s="5">
        <f>_xll.SNL.Clients.Office.Excel.Functions.SPG(A174, "SP_VOLUME_AVG_WEEKLY_TO_SHARES_OUT", , "1M")</f>
        <v>5.6952481540645072</v>
      </c>
      <c r="D174" s="5">
        <f>_xll.SNL.Clients.Office.Excel.Functions.SPG(A174, "SP_VOLUME_AVG_WEEKLY_TO_SHARES_OUT", , "3M")</f>
        <v>4.9878612924259338</v>
      </c>
      <c r="E174" s="5">
        <f>_xll.SNL.Clients.Office.Excel.Functions.SPG(A174, "SP_VOLUME_AVG_DAILY_TO_1YR_AVG_DAILY", , "1M")</f>
        <v>133.46</v>
      </c>
      <c r="F174" s="5">
        <f>_xll.SNL.Clients.Office.Excel.Functions.SPG(A174, "SP_VOLUME_AVG_DAILY_TO_1YR_AVG_DAILY", , "3M")</f>
        <v>116.88</v>
      </c>
      <c r="G174" s="9" t="str">
        <f>_xll.SNL.Clients.Office.Excel.Functions.SPG(A174, "IQ_SECTOR")</f>
        <v>Consumer Staples</v>
      </c>
      <c r="H174" s="9" t="str">
        <f>_xll.SNL.Clients.Office.Excel.Functions.SPG(A174, "IQ_INDUSTRY_GROUP")</f>
        <v>Household and Personal Products</v>
      </c>
      <c r="I174" s="9" t="str">
        <f>_xll.SNL.Clients.Office.Excel.Functions.SPG(A174, "IQ_INDUSTRY")</f>
        <v>Personal Care Products</v>
      </c>
      <c r="J174" s="9" t="str">
        <f>_xll.SNL.Clients.Office.Excel.Functions.SPG(A174, "IQ_PRIMARY_INDUSTRY")</f>
        <v>Personal Care Products</v>
      </c>
      <c r="K174" s="9" t="str">
        <f>_xll.SNL.Clients.Office.Excel.Functions.SPG(A174, "NAICS_CODE", "Primary")</f>
        <v>325620 - Toilet Preparation Manufacturing</v>
      </c>
      <c r="L174" s="9" t="str">
        <f>_xll.SNL.Clients.Office.Excel.Functions.SPG(A174, "SP_TOPICTAG")</f>
        <v>Lifestyle</v>
      </c>
      <c r="M174" s="5">
        <f>_xll.SNL.Clients.Office.Excel.Functions.SPG(A174, "SP_PCT_SHARES_OWNED_ALL_INSTITUTIONS")</f>
        <v>100.34</v>
      </c>
      <c r="N174" s="9" t="str">
        <f>_xll.SNL.Clients.Office.Excel.Functions.SPG(A174, "RD_CREDIT_RATING_GLOBAL", "Issuer Credit Rating", "Local Currency LT|0")</f>
        <v>BB</v>
      </c>
      <c r="O174" s="9" t="str">
        <f>_xll.SNL.Clients.Office.Excel.Functions.SPG(A174, "RD_CWOL_GLOBAL", "Issuer Credit Rating", "Local Currency LT|0")</f>
        <v>Stable</v>
      </c>
      <c r="P174" s="9" t="str">
        <f>_xll.SNL.Clients.Office.Excel.Functions.SPG(A174, "RD_RATING_ACTION_GLOBAL", "Issuer Credit Rating", "Local Currency LT|0")</f>
        <v>CreditWatch/Outlook (10/23/2023)</v>
      </c>
      <c r="Q174" s="10">
        <f>_xll.SNL.Clients.Office.Excel.Functions.SPG(A174, "RD_LAST_REVIEW_DATE_GLOBAL", "Issuer Credit Rating", "Local Currency LT")</f>
        <v>45526</v>
      </c>
      <c r="R174" s="10">
        <f>_xll.SNL.Clients.Office.Excel.Functions.SPG(A174, "RD_CREDIT_RATING_DATE_GLOBAL", "Issuer Credit Rating", "Local Currency LT|0")</f>
        <v>43885</v>
      </c>
      <c r="S174" s="10">
        <f>_xll.SNL.Clients.Office.Excel.Functions.SPG(A174, "RD_CREDIT_WATCH_OUTLOOK_DATE_GLOBAL", "Issuer Credit Rating", "Local Currency LT|0")</f>
        <v>45222</v>
      </c>
    </row>
    <row r="175" spans="1:19">
      <c r="A175" s="12" t="s">
        <v>1209</v>
      </c>
      <c r="B175" s="10">
        <f>_xll.SNL.Clients.Office.Excel.Functions.SPG(A175,"SP_IPO_DATE")</f>
        <v>40458</v>
      </c>
      <c r="C175" s="5">
        <f>_xll.SNL.Clients.Office.Excel.Functions.SPG(A175, "SP_VOLUME_AVG_WEEKLY_TO_SHARES_OUT", , "1M")</f>
        <v>4.8019428636406891</v>
      </c>
      <c r="D175" s="5">
        <f>_xll.SNL.Clients.Office.Excel.Functions.SPG(A175, "SP_VOLUME_AVG_WEEKLY_TO_SHARES_OUT", , "3M")</f>
        <v>4.8683814226800441</v>
      </c>
      <c r="E175" s="5">
        <f>_xll.SNL.Clients.Office.Excel.Functions.SPG(A175, "SP_VOLUME_AVG_DAILY_TO_1YR_AVG_DAILY", , "1M")</f>
        <v>94.43</v>
      </c>
      <c r="F175" s="5">
        <f>_xll.SNL.Clients.Office.Excel.Functions.SPG(A175, "SP_VOLUME_AVG_DAILY_TO_1YR_AVG_DAILY", , "3M")</f>
        <v>95.73</v>
      </c>
      <c r="G175" s="9" t="str">
        <f>_xll.SNL.Clients.Office.Excel.Functions.SPG(A175, "IQ_SECTOR")</f>
        <v>Financials</v>
      </c>
      <c r="H175" s="9" t="str">
        <f>_xll.SNL.Clients.Office.Excel.Functions.SPG(A175, "IQ_INDUSTRY_GROUP")</f>
        <v>Financial Services</v>
      </c>
      <c r="I175" s="9" t="str">
        <f>_xll.SNL.Clients.Office.Excel.Functions.SPG(A175, "IQ_INDUSTRY")</f>
        <v>Mortgage Real Estate Investment Trusts (REITs)</v>
      </c>
      <c r="J175" s="9" t="str">
        <f>_xll.SNL.Clients.Office.Excel.Functions.SPG(A175, "IQ_PRIMARY_INDUSTRY")</f>
        <v>Mortgage REITs</v>
      </c>
      <c r="K175" s="9" t="str">
        <f>_xll.SNL.Clients.Office.Excel.Functions.SPG(A175, "NAICS_CODE", "Primary")</f>
        <v>525990 - Other Financial Vehicles</v>
      </c>
      <c r="L175" s="9" t="str">
        <f>_xll.SNL.Clients.Office.Excel.Functions.SPG(A175, "SP_TOPICTAG")</f>
        <v>Consumer Lending</v>
      </c>
      <c r="M175" s="5">
        <f>_xll.SNL.Clients.Office.Excel.Functions.SPG(A175, "SP_PCT_SHARES_OWNED_ALL_INSTITUTIONS")</f>
        <v>57.04</v>
      </c>
      <c r="N175" s="9" t="str">
        <f>_xll.SNL.Clients.Office.Excel.Functions.SPG(A175, "RD_CREDIT_RATING_GLOBAL", "Issuer Credit Rating", "Local Currency LT|0")</f>
        <v/>
      </c>
      <c r="O175" s="9" t="str">
        <f>_xll.SNL.Clients.Office.Excel.Functions.SPG(A175, "RD_CWOL_GLOBAL", "Issuer Credit Rating", "Local Currency LT|0")</f>
        <v/>
      </c>
      <c r="P175" s="9" t="str">
        <f>_xll.SNL.Clients.Office.Excel.Functions.SPG(A175, "RD_RATING_ACTION_GLOBAL", "Issuer Credit Rating", "Local Currency LT|0")</f>
        <v/>
      </c>
      <c r="Q175" s="10" t="str">
        <f>_xll.SNL.Clients.Office.Excel.Functions.SPG(A175, "RD_LAST_REVIEW_DATE_GLOBAL", "Issuer Credit Rating", "Local Currency LT")</f>
        <v/>
      </c>
      <c r="R175" s="10" t="str">
        <f>_xll.SNL.Clients.Office.Excel.Functions.SPG(A175, "RD_CREDIT_RATING_DATE_GLOBAL", "Issuer Credit Rating", "Local Currency LT|0")</f>
        <v/>
      </c>
      <c r="S175" s="10" t="str">
        <f>_xll.SNL.Clients.Office.Excel.Functions.SPG(A175, "RD_CREDIT_WATCH_OUTLOOK_DATE_GLOBAL", "Issuer Credit Rating", "Local Currency LT|0")</f>
        <v/>
      </c>
    </row>
    <row r="176" spans="1:19">
      <c r="A176" s="12" t="s">
        <v>1210</v>
      </c>
      <c r="B176" s="10">
        <f>_xll.SNL.Clients.Office.Excel.Functions.SPG(A176,"SP_IPO_DATE")</f>
        <v>22438</v>
      </c>
      <c r="C176" s="5">
        <f>_xll.SNL.Clients.Office.Excel.Functions.SPG(A176, "SP_VOLUME_AVG_WEEKLY_TO_SHARES_OUT", , "1M")</f>
        <v>2.6140848382882433</v>
      </c>
      <c r="D176" s="5">
        <f>_xll.SNL.Clients.Office.Excel.Functions.SPG(A176, "SP_VOLUME_AVG_WEEKLY_TO_SHARES_OUT", , "3M")</f>
        <v>3.3446957733585361</v>
      </c>
      <c r="E176" s="5">
        <f>_xll.SNL.Clients.Office.Excel.Functions.SPG(A176, "SP_VOLUME_AVG_DAILY_TO_1YR_AVG_DAILY", , "1M")</f>
        <v>78.599999999999994</v>
      </c>
      <c r="F176" s="5">
        <f>_xll.SNL.Clients.Office.Excel.Functions.SPG(A176, "SP_VOLUME_AVG_DAILY_TO_1YR_AVG_DAILY", , "3M")</f>
        <v>100.57</v>
      </c>
      <c r="G176" s="9" t="str">
        <f>_xll.SNL.Clients.Office.Excel.Functions.SPG(A176, "IQ_SECTOR")</f>
        <v>Real Estate</v>
      </c>
      <c r="H176" s="9" t="str">
        <f>_xll.SNL.Clients.Office.Excel.Functions.SPG(A176, "IQ_INDUSTRY_GROUP")</f>
        <v>Equity Real Estate Investment Trusts (REITs)</v>
      </c>
      <c r="I176" s="9" t="str">
        <f>_xll.SNL.Clients.Office.Excel.Functions.SPG(A176, "IQ_INDUSTRY")</f>
        <v>Residential REITs</v>
      </c>
      <c r="J176" s="9" t="str">
        <f>_xll.SNL.Clients.Office.Excel.Functions.SPG(A176, "IQ_PRIMARY_INDUSTRY")</f>
        <v>Multi-Family Residential REITs</v>
      </c>
      <c r="K176" s="9" t="str">
        <f>_xll.SNL.Clients.Office.Excel.Functions.SPG(A176, "NAICS_CODE", "Primary")</f>
        <v>531110 - Lessors of Residential Buildings and Dwellings</v>
      </c>
      <c r="L176" s="9" t="str">
        <f>_xll.SNL.Clients.Office.Excel.Functions.SPG(A176, "SP_TOPICTAG")</f>
        <v/>
      </c>
      <c r="M176" s="5">
        <f>_xll.SNL.Clients.Office.Excel.Functions.SPG(A176, "SP_PCT_SHARES_OWNED_ALL_INSTITUTIONS")</f>
        <v>88.69</v>
      </c>
      <c r="N176" s="9" t="str">
        <f>_xll.SNL.Clients.Office.Excel.Functions.SPG(A176, "RD_CREDIT_RATING_GLOBAL", "Issuer Credit Rating", "Local Currency LT|0")</f>
        <v>BBB</v>
      </c>
      <c r="O176" s="9" t="str">
        <f>_xll.SNL.Clients.Office.Excel.Functions.SPG(A176, "RD_CWOL_GLOBAL", "Issuer Credit Rating", "Local Currency LT|0")</f>
        <v>Stable</v>
      </c>
      <c r="P176" s="9" t="str">
        <f>_xll.SNL.Clients.Office.Excel.Functions.SPG(A176, "RD_RATING_ACTION_GLOBAL", "Issuer Credit Rating", "Local Currency LT|0")</f>
        <v>Downgrade | CreditWatch/Outlook (08/23/2012)</v>
      </c>
      <c r="Q176" s="10">
        <f>_xll.SNL.Clients.Office.Excel.Functions.SPG(A176, "RD_LAST_REVIEW_DATE_GLOBAL", "Issuer Credit Rating", "Local Currency LT")</f>
        <v>45408</v>
      </c>
      <c r="R176" s="10">
        <f>_xll.SNL.Clients.Office.Excel.Functions.SPG(A176, "RD_CREDIT_RATING_DATE_GLOBAL", "Issuer Credit Rating", "Local Currency LT|0")</f>
        <v>41144</v>
      </c>
      <c r="S176" s="10">
        <f>_xll.SNL.Clients.Office.Excel.Functions.SPG(A176, "RD_CREDIT_WATCH_OUTLOOK_DATE_GLOBAL", "Issuer Credit Rating", "Local Currency LT|0")</f>
        <v>41144</v>
      </c>
    </row>
    <row r="177" spans="1:19">
      <c r="A177" s="12" t="s">
        <v>1211</v>
      </c>
      <c r="B177" t="str">
        <f>_xll.SNL.Clients.Office.Excel.Functions.SPG(A177,"SP_IPO_DATE")</f>
        <v/>
      </c>
      <c r="C177" s="5">
        <f>_xll.SNL.Clients.Office.Excel.Functions.SPG(A177, "SP_VOLUME_AVG_WEEKLY_TO_SHARES_OUT", , "1M")</f>
        <v>3.1242052646784995</v>
      </c>
      <c r="D177" s="5">
        <f>_xll.SNL.Clients.Office.Excel.Functions.SPG(A177, "SP_VOLUME_AVG_WEEKLY_TO_SHARES_OUT", , "3M")</f>
        <v>3.7199772890804859</v>
      </c>
      <c r="E177" s="5">
        <f>_xll.SNL.Clients.Office.Excel.Functions.SPG(A177, "SP_VOLUME_AVG_DAILY_TO_1YR_AVG_DAILY", , "1M")</f>
        <v>86.7</v>
      </c>
      <c r="F177" s="5">
        <f>_xll.SNL.Clients.Office.Excel.Functions.SPG(A177, "SP_VOLUME_AVG_DAILY_TO_1YR_AVG_DAILY", , "3M")</f>
        <v>103.23</v>
      </c>
      <c r="G177" s="9" t="str">
        <f>_xll.SNL.Clients.Office.Excel.Functions.SPG(A177, "IQ_SECTOR")</f>
        <v>Health Care</v>
      </c>
      <c r="H177" s="9" t="str">
        <f>_xll.SNL.Clients.Office.Excel.Functions.SPG(A177, "IQ_INDUSTRY_GROUP")</f>
        <v>Health Care Equipment and Services</v>
      </c>
      <c r="I177" s="9" t="str">
        <f>_xll.SNL.Clients.Office.Excel.Functions.SPG(A177, "IQ_INDUSTRY")</f>
        <v>Health Care Equipment and Supplies</v>
      </c>
      <c r="J177" s="9" t="str">
        <f>_xll.SNL.Clients.Office.Excel.Functions.SPG(A177, "IQ_PRIMARY_INDUSTRY")</f>
        <v>Health Care Supplies</v>
      </c>
      <c r="K177" s="9" t="str">
        <f>_xll.SNL.Clients.Office.Excel.Functions.SPG(A177, "NAICS_CODE", "Primary")</f>
        <v>339113 - Surgical Appliance and Supplies Manufacturing</v>
      </c>
      <c r="L177" s="9" t="str">
        <f>_xll.SNL.Clients.Office.Excel.Functions.SPG(A177, "SP_TOPICTAG")</f>
        <v>Health Diagnostics; MHealth; Diabetes</v>
      </c>
      <c r="M177" s="5">
        <f>_xll.SNL.Clients.Office.Excel.Functions.SPG(A177, "SP_PCT_SHARES_OWNED_ALL_INSTITUTIONS")</f>
        <v>89.48</v>
      </c>
      <c r="N177" s="9" t="str">
        <f>_xll.SNL.Clients.Office.Excel.Functions.SPG(A177, "RD_CREDIT_RATING_GLOBAL", "Issuer Credit Rating", "Local Currency LT|0")</f>
        <v>B+</v>
      </c>
      <c r="O177" s="9" t="str">
        <f>_xll.SNL.Clients.Office.Excel.Functions.SPG(A177, "RD_CWOL_GLOBAL", "Issuer Credit Rating", "Local Currency LT|0")</f>
        <v>Stable</v>
      </c>
      <c r="P177" s="9" t="str">
        <f>_xll.SNL.Clients.Office.Excel.Functions.SPG(A177, "RD_RATING_ACTION_GLOBAL", "Issuer Credit Rating", "Local Currency LT|0")</f>
        <v>New Rating | CreditWatch/Outlook (01/14/2022)</v>
      </c>
      <c r="Q177" s="10">
        <f>_xll.SNL.Clients.Office.Excel.Functions.SPG(A177, "RD_LAST_REVIEW_DATE_GLOBAL", "Issuer Credit Rating", "Local Currency LT")</f>
        <v>45673</v>
      </c>
      <c r="R177" s="10">
        <f>_xll.SNL.Clients.Office.Excel.Functions.SPG(A177, "RD_CREDIT_RATING_DATE_GLOBAL", "Issuer Credit Rating", "Local Currency LT|0")</f>
        <v>44575</v>
      </c>
      <c r="S177" s="10">
        <f>_xll.SNL.Clients.Office.Excel.Functions.SPG(A177, "RD_CREDIT_WATCH_OUTLOOK_DATE_GLOBAL", "Issuer Credit Rating", "Local Currency LT|0")</f>
        <v>44575</v>
      </c>
    </row>
    <row r="178" spans="1:19">
      <c r="A178" s="12" t="s">
        <v>1212</v>
      </c>
      <c r="B178" s="10">
        <f>_xll.SNL.Clients.Office.Excel.Functions.SPG(A178,"SP_IPO_DATE")</f>
        <v>39112</v>
      </c>
      <c r="C178" s="5">
        <f>_xll.SNL.Clients.Office.Excel.Functions.SPG(A178, "SP_VOLUME_AVG_WEEKLY_TO_SHARES_OUT", , "1M")</f>
        <v>2.6664695251014519</v>
      </c>
      <c r="D178" s="5">
        <f>_xll.SNL.Clients.Office.Excel.Functions.SPG(A178, "SP_VOLUME_AVG_WEEKLY_TO_SHARES_OUT", , "3M")</f>
        <v>2.5709416536814453</v>
      </c>
      <c r="E178" s="5">
        <f>_xll.SNL.Clients.Office.Excel.Functions.SPG(A178, "SP_VOLUME_AVG_DAILY_TO_1YR_AVG_DAILY", , "1M")</f>
        <v>101.59</v>
      </c>
      <c r="F178" s="5">
        <f>_xll.SNL.Clients.Office.Excel.Functions.SPG(A178, "SP_VOLUME_AVG_DAILY_TO_1YR_AVG_DAILY", , "3M")</f>
        <v>97.95</v>
      </c>
      <c r="G178" s="9" t="str">
        <f>_xll.SNL.Clients.Office.Excel.Functions.SPG(A178, "IQ_SECTOR")</f>
        <v>Financials</v>
      </c>
      <c r="H178" s="9" t="str">
        <f>_xll.SNL.Clients.Office.Excel.Functions.SPG(A178, "IQ_INDUSTRY_GROUP")</f>
        <v>Insurance</v>
      </c>
      <c r="I178" s="9" t="str">
        <f>_xll.SNL.Clients.Office.Excel.Functions.SPG(A178, "IQ_INDUSTRY")</f>
        <v>Insurance</v>
      </c>
      <c r="J178" s="9" t="str">
        <f>_xll.SNL.Clients.Office.Excel.Functions.SPG(A178, "IQ_PRIMARY_INDUSTRY")</f>
        <v>Property and Casualty Insurance</v>
      </c>
      <c r="K178" s="9" t="str">
        <f>_xll.SNL.Clients.Office.Excel.Functions.SPG(A178, "NAICS_CODE", "Primary")</f>
        <v>524126 - Direct Property and Casualty Insurance Carriers</v>
      </c>
      <c r="L178" s="9" t="str">
        <f>_xll.SNL.Clients.Office.Excel.Functions.SPG(A178, "SP_TOPICTAG")</f>
        <v>Data Protection; Employee Benefits; Process Automation</v>
      </c>
      <c r="M178" s="5">
        <f>_xll.SNL.Clients.Office.Excel.Functions.SPG(A178, "SP_PCT_SHARES_OWNED_ALL_INSTITUTIONS")</f>
        <v>81.040000000000006</v>
      </c>
      <c r="N178" s="9" t="str">
        <f>_xll.SNL.Clients.Office.Excel.Functions.SPG(A178, "RD_CREDIT_RATING_GLOBAL", "Issuer Credit Rating", "Local Currency LT|0")</f>
        <v/>
      </c>
      <c r="O178" s="9" t="str">
        <f>_xll.SNL.Clients.Office.Excel.Functions.SPG(A178, "RD_CWOL_GLOBAL", "Issuer Credit Rating", "Local Currency LT|0")</f>
        <v/>
      </c>
      <c r="P178" s="9" t="str">
        <f>_xll.SNL.Clients.Office.Excel.Functions.SPG(A178, "RD_RATING_ACTION_GLOBAL", "Issuer Credit Rating", "Local Currency LT|0")</f>
        <v/>
      </c>
      <c r="Q178" s="10" t="str">
        <f>_xll.SNL.Clients.Office.Excel.Functions.SPG(A178, "RD_LAST_REVIEW_DATE_GLOBAL", "Issuer Credit Rating", "Local Currency LT")</f>
        <v/>
      </c>
      <c r="R178" s="10" t="str">
        <f>_xll.SNL.Clients.Office.Excel.Functions.SPG(A178, "RD_CREDIT_RATING_DATE_GLOBAL", "Issuer Credit Rating", "Local Currency LT|0")</f>
        <v/>
      </c>
      <c r="S178" s="10" t="str">
        <f>_xll.SNL.Clients.Office.Excel.Functions.SPG(A178, "RD_CREDIT_WATCH_OUTLOOK_DATE_GLOBAL", "Issuer Credit Rating", "Local Currency LT|0")</f>
        <v/>
      </c>
    </row>
    <row r="179" spans="1:19">
      <c r="A179" s="12" t="s">
        <v>1213</v>
      </c>
      <c r="B179" s="10">
        <f>_xll.SNL.Clients.Office.Excel.Functions.SPG(A179,"SP_IPO_DATE")</f>
        <v>36350</v>
      </c>
      <c r="C179" s="5">
        <f>_xll.SNL.Clients.Office.Excel.Functions.SPG(A179, "SP_VOLUME_AVG_WEEKLY_TO_SHARES_OUT", , "1M")</f>
        <v>2.9763458728558181</v>
      </c>
      <c r="D179" s="5">
        <f>_xll.SNL.Clients.Office.Excel.Functions.SPG(A179, "SP_VOLUME_AVG_WEEKLY_TO_SHARES_OUT", , "3M")</f>
        <v>2.8826504084314926</v>
      </c>
      <c r="E179" s="5">
        <f>_xll.SNL.Clients.Office.Excel.Functions.SPG(A179, "SP_VOLUME_AVG_DAILY_TO_1YR_AVG_DAILY", , "1M")</f>
        <v>95.61</v>
      </c>
      <c r="F179" s="5">
        <f>_xll.SNL.Clients.Office.Excel.Functions.SPG(A179, "SP_VOLUME_AVG_DAILY_TO_1YR_AVG_DAILY", , "3M")</f>
        <v>92.6</v>
      </c>
      <c r="G179" s="9" t="str">
        <f>_xll.SNL.Clients.Office.Excel.Functions.SPG(A179, "IQ_SECTOR")</f>
        <v>Financials</v>
      </c>
      <c r="H179" s="9" t="str">
        <f>_xll.SNL.Clients.Office.Excel.Functions.SPG(A179, "IQ_INDUSTRY_GROUP")</f>
        <v>Financial Services</v>
      </c>
      <c r="I179" s="9" t="str">
        <f>_xll.SNL.Clients.Office.Excel.Functions.SPG(A179, "IQ_INDUSTRY")</f>
        <v>Consumer Finance</v>
      </c>
      <c r="J179" s="9" t="str">
        <f>_xll.SNL.Clients.Office.Excel.Functions.SPG(A179, "IQ_PRIMARY_INDUSTRY")</f>
        <v>Consumer Finance</v>
      </c>
      <c r="K179" s="9" t="str">
        <f>_xll.SNL.Clients.Office.Excel.Functions.SPG(A179, "NAICS_CODE", "Primary")</f>
        <v>5222 - Nondepository Credit Intermediation</v>
      </c>
      <c r="L179" s="9" t="str">
        <f>_xll.SNL.Clients.Office.Excel.Functions.SPG(A179, "SP_TOPICTAG")</f>
        <v>Anti-Fraud; Consumer Lending; Predictive Analytics; Data Protection; RegTech</v>
      </c>
      <c r="M179" s="5">
        <f>_xll.SNL.Clients.Office.Excel.Functions.SPG(A179, "SP_PCT_SHARES_OWNED_ALL_INSTITUTIONS")</f>
        <v>109.62</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c r="A180" s="12" t="s">
        <v>1214</v>
      </c>
      <c r="B180" t="str">
        <f>_xll.SNL.Clients.Office.Excel.Functions.SPG(A180,"SP_IPO_DATE")</f>
        <v/>
      </c>
      <c r="C180" s="5">
        <f>_xll.SNL.Clients.Office.Excel.Functions.SPG(A180, "SP_VOLUME_AVG_WEEKLY_TO_SHARES_OUT", , "1M")</f>
        <v>3.8968885468236869</v>
      </c>
      <c r="D180" s="5">
        <f>_xll.SNL.Clients.Office.Excel.Functions.SPG(A180, "SP_VOLUME_AVG_WEEKLY_TO_SHARES_OUT", , "3M")</f>
        <v>4.1471910380682964</v>
      </c>
      <c r="E180" s="5">
        <f>_xll.SNL.Clients.Office.Excel.Functions.SPG(A180, "SP_VOLUME_AVG_DAILY_TO_1YR_AVG_DAILY", , "1M")</f>
        <v>95.93</v>
      </c>
      <c r="F180" s="5">
        <f>_xll.SNL.Clients.Office.Excel.Functions.SPG(A180, "SP_VOLUME_AVG_DAILY_TO_1YR_AVG_DAILY", , "3M")</f>
        <v>102.09</v>
      </c>
      <c r="G180" s="9" t="str">
        <f>_xll.SNL.Clients.Office.Excel.Functions.SPG(A180, "IQ_SECTOR")</f>
        <v>Consumer Staples</v>
      </c>
      <c r="H180" s="9" t="str">
        <f>_xll.SNL.Clients.Office.Excel.Functions.SPG(A180, "IQ_INDUSTRY_GROUP")</f>
        <v>Household and Personal Products</v>
      </c>
      <c r="I180" s="9" t="str">
        <f>_xll.SNL.Clients.Office.Excel.Functions.SPG(A180, "IQ_INDUSTRY")</f>
        <v>Household Products</v>
      </c>
      <c r="J180" s="9" t="str">
        <f>_xll.SNL.Clients.Office.Excel.Functions.SPG(A180, "IQ_PRIMARY_INDUSTRY")</f>
        <v>Household Products</v>
      </c>
      <c r="K180" s="9" t="str">
        <f>_xll.SNL.Clients.Office.Excel.Functions.SPG(A180, "NAICS_CODE", "Primary")</f>
        <v>335910 - Battery Manufacturing</v>
      </c>
      <c r="L180" s="9" t="str">
        <f>_xll.SNL.Clients.Office.Excel.Functions.SPG(A180, "SP_TOPICTAG")</f>
        <v>Energy Storage; Encryption; Data Protection; Smart Energy; Battery Energy Storage System (BESS)</v>
      </c>
      <c r="M180" s="5">
        <f>_xll.SNL.Clients.Office.Excel.Functions.SPG(A180, "SP_PCT_SHARES_OWNED_ALL_INSTITUTIONS")</f>
        <v>84.44</v>
      </c>
      <c r="N180" s="9" t="str">
        <f>_xll.SNL.Clients.Office.Excel.Functions.SPG(A180, "RD_CREDIT_RATING_GLOBAL", "Issuer Credit Rating", "Local Currency LT|0")</f>
        <v>B+</v>
      </c>
      <c r="O180" s="9" t="str">
        <f>_xll.SNL.Clients.Office.Excel.Functions.SPG(A180, "RD_CWOL_GLOBAL", "Issuer Credit Rating", "Local Currency LT|0")</f>
        <v>Stable</v>
      </c>
      <c r="P180" s="9" t="str">
        <f>_xll.SNL.Clients.Office.Excel.Functions.SPG(A180, "RD_RATING_ACTION_GLOBAL", "Issuer Credit Rating", "Local Currency LT|0")</f>
        <v>CreditWatch/Outlook (07/21/2023)</v>
      </c>
      <c r="Q180" s="10">
        <f>_xll.SNL.Clients.Office.Excel.Functions.SPG(A180, "RD_LAST_REVIEW_DATE_GLOBAL", "Issuer Credit Rating", "Local Currency LT")</f>
        <v>45559</v>
      </c>
      <c r="R180" s="10">
        <f>_xll.SNL.Clients.Office.Excel.Functions.SPG(A180, "RD_CREDIT_RATING_DATE_GLOBAL", "Issuer Credit Rating", "Local Currency LT|0")</f>
        <v>44419</v>
      </c>
      <c r="S180" s="10">
        <f>_xll.SNL.Clients.Office.Excel.Functions.SPG(A180, "RD_CREDIT_WATCH_OUTLOOK_DATE_GLOBAL", "Issuer Credit Rating", "Local Currency LT|0")</f>
        <v>45128</v>
      </c>
    </row>
    <row r="181" spans="1:19">
      <c r="A181" s="12" t="s">
        <v>1215</v>
      </c>
      <c r="B181" t="str">
        <f>_xll.SNL.Clients.Office.Excel.Functions.SPG(A181,"SP_IPO_DATE")</f>
        <v/>
      </c>
      <c r="C181" s="5">
        <f>_xll.SNL.Clients.Office.Excel.Functions.SPG(A181, "SP_VOLUME_AVG_WEEKLY_TO_SHARES_OUT", , "1M")</f>
        <v>2.6834106513036464</v>
      </c>
      <c r="D181" s="5">
        <f>_xll.SNL.Clients.Office.Excel.Functions.SPG(A181, "SP_VOLUME_AVG_WEEKLY_TO_SHARES_OUT", , "3M")</f>
        <v>3.1474792009483341</v>
      </c>
      <c r="E181" s="5">
        <f>_xll.SNL.Clients.Office.Excel.Functions.SPG(A181, "SP_VOLUME_AVG_DAILY_TO_1YR_AVG_DAILY", , "1M")</f>
        <v>92.11</v>
      </c>
      <c r="F181" s="5">
        <f>_xll.SNL.Clients.Office.Excel.Functions.SPG(A181, "SP_VOLUME_AVG_DAILY_TO_1YR_AVG_DAILY", , "3M")</f>
        <v>108.04</v>
      </c>
      <c r="G181" s="9" t="str">
        <f>_xll.SNL.Clients.Office.Excel.Functions.SPG(A181, "IQ_SECTOR")</f>
        <v>Industrials</v>
      </c>
      <c r="H181" s="9" t="str">
        <f>_xll.SNL.Clients.Office.Excel.Functions.SPG(A181, "IQ_INDUSTRY_GROUP")</f>
        <v>Capital Goods</v>
      </c>
      <c r="I181" s="9" t="str">
        <f>_xll.SNL.Clients.Office.Excel.Functions.SPG(A181, "IQ_INDUSTRY")</f>
        <v>Machinery</v>
      </c>
      <c r="J181" s="9" t="str">
        <f>_xll.SNL.Clients.Office.Excel.Functions.SPG(A181, "IQ_PRIMARY_INDUSTRY")</f>
        <v>Industrial Machinery and Supplies and Components</v>
      </c>
      <c r="K181" s="9" t="str">
        <f>_xll.SNL.Clients.Office.Excel.Functions.SPG(A181, "NAICS_CODE", "Primary")</f>
        <v>33392 - Material Handling Equipment Manufacturing</v>
      </c>
      <c r="L181" s="9" t="str">
        <f>_xll.SNL.Clients.Office.Excel.Functions.SPG(A181, "SP_TOPICTAG")</f>
        <v>Industrial Automation</v>
      </c>
      <c r="M181" s="5">
        <f>_xll.SNL.Clients.Office.Excel.Functions.SPG(A181, "SP_PCT_SHARES_OWNED_ALL_INSTITUTIONS")</f>
        <v>103.46</v>
      </c>
      <c r="N181" s="9" t="str">
        <f>_xll.SNL.Clients.Office.Excel.Functions.SPG(A181, "RD_CREDIT_RATING_GLOBAL", "Issuer Credit Rating", "Local Currency LT|0")</f>
        <v>NR</v>
      </c>
      <c r="O181" s="9" t="str">
        <f>_xll.SNL.Clients.Office.Excel.Functions.SPG(A181, "RD_CWOL_GLOBAL", "Issuer Credit Rating", "Local Currency LT|0")</f>
        <v>NR</v>
      </c>
      <c r="P181" s="9" t="str">
        <f>_xll.SNL.Clients.Office.Excel.Functions.SPG(A181, "RD_RATING_ACTION_GLOBAL", "Issuer Credit Rating", "Local Currency LT|0")</f>
        <v>Not Rated | CreditWatch/Outlook (07/15/2020)</v>
      </c>
      <c r="Q181" s="10">
        <f>_xll.SNL.Clients.Office.Excel.Functions.SPG(A181, "RD_LAST_REVIEW_DATE_GLOBAL", "Issuer Credit Rating", "Local Currency LT")</f>
        <v>44027</v>
      </c>
      <c r="R181" s="10">
        <f>_xll.SNL.Clients.Office.Excel.Functions.SPG(A181, "RD_CREDIT_RATING_DATE_GLOBAL", "Issuer Credit Rating", "Local Currency LT|0")</f>
        <v>44027</v>
      </c>
      <c r="S181" s="10">
        <f>_xll.SNL.Clients.Office.Excel.Functions.SPG(A181, "RD_CREDIT_WATCH_OUTLOOK_DATE_GLOBAL", "Issuer Credit Rating", "Local Currency LT|0")</f>
        <v>44027</v>
      </c>
    </row>
    <row r="182" spans="1:19">
      <c r="A182" s="12" t="s">
        <v>1216</v>
      </c>
      <c r="B182" t="str">
        <f>_xll.SNL.Clients.Office.Excel.Functions.SPG(A182,"SP_IPO_DATE")</f>
        <v/>
      </c>
      <c r="C182" s="5">
        <f>_xll.SNL.Clients.Office.Excel.Functions.SPG(A182, "SP_VOLUME_AVG_WEEKLY_TO_SHARES_OUT", , "1M")</f>
        <v>4.5201882533664</v>
      </c>
      <c r="D182" s="5">
        <f>_xll.SNL.Clients.Office.Excel.Functions.SPG(A182, "SP_VOLUME_AVG_WEEKLY_TO_SHARES_OUT", , "3M")</f>
        <v>4.2368625271197713</v>
      </c>
      <c r="E182" s="5">
        <f>_xll.SNL.Clients.Office.Excel.Functions.SPG(A182, "SP_VOLUME_AVG_DAILY_TO_1YR_AVG_DAILY", , "1M")</f>
        <v>102.94</v>
      </c>
      <c r="F182" s="5">
        <f>_xll.SNL.Clients.Office.Excel.Functions.SPG(A182, "SP_VOLUME_AVG_DAILY_TO_1YR_AVG_DAILY", , "3M")</f>
        <v>96.49</v>
      </c>
      <c r="G182" s="9" t="str">
        <f>_xll.SNL.Clients.Office.Excel.Functions.SPG(A182, "IQ_SECTOR")</f>
        <v>Financials</v>
      </c>
      <c r="H182" s="9" t="str">
        <f>_xll.SNL.Clients.Office.Excel.Functions.SPG(A182, "IQ_INDUSTRY_GROUP")</f>
        <v>Financial Services</v>
      </c>
      <c r="I182" s="9" t="str">
        <f>_xll.SNL.Clients.Office.Excel.Functions.SPG(A182, "IQ_INDUSTRY")</f>
        <v>Consumer Finance</v>
      </c>
      <c r="J182" s="9" t="str">
        <f>_xll.SNL.Clients.Office.Excel.Functions.SPG(A182, "IQ_PRIMARY_INDUSTRY")</f>
        <v>Consumer Finance</v>
      </c>
      <c r="K182" s="9" t="str">
        <f>_xll.SNL.Clients.Office.Excel.Functions.SPG(A182, "NAICS_CODE", "Primary")</f>
        <v>522291 - Consumer Lending</v>
      </c>
      <c r="L182" s="9" t="str">
        <f>_xll.SNL.Clients.Office.Excel.Functions.SPG(A182, "SP_TOPICTAG")</f>
        <v>Consumer Lending; Fintech; Micro Lending; Digital Brokerage</v>
      </c>
      <c r="M182" s="5">
        <f>_xll.SNL.Clients.Office.Excel.Functions.SPG(A182, "SP_PCT_SHARES_OWNED_ALL_INSTITUTIONS")</f>
        <v>95.79</v>
      </c>
      <c r="N182" s="9" t="str">
        <f>_xll.SNL.Clients.Office.Excel.Functions.SPG(A182, "RD_CREDIT_RATING_GLOBAL", "Issuer Credit Rating", "Local Currency LT|0")</f>
        <v>B</v>
      </c>
      <c r="O182" s="9" t="str">
        <f>_xll.SNL.Clients.Office.Excel.Functions.SPG(A182, "RD_CWOL_GLOBAL", "Issuer Credit Rating", "Local Currency LT|0")</f>
        <v>Stable</v>
      </c>
      <c r="P182" s="9" t="str">
        <f>_xll.SNL.Clients.Office.Excel.Functions.SPG(A182, "RD_RATING_ACTION_GLOBAL", "Issuer Credit Rating", "Local Currency LT|0")</f>
        <v>CreditWatch/Outlook (05/21/2021)</v>
      </c>
      <c r="Q182" s="10">
        <f>_xll.SNL.Clients.Office.Excel.Functions.SPG(A182, "RD_LAST_REVIEW_DATE_GLOBAL", "Issuer Credit Rating", "Local Currency LT")</f>
        <v>45588</v>
      </c>
      <c r="R182" s="10">
        <f>_xll.SNL.Clients.Office.Excel.Functions.SPG(A182, "RD_CREDIT_RATING_DATE_GLOBAL", "Issuer Credit Rating", "Local Currency LT|0")</f>
        <v>41775</v>
      </c>
      <c r="S182" s="10">
        <f>_xll.SNL.Clients.Office.Excel.Functions.SPG(A182, "RD_CREDIT_WATCH_OUTLOOK_DATE_GLOBAL", "Issuer Credit Rating", "Local Currency LT|0")</f>
        <v>44337</v>
      </c>
    </row>
    <row r="183" spans="1:19">
      <c r="A183" s="12" t="s">
        <v>1217</v>
      </c>
      <c r="B183" s="10">
        <f>_xll.SNL.Clients.Office.Excel.Functions.SPG(A183,"SP_IPO_DATE")</f>
        <v>39575</v>
      </c>
      <c r="C183" s="5">
        <f>_xll.SNL.Clients.Office.Excel.Functions.SPG(A183, "SP_VOLUME_AVG_WEEKLY_TO_SHARES_OUT", , "1M")</f>
        <v>10.283982883549186</v>
      </c>
      <c r="D183" s="5">
        <f>_xll.SNL.Clients.Office.Excel.Functions.SPG(A183, "SP_VOLUME_AVG_WEEKLY_TO_SHARES_OUT", , "3M")</f>
        <v>6.9617752312026155</v>
      </c>
      <c r="E183" s="5">
        <f>_xll.SNL.Clients.Office.Excel.Functions.SPG(A183, "SP_VOLUME_AVG_DAILY_TO_1YR_AVG_DAILY", , "1M")</f>
        <v>180.41</v>
      </c>
      <c r="F183" s="5">
        <f>_xll.SNL.Clients.Office.Excel.Functions.SPG(A183, "SP_VOLUME_AVG_DAILY_TO_1YR_AVG_DAILY", , "3M")</f>
        <v>122.13</v>
      </c>
      <c r="G183" s="9" t="str">
        <f>_xll.SNL.Clients.Office.Excel.Functions.SPG(A183, "IQ_SECTOR")</f>
        <v>Health Care</v>
      </c>
      <c r="H183" s="9" t="str">
        <f>_xll.SNL.Clients.Office.Excel.Functions.SPG(A183, "IQ_INDUSTRY_GROUP")</f>
        <v>Health Care Equipment and Services</v>
      </c>
      <c r="I183" s="9" t="str">
        <f>_xll.SNL.Clients.Office.Excel.Functions.SPG(A183, "IQ_INDUSTRY")</f>
        <v>Health Care Equipment and Supplies</v>
      </c>
      <c r="J183" s="9" t="str">
        <f>_xll.SNL.Clients.Office.Excel.Functions.SPG(A183, "IQ_PRIMARY_INDUSTRY")</f>
        <v>Health Care Equipment</v>
      </c>
      <c r="K183" s="9" t="str">
        <f>_xll.SNL.Clients.Office.Excel.Functions.SPG(A183, "NAICS_CODE", "Primary")</f>
        <v>3391 - Medical Equipment and Supplies Manufacturing</v>
      </c>
      <c r="L183" s="9" t="str">
        <f>_xll.SNL.Clients.Office.Excel.Functions.SPG(A183, "SP_TOPICTAG")</f>
        <v>Orthopaedics; Pain Management; Surgery</v>
      </c>
      <c r="M183" s="5">
        <f>_xll.SNL.Clients.Office.Excel.Functions.SPG(A183, "SP_PCT_SHARES_OWNED_ALL_INSTITUTIONS")</f>
        <v>107.35</v>
      </c>
      <c r="N183" s="9" t="str">
        <f>_xll.SNL.Clients.Office.Excel.Functions.SPG(A183, "RD_CREDIT_RATING_GLOBAL", "Issuer Credit Rating", "Local Currency LT|0")</f>
        <v>NR</v>
      </c>
      <c r="O183" s="9" t="str">
        <f>_xll.SNL.Clients.Office.Excel.Functions.SPG(A183, "RD_CWOL_GLOBAL", "Issuer Credit Rating", "Local Currency LT|0")</f>
        <v>NR</v>
      </c>
      <c r="P183" s="9" t="str">
        <f>_xll.SNL.Clients.Office.Excel.Functions.SPG(A183, "RD_RATING_ACTION_GLOBAL", "Issuer Credit Rating", "Local Currency LT|0")</f>
        <v>Not Rated | CreditWatch/Outlook (06/21/2022)</v>
      </c>
      <c r="Q183" s="10">
        <f>_xll.SNL.Clients.Office.Excel.Functions.SPG(A183, "RD_LAST_REVIEW_DATE_GLOBAL", "Issuer Credit Rating", "Local Currency LT")</f>
        <v>44733</v>
      </c>
      <c r="R183" s="10">
        <f>_xll.SNL.Clients.Office.Excel.Functions.SPG(A183, "RD_CREDIT_RATING_DATE_GLOBAL", "Issuer Credit Rating", "Local Currency LT|0")</f>
        <v>44733</v>
      </c>
      <c r="S183" s="10">
        <f>_xll.SNL.Clients.Office.Excel.Functions.SPG(A183, "RD_CREDIT_WATCH_OUTLOOK_DATE_GLOBAL", "Issuer Credit Rating", "Local Currency LT|0")</f>
        <v>44733</v>
      </c>
    </row>
    <row r="184" spans="1:19">
      <c r="A184" s="12" t="s">
        <v>1218</v>
      </c>
      <c r="B184" t="str">
        <f>_xll.SNL.Clients.Office.Excel.Functions.SPG(A184,"SP_IPO_DATE")</f>
        <v/>
      </c>
      <c r="C184" s="5">
        <f>_xll.SNL.Clients.Office.Excel.Functions.SPG(A184, "SP_VOLUME_AVG_WEEKLY_TO_SHARES_OUT", , "1M")</f>
        <v>2.322675053079668</v>
      </c>
      <c r="D184" s="5">
        <f>_xll.SNL.Clients.Office.Excel.Functions.SPG(A184, "SP_VOLUME_AVG_WEEKLY_TO_SHARES_OUT", , "3M")</f>
        <v>2.7222638177379355</v>
      </c>
      <c r="E184" s="5">
        <f>_xll.SNL.Clients.Office.Excel.Functions.SPG(A184, "SP_VOLUME_AVG_DAILY_TO_1YR_AVG_DAILY", , "1M")</f>
        <v>96.08</v>
      </c>
      <c r="F184" s="5">
        <f>_xll.SNL.Clients.Office.Excel.Functions.SPG(A184, "SP_VOLUME_AVG_DAILY_TO_1YR_AVG_DAILY", , "3M")</f>
        <v>112.61</v>
      </c>
      <c r="G184" s="9" t="str">
        <f>_xll.SNL.Clients.Office.Excel.Functions.SPG(A184, "IQ_SECTOR")</f>
        <v>Industrials</v>
      </c>
      <c r="H184" s="9" t="str">
        <f>_xll.SNL.Clients.Office.Excel.Functions.SPG(A184, "IQ_INDUSTRY_GROUP")</f>
        <v>Capital Goods</v>
      </c>
      <c r="I184" s="9" t="str">
        <f>_xll.SNL.Clients.Office.Excel.Functions.SPG(A184, "IQ_INDUSTRY")</f>
        <v>Machinery</v>
      </c>
      <c r="J184" s="9" t="str">
        <f>_xll.SNL.Clients.Office.Excel.Functions.SPG(A184, "IQ_PRIMARY_INDUSTRY")</f>
        <v>Industrial Machinery and Supplies and Components</v>
      </c>
      <c r="K184" s="9" t="str">
        <f>_xll.SNL.Clients.Office.Excel.Functions.SPG(A184, "NAICS_CODE", "Primary")</f>
        <v>339991 - Gasket, Packing, and Sealing Device Manufacturing</v>
      </c>
      <c r="L184" s="9" t="str">
        <f>_xll.SNL.Clients.Office.Excel.Functions.SPG(A184, "SP_TOPICTAG")</f>
        <v>Environmental Engineering; Industrial Automation; Pollution Control</v>
      </c>
      <c r="M184" s="5">
        <f>_xll.SNL.Clients.Office.Excel.Functions.SPG(A184, "SP_PCT_SHARES_OWNED_ALL_INSTITUTIONS")</f>
        <v>98.23</v>
      </c>
      <c r="N184" s="9" t="str">
        <f>_xll.SNL.Clients.Office.Excel.Functions.SPG(A184, "RD_CREDIT_RATING_GLOBAL", "Issuer Credit Rating", "Local Currency LT|0")</f>
        <v>BB</v>
      </c>
      <c r="O184" s="9" t="str">
        <f>_xll.SNL.Clients.Office.Excel.Functions.SPG(A184, "RD_CWOL_GLOBAL", "Issuer Credit Rating", "Local Currency LT|0")</f>
        <v>Stable</v>
      </c>
      <c r="P184" s="9" t="str">
        <f>_xll.SNL.Clients.Office.Excel.Functions.SPG(A184, "RD_RATING_ACTION_GLOBAL", "Issuer Credit Rating", "Local Currency LT|0")</f>
        <v>Upgrade | CreditWatch/Outlook (09/20/2018)</v>
      </c>
      <c r="Q184" s="10">
        <f>_xll.SNL.Clients.Office.Excel.Functions.SPG(A184, "RD_LAST_REVIEW_DATE_GLOBAL", "Issuer Credit Rating", "Local Currency LT")</f>
        <v>45411</v>
      </c>
      <c r="R184" s="10">
        <f>_xll.SNL.Clients.Office.Excel.Functions.SPG(A184, "RD_CREDIT_RATING_DATE_GLOBAL", "Issuer Credit Rating", "Local Currency LT|0")</f>
        <v>43363</v>
      </c>
      <c r="S184" s="10">
        <f>_xll.SNL.Clients.Office.Excel.Functions.SPG(A184, "RD_CREDIT_WATCH_OUTLOOK_DATE_GLOBAL", "Issuer Credit Rating", "Local Currency LT|0")</f>
        <v>43363</v>
      </c>
    </row>
    <row r="185" spans="1:19">
      <c r="A185" s="12" t="s">
        <v>1219</v>
      </c>
      <c r="B185" t="str">
        <f>_xll.SNL.Clients.Office.Excel.Functions.SPG(A185,"SP_IPO_DATE")</f>
        <v/>
      </c>
      <c r="C185" s="5">
        <f>_xll.SNL.Clients.Office.Excel.Functions.SPG(A185, "SP_VOLUME_AVG_WEEKLY_TO_SHARES_OUT", , "1M")</f>
        <v>3.5628412191045649</v>
      </c>
      <c r="D185" s="5">
        <f>_xll.SNL.Clients.Office.Excel.Functions.SPG(A185, "SP_VOLUME_AVG_WEEKLY_TO_SHARES_OUT", , "3M")</f>
        <v>5.4958745392645225</v>
      </c>
      <c r="E185" s="5">
        <f>_xll.SNL.Clients.Office.Excel.Functions.SPG(A185, "SP_VOLUME_AVG_DAILY_TO_1YR_AVG_DAILY", , "1M")</f>
        <v>101.2</v>
      </c>
      <c r="F185" s="5">
        <f>_xll.SNL.Clients.Office.Excel.Functions.SPG(A185, "SP_VOLUME_AVG_DAILY_TO_1YR_AVG_DAILY", , "3M")</f>
        <v>156.11000000000001</v>
      </c>
      <c r="G185" s="9" t="str">
        <f>_xll.SNL.Clients.Office.Excel.Functions.SPG(A185, "IQ_SECTOR")</f>
        <v>Industrials</v>
      </c>
      <c r="H185" s="9" t="str">
        <f>_xll.SNL.Clients.Office.Excel.Functions.SPG(A185, "IQ_INDUSTRY_GROUP")</f>
        <v>Commercial and Professional Services</v>
      </c>
      <c r="I185" s="9" t="str">
        <f>_xll.SNL.Clients.Office.Excel.Functions.SPG(A185, "IQ_INDUSTRY")</f>
        <v>Commercial Services and Supplies</v>
      </c>
      <c r="J185" s="9" t="str">
        <f>_xll.SNL.Clients.Office.Excel.Functions.SPG(A185, "IQ_PRIMARY_INDUSTRY")</f>
        <v>Environmental and Facilities Services</v>
      </c>
      <c r="K185" s="9" t="str">
        <f>_xll.SNL.Clients.Office.Excel.Functions.SPG(A185, "NAICS_CODE", "Primary")</f>
        <v>562 - Waste Management and Remediation Services</v>
      </c>
      <c r="L185" s="9" t="str">
        <f>_xll.SNL.Clients.Office.Excel.Functions.SPG(A185, "SP_TOPICTAG")</f>
        <v>Environmental Consulting; Environmental Engineering; Farming; Disposal and Recycling; CleanTech; Pollution Control; ClimateTech</v>
      </c>
      <c r="M185" s="5">
        <f>_xll.SNL.Clients.Office.Excel.Functions.SPG(A185, "SP_PCT_SHARES_OWNED_ALL_INSTITUTIONS")</f>
        <v>92.99</v>
      </c>
      <c r="N185" s="9" t="str">
        <f>_xll.SNL.Clients.Office.Excel.Functions.SPG(A185, "RD_CREDIT_RATING_GLOBAL", "Issuer Credit Rating", "Local Currency LT|0")</f>
        <v>B+</v>
      </c>
      <c r="O185" s="9" t="str">
        <f>_xll.SNL.Clients.Office.Excel.Functions.SPG(A185, "RD_CWOL_GLOBAL", "Issuer Credit Rating", "Local Currency LT|0")</f>
        <v>Stable</v>
      </c>
      <c r="P185" s="9" t="str">
        <f>_xll.SNL.Clients.Office.Excel.Functions.SPG(A185, "RD_RATING_ACTION_GLOBAL", "Issuer Credit Rating", "Local Currency LT|0")</f>
        <v>CreditWatch/Outlook (04/05/2024)</v>
      </c>
      <c r="Q185" s="10">
        <f>_xll.SNL.Clients.Office.Excel.Functions.SPG(A185, "RD_LAST_REVIEW_DATE_GLOBAL", "Issuer Credit Rating", "Local Currency LT")</f>
        <v>45469</v>
      </c>
      <c r="R185" s="10">
        <f>_xll.SNL.Clients.Office.Excel.Functions.SPG(A185, "RD_CREDIT_RATING_DATE_GLOBAL", "Issuer Credit Rating", "Local Currency LT|0")</f>
        <v>44841</v>
      </c>
      <c r="S185" s="10">
        <f>_xll.SNL.Clients.Office.Excel.Functions.SPG(A185, "RD_CREDIT_WATCH_OUTLOOK_DATE_GLOBAL", "Issuer Credit Rating", "Local Currency LT|0")</f>
        <v>45387</v>
      </c>
    </row>
    <row r="186" spans="1:19">
      <c r="A186" s="12" t="s">
        <v>1220</v>
      </c>
      <c r="B186" s="10">
        <f>_xll.SNL.Clients.Office.Excel.Functions.SPG(A186,"SP_IPO_DATE")</f>
        <v>35383</v>
      </c>
      <c r="C186" s="5">
        <f>_xll.SNL.Clients.Office.Excel.Functions.SPG(A186, "SP_VOLUME_AVG_WEEKLY_TO_SHARES_OUT", , "1M")</f>
        <v>4.0518097664330357</v>
      </c>
      <c r="D186" s="5">
        <f>_xll.SNL.Clients.Office.Excel.Functions.SPG(A186, "SP_VOLUME_AVG_WEEKLY_TO_SHARES_OUT", , "3M")</f>
        <v>3.8575941568624206</v>
      </c>
      <c r="E186" s="5">
        <f>_xll.SNL.Clients.Office.Excel.Functions.SPG(A186, "SP_VOLUME_AVG_DAILY_TO_1YR_AVG_DAILY", , "1M")</f>
        <v>111.35</v>
      </c>
      <c r="F186" s="5">
        <f>_xll.SNL.Clients.Office.Excel.Functions.SPG(A186, "SP_VOLUME_AVG_DAILY_TO_1YR_AVG_DAILY", , "3M")</f>
        <v>106.02</v>
      </c>
      <c r="G186" s="9" t="str">
        <f>_xll.SNL.Clients.Office.Excel.Functions.SPG(A186, "IQ_SECTOR")</f>
        <v>Information Technology</v>
      </c>
      <c r="H186" s="9" t="str">
        <f>_xll.SNL.Clients.Office.Excel.Functions.SPG(A186, "IQ_INDUSTRY_GROUP")</f>
        <v>Technology Hardware and Equipment</v>
      </c>
      <c r="I186" s="9" t="str">
        <f>_xll.SNL.Clients.Office.Excel.Functions.SPG(A186, "IQ_INDUSTRY")</f>
        <v>Electronic Equipment, Instruments and Components</v>
      </c>
      <c r="J186" s="9" t="str">
        <f>_xll.SNL.Clients.Office.Excel.Functions.SPG(A186, "IQ_PRIMARY_INDUSTRY")</f>
        <v>Technology Distributors</v>
      </c>
      <c r="K186" s="9" t="str">
        <f>_xll.SNL.Clients.Office.Excel.Functions.SPG(A186, "NAICS_CODE", "Primary")</f>
        <v>423430 - Computer and Computer Peripheral Equipment and Software Merchant Wholesalers</v>
      </c>
      <c r="L186" s="9" t="str">
        <f>_xll.SNL.Clients.Office.Excel.Functions.SPG(A186, "SP_TOPICTAG")</f>
        <v>Software Development; Cloud Management; Data Integration; Data Protection; Cloud Infrastructure; Cloud Storage; Process Automation</v>
      </c>
      <c r="M186" s="5">
        <f>_xll.SNL.Clients.Office.Excel.Functions.SPG(A186, "SP_PCT_SHARES_OWNED_ALL_INSTITUTIONS")</f>
        <v>99.91</v>
      </c>
      <c r="N186" s="9" t="str">
        <f>_xll.SNL.Clients.Office.Excel.Functions.SPG(A186, "RD_CREDIT_RATING_GLOBAL", "Issuer Credit Rating", "Local Currency LT|0")</f>
        <v/>
      </c>
      <c r="O186" s="9" t="str">
        <f>_xll.SNL.Clients.Office.Excel.Functions.SPG(A186, "RD_CWOL_GLOBAL", "Issuer Credit Rating", "Local Currency LT|0")</f>
        <v/>
      </c>
      <c r="P186" s="9" t="str">
        <f>_xll.SNL.Clients.Office.Excel.Functions.SPG(A186, "RD_RATING_ACTION_GLOBAL", "Issuer Credit Rating", "Local Currency LT|0")</f>
        <v/>
      </c>
      <c r="Q186" s="10" t="str">
        <f>_xll.SNL.Clients.Office.Excel.Functions.SPG(A186, "RD_LAST_REVIEW_DATE_GLOBAL", "Issuer Credit Rating", "Local Currency LT")</f>
        <v/>
      </c>
      <c r="R186" s="10" t="str">
        <f>_xll.SNL.Clients.Office.Excel.Functions.SPG(A186, "RD_CREDIT_RATING_DATE_GLOBAL", "Issuer Credit Rating", "Local Currency LT|0")</f>
        <v/>
      </c>
      <c r="S186" s="10" t="str">
        <f>_xll.SNL.Clients.Office.Excel.Functions.SPG(A186, "RD_CREDIT_WATCH_OUTLOOK_DATE_GLOBAL", "Issuer Credit Rating", "Local Currency LT|0")</f>
        <v/>
      </c>
    </row>
    <row r="187" spans="1:19">
      <c r="A187" s="12" t="s">
        <v>1221</v>
      </c>
      <c r="B187" t="str">
        <f>_xll.SNL.Clients.Office.Excel.Functions.SPG(A187,"SP_IPO_DATE")</f>
        <v/>
      </c>
      <c r="C187" s="5">
        <f>_xll.SNL.Clients.Office.Excel.Functions.SPG(A187, "SP_VOLUME_AVG_WEEKLY_TO_SHARES_OUT", , "1M")</f>
        <v>2.1577394943023642</v>
      </c>
      <c r="D187" s="5">
        <f>_xll.SNL.Clients.Office.Excel.Functions.SPG(A187, "SP_VOLUME_AVG_WEEKLY_TO_SHARES_OUT", , "3M")</f>
        <v>2.1363253226183208</v>
      </c>
      <c r="E187" s="5">
        <f>_xll.SNL.Clients.Office.Excel.Functions.SPG(A187, "SP_VOLUME_AVG_DAILY_TO_1YR_AVG_DAILY", , "1M")</f>
        <v>90.45</v>
      </c>
      <c r="F187" s="5">
        <f>_xll.SNL.Clients.Office.Excel.Functions.SPG(A187, "SP_VOLUME_AVG_DAILY_TO_1YR_AVG_DAILY", , "3M")</f>
        <v>89.55</v>
      </c>
      <c r="G187" s="9" t="str">
        <f>_xll.SNL.Clients.Office.Excel.Functions.SPG(A187, "IQ_SECTOR")</f>
        <v>Industrials</v>
      </c>
      <c r="H187" s="9" t="str">
        <f>_xll.SNL.Clients.Office.Excel.Functions.SPG(A187, "IQ_INDUSTRY_GROUP")</f>
        <v>Capital Goods</v>
      </c>
      <c r="I187" s="9" t="str">
        <f>_xll.SNL.Clients.Office.Excel.Functions.SPG(A187, "IQ_INDUSTRY")</f>
        <v>Machinery</v>
      </c>
      <c r="J187" s="9" t="str">
        <f>_xll.SNL.Clients.Office.Excel.Functions.SPG(A187, "IQ_PRIMARY_INDUSTRY")</f>
        <v>Industrial Machinery and Supplies and Components</v>
      </c>
      <c r="K187" s="9" t="str">
        <f>_xll.SNL.Clients.Office.Excel.Functions.SPG(A187, "NAICS_CODE", "Primary")</f>
        <v>3339 - Other General Purpose Machinery Manufacturing</v>
      </c>
      <c r="L187" s="9" t="str">
        <f>_xll.SNL.Clients.Office.Excel.Functions.SPG(A187, "SP_TOPICTAG")</f>
        <v>Energy Storage; Industrial Automation; Sensors; Process Automation; Ocean Data Collection</v>
      </c>
      <c r="M187" s="5">
        <f>_xll.SNL.Clients.Office.Excel.Functions.SPG(A187, "SP_PCT_SHARES_OWNED_ALL_INSTITUTIONS")</f>
        <v>98.53</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c r="A188" s="12" t="s">
        <v>1222</v>
      </c>
      <c r="B188" s="10">
        <f>_xll.SNL.Clients.Office.Excel.Functions.SPG(A188,"SP_IPO_DATE")</f>
        <v>43271</v>
      </c>
      <c r="C188" s="5">
        <f>_xll.SNL.Clients.Office.Excel.Functions.SPG(A188, "SP_VOLUME_AVG_WEEKLY_TO_SHARES_OUT", , "1M")</f>
        <v>2.5520564222873823</v>
      </c>
      <c r="D188" s="5">
        <f>_xll.SNL.Clients.Office.Excel.Functions.SPG(A188, "SP_VOLUME_AVG_WEEKLY_TO_SHARES_OUT", , "3M")</f>
        <v>3.1922700251432325</v>
      </c>
      <c r="E188" s="5">
        <f>_xll.SNL.Clients.Office.Excel.Functions.SPG(A188, "SP_VOLUME_AVG_DAILY_TO_1YR_AVG_DAILY", , "1M")</f>
        <v>67.97</v>
      </c>
      <c r="F188" s="5">
        <f>_xll.SNL.Clients.Office.Excel.Functions.SPG(A188, "SP_VOLUME_AVG_DAILY_TO_1YR_AVG_DAILY", , "3M")</f>
        <v>85.02</v>
      </c>
      <c r="G188" s="9" t="str">
        <f>_xll.SNL.Clients.Office.Excel.Functions.SPG(A188, "IQ_SECTOR")</f>
        <v>Real Estate</v>
      </c>
      <c r="H188" s="9" t="str">
        <f>_xll.SNL.Clients.Office.Excel.Functions.SPG(A188, "IQ_INDUSTRY_GROUP")</f>
        <v>Equity Real Estate Investment Trusts (REITs)</v>
      </c>
      <c r="I188" s="9" t="str">
        <f>_xll.SNL.Clients.Office.Excel.Functions.SPG(A188, "IQ_INDUSTRY")</f>
        <v>Diversified REITs</v>
      </c>
      <c r="J188" s="9" t="str">
        <f>_xll.SNL.Clients.Office.Excel.Functions.SPG(A188, "IQ_PRIMARY_INDUSTRY")</f>
        <v>Diversified REITs</v>
      </c>
      <c r="K188" s="9" t="str">
        <f>_xll.SNL.Clients.Office.Excel.Functions.SPG(A188, "NAICS_CODE", "Primary")</f>
        <v>531120 - Lessors of Nonresidential Buildings (except Miniwarehouses)</v>
      </c>
      <c r="L188" s="9" t="str">
        <f>_xll.SNL.Clients.Office.Excel.Functions.SPG(A188, "SP_TOPICTAG")</f>
        <v/>
      </c>
      <c r="M188" s="5">
        <f>_xll.SNL.Clients.Office.Excel.Functions.SPG(A188, "SP_PCT_SHARES_OWNED_ALL_INSTITUTIONS")</f>
        <v>113.79</v>
      </c>
      <c r="N188" s="9" t="str">
        <f>_xll.SNL.Clients.Office.Excel.Functions.SPG(A188, "RD_CREDIT_RATING_GLOBAL", "Issuer Credit Rating", "Local Currency LT|0")</f>
        <v>BBB-</v>
      </c>
      <c r="O188" s="9" t="str">
        <f>_xll.SNL.Clients.Office.Excel.Functions.SPG(A188, "RD_CWOL_GLOBAL", "Issuer Credit Rating", "Local Currency LT|0")</f>
        <v>Stable</v>
      </c>
      <c r="P188" s="9" t="str">
        <f>_xll.SNL.Clients.Office.Excel.Functions.SPG(A188, "RD_RATING_ACTION_GLOBAL", "Issuer Credit Rating", "Local Currency LT|0")</f>
        <v>Upgrade | CreditWatch/Outlook (05/18/2022)</v>
      </c>
      <c r="Q188" s="10">
        <f>_xll.SNL.Clients.Office.Excel.Functions.SPG(A188, "RD_LAST_REVIEW_DATE_GLOBAL", "Issuer Credit Rating", "Local Currency LT")</f>
        <v>45421</v>
      </c>
      <c r="R188" s="10">
        <f>_xll.SNL.Clients.Office.Excel.Functions.SPG(A188, "RD_CREDIT_RATING_DATE_GLOBAL", "Issuer Credit Rating", "Local Currency LT|0")</f>
        <v>44699</v>
      </c>
      <c r="S188" s="10">
        <f>_xll.SNL.Clients.Office.Excel.Functions.SPG(A188, "RD_CREDIT_WATCH_OUTLOOK_DATE_GLOBAL", "Issuer Credit Rating", "Local Currency LT|0")</f>
        <v>44699</v>
      </c>
    </row>
    <row r="189" spans="1:19">
      <c r="A189" s="12" t="s">
        <v>1223</v>
      </c>
      <c r="B189" t="str">
        <f>_xll.SNL.Clients.Office.Excel.Functions.SPG(A189,"SP_IPO_DATE")</f>
        <v/>
      </c>
      <c r="C189" s="5">
        <f>_xll.SNL.Clients.Office.Excel.Functions.SPG(A189, "SP_VOLUME_AVG_WEEKLY_TO_SHARES_OUT", , "1M")</f>
        <v>5.7053560520927356</v>
      </c>
      <c r="D189" s="5">
        <f>_xll.SNL.Clients.Office.Excel.Functions.SPG(A189, "SP_VOLUME_AVG_WEEKLY_TO_SHARES_OUT", , "3M")</f>
        <v>4.3590262392558143</v>
      </c>
      <c r="E189" s="5">
        <f>_xll.SNL.Clients.Office.Excel.Functions.SPG(A189, "SP_VOLUME_AVG_DAILY_TO_1YR_AVG_DAILY", , "1M")</f>
        <v>123.18</v>
      </c>
      <c r="F189" s="5">
        <f>_xll.SNL.Clients.Office.Excel.Functions.SPG(A189, "SP_VOLUME_AVG_DAILY_TO_1YR_AVG_DAILY", , "3M")</f>
        <v>94.11</v>
      </c>
      <c r="G189" s="9" t="str">
        <f>_xll.SNL.Clients.Office.Excel.Functions.SPG(A189, "IQ_SECTOR")</f>
        <v>Consumer Discretionary</v>
      </c>
      <c r="H189" s="9" t="str">
        <f>_xll.SNL.Clients.Office.Excel.Functions.SPG(A189, "IQ_INDUSTRY_GROUP")</f>
        <v>Consumer Durables and Apparel</v>
      </c>
      <c r="I189" s="9" t="str">
        <f>_xll.SNL.Clients.Office.Excel.Functions.SPG(A189, "IQ_INDUSTRY")</f>
        <v>Household Durables</v>
      </c>
      <c r="J189" s="9" t="str">
        <f>_xll.SNL.Clients.Office.Excel.Functions.SPG(A189, "IQ_PRIMARY_INDUSTRY")</f>
        <v>Home Furnishings</v>
      </c>
      <c r="K189" s="9" t="str">
        <f>_xll.SNL.Clients.Office.Excel.Functions.SPG(A189, "NAICS_CODE", "Primary")</f>
        <v>33712 - Household and Institutional Furniture Manufacturing</v>
      </c>
      <c r="L189" s="9" t="str">
        <f>_xll.SNL.Clients.Office.Excel.Functions.SPG(A189, "SP_TOPICTAG")</f>
        <v/>
      </c>
      <c r="M189" s="5">
        <f>_xll.SNL.Clients.Office.Excel.Functions.SPG(A189, "SP_PCT_SHARES_OWNED_ALL_INSTITUTIONS")</f>
        <v>88.95</v>
      </c>
      <c r="N189" s="9" t="str">
        <f>_xll.SNL.Clients.Office.Excel.Functions.SPG(A189, "RD_CREDIT_RATING_GLOBAL", "Issuer Credit Rating", "Local Currency LT|0")</f>
        <v>NR</v>
      </c>
      <c r="O189" s="9" t="str">
        <f>_xll.SNL.Clients.Office.Excel.Functions.SPG(A189, "RD_CWOL_GLOBAL", "Issuer Credit Rating", "Local Currency LT|0")</f>
        <v>NR</v>
      </c>
      <c r="P189" s="9" t="str">
        <f>_xll.SNL.Clients.Office.Excel.Functions.SPG(A189, "RD_RATING_ACTION_GLOBAL", "Issuer Credit Rating", "Local Currency LT|0")</f>
        <v>Not Rated | CreditWatch/Outlook (03/23/2015)</v>
      </c>
      <c r="Q189" s="10" t="str">
        <f>_xll.SNL.Clients.Office.Excel.Functions.SPG(A189, "RD_LAST_REVIEW_DATE_GLOBAL", "Issuer Credit Rating", "Local Currency LT")</f>
        <v/>
      </c>
      <c r="R189" s="10">
        <f>_xll.SNL.Clients.Office.Excel.Functions.SPG(A189, "RD_CREDIT_RATING_DATE_GLOBAL", "Issuer Credit Rating", "Local Currency LT|0")</f>
        <v>42086</v>
      </c>
      <c r="S189" s="10">
        <f>_xll.SNL.Clients.Office.Excel.Functions.SPG(A189, "RD_CREDIT_WATCH_OUTLOOK_DATE_GLOBAL", "Issuer Credit Rating", "Local Currency LT|0")</f>
        <v>42086</v>
      </c>
    </row>
    <row r="190" spans="1:19">
      <c r="A190" s="12" t="s">
        <v>1224</v>
      </c>
      <c r="B190" s="10">
        <f>_xll.SNL.Clients.Office.Excel.Functions.SPG(A190,"SP_IPO_DATE")</f>
        <v>42109</v>
      </c>
      <c r="C190" s="5">
        <f>_xll.SNL.Clients.Office.Excel.Functions.SPG(A190, "SP_VOLUME_AVG_WEEKLY_TO_SHARES_OUT", , "1M")</f>
        <v>11.873340441846024</v>
      </c>
      <c r="D190" s="5">
        <f>_xll.SNL.Clients.Office.Excel.Functions.SPG(A190, "SP_VOLUME_AVG_WEEKLY_TO_SHARES_OUT", , "3M")</f>
        <v>14.934963719537611</v>
      </c>
      <c r="E190" s="5">
        <f>_xll.SNL.Clients.Office.Excel.Functions.SPG(A190, "SP_VOLUME_AVG_DAILY_TO_1YR_AVG_DAILY", , "1M")</f>
        <v>73.739999999999995</v>
      </c>
      <c r="F190" s="5">
        <f>_xll.SNL.Clients.Office.Excel.Functions.SPG(A190, "SP_VOLUME_AVG_DAILY_TO_1YR_AVG_DAILY", , "3M")</f>
        <v>92.75</v>
      </c>
      <c r="G190" s="9" t="str">
        <f>_xll.SNL.Clients.Office.Excel.Functions.SPG(A190, "IQ_SECTOR")</f>
        <v>Consumer Discretionary</v>
      </c>
      <c r="H190" s="9" t="str">
        <f>_xll.SNL.Clients.Office.Excel.Functions.SPG(A190, "IQ_INDUSTRY_GROUP")</f>
        <v>Consumer Discretionary Distribution and Retail</v>
      </c>
      <c r="I190" s="9" t="str">
        <f>_xll.SNL.Clients.Office.Excel.Functions.SPG(A190, "IQ_INDUSTRY")</f>
        <v>Broadline Retail</v>
      </c>
      <c r="J190" s="9" t="str">
        <f>_xll.SNL.Clients.Office.Excel.Functions.SPG(A190, "IQ_PRIMARY_INDUSTRY")</f>
        <v>Broadline Retail</v>
      </c>
      <c r="K190" s="9" t="str">
        <f>_xll.SNL.Clients.Office.Excel.Functions.SPG(A190, "NAICS_CODE", "Primary")</f>
        <v>458110 - Clothing and Clothing Accessories Retailers</v>
      </c>
      <c r="L190" s="9" t="str">
        <f>_xll.SNL.Clients.Office.Excel.Functions.SPG(A190, "SP_TOPICTAG")</f>
        <v>Lifestyle; Natural Language Processing; Content Creation; Online Payments</v>
      </c>
      <c r="M190" s="5">
        <f>_xll.SNL.Clients.Office.Excel.Functions.SPG(A190, "SP_PCT_SHARES_OWNED_ALL_INSTITUTIONS")</f>
        <v>111.23</v>
      </c>
      <c r="N190" s="9" t="str">
        <f>_xll.SNL.Clients.Office.Excel.Functions.SPG(A190, "RD_CREDIT_RATING_GLOBAL", "Issuer Credit Rating", "Local Currency LT|0")</f>
        <v/>
      </c>
      <c r="O190" s="9" t="str">
        <f>_xll.SNL.Clients.Office.Excel.Functions.SPG(A190, "RD_CWOL_GLOBAL", "Issuer Credit Rating", "Local Currency LT|0")</f>
        <v/>
      </c>
      <c r="P190" s="9" t="str">
        <f>_xll.SNL.Clients.Office.Excel.Functions.SPG(A190, "RD_RATING_ACTION_GLOBAL", "Issuer Credit Rating", "Local Currency LT|0")</f>
        <v/>
      </c>
      <c r="Q190" s="10" t="str">
        <f>_xll.SNL.Clients.Office.Excel.Functions.SPG(A190, "RD_LAST_REVIEW_DATE_GLOBAL", "Issuer Credit Rating", "Local Currency LT")</f>
        <v/>
      </c>
      <c r="R190" s="10" t="str">
        <f>_xll.SNL.Clients.Office.Excel.Functions.SPG(A190, "RD_CREDIT_RATING_DATE_GLOBAL", "Issuer Credit Rating", "Local Currency LT|0")</f>
        <v/>
      </c>
      <c r="S190" s="10" t="str">
        <f>_xll.SNL.Clients.Office.Excel.Functions.SPG(A190, "RD_CREDIT_WATCH_OUTLOOK_DATE_GLOBAL", "Issuer Credit Rating", "Local Currency LT|0")</f>
        <v/>
      </c>
    </row>
    <row r="191" spans="1:19">
      <c r="A191" s="12" t="s">
        <v>1225</v>
      </c>
      <c r="B191" s="10">
        <f>_xll.SNL.Clients.Office.Excel.Functions.SPG(A191,"SP_IPO_DATE")</f>
        <v>41375</v>
      </c>
      <c r="C191" s="5">
        <f>_xll.SNL.Clients.Office.Excel.Functions.SPG(A191, "SP_VOLUME_AVG_WEEKLY_TO_SHARES_OUT", , "1M")</f>
        <v>1.9633210608849538</v>
      </c>
      <c r="D191" s="5">
        <f>_xll.SNL.Clients.Office.Excel.Functions.SPG(A191, "SP_VOLUME_AVG_WEEKLY_TO_SHARES_OUT", , "3M")</f>
        <v>2.2537022031125438</v>
      </c>
      <c r="E191" s="5">
        <f>_xll.SNL.Clients.Office.Excel.Functions.SPG(A191, "SP_VOLUME_AVG_DAILY_TO_1YR_AVG_DAILY", , "1M")</f>
        <v>64.430000000000007</v>
      </c>
      <c r="F191" s="5">
        <f>_xll.SNL.Clients.Office.Excel.Functions.SPG(A191, "SP_VOLUME_AVG_DAILY_TO_1YR_AVG_DAILY", , "3M")</f>
        <v>73.959999999999994</v>
      </c>
      <c r="G191" s="9" t="str">
        <f>_xll.SNL.Clients.Office.Excel.Functions.SPG(A191, "IQ_SECTOR")</f>
        <v>Financials</v>
      </c>
      <c r="H191" s="9" t="str">
        <f>_xll.SNL.Clients.Office.Excel.Functions.SPG(A191, "IQ_INDUSTRY_GROUP")</f>
        <v>Financial Services</v>
      </c>
      <c r="I191" s="9" t="str">
        <f>_xll.SNL.Clients.Office.Excel.Functions.SPG(A191, "IQ_INDUSTRY")</f>
        <v>Financial Services</v>
      </c>
      <c r="J191" s="9" t="str">
        <f>_xll.SNL.Clients.Office.Excel.Functions.SPG(A191, "IQ_PRIMARY_INDUSTRY")</f>
        <v>Transaction and Payment Processing Services</v>
      </c>
      <c r="K191" s="9" t="str">
        <f>_xll.SNL.Clients.Office.Excel.Functions.SPG(A191, "NAICS_CODE", "Primary")</f>
        <v>522320 - Financial Transactions Processing, Reserve, and Clearinghouse Activities</v>
      </c>
      <c r="L191" s="9" t="str">
        <f>_xll.SNL.Clients.Office.Excel.Functions.SPG(A191, "SP_TOPICTAG")</f>
        <v>Anti-Fraud; Software Development; Fintech; Authentication; Process Automation; Payment Facilitator Enablers; Online Payments</v>
      </c>
      <c r="M191" s="5">
        <f>_xll.SNL.Clients.Office.Excel.Functions.SPG(A191, "SP_PCT_SHARES_OWNED_ALL_INSTITUTIONS")</f>
        <v>101.94</v>
      </c>
      <c r="N191" s="9" t="str">
        <f>_xll.SNL.Clients.Office.Excel.Functions.SPG(A191, "RD_CREDIT_RATING_GLOBAL", "Issuer Credit Rating", "Local Currency LT|0")</f>
        <v>BB-</v>
      </c>
      <c r="O191" s="9" t="str">
        <f>_xll.SNL.Clients.Office.Excel.Functions.SPG(A191, "RD_CWOL_GLOBAL", "Issuer Credit Rating", "Local Currency LT|0")</f>
        <v>Stable</v>
      </c>
      <c r="P191" s="9" t="str">
        <f>_xll.SNL.Clients.Office.Excel.Functions.SPG(A191, "RD_RATING_ACTION_GLOBAL", "Issuer Credit Rating", "Local Currency LT|0")</f>
        <v>New Rating | CreditWatch/Outlook (09/26/2023)</v>
      </c>
      <c r="Q191" s="10">
        <f>_xll.SNL.Clients.Office.Excel.Functions.SPG(A191, "RD_LAST_REVIEW_DATE_GLOBAL", "Issuer Credit Rating", "Local Currency LT")</f>
        <v>45524</v>
      </c>
      <c r="R191" s="10">
        <f>_xll.SNL.Clients.Office.Excel.Functions.SPG(A191, "RD_CREDIT_RATING_DATE_GLOBAL", "Issuer Credit Rating", "Local Currency LT|0")</f>
        <v>45195</v>
      </c>
      <c r="S191" s="10">
        <f>_xll.SNL.Clients.Office.Excel.Functions.SPG(A191, "RD_CREDIT_WATCH_OUTLOOK_DATE_GLOBAL", "Issuer Credit Rating", "Local Currency LT|0")</f>
        <v>45195</v>
      </c>
    </row>
    <row r="192" spans="1:19">
      <c r="A192" s="12" t="s">
        <v>1226</v>
      </c>
      <c r="B192" t="str">
        <f>_xll.SNL.Clients.Office.Excel.Functions.SPG(A192,"SP_IPO_DATE")</f>
        <v/>
      </c>
      <c r="C192" s="5">
        <f>_xll.SNL.Clients.Office.Excel.Functions.SPG(A192, "SP_VOLUME_AVG_WEEKLY_TO_SHARES_OUT", , "1M")</f>
        <v>5.9096629876417293</v>
      </c>
      <c r="D192" s="5">
        <f>_xll.SNL.Clients.Office.Excel.Functions.SPG(A192, "SP_VOLUME_AVG_WEEKLY_TO_SHARES_OUT", , "3M")</f>
        <v>5.7656516700016809</v>
      </c>
      <c r="E192" s="5">
        <f>_xll.SNL.Clients.Office.Excel.Functions.SPG(A192, "SP_VOLUME_AVG_DAILY_TO_1YR_AVG_DAILY", , "1M")</f>
        <v>95.5</v>
      </c>
      <c r="F192" s="5">
        <f>_xll.SNL.Clients.Office.Excel.Functions.SPG(A192, "SP_VOLUME_AVG_DAILY_TO_1YR_AVG_DAILY", , "3M")</f>
        <v>93.17</v>
      </c>
      <c r="G192" s="9" t="str">
        <f>_xll.SNL.Clients.Office.Excel.Functions.SPG(A192, "IQ_SECTOR")</f>
        <v>Industrials</v>
      </c>
      <c r="H192" s="9" t="str">
        <f>_xll.SNL.Clients.Office.Excel.Functions.SPG(A192, "IQ_INDUSTRY_GROUP")</f>
        <v>Capital Goods</v>
      </c>
      <c r="I192" s="9" t="str">
        <f>_xll.SNL.Clients.Office.Excel.Functions.SPG(A192, "IQ_INDUSTRY")</f>
        <v>Construction and Engineering</v>
      </c>
      <c r="J192" s="9" t="str">
        <f>_xll.SNL.Clients.Office.Excel.Functions.SPG(A192, "IQ_PRIMARY_INDUSTRY")</f>
        <v>Construction and Engineering</v>
      </c>
      <c r="K192" s="9" t="str">
        <f>_xll.SNL.Clients.Office.Excel.Functions.SPG(A192, "NAICS_CODE", "Primary")</f>
        <v>237130 - Power and Communication Line and Related Structures Construction</v>
      </c>
      <c r="L192" s="9" t="str">
        <f>_xll.SNL.Clients.Office.Excel.Functions.SPG(A192, "SP_TOPICTAG")</f>
        <v/>
      </c>
      <c r="M192" s="5">
        <f>_xll.SNL.Clients.Office.Excel.Functions.SPG(A192, "SP_PCT_SHARES_OWNED_ALL_INSTITUTIONS")</f>
        <v>41.31</v>
      </c>
      <c r="N192" s="9" t="str">
        <f>_xll.SNL.Clients.Office.Excel.Functions.SPG(A192, "RD_CREDIT_RATING_GLOBAL", "Issuer Credit Rating", "Local Currency LT|0")</f>
        <v/>
      </c>
      <c r="O192" s="9" t="str">
        <f>_xll.SNL.Clients.Office.Excel.Functions.SPG(A192, "RD_CWOL_GLOBAL", "Issuer Credit Rating", "Local Currency LT|0")</f>
        <v/>
      </c>
      <c r="P192" s="9" t="str">
        <f>_xll.SNL.Clients.Office.Excel.Functions.SPG(A192, "RD_RATING_ACTION_GLOBAL", "Issuer Credit Rating", "Local Currency LT|0")</f>
        <v/>
      </c>
      <c r="Q192" s="10" t="str">
        <f>_xll.SNL.Clients.Office.Excel.Functions.SPG(A192, "RD_LAST_REVIEW_DATE_GLOBAL", "Issuer Credit Rating", "Local Currency LT")</f>
        <v/>
      </c>
      <c r="R192" s="10" t="str">
        <f>_xll.SNL.Clients.Office.Excel.Functions.SPG(A192, "RD_CREDIT_RATING_DATE_GLOBAL", "Issuer Credit Rating", "Local Currency LT|0")</f>
        <v/>
      </c>
      <c r="S192" s="10" t="str">
        <f>_xll.SNL.Clients.Office.Excel.Functions.SPG(A192, "RD_CREDIT_WATCH_OUTLOOK_DATE_GLOBAL", "Issuer Credit Rating", "Local Currency LT|0")</f>
        <v/>
      </c>
    </row>
    <row r="193" spans="1:19">
      <c r="A193" s="12" t="s">
        <v>1227</v>
      </c>
      <c r="B193" t="str">
        <f>_xll.SNL.Clients.Office.Excel.Functions.SPG(A193,"SP_IPO_DATE")</f>
        <v/>
      </c>
      <c r="C193" s="5">
        <f>_xll.SNL.Clients.Office.Excel.Functions.SPG(A193, "SP_VOLUME_AVG_WEEKLY_TO_SHARES_OUT", , "1M")</f>
        <v>2.7909706055138099</v>
      </c>
      <c r="D193" s="5">
        <f>_xll.SNL.Clients.Office.Excel.Functions.SPG(A193, "SP_VOLUME_AVG_WEEKLY_TO_SHARES_OUT", , "3M")</f>
        <v>3.3494010230219522</v>
      </c>
      <c r="E193" s="5">
        <f>_xll.SNL.Clients.Office.Excel.Functions.SPG(A193, "SP_VOLUME_AVG_DAILY_TO_1YR_AVG_DAILY", , "1M")</f>
        <v>82.99</v>
      </c>
      <c r="F193" s="5">
        <f>_xll.SNL.Clients.Office.Excel.Functions.SPG(A193, "SP_VOLUME_AVG_DAILY_TO_1YR_AVG_DAILY", , "3M")</f>
        <v>99.6</v>
      </c>
      <c r="G193" s="9" t="str">
        <f>_xll.SNL.Clients.Office.Excel.Functions.SPG(A193, "IQ_SECTOR")</f>
        <v>Real Estate</v>
      </c>
      <c r="H193" s="9" t="str">
        <f>_xll.SNL.Clients.Office.Excel.Functions.SPG(A193, "IQ_INDUSTRY_GROUP")</f>
        <v>Real Estate Management and Development</v>
      </c>
      <c r="I193" s="9" t="str">
        <f>_xll.SNL.Clients.Office.Excel.Functions.SPG(A193, "IQ_INDUSTRY")</f>
        <v>Real Estate Management and Development</v>
      </c>
      <c r="J193" s="9" t="str">
        <f>_xll.SNL.Clients.Office.Excel.Functions.SPG(A193, "IQ_PRIMARY_INDUSTRY")</f>
        <v>Real Estate Services</v>
      </c>
      <c r="K193" s="9" t="str">
        <f>_xll.SNL.Clients.Office.Excel.Functions.SPG(A193, "NAICS_CODE", "Primary")</f>
        <v>531210 - Offices of Real Estate Agents and Brokers</v>
      </c>
      <c r="L193" s="9" t="str">
        <f>_xll.SNL.Clients.Office.Excel.Functions.SPG(A193, "SP_TOPICTAG")</f>
        <v>Social Networking and Collaboration; Podcast; Team Collaboration; Real Estate Technology</v>
      </c>
      <c r="M193" s="5">
        <f>_xll.SNL.Clients.Office.Excel.Functions.SPG(A193, "SP_PCT_SHARES_OWNED_ALL_INSTITUTIONS")</f>
        <v>40.98</v>
      </c>
      <c r="N193" s="9" t="str">
        <f>_xll.SNL.Clients.Office.Excel.Functions.SPG(A193, "RD_CREDIT_RATING_GLOBAL", "Issuer Credit Rating", "Local Currency LT|0")</f>
        <v/>
      </c>
      <c r="O193" s="9" t="str">
        <f>_xll.SNL.Clients.Office.Excel.Functions.SPG(A193, "RD_CWOL_GLOBAL", "Issuer Credit Rating", "Local Currency LT|0")</f>
        <v/>
      </c>
      <c r="P193" s="9" t="str">
        <f>_xll.SNL.Clients.Office.Excel.Functions.SPG(A193, "RD_RATING_ACTION_GLOBAL", "Issuer Credit Rating", "Local Currency LT|0")</f>
        <v/>
      </c>
      <c r="Q193" s="10" t="str">
        <f>_xll.SNL.Clients.Office.Excel.Functions.SPG(A193, "RD_LAST_REVIEW_DATE_GLOBAL", "Issuer Credit Rating", "Local Currency LT")</f>
        <v/>
      </c>
      <c r="R193" s="10" t="str">
        <f>_xll.SNL.Clients.Office.Excel.Functions.SPG(A193, "RD_CREDIT_RATING_DATE_GLOBAL", "Issuer Credit Rating", "Local Currency LT|0")</f>
        <v/>
      </c>
      <c r="S193" s="10" t="str">
        <f>_xll.SNL.Clients.Office.Excel.Functions.SPG(A193, "RD_CREDIT_WATCH_OUTLOOK_DATE_GLOBAL", "Issuer Credit Rating", "Local Currency LT|0")</f>
        <v/>
      </c>
    </row>
    <row r="194" spans="1:19">
      <c r="A194" s="12" t="s">
        <v>1228</v>
      </c>
      <c r="B194" s="10">
        <f>_xll.SNL.Clients.Office.Excel.Functions.SPG(A194,"SP_IPO_DATE")</f>
        <v>36258</v>
      </c>
      <c r="C194" s="5">
        <f>_xll.SNL.Clients.Office.Excel.Functions.SPG(A194, "SP_VOLUME_AVG_WEEKLY_TO_SHARES_OUT", , "1M")</f>
        <v>4.0646665809981313</v>
      </c>
      <c r="D194" s="5">
        <f>_xll.SNL.Clients.Office.Excel.Functions.SPG(A194, "SP_VOLUME_AVG_WEEKLY_TO_SHARES_OUT", , "3M")</f>
        <v>3.6024026920696826</v>
      </c>
      <c r="E194" s="5">
        <f>_xll.SNL.Clients.Office.Excel.Functions.SPG(A194, "SP_VOLUME_AVG_DAILY_TO_1YR_AVG_DAILY", , "1M")</f>
        <v>67.64</v>
      </c>
      <c r="F194" s="5">
        <f>_xll.SNL.Clients.Office.Excel.Functions.SPG(A194, "SP_VOLUME_AVG_DAILY_TO_1YR_AVG_DAILY", , "3M")</f>
        <v>59.95</v>
      </c>
      <c r="G194" s="9" t="str">
        <f>_xll.SNL.Clients.Office.Excel.Functions.SPG(A194, "IQ_SECTOR")</f>
        <v>Information Technology</v>
      </c>
      <c r="H194" s="9" t="str">
        <f>_xll.SNL.Clients.Office.Excel.Functions.SPG(A194, "IQ_INDUSTRY_GROUP")</f>
        <v>Technology Hardware and Equipment</v>
      </c>
      <c r="I194" s="9" t="str">
        <f>_xll.SNL.Clients.Office.Excel.Functions.SPG(A194, "IQ_INDUSTRY")</f>
        <v>Communications Equipment</v>
      </c>
      <c r="J194" s="9" t="str">
        <f>_xll.SNL.Clients.Office.Excel.Functions.SPG(A194, "IQ_PRIMARY_INDUSTRY")</f>
        <v>Communications Equipment</v>
      </c>
      <c r="K194" s="9" t="str">
        <f>_xll.SNL.Clients.Office.Excel.Functions.SPG(A194, "NAICS_CODE", "Primary")</f>
        <v>3342 - Communications Equipment Manufacturing</v>
      </c>
      <c r="L194" s="9" t="str">
        <f>_xll.SNL.Clients.Office.Excel.Functions.SPG(A194, "SP_TOPICTAG")</f>
        <v>Cloud Management; Data Integration; Cloud Infrastructure; Process Automation; Network Security; Data Center Technology; 5G</v>
      </c>
      <c r="M194" s="5">
        <f>_xll.SNL.Clients.Office.Excel.Functions.SPG(A194, "SP_PCT_SHARES_OWNED_ALL_INSTITUTIONS")</f>
        <v>93.24</v>
      </c>
      <c r="N194" s="9" t="str">
        <f>_xll.SNL.Clients.Office.Excel.Functions.SPG(A194, "RD_CREDIT_RATING_GLOBAL", "Issuer Credit Rating", "Local Currency LT|0")</f>
        <v>NR</v>
      </c>
      <c r="O194" s="9" t="str">
        <f>_xll.SNL.Clients.Office.Excel.Functions.SPG(A194, "RD_CWOL_GLOBAL", "Issuer Credit Rating", "Local Currency LT|0")</f>
        <v>NR</v>
      </c>
      <c r="P194" s="9" t="str">
        <f>_xll.SNL.Clients.Office.Excel.Functions.SPG(A194, "RD_RATING_ACTION_GLOBAL", "Issuer Credit Rating", "Local Currency LT|0")</f>
        <v>Not Rated | CreditWatch/Outlook (03/24/2005)</v>
      </c>
      <c r="Q194" s="10" t="str">
        <f>_xll.SNL.Clients.Office.Excel.Functions.SPG(A194, "RD_LAST_REVIEW_DATE_GLOBAL", "Issuer Credit Rating", "Local Currency LT")</f>
        <v/>
      </c>
      <c r="R194" s="10">
        <f>_xll.SNL.Clients.Office.Excel.Functions.SPG(A194, "RD_CREDIT_RATING_DATE_GLOBAL", "Issuer Credit Rating", "Local Currency LT|0")</f>
        <v>38435.041666666664</v>
      </c>
      <c r="S194" s="10">
        <f>_xll.SNL.Clients.Office.Excel.Functions.SPG(A194, "RD_CREDIT_WATCH_OUTLOOK_DATE_GLOBAL", "Issuer Credit Rating", "Local Currency LT|0")</f>
        <v>38435.041666666664</v>
      </c>
    </row>
    <row r="195" spans="1:19">
      <c r="A195" s="12" t="s">
        <v>1229</v>
      </c>
      <c r="B195" s="10">
        <f>_xll.SNL.Clients.Office.Excel.Functions.SPG(A195,"SP_IPO_DATE")</f>
        <v>33477</v>
      </c>
      <c r="C195" s="5">
        <f>_xll.SNL.Clients.Office.Excel.Functions.SPG(A195, "SP_VOLUME_AVG_WEEKLY_TO_SHARES_OUT", , "1M")</f>
        <v>6.0573996424241923</v>
      </c>
      <c r="D195" s="5">
        <f>_xll.SNL.Clients.Office.Excel.Functions.SPG(A195, "SP_VOLUME_AVG_WEEKLY_TO_SHARES_OUT", , "3M")</f>
        <v>5.0592312824180405</v>
      </c>
      <c r="E195" s="5">
        <f>_xll.SNL.Clients.Office.Excel.Functions.SPG(A195, "SP_VOLUME_AVG_DAILY_TO_1YR_AVG_DAILY", , "1M")</f>
        <v>122.06</v>
      </c>
      <c r="F195" s="5">
        <f>_xll.SNL.Clients.Office.Excel.Functions.SPG(A195, "SP_VOLUME_AVG_DAILY_TO_1YR_AVG_DAILY", , "3M")</f>
        <v>101.95</v>
      </c>
      <c r="G195" s="9" t="str">
        <f>_xll.SNL.Clients.Office.Excel.Functions.SPG(A195, "IQ_SECTOR")</f>
        <v>Financials</v>
      </c>
      <c r="H195" s="9" t="str">
        <f>_xll.SNL.Clients.Office.Excel.Functions.SPG(A195, "IQ_INDUSTRY_GROUP")</f>
        <v>Financial Services</v>
      </c>
      <c r="I195" s="9" t="str">
        <f>_xll.SNL.Clients.Office.Excel.Functions.SPG(A195, "IQ_INDUSTRY")</f>
        <v>Consumer Finance</v>
      </c>
      <c r="J195" s="9" t="str">
        <f>_xll.SNL.Clients.Office.Excel.Functions.SPG(A195, "IQ_PRIMARY_INDUSTRY")</f>
        <v>Consumer Finance</v>
      </c>
      <c r="K195" s="9" t="str">
        <f>_xll.SNL.Clients.Office.Excel.Functions.SPG(A195, "NAICS_CODE", "Primary")</f>
        <v>5222 - Nondepository Credit Intermediation</v>
      </c>
      <c r="L195" s="9" t="str">
        <f>_xll.SNL.Clients.Office.Excel.Functions.SPG(A195, "SP_TOPICTAG")</f>
        <v>Consumer Lending</v>
      </c>
      <c r="M195" s="5">
        <f>_xll.SNL.Clients.Office.Excel.Functions.SPG(A195, "SP_PCT_SHARES_OWNED_ALL_INSTITUTIONS")</f>
        <v>104.01</v>
      </c>
      <c r="N195" s="9" t="str">
        <f>_xll.SNL.Clients.Office.Excel.Functions.SPG(A195, "RD_CREDIT_RATING_GLOBAL", "Issuer Credit Rating", "Local Currency LT|0")</f>
        <v/>
      </c>
      <c r="O195" s="9" t="str">
        <f>_xll.SNL.Clients.Office.Excel.Functions.SPG(A195, "RD_CWOL_GLOBAL", "Issuer Credit Rating", "Local Currency LT|0")</f>
        <v/>
      </c>
      <c r="P195" s="9" t="str">
        <f>_xll.SNL.Clients.Office.Excel.Functions.SPG(A195, "RD_RATING_ACTION_GLOBAL", "Issuer Credit Rating", "Local Currency LT|0")</f>
        <v/>
      </c>
      <c r="Q195" s="10" t="str">
        <f>_xll.SNL.Clients.Office.Excel.Functions.SPG(A195, "RD_LAST_REVIEW_DATE_GLOBAL", "Issuer Credit Rating", "Local Currency LT")</f>
        <v/>
      </c>
      <c r="R195" s="10" t="str">
        <f>_xll.SNL.Clients.Office.Excel.Functions.SPG(A195, "RD_CREDIT_RATING_DATE_GLOBAL", "Issuer Credit Rating", "Local Currency LT|0")</f>
        <v/>
      </c>
      <c r="S195" s="10" t="str">
        <f>_xll.SNL.Clients.Office.Excel.Functions.SPG(A195, "RD_CREDIT_WATCH_OUTLOOK_DATE_GLOBAL", "Issuer Credit Rating", "Local Currency LT|0")</f>
        <v/>
      </c>
    </row>
    <row r="196" spans="1:19">
      <c r="A196" s="12" t="s">
        <v>1230</v>
      </c>
      <c r="B196" s="10">
        <f>_xll.SNL.Clients.Office.Excel.Functions.SPG(A196,"SP_IPO_DATE")</f>
        <v>42628</v>
      </c>
      <c r="C196" s="5">
        <f>_xll.SNL.Clients.Office.Excel.Functions.SPG(A196, "SP_VOLUME_AVG_WEEKLY_TO_SHARES_OUT", , "1M")</f>
        <v>1.5955355464158136</v>
      </c>
      <c r="D196" s="5">
        <f>_xll.SNL.Clients.Office.Excel.Functions.SPG(A196, "SP_VOLUME_AVG_WEEKLY_TO_SHARES_OUT", , "3M")</f>
        <v>1.578353768250442</v>
      </c>
      <c r="E196" s="5">
        <f>_xll.SNL.Clients.Office.Excel.Functions.SPG(A196, "SP_VOLUME_AVG_DAILY_TO_1YR_AVG_DAILY", , "1M")</f>
        <v>100.6</v>
      </c>
      <c r="F196" s="5">
        <f>_xll.SNL.Clients.Office.Excel.Functions.SPG(A196, "SP_VOLUME_AVG_DAILY_TO_1YR_AVG_DAILY", , "3M")</f>
        <v>99.52</v>
      </c>
      <c r="G196" s="9" t="str">
        <f>_xll.SNL.Clients.Office.Excel.Functions.SPG(A196, "IQ_SECTOR")</f>
        <v>Financials</v>
      </c>
      <c r="H196" s="9" t="str">
        <f>_xll.SNL.Clients.Office.Excel.Functions.SPG(A196, "IQ_INDUSTRY_GROUP")</f>
        <v>Banks</v>
      </c>
      <c r="I196" s="9" t="str">
        <f>_xll.SNL.Clients.Office.Excel.Functions.SPG(A196, "IQ_INDUSTRY")</f>
        <v>Banks</v>
      </c>
      <c r="J196" s="9" t="str">
        <f>_xll.SNL.Clients.Office.Excel.Functions.SPG(A196, "IQ_PRIMARY_INDUSTRY")</f>
        <v>Regional Banks</v>
      </c>
      <c r="K196" s="9" t="str">
        <f>_xll.SNL.Clients.Office.Excel.Functions.SPG(A196, "NAICS_CODE", "Primary")</f>
        <v>522110 - Commercial Banking</v>
      </c>
      <c r="L196" s="9" t="str">
        <f>_xll.SNL.Clients.Office.Excel.Functions.SPG(A196, "SP_TOPICTAG")</f>
        <v>Consumer Lending</v>
      </c>
      <c r="M196" s="5">
        <f>_xll.SNL.Clients.Office.Excel.Functions.SPG(A196, "SP_PCT_SHARES_OWNED_ALL_INSTITUTIONS")</f>
        <v>66.569999999999993</v>
      </c>
      <c r="N196" s="9" t="str">
        <f>_xll.SNL.Clients.Office.Excel.Functions.SPG(A196, "RD_CREDIT_RATING_GLOBAL", "Issuer Credit Rating", "Local Currency LT|0")</f>
        <v/>
      </c>
      <c r="O196" s="9" t="str">
        <f>_xll.SNL.Clients.Office.Excel.Functions.SPG(A196, "RD_CWOL_GLOBAL", "Issuer Credit Rating", "Local Currency LT|0")</f>
        <v/>
      </c>
      <c r="P196" s="9" t="str">
        <f>_xll.SNL.Clients.Office.Excel.Functions.SPG(A196, "RD_RATING_ACTION_GLOBAL", "Issuer Credit Rating", "Local Currency LT|0")</f>
        <v/>
      </c>
      <c r="Q196" s="10" t="str">
        <f>_xll.SNL.Clients.Office.Excel.Functions.SPG(A196, "RD_LAST_REVIEW_DATE_GLOBAL", "Issuer Credit Rating", "Local Currency LT")</f>
        <v/>
      </c>
      <c r="R196" s="10" t="str">
        <f>_xll.SNL.Clients.Office.Excel.Functions.SPG(A196, "RD_CREDIT_RATING_DATE_GLOBAL", "Issuer Credit Rating", "Local Currency LT|0")</f>
        <v/>
      </c>
      <c r="S196" s="10" t="str">
        <f>_xll.SNL.Clients.Office.Excel.Functions.SPG(A196, "RD_CREDIT_WATCH_OUTLOOK_DATE_GLOBAL", "Issuer Credit Rating", "Local Currency LT|0")</f>
        <v/>
      </c>
    </row>
    <row r="197" spans="1:19">
      <c r="A197" s="12" t="s">
        <v>1231</v>
      </c>
      <c r="B197" t="str">
        <f>_xll.SNL.Clients.Office.Excel.Functions.SPG(A197,"SP_IPO_DATE")</f>
        <v/>
      </c>
      <c r="C197" s="5">
        <f>_xll.SNL.Clients.Office.Excel.Functions.SPG(A197, "SP_VOLUME_AVG_WEEKLY_TO_SHARES_OUT", , "1M")</f>
        <v>3.1102388936499028</v>
      </c>
      <c r="D197" s="5">
        <f>_xll.SNL.Clients.Office.Excel.Functions.SPG(A197, "SP_VOLUME_AVG_WEEKLY_TO_SHARES_OUT", , "3M")</f>
        <v>3.070212905581295</v>
      </c>
      <c r="E197" s="5">
        <f>_xll.SNL.Clients.Office.Excel.Functions.SPG(A197, "SP_VOLUME_AVG_DAILY_TO_1YR_AVG_DAILY", , "1M")</f>
        <v>104.35</v>
      </c>
      <c r="F197" s="5">
        <f>_xll.SNL.Clients.Office.Excel.Functions.SPG(A197, "SP_VOLUME_AVG_DAILY_TO_1YR_AVG_DAILY", , "3M")</f>
        <v>103.01</v>
      </c>
      <c r="G197" s="9" t="str">
        <f>_xll.SNL.Clients.Office.Excel.Functions.SPG(A197, "IQ_SECTOR")</f>
        <v>Industrials</v>
      </c>
      <c r="H197" s="9" t="str">
        <f>_xll.SNL.Clients.Office.Excel.Functions.SPG(A197, "IQ_INDUSTRY_GROUP")</f>
        <v>Capital Goods</v>
      </c>
      <c r="I197" s="9" t="str">
        <f>_xll.SNL.Clients.Office.Excel.Functions.SPG(A197, "IQ_INDUSTRY")</f>
        <v>Machinery</v>
      </c>
      <c r="J197" s="9" t="str">
        <f>_xll.SNL.Clients.Office.Excel.Functions.SPG(A197, "IQ_PRIMARY_INDUSTRY")</f>
        <v>Construction Machinery and Heavy Transportation Equipment</v>
      </c>
      <c r="K197" s="9" t="str">
        <f>_xll.SNL.Clients.Office.Excel.Functions.SPG(A197, "NAICS_CODE", "Primary")</f>
        <v>336120 - Heavy Duty Truck Manufacturing</v>
      </c>
      <c r="L197" s="9" t="str">
        <f>_xll.SNL.Clients.Office.Excel.Functions.SPG(A197, "SP_TOPICTAG")</f>
        <v>Environmental Engineering; Fleet Management; Industrial Automation; Disposal and Recycling</v>
      </c>
      <c r="M197" s="5">
        <f>_xll.SNL.Clients.Office.Excel.Functions.SPG(A197, "SP_PCT_SHARES_OWNED_ALL_INSTITUTIONS")</f>
        <v>93.36</v>
      </c>
      <c r="N197" s="9" t="str">
        <f>_xll.SNL.Clients.Office.Excel.Functions.SPG(A197, "RD_CREDIT_RATING_GLOBAL", "Issuer Credit Rating", "Local Currency LT|0")</f>
        <v/>
      </c>
      <c r="O197" s="9" t="str">
        <f>_xll.SNL.Clients.Office.Excel.Functions.SPG(A197, "RD_CWOL_GLOBAL", "Issuer Credit Rating", "Local Currency LT|0")</f>
        <v/>
      </c>
      <c r="P197" s="9" t="str">
        <f>_xll.SNL.Clients.Office.Excel.Functions.SPG(A197, "RD_RATING_ACTION_GLOBAL", "Issuer Credit Rating", "Local Currency LT|0")</f>
        <v/>
      </c>
      <c r="Q197" s="10" t="str">
        <f>_xll.SNL.Clients.Office.Excel.Functions.SPG(A197, "RD_LAST_REVIEW_DATE_GLOBAL", "Issuer Credit Rating", "Local Currency LT")</f>
        <v/>
      </c>
      <c r="R197" s="10" t="str">
        <f>_xll.SNL.Clients.Office.Excel.Functions.SPG(A197, "RD_CREDIT_RATING_DATE_GLOBAL", "Issuer Credit Rating", "Local Currency LT|0")</f>
        <v/>
      </c>
      <c r="S197" s="10" t="str">
        <f>_xll.SNL.Clients.Office.Excel.Functions.SPG(A197, "RD_CREDIT_WATCH_OUTLOOK_DATE_GLOBAL", "Issuer Credit Rating", "Local Currency LT|0")</f>
        <v/>
      </c>
    </row>
    <row r="198" spans="1:19">
      <c r="A198" s="12" t="s">
        <v>1232</v>
      </c>
      <c r="B198" t="str">
        <f>_xll.SNL.Clients.Office.Excel.Functions.SPG(A198,"SP_IPO_DATE")</f>
        <v/>
      </c>
      <c r="C198" s="5">
        <f>_xll.SNL.Clients.Office.Excel.Functions.SPG(A198, "SP_VOLUME_AVG_WEEKLY_TO_SHARES_OUT", , "1M")</f>
        <v>2.1889798938997029</v>
      </c>
      <c r="D198" s="5">
        <f>_xll.SNL.Clients.Office.Excel.Functions.SPG(A198, "SP_VOLUME_AVG_WEEKLY_TO_SHARES_OUT", , "3M")</f>
        <v>2.2551570053259122</v>
      </c>
      <c r="E198" s="5">
        <f>_xll.SNL.Clients.Office.Excel.Functions.SPG(A198, "SP_VOLUME_AVG_DAILY_TO_1YR_AVG_DAILY", , "1M")</f>
        <v>107.6</v>
      </c>
      <c r="F198" s="5">
        <f>_xll.SNL.Clients.Office.Excel.Functions.SPG(A198, "SP_VOLUME_AVG_DAILY_TO_1YR_AVG_DAILY", , "3M")</f>
        <v>110.85</v>
      </c>
      <c r="G198" s="9" t="str">
        <f>_xll.SNL.Clients.Office.Excel.Functions.SPG(A198, "IQ_SECTOR")</f>
        <v>Financials</v>
      </c>
      <c r="H198" s="9" t="str">
        <f>_xll.SNL.Clients.Office.Excel.Functions.SPG(A198, "IQ_INDUSTRY_GROUP")</f>
        <v>Banks</v>
      </c>
      <c r="I198" s="9" t="str">
        <f>_xll.SNL.Clients.Office.Excel.Functions.SPG(A198, "IQ_INDUSTRY")</f>
        <v>Banks</v>
      </c>
      <c r="J198" s="9" t="str">
        <f>_xll.SNL.Clients.Office.Excel.Functions.SPG(A198, "IQ_PRIMARY_INDUSTRY")</f>
        <v>Regional Banks</v>
      </c>
      <c r="K198" s="9" t="str">
        <f>_xll.SNL.Clients.Office.Excel.Functions.SPG(A198, "NAICS_CODE", "Primary")</f>
        <v>522110 - Commercial Banking</v>
      </c>
      <c r="L198" s="9" t="str">
        <f>_xll.SNL.Clients.Office.Excel.Functions.SPG(A198, "SP_TOPICTAG")</f>
        <v>Consumer Lending</v>
      </c>
      <c r="M198" s="5">
        <f>_xll.SNL.Clients.Office.Excel.Functions.SPG(A198, "SP_PCT_SHARES_OWNED_ALL_INSTITUTIONS")</f>
        <v>68.319999999999993</v>
      </c>
      <c r="N198" s="9" t="str">
        <f>_xll.SNL.Clients.Office.Excel.Functions.SPG(A198, "RD_CREDIT_RATING_GLOBAL", "Issuer Credit Rating", "Local Currency LT|0")</f>
        <v/>
      </c>
      <c r="O198" s="9" t="str">
        <f>_xll.SNL.Clients.Office.Excel.Functions.SPG(A198, "RD_CWOL_GLOBAL", "Issuer Credit Rating", "Local Currency LT|0")</f>
        <v/>
      </c>
      <c r="P198" s="9" t="str">
        <f>_xll.SNL.Clients.Office.Excel.Functions.SPG(A198, "RD_RATING_ACTION_GLOBAL", "Issuer Credit Rating", "Local Currency LT|0")</f>
        <v/>
      </c>
      <c r="Q198" s="10" t="str">
        <f>_xll.SNL.Clients.Office.Excel.Functions.SPG(A198, "RD_LAST_REVIEW_DATE_GLOBAL", "Issuer Credit Rating", "Local Currency LT")</f>
        <v/>
      </c>
      <c r="R198" s="10" t="str">
        <f>_xll.SNL.Clients.Office.Excel.Functions.SPG(A198, "RD_CREDIT_RATING_DATE_GLOBAL", "Issuer Credit Rating", "Local Currency LT|0")</f>
        <v/>
      </c>
      <c r="S198" s="10" t="str">
        <f>_xll.SNL.Clients.Office.Excel.Functions.SPG(A198, "RD_CREDIT_WATCH_OUTLOOK_DATE_GLOBAL", "Issuer Credit Rating", "Local Currency LT|0")</f>
        <v/>
      </c>
    </row>
    <row r="199" spans="1:19">
      <c r="A199" s="12" t="s">
        <v>1233</v>
      </c>
      <c r="B199" t="str">
        <f>_xll.SNL.Clients.Office.Excel.Functions.SPG(A199,"SP_IPO_DATE")</f>
        <v/>
      </c>
      <c r="C199" s="5">
        <f>_xll.SNL.Clients.Office.Excel.Functions.SPG(A199, "SP_VOLUME_AVG_WEEKLY_TO_SHARES_OUT", , "1M")</f>
        <v>3.0489298549346633</v>
      </c>
      <c r="D199" s="5">
        <f>_xll.SNL.Clients.Office.Excel.Functions.SPG(A199, "SP_VOLUME_AVG_WEEKLY_TO_SHARES_OUT", , "3M")</f>
        <v>3.0658151213690648</v>
      </c>
      <c r="E199" s="5">
        <f>_xll.SNL.Clients.Office.Excel.Functions.SPG(A199, "SP_VOLUME_AVG_DAILY_TO_1YR_AVG_DAILY", , "1M")</f>
        <v>97.68</v>
      </c>
      <c r="F199" s="5">
        <f>_xll.SNL.Clients.Office.Excel.Functions.SPG(A199, "SP_VOLUME_AVG_DAILY_TO_1YR_AVG_DAILY", , "3M")</f>
        <v>98.22</v>
      </c>
      <c r="G199" s="9" t="str">
        <f>_xll.SNL.Clients.Office.Excel.Functions.SPG(A199, "IQ_SECTOR")</f>
        <v>Financials</v>
      </c>
      <c r="H199" s="9" t="str">
        <f>_xll.SNL.Clients.Office.Excel.Functions.SPG(A199, "IQ_INDUSTRY_GROUP")</f>
        <v>Banks</v>
      </c>
      <c r="I199" s="9" t="str">
        <f>_xll.SNL.Clients.Office.Excel.Functions.SPG(A199, "IQ_INDUSTRY")</f>
        <v>Banks</v>
      </c>
      <c r="J199" s="9" t="str">
        <f>_xll.SNL.Clients.Office.Excel.Functions.SPG(A199, "IQ_PRIMARY_INDUSTRY")</f>
        <v>Regional Banks</v>
      </c>
      <c r="K199" s="9" t="str">
        <f>_xll.SNL.Clients.Office.Excel.Functions.SPG(A199, "NAICS_CODE", "Primary")</f>
        <v>522110 - Commercial Banking</v>
      </c>
      <c r="L199" s="9" t="str">
        <f>_xll.SNL.Clients.Office.Excel.Functions.SPG(A199, "SP_TOPICTAG")</f>
        <v>Consumer Lending</v>
      </c>
      <c r="M199" s="5">
        <f>_xll.SNL.Clients.Office.Excel.Functions.SPG(A199, "SP_PCT_SHARES_OWNED_ALL_INSTITUTIONS")</f>
        <v>95.5</v>
      </c>
      <c r="N199" s="9" t="str">
        <f>_xll.SNL.Clients.Office.Excel.Functions.SPG(A199, "RD_CREDIT_RATING_GLOBAL", "Issuer Credit Rating", "Local Currency LT|0")</f>
        <v/>
      </c>
      <c r="O199" s="9" t="str">
        <f>_xll.SNL.Clients.Office.Excel.Functions.SPG(A199, "RD_CWOL_GLOBAL", "Issuer Credit Rating", "Local Currency LT|0")</f>
        <v/>
      </c>
      <c r="P199" s="9" t="str">
        <f>_xll.SNL.Clients.Office.Excel.Functions.SPG(A199, "RD_RATING_ACTION_GLOBAL", "Issuer Credit Rating", "Local Currency LT|0")</f>
        <v/>
      </c>
      <c r="Q199" s="10" t="str">
        <f>_xll.SNL.Clients.Office.Excel.Functions.SPG(A199, "RD_LAST_REVIEW_DATE_GLOBAL", "Issuer Credit Rating", "Local Currency LT")</f>
        <v/>
      </c>
      <c r="R199" s="10" t="str">
        <f>_xll.SNL.Clients.Office.Excel.Functions.SPG(A199, "RD_CREDIT_RATING_DATE_GLOBAL", "Issuer Credit Rating", "Local Currency LT|0")</f>
        <v/>
      </c>
      <c r="S199" s="10" t="str">
        <f>_xll.SNL.Clients.Office.Excel.Functions.SPG(A199, "RD_CREDIT_WATCH_OUTLOOK_DATE_GLOBAL", "Issuer Credit Rating", "Local Currency LT|0")</f>
        <v/>
      </c>
    </row>
    <row r="200" spans="1:19">
      <c r="A200" s="12" t="s">
        <v>1234</v>
      </c>
      <c r="B200" t="str">
        <f>_xll.SNL.Clients.Office.Excel.Functions.SPG(A200,"SP_IPO_DATE")</f>
        <v/>
      </c>
      <c r="C200" s="5">
        <f>_xll.SNL.Clients.Office.Excel.Functions.SPG(A200, "SP_VOLUME_AVG_WEEKLY_TO_SHARES_OUT", , "1M")</f>
        <v>3.5338789137054016</v>
      </c>
      <c r="D200" s="5">
        <f>_xll.SNL.Clients.Office.Excel.Functions.SPG(A200, "SP_VOLUME_AVG_WEEKLY_TO_SHARES_OUT", , "3M")</f>
        <v>2.8593381068479644</v>
      </c>
      <c r="E200" s="5">
        <f>_xll.SNL.Clients.Office.Excel.Functions.SPG(A200, "SP_VOLUME_AVG_DAILY_TO_1YR_AVG_DAILY", , "1M")</f>
        <v>134.05000000000001</v>
      </c>
      <c r="F200" s="5">
        <f>_xll.SNL.Clients.Office.Excel.Functions.SPG(A200, "SP_VOLUME_AVG_DAILY_TO_1YR_AVG_DAILY", , "3M")</f>
        <v>108.46</v>
      </c>
      <c r="G200" s="9" t="str">
        <f>_xll.SNL.Clients.Office.Excel.Functions.SPG(A200, "IQ_SECTOR")</f>
        <v>Financials</v>
      </c>
      <c r="H200" s="9" t="str">
        <f>_xll.SNL.Clients.Office.Excel.Functions.SPG(A200, "IQ_INDUSTRY_GROUP")</f>
        <v>Banks</v>
      </c>
      <c r="I200" s="9" t="str">
        <f>_xll.SNL.Clients.Office.Excel.Functions.SPG(A200, "IQ_INDUSTRY")</f>
        <v>Banks</v>
      </c>
      <c r="J200" s="9" t="str">
        <f>_xll.SNL.Clients.Office.Excel.Functions.SPG(A200, "IQ_PRIMARY_INDUSTRY")</f>
        <v>Regional Banks</v>
      </c>
      <c r="K200" s="9" t="str">
        <f>_xll.SNL.Clients.Office.Excel.Functions.SPG(A200, "NAICS_CODE", "Primary")</f>
        <v>522110 - Commercial Banking</v>
      </c>
      <c r="L200" s="9" t="str">
        <f>_xll.SNL.Clients.Office.Excel.Functions.SPG(A200, "SP_TOPICTAG")</f>
        <v>Consumer Lending</v>
      </c>
      <c r="M200" s="5">
        <f>_xll.SNL.Clients.Office.Excel.Functions.SPG(A200, "SP_PCT_SHARES_OWNED_ALL_INSTITUTIONS")</f>
        <v>76.180000000000007</v>
      </c>
      <c r="N200" s="9" t="str">
        <f>_xll.SNL.Clients.Office.Excel.Functions.SPG(A200, "RD_CREDIT_RATING_GLOBAL", "Issuer Credit Rating", "Local Currency LT|0")</f>
        <v>BBB-</v>
      </c>
      <c r="O200" s="9" t="str">
        <f>_xll.SNL.Clients.Office.Excel.Functions.SPG(A200, "RD_CWOL_GLOBAL", "Issuer Credit Rating", "Local Currency LT|0")</f>
        <v>Negative</v>
      </c>
      <c r="P200" s="9" t="str">
        <f>_xll.SNL.Clients.Office.Excel.Functions.SPG(A200, "RD_RATING_ACTION_GLOBAL", "Issuer Credit Rating", "Local Currency LT|0")</f>
        <v>CreditWatch/Outlook (03/26/2024)</v>
      </c>
      <c r="Q200" s="10">
        <f>_xll.SNL.Clients.Office.Excel.Functions.SPG(A200, "RD_LAST_REVIEW_DATE_GLOBAL", "Issuer Credit Rating", "Local Currency LT")</f>
        <v>45377</v>
      </c>
      <c r="R200" s="10">
        <f>_xll.SNL.Clients.Office.Excel.Functions.SPG(A200, "RD_CREDIT_RATING_DATE_GLOBAL", "Issuer Credit Rating", "Local Currency LT|0")</f>
        <v>43230</v>
      </c>
      <c r="S200" s="10">
        <f>_xll.SNL.Clients.Office.Excel.Functions.SPG(A200, "RD_CREDIT_WATCH_OUTLOOK_DATE_GLOBAL", "Issuer Credit Rating", "Local Currency LT|0")</f>
        <v>45377</v>
      </c>
    </row>
    <row r="201" spans="1:19">
      <c r="A201" s="12" t="s">
        <v>1235</v>
      </c>
      <c r="B201" t="str">
        <f>_xll.SNL.Clients.Office.Excel.Functions.SPG(A201,"SP_IPO_DATE")</f>
        <v/>
      </c>
      <c r="C201" s="5">
        <f>_xll.SNL.Clients.Office.Excel.Functions.SPG(A201, "SP_VOLUME_AVG_WEEKLY_TO_SHARES_OUT", , "1M")</f>
        <v>2.5156814256989719</v>
      </c>
      <c r="D201" s="5">
        <f>_xll.SNL.Clients.Office.Excel.Functions.SPG(A201, "SP_VOLUME_AVG_WEEKLY_TO_SHARES_OUT", , "3M")</f>
        <v>2.2305228152101062</v>
      </c>
      <c r="E201" s="5">
        <f>_xll.SNL.Clients.Office.Excel.Functions.SPG(A201, "SP_VOLUME_AVG_DAILY_TO_1YR_AVG_DAILY", , "1M")</f>
        <v>122.61</v>
      </c>
      <c r="F201" s="5">
        <f>_xll.SNL.Clients.Office.Excel.Functions.SPG(A201, "SP_VOLUME_AVG_DAILY_TO_1YR_AVG_DAILY", , "3M")</f>
        <v>108.71</v>
      </c>
      <c r="G201" s="9" t="str">
        <f>_xll.SNL.Clients.Office.Excel.Functions.SPG(A201, "IQ_SECTOR")</f>
        <v>Financials</v>
      </c>
      <c r="H201" s="9" t="str">
        <f>_xll.SNL.Clients.Office.Excel.Functions.SPG(A201, "IQ_INDUSTRY_GROUP")</f>
        <v>Banks</v>
      </c>
      <c r="I201" s="9" t="str">
        <f>_xll.SNL.Clients.Office.Excel.Functions.SPG(A201, "IQ_INDUSTRY")</f>
        <v>Banks</v>
      </c>
      <c r="J201" s="9" t="str">
        <f>_xll.SNL.Clients.Office.Excel.Functions.SPG(A201, "IQ_PRIMARY_INDUSTRY")</f>
        <v>Regional Banks</v>
      </c>
      <c r="K201" s="9" t="str">
        <f>_xll.SNL.Clients.Office.Excel.Functions.SPG(A201, "NAICS_CODE", "Primary")</f>
        <v>522110 - Commercial Banking</v>
      </c>
      <c r="L201" s="9" t="str">
        <f>_xll.SNL.Clients.Office.Excel.Functions.SPG(A201, "SP_TOPICTAG")</f>
        <v>Consumer Lending; Digital Brokerage</v>
      </c>
      <c r="M201" s="5">
        <f>_xll.SNL.Clients.Office.Excel.Functions.SPG(A201, "SP_PCT_SHARES_OWNED_ALL_INSTITUTIONS")</f>
        <v>80.08</v>
      </c>
      <c r="N201" s="9" t="str">
        <f>_xll.SNL.Clients.Office.Excel.Functions.SPG(A201, "RD_CREDIT_RATING_GLOBAL", "Issuer Credit Rating", "Local Currency LT|0")</f>
        <v/>
      </c>
      <c r="O201" s="9" t="str">
        <f>_xll.SNL.Clients.Office.Excel.Functions.SPG(A201, "RD_CWOL_GLOBAL", "Issuer Credit Rating", "Local Currency LT|0")</f>
        <v/>
      </c>
      <c r="P201" s="9" t="str">
        <f>_xll.SNL.Clients.Office.Excel.Functions.SPG(A201, "RD_RATING_ACTION_GLOBAL", "Issuer Credit Rating", "Local Currency LT|0")</f>
        <v/>
      </c>
      <c r="Q201" s="10" t="str">
        <f>_xll.SNL.Clients.Office.Excel.Functions.SPG(A201, "RD_LAST_REVIEW_DATE_GLOBAL", "Issuer Credit Rating", "Local Currency LT")</f>
        <v/>
      </c>
      <c r="R201" s="10" t="str">
        <f>_xll.SNL.Clients.Office.Excel.Functions.SPG(A201, "RD_CREDIT_RATING_DATE_GLOBAL", "Issuer Credit Rating", "Local Currency LT|0")</f>
        <v/>
      </c>
      <c r="S201" s="10" t="str">
        <f>_xll.SNL.Clients.Office.Excel.Functions.SPG(A201, "RD_CREDIT_WATCH_OUTLOOK_DATE_GLOBAL", "Issuer Credit Rating", "Local Currency LT|0")</f>
        <v/>
      </c>
    </row>
    <row r="202" spans="1:19">
      <c r="A202" s="12" t="s">
        <v>1236</v>
      </c>
      <c r="B202" s="10">
        <f>_xll.SNL.Clients.Office.Excel.Functions.SPG(A202,"SP_IPO_DATE")</f>
        <v>42585</v>
      </c>
      <c r="C202" s="5">
        <f>_xll.SNL.Clients.Office.Excel.Functions.SPG(A202, "SP_VOLUME_AVG_WEEKLY_TO_SHARES_OUT", , "1M")</f>
        <v>3.4831122353890578</v>
      </c>
      <c r="D202" s="5">
        <f>_xll.SNL.Clients.Office.Excel.Functions.SPG(A202, "SP_VOLUME_AVG_WEEKLY_TO_SHARES_OUT", , "3M")</f>
        <v>3.0645168792026087</v>
      </c>
      <c r="E202" s="5">
        <f>_xll.SNL.Clients.Office.Excel.Functions.SPG(A202, "SP_VOLUME_AVG_DAILY_TO_1YR_AVG_DAILY", , "1M")</f>
        <v>132.31</v>
      </c>
      <c r="F202" s="5">
        <f>_xll.SNL.Clients.Office.Excel.Functions.SPG(A202, "SP_VOLUME_AVG_DAILY_TO_1YR_AVG_DAILY", , "3M")</f>
        <v>116.41</v>
      </c>
      <c r="G202" s="9" t="str">
        <f>_xll.SNL.Clients.Office.Excel.Functions.SPG(A202, "IQ_SECTOR")</f>
        <v>Financials</v>
      </c>
      <c r="H202" s="9" t="str">
        <f>_xll.SNL.Clients.Office.Excel.Functions.SPG(A202, "IQ_INDUSTRY_GROUP")</f>
        <v>Banks</v>
      </c>
      <c r="I202" s="9" t="str">
        <f>_xll.SNL.Clients.Office.Excel.Functions.SPG(A202, "IQ_INDUSTRY")</f>
        <v>Banks</v>
      </c>
      <c r="J202" s="9" t="str">
        <f>_xll.SNL.Clients.Office.Excel.Functions.SPG(A202, "IQ_PRIMARY_INDUSTRY")</f>
        <v>Regional Banks</v>
      </c>
      <c r="K202" s="9" t="str">
        <f>_xll.SNL.Clients.Office.Excel.Functions.SPG(A202, "NAICS_CODE", "Primary")</f>
        <v>522110 - Commercial Banking</v>
      </c>
      <c r="L202" s="9" t="str">
        <f>_xll.SNL.Clients.Office.Excel.Functions.SPG(A202, "SP_TOPICTAG")</f>
        <v>Consumer Lending</v>
      </c>
      <c r="M202" s="5">
        <f>_xll.SNL.Clients.Office.Excel.Functions.SPG(A202, "SP_PCT_SHARES_OWNED_ALL_INSTITUTIONS")</f>
        <v>99.31</v>
      </c>
      <c r="N202" s="9" t="str">
        <f>_xll.SNL.Clients.Office.Excel.Functions.SPG(A202, "RD_CREDIT_RATING_GLOBAL", "Issuer Credit Rating", "Local Currency LT|0")</f>
        <v>NR</v>
      </c>
      <c r="O202" s="9" t="str">
        <f>_xll.SNL.Clients.Office.Excel.Functions.SPG(A202, "RD_CWOL_GLOBAL", "Issuer Credit Rating", "Local Currency LT|0")</f>
        <v>NR</v>
      </c>
      <c r="P202" s="9" t="str">
        <f>_xll.SNL.Clients.Office.Excel.Functions.SPG(A202, "RD_RATING_ACTION_GLOBAL", "Issuer Credit Rating", "Local Currency LT|0")</f>
        <v>Not Rated | CreditWatch/Outlook (04/08/2016)</v>
      </c>
      <c r="Q202" s="10" t="str">
        <f>_xll.SNL.Clients.Office.Excel.Functions.SPG(A202, "RD_LAST_REVIEW_DATE_GLOBAL", "Issuer Credit Rating", "Local Currency LT")</f>
        <v/>
      </c>
      <c r="R202" s="10">
        <f>_xll.SNL.Clients.Office.Excel.Functions.SPG(A202, "RD_CREDIT_RATING_DATE_GLOBAL", "Issuer Credit Rating", "Local Currency LT|0")</f>
        <v>42468</v>
      </c>
      <c r="S202" s="10">
        <f>_xll.SNL.Clients.Office.Excel.Functions.SPG(A202, "RD_CREDIT_WATCH_OUTLOOK_DATE_GLOBAL", "Issuer Credit Rating", "Local Currency LT|0")</f>
        <v>42468</v>
      </c>
    </row>
    <row r="203" spans="1:19">
      <c r="A203" s="12" t="s">
        <v>1237</v>
      </c>
      <c r="B203" t="str">
        <f>_xll.SNL.Clients.Office.Excel.Functions.SPG(A203,"SP_IPO_DATE")</f>
        <v/>
      </c>
      <c r="C203" s="5">
        <f>_xll.SNL.Clients.Office.Excel.Functions.SPG(A203, "SP_VOLUME_AVG_WEEKLY_TO_SHARES_OUT", , "1M")</f>
        <v>15.304729824424607</v>
      </c>
      <c r="D203" s="5">
        <f>_xll.SNL.Clients.Office.Excel.Functions.SPG(A203, "SP_VOLUME_AVG_WEEKLY_TO_SHARES_OUT", , "3M")</f>
        <v>18.790228061749811</v>
      </c>
      <c r="E203" s="5">
        <f>_xll.SNL.Clients.Office.Excel.Functions.SPG(A203, "SP_VOLUME_AVG_DAILY_TO_1YR_AVG_DAILY", , "1M")</f>
        <v>85.69</v>
      </c>
      <c r="F203" s="5">
        <f>_xll.SNL.Clients.Office.Excel.Functions.SPG(A203, "SP_VOLUME_AVG_DAILY_TO_1YR_AVG_DAILY", , "3M")</f>
        <v>105.21</v>
      </c>
      <c r="G203" s="9" t="str">
        <f>_xll.SNL.Clients.Office.Excel.Functions.SPG(A203, "IQ_SECTOR")</f>
        <v>Consumer Discretionary</v>
      </c>
      <c r="H203" s="9" t="str">
        <f>_xll.SNL.Clients.Office.Excel.Functions.SPG(A203, "IQ_INDUSTRY_GROUP")</f>
        <v>Consumer Discretionary Distribution and Retail</v>
      </c>
      <c r="I203" s="9" t="str">
        <f>_xll.SNL.Clients.Office.Excel.Functions.SPG(A203, "IQ_INDUSTRY")</f>
        <v>Specialty Retail</v>
      </c>
      <c r="J203" s="9" t="str">
        <f>_xll.SNL.Clients.Office.Excel.Functions.SPG(A203, "IQ_PRIMARY_INDUSTRY")</f>
        <v>Apparel Retail</v>
      </c>
      <c r="K203" s="9" t="str">
        <f>_xll.SNL.Clients.Office.Excel.Functions.SPG(A203, "NAICS_CODE", "Primary")</f>
        <v>458210 - Shoe Retailers</v>
      </c>
      <c r="L203" s="9" t="str">
        <f>_xll.SNL.Clients.Office.Excel.Functions.SPG(A203, "SP_TOPICTAG")</f>
        <v>Lifestyle; Smart Clothing; Amateur Sports</v>
      </c>
      <c r="M203" s="5">
        <f>_xll.SNL.Clients.Office.Excel.Functions.SPG(A203, "SP_PCT_SHARES_OWNED_ALL_INSTITUTIONS")</f>
        <v>96.14</v>
      </c>
      <c r="N203" s="9" t="str">
        <f>_xll.SNL.Clients.Office.Excel.Functions.SPG(A203, "RD_CREDIT_RATING_GLOBAL", "Issuer Credit Rating", "Local Currency LT|0")</f>
        <v>BB</v>
      </c>
      <c r="O203" s="9" t="str">
        <f>_xll.SNL.Clients.Office.Excel.Functions.SPG(A203, "RD_CWOL_GLOBAL", "Issuer Credit Rating", "Local Currency LT|0")</f>
        <v>Negative</v>
      </c>
      <c r="P203" s="9" t="str">
        <f>_xll.SNL.Clients.Office.Excel.Functions.SPG(A203, "RD_RATING_ACTION_GLOBAL", "Issuer Credit Rating", "Local Currency LT|0")</f>
        <v>Downgrade | CreditWatch/Outlook (09/15/2023)</v>
      </c>
      <c r="Q203" s="10">
        <f>_xll.SNL.Clients.Office.Excel.Functions.SPG(A203, "RD_LAST_REVIEW_DATE_GLOBAL", "Issuer Credit Rating", "Local Currency LT")</f>
        <v>45495</v>
      </c>
      <c r="R203" s="10">
        <f>_xll.SNL.Clients.Office.Excel.Functions.SPG(A203, "RD_CREDIT_RATING_DATE_GLOBAL", "Issuer Credit Rating", "Local Currency LT|0")</f>
        <v>45184</v>
      </c>
      <c r="S203" s="10">
        <f>_xll.SNL.Clients.Office.Excel.Functions.SPG(A203, "RD_CREDIT_WATCH_OUTLOOK_DATE_GLOBAL", "Issuer Credit Rating", "Local Currency LT|0")</f>
        <v>45184</v>
      </c>
    </row>
    <row r="204" spans="1:19">
      <c r="A204" s="12" t="s">
        <v>1238</v>
      </c>
      <c r="B204" s="10">
        <f>_xll.SNL.Clients.Office.Excel.Functions.SPG(A204,"SP_IPO_DATE")</f>
        <v>37783</v>
      </c>
      <c r="C204" s="5">
        <f>_xll.SNL.Clients.Office.Excel.Functions.SPG(A204, "SP_VOLUME_AVG_WEEKLY_TO_SHARES_OUT", , "1M")</f>
        <v>6.1086587605124221</v>
      </c>
      <c r="D204" s="5">
        <f>_xll.SNL.Clients.Office.Excel.Functions.SPG(A204, "SP_VOLUME_AVG_WEEKLY_TO_SHARES_OUT", , "3M")</f>
        <v>5.7616303264570377</v>
      </c>
      <c r="E204" s="5">
        <f>_xll.SNL.Clients.Office.Excel.Functions.SPG(A204, "SP_VOLUME_AVG_DAILY_TO_1YR_AVG_DAILY", , "1M")</f>
        <v>139.86000000000001</v>
      </c>
      <c r="F204" s="5">
        <f>_xll.SNL.Clients.Office.Excel.Functions.SPG(A204, "SP_VOLUME_AVG_DAILY_TO_1YR_AVG_DAILY", , "3M")</f>
        <v>131.91</v>
      </c>
      <c r="G204" s="9" t="str">
        <f>_xll.SNL.Clients.Office.Excel.Functions.SPG(A204, "IQ_SECTOR")</f>
        <v>Information Technology</v>
      </c>
      <c r="H204" s="9" t="str">
        <f>_xll.SNL.Clients.Office.Excel.Functions.SPG(A204, "IQ_INDUSTRY_GROUP")</f>
        <v>Semiconductors and Semiconductor Equipment</v>
      </c>
      <c r="I204" s="9" t="str">
        <f>_xll.SNL.Clients.Office.Excel.Functions.SPG(A204, "IQ_INDUSTRY")</f>
        <v>Semiconductors and Semiconductor Equipment</v>
      </c>
      <c r="J204" s="9" t="str">
        <f>_xll.SNL.Clients.Office.Excel.Functions.SPG(A204, "IQ_PRIMARY_INDUSTRY")</f>
        <v>Semiconductor Materials and Equipment</v>
      </c>
      <c r="K204" s="9" t="str">
        <f>_xll.SNL.Clients.Office.Excel.Functions.SPG(A204, "NAICS_CODE", "Primary")</f>
        <v>333242 - Semiconductor Machinery Manufacturing</v>
      </c>
      <c r="L204" s="9" t="str">
        <f>_xll.SNL.Clients.Office.Excel.Functions.SPG(A204, "SP_TOPICTAG")</f>
        <v>Sensors</v>
      </c>
      <c r="M204" s="5">
        <f>_xll.SNL.Clients.Office.Excel.Functions.SPG(A204, "SP_PCT_SHARES_OWNED_ALL_INSTITUTIONS")</f>
        <v>97.96</v>
      </c>
      <c r="N204" s="9" t="str">
        <f>_xll.SNL.Clients.Office.Excel.Functions.SPG(A204, "RD_CREDIT_RATING_GLOBAL", "Issuer Credit Rating", "Local Currency LT|0")</f>
        <v/>
      </c>
      <c r="O204" s="9" t="str">
        <f>_xll.SNL.Clients.Office.Excel.Functions.SPG(A204, "RD_CWOL_GLOBAL", "Issuer Credit Rating", "Local Currency LT|0")</f>
        <v/>
      </c>
      <c r="P204" s="9" t="str">
        <f>_xll.SNL.Clients.Office.Excel.Functions.SPG(A204, "RD_RATING_ACTION_GLOBAL", "Issuer Credit Rating", "Local Currency LT|0")</f>
        <v/>
      </c>
      <c r="Q204" s="10" t="str">
        <f>_xll.SNL.Clients.Office.Excel.Functions.SPG(A204, "RD_LAST_REVIEW_DATE_GLOBAL", "Issuer Credit Rating", "Local Currency LT")</f>
        <v/>
      </c>
      <c r="R204" s="10" t="str">
        <f>_xll.SNL.Clients.Office.Excel.Functions.SPG(A204, "RD_CREDIT_RATING_DATE_GLOBAL", "Issuer Credit Rating", "Local Currency LT|0")</f>
        <v/>
      </c>
      <c r="S204" s="10" t="str">
        <f>_xll.SNL.Clients.Office.Excel.Functions.SPG(A204, "RD_CREDIT_WATCH_OUTLOOK_DATE_GLOBAL", "Issuer Credit Rating", "Local Currency LT|0")</f>
        <v/>
      </c>
    </row>
    <row r="205" spans="1:19">
      <c r="A205" s="12" t="s">
        <v>1239</v>
      </c>
      <c r="B205" t="str">
        <f>_xll.SNL.Clients.Office.Excel.Functions.SPG(A205,"SP_IPO_DATE")</f>
        <v/>
      </c>
      <c r="C205" s="5">
        <f>_xll.SNL.Clients.Office.Excel.Functions.SPG(A205, "SP_VOLUME_AVG_WEEKLY_TO_SHARES_OUT", , "1M")</f>
        <v>6.6315259860912041</v>
      </c>
      <c r="D205" s="5">
        <f>_xll.SNL.Clients.Office.Excel.Functions.SPG(A205, "SP_VOLUME_AVG_WEEKLY_TO_SHARES_OUT", , "3M")</f>
        <v>6.9643395547883626</v>
      </c>
      <c r="E205" s="5">
        <f>_xll.SNL.Clients.Office.Excel.Functions.SPG(A205, "SP_VOLUME_AVG_DAILY_TO_1YR_AVG_DAILY", , "1M")</f>
        <v>91.31</v>
      </c>
      <c r="F205" s="5">
        <f>_xll.SNL.Clients.Office.Excel.Functions.SPG(A205, "SP_VOLUME_AVG_DAILY_TO_1YR_AVG_DAILY", , "3M")</f>
        <v>95.89</v>
      </c>
      <c r="G205" s="9" t="str">
        <f>_xll.SNL.Clients.Office.Excel.Functions.SPG(A205, "IQ_SECTOR")</f>
        <v>Health Care</v>
      </c>
      <c r="H205" s="9" t="str">
        <f>_xll.SNL.Clients.Office.Excel.Functions.SPG(A205, "IQ_INDUSTRY_GROUP")</f>
        <v>Pharmaceuticals, Biotechnology and Life Sciences</v>
      </c>
      <c r="I205" s="9" t="str">
        <f>_xll.SNL.Clients.Office.Excel.Functions.SPG(A205, "IQ_INDUSTRY")</f>
        <v>Life Sciences Tools and Services</v>
      </c>
      <c r="J205" s="9" t="str">
        <f>_xll.SNL.Clients.Office.Excel.Functions.SPG(A205, "IQ_PRIMARY_INDUSTRY")</f>
        <v>Life Sciences Tools and Services</v>
      </c>
      <c r="K205" s="9" t="str">
        <f>_xll.SNL.Clients.Office.Excel.Functions.SPG(A205, "NAICS_CODE", "Primary")</f>
        <v>541714 - Research and Development in Biotechnology (except Nanobiotechnology)</v>
      </c>
      <c r="L205" s="9" t="str">
        <f>_xll.SNL.Clients.Office.Excel.Functions.SPG(A205, "SP_TOPICTAG")</f>
        <v/>
      </c>
      <c r="M205" s="5">
        <f>_xll.SNL.Clients.Office.Excel.Functions.SPG(A205, "SP_PCT_SHARES_OWNED_ALL_INSTITUTIONS")</f>
        <v>88.59</v>
      </c>
      <c r="N205" s="9" t="str">
        <f>_xll.SNL.Clients.Office.Excel.Functions.SPG(A205, "RD_CREDIT_RATING_GLOBAL", "Issuer Credit Rating", "Local Currency LT|0")</f>
        <v>BB</v>
      </c>
      <c r="O205" s="9" t="str">
        <f>_xll.SNL.Clients.Office.Excel.Functions.SPG(A205, "RD_CWOL_GLOBAL", "Issuer Credit Rating", "Local Currency LT|0")</f>
        <v>Negative</v>
      </c>
      <c r="P205" s="9" t="str">
        <f>_xll.SNL.Clients.Office.Excel.Functions.SPG(A205, "RD_RATING_ACTION_GLOBAL", "Issuer Credit Rating", "Local Currency LT|0")</f>
        <v>CreditWatch/Outlook (06/03/2024)</v>
      </c>
      <c r="Q205" s="10">
        <f>_xll.SNL.Clients.Office.Excel.Functions.SPG(A205, "RD_LAST_REVIEW_DATE_GLOBAL", "Issuer Credit Rating", "Local Currency LT")</f>
        <v>45457</v>
      </c>
      <c r="R205" s="10">
        <f>_xll.SNL.Clients.Office.Excel.Functions.SPG(A205, "RD_CREDIT_RATING_DATE_GLOBAL", "Issuer Credit Rating", "Local Currency LT|0")</f>
        <v>45078</v>
      </c>
      <c r="S205" s="10">
        <f>_xll.SNL.Clients.Office.Excel.Functions.SPG(A205, "RD_CREDIT_WATCH_OUTLOOK_DATE_GLOBAL", "Issuer Credit Rating", "Local Currency LT|0")</f>
        <v>45446</v>
      </c>
    </row>
    <row r="206" spans="1:19">
      <c r="A206" s="12" t="s">
        <v>1240</v>
      </c>
      <c r="B206" t="str">
        <f>_xll.SNL.Clients.Office.Excel.Functions.SPG(A206,"SP_IPO_DATE")</f>
        <v/>
      </c>
      <c r="C206" s="5">
        <f>_xll.SNL.Clients.Office.Excel.Functions.SPG(A206, "SP_VOLUME_AVG_WEEKLY_TO_SHARES_OUT", , "1M")</f>
        <v>9.0624764104739235</v>
      </c>
      <c r="D206" s="5">
        <f>_xll.SNL.Clients.Office.Excel.Functions.SPG(A206, "SP_VOLUME_AVG_WEEKLY_TO_SHARES_OUT", , "3M")</f>
        <v>9.3810652111671509</v>
      </c>
      <c r="E206" s="5">
        <f>_xll.SNL.Clients.Office.Excel.Functions.SPG(A206, "SP_VOLUME_AVG_DAILY_TO_1YR_AVG_DAILY", , "1M")</f>
        <v>56.32</v>
      </c>
      <c r="F206" s="5">
        <f>_xll.SNL.Clients.Office.Excel.Functions.SPG(A206, "SP_VOLUME_AVG_DAILY_TO_1YR_AVG_DAILY", , "3M")</f>
        <v>58.3</v>
      </c>
      <c r="G206" s="9" t="str">
        <f>_xll.SNL.Clients.Office.Excel.Functions.SPG(A206, "IQ_SECTOR")</f>
        <v>Industrials</v>
      </c>
      <c r="H206" s="9" t="str">
        <f>_xll.SNL.Clients.Office.Excel.Functions.SPG(A206, "IQ_INDUSTRY_GROUP")</f>
        <v>Transportation</v>
      </c>
      <c r="I206" s="9" t="str">
        <f>_xll.SNL.Clients.Office.Excel.Functions.SPG(A206, "IQ_INDUSTRY")</f>
        <v>Air Freight and Logistics</v>
      </c>
      <c r="J206" s="9" t="str">
        <f>_xll.SNL.Clients.Office.Excel.Functions.SPG(A206, "IQ_PRIMARY_INDUSTRY")</f>
        <v>Air Freight and Logistics</v>
      </c>
      <c r="K206" s="9" t="str">
        <f>_xll.SNL.Clients.Office.Excel.Functions.SPG(A206, "NAICS_CODE", "Primary")</f>
        <v>488510 - Freight Transportation Arrangement</v>
      </c>
      <c r="L206" s="9" t="str">
        <f>_xll.SNL.Clients.Office.Excel.Functions.SPG(A206, "SP_TOPICTAG")</f>
        <v>EDI (Electronic Data Interchange); Fleet Management; Freight Service; Last Mile Transportation; Marine Transportation</v>
      </c>
      <c r="M206" s="5">
        <f>_xll.SNL.Clients.Office.Excel.Functions.SPG(A206, "SP_PCT_SHARES_OWNED_ALL_INSTITUTIONS")</f>
        <v>96.16</v>
      </c>
      <c r="N206" s="9" t="str">
        <f>_xll.SNL.Clients.Office.Excel.Functions.SPG(A206, "RD_CREDIT_RATING_GLOBAL", "Issuer Credit Rating", "Local Currency LT|0")</f>
        <v>B</v>
      </c>
      <c r="O206" s="9" t="str">
        <f>_xll.SNL.Clients.Office.Excel.Functions.SPG(A206, "RD_CWOL_GLOBAL", "Issuer Credit Rating", "Local Currency LT|0")</f>
        <v>Negative</v>
      </c>
      <c r="P206" s="9" t="str">
        <f>_xll.SNL.Clients.Office.Excel.Functions.SPG(A206, "RD_RATING_ACTION_GLOBAL", "Issuer Credit Rating", "Local Currency LT|0")</f>
        <v>Downgrade | CreditWatch/Outlook (06/11/2024)</v>
      </c>
      <c r="Q206" s="10">
        <f>_xll.SNL.Clients.Office.Excel.Functions.SPG(A206, "RD_LAST_REVIEW_DATE_GLOBAL", "Issuer Credit Rating", "Local Currency LT")</f>
        <v>45540</v>
      </c>
      <c r="R206" s="10">
        <f>_xll.SNL.Clients.Office.Excel.Functions.SPG(A206, "RD_CREDIT_RATING_DATE_GLOBAL", "Issuer Credit Rating", "Local Currency LT|0")</f>
        <v>45454</v>
      </c>
      <c r="S206" s="10">
        <f>_xll.SNL.Clients.Office.Excel.Functions.SPG(A206, "RD_CREDIT_WATCH_OUTLOOK_DATE_GLOBAL", "Issuer Credit Rating", "Local Currency LT|0")</f>
        <v>45454</v>
      </c>
    </row>
    <row r="207" spans="1:19">
      <c r="A207" s="12" t="s">
        <v>1241</v>
      </c>
      <c r="B207" t="str">
        <f>_xll.SNL.Clients.Office.Excel.Functions.SPG(A207,"SP_IPO_DATE")</f>
        <v/>
      </c>
      <c r="C207" s="5">
        <f>_xll.SNL.Clients.Office.Excel.Functions.SPG(A207, "SP_VOLUME_AVG_WEEKLY_TO_SHARES_OUT", , "1M")</f>
        <v>2.2786402780009154</v>
      </c>
      <c r="D207" s="5">
        <f>_xll.SNL.Clients.Office.Excel.Functions.SPG(A207, "SP_VOLUME_AVG_WEEKLY_TO_SHARES_OUT", , "3M")</f>
        <v>3.1465658399729932</v>
      </c>
      <c r="E207" s="5">
        <f>_xll.SNL.Clients.Office.Excel.Functions.SPG(A207, "SP_VOLUME_AVG_DAILY_TO_1YR_AVG_DAILY", , "1M")</f>
        <v>82.8</v>
      </c>
      <c r="F207" s="5">
        <f>_xll.SNL.Clients.Office.Excel.Functions.SPG(A207, "SP_VOLUME_AVG_DAILY_TO_1YR_AVG_DAILY", , "3M")</f>
        <v>114.33</v>
      </c>
      <c r="G207" s="9" t="str">
        <f>_xll.SNL.Clients.Office.Excel.Functions.SPG(A207, "IQ_SECTOR")</f>
        <v>Real Estate</v>
      </c>
      <c r="H207" s="9" t="str">
        <f>_xll.SNL.Clients.Office.Excel.Functions.SPG(A207, "IQ_INDUSTRY_GROUP")</f>
        <v>Equity Real Estate Investment Trusts (REITs)</v>
      </c>
      <c r="I207" s="9" t="str">
        <f>_xll.SNL.Clients.Office.Excel.Functions.SPG(A207, "IQ_INDUSTRY")</f>
        <v>Specialized REITs</v>
      </c>
      <c r="J207" s="9" t="str">
        <f>_xll.SNL.Clients.Office.Excel.Functions.SPG(A207, "IQ_PRIMARY_INDUSTRY")</f>
        <v>Other Specialized REITs</v>
      </c>
      <c r="K207" s="9" t="str">
        <f>_xll.SNL.Clients.Office.Excel.Functions.SPG(A207, "NAICS_CODE", "Primary")</f>
        <v>531110 - Lessors of Residential Buildings and Dwellings</v>
      </c>
      <c r="L207" s="9" t="str">
        <f>_xll.SNL.Clients.Office.Excel.Functions.SPG(A207, "SP_TOPICTAG")</f>
        <v/>
      </c>
      <c r="M207" s="5">
        <f>_xll.SNL.Clients.Office.Excel.Functions.SPG(A207, "SP_PCT_SHARES_OWNED_ALL_INSTITUTIONS")</f>
        <v>100.78</v>
      </c>
      <c r="N207" s="9" t="str">
        <f>_xll.SNL.Clients.Office.Excel.Functions.SPG(A207, "RD_CREDIT_RATING_GLOBAL", "Issuer Credit Rating", "Local Currency LT|0")</f>
        <v/>
      </c>
      <c r="O207" s="9" t="str">
        <f>_xll.SNL.Clients.Office.Excel.Functions.SPG(A207, "RD_CWOL_GLOBAL", "Issuer Credit Rating", "Local Currency LT|0")</f>
        <v/>
      </c>
      <c r="P207" s="9" t="str">
        <f>_xll.SNL.Clients.Office.Excel.Functions.SPG(A207, "RD_RATING_ACTION_GLOBAL", "Issuer Credit Rating", "Local Currency LT|0")</f>
        <v/>
      </c>
      <c r="Q207" s="10" t="str">
        <f>_xll.SNL.Clients.Office.Excel.Functions.SPG(A207, "RD_LAST_REVIEW_DATE_GLOBAL", "Issuer Credit Rating", "Local Currency LT")</f>
        <v/>
      </c>
      <c r="R207" s="10" t="str">
        <f>_xll.SNL.Clients.Office.Excel.Functions.SPG(A207, "RD_CREDIT_RATING_DATE_GLOBAL", "Issuer Credit Rating", "Local Currency LT|0")</f>
        <v/>
      </c>
      <c r="S207" s="10" t="str">
        <f>_xll.SNL.Clients.Office.Excel.Functions.SPG(A207, "RD_CREDIT_WATCH_OUTLOOK_DATE_GLOBAL", "Issuer Credit Rating", "Local Currency LT|0")</f>
        <v/>
      </c>
    </row>
    <row r="208" spans="1:19">
      <c r="A208" s="12" t="s">
        <v>1242</v>
      </c>
      <c r="B208" s="10">
        <f>_xll.SNL.Clients.Office.Excel.Functions.SPG(A208,"SP_IPO_DATE")</f>
        <v>41493</v>
      </c>
      <c r="C208" s="5">
        <f>_xll.SNL.Clients.Office.Excel.Functions.SPG(A208, "SP_VOLUME_AVG_WEEKLY_TO_SHARES_OUT", , "1M")</f>
        <v>5.3708532952042765</v>
      </c>
      <c r="D208" s="5">
        <f>_xll.SNL.Clients.Office.Excel.Functions.SPG(A208, "SP_VOLUME_AVG_WEEKLY_TO_SHARES_OUT", , "3M")</f>
        <v>8.0790546788431303</v>
      </c>
      <c r="E208" s="5">
        <f>_xll.SNL.Clients.Office.Excel.Functions.SPG(A208, "SP_VOLUME_AVG_DAILY_TO_1YR_AVG_DAILY", , "1M")</f>
        <v>70.11</v>
      </c>
      <c r="F208" s="5">
        <f>_xll.SNL.Clients.Office.Excel.Functions.SPG(A208, "SP_VOLUME_AVG_DAILY_TO_1YR_AVG_DAILY", , "3M")</f>
        <v>105.46</v>
      </c>
      <c r="G208" s="9" t="str">
        <f>_xll.SNL.Clients.Office.Excel.Functions.SPG(A208, "IQ_SECTOR")</f>
        <v>Consumer Discretionary</v>
      </c>
      <c r="H208" s="9" t="str">
        <f>_xll.SNL.Clients.Office.Excel.Functions.SPG(A208, "IQ_INDUSTRY_GROUP")</f>
        <v>Automobiles and Components</v>
      </c>
      <c r="I208" s="9" t="str">
        <f>_xll.SNL.Clients.Office.Excel.Functions.SPG(A208, "IQ_INDUSTRY")</f>
        <v>Automobile Components</v>
      </c>
      <c r="J208" s="9" t="str">
        <f>_xll.SNL.Clients.Office.Excel.Functions.SPG(A208, "IQ_PRIMARY_INDUSTRY")</f>
        <v>Automotive Parts and Equipment</v>
      </c>
      <c r="K208" s="9" t="str">
        <f>_xll.SNL.Clients.Office.Excel.Functions.SPG(A208, "NAICS_CODE", "Primary")</f>
        <v>3363 - Motor Vehicle Parts Manufacturing</v>
      </c>
      <c r="L208" s="9" t="str">
        <f>_xll.SNL.Clients.Office.Excel.Functions.SPG(A208, "SP_TOPICTAG")</f>
        <v>Fleet Management; Electric Vehicle; Micro-Mobility</v>
      </c>
      <c r="M208" s="5">
        <f>_xll.SNL.Clients.Office.Excel.Functions.SPG(A208, "SP_PCT_SHARES_OWNED_ALL_INSTITUTIONS")</f>
        <v>102.11</v>
      </c>
      <c r="N208" s="9" t="str">
        <f>_xll.SNL.Clients.Office.Excel.Functions.SPG(A208, "RD_CREDIT_RATING_GLOBAL", "Issuer Credit Rating", "Local Currency LT|0")</f>
        <v/>
      </c>
      <c r="O208" s="9" t="str">
        <f>_xll.SNL.Clients.Office.Excel.Functions.SPG(A208, "RD_CWOL_GLOBAL", "Issuer Credit Rating", "Local Currency LT|0")</f>
        <v/>
      </c>
      <c r="P208" s="9" t="str">
        <f>_xll.SNL.Clients.Office.Excel.Functions.SPG(A208, "RD_RATING_ACTION_GLOBAL", "Issuer Credit Rating", "Local Currency LT|0")</f>
        <v/>
      </c>
      <c r="Q208" s="10" t="str">
        <f>_xll.SNL.Clients.Office.Excel.Functions.SPG(A208, "RD_LAST_REVIEW_DATE_GLOBAL", "Issuer Credit Rating", "Local Currency LT")</f>
        <v/>
      </c>
      <c r="R208" s="10" t="str">
        <f>_xll.SNL.Clients.Office.Excel.Functions.SPG(A208, "RD_CREDIT_RATING_DATE_GLOBAL", "Issuer Credit Rating", "Local Currency LT|0")</f>
        <v/>
      </c>
      <c r="S208" s="10" t="str">
        <f>_xll.SNL.Clients.Office.Excel.Functions.SPG(A208, "RD_CREDIT_WATCH_OUTLOOK_DATE_GLOBAL", "Issuer Credit Rating", "Local Currency LT|0")</f>
        <v/>
      </c>
    </row>
    <row r="209" spans="1:19">
      <c r="A209" s="12" t="s">
        <v>1243</v>
      </c>
      <c r="B209" t="str">
        <f>_xll.SNL.Clients.Office.Excel.Functions.SPG(A209,"SP_IPO_DATE")</f>
        <v/>
      </c>
      <c r="C209" s="5">
        <f>_xll.SNL.Clients.Office.Excel.Functions.SPG(A209, "SP_VOLUME_AVG_WEEKLY_TO_SHARES_OUT", , "1M")</f>
        <v>2.3785703852318765</v>
      </c>
      <c r="D209" s="5">
        <f>_xll.SNL.Clients.Office.Excel.Functions.SPG(A209, "SP_VOLUME_AVG_WEEKLY_TO_SHARES_OUT", , "3M")</f>
        <v>2.3754763510173493</v>
      </c>
      <c r="E209" s="5">
        <f>_xll.SNL.Clients.Office.Excel.Functions.SPG(A209, "SP_VOLUME_AVG_DAILY_TO_1YR_AVG_DAILY", , "1M")</f>
        <v>111.4</v>
      </c>
      <c r="F209" s="5">
        <f>_xll.SNL.Clients.Office.Excel.Functions.SPG(A209, "SP_VOLUME_AVG_DAILY_TO_1YR_AVG_DAILY", , "3M")</f>
        <v>111.26</v>
      </c>
      <c r="G209" s="9" t="str">
        <f>_xll.SNL.Clients.Office.Excel.Functions.SPG(A209, "IQ_SECTOR")</f>
        <v>Financials</v>
      </c>
      <c r="H209" s="9" t="str">
        <f>_xll.SNL.Clients.Office.Excel.Functions.SPG(A209, "IQ_INDUSTRY_GROUP")</f>
        <v>Financial Services</v>
      </c>
      <c r="I209" s="9" t="str">
        <f>_xll.SNL.Clients.Office.Excel.Functions.SPG(A209, "IQ_INDUSTRY")</f>
        <v>Mortgage Real Estate Investment Trusts (REITs)</v>
      </c>
      <c r="J209" s="9" t="str">
        <f>_xll.SNL.Clients.Office.Excel.Functions.SPG(A209, "IQ_PRIMARY_INDUSTRY")</f>
        <v>Mortgage REITs</v>
      </c>
      <c r="K209" s="9" t="str">
        <f>_xll.SNL.Clients.Office.Excel.Functions.SPG(A209, "NAICS_CODE", "Primary")</f>
        <v>525990 - Other Financial Vehicles</v>
      </c>
      <c r="L209" s="9" t="str">
        <f>_xll.SNL.Clients.Office.Excel.Functions.SPG(A209, "SP_TOPICTAG")</f>
        <v/>
      </c>
      <c r="M209" s="5">
        <f>_xll.SNL.Clients.Office.Excel.Functions.SPG(A209, "SP_PCT_SHARES_OWNED_ALL_INSTITUTIONS")</f>
        <v>63.48</v>
      </c>
      <c r="N209" s="9" t="str">
        <f>_xll.SNL.Clients.Office.Excel.Functions.SPG(A209, "RD_CREDIT_RATING_GLOBAL", "Issuer Credit Rating", "Local Currency LT|0")</f>
        <v/>
      </c>
      <c r="O209" s="9" t="str">
        <f>_xll.SNL.Clients.Office.Excel.Functions.SPG(A209, "RD_CWOL_GLOBAL", "Issuer Credit Rating", "Local Currency LT|0")</f>
        <v/>
      </c>
      <c r="P209" s="9" t="str">
        <f>_xll.SNL.Clients.Office.Excel.Functions.SPG(A209, "RD_RATING_ACTION_GLOBAL", "Issuer Credit Rating", "Local Currency LT|0")</f>
        <v/>
      </c>
      <c r="Q209" s="10" t="str">
        <f>_xll.SNL.Clients.Office.Excel.Functions.SPG(A209, "RD_LAST_REVIEW_DATE_GLOBAL", "Issuer Credit Rating", "Local Currency LT")</f>
        <v/>
      </c>
      <c r="R209" s="10" t="str">
        <f>_xll.SNL.Clients.Office.Excel.Functions.SPG(A209, "RD_CREDIT_RATING_DATE_GLOBAL", "Issuer Credit Rating", "Local Currency LT|0")</f>
        <v/>
      </c>
      <c r="S209" s="10" t="str">
        <f>_xll.SNL.Clients.Office.Excel.Functions.SPG(A209, "RD_CREDIT_WATCH_OUTLOOK_DATE_GLOBAL", "Issuer Credit Rating", "Local Currency LT|0")</f>
        <v/>
      </c>
    </row>
    <row r="210" spans="1:19">
      <c r="A210" s="12" t="s">
        <v>1244</v>
      </c>
      <c r="B210" t="str">
        <f>_xll.SNL.Clients.Office.Excel.Functions.SPG(A210,"SP_IPO_DATE")</f>
        <v/>
      </c>
      <c r="C210" s="5">
        <f>_xll.SNL.Clients.Office.Excel.Functions.SPG(A210, "SP_VOLUME_AVG_WEEKLY_TO_SHARES_OUT", , "1M")</f>
        <v>2.0858163195756219</v>
      </c>
      <c r="D210" s="5">
        <f>_xll.SNL.Clients.Office.Excel.Functions.SPG(A210, "SP_VOLUME_AVG_WEEKLY_TO_SHARES_OUT", , "3M")</f>
        <v>1.8996285055159903</v>
      </c>
      <c r="E210" s="5">
        <f>_xll.SNL.Clients.Office.Excel.Functions.SPG(A210, "SP_VOLUME_AVG_DAILY_TO_1YR_AVG_DAILY", , "1M")</f>
        <v>107.48</v>
      </c>
      <c r="F210" s="5">
        <f>_xll.SNL.Clients.Office.Excel.Functions.SPG(A210, "SP_VOLUME_AVG_DAILY_TO_1YR_AVG_DAILY", , "3M")</f>
        <v>97.88</v>
      </c>
      <c r="G210" s="9" t="str">
        <f>_xll.SNL.Clients.Office.Excel.Functions.SPG(A210, "IQ_SECTOR")</f>
        <v>Industrials</v>
      </c>
      <c r="H210" s="9" t="str">
        <f>_xll.SNL.Clients.Office.Excel.Functions.SPG(A210, "IQ_INDUSTRY_GROUP")</f>
        <v>Capital Goods</v>
      </c>
      <c r="I210" s="9" t="str">
        <f>_xll.SNL.Clients.Office.Excel.Functions.SPG(A210, "IQ_INDUSTRY")</f>
        <v>Machinery</v>
      </c>
      <c r="J210" s="9" t="str">
        <f>_xll.SNL.Clients.Office.Excel.Functions.SPG(A210, "IQ_PRIMARY_INDUSTRY")</f>
        <v>Industrial Machinery and Supplies and Components</v>
      </c>
      <c r="K210" s="9" t="str">
        <f>_xll.SNL.Clients.Office.Excel.Functions.SPG(A210, "NAICS_CODE", "Primary")</f>
        <v>335312 - Motor and Generator Manufacturing</v>
      </c>
      <c r="L210" s="9" t="str">
        <f>_xll.SNL.Clients.Office.Excel.Functions.SPG(A210, "SP_TOPICTAG")</f>
        <v>Clean Energy; Energy Management; Environmental Engineering; Industrial Automation; Sensors; Water Purification; CleanTech</v>
      </c>
      <c r="M210" s="5">
        <f>_xll.SNL.Clients.Office.Excel.Functions.SPG(A210, "SP_PCT_SHARES_OWNED_ALL_INSTITUTIONS")</f>
        <v>82.86</v>
      </c>
      <c r="N210" s="9" t="str">
        <f>_xll.SNL.Clients.Office.Excel.Functions.SPG(A210, "RD_CREDIT_RATING_GLOBAL", "Issuer Credit Rating", "Local Currency LT|0")</f>
        <v/>
      </c>
      <c r="O210" s="9" t="str">
        <f>_xll.SNL.Clients.Office.Excel.Functions.SPG(A210, "RD_CWOL_GLOBAL", "Issuer Credit Rating", "Local Currency LT|0")</f>
        <v/>
      </c>
      <c r="P210" s="9" t="str">
        <f>_xll.SNL.Clients.Office.Excel.Functions.SPG(A210, "RD_RATING_ACTION_GLOBAL", "Issuer Credit Rating", "Local Currency LT|0")</f>
        <v/>
      </c>
      <c r="Q210" s="10" t="str">
        <f>_xll.SNL.Clients.Office.Excel.Functions.SPG(A210, "RD_LAST_REVIEW_DATE_GLOBAL", "Issuer Credit Rating", "Local Currency LT")</f>
        <v/>
      </c>
      <c r="R210" s="10" t="str">
        <f>_xll.SNL.Clients.Office.Excel.Functions.SPG(A210, "RD_CREDIT_RATING_DATE_GLOBAL", "Issuer Credit Rating", "Local Currency LT|0")</f>
        <v/>
      </c>
      <c r="S210" s="10" t="str">
        <f>_xll.SNL.Clients.Office.Excel.Functions.SPG(A210, "RD_CREDIT_WATCH_OUTLOOK_DATE_GLOBAL", "Issuer Credit Rating", "Local Currency LT|0")</f>
        <v/>
      </c>
    </row>
    <row r="211" spans="1:19">
      <c r="A211" s="12" t="s">
        <v>1245</v>
      </c>
      <c r="B211" s="10">
        <f>_xll.SNL.Clients.Office.Excel.Functions.SPG(A211,"SP_IPO_DATE")</f>
        <v>35730.041666666664</v>
      </c>
      <c r="C211" s="5">
        <f>_xll.SNL.Clients.Office.Excel.Functions.SPG(A211, "SP_VOLUME_AVG_WEEKLY_TO_SHARES_OUT", , "1M")</f>
        <v>2.7743921707487287</v>
      </c>
      <c r="D211" s="5">
        <f>_xll.SNL.Clients.Office.Excel.Functions.SPG(A211, "SP_VOLUME_AVG_WEEKLY_TO_SHARES_OUT", , "3M")</f>
        <v>3.2034691810054765</v>
      </c>
      <c r="E211" s="5">
        <f>_xll.SNL.Clients.Office.Excel.Functions.SPG(A211, "SP_VOLUME_AVG_DAILY_TO_1YR_AVG_DAILY", , "1M")</f>
        <v>99.61</v>
      </c>
      <c r="F211" s="5">
        <f>_xll.SNL.Clients.Office.Excel.Functions.SPG(A211, "SP_VOLUME_AVG_DAILY_TO_1YR_AVG_DAILY", , "3M")</f>
        <v>115.01</v>
      </c>
      <c r="G211" s="9" t="str">
        <f>_xll.SNL.Clients.Office.Excel.Functions.SPG(A211, "IQ_SECTOR")</f>
        <v>Consumer Staples</v>
      </c>
      <c r="H211" s="9" t="str">
        <f>_xll.SNL.Clients.Office.Excel.Functions.SPG(A211, "IQ_INDUSTRY_GROUP")</f>
        <v>Food, Beverage and Tobacco</v>
      </c>
      <c r="I211" s="9" t="str">
        <f>_xll.SNL.Clients.Office.Excel.Functions.SPG(A211, "IQ_INDUSTRY")</f>
        <v>Food Products</v>
      </c>
      <c r="J211" s="9" t="str">
        <f>_xll.SNL.Clients.Office.Excel.Functions.SPG(A211, "IQ_PRIMARY_INDUSTRY")</f>
        <v>Agricultural Products and Services</v>
      </c>
      <c r="K211" s="9" t="str">
        <f>_xll.SNL.Clients.Office.Excel.Functions.SPG(A211, "NAICS_CODE", "Primary")</f>
        <v>111 - Crop Production</v>
      </c>
      <c r="L211" s="9" t="str">
        <f>_xll.SNL.Clients.Office.Excel.Functions.SPG(A211, "SP_TOPICTAG")</f>
        <v>Farming; Fast-Moving Consumer Goods; Horticulture; Livestock; Marine Transportation; Online Grocery</v>
      </c>
      <c r="M211" s="5">
        <f>_xll.SNL.Clients.Office.Excel.Functions.SPG(A211, "SP_PCT_SHARES_OWNED_ALL_INSTITUTIONS")</f>
        <v>69.709999999999994</v>
      </c>
      <c r="N211" s="9" t="str">
        <f>_xll.SNL.Clients.Office.Excel.Functions.SPG(A211, "RD_CREDIT_RATING_GLOBAL", "Issuer Credit Rating", "Local Currency LT|0")</f>
        <v>NR</v>
      </c>
      <c r="O211" s="9" t="str">
        <f>_xll.SNL.Clients.Office.Excel.Functions.SPG(A211, "RD_CWOL_GLOBAL", "Issuer Credit Rating", "Local Currency LT|0")</f>
        <v>NR</v>
      </c>
      <c r="P211" s="9" t="str">
        <f>_xll.SNL.Clients.Office.Excel.Functions.SPG(A211, "RD_RATING_ACTION_GLOBAL", "Issuer Credit Rating", "Local Currency LT|0")</f>
        <v>Not Rated | CreditWatch/Outlook (08/30/2012)</v>
      </c>
      <c r="Q211" s="10" t="str">
        <f>_xll.SNL.Clients.Office.Excel.Functions.SPG(A211, "RD_LAST_REVIEW_DATE_GLOBAL", "Issuer Credit Rating", "Local Currency LT")</f>
        <v/>
      </c>
      <c r="R211" s="10">
        <f>_xll.SNL.Clients.Office.Excel.Functions.SPG(A211, "RD_CREDIT_RATING_DATE_GLOBAL", "Issuer Credit Rating", "Local Currency LT|0")</f>
        <v>41151</v>
      </c>
      <c r="S211" s="10">
        <f>_xll.SNL.Clients.Office.Excel.Functions.SPG(A211, "RD_CREDIT_WATCH_OUTLOOK_DATE_GLOBAL", "Issuer Credit Rating", "Local Currency LT|0")</f>
        <v>41151</v>
      </c>
    </row>
    <row r="212" spans="1:19">
      <c r="A212" s="12" t="s">
        <v>1246</v>
      </c>
      <c r="B212" t="str">
        <f>_xll.SNL.Clients.Office.Excel.Functions.SPG(A212,"SP_IPO_DATE")</f>
        <v/>
      </c>
      <c r="C212" s="5">
        <f>_xll.SNL.Clients.Office.Excel.Functions.SPG(A212, "SP_VOLUME_AVG_WEEKLY_TO_SHARES_OUT", , "1M")</f>
        <v>4.6163565650350469</v>
      </c>
      <c r="D212" s="5">
        <f>_xll.SNL.Clients.Office.Excel.Functions.SPG(A212, "SP_VOLUME_AVG_WEEKLY_TO_SHARES_OUT", , "3M")</f>
        <v>3.8653207975019899</v>
      </c>
      <c r="E212" s="5">
        <f>_xll.SNL.Clients.Office.Excel.Functions.SPG(A212, "SP_VOLUME_AVG_DAILY_TO_1YR_AVG_DAILY", , "1M")</f>
        <v>98.61</v>
      </c>
      <c r="F212" s="5">
        <f>_xll.SNL.Clients.Office.Excel.Functions.SPG(A212, "SP_VOLUME_AVG_DAILY_TO_1YR_AVG_DAILY", , "3M")</f>
        <v>82.57</v>
      </c>
      <c r="G212" s="9" t="str">
        <f>_xll.SNL.Clients.Office.Excel.Functions.SPG(A212, "IQ_SECTOR")</f>
        <v>Consumer Discretionary</v>
      </c>
      <c r="H212" s="9" t="str">
        <f>_xll.SNL.Clients.Office.Excel.Functions.SPG(A212, "IQ_INDUSTRY_GROUP")</f>
        <v>Consumer Services</v>
      </c>
      <c r="I212" s="9" t="str">
        <f>_xll.SNL.Clients.Office.Excel.Functions.SPG(A212, "IQ_INDUSTRY")</f>
        <v>Diversified Consumer Services</v>
      </c>
      <c r="J212" s="9" t="str">
        <f>_xll.SNL.Clients.Office.Excel.Functions.SPG(A212, "IQ_PRIMARY_INDUSTRY")</f>
        <v>Specialized Consumer Services</v>
      </c>
      <c r="K212" s="9" t="str">
        <f>_xll.SNL.Clients.Office.Excel.Functions.SPG(A212, "NAICS_CODE", "Primary")</f>
        <v>811 - Repair and Maintenance</v>
      </c>
      <c r="L212" s="9" t="str">
        <f>_xll.SNL.Clients.Office.Excel.Functions.SPG(A212, "SP_TOPICTAG")</f>
        <v>Home Improvement; Customer Relationship Management; Process Automation; Real Estate Technology</v>
      </c>
      <c r="M212" s="5">
        <f>_xll.SNL.Clients.Office.Excel.Functions.SPG(A212, "SP_PCT_SHARES_OWNED_ALL_INSTITUTIONS")</f>
        <v>100.95</v>
      </c>
      <c r="N212" s="9" t="str">
        <f>_xll.SNL.Clients.Office.Excel.Functions.SPG(A212, "RD_CREDIT_RATING_GLOBAL", "Issuer Credit Rating", "Local Currency LT|0")</f>
        <v>BB-</v>
      </c>
      <c r="O212" s="9" t="str">
        <f>_xll.SNL.Clients.Office.Excel.Functions.SPG(A212, "RD_CWOL_GLOBAL", "Issuer Credit Rating", "Local Currency LT|0")</f>
        <v>Stable</v>
      </c>
      <c r="P212" s="9" t="str">
        <f>_xll.SNL.Clients.Office.Excel.Functions.SPG(A212, "RD_RATING_ACTION_GLOBAL", "Issuer Credit Rating", "Local Currency LT|0")</f>
        <v>CreditWatch/Outlook (04/07/2022)</v>
      </c>
      <c r="Q212" s="10">
        <f>_xll.SNL.Clients.Office.Excel.Functions.SPG(A212, "RD_LAST_REVIEW_DATE_GLOBAL", "Issuer Credit Rating", "Local Currency LT")</f>
        <v>45398</v>
      </c>
      <c r="R212" s="10">
        <f>_xll.SNL.Clients.Office.Excel.Functions.SPG(A212, "RD_CREDIT_RATING_DATE_GLOBAL", "Issuer Credit Rating", "Local Currency LT|0")</f>
        <v>43889</v>
      </c>
      <c r="S212" s="10">
        <f>_xll.SNL.Clients.Office.Excel.Functions.SPG(A212, "RD_CREDIT_WATCH_OUTLOOK_DATE_GLOBAL", "Issuer Credit Rating", "Local Currency LT|0")</f>
        <v>44658</v>
      </c>
    </row>
    <row r="213" spans="1:19">
      <c r="A213" s="12" t="s">
        <v>1247</v>
      </c>
      <c r="B213" s="10">
        <f>_xll.SNL.Clients.Office.Excel.Functions.SPG(A213,"SP_IPO_DATE")</f>
        <v>42641</v>
      </c>
      <c r="C213" s="5">
        <f>_xll.SNL.Clients.Office.Excel.Functions.SPG(A213, "SP_VOLUME_AVG_WEEKLY_TO_SHARES_OUT", , "1M")</f>
        <v>4.0703522586285716</v>
      </c>
      <c r="D213" s="5">
        <f>_xll.SNL.Clients.Office.Excel.Functions.SPG(A213, "SP_VOLUME_AVG_WEEKLY_TO_SHARES_OUT", , "3M")</f>
        <v>4.4007055324301954</v>
      </c>
      <c r="E213" s="5">
        <f>_xll.SNL.Clients.Office.Excel.Functions.SPG(A213, "SP_VOLUME_AVG_DAILY_TO_1YR_AVG_DAILY", , "1M")</f>
        <v>122.58</v>
      </c>
      <c r="F213" s="5">
        <f>_xll.SNL.Clients.Office.Excel.Functions.SPG(A213, "SP_VOLUME_AVG_DAILY_TO_1YR_AVG_DAILY", , "3M")</f>
        <v>132.53</v>
      </c>
      <c r="G213" s="9" t="str">
        <f>_xll.SNL.Clients.Office.Excel.Functions.SPG(A213, "IQ_SECTOR")</f>
        <v>Health Care</v>
      </c>
      <c r="H213" s="9" t="str">
        <f>_xll.SNL.Clients.Office.Excel.Functions.SPG(A213, "IQ_INDUSTRY_GROUP")</f>
        <v>Health Care Equipment and Services</v>
      </c>
      <c r="I213" s="9" t="str">
        <f>_xll.SNL.Clients.Office.Excel.Functions.SPG(A213, "IQ_INDUSTRY")</f>
        <v>Health Care Providers and Services</v>
      </c>
      <c r="J213" s="9" t="str">
        <f>_xll.SNL.Clients.Office.Excel.Functions.SPG(A213, "IQ_PRIMARY_INDUSTRY")</f>
        <v>Health Care Services</v>
      </c>
      <c r="K213" s="9" t="str">
        <f>_xll.SNL.Clients.Office.Excel.Functions.SPG(A213, "NAICS_CODE", "Primary")</f>
        <v>621511 - Medical Laboratories</v>
      </c>
      <c r="L213" s="9" t="str">
        <f>_xll.SNL.Clients.Office.Excel.Functions.SPG(A213, "SP_TOPICTAG")</f>
        <v>Health Diagnostics; Genetics; Cardiovascular; Hematology; Neurology; Oncology; Reproductive Health</v>
      </c>
      <c r="M213" s="5">
        <f>_xll.SNL.Clients.Office.Excel.Functions.SPG(A213, "SP_PCT_SHARES_OWNED_ALL_INSTITUTIONS")</f>
        <v>49.44</v>
      </c>
      <c r="N213" s="9" t="str">
        <f>_xll.SNL.Clients.Office.Excel.Functions.SPG(A213, "RD_CREDIT_RATING_GLOBAL", "Issuer Credit Rating", "Local Currency LT|0")</f>
        <v/>
      </c>
      <c r="O213" s="9" t="str">
        <f>_xll.SNL.Clients.Office.Excel.Functions.SPG(A213, "RD_CWOL_GLOBAL", "Issuer Credit Rating", "Local Currency LT|0")</f>
        <v/>
      </c>
      <c r="P213" s="9" t="str">
        <f>_xll.SNL.Clients.Office.Excel.Functions.SPG(A213, "RD_RATING_ACTION_GLOBAL", "Issuer Credit Rating", "Local Currency LT|0")</f>
        <v/>
      </c>
      <c r="Q213" s="10" t="str">
        <f>_xll.SNL.Clients.Office.Excel.Functions.SPG(A213, "RD_LAST_REVIEW_DATE_GLOBAL", "Issuer Credit Rating", "Local Currency LT")</f>
        <v/>
      </c>
      <c r="R213" s="10" t="str">
        <f>_xll.SNL.Clients.Office.Excel.Functions.SPG(A213, "RD_CREDIT_RATING_DATE_GLOBAL", "Issuer Credit Rating", "Local Currency LT|0")</f>
        <v/>
      </c>
      <c r="S213" s="10" t="str">
        <f>_xll.SNL.Clients.Office.Excel.Functions.SPG(A213, "RD_CREDIT_WATCH_OUTLOOK_DATE_GLOBAL", "Issuer Credit Rating", "Local Currency LT|0")</f>
        <v/>
      </c>
    </row>
    <row r="214" spans="1:19">
      <c r="A214" s="12" t="s">
        <v>1248</v>
      </c>
      <c r="B214" t="str">
        <f>_xll.SNL.Clients.Office.Excel.Functions.SPG(A214,"SP_IPO_DATE")</f>
        <v/>
      </c>
      <c r="C214" s="5">
        <f>_xll.SNL.Clients.Office.Excel.Functions.SPG(A214, "SP_VOLUME_AVG_WEEKLY_TO_SHARES_OUT", , "1M")</f>
        <v>4.1772231213987716</v>
      </c>
      <c r="D214" s="5">
        <f>_xll.SNL.Clients.Office.Excel.Functions.SPG(A214, "SP_VOLUME_AVG_WEEKLY_TO_SHARES_OUT", , "3M")</f>
        <v>3.6199529510471571</v>
      </c>
      <c r="E214" s="5">
        <f>_xll.SNL.Clients.Office.Excel.Functions.SPG(A214, "SP_VOLUME_AVG_DAILY_TO_1YR_AVG_DAILY", , "1M")</f>
        <v>103.51</v>
      </c>
      <c r="F214" s="5">
        <f>_xll.SNL.Clients.Office.Excel.Functions.SPG(A214, "SP_VOLUME_AVG_DAILY_TO_1YR_AVG_DAILY", , "3M")</f>
        <v>89.7</v>
      </c>
      <c r="G214" s="9" t="str">
        <f>_xll.SNL.Clients.Office.Excel.Functions.SPG(A214, "IQ_SECTOR")</f>
        <v>Financials</v>
      </c>
      <c r="H214" s="9" t="str">
        <f>_xll.SNL.Clients.Office.Excel.Functions.SPG(A214, "IQ_INDUSTRY_GROUP")</f>
        <v>Banks</v>
      </c>
      <c r="I214" s="9" t="str">
        <f>_xll.SNL.Clients.Office.Excel.Functions.SPG(A214, "IQ_INDUSTRY")</f>
        <v>Banks</v>
      </c>
      <c r="J214" s="9" t="str">
        <f>_xll.SNL.Clients.Office.Excel.Functions.SPG(A214, "IQ_PRIMARY_INDUSTRY")</f>
        <v>Regional Banks</v>
      </c>
      <c r="K214" s="9" t="str">
        <f>_xll.SNL.Clients.Office.Excel.Functions.SPG(A214, "NAICS_CODE", "Primary")</f>
        <v>522110 - Commercial Banking</v>
      </c>
      <c r="L214" s="9" t="str">
        <f>_xll.SNL.Clients.Office.Excel.Functions.SPG(A214, "SP_TOPICTAG")</f>
        <v>Consumer Lending</v>
      </c>
      <c r="M214" s="5">
        <f>_xll.SNL.Clients.Office.Excel.Functions.SPG(A214, "SP_PCT_SHARES_OWNED_ALL_INSTITUTIONS")</f>
        <v>73.819999999999993</v>
      </c>
      <c r="N214" s="9" t="str">
        <f>_xll.SNL.Clients.Office.Excel.Functions.SPG(A214, "RD_CREDIT_RATING_GLOBAL", "Issuer Credit Rating", "Local Currency LT|0")</f>
        <v>NR</v>
      </c>
      <c r="O214" s="9" t="str">
        <f>_xll.SNL.Clients.Office.Excel.Functions.SPG(A214, "RD_CWOL_GLOBAL", "Issuer Credit Rating", "Local Currency LT|0")</f>
        <v>NR</v>
      </c>
      <c r="P214" s="9" t="str">
        <f>_xll.SNL.Clients.Office.Excel.Functions.SPG(A214, "RD_RATING_ACTION_GLOBAL", "Issuer Credit Rating", "Local Currency LT|0")</f>
        <v>Not Rated | CreditWatch/Outlook (06/12/2008)</v>
      </c>
      <c r="Q214" s="10" t="str">
        <f>_xll.SNL.Clients.Office.Excel.Functions.SPG(A214, "RD_LAST_REVIEW_DATE_GLOBAL", "Issuer Credit Rating", "Local Currency LT")</f>
        <v/>
      </c>
      <c r="R214" s="10">
        <f>_xll.SNL.Clients.Office.Excel.Functions.SPG(A214, "RD_CREDIT_RATING_DATE_GLOBAL", "Issuer Credit Rating", "Local Currency LT|0")</f>
        <v>39611</v>
      </c>
      <c r="S214" s="10">
        <f>_xll.SNL.Clients.Office.Excel.Functions.SPG(A214, "RD_CREDIT_WATCH_OUTLOOK_DATE_GLOBAL", "Issuer Credit Rating", "Local Currency LT|0")</f>
        <v>39611</v>
      </c>
    </row>
    <row r="215" spans="1:19">
      <c r="A215" s="12" t="s">
        <v>1249</v>
      </c>
      <c r="B215" t="str">
        <f>_xll.SNL.Clients.Office.Excel.Functions.SPG(A215,"SP_IPO_DATE")</f>
        <v/>
      </c>
      <c r="C215" s="5">
        <f>_xll.SNL.Clients.Office.Excel.Functions.SPG(A215, "SP_VOLUME_AVG_WEEKLY_TO_SHARES_OUT", , "1M")</f>
        <v>4.98699222675027</v>
      </c>
      <c r="D215" s="5">
        <f>_xll.SNL.Clients.Office.Excel.Functions.SPG(A215, "SP_VOLUME_AVG_WEEKLY_TO_SHARES_OUT", , "3M")</f>
        <v>5.4600863463603986</v>
      </c>
      <c r="E215" s="5">
        <f>_xll.SNL.Clients.Office.Excel.Functions.SPG(A215, "SP_VOLUME_AVG_DAILY_TO_1YR_AVG_DAILY", , "1M")</f>
        <v>78.92</v>
      </c>
      <c r="F215" s="5">
        <f>_xll.SNL.Clients.Office.Excel.Functions.SPG(A215, "SP_VOLUME_AVG_DAILY_TO_1YR_AVG_DAILY", , "3M")</f>
        <v>86.41</v>
      </c>
      <c r="G215" s="9" t="str">
        <f>_xll.SNL.Clients.Office.Excel.Functions.SPG(A215, "IQ_SECTOR")</f>
        <v>Consumer Discretionary</v>
      </c>
      <c r="H215" s="9" t="str">
        <f>_xll.SNL.Clients.Office.Excel.Functions.SPG(A215, "IQ_INDUSTRY_GROUP")</f>
        <v>Consumer Durables and Apparel</v>
      </c>
      <c r="I215" s="9" t="str">
        <f>_xll.SNL.Clients.Office.Excel.Functions.SPG(A215, "IQ_INDUSTRY")</f>
        <v>Textiles, Apparel and Luxury Goods</v>
      </c>
      <c r="J215" s="9" t="str">
        <f>_xll.SNL.Clients.Office.Excel.Functions.SPG(A215, "IQ_PRIMARY_INDUSTRY")</f>
        <v>Apparel, Accessories and Luxury Goods</v>
      </c>
      <c r="K215" s="9" t="str">
        <f>_xll.SNL.Clients.Office.Excel.Functions.SPG(A215, "NAICS_CODE", "Primary")</f>
        <v>315 - Apparel Manufacturing</v>
      </c>
      <c r="L215" s="9" t="str">
        <f>_xll.SNL.Clients.Office.Excel.Functions.SPG(A215, "SP_TOPICTAG")</f>
        <v>Lifestyle; Brand Marketing</v>
      </c>
      <c r="M215" s="5">
        <f>_xll.SNL.Clients.Office.Excel.Functions.SPG(A215, "SP_PCT_SHARES_OWNED_ALL_INSTITUTIONS")</f>
        <v>96.17</v>
      </c>
      <c r="N215" s="9" t="str">
        <f>_xll.SNL.Clients.Office.Excel.Functions.SPG(A215, "RD_CREDIT_RATING_GLOBAL", "Issuer Credit Rating", "Local Currency LT|0")</f>
        <v/>
      </c>
      <c r="O215" s="9" t="str">
        <f>_xll.SNL.Clients.Office.Excel.Functions.SPG(A215, "RD_CWOL_GLOBAL", "Issuer Credit Rating", "Local Currency LT|0")</f>
        <v/>
      </c>
      <c r="P215" s="9" t="str">
        <f>_xll.SNL.Clients.Office.Excel.Functions.SPG(A215, "RD_RATING_ACTION_GLOBAL", "Issuer Credit Rating", "Local Currency LT|0")</f>
        <v/>
      </c>
      <c r="Q215" s="10" t="str">
        <f>_xll.SNL.Clients.Office.Excel.Functions.SPG(A215, "RD_LAST_REVIEW_DATE_GLOBAL", "Issuer Credit Rating", "Local Currency LT")</f>
        <v/>
      </c>
      <c r="R215" s="10" t="str">
        <f>_xll.SNL.Clients.Office.Excel.Functions.SPG(A215, "RD_CREDIT_RATING_DATE_GLOBAL", "Issuer Credit Rating", "Local Currency LT|0")</f>
        <v/>
      </c>
      <c r="S215" s="10" t="str">
        <f>_xll.SNL.Clients.Office.Excel.Functions.SPG(A215, "RD_CREDIT_WATCH_OUTLOOK_DATE_GLOBAL", "Issuer Credit Rating", "Local Currency LT|0")</f>
        <v/>
      </c>
    </row>
    <row r="216" spans="1:19">
      <c r="A216" s="12" t="s">
        <v>1250</v>
      </c>
      <c r="B216" s="10">
        <f>_xll.SNL.Clients.Office.Excel.Functions.SPG(A216,"SP_IPO_DATE")</f>
        <v>43124</v>
      </c>
      <c r="C216" s="5">
        <f>_xll.SNL.Clients.Office.Excel.Functions.SPG(A216, "SP_VOLUME_AVG_WEEKLY_TO_SHARES_OUT", , "1M")</f>
        <v>4.7074506194979593</v>
      </c>
      <c r="D216" s="5">
        <f>_xll.SNL.Clients.Office.Excel.Functions.SPG(A216, "SP_VOLUME_AVG_WEEKLY_TO_SHARES_OUT", , "3M")</f>
        <v>4.8127311595320528</v>
      </c>
      <c r="E216" s="5">
        <f>_xll.SNL.Clients.Office.Excel.Functions.SPG(A216, "SP_VOLUME_AVG_DAILY_TO_1YR_AVG_DAILY", , "1M")</f>
        <v>78.59</v>
      </c>
      <c r="F216" s="5">
        <f>_xll.SNL.Clients.Office.Excel.Functions.SPG(A216, "SP_VOLUME_AVG_DAILY_TO_1YR_AVG_DAILY", , "3M")</f>
        <v>80.34</v>
      </c>
      <c r="G216" s="9" t="str">
        <f>_xll.SNL.Clients.Office.Excel.Functions.SPG(A216, "IQ_SECTOR")</f>
        <v>Industrials</v>
      </c>
      <c r="H216" s="9" t="str">
        <f>_xll.SNL.Clients.Office.Excel.Functions.SPG(A216, "IQ_INDUSTRY_GROUP")</f>
        <v>Capital Goods</v>
      </c>
      <c r="I216" s="9" t="str">
        <f>_xll.SNL.Clients.Office.Excel.Functions.SPG(A216, "IQ_INDUSTRY")</f>
        <v>Machinery</v>
      </c>
      <c r="J216" s="9" t="str">
        <f>_xll.SNL.Clients.Office.Excel.Functions.SPG(A216, "IQ_PRIMARY_INDUSTRY")</f>
        <v>Industrial Machinery and Supplies and Components</v>
      </c>
      <c r="K216" s="9" t="str">
        <f>_xll.SNL.Clients.Office.Excel.Functions.SPG(A216, "NAICS_CODE", "Primary")</f>
        <v>3339 - Other General Purpose Machinery Manufacturing</v>
      </c>
      <c r="L216" s="9" t="str">
        <f>_xll.SNL.Clients.Office.Excel.Functions.SPG(A216, "SP_TOPICTAG")</f>
        <v>Energy Management; Environmental Engineering; Industrial Automation; Sensors; Electric Vehicle; Process Automation</v>
      </c>
      <c r="M216" s="5">
        <f>_xll.SNL.Clients.Office.Excel.Functions.SPG(A216, "SP_PCT_SHARES_OWNED_ALL_INSTITUTIONS")</f>
        <v>104.12</v>
      </c>
      <c r="N216" s="9" t="str">
        <f>_xll.SNL.Clients.Office.Excel.Functions.SPG(A216, "RD_CREDIT_RATING_GLOBAL", "Issuer Credit Rating", "Local Currency LT|0")</f>
        <v>BB-</v>
      </c>
      <c r="O216" s="9" t="str">
        <f>_xll.SNL.Clients.Office.Excel.Functions.SPG(A216, "RD_CWOL_GLOBAL", "Issuer Credit Rating", "Local Currency LT|0")</f>
        <v>Stable</v>
      </c>
      <c r="P216" s="9" t="str">
        <f>_xll.SNL.Clients.Office.Excel.Functions.SPG(A216, "RD_RATING_ACTION_GLOBAL", "Issuer Credit Rating", "Local Currency LT|0")</f>
        <v>New Rating | CreditWatch/Outlook (07/17/2024)</v>
      </c>
      <c r="Q216" s="10">
        <f>_xll.SNL.Clients.Office.Excel.Functions.SPG(A216, "RD_LAST_REVIEW_DATE_GLOBAL", "Issuer Credit Rating", "Local Currency LT")</f>
        <v>45490</v>
      </c>
      <c r="R216" s="10">
        <f>_xll.SNL.Clients.Office.Excel.Functions.SPG(A216, "RD_CREDIT_RATING_DATE_GLOBAL", "Issuer Credit Rating", "Local Currency LT|0")</f>
        <v>45490</v>
      </c>
      <c r="S216" s="10">
        <f>_xll.SNL.Clients.Office.Excel.Functions.SPG(A216, "RD_CREDIT_WATCH_OUTLOOK_DATE_GLOBAL", "Issuer Credit Rating", "Local Currency LT|0")</f>
        <v>45490</v>
      </c>
    </row>
    <row r="217" spans="1:19">
      <c r="A217" s="12" t="s">
        <v>1251</v>
      </c>
      <c r="B217" t="str">
        <f>_xll.SNL.Clients.Office.Excel.Functions.SPG(A217,"SP_IPO_DATE")</f>
        <v/>
      </c>
      <c r="C217" s="5">
        <f>_xll.SNL.Clients.Office.Excel.Functions.SPG(A217, "SP_VOLUME_AVG_WEEKLY_TO_SHARES_OUT", , "1M")</f>
        <v>2.8510082541476649</v>
      </c>
      <c r="D217" s="5">
        <f>_xll.SNL.Clients.Office.Excel.Functions.SPG(A217, "SP_VOLUME_AVG_WEEKLY_TO_SHARES_OUT", , "3M")</f>
        <v>3.348402388128084</v>
      </c>
      <c r="E217" s="5">
        <f>_xll.SNL.Clients.Office.Excel.Functions.SPG(A217, "SP_VOLUME_AVG_DAILY_TO_1YR_AVG_DAILY", , "1M")</f>
        <v>91.96</v>
      </c>
      <c r="F217" s="5">
        <f>_xll.SNL.Clients.Office.Excel.Functions.SPG(A217, "SP_VOLUME_AVG_DAILY_TO_1YR_AVG_DAILY", , "3M")</f>
        <v>108.01</v>
      </c>
      <c r="G217" s="9" t="str">
        <f>_xll.SNL.Clients.Office.Excel.Functions.SPG(A217, "IQ_SECTOR")</f>
        <v>Consumer Discretionary</v>
      </c>
      <c r="H217" s="9" t="str">
        <f>_xll.SNL.Clients.Office.Excel.Functions.SPG(A217, "IQ_INDUSTRY_GROUP")</f>
        <v>Automobiles and Components</v>
      </c>
      <c r="I217" s="9" t="str">
        <f>_xll.SNL.Clients.Office.Excel.Functions.SPG(A217, "IQ_INDUSTRY")</f>
        <v>Automobile Components</v>
      </c>
      <c r="J217" s="9" t="str">
        <f>_xll.SNL.Clients.Office.Excel.Functions.SPG(A217, "IQ_PRIMARY_INDUSTRY")</f>
        <v>Automotive Parts and Equipment</v>
      </c>
      <c r="K217" s="9" t="str">
        <f>_xll.SNL.Clients.Office.Excel.Functions.SPG(A217, "NAICS_CODE", "Primary")</f>
        <v>3363 - Motor Vehicle Parts Manufacturing</v>
      </c>
      <c r="L217" s="9" t="str">
        <f>_xll.SNL.Clients.Office.Excel.Functions.SPG(A217, "SP_TOPICTAG")</f>
        <v>Fleet Management; Sensors; Autonomous Vehicles</v>
      </c>
      <c r="M217" s="5">
        <f>_xll.SNL.Clients.Office.Excel.Functions.SPG(A217, "SP_PCT_SHARES_OWNED_ALL_INSTITUTIONS")</f>
        <v>94.46</v>
      </c>
      <c r="N217" s="9" t="str">
        <f>_xll.SNL.Clients.Office.Excel.Functions.SPG(A217, "RD_CREDIT_RATING_GLOBAL", "Issuer Credit Rating", "Local Currency LT|0")</f>
        <v/>
      </c>
      <c r="O217" s="9" t="str">
        <f>_xll.SNL.Clients.Office.Excel.Functions.SPG(A217, "RD_CWOL_GLOBAL", "Issuer Credit Rating", "Local Currency LT|0")</f>
        <v/>
      </c>
      <c r="P217" s="9" t="str">
        <f>_xll.SNL.Clients.Office.Excel.Functions.SPG(A217, "RD_RATING_ACTION_GLOBAL", "Issuer Credit Rating", "Local Currency LT|0")</f>
        <v/>
      </c>
      <c r="Q217" s="10" t="str">
        <f>_xll.SNL.Clients.Office.Excel.Functions.SPG(A217, "RD_LAST_REVIEW_DATE_GLOBAL", "Issuer Credit Rating", "Local Currency LT")</f>
        <v/>
      </c>
      <c r="R217" s="10" t="str">
        <f>_xll.SNL.Clients.Office.Excel.Functions.SPG(A217, "RD_CREDIT_RATING_DATE_GLOBAL", "Issuer Credit Rating", "Local Currency LT|0")</f>
        <v/>
      </c>
      <c r="S217" s="10" t="str">
        <f>_xll.SNL.Clients.Office.Excel.Functions.SPG(A217, "RD_CREDIT_WATCH_OUTLOOK_DATE_GLOBAL", "Issuer Credit Rating", "Local Currency LT|0")</f>
        <v/>
      </c>
    </row>
    <row r="218" spans="1:19">
      <c r="A218" s="12" t="s">
        <v>1252</v>
      </c>
      <c r="B218" s="10">
        <f>_xll.SNL.Clients.Office.Excel.Functions.SPG(A218,"SP_IPO_DATE")</f>
        <v>38131</v>
      </c>
      <c r="C218" s="5">
        <f>_xll.SNL.Clients.Office.Excel.Functions.SPG(A218, "SP_VOLUME_AVG_WEEKLY_TO_SHARES_OUT", , "1M")</f>
        <v>4.1808804322939164</v>
      </c>
      <c r="D218" s="5">
        <f>_xll.SNL.Clients.Office.Excel.Functions.SPG(A218, "SP_VOLUME_AVG_WEEKLY_TO_SHARES_OUT", , "3M")</f>
        <v>4.0522901899355066</v>
      </c>
      <c r="E218" s="5">
        <f>_xll.SNL.Clients.Office.Excel.Functions.SPG(A218, "SP_VOLUME_AVG_DAILY_TO_1YR_AVG_DAILY", , "1M")</f>
        <v>119.91</v>
      </c>
      <c r="F218" s="5">
        <f>_xll.SNL.Clients.Office.Excel.Functions.SPG(A218, "SP_VOLUME_AVG_DAILY_TO_1YR_AVG_DAILY", , "3M")</f>
        <v>116.22</v>
      </c>
      <c r="G218" s="9" t="str">
        <f>_xll.SNL.Clients.Office.Excel.Functions.SPG(A218, "IQ_SECTOR")</f>
        <v>Financials</v>
      </c>
      <c r="H218" s="9" t="str">
        <f>_xll.SNL.Clients.Office.Excel.Functions.SPG(A218, "IQ_INDUSTRY_GROUP")</f>
        <v>Insurance</v>
      </c>
      <c r="I218" s="9" t="str">
        <f>_xll.SNL.Clients.Office.Excel.Functions.SPG(A218, "IQ_INDUSTRY")</f>
        <v>Insurance</v>
      </c>
      <c r="J218" s="9" t="str">
        <f>_xll.SNL.Clients.Office.Excel.Functions.SPG(A218, "IQ_PRIMARY_INDUSTRY")</f>
        <v>Life and Health Insurance</v>
      </c>
      <c r="K218" s="9" t="str">
        <f>_xll.SNL.Clients.Office.Excel.Functions.SPG(A218, "NAICS_CODE", "Primary")</f>
        <v>524113 - Direct Life Insurance Carriers</v>
      </c>
      <c r="L218" s="9" t="str">
        <f>_xll.SNL.Clients.Office.Excel.Functions.SPG(A218, "SP_TOPICTAG")</f>
        <v>Identity Theft Prevention; RegTech</v>
      </c>
      <c r="M218" s="5">
        <f>_xll.SNL.Clients.Office.Excel.Functions.SPG(A218, "SP_PCT_SHARES_OWNED_ALL_INSTITUTIONS")</f>
        <v>84.51</v>
      </c>
      <c r="N218" s="9" t="str">
        <f>_xll.SNL.Clients.Office.Excel.Functions.SPG(A218, "RD_CREDIT_RATING_GLOBAL", "Issuer Credit Rating", "Local Currency LT|0")</f>
        <v>BB-</v>
      </c>
      <c r="O218" s="9" t="str">
        <f>_xll.SNL.Clients.Office.Excel.Functions.SPG(A218, "RD_CWOL_GLOBAL", "Issuer Credit Rating", "Local Currency LT|0")</f>
        <v>Stable</v>
      </c>
      <c r="P218" s="9" t="str">
        <f>_xll.SNL.Clients.Office.Excel.Functions.SPG(A218, "RD_RATING_ACTION_GLOBAL", "Issuer Credit Rating", "Local Currency LT|0")</f>
        <v>Upgrade | CreditWatch/Outlook (02/16/2023)</v>
      </c>
      <c r="Q218" s="10">
        <f>_xll.SNL.Clients.Office.Excel.Functions.SPG(A218, "RD_LAST_REVIEW_DATE_GLOBAL", "Issuer Credit Rating", "Local Currency LT")</f>
        <v>45349</v>
      </c>
      <c r="R218" s="10">
        <f>_xll.SNL.Clients.Office.Excel.Functions.SPG(A218, "RD_CREDIT_RATING_DATE_GLOBAL", "Issuer Credit Rating", "Local Currency LT|0")</f>
        <v>44973</v>
      </c>
      <c r="S218" s="10">
        <f>_xll.SNL.Clients.Office.Excel.Functions.SPG(A218, "RD_CREDIT_WATCH_OUTLOOK_DATE_GLOBAL", "Issuer Credit Rating", "Local Currency LT|0")</f>
        <v>44973</v>
      </c>
    </row>
    <row r="219" spans="1:19">
      <c r="A219" s="12" t="s">
        <v>1253</v>
      </c>
      <c r="B219" s="10">
        <f>_xll.SNL.Clients.Office.Excel.Functions.SPG(A219,"SP_IPO_DATE")</f>
        <v>26206</v>
      </c>
      <c r="C219" s="5">
        <f>_xll.SNL.Clients.Office.Excel.Functions.SPG(A219, "SP_VOLUME_AVG_WEEKLY_TO_SHARES_OUT", , "1M")</f>
        <v>2.9910685642173451</v>
      </c>
      <c r="D219" s="5">
        <f>_xll.SNL.Clients.Office.Excel.Functions.SPG(A219, "SP_VOLUME_AVG_WEEKLY_TO_SHARES_OUT", , "3M")</f>
        <v>2.6929428219672178</v>
      </c>
      <c r="E219" s="5">
        <f>_xll.SNL.Clients.Office.Excel.Functions.SPG(A219, "SP_VOLUME_AVG_DAILY_TO_1YR_AVG_DAILY", , "1M")</f>
        <v>114.01</v>
      </c>
      <c r="F219" s="5">
        <f>_xll.SNL.Clients.Office.Excel.Functions.SPG(A219, "SP_VOLUME_AVG_DAILY_TO_1YR_AVG_DAILY", , "3M")</f>
        <v>102.65</v>
      </c>
      <c r="G219" s="9" t="str">
        <f>_xll.SNL.Clients.Office.Excel.Functions.SPG(A219, "IQ_SECTOR")</f>
        <v>Real Estate</v>
      </c>
      <c r="H219" s="9" t="str">
        <f>_xll.SNL.Clients.Office.Excel.Functions.SPG(A219, "IQ_INDUSTRY_GROUP")</f>
        <v>Equity Real Estate Investment Trusts (REITs)</v>
      </c>
      <c r="I219" s="9" t="str">
        <f>_xll.SNL.Clients.Office.Excel.Functions.SPG(A219, "IQ_INDUSTRY")</f>
        <v>Retail REITs</v>
      </c>
      <c r="J219" s="9" t="str">
        <f>_xll.SNL.Clients.Office.Excel.Functions.SPG(A219, "IQ_PRIMARY_INDUSTRY")</f>
        <v>Retail REITs</v>
      </c>
      <c r="K219" s="9" t="str">
        <f>_xll.SNL.Clients.Office.Excel.Functions.SPG(A219, "NAICS_CODE", "Primary")</f>
        <v>531110 - Lessors of Residential Buildings and Dwellings</v>
      </c>
      <c r="L219" s="9" t="str">
        <f>_xll.SNL.Clients.Office.Excel.Functions.SPG(A219, "SP_TOPICTAG")</f>
        <v/>
      </c>
      <c r="M219" s="5">
        <f>_xll.SNL.Clients.Office.Excel.Functions.SPG(A219, "SP_PCT_SHARES_OWNED_ALL_INSTITUTIONS")</f>
        <v>89.4</v>
      </c>
      <c r="N219" s="9" t="str">
        <f>_xll.SNL.Clients.Office.Excel.Functions.SPG(A219, "RD_CREDIT_RATING_GLOBAL", "Issuer Credit Rating", "Local Currency LT|0")</f>
        <v/>
      </c>
      <c r="O219" s="9" t="str">
        <f>_xll.SNL.Clients.Office.Excel.Functions.SPG(A219, "RD_CWOL_GLOBAL", "Issuer Credit Rating", "Local Currency LT|0")</f>
        <v/>
      </c>
      <c r="P219" s="9" t="str">
        <f>_xll.SNL.Clients.Office.Excel.Functions.SPG(A219, "RD_RATING_ACTION_GLOBAL", "Issuer Credit Rating", "Local Currency LT|0")</f>
        <v/>
      </c>
      <c r="Q219" s="10" t="str">
        <f>_xll.SNL.Clients.Office.Excel.Functions.SPG(A219, "RD_LAST_REVIEW_DATE_GLOBAL", "Issuer Credit Rating", "Local Currency LT")</f>
        <v/>
      </c>
      <c r="R219" s="10" t="str">
        <f>_xll.SNL.Clients.Office.Excel.Functions.SPG(A219, "RD_CREDIT_RATING_DATE_GLOBAL", "Issuer Credit Rating", "Local Currency LT|0")</f>
        <v/>
      </c>
      <c r="S219" s="10" t="str">
        <f>_xll.SNL.Clients.Office.Excel.Functions.SPG(A219, "RD_CREDIT_WATCH_OUTLOOK_DATE_GLOBAL", "Issuer Credit Rating", "Local Currency LT|0")</f>
        <v/>
      </c>
    </row>
    <row r="220" spans="1:19">
      <c r="A220" s="12" t="s">
        <v>1254</v>
      </c>
      <c r="B220" t="str">
        <f>_xll.SNL.Clients.Office.Excel.Functions.SPG(A220,"SP_IPO_DATE")</f>
        <v/>
      </c>
      <c r="C220" s="5">
        <f>_xll.SNL.Clients.Office.Excel.Functions.SPG(A220, "SP_VOLUME_AVG_WEEKLY_TO_SHARES_OUT", , "1M")</f>
        <v>3.0274284008350065</v>
      </c>
      <c r="D220" s="5">
        <f>_xll.SNL.Clients.Office.Excel.Functions.SPG(A220, "SP_VOLUME_AVG_WEEKLY_TO_SHARES_OUT", , "3M")</f>
        <v>3.2391109763055934</v>
      </c>
      <c r="E220" s="5">
        <f>_xll.SNL.Clients.Office.Excel.Functions.SPG(A220, "SP_VOLUME_AVG_DAILY_TO_1YR_AVG_DAILY", , "1M")</f>
        <v>102.04</v>
      </c>
      <c r="F220" s="5">
        <f>_xll.SNL.Clients.Office.Excel.Functions.SPG(A220, "SP_VOLUME_AVG_DAILY_TO_1YR_AVG_DAILY", , "3M")</f>
        <v>109.17</v>
      </c>
      <c r="G220" s="9" t="str">
        <f>_xll.SNL.Clients.Office.Excel.Functions.SPG(A220, "IQ_SECTOR")</f>
        <v>Industrials</v>
      </c>
      <c r="H220" s="9" t="str">
        <f>_xll.SNL.Clients.Office.Excel.Functions.SPG(A220, "IQ_INDUSTRY_GROUP")</f>
        <v>Capital Goods</v>
      </c>
      <c r="I220" s="9" t="str">
        <f>_xll.SNL.Clients.Office.Excel.Functions.SPG(A220, "IQ_INDUSTRY")</f>
        <v>Building Products</v>
      </c>
      <c r="J220" s="9" t="str">
        <f>_xll.SNL.Clients.Office.Excel.Functions.SPG(A220, "IQ_PRIMARY_INDUSTRY")</f>
        <v>Building Products</v>
      </c>
      <c r="K220" s="9" t="str">
        <f>_xll.SNL.Clients.Office.Excel.Functions.SPG(A220, "NAICS_CODE", "Primary")</f>
        <v>3323 - Architectural and Structural Metals Manufacturing</v>
      </c>
      <c r="L220" s="9" t="str">
        <f>_xll.SNL.Clients.Office.Excel.Functions.SPG(A220, "SP_TOPICTAG")</f>
        <v>Home Improvement; Industrial Automation; Smart Building; Process Automation</v>
      </c>
      <c r="M220" s="5">
        <f>_xll.SNL.Clients.Office.Excel.Functions.SPG(A220, "SP_PCT_SHARES_OWNED_ALL_INSTITUTIONS")</f>
        <v>97.84</v>
      </c>
      <c r="N220" s="9" t="str">
        <f>_xll.SNL.Clients.Office.Excel.Functions.SPG(A220, "RD_CREDIT_RATING_GLOBAL", "Issuer Credit Rating", "Local Currency LT|0")</f>
        <v>NR</v>
      </c>
      <c r="O220" s="9" t="str">
        <f>_xll.SNL.Clients.Office.Excel.Functions.SPG(A220, "RD_CWOL_GLOBAL", "Issuer Credit Rating", "Local Currency LT|0")</f>
        <v>NR</v>
      </c>
      <c r="P220" s="9" t="str">
        <f>_xll.SNL.Clients.Office.Excel.Functions.SPG(A220, "RD_RATING_ACTION_GLOBAL", "Issuer Credit Rating", "Local Currency LT|0")</f>
        <v>Not Rated | CreditWatch/Outlook (01/17/2019)</v>
      </c>
      <c r="Q220" s="10">
        <f>_xll.SNL.Clients.Office.Excel.Functions.SPG(A220, "RD_LAST_REVIEW_DATE_GLOBAL", "Issuer Credit Rating", "Local Currency LT")</f>
        <v>43482</v>
      </c>
      <c r="R220" s="10">
        <f>_xll.SNL.Clients.Office.Excel.Functions.SPG(A220, "RD_CREDIT_RATING_DATE_GLOBAL", "Issuer Credit Rating", "Local Currency LT|0")</f>
        <v>43482</v>
      </c>
      <c r="S220" s="10">
        <f>_xll.SNL.Clients.Office.Excel.Functions.SPG(A220, "RD_CREDIT_WATCH_OUTLOOK_DATE_GLOBAL", "Issuer Credit Rating", "Local Currency LT|0")</f>
        <v>43482</v>
      </c>
    </row>
    <row r="221" spans="1:19">
      <c r="A221" s="12" t="s">
        <v>1255</v>
      </c>
      <c r="B221" s="10">
        <f>_xll.SNL.Clients.Office.Excel.Functions.SPG(A221,"SP_IPO_DATE")</f>
        <v>42179</v>
      </c>
      <c r="C221" s="5">
        <f>_xll.SNL.Clients.Office.Excel.Functions.SPG(A221, "SP_VOLUME_AVG_WEEKLY_TO_SHARES_OUT", , "1M")</f>
        <v>4.6556107053667279</v>
      </c>
      <c r="D221" s="5">
        <f>_xll.SNL.Clients.Office.Excel.Functions.SPG(A221, "SP_VOLUME_AVG_WEEKLY_TO_SHARES_OUT", , "3M")</f>
        <v>4.8598653276884152</v>
      </c>
      <c r="E221" s="5">
        <f>_xll.SNL.Clients.Office.Excel.Functions.SPG(A221, "SP_VOLUME_AVG_DAILY_TO_1YR_AVG_DAILY", , "1M")</f>
        <v>96.81</v>
      </c>
      <c r="F221" s="5">
        <f>_xll.SNL.Clients.Office.Excel.Functions.SPG(A221, "SP_VOLUME_AVG_DAILY_TO_1YR_AVG_DAILY", , "3M")</f>
        <v>101.06</v>
      </c>
      <c r="G221" s="9" t="str">
        <f>_xll.SNL.Clients.Office.Excel.Functions.SPG(A221, "IQ_SECTOR")</f>
        <v>Health Care</v>
      </c>
      <c r="H221" s="9" t="str">
        <f>_xll.SNL.Clients.Office.Excel.Functions.SPG(A221, "IQ_INDUSTRY_GROUP")</f>
        <v>Health Care Equipment and Services</v>
      </c>
      <c r="I221" s="9" t="str">
        <f>_xll.SNL.Clients.Office.Excel.Functions.SPG(A221, "IQ_INDUSTRY")</f>
        <v>Health Care Equipment and Supplies</v>
      </c>
      <c r="J221" s="9" t="str">
        <f>_xll.SNL.Clients.Office.Excel.Functions.SPG(A221, "IQ_PRIMARY_INDUSTRY")</f>
        <v>Health Care Equipment</v>
      </c>
      <c r="K221" s="9" t="str">
        <f>_xll.SNL.Clients.Office.Excel.Functions.SPG(A221, "NAICS_CODE", "Primary")</f>
        <v>339112 - Surgical and Medical Instrument Manufacturing</v>
      </c>
      <c r="L221" s="9" t="str">
        <f>_xll.SNL.Clients.Office.Excel.Functions.SPG(A221, "SP_TOPICTAG")</f>
        <v>Health Diagnostics; Ophthalmology; Surgery</v>
      </c>
      <c r="M221" s="5">
        <f>_xll.SNL.Clients.Office.Excel.Functions.SPG(A221, "SP_PCT_SHARES_OWNED_ALL_INSTITUTIONS")</f>
        <v>100.87</v>
      </c>
      <c r="N221" s="9" t="str">
        <f>_xll.SNL.Clients.Office.Excel.Functions.SPG(A221, "RD_CREDIT_RATING_GLOBAL", "Issuer Credit Rating", "Local Currency LT|0")</f>
        <v/>
      </c>
      <c r="O221" s="9" t="str">
        <f>_xll.SNL.Clients.Office.Excel.Functions.SPG(A221, "RD_CWOL_GLOBAL", "Issuer Credit Rating", "Local Currency LT|0")</f>
        <v/>
      </c>
      <c r="P221" s="9" t="str">
        <f>_xll.SNL.Clients.Office.Excel.Functions.SPG(A221, "RD_RATING_ACTION_GLOBAL", "Issuer Credit Rating", "Local Currency LT|0")</f>
        <v/>
      </c>
      <c r="Q221" s="10" t="str">
        <f>_xll.SNL.Clients.Office.Excel.Functions.SPG(A221, "RD_LAST_REVIEW_DATE_GLOBAL", "Issuer Credit Rating", "Local Currency LT")</f>
        <v/>
      </c>
      <c r="R221" s="10" t="str">
        <f>_xll.SNL.Clients.Office.Excel.Functions.SPG(A221, "RD_CREDIT_RATING_DATE_GLOBAL", "Issuer Credit Rating", "Local Currency LT|0")</f>
        <v/>
      </c>
      <c r="S221" s="10" t="str">
        <f>_xll.SNL.Clients.Office.Excel.Functions.SPG(A221, "RD_CREDIT_WATCH_OUTLOOK_DATE_GLOBAL", "Issuer Credit Rating", "Local Currency LT|0")</f>
        <v/>
      </c>
    </row>
    <row r="222" spans="1:19">
      <c r="A222" s="12" t="s">
        <v>1256</v>
      </c>
      <c r="B222" t="str">
        <f>_xll.SNL.Clients.Office.Excel.Functions.SPG(A222,"SP_IPO_DATE")</f>
        <v/>
      </c>
      <c r="C222" s="5">
        <f>_xll.SNL.Clients.Office.Excel.Functions.SPG(A222, "SP_VOLUME_AVG_WEEKLY_TO_SHARES_OUT", , "1M")</f>
        <v>2.8432584956412623</v>
      </c>
      <c r="D222" s="5">
        <f>_xll.SNL.Clients.Office.Excel.Functions.SPG(A222, "SP_VOLUME_AVG_WEEKLY_TO_SHARES_OUT", , "3M")</f>
        <v>3.0643686423622825</v>
      </c>
      <c r="E222" s="5">
        <f>_xll.SNL.Clients.Office.Excel.Functions.SPG(A222, "SP_VOLUME_AVG_DAILY_TO_1YR_AVG_DAILY", , "1M")</f>
        <v>89.47</v>
      </c>
      <c r="F222" s="5">
        <f>_xll.SNL.Clients.Office.Excel.Functions.SPG(A222, "SP_VOLUME_AVG_DAILY_TO_1YR_AVG_DAILY", , "3M")</f>
        <v>96.43</v>
      </c>
      <c r="G222" s="9" t="str">
        <f>_xll.SNL.Clients.Office.Excel.Functions.SPG(A222, "IQ_SECTOR")</f>
        <v>Real Estate</v>
      </c>
      <c r="H222" s="9" t="str">
        <f>_xll.SNL.Clients.Office.Excel.Functions.SPG(A222, "IQ_INDUSTRY_GROUP")</f>
        <v>Equity Real Estate Investment Trusts (REITs)</v>
      </c>
      <c r="I222" s="9" t="str">
        <f>_xll.SNL.Clients.Office.Excel.Functions.SPG(A222, "IQ_INDUSTRY")</f>
        <v>Diversified REITs</v>
      </c>
      <c r="J222" s="9" t="str">
        <f>_xll.SNL.Clients.Office.Excel.Functions.SPG(A222, "IQ_PRIMARY_INDUSTRY")</f>
        <v>Diversified REITs</v>
      </c>
      <c r="K222" s="9" t="str">
        <f>_xll.SNL.Clients.Office.Excel.Functions.SPG(A222, "NAICS_CODE", "Primary")</f>
        <v>531110 - Lessors of Residential Buildings and Dwellings</v>
      </c>
      <c r="L222" s="9" t="str">
        <f>_xll.SNL.Clients.Office.Excel.Functions.SPG(A222, "SP_TOPICTAG")</f>
        <v/>
      </c>
      <c r="M222" s="5">
        <f>_xll.SNL.Clients.Office.Excel.Functions.SPG(A222, "SP_PCT_SHARES_OWNED_ALL_INSTITUTIONS")</f>
        <v>73.709999999999994</v>
      </c>
      <c r="N222" s="9" t="str">
        <f>_xll.SNL.Clients.Office.Excel.Functions.SPG(A222, "RD_CREDIT_RATING_GLOBAL", "Issuer Credit Rating", "Local Currency LT|0")</f>
        <v>BB</v>
      </c>
      <c r="O222" s="9" t="str">
        <f>_xll.SNL.Clients.Office.Excel.Functions.SPG(A222, "RD_CWOL_GLOBAL", "Issuer Credit Rating", "Local Currency LT|0")</f>
        <v>Stable</v>
      </c>
      <c r="P222" s="9" t="str">
        <f>_xll.SNL.Clients.Office.Excel.Functions.SPG(A222, "RD_RATING_ACTION_GLOBAL", "Issuer Credit Rating", "Local Currency LT|0")</f>
        <v>Downgrade | CreditWatch/Outlook (03/06/2024)</v>
      </c>
      <c r="Q222" s="10">
        <f>_xll.SNL.Clients.Office.Excel.Functions.SPG(A222, "RD_LAST_REVIEW_DATE_GLOBAL", "Issuer Credit Rating", "Local Currency LT")</f>
        <v>45559</v>
      </c>
      <c r="R222" s="10">
        <f>_xll.SNL.Clients.Office.Excel.Functions.SPG(A222, "RD_CREDIT_RATING_DATE_GLOBAL", "Issuer Credit Rating", "Local Currency LT|0")</f>
        <v>45357</v>
      </c>
      <c r="S222" s="10">
        <f>_xll.SNL.Clients.Office.Excel.Functions.SPG(A222, "RD_CREDIT_WATCH_OUTLOOK_DATE_GLOBAL", "Issuer Credit Rating", "Local Currency LT|0")</f>
        <v>45357</v>
      </c>
    </row>
    <row r="223" spans="1:19">
      <c r="A223" s="12" t="s">
        <v>1257</v>
      </c>
      <c r="B223" s="10">
        <f>_xll.SNL.Clients.Office.Excel.Functions.SPG(A223,"SP_IPO_DATE")</f>
        <v>42515</v>
      </c>
      <c r="C223" s="5">
        <f>_xll.SNL.Clients.Office.Excel.Functions.SPG(A223, "SP_VOLUME_AVG_WEEKLY_TO_SHARES_OUT", , "1M")</f>
        <v>4.5770452835885926</v>
      </c>
      <c r="D223" s="5">
        <f>_xll.SNL.Clients.Office.Excel.Functions.SPG(A223, "SP_VOLUME_AVG_WEEKLY_TO_SHARES_OUT", , "3M")</f>
        <v>5.4970060333591517</v>
      </c>
      <c r="E223" s="5">
        <f>_xll.SNL.Clients.Office.Excel.Functions.SPG(A223, "SP_VOLUME_AVG_DAILY_TO_1YR_AVG_DAILY", , "1M")</f>
        <v>88.94</v>
      </c>
      <c r="F223" s="5">
        <f>_xll.SNL.Clients.Office.Excel.Functions.SPG(A223, "SP_VOLUME_AVG_DAILY_TO_1YR_AVG_DAILY", , "3M")</f>
        <v>106.82</v>
      </c>
      <c r="G223" s="9" t="str">
        <f>_xll.SNL.Clients.Office.Excel.Functions.SPG(A223, "IQ_SECTOR")</f>
        <v>Industrials</v>
      </c>
      <c r="H223" s="9" t="str">
        <f>_xll.SNL.Clients.Office.Excel.Functions.SPG(A223, "IQ_INDUSTRY_GROUP")</f>
        <v>Capital Goods</v>
      </c>
      <c r="I223" s="9" t="str">
        <f>_xll.SNL.Clients.Office.Excel.Functions.SPG(A223, "IQ_INDUSTRY")</f>
        <v>Trading Companies and Distributors</v>
      </c>
      <c r="J223" s="9" t="str">
        <f>_xll.SNL.Clients.Office.Excel.Functions.SPG(A223, "IQ_PRIMARY_INDUSTRY")</f>
        <v>Trading Companies and Distributors</v>
      </c>
      <c r="K223" s="9" t="str">
        <f>_xll.SNL.Clients.Office.Excel.Functions.SPG(A223, "NAICS_CODE", "Primary")</f>
        <v>423310 - Lumber, Plywood, Millwork, and Wood Panel Merchant Wholesalers</v>
      </c>
      <c r="L223" s="9" t="str">
        <f>_xll.SNL.Clients.Office.Excel.Functions.SPG(A223, "SP_TOPICTAG")</f>
        <v/>
      </c>
      <c r="M223" s="5">
        <f>_xll.SNL.Clients.Office.Excel.Functions.SPG(A223, "SP_PCT_SHARES_OWNED_ALL_INSTITUTIONS")</f>
        <v>103.65</v>
      </c>
      <c r="N223" s="9" t="str">
        <f>_xll.SNL.Clients.Office.Excel.Functions.SPG(A223, "RD_CREDIT_RATING_GLOBAL", "Issuer Credit Rating", "Local Currency LT|0")</f>
        <v>BB-</v>
      </c>
      <c r="O223" s="9" t="str">
        <f>_xll.SNL.Clients.Office.Excel.Functions.SPG(A223, "RD_CWOL_GLOBAL", "Issuer Credit Rating", "Local Currency LT|0")</f>
        <v>Positive</v>
      </c>
      <c r="P223" s="9" t="str">
        <f>_xll.SNL.Clients.Office.Excel.Functions.SPG(A223, "RD_RATING_ACTION_GLOBAL", "Issuer Credit Rating", "Local Currency LT|0")</f>
        <v>CreditWatch/Outlook (06/10/2024)</v>
      </c>
      <c r="Q223" s="10">
        <f>_xll.SNL.Clients.Office.Excel.Functions.SPG(A223, "RD_LAST_REVIEW_DATE_GLOBAL", "Issuer Credit Rating", "Local Currency LT")</f>
        <v>45453</v>
      </c>
      <c r="R223" s="10">
        <f>_xll.SNL.Clients.Office.Excel.Functions.SPG(A223, "RD_CREDIT_RATING_DATE_GLOBAL", "Issuer Credit Rating", "Local Currency LT|0")</f>
        <v>43195</v>
      </c>
      <c r="S223" s="10">
        <f>_xll.SNL.Clients.Office.Excel.Functions.SPG(A223, "RD_CREDIT_WATCH_OUTLOOK_DATE_GLOBAL", "Issuer Credit Rating", "Local Currency LT|0")</f>
        <v>45453</v>
      </c>
    </row>
    <row r="224" spans="1:19">
      <c r="A224" s="12" t="s">
        <v>1258</v>
      </c>
      <c r="B224" s="10">
        <f>_xll.SNL.Clients.Office.Excel.Functions.SPG(A224,"SP_IPO_DATE")</f>
        <v>41445</v>
      </c>
      <c r="C224" s="5">
        <f>_xll.SNL.Clients.Office.Excel.Functions.SPG(A224, "SP_VOLUME_AVG_WEEKLY_TO_SHARES_OUT", , "1M")</f>
        <v>3.7262225361247716</v>
      </c>
      <c r="D224" s="5">
        <f>_xll.SNL.Clients.Office.Excel.Functions.SPG(A224, "SP_VOLUME_AVG_WEEKLY_TO_SHARES_OUT", , "3M")</f>
        <v>4.2095356045253158</v>
      </c>
      <c r="E224" s="5">
        <f>_xll.SNL.Clients.Office.Excel.Functions.SPG(A224, "SP_VOLUME_AVG_DAILY_TO_1YR_AVG_DAILY", , "1M")</f>
        <v>93.93</v>
      </c>
      <c r="F224" s="5">
        <f>_xll.SNL.Clients.Office.Excel.Functions.SPG(A224, "SP_VOLUME_AVG_DAILY_TO_1YR_AVG_DAILY", , "3M")</f>
        <v>106.11</v>
      </c>
      <c r="G224" s="9" t="str">
        <f>_xll.SNL.Clients.Office.Excel.Functions.SPG(A224, "IQ_SECTOR")</f>
        <v>Communication Services</v>
      </c>
      <c r="H224" s="9" t="str">
        <f>_xll.SNL.Clients.Office.Excel.Functions.SPG(A224, "IQ_INDUSTRY_GROUP")</f>
        <v>Telecommunication Services</v>
      </c>
      <c r="I224" s="9" t="str">
        <f>_xll.SNL.Clients.Office.Excel.Functions.SPG(A224, "IQ_INDUSTRY")</f>
        <v>Wireless Telecommunication Services</v>
      </c>
      <c r="J224" s="9" t="str">
        <f>_xll.SNL.Clients.Office.Excel.Functions.SPG(A224, "IQ_PRIMARY_INDUSTRY")</f>
        <v>Wireless Telecommunication Services</v>
      </c>
      <c r="K224" s="9" t="str">
        <f>_xll.SNL.Clients.Office.Excel.Functions.SPG(A224, "NAICS_CODE", "Primary")</f>
        <v>517 - Telecommunications</v>
      </c>
      <c r="L224" s="9" t="str">
        <f>_xll.SNL.Clients.Office.Excel.Functions.SPG(A224, "SP_TOPICTAG")</f>
        <v>Network Backbone; Remote Access and Control; Network Security; Data Centers and Facilities; Data Center Technology; 5G</v>
      </c>
      <c r="M224" s="5">
        <f>_xll.SNL.Clients.Office.Excel.Functions.SPG(A224, "SP_PCT_SHARES_OWNED_ALL_INSTITUTIONS")</f>
        <v>51.57</v>
      </c>
      <c r="N224" s="9" t="str">
        <f>_xll.SNL.Clients.Office.Excel.Functions.SPG(A224, "RD_CREDIT_RATING_GLOBAL", "Issuer Credit Rating", "Local Currency LT|0")</f>
        <v>B+</v>
      </c>
      <c r="O224" s="9" t="str">
        <f>_xll.SNL.Clients.Office.Excel.Functions.SPG(A224, "RD_CWOL_GLOBAL", "Issuer Credit Rating", "Local Currency LT|0")</f>
        <v>Stable</v>
      </c>
      <c r="P224" s="9" t="str">
        <f>_xll.SNL.Clients.Office.Excel.Functions.SPG(A224, "RD_RATING_ACTION_GLOBAL", "Issuer Credit Rating", "Local Currency LT|0")</f>
        <v>CreditWatch/Outlook (03/20/2024)</v>
      </c>
      <c r="Q224" s="10">
        <f>_xll.SNL.Clients.Office.Excel.Functions.SPG(A224, "RD_LAST_REVIEW_DATE_GLOBAL", "Issuer Credit Rating", "Local Currency LT")</f>
        <v>45635</v>
      </c>
      <c r="R224" s="10">
        <f>_xll.SNL.Clients.Office.Excel.Functions.SPG(A224, "RD_CREDIT_RATING_DATE_GLOBAL", "Issuer Credit Rating", "Local Currency LT|0")</f>
        <v>44705</v>
      </c>
      <c r="S224" s="10">
        <f>_xll.SNL.Clients.Office.Excel.Functions.SPG(A224, "RD_CREDIT_WATCH_OUTLOOK_DATE_GLOBAL", "Issuer Credit Rating", "Local Currency LT|0")</f>
        <v>45371</v>
      </c>
    </row>
    <row r="225" spans="1:19">
      <c r="A225" s="12" t="s">
        <v>1259</v>
      </c>
      <c r="B225" t="str">
        <f>_xll.SNL.Clients.Office.Excel.Functions.SPG(A225,"SP_IPO_DATE")</f>
        <v/>
      </c>
      <c r="C225" s="5">
        <f>_xll.SNL.Clients.Office.Excel.Functions.SPG(A225, "SP_VOLUME_AVG_WEEKLY_TO_SHARES_OUT", , "1M")</f>
        <v>2.3841406180818288</v>
      </c>
      <c r="D225" s="5">
        <f>_xll.SNL.Clients.Office.Excel.Functions.SPG(A225, "SP_VOLUME_AVG_WEEKLY_TO_SHARES_OUT", , "3M")</f>
        <v>3.9933768191417238</v>
      </c>
      <c r="E225" s="5">
        <f>_xll.SNL.Clients.Office.Excel.Functions.SPG(A225, "SP_VOLUME_AVG_DAILY_TO_1YR_AVG_DAILY", , "1M")</f>
        <v>59.28</v>
      </c>
      <c r="F225" s="5">
        <f>_xll.SNL.Clients.Office.Excel.Functions.SPG(A225, "SP_VOLUME_AVG_DAILY_TO_1YR_AVG_DAILY", , "3M")</f>
        <v>99.3</v>
      </c>
      <c r="G225" s="9" t="str">
        <f>_xll.SNL.Clients.Office.Excel.Functions.SPG(A225, "IQ_SECTOR")</f>
        <v>Consumer Discretionary</v>
      </c>
      <c r="H225" s="9" t="str">
        <f>_xll.SNL.Clients.Office.Excel.Functions.SPG(A225, "IQ_INDUSTRY_GROUP")</f>
        <v>Consumer Services</v>
      </c>
      <c r="I225" s="9" t="str">
        <f>_xll.SNL.Clients.Office.Excel.Functions.SPG(A225, "IQ_INDUSTRY")</f>
        <v>Hotels, Restaurants and Leisure</v>
      </c>
      <c r="J225" s="9" t="str">
        <f>_xll.SNL.Clients.Office.Excel.Functions.SPG(A225, "IQ_PRIMARY_INDUSTRY")</f>
        <v>Casinos and Gaming</v>
      </c>
      <c r="K225" s="9" t="str">
        <f>_xll.SNL.Clients.Office.Excel.Functions.SPG(A225, "NAICS_CODE", "Primary")</f>
        <v>713210 - Casinos (except Casino Hotels)</v>
      </c>
      <c r="L225" s="9" t="str">
        <f>_xll.SNL.Clients.Office.Excel.Functions.SPG(A225, "SP_TOPICTAG")</f>
        <v>Entertainment Systems</v>
      </c>
      <c r="M225" s="5">
        <f>_xll.SNL.Clients.Office.Excel.Functions.SPG(A225, "SP_PCT_SHARES_OWNED_ALL_INSTITUTIONS")</f>
        <v>75.37</v>
      </c>
      <c r="N225" s="9" t="str">
        <f>_xll.SNL.Clients.Office.Excel.Functions.SPG(A225, "RD_CREDIT_RATING_GLOBAL", "Issuer Credit Rating", "Local Currency LT|0")</f>
        <v>BB-</v>
      </c>
      <c r="O225" s="9" t="str">
        <f>_xll.SNL.Clients.Office.Excel.Functions.SPG(A225, "RD_CWOL_GLOBAL", "Issuer Credit Rating", "Local Currency LT|0")</f>
        <v>Stable</v>
      </c>
      <c r="P225" s="9" t="str">
        <f>_xll.SNL.Clients.Office.Excel.Functions.SPG(A225, "RD_RATING_ACTION_GLOBAL", "Issuer Credit Rating", "Local Currency LT|0")</f>
        <v>Upgrade | CreditWatch/Outlook (06/01/2023)</v>
      </c>
      <c r="Q225" s="10">
        <f>_xll.SNL.Clients.Office.Excel.Functions.SPG(A225, "RD_LAST_REVIEW_DATE_GLOBAL", "Issuer Credit Rating", "Local Currency LT")</f>
        <v>45371</v>
      </c>
      <c r="R225" s="10">
        <f>_xll.SNL.Clients.Office.Excel.Functions.SPG(A225, "RD_CREDIT_RATING_DATE_GLOBAL", "Issuer Credit Rating", "Local Currency LT|0")</f>
        <v>45078</v>
      </c>
      <c r="S225" s="10">
        <f>_xll.SNL.Clients.Office.Excel.Functions.SPG(A225, "RD_CREDIT_WATCH_OUTLOOK_DATE_GLOBAL", "Issuer Credit Rating", "Local Currency LT|0")</f>
        <v>45078</v>
      </c>
    </row>
    <row r="226" spans="1:19">
      <c r="A226" s="12" t="s">
        <v>1260</v>
      </c>
      <c r="B226" s="10">
        <f>_xll.SNL.Clients.Office.Excel.Functions.SPG(A226,"SP_IPO_DATE")</f>
        <v>43216</v>
      </c>
      <c r="C226" s="5">
        <f>_xll.SNL.Clients.Office.Excel.Functions.SPG(A226, "SP_VOLUME_AVG_WEEKLY_TO_SHARES_OUT", , "1M")</f>
        <v>5.0826701081309604</v>
      </c>
      <c r="D226" s="5">
        <f>_xll.SNL.Clients.Office.Excel.Functions.SPG(A226, "SP_VOLUME_AVG_WEEKLY_TO_SHARES_OUT", , "3M")</f>
        <v>4.6602255174824796</v>
      </c>
      <c r="E226" s="5">
        <f>_xll.SNL.Clients.Office.Excel.Functions.SPG(A226, "SP_VOLUME_AVG_DAILY_TO_1YR_AVG_DAILY", , "1M")</f>
        <v>86.04</v>
      </c>
      <c r="F226" s="5">
        <f>_xll.SNL.Clients.Office.Excel.Functions.SPG(A226, "SP_VOLUME_AVG_DAILY_TO_1YR_AVG_DAILY", , "3M")</f>
        <v>78.89</v>
      </c>
      <c r="G226" s="9" t="str">
        <f>_xll.SNL.Clients.Office.Excel.Functions.SPG(A226, "IQ_SECTOR")</f>
        <v>Financials</v>
      </c>
      <c r="H226" s="9" t="str">
        <f>_xll.SNL.Clients.Office.Excel.Functions.SPG(A226, "IQ_INDUSTRY_GROUP")</f>
        <v>Insurance</v>
      </c>
      <c r="I226" s="9" t="str">
        <f>_xll.SNL.Clients.Office.Excel.Functions.SPG(A226, "IQ_INDUSTRY")</f>
        <v>Insurance</v>
      </c>
      <c r="J226" s="9" t="str">
        <f>_xll.SNL.Clients.Office.Excel.Functions.SPG(A226, "IQ_PRIMARY_INDUSTRY")</f>
        <v>Insurance Brokers</v>
      </c>
      <c r="K226" s="9" t="str">
        <f>_xll.SNL.Clients.Office.Excel.Functions.SPG(A226, "NAICS_CODE", "Primary")</f>
        <v>524210 - Insurance Agencies and Brokerages</v>
      </c>
      <c r="L226" s="9" t="str">
        <f>_xll.SNL.Clients.Office.Excel.Functions.SPG(A226, "SP_TOPICTAG")</f>
        <v/>
      </c>
      <c r="M226" s="5">
        <f>_xll.SNL.Clients.Office.Excel.Functions.SPG(A226, "SP_PCT_SHARES_OWNED_ALL_INSTITUTIONS")</f>
        <v>113.04</v>
      </c>
      <c r="N226" s="9" t="str">
        <f>_xll.SNL.Clients.Office.Excel.Functions.SPG(A226, "RD_CREDIT_RATING_GLOBAL", "Issuer Credit Rating", "Local Currency LT|0")</f>
        <v>B+</v>
      </c>
      <c r="O226" s="9" t="str">
        <f>_xll.SNL.Clients.Office.Excel.Functions.SPG(A226, "RD_CWOL_GLOBAL", "Issuer Credit Rating", "Local Currency LT|0")</f>
        <v>Stable</v>
      </c>
      <c r="P226" s="9" t="str">
        <f>_xll.SNL.Clients.Office.Excel.Functions.SPG(A226, "RD_RATING_ACTION_GLOBAL", "Issuer Credit Rating", "Local Currency LT|0")</f>
        <v>New Rating | CreditWatch/Outlook (12/03/2024)</v>
      </c>
      <c r="Q226" s="10">
        <f>_xll.SNL.Clients.Office.Excel.Functions.SPG(A226, "RD_LAST_REVIEW_DATE_GLOBAL", "Issuer Credit Rating", "Local Currency LT")</f>
        <v>45629</v>
      </c>
      <c r="R226" s="10">
        <f>_xll.SNL.Clients.Office.Excel.Functions.SPG(A226, "RD_CREDIT_RATING_DATE_GLOBAL", "Issuer Credit Rating", "Local Currency LT|0")</f>
        <v>45629</v>
      </c>
      <c r="S226" s="10">
        <f>_xll.SNL.Clients.Office.Excel.Functions.SPG(A226, "RD_CREDIT_WATCH_OUTLOOK_DATE_GLOBAL", "Issuer Credit Rating", "Local Currency LT|0")</f>
        <v>45629</v>
      </c>
    </row>
    <row r="227" spans="1:19">
      <c r="A227" s="12" t="s">
        <v>1261</v>
      </c>
      <c r="B227" s="10">
        <f>_xll.SNL.Clients.Office.Excel.Functions.SPG(A227,"SP_IPO_DATE")</f>
        <v>32982</v>
      </c>
      <c r="C227" s="5">
        <f>_xll.SNL.Clients.Office.Excel.Functions.SPG(A227, "SP_VOLUME_AVG_WEEKLY_TO_SHARES_OUT", , "1M")</f>
        <v>5.8643819537801676</v>
      </c>
      <c r="D227" s="5">
        <f>_xll.SNL.Clients.Office.Excel.Functions.SPG(A227, "SP_VOLUME_AVG_WEEKLY_TO_SHARES_OUT", , "3M")</f>
        <v>6.094232929620957</v>
      </c>
      <c r="E227" s="5">
        <f>_xll.SNL.Clients.Office.Excel.Functions.SPG(A227, "SP_VOLUME_AVG_DAILY_TO_1YR_AVG_DAILY", , "1M")</f>
        <v>91.74</v>
      </c>
      <c r="F227" s="5">
        <f>_xll.SNL.Clients.Office.Excel.Functions.SPG(A227, "SP_VOLUME_AVG_DAILY_TO_1YR_AVG_DAILY", , "3M")</f>
        <v>95.34</v>
      </c>
      <c r="G227" s="9" t="str">
        <f>_xll.SNL.Clients.Office.Excel.Functions.SPG(A227, "IQ_SECTOR")</f>
        <v>Industrials</v>
      </c>
      <c r="H227" s="9" t="str">
        <f>_xll.SNL.Clients.Office.Excel.Functions.SPG(A227, "IQ_INDUSTRY_GROUP")</f>
        <v>Capital Goods</v>
      </c>
      <c r="I227" s="9" t="str">
        <f>_xll.SNL.Clients.Office.Excel.Functions.SPG(A227, "IQ_INDUSTRY")</f>
        <v>Construction and Engineering</v>
      </c>
      <c r="J227" s="9" t="str">
        <f>_xll.SNL.Clients.Office.Excel.Functions.SPG(A227, "IQ_PRIMARY_INDUSTRY")</f>
        <v>Construction and Engineering</v>
      </c>
      <c r="K227" s="9" t="str">
        <f>_xll.SNL.Clients.Office.Excel.Functions.SPG(A227, "NAICS_CODE", "Primary")</f>
        <v>237310 - Highway, Street, and Bridge Construction</v>
      </c>
      <c r="L227" s="9" t="str">
        <f>_xll.SNL.Clients.Office.Excel.Functions.SPG(A227, "SP_TOPICTAG")</f>
        <v>Utility Scale Solar</v>
      </c>
      <c r="M227" s="5">
        <f>_xll.SNL.Clients.Office.Excel.Functions.SPG(A227, "SP_PCT_SHARES_OWNED_ALL_INSTITUTIONS")</f>
        <v>109.62</v>
      </c>
      <c r="N227" s="9" t="str">
        <f>_xll.SNL.Clients.Office.Excel.Functions.SPG(A227, "RD_CREDIT_RATING_GLOBAL", "Issuer Credit Rating", "Local Currency LT|0")</f>
        <v/>
      </c>
      <c r="O227" s="9" t="str">
        <f>_xll.SNL.Clients.Office.Excel.Functions.SPG(A227, "RD_CWOL_GLOBAL", "Issuer Credit Rating", "Local Currency LT|0")</f>
        <v/>
      </c>
      <c r="P227" s="9" t="str">
        <f>_xll.SNL.Clients.Office.Excel.Functions.SPG(A227, "RD_RATING_ACTION_GLOBAL", "Issuer Credit Rating", "Local Currency LT|0")</f>
        <v/>
      </c>
      <c r="Q227" s="10" t="str">
        <f>_xll.SNL.Clients.Office.Excel.Functions.SPG(A227, "RD_LAST_REVIEW_DATE_GLOBAL", "Issuer Credit Rating", "Local Currency LT")</f>
        <v/>
      </c>
      <c r="R227" s="10" t="str">
        <f>_xll.SNL.Clients.Office.Excel.Functions.SPG(A227, "RD_CREDIT_RATING_DATE_GLOBAL", "Issuer Credit Rating", "Local Currency LT|0")</f>
        <v/>
      </c>
      <c r="S227" s="10" t="str">
        <f>_xll.SNL.Clients.Office.Excel.Functions.SPG(A227, "RD_CREDIT_WATCH_OUTLOOK_DATE_GLOBAL", "Issuer Credit Rating", "Local Currency LT|0")</f>
        <v/>
      </c>
    </row>
    <row r="228" spans="1:19">
      <c r="A228" s="12" t="s">
        <v>1262</v>
      </c>
      <c r="B228" t="str">
        <f>_xll.SNL.Clients.Office.Excel.Functions.SPG(A228,"SP_IPO_DATE")</f>
        <v/>
      </c>
      <c r="C228" s="5">
        <f>_xll.SNL.Clients.Office.Excel.Functions.SPG(A228, "SP_VOLUME_AVG_WEEKLY_TO_SHARES_OUT", , "1M")</f>
        <v>3.2388599937259386</v>
      </c>
      <c r="D228" s="5">
        <f>_xll.SNL.Clients.Office.Excel.Functions.SPG(A228, "SP_VOLUME_AVG_WEEKLY_TO_SHARES_OUT", , "3M")</f>
        <v>3.3516730960994536</v>
      </c>
      <c r="E228" s="5">
        <f>_xll.SNL.Clients.Office.Excel.Functions.SPG(A228, "SP_VOLUME_AVG_DAILY_TO_1YR_AVG_DAILY", , "1M")</f>
        <v>74.64</v>
      </c>
      <c r="F228" s="5">
        <f>_xll.SNL.Clients.Office.Excel.Functions.SPG(A228, "SP_VOLUME_AVG_DAILY_TO_1YR_AVG_DAILY", , "3M")</f>
        <v>77.239999999999995</v>
      </c>
      <c r="G228" s="9" t="str">
        <f>_xll.SNL.Clients.Office.Excel.Functions.SPG(A228, "IQ_SECTOR")</f>
        <v>Consumer Discretionary</v>
      </c>
      <c r="H228" s="9" t="str">
        <f>_xll.SNL.Clients.Office.Excel.Functions.SPG(A228, "IQ_INDUSTRY_GROUP")</f>
        <v>Consumer Durables and Apparel</v>
      </c>
      <c r="I228" s="9" t="str">
        <f>_xll.SNL.Clients.Office.Excel.Functions.SPG(A228, "IQ_INDUSTRY")</f>
        <v>Household Durables</v>
      </c>
      <c r="J228" s="9" t="str">
        <f>_xll.SNL.Clients.Office.Excel.Functions.SPG(A228, "IQ_PRIMARY_INDUSTRY")</f>
        <v>Homebuilding</v>
      </c>
      <c r="K228" s="9" t="str">
        <f>_xll.SNL.Clients.Office.Excel.Functions.SPG(A228, "NAICS_CODE", "Primary")</f>
        <v>23611 - Residential Building Construction</v>
      </c>
      <c r="L228" s="9" t="str">
        <f>_xll.SNL.Clients.Office.Excel.Functions.SPG(A228, "SP_TOPICTAG")</f>
        <v/>
      </c>
      <c r="M228" s="5">
        <f>_xll.SNL.Clients.Office.Excel.Functions.SPG(A228, "SP_PCT_SHARES_OWNED_ALL_INSTITUTIONS")</f>
        <v>57.34</v>
      </c>
      <c r="N228" s="9" t="str">
        <f>_xll.SNL.Clients.Office.Excel.Functions.SPG(A228, "RD_CREDIT_RATING_GLOBAL", "Issuer Credit Rating", "Local Currency LT|0")</f>
        <v/>
      </c>
      <c r="O228" s="9" t="str">
        <f>_xll.SNL.Clients.Office.Excel.Functions.SPG(A228, "RD_CWOL_GLOBAL", "Issuer Credit Rating", "Local Currency LT|0")</f>
        <v/>
      </c>
      <c r="P228" s="9" t="str">
        <f>_xll.SNL.Clients.Office.Excel.Functions.SPG(A228, "RD_RATING_ACTION_GLOBAL", "Issuer Credit Rating", "Local Currency LT|0")</f>
        <v/>
      </c>
      <c r="Q228" s="10" t="str">
        <f>_xll.SNL.Clients.Office.Excel.Functions.SPG(A228, "RD_LAST_REVIEW_DATE_GLOBAL", "Issuer Credit Rating", "Local Currency LT")</f>
        <v/>
      </c>
      <c r="R228" s="10" t="str">
        <f>_xll.SNL.Clients.Office.Excel.Functions.SPG(A228, "RD_CREDIT_RATING_DATE_GLOBAL", "Issuer Credit Rating", "Local Currency LT|0")</f>
        <v/>
      </c>
      <c r="S228" s="10" t="str">
        <f>_xll.SNL.Clients.Office.Excel.Functions.SPG(A228, "RD_CREDIT_WATCH_OUTLOOK_DATE_GLOBAL", "Issuer Credit Rating", "Local Currency LT|0")</f>
        <v/>
      </c>
    </row>
    <row r="229" spans="1:19">
      <c r="A229" s="12" t="s">
        <v>1263</v>
      </c>
      <c r="B229" s="10">
        <f>_xll.SNL.Clients.Office.Excel.Functions.SPG(A229,"SP_IPO_DATE")</f>
        <v>40380</v>
      </c>
      <c r="C229" s="5">
        <f>_xll.SNL.Clients.Office.Excel.Functions.SPG(A229, "SP_VOLUME_AVG_WEEKLY_TO_SHARES_OUT", , "1M")</f>
        <v>3.8100195760031688</v>
      </c>
      <c r="D229" s="5">
        <f>_xll.SNL.Clients.Office.Excel.Functions.SPG(A229, "SP_VOLUME_AVG_WEEKLY_TO_SHARES_OUT", , "3M")</f>
        <v>4.7324439747097182</v>
      </c>
      <c r="E229" s="5">
        <f>_xll.SNL.Clients.Office.Excel.Functions.SPG(A229, "SP_VOLUME_AVG_DAILY_TO_1YR_AVG_DAILY", , "1M")</f>
        <v>76.91</v>
      </c>
      <c r="F229" s="5">
        <f>_xll.SNL.Clients.Office.Excel.Functions.SPG(A229, "SP_VOLUME_AVG_DAILY_TO_1YR_AVG_DAILY", , "3M")</f>
        <v>95.53</v>
      </c>
      <c r="G229" s="9" t="str">
        <f>_xll.SNL.Clients.Office.Excel.Functions.SPG(A229, "IQ_SECTOR")</f>
        <v>Financials</v>
      </c>
      <c r="H229" s="9" t="str">
        <f>_xll.SNL.Clients.Office.Excel.Functions.SPG(A229, "IQ_INDUSTRY_GROUP")</f>
        <v>Financial Services</v>
      </c>
      <c r="I229" s="9" t="str">
        <f>_xll.SNL.Clients.Office.Excel.Functions.SPG(A229, "IQ_INDUSTRY")</f>
        <v>Consumer Finance</v>
      </c>
      <c r="J229" s="9" t="str">
        <f>_xll.SNL.Clients.Office.Excel.Functions.SPG(A229, "IQ_PRIMARY_INDUSTRY")</f>
        <v>Consumer Finance</v>
      </c>
      <c r="K229" s="9" t="str">
        <f>_xll.SNL.Clients.Office.Excel.Functions.SPG(A229, "NAICS_CODE", "Primary")</f>
        <v>522299 - International, Secondary Market, and All Other Nondepository Credit Intermediation</v>
      </c>
      <c r="L229" s="9" t="str">
        <f>_xll.SNL.Clients.Office.Excel.Functions.SPG(A229, "SP_TOPICTAG")</f>
        <v>Fintech; Smart Cards; Payment Facilitator Enablers; Banking as a Service; Online Payments</v>
      </c>
      <c r="M229" s="5">
        <f>_xll.SNL.Clients.Office.Excel.Functions.SPG(A229, "SP_PCT_SHARES_OWNED_ALL_INSTITUTIONS")</f>
        <v>69.930000000000007</v>
      </c>
      <c r="N229" s="9" t="str">
        <f>_xll.SNL.Clients.Office.Excel.Functions.SPG(A229, "RD_CREDIT_RATING_GLOBAL", "Issuer Credit Rating", "Local Currency LT|0")</f>
        <v/>
      </c>
      <c r="O229" s="9" t="str">
        <f>_xll.SNL.Clients.Office.Excel.Functions.SPG(A229, "RD_CWOL_GLOBAL", "Issuer Credit Rating", "Local Currency LT|0")</f>
        <v/>
      </c>
      <c r="P229" s="9" t="str">
        <f>_xll.SNL.Clients.Office.Excel.Functions.SPG(A229, "RD_RATING_ACTION_GLOBAL", "Issuer Credit Rating", "Local Currency LT|0")</f>
        <v/>
      </c>
      <c r="Q229" s="10" t="str">
        <f>_xll.SNL.Clients.Office.Excel.Functions.SPG(A229, "RD_LAST_REVIEW_DATE_GLOBAL", "Issuer Credit Rating", "Local Currency LT")</f>
        <v/>
      </c>
      <c r="R229" s="10" t="str">
        <f>_xll.SNL.Clients.Office.Excel.Functions.SPG(A229, "RD_CREDIT_RATING_DATE_GLOBAL", "Issuer Credit Rating", "Local Currency LT|0")</f>
        <v/>
      </c>
      <c r="S229" s="10" t="str">
        <f>_xll.SNL.Clients.Office.Excel.Functions.SPG(A229, "RD_CREDIT_WATCH_OUTLOOK_DATE_GLOBAL", "Issuer Credit Rating", "Local Currency LT|0")</f>
        <v/>
      </c>
    </row>
    <row r="230" spans="1:19">
      <c r="A230" s="12" t="s">
        <v>1264</v>
      </c>
      <c r="B230" t="str">
        <f>_xll.SNL.Clients.Office.Excel.Functions.SPG(A230,"SP_IPO_DATE")</f>
        <v/>
      </c>
      <c r="C230" s="5">
        <f>_xll.SNL.Clients.Office.Excel.Functions.SPG(A230, "SP_VOLUME_AVG_WEEKLY_TO_SHARES_OUT", , "1M")</f>
        <v>13.221588812109083</v>
      </c>
      <c r="D230" s="5">
        <f>_xll.SNL.Clients.Office.Excel.Functions.SPG(A230, "SP_VOLUME_AVG_WEEKLY_TO_SHARES_OUT", , "3M")</f>
        <v>10.418055730099276</v>
      </c>
      <c r="E230" s="5">
        <f>_xll.SNL.Clients.Office.Excel.Functions.SPG(A230, "SP_VOLUME_AVG_DAILY_TO_1YR_AVG_DAILY", , "1M")</f>
        <v>151.21</v>
      </c>
      <c r="F230" s="5">
        <f>_xll.SNL.Clients.Office.Excel.Functions.SPG(A230, "SP_VOLUME_AVG_DAILY_TO_1YR_AVG_DAILY", , "3M")</f>
        <v>119.15</v>
      </c>
      <c r="G230" s="9" t="str">
        <f>_xll.SNL.Clients.Office.Excel.Functions.SPG(A230, "IQ_SECTOR")</f>
        <v>Energy</v>
      </c>
      <c r="H230" s="9" t="str">
        <f>_xll.SNL.Clients.Office.Excel.Functions.SPG(A230, "IQ_INDUSTRY_GROUP")</f>
        <v>Energy</v>
      </c>
      <c r="I230" s="9" t="str">
        <f>_xll.SNL.Clients.Office.Excel.Functions.SPG(A230, "IQ_INDUSTRY")</f>
        <v>Oil, Gas and Consumable Fuels</v>
      </c>
      <c r="J230" s="9" t="str">
        <f>_xll.SNL.Clients.Office.Excel.Functions.SPG(A230, "IQ_PRIMARY_INDUSTRY")</f>
        <v>Oil and Gas Refining and Marketing</v>
      </c>
      <c r="K230" s="9" t="str">
        <f>_xll.SNL.Clients.Office.Excel.Functions.SPG(A230, "NAICS_CODE", "Primary")</f>
        <v>324110 - Petroleum Refineries</v>
      </c>
      <c r="L230" s="9" t="str">
        <f>_xll.SNL.Clients.Office.Excel.Functions.SPG(A230, "SP_TOPICTAG")</f>
        <v>Animal Feed; Clean Energy; Farming; Livestock; CleanTech; Biofuel; Alternative Protein; Sustainable Aviation Fuel (SAF)</v>
      </c>
      <c r="M230" s="5">
        <f>_xll.SNL.Clients.Office.Excel.Functions.SPG(A230, "SP_PCT_SHARES_OWNED_ALL_INSTITUTIONS")</f>
        <v>95.36</v>
      </c>
      <c r="N230" s="9" t="str">
        <f>_xll.SNL.Clients.Office.Excel.Functions.SPG(A230, "RD_CREDIT_RATING_GLOBAL", "Issuer Credit Rating", "Local Currency LT|0")</f>
        <v>NR</v>
      </c>
      <c r="O230" s="9" t="str">
        <f>_xll.SNL.Clients.Office.Excel.Functions.SPG(A230, "RD_CWOL_GLOBAL", "Issuer Credit Rating", "Local Currency LT|0")</f>
        <v>NR</v>
      </c>
      <c r="P230" s="9" t="str">
        <f>_xll.SNL.Clients.Office.Excel.Functions.SPG(A230, "RD_RATING_ACTION_GLOBAL", "Issuer Credit Rating", "Local Currency LT|0")</f>
        <v>Not Rated | CreditWatch/Outlook (11/30/2018)</v>
      </c>
      <c r="Q230" s="10">
        <f>_xll.SNL.Clients.Office.Excel.Functions.SPG(A230, "RD_LAST_REVIEW_DATE_GLOBAL", "Issuer Credit Rating", "Local Currency LT")</f>
        <v>43434</v>
      </c>
      <c r="R230" s="10">
        <f>_xll.SNL.Clients.Office.Excel.Functions.SPG(A230, "RD_CREDIT_RATING_DATE_GLOBAL", "Issuer Credit Rating", "Local Currency LT|0")</f>
        <v>43434</v>
      </c>
      <c r="S230" s="10">
        <f>_xll.SNL.Clients.Office.Excel.Functions.SPG(A230, "RD_CREDIT_WATCH_OUTLOOK_DATE_GLOBAL", "Issuer Credit Rating", "Local Currency LT|0")</f>
        <v>43434</v>
      </c>
    </row>
    <row r="231" spans="1:19">
      <c r="A231" s="12" t="s">
        <v>1265</v>
      </c>
      <c r="B231" t="str">
        <f>_xll.SNL.Clients.Office.Excel.Functions.SPG(A231,"SP_IPO_DATE")</f>
        <v/>
      </c>
      <c r="C231" s="5">
        <f>_xll.SNL.Clients.Office.Excel.Functions.SPG(A231, "SP_VOLUME_AVG_WEEKLY_TO_SHARES_OUT", , "1M")</f>
        <v>4.0399388674115242</v>
      </c>
      <c r="D231" s="5">
        <f>_xll.SNL.Clients.Office.Excel.Functions.SPG(A231, "SP_VOLUME_AVG_WEEKLY_TO_SHARES_OUT", , "3M")</f>
        <v>6.0351005322664992</v>
      </c>
      <c r="E231" s="5">
        <f>_xll.SNL.Clients.Office.Excel.Functions.SPG(A231, "SP_VOLUME_AVG_DAILY_TO_1YR_AVG_DAILY", , "1M")</f>
        <v>131.16999999999999</v>
      </c>
      <c r="F231" s="5">
        <f>_xll.SNL.Clients.Office.Excel.Functions.SPG(A231, "SP_VOLUME_AVG_DAILY_TO_1YR_AVG_DAILY", , "3M")</f>
        <v>195.95</v>
      </c>
      <c r="G231" s="9" t="str">
        <f>_xll.SNL.Clients.Office.Excel.Functions.SPG(A231, "IQ_SECTOR")</f>
        <v>Information Technology</v>
      </c>
      <c r="H231" s="9" t="str">
        <f>_xll.SNL.Clients.Office.Excel.Functions.SPG(A231, "IQ_INDUSTRY_GROUP")</f>
        <v>Software and Services</v>
      </c>
      <c r="I231" s="9" t="str">
        <f>_xll.SNL.Clients.Office.Excel.Functions.SPG(A231, "IQ_INDUSTRY")</f>
        <v>IT Services</v>
      </c>
      <c r="J231" s="9" t="str">
        <f>_xll.SNL.Clients.Office.Excel.Functions.SPG(A231, "IQ_PRIMARY_INDUSTRY")</f>
        <v>IT Consulting and Other Services</v>
      </c>
      <c r="K231" s="9" t="str">
        <f>_xll.SNL.Clients.Office.Excel.Functions.SPG(A231, "NAICS_CODE", "Primary")</f>
        <v>5415 - Computer Systems Design and Related Services</v>
      </c>
      <c r="L231" s="9" t="str">
        <f>_xll.SNL.Clients.Office.Excel.Functions.SPG(A231, "SP_TOPICTAG")</f>
        <v>Software Development; Cloud Management; Data Integration; Cloud Infrastructure; Cloud Security; Process Automation; Artificial Intelligence</v>
      </c>
      <c r="M231" s="5">
        <f>_xll.SNL.Clients.Office.Excel.Functions.SPG(A231, "SP_PCT_SHARES_OWNED_ALL_INSTITUTIONS")</f>
        <v>77.150000000000006</v>
      </c>
      <c r="N231" s="9" t="str">
        <f>_xll.SNL.Clients.Office.Excel.Functions.SPG(A231, "RD_CREDIT_RATING_GLOBAL", "Issuer Credit Rating", "Local Currency LT|0")</f>
        <v/>
      </c>
      <c r="O231" s="9" t="str">
        <f>_xll.SNL.Clients.Office.Excel.Functions.SPG(A231, "RD_CWOL_GLOBAL", "Issuer Credit Rating", "Local Currency LT|0")</f>
        <v/>
      </c>
      <c r="P231" s="9" t="str">
        <f>_xll.SNL.Clients.Office.Excel.Functions.SPG(A231, "RD_RATING_ACTION_GLOBAL", "Issuer Credit Rating", "Local Currency LT|0")</f>
        <v/>
      </c>
      <c r="Q231" s="10" t="str">
        <f>_xll.SNL.Clients.Office.Excel.Functions.SPG(A231, "RD_LAST_REVIEW_DATE_GLOBAL", "Issuer Credit Rating", "Local Currency LT")</f>
        <v/>
      </c>
      <c r="R231" s="10" t="str">
        <f>_xll.SNL.Clients.Office.Excel.Functions.SPG(A231, "RD_CREDIT_RATING_DATE_GLOBAL", "Issuer Credit Rating", "Local Currency LT|0")</f>
        <v/>
      </c>
      <c r="S231" s="10" t="str">
        <f>_xll.SNL.Clients.Office.Excel.Functions.SPG(A231, "RD_CREDIT_WATCH_OUTLOOK_DATE_GLOBAL", "Issuer Credit Rating", "Local Currency LT|0")</f>
        <v/>
      </c>
    </row>
    <row r="232" spans="1:19">
      <c r="A232" s="12" t="s">
        <v>1266</v>
      </c>
      <c r="B232" t="str">
        <f>_xll.SNL.Clients.Office.Excel.Functions.SPG(A232,"SP_IPO_DATE")</f>
        <v/>
      </c>
      <c r="C232" s="5">
        <f>_xll.SNL.Clients.Office.Excel.Functions.SPG(A232, "SP_VOLUME_AVG_WEEKLY_TO_SHARES_OUT", , "1M")</f>
        <v>3.3757751813525276</v>
      </c>
      <c r="D232" s="5">
        <f>_xll.SNL.Clients.Office.Excel.Functions.SPG(A232, "SP_VOLUME_AVG_WEEKLY_TO_SHARES_OUT", , "3M")</f>
        <v>4.5049823705293797</v>
      </c>
      <c r="E232" s="5">
        <f>_xll.SNL.Clients.Office.Excel.Functions.SPG(A232, "SP_VOLUME_AVG_DAILY_TO_1YR_AVG_DAILY", , "1M")</f>
        <v>75.27</v>
      </c>
      <c r="F232" s="5">
        <f>_xll.SNL.Clients.Office.Excel.Functions.SPG(A232, "SP_VOLUME_AVG_DAILY_TO_1YR_AVG_DAILY", , "3M")</f>
        <v>100.45</v>
      </c>
      <c r="G232" s="9" t="str">
        <f>_xll.SNL.Clients.Office.Excel.Functions.SPG(A232, "IQ_SECTOR")</f>
        <v>Industrials</v>
      </c>
      <c r="H232" s="9" t="str">
        <f>_xll.SNL.Clients.Office.Excel.Functions.SPG(A232, "IQ_INDUSTRY_GROUP")</f>
        <v>Capital Goods</v>
      </c>
      <c r="I232" s="9" t="str">
        <f>_xll.SNL.Clients.Office.Excel.Functions.SPG(A232, "IQ_INDUSTRY")</f>
        <v>Building Products</v>
      </c>
      <c r="J232" s="9" t="str">
        <f>_xll.SNL.Clients.Office.Excel.Functions.SPG(A232, "IQ_PRIMARY_INDUSTRY")</f>
        <v>Building Products</v>
      </c>
      <c r="K232" s="9" t="str">
        <f>_xll.SNL.Clients.Office.Excel.Functions.SPG(A232, "NAICS_CODE", "Primary")</f>
        <v>332321 - Metal Window and Door Manufacturing</v>
      </c>
      <c r="L232" s="9" t="str">
        <f>_xll.SNL.Clients.Office.Excel.Functions.SPG(A232, "SP_TOPICTAG")</f>
        <v>Fast-Moving Consumer Goods; Home Improvement; Industrial Automation</v>
      </c>
      <c r="M232" s="5">
        <f>_xll.SNL.Clients.Office.Excel.Functions.SPG(A232, "SP_PCT_SHARES_OWNED_ALL_INSTITUTIONS")</f>
        <v>76.84</v>
      </c>
      <c r="N232" s="9" t="str">
        <f>_xll.SNL.Clients.Office.Excel.Functions.SPG(A232, "RD_CREDIT_RATING_GLOBAL", "Issuer Credit Rating", "Local Currency LT|0")</f>
        <v>B+</v>
      </c>
      <c r="O232" s="9" t="str">
        <f>_xll.SNL.Clients.Office.Excel.Functions.SPG(A232, "RD_CWOL_GLOBAL", "Issuer Credit Rating", "Local Currency LT|0")</f>
        <v>Positive</v>
      </c>
      <c r="P232" s="9" t="str">
        <f>_xll.SNL.Clients.Office.Excel.Functions.SPG(A232, "RD_RATING_ACTION_GLOBAL", "Issuer Credit Rating", "Local Currency LT|0")</f>
        <v>CreditWatch/Outlook (08/12/2024)</v>
      </c>
      <c r="Q232" s="10">
        <f>_xll.SNL.Clients.Office.Excel.Functions.SPG(A232, "RD_LAST_REVIEW_DATE_GLOBAL", "Issuer Credit Rating", "Local Currency LT")</f>
        <v>45516</v>
      </c>
      <c r="R232" s="10">
        <f>_xll.SNL.Clients.Office.Excel.Functions.SPG(A232, "RD_CREDIT_RATING_DATE_GLOBAL", "Issuer Credit Rating", "Local Currency LT|0")</f>
        <v>43005</v>
      </c>
      <c r="S232" s="10">
        <f>_xll.SNL.Clients.Office.Excel.Functions.SPG(A232, "RD_CREDIT_WATCH_OUTLOOK_DATE_GLOBAL", "Issuer Credit Rating", "Local Currency LT|0")</f>
        <v>45516</v>
      </c>
    </row>
    <row r="233" spans="1:19">
      <c r="A233" s="12" t="s">
        <v>1267</v>
      </c>
      <c r="B233" s="10">
        <f>_xll.SNL.Clients.Office.Excel.Functions.SPG(A233,"SP_IPO_DATE")</f>
        <v>43635</v>
      </c>
      <c r="C233" s="5">
        <f>_xll.SNL.Clients.Office.Excel.Functions.SPG(A233, "SP_VOLUME_AVG_WEEKLY_TO_SHARES_OUT", , "1M")</f>
        <v>10.282450175414052</v>
      </c>
      <c r="D233" s="5">
        <f>_xll.SNL.Clients.Office.Excel.Functions.SPG(A233, "SP_VOLUME_AVG_WEEKLY_TO_SHARES_OUT", , "3M")</f>
        <v>9.4241814985661438</v>
      </c>
      <c r="E233" s="5">
        <f>_xll.SNL.Clients.Office.Excel.Functions.SPG(A233, "SP_VOLUME_AVG_DAILY_TO_1YR_AVG_DAILY", , "1M")</f>
        <v>104.85</v>
      </c>
      <c r="F233" s="5">
        <f>_xll.SNL.Clients.Office.Excel.Functions.SPG(A233, "SP_VOLUME_AVG_DAILY_TO_1YR_AVG_DAILY", , "3M")</f>
        <v>96.1</v>
      </c>
      <c r="G233" s="9" t="str">
        <f>_xll.SNL.Clients.Office.Excel.Functions.SPG(A233, "IQ_SECTOR")</f>
        <v>Consumer Staples</v>
      </c>
      <c r="H233" s="9" t="str">
        <f>_xll.SNL.Clients.Office.Excel.Functions.SPG(A233, "IQ_INDUSTRY_GROUP")</f>
        <v>Consumer Staples Distribution and Retail</v>
      </c>
      <c r="I233" s="9" t="str">
        <f>_xll.SNL.Clients.Office.Excel.Functions.SPG(A233, "IQ_INDUSTRY")</f>
        <v>Consumer Staples Distribution and Retail</v>
      </c>
      <c r="J233" s="9" t="str">
        <f>_xll.SNL.Clients.Office.Excel.Functions.SPG(A233, "IQ_PRIMARY_INDUSTRY")</f>
        <v>Food Retail</v>
      </c>
      <c r="K233" s="9" t="str">
        <f>_xll.SNL.Clients.Office.Excel.Functions.SPG(A233, "NAICS_CODE", "Primary")</f>
        <v>445110 - Supermarkets and Other Grocery Retailers (except Convenience Retailers)</v>
      </c>
      <c r="L233" s="9" t="str">
        <f>_xll.SNL.Clients.Office.Excel.Functions.SPG(A233, "SP_TOPICTAG")</f>
        <v>Organic; Alternative Protein; Online Grocery</v>
      </c>
      <c r="M233" s="5">
        <f>_xll.SNL.Clients.Office.Excel.Functions.SPG(A233, "SP_PCT_SHARES_OWNED_ALL_INSTITUTIONS")</f>
        <v>95.95</v>
      </c>
      <c r="N233" s="9" t="str">
        <f>_xll.SNL.Clients.Office.Excel.Functions.SPG(A233, "RD_CREDIT_RATING_GLOBAL", "Issuer Credit Rating", "Local Currency LT|0")</f>
        <v/>
      </c>
      <c r="O233" s="9" t="str">
        <f>_xll.SNL.Clients.Office.Excel.Functions.SPG(A233, "RD_CWOL_GLOBAL", "Issuer Credit Rating", "Local Currency LT|0")</f>
        <v/>
      </c>
      <c r="P233" s="9" t="str">
        <f>_xll.SNL.Clients.Office.Excel.Functions.SPG(A233, "RD_RATING_ACTION_GLOBAL", "Issuer Credit Rating", "Local Currency LT|0")</f>
        <v/>
      </c>
      <c r="Q233" s="10" t="str">
        <f>_xll.SNL.Clients.Office.Excel.Functions.SPG(A233, "RD_LAST_REVIEW_DATE_GLOBAL", "Issuer Credit Rating", "Local Currency LT")</f>
        <v/>
      </c>
      <c r="R233" s="10" t="str">
        <f>_xll.SNL.Clients.Office.Excel.Functions.SPG(A233, "RD_CREDIT_RATING_DATE_GLOBAL", "Issuer Credit Rating", "Local Currency LT|0")</f>
        <v/>
      </c>
      <c r="S233" s="10" t="str">
        <f>_xll.SNL.Clients.Office.Excel.Functions.SPG(A233, "RD_CREDIT_WATCH_OUTLOOK_DATE_GLOBAL", "Issuer Credit Rating", "Local Currency LT|0")</f>
        <v/>
      </c>
    </row>
    <row r="234" spans="1:19">
      <c r="A234" s="12" t="s">
        <v>1268</v>
      </c>
      <c r="B234" s="10">
        <f>_xll.SNL.Clients.Office.Excel.Functions.SPG(A234,"SP_IPO_DATE")</f>
        <v>35732.041666666664</v>
      </c>
      <c r="C234" s="5">
        <f>_xll.SNL.Clients.Office.Excel.Functions.SPG(A234, "SP_VOLUME_AVG_WEEKLY_TO_SHARES_OUT", , "1M")</f>
        <v>5.4916631393791908</v>
      </c>
      <c r="D234" s="5">
        <f>_xll.SNL.Clients.Office.Excel.Functions.SPG(A234, "SP_VOLUME_AVG_WEEKLY_TO_SHARES_OUT", , "3M")</f>
        <v>5.1041332416654299</v>
      </c>
      <c r="E234" s="5">
        <f>_xll.SNL.Clients.Office.Excel.Functions.SPG(A234, "SP_VOLUME_AVG_DAILY_TO_1YR_AVG_DAILY", , "1M")</f>
        <v>106.29</v>
      </c>
      <c r="F234" s="5">
        <f>_xll.SNL.Clients.Office.Excel.Functions.SPG(A234, "SP_VOLUME_AVG_DAILY_TO_1YR_AVG_DAILY", , "3M")</f>
        <v>98.79</v>
      </c>
      <c r="G234" s="9" t="str">
        <f>_xll.SNL.Clients.Office.Excel.Functions.SPG(A234, "IQ_SECTOR")</f>
        <v>Consumer Discretionary</v>
      </c>
      <c r="H234" s="9" t="str">
        <f>_xll.SNL.Clients.Office.Excel.Functions.SPG(A234, "IQ_INDUSTRY_GROUP")</f>
        <v>Consumer Discretionary Distribution and Retail</v>
      </c>
      <c r="I234" s="9" t="str">
        <f>_xll.SNL.Clients.Office.Excel.Functions.SPG(A234, "IQ_INDUSTRY")</f>
        <v>Specialty Retail</v>
      </c>
      <c r="J234" s="9" t="str">
        <f>_xll.SNL.Clients.Office.Excel.Functions.SPG(A234, "IQ_PRIMARY_INDUSTRY")</f>
        <v>Automotive Retail</v>
      </c>
      <c r="K234" s="9" t="str">
        <f>_xll.SNL.Clients.Office.Excel.Functions.SPG(A234, "NAICS_CODE", "Primary")</f>
        <v>441 - Motor Vehicle and Parts Dealers</v>
      </c>
      <c r="L234" s="9" t="str">
        <f>_xll.SNL.Clients.Office.Excel.Functions.SPG(A234, "SP_TOPICTAG")</f>
        <v/>
      </c>
      <c r="M234" s="5">
        <f>_xll.SNL.Clients.Office.Excel.Functions.SPG(A234, "SP_PCT_SHARES_OWNED_ALL_INSTITUTIONS")</f>
        <v>107.09</v>
      </c>
      <c r="N234" s="9" t="str">
        <f>_xll.SNL.Clients.Office.Excel.Functions.SPG(A234, "RD_CREDIT_RATING_GLOBAL", "Issuer Credit Rating", "Local Currency LT|0")</f>
        <v>BB+</v>
      </c>
      <c r="O234" s="9" t="str">
        <f>_xll.SNL.Clients.Office.Excel.Functions.SPG(A234, "RD_CWOL_GLOBAL", "Issuer Credit Rating", "Local Currency LT|0")</f>
        <v>Stable</v>
      </c>
      <c r="P234" s="9" t="str">
        <f>_xll.SNL.Clients.Office.Excel.Functions.SPG(A234, "RD_RATING_ACTION_GLOBAL", "Issuer Credit Rating", "Local Currency LT|0")</f>
        <v>CreditWatch/Outlook (11/02/2020)</v>
      </c>
      <c r="Q234" s="10">
        <f>_xll.SNL.Clients.Office.Excel.Functions.SPG(A234, "RD_LAST_REVIEW_DATE_GLOBAL", "Issuer Credit Rating", "Local Currency LT")</f>
        <v>45586</v>
      </c>
      <c r="R234" s="10">
        <f>_xll.SNL.Clients.Office.Excel.Functions.SPG(A234, "RD_CREDIT_RATING_DATE_GLOBAL", "Issuer Credit Rating", "Local Currency LT|0")</f>
        <v>41557</v>
      </c>
      <c r="S234" s="10">
        <f>_xll.SNL.Clients.Office.Excel.Functions.SPG(A234, "RD_CREDIT_WATCH_OUTLOOK_DATE_GLOBAL", "Issuer Credit Rating", "Local Currency LT|0")</f>
        <v>44137</v>
      </c>
    </row>
    <row r="235" spans="1:19">
      <c r="A235" s="12" t="s">
        <v>1269</v>
      </c>
      <c r="B235" t="str">
        <f>_xll.SNL.Clients.Office.Excel.Functions.SPG(A235,"SP_IPO_DATE")</f>
        <v/>
      </c>
      <c r="C235" s="5">
        <f>_xll.SNL.Clients.Office.Excel.Functions.SPG(A235, "SP_VOLUME_AVG_WEEKLY_TO_SHARES_OUT", , "1M")</f>
        <v>10.344185241338371</v>
      </c>
      <c r="D235" s="5">
        <f>_xll.SNL.Clients.Office.Excel.Functions.SPG(A235, "SP_VOLUME_AVG_WEEKLY_TO_SHARES_OUT", , "3M")</f>
        <v>10.814245971373776</v>
      </c>
      <c r="E235" s="5">
        <f>_xll.SNL.Clients.Office.Excel.Functions.SPG(A235, "SP_VOLUME_AVG_DAILY_TO_1YR_AVG_DAILY", , "1M")</f>
        <v>91.59</v>
      </c>
      <c r="F235" s="5">
        <f>_xll.SNL.Clients.Office.Excel.Functions.SPG(A235, "SP_VOLUME_AVG_DAILY_TO_1YR_AVG_DAILY", , "3M")</f>
        <v>95.75</v>
      </c>
      <c r="G235" s="9" t="str">
        <f>_xll.SNL.Clients.Office.Excel.Functions.SPG(A235, "IQ_SECTOR")</f>
        <v>Consumer Discretionary</v>
      </c>
      <c r="H235" s="9" t="str">
        <f>_xll.SNL.Clients.Office.Excel.Functions.SPG(A235, "IQ_INDUSTRY_GROUP")</f>
        <v>Consumer Discretionary Distribution and Retail</v>
      </c>
      <c r="I235" s="9" t="str">
        <f>_xll.SNL.Clients.Office.Excel.Functions.SPG(A235, "IQ_INDUSTRY")</f>
        <v>Specialty Retail</v>
      </c>
      <c r="J235" s="9" t="str">
        <f>_xll.SNL.Clients.Office.Excel.Functions.SPG(A235, "IQ_PRIMARY_INDUSTRY")</f>
        <v>Apparel Retail</v>
      </c>
      <c r="K235" s="9" t="str">
        <f>_xll.SNL.Clients.Office.Excel.Functions.SPG(A235, "NAICS_CODE", "Primary")</f>
        <v>4581 - Clothing and Clothing Accessories Retailers</v>
      </c>
      <c r="L235" s="9" t="str">
        <f>_xll.SNL.Clients.Office.Excel.Functions.SPG(A235, "SP_TOPICTAG")</f>
        <v>Lifestyle; Social Media Advertising; Social Media Marketing; Ad Targeting; Video Advertising; Brand Marketing</v>
      </c>
      <c r="M235" s="5">
        <f>_xll.SNL.Clients.Office.Excel.Functions.SPG(A235, "SP_PCT_SHARES_OWNED_ALL_INSTITUTIONS")</f>
        <v>68.349999999999994</v>
      </c>
      <c r="N235" s="9" t="str">
        <f>_xll.SNL.Clients.Office.Excel.Functions.SPG(A235, "RD_CREDIT_RATING_GLOBAL", "Issuer Credit Rating", "Local Currency LT|0")</f>
        <v>NR</v>
      </c>
      <c r="O235" s="9" t="str">
        <f>_xll.SNL.Clients.Office.Excel.Functions.SPG(A235, "RD_CWOL_GLOBAL", "Issuer Credit Rating", "Local Currency LT|0")</f>
        <v>NR</v>
      </c>
      <c r="P235" s="9" t="str">
        <f>_xll.SNL.Clients.Office.Excel.Functions.SPG(A235, "RD_RATING_ACTION_GLOBAL", "Issuer Credit Rating", "Local Currency LT|0")</f>
        <v>Not Rated | CreditWatch/Outlook (09/28/2007)</v>
      </c>
      <c r="Q235" s="10" t="str">
        <f>_xll.SNL.Clients.Office.Excel.Functions.SPG(A235, "RD_LAST_REVIEW_DATE_GLOBAL", "Issuer Credit Rating", "Local Currency LT")</f>
        <v/>
      </c>
      <c r="R235" s="10">
        <f>_xll.SNL.Clients.Office.Excel.Functions.SPG(A235, "RD_CREDIT_RATING_DATE_GLOBAL", "Issuer Credit Rating", "Local Currency LT|0")</f>
        <v>39353</v>
      </c>
      <c r="S235" s="10">
        <f>_xll.SNL.Clients.Office.Excel.Functions.SPG(A235, "RD_CREDIT_WATCH_OUTLOOK_DATE_GLOBAL", "Issuer Credit Rating", "Local Currency LT|0")</f>
        <v>39353</v>
      </c>
    </row>
    <row r="236" spans="1:19">
      <c r="A236" s="12" t="s">
        <v>1270</v>
      </c>
      <c r="B236" t="str">
        <f>_xll.SNL.Clients.Office.Excel.Functions.SPG(A236,"SP_IPO_DATE")</f>
        <v/>
      </c>
      <c r="C236" s="5">
        <f>_xll.SNL.Clients.Office.Excel.Functions.SPG(A236, "SP_VOLUME_AVG_WEEKLY_TO_SHARES_OUT", , "1M")</f>
        <v>4.133415635239289</v>
      </c>
      <c r="D236" s="5">
        <f>_xll.SNL.Clients.Office.Excel.Functions.SPG(A236, "SP_VOLUME_AVG_WEEKLY_TO_SHARES_OUT", , "3M")</f>
        <v>3.3123233036714246</v>
      </c>
      <c r="E236" s="5">
        <f>_xll.SNL.Clients.Office.Excel.Functions.SPG(A236, "SP_VOLUME_AVG_DAILY_TO_1YR_AVG_DAILY", , "1M")</f>
        <v>143.29</v>
      </c>
      <c r="F236" s="5">
        <f>_xll.SNL.Clients.Office.Excel.Functions.SPG(A236, "SP_VOLUME_AVG_DAILY_TO_1YR_AVG_DAILY", , "3M")</f>
        <v>114.82</v>
      </c>
      <c r="G236" s="9" t="str">
        <f>_xll.SNL.Clients.Office.Excel.Functions.SPG(A236, "IQ_SECTOR")</f>
        <v>Materials</v>
      </c>
      <c r="H236" s="9" t="str">
        <f>_xll.SNL.Clients.Office.Excel.Functions.SPG(A236, "IQ_INDUSTRY_GROUP")</f>
        <v>Materials</v>
      </c>
      <c r="I236" s="9" t="str">
        <f>_xll.SNL.Clients.Office.Excel.Functions.SPG(A236, "IQ_INDUSTRY")</f>
        <v>Chemicals</v>
      </c>
      <c r="J236" s="9" t="str">
        <f>_xll.SNL.Clients.Office.Excel.Functions.SPG(A236, "IQ_PRIMARY_INDUSTRY")</f>
        <v>Specialty Chemicals</v>
      </c>
      <c r="K236" s="9" t="str">
        <f>_xll.SNL.Clients.Office.Excel.Functions.SPG(A236, "NAICS_CODE", "Primary")</f>
        <v>325520 - Adhesive Manufacturing</v>
      </c>
      <c r="L236" s="9" t="str">
        <f>_xll.SNL.Clients.Office.Excel.Functions.SPG(A236, "SP_TOPICTAG")</f>
        <v>Environmental Engineering; Data Protection; RegTech</v>
      </c>
      <c r="M236" s="5">
        <f>_xll.SNL.Clients.Office.Excel.Functions.SPG(A236, "SP_PCT_SHARES_OWNED_ALL_INSTITUTIONS")</f>
        <v>96.39</v>
      </c>
      <c r="N236" s="9" t="str">
        <f>_xll.SNL.Clients.Office.Excel.Functions.SPG(A236, "RD_CREDIT_RATING_GLOBAL", "Issuer Credit Rating", "Local Currency LT|0")</f>
        <v>BB</v>
      </c>
      <c r="O236" s="9" t="str">
        <f>_xll.SNL.Clients.Office.Excel.Functions.SPG(A236, "RD_CWOL_GLOBAL", "Issuer Credit Rating", "Local Currency LT|0")</f>
        <v>Stable</v>
      </c>
      <c r="P236" s="9" t="str">
        <f>_xll.SNL.Clients.Office.Excel.Functions.SPG(A236, "RD_RATING_ACTION_GLOBAL", "Issuer Credit Rating", "Local Currency LT|0")</f>
        <v>CreditWatch/Outlook (10/06/2020)</v>
      </c>
      <c r="Q236" s="10">
        <f>_xll.SNL.Clients.Office.Excel.Functions.SPG(A236, "RD_LAST_REVIEW_DATE_GLOBAL", "Issuer Credit Rating", "Local Currency LT")</f>
        <v>45519</v>
      </c>
      <c r="R236" s="10">
        <f>_xll.SNL.Clients.Office.Excel.Functions.SPG(A236, "RD_CREDIT_RATING_DATE_GLOBAL", "Issuer Credit Rating", "Local Currency LT|0")</f>
        <v>43934</v>
      </c>
      <c r="S236" s="10">
        <f>_xll.SNL.Clients.Office.Excel.Functions.SPG(A236, "RD_CREDIT_WATCH_OUTLOOK_DATE_GLOBAL", "Issuer Credit Rating", "Local Currency LT|0")</f>
        <v>44110</v>
      </c>
    </row>
    <row r="237" spans="1:19">
      <c r="A237" s="12" t="s">
        <v>1271</v>
      </c>
      <c r="B237" s="10">
        <f>_xll.SNL.Clients.Office.Excel.Functions.SPG(A237,"SP_IPO_DATE")</f>
        <v>41381</v>
      </c>
      <c r="C237" s="5">
        <f>_xll.SNL.Clients.Office.Excel.Functions.SPG(A237, "SP_VOLUME_AVG_WEEKLY_TO_SHARES_OUT", , "1M")</f>
        <v>4.4195410367423849</v>
      </c>
      <c r="D237" s="5">
        <f>_xll.SNL.Clients.Office.Excel.Functions.SPG(A237, "SP_VOLUME_AVG_WEEKLY_TO_SHARES_OUT", , "3M")</f>
        <v>5.0721707109264891</v>
      </c>
      <c r="E237" s="5">
        <f>_xll.SNL.Clients.Office.Excel.Functions.SPG(A237, "SP_VOLUME_AVG_DAILY_TO_1YR_AVG_DAILY", , "1M")</f>
        <v>97.58</v>
      </c>
      <c r="F237" s="5">
        <f>_xll.SNL.Clients.Office.Excel.Functions.SPG(A237, "SP_VOLUME_AVG_DAILY_TO_1YR_AVG_DAILY", , "3M")</f>
        <v>111.99</v>
      </c>
      <c r="G237" s="9" t="str">
        <f>_xll.SNL.Clients.Office.Excel.Functions.SPG(A237, "IQ_SECTOR")</f>
        <v>Financials</v>
      </c>
      <c r="H237" s="9" t="str">
        <f>_xll.SNL.Clients.Office.Excel.Functions.SPG(A237, "IQ_INDUSTRY_GROUP")</f>
        <v>Financial Services</v>
      </c>
      <c r="I237" s="9" t="str">
        <f>_xll.SNL.Clients.Office.Excel.Functions.SPG(A237, "IQ_INDUSTRY")</f>
        <v>Financial Services</v>
      </c>
      <c r="J237" s="9" t="str">
        <f>_xll.SNL.Clients.Office.Excel.Functions.SPG(A237, "IQ_PRIMARY_INDUSTRY")</f>
        <v>Specialized Finance</v>
      </c>
      <c r="K237" s="9" t="str">
        <f>_xll.SNL.Clients.Office.Excel.Functions.SPG(A237, "NAICS_CODE", "Primary")</f>
        <v>525990 - Other Financial Vehicles</v>
      </c>
      <c r="L237" s="9" t="str">
        <f>_xll.SNL.Clients.Office.Excel.Functions.SPG(A237, "SP_TOPICTAG")</f>
        <v>Clean Energy; Energy Efficiency; Energy Storage; Utility Scale Solar; Onshore and Offshore Wind</v>
      </c>
      <c r="M237" s="5">
        <f>_xll.SNL.Clients.Office.Excel.Functions.SPG(A237, "SP_PCT_SHARES_OWNED_ALL_INSTITUTIONS")</f>
        <v>101.65</v>
      </c>
      <c r="N237" s="9" t="str">
        <f>_xll.SNL.Clients.Office.Excel.Functions.SPG(A237, "RD_CREDIT_RATING_GLOBAL", "Issuer Credit Rating", "Local Currency LT|0")</f>
        <v>BB+</v>
      </c>
      <c r="O237" s="9" t="str">
        <f>_xll.SNL.Clients.Office.Excel.Functions.SPG(A237, "RD_CWOL_GLOBAL", "Issuer Credit Rating", "Local Currency LT|0")</f>
        <v>Positive</v>
      </c>
      <c r="P237" s="9" t="str">
        <f>_xll.SNL.Clients.Office.Excel.Functions.SPG(A237, "RD_RATING_ACTION_GLOBAL", "Issuer Credit Rating", "Local Currency LT|0")</f>
        <v>CreditWatch/Outlook (06/13/2024)</v>
      </c>
      <c r="Q237" s="10">
        <f>_xll.SNL.Clients.Office.Excel.Functions.SPG(A237, "RD_LAST_REVIEW_DATE_GLOBAL", "Issuer Credit Rating", "Local Currency LT")</f>
        <v>45456</v>
      </c>
      <c r="R237" s="10">
        <f>_xll.SNL.Clients.Office.Excel.Functions.SPG(A237, "RD_CREDIT_RATING_DATE_GLOBAL", "Issuer Credit Rating", "Local Currency LT|0")</f>
        <v>43626</v>
      </c>
      <c r="S237" s="10">
        <f>_xll.SNL.Clients.Office.Excel.Functions.SPG(A237, "RD_CREDIT_WATCH_OUTLOOK_DATE_GLOBAL", "Issuer Credit Rating", "Local Currency LT|0")</f>
        <v>45456</v>
      </c>
    </row>
    <row r="238" spans="1:19">
      <c r="A238" s="12" t="s">
        <v>1272</v>
      </c>
      <c r="B238" t="str">
        <f>_xll.SNL.Clients.Office.Excel.Functions.SPG(A238,"SP_IPO_DATE")</f>
        <v/>
      </c>
      <c r="C238" s="5">
        <f>_xll.SNL.Clients.Office.Excel.Functions.SPG(A238, "SP_VOLUME_AVG_WEEKLY_TO_SHARES_OUT", , "1M")</f>
        <v>6.6509671886957626</v>
      </c>
      <c r="D238" s="5">
        <f>_xll.SNL.Clients.Office.Excel.Functions.SPG(A238, "SP_VOLUME_AVG_WEEKLY_TO_SHARES_OUT", , "3M")</f>
        <v>7.6612505589149764</v>
      </c>
      <c r="E238" s="5">
        <f>_xll.SNL.Clients.Office.Excel.Functions.SPG(A238, "SP_VOLUME_AVG_DAILY_TO_1YR_AVG_DAILY", , "1M")</f>
        <v>63.69</v>
      </c>
      <c r="F238" s="5">
        <f>_xll.SNL.Clients.Office.Excel.Functions.SPG(A238, "SP_VOLUME_AVG_DAILY_TO_1YR_AVG_DAILY", , "3M")</f>
        <v>73.37</v>
      </c>
      <c r="G238" s="9" t="str">
        <f>_xll.SNL.Clients.Office.Excel.Functions.SPG(A238, "IQ_SECTOR")</f>
        <v>Consumer Discretionary</v>
      </c>
      <c r="H238" s="9" t="str">
        <f>_xll.SNL.Clients.Office.Excel.Functions.SPG(A238, "IQ_INDUSTRY_GROUP")</f>
        <v>Consumer Durables and Apparel</v>
      </c>
      <c r="I238" s="9" t="str">
        <f>_xll.SNL.Clients.Office.Excel.Functions.SPG(A238, "IQ_INDUSTRY")</f>
        <v>Textiles, Apparel and Luxury Goods</v>
      </c>
      <c r="J238" s="9" t="str">
        <f>_xll.SNL.Clients.Office.Excel.Functions.SPG(A238, "IQ_PRIMARY_INDUSTRY")</f>
        <v>Apparel, Accessories and Luxury Goods</v>
      </c>
      <c r="K238" s="9" t="str">
        <f>_xll.SNL.Clients.Office.Excel.Functions.SPG(A238, "NAICS_CODE", "Primary")</f>
        <v>315 - Apparel Manufacturing</v>
      </c>
      <c r="L238" s="9" t="str">
        <f>_xll.SNL.Clients.Office.Excel.Functions.SPG(A238, "SP_TOPICTAG")</f>
        <v>Lifestyle; Brand Marketing; Smart Clothing</v>
      </c>
      <c r="M238" s="5">
        <f>_xll.SNL.Clients.Office.Excel.Functions.SPG(A238, "SP_PCT_SHARES_OWNED_ALL_INSTITUTIONS")</f>
        <v>93.51</v>
      </c>
      <c r="N238" s="9" t="str">
        <f>_xll.SNL.Clients.Office.Excel.Functions.SPG(A238, "RD_CREDIT_RATING_GLOBAL", "Issuer Credit Rating", "Local Currency LT|0")</f>
        <v>B+</v>
      </c>
      <c r="O238" s="9" t="str">
        <f>_xll.SNL.Clients.Office.Excel.Functions.SPG(A238, "RD_CWOL_GLOBAL", "Issuer Credit Rating", "Local Currency LT|0")</f>
        <v>Stable</v>
      </c>
      <c r="P238" s="9" t="str">
        <f>_xll.SNL.Clients.Office.Excel.Functions.SPG(A238, "RD_RATING_ACTION_GLOBAL", "Issuer Credit Rating", "Local Currency LT|0")</f>
        <v>CreditWatch/Outlook (08/20/2024)</v>
      </c>
      <c r="Q238" s="10">
        <f>_xll.SNL.Clients.Office.Excel.Functions.SPG(A238, "RD_LAST_REVIEW_DATE_GLOBAL", "Issuer Credit Rating", "Local Currency LT")</f>
        <v>45527</v>
      </c>
      <c r="R238" s="10">
        <f>_xll.SNL.Clients.Office.Excel.Functions.SPG(A238, "RD_CREDIT_RATING_DATE_GLOBAL", "Issuer Credit Rating", "Local Currency LT|0")</f>
        <v>45159</v>
      </c>
      <c r="S238" s="10">
        <f>_xll.SNL.Clients.Office.Excel.Functions.SPG(A238, "RD_CREDIT_WATCH_OUTLOOK_DATE_GLOBAL", "Issuer Credit Rating", "Local Currency LT|0")</f>
        <v>45524</v>
      </c>
    </row>
    <row r="239" spans="1:19">
      <c r="A239" s="12" t="s">
        <v>1273</v>
      </c>
      <c r="B239" t="str">
        <f>_xll.SNL.Clients.Office.Excel.Functions.SPG(A239,"SP_IPO_DATE")</f>
        <v/>
      </c>
      <c r="C239" s="5">
        <f>_xll.SNL.Clients.Office.Excel.Functions.SPG(A239, "SP_VOLUME_AVG_WEEKLY_TO_SHARES_OUT", , "1M")</f>
        <v>3.0703385028419325</v>
      </c>
      <c r="D239" s="5">
        <f>_xll.SNL.Clients.Office.Excel.Functions.SPG(A239, "SP_VOLUME_AVG_WEEKLY_TO_SHARES_OUT", , "3M")</f>
        <v>3.2055984630154297</v>
      </c>
      <c r="E239" s="5">
        <f>_xll.SNL.Clients.Office.Excel.Functions.SPG(A239, "SP_VOLUME_AVG_DAILY_TO_1YR_AVG_DAILY", , "1M")</f>
        <v>83.89</v>
      </c>
      <c r="F239" s="5">
        <f>_xll.SNL.Clients.Office.Excel.Functions.SPG(A239, "SP_VOLUME_AVG_DAILY_TO_1YR_AVG_DAILY", , "3M")</f>
        <v>87.58</v>
      </c>
      <c r="G239" s="9" t="str">
        <f>_xll.SNL.Clients.Office.Excel.Functions.SPG(A239, "IQ_SECTOR")</f>
        <v>Financials</v>
      </c>
      <c r="H239" s="9" t="str">
        <f>_xll.SNL.Clients.Office.Excel.Functions.SPG(A239, "IQ_INDUSTRY_GROUP")</f>
        <v>Banks</v>
      </c>
      <c r="I239" s="9" t="str">
        <f>_xll.SNL.Clients.Office.Excel.Functions.SPG(A239, "IQ_INDUSTRY")</f>
        <v>Banks</v>
      </c>
      <c r="J239" s="9" t="str">
        <f>_xll.SNL.Clients.Office.Excel.Functions.SPG(A239, "IQ_PRIMARY_INDUSTRY")</f>
        <v>Regional Banks</v>
      </c>
      <c r="K239" s="9" t="str">
        <f>_xll.SNL.Clients.Office.Excel.Functions.SPG(A239, "NAICS_CODE", "Primary")</f>
        <v>522110 - Commercial Banking</v>
      </c>
      <c r="L239" s="9" t="str">
        <f>_xll.SNL.Clients.Office.Excel.Functions.SPG(A239, "SP_TOPICTAG")</f>
        <v>Consumer Lending</v>
      </c>
      <c r="M239" s="5">
        <f>_xll.SNL.Clients.Office.Excel.Functions.SPG(A239, "SP_PCT_SHARES_OWNED_ALL_INSTITUTIONS")</f>
        <v>90.72</v>
      </c>
      <c r="N239" s="9" t="str">
        <f>_xll.SNL.Clients.Office.Excel.Functions.SPG(A239, "RD_CREDIT_RATING_GLOBAL", "Issuer Credit Rating", "Local Currency LT|0")</f>
        <v/>
      </c>
      <c r="O239" s="9" t="str">
        <f>_xll.SNL.Clients.Office.Excel.Functions.SPG(A239, "RD_CWOL_GLOBAL", "Issuer Credit Rating", "Local Currency LT|0")</f>
        <v/>
      </c>
      <c r="P239" s="9" t="str">
        <f>_xll.SNL.Clients.Office.Excel.Functions.SPG(A239, "RD_RATING_ACTION_GLOBAL", "Issuer Credit Rating", "Local Currency LT|0")</f>
        <v/>
      </c>
      <c r="Q239" s="10" t="str">
        <f>_xll.SNL.Clients.Office.Excel.Functions.SPG(A239, "RD_LAST_REVIEW_DATE_GLOBAL", "Issuer Credit Rating", "Local Currency LT")</f>
        <v/>
      </c>
      <c r="R239" s="10" t="str">
        <f>_xll.SNL.Clients.Office.Excel.Functions.SPG(A239, "RD_CREDIT_RATING_DATE_GLOBAL", "Issuer Credit Rating", "Local Currency LT|0")</f>
        <v/>
      </c>
      <c r="S239" s="10" t="str">
        <f>_xll.SNL.Clients.Office.Excel.Functions.SPG(A239, "RD_CREDIT_WATCH_OUTLOOK_DATE_GLOBAL", "Issuer Credit Rating", "Local Currency LT|0")</f>
        <v/>
      </c>
    </row>
    <row r="240" spans="1:19">
      <c r="A240" s="12" t="s">
        <v>1274</v>
      </c>
      <c r="B240" t="str">
        <f>_xll.SNL.Clients.Office.Excel.Functions.SPG(A240,"SP_IPO_DATE")</f>
        <v/>
      </c>
      <c r="C240" s="5">
        <f>_xll.SNL.Clients.Office.Excel.Functions.SPG(A240, "SP_VOLUME_AVG_WEEKLY_TO_SHARES_OUT", , "1M")</f>
        <v>4.5751630637615159</v>
      </c>
      <c r="D240" s="5">
        <f>_xll.SNL.Clients.Office.Excel.Functions.SPG(A240, "SP_VOLUME_AVG_WEEKLY_TO_SHARES_OUT", , "3M")</f>
        <v>4.4518335320626328</v>
      </c>
      <c r="E240" s="5">
        <f>_xll.SNL.Clients.Office.Excel.Functions.SPG(A240, "SP_VOLUME_AVG_DAILY_TO_1YR_AVG_DAILY", , "1M")</f>
        <v>82.18</v>
      </c>
      <c r="F240" s="5">
        <f>_xll.SNL.Clients.Office.Excel.Functions.SPG(A240, "SP_VOLUME_AVG_DAILY_TO_1YR_AVG_DAILY", , "3M")</f>
        <v>79.97</v>
      </c>
      <c r="G240" s="9" t="str">
        <f>_xll.SNL.Clients.Office.Excel.Functions.SPG(A240, "IQ_SECTOR")</f>
        <v>Information Technology</v>
      </c>
      <c r="H240" s="9" t="str">
        <f>_xll.SNL.Clients.Office.Excel.Functions.SPG(A240, "IQ_INDUSTRY_GROUP")</f>
        <v>Technology Hardware and Equipment</v>
      </c>
      <c r="I240" s="9" t="str">
        <f>_xll.SNL.Clients.Office.Excel.Functions.SPG(A240, "IQ_INDUSTRY")</f>
        <v>Communications Equipment</v>
      </c>
      <c r="J240" s="9" t="str">
        <f>_xll.SNL.Clients.Office.Excel.Functions.SPG(A240, "IQ_PRIMARY_INDUSTRY")</f>
        <v>Communications Equipment</v>
      </c>
      <c r="K240" s="9" t="str">
        <f>_xll.SNL.Clients.Office.Excel.Functions.SPG(A240, "NAICS_CODE", "Primary")</f>
        <v>334220 - Radio and Television Broadcasting and Wireless Communications Equipment Manufacturing</v>
      </c>
      <c r="L240" s="9" t="str">
        <f>_xll.SNL.Clients.Office.Excel.Functions.SPG(A240, "SP_TOPICTAG")</f>
        <v>Video Streaming; Cloud Infrastructure; Cloud Storage; Streaming Media; Video-on-Demand Servers; Network Security; Content Creation</v>
      </c>
      <c r="M240" s="5">
        <f>_xll.SNL.Clients.Office.Excel.Functions.SPG(A240, "SP_PCT_SHARES_OWNED_ALL_INSTITUTIONS")</f>
        <v>93.78</v>
      </c>
      <c r="N240" s="9" t="str">
        <f>_xll.SNL.Clients.Office.Excel.Functions.SPG(A240, "RD_CREDIT_RATING_GLOBAL", "Issuer Credit Rating", "Local Currency LT|0")</f>
        <v/>
      </c>
      <c r="O240" s="9" t="str">
        <f>_xll.SNL.Clients.Office.Excel.Functions.SPG(A240, "RD_CWOL_GLOBAL", "Issuer Credit Rating", "Local Currency LT|0")</f>
        <v/>
      </c>
      <c r="P240" s="9" t="str">
        <f>_xll.SNL.Clients.Office.Excel.Functions.SPG(A240, "RD_RATING_ACTION_GLOBAL", "Issuer Credit Rating", "Local Currency LT|0")</f>
        <v/>
      </c>
      <c r="Q240" s="10" t="str">
        <f>_xll.SNL.Clients.Office.Excel.Functions.SPG(A240, "RD_LAST_REVIEW_DATE_GLOBAL", "Issuer Credit Rating", "Local Currency LT")</f>
        <v/>
      </c>
      <c r="R240" s="10" t="str">
        <f>_xll.SNL.Clients.Office.Excel.Functions.SPG(A240, "RD_CREDIT_RATING_DATE_GLOBAL", "Issuer Credit Rating", "Local Currency LT|0")</f>
        <v/>
      </c>
      <c r="S240" s="10" t="str">
        <f>_xll.SNL.Clients.Office.Excel.Functions.SPG(A240, "RD_CREDIT_WATCH_OUTLOOK_DATE_GLOBAL", "Issuer Credit Rating", "Local Currency LT|0")</f>
        <v/>
      </c>
    </row>
    <row r="241" spans="1:19">
      <c r="A241" s="12" t="s">
        <v>1275</v>
      </c>
      <c r="B241" s="10">
        <f>_xll.SNL.Clients.Office.Excel.Functions.SPG(A241,"SP_IPO_DATE")</f>
        <v>44061</v>
      </c>
      <c r="C241" s="5">
        <f>_xll.SNL.Clients.Office.Excel.Functions.SPG(A241, "SP_VOLUME_AVG_WEEKLY_TO_SHARES_OUT", , "1M")</f>
        <v>5.0117152174817106</v>
      </c>
      <c r="D241" s="5">
        <f>_xll.SNL.Clients.Office.Excel.Functions.SPG(A241, "SP_VOLUME_AVG_WEEKLY_TO_SHARES_OUT", , "3M")</f>
        <v>4.7214381593931467</v>
      </c>
      <c r="E241" s="5">
        <f>_xll.SNL.Clients.Office.Excel.Functions.SPG(A241, "SP_VOLUME_AVG_DAILY_TO_1YR_AVG_DAILY", , "1M")</f>
        <v>112.99</v>
      </c>
      <c r="F241" s="5">
        <f>_xll.SNL.Clients.Office.Excel.Functions.SPG(A241, "SP_VOLUME_AVG_DAILY_TO_1YR_AVG_DAILY", , "3M")</f>
        <v>106.44</v>
      </c>
      <c r="G241" s="9" t="str">
        <f>_xll.SNL.Clients.Office.Excel.Functions.SPG(A241, "IQ_SECTOR")</f>
        <v>Health Care</v>
      </c>
      <c r="H241" s="9" t="str">
        <f>_xll.SNL.Clients.Office.Excel.Functions.SPG(A241, "IQ_INDUSTRY_GROUP")</f>
        <v>Pharmaceuticals, Biotechnology and Life Sciences</v>
      </c>
      <c r="I241" s="9" t="str">
        <f>_xll.SNL.Clients.Office.Excel.Functions.SPG(A241, "IQ_INDUSTRY")</f>
        <v>Pharmaceuticals</v>
      </c>
      <c r="J241" s="9" t="str">
        <f>_xll.SNL.Clients.Office.Excel.Functions.SPG(A241, "IQ_PRIMARY_INDUSTRY")</f>
        <v>Pharmaceuticals</v>
      </c>
      <c r="K241" s="9" t="str">
        <f>_xll.SNL.Clients.Office.Excel.Functions.SPG(A241, "NAICS_CODE", "Primary")</f>
        <v>325412 - Pharmaceutical Preparation Manufacturing</v>
      </c>
      <c r="L241" s="9" t="str">
        <f>_xll.SNL.Clients.Office.Excel.Functions.SPG(A241, "SP_TOPICTAG")</f>
        <v>Neuroscience; Central Nervous System; Chronic Diseases; Genetic Disorder; Neurology; Obesity</v>
      </c>
      <c r="M241" s="5">
        <f>_xll.SNL.Clients.Office.Excel.Functions.SPG(A241, "SP_PCT_SHARES_OWNED_ALL_INSTITUTIONS")</f>
        <v>78.17</v>
      </c>
      <c r="N241" s="9" t="str">
        <f>_xll.SNL.Clients.Office.Excel.Functions.SPG(A241, "RD_CREDIT_RATING_GLOBAL", "Issuer Credit Rating", "Local Currency LT|0")</f>
        <v/>
      </c>
      <c r="O241" s="9" t="str">
        <f>_xll.SNL.Clients.Office.Excel.Functions.SPG(A241, "RD_CWOL_GLOBAL", "Issuer Credit Rating", "Local Currency LT|0")</f>
        <v/>
      </c>
      <c r="P241" s="9" t="str">
        <f>_xll.SNL.Clients.Office.Excel.Functions.SPG(A241, "RD_RATING_ACTION_GLOBAL", "Issuer Credit Rating", "Local Currency LT|0")</f>
        <v/>
      </c>
      <c r="Q241" s="10" t="str">
        <f>_xll.SNL.Clients.Office.Excel.Functions.SPG(A241, "RD_LAST_REVIEW_DATE_GLOBAL", "Issuer Credit Rating", "Local Currency LT")</f>
        <v/>
      </c>
      <c r="R241" s="10" t="str">
        <f>_xll.SNL.Clients.Office.Excel.Functions.SPG(A241, "RD_CREDIT_RATING_DATE_GLOBAL", "Issuer Credit Rating", "Local Currency LT|0")</f>
        <v/>
      </c>
      <c r="S241" s="10" t="str">
        <f>_xll.SNL.Clients.Office.Excel.Functions.SPG(A241, "RD_CREDIT_WATCH_OUTLOOK_DATE_GLOBAL", "Issuer Credit Rating", "Local Currency LT|0")</f>
        <v/>
      </c>
    </row>
    <row r="242" spans="1:19">
      <c r="A242" s="12" t="s">
        <v>1276</v>
      </c>
      <c r="B242" t="str">
        <f>_xll.SNL.Clients.Office.Excel.Functions.SPG(A242,"SP_IPO_DATE")</f>
        <v/>
      </c>
      <c r="C242" s="5">
        <f>_xll.SNL.Clients.Office.Excel.Functions.SPG(A242, "SP_VOLUME_AVG_WEEKLY_TO_SHARES_OUT", , "1M")</f>
        <v>4.5342817078156221</v>
      </c>
      <c r="D242" s="5">
        <f>_xll.SNL.Clients.Office.Excel.Functions.SPG(A242, "SP_VOLUME_AVG_WEEKLY_TO_SHARES_OUT", , "3M")</f>
        <v>3.3157130927322274</v>
      </c>
      <c r="E242" s="5">
        <f>_xll.SNL.Clients.Office.Excel.Functions.SPG(A242, "SP_VOLUME_AVG_DAILY_TO_1YR_AVG_DAILY", , "1M")</f>
        <v>141.54</v>
      </c>
      <c r="F242" s="5">
        <f>_xll.SNL.Clients.Office.Excel.Functions.SPG(A242, "SP_VOLUME_AVG_DAILY_TO_1YR_AVG_DAILY", , "3M")</f>
        <v>103.5</v>
      </c>
      <c r="G242" s="9" t="str">
        <f>_xll.SNL.Clients.Office.Excel.Functions.SPG(A242, "IQ_SECTOR")</f>
        <v>Materials</v>
      </c>
      <c r="H242" s="9" t="str">
        <f>_xll.SNL.Clients.Office.Excel.Functions.SPG(A242, "IQ_INDUSTRY_GROUP")</f>
        <v>Materials</v>
      </c>
      <c r="I242" s="9" t="str">
        <f>_xll.SNL.Clients.Office.Excel.Functions.SPG(A242, "IQ_INDUSTRY")</f>
        <v>Chemicals</v>
      </c>
      <c r="J242" s="9" t="str">
        <f>_xll.SNL.Clients.Office.Excel.Functions.SPG(A242, "IQ_PRIMARY_INDUSTRY")</f>
        <v>Commodity Chemicals</v>
      </c>
      <c r="K242" s="9" t="str">
        <f>_xll.SNL.Clients.Office.Excel.Functions.SPG(A242, "NAICS_CODE", "Primary")</f>
        <v>32518 - Other Basic Inorganic Chemical Manufacturing</v>
      </c>
      <c r="L242" s="9" t="str">
        <f>_xll.SNL.Clients.Office.Excel.Functions.SPG(A242, "SP_TOPICTAG")</f>
        <v>Environmental Engineering; Disposal and Recycling; Water Purification; Nutraceutical</v>
      </c>
      <c r="M242" s="5">
        <f>_xll.SNL.Clients.Office.Excel.Functions.SPG(A242, "SP_PCT_SHARES_OWNED_ALL_INSTITUTIONS")</f>
        <v>69.59</v>
      </c>
      <c r="N242" s="9" t="str">
        <f>_xll.SNL.Clients.Office.Excel.Functions.SPG(A242, "RD_CREDIT_RATING_GLOBAL", "Issuer Credit Rating", "Local Currency LT|0")</f>
        <v/>
      </c>
      <c r="O242" s="9" t="str">
        <f>_xll.SNL.Clients.Office.Excel.Functions.SPG(A242, "RD_CWOL_GLOBAL", "Issuer Credit Rating", "Local Currency LT|0")</f>
        <v/>
      </c>
      <c r="P242" s="9" t="str">
        <f>_xll.SNL.Clients.Office.Excel.Functions.SPG(A242, "RD_RATING_ACTION_GLOBAL", "Issuer Credit Rating", "Local Currency LT|0")</f>
        <v/>
      </c>
      <c r="Q242" s="10" t="str">
        <f>_xll.SNL.Clients.Office.Excel.Functions.SPG(A242, "RD_LAST_REVIEW_DATE_GLOBAL", "Issuer Credit Rating", "Local Currency LT")</f>
        <v/>
      </c>
      <c r="R242" s="10" t="str">
        <f>_xll.SNL.Clients.Office.Excel.Functions.SPG(A242, "RD_CREDIT_RATING_DATE_GLOBAL", "Issuer Credit Rating", "Local Currency LT|0")</f>
        <v/>
      </c>
      <c r="S242" s="10" t="str">
        <f>_xll.SNL.Clients.Office.Excel.Functions.SPG(A242, "RD_CREDIT_WATCH_OUTLOOK_DATE_GLOBAL", "Issuer Credit Rating", "Local Currency LT|0")</f>
        <v/>
      </c>
    </row>
    <row r="243" spans="1:19">
      <c r="A243" s="12" t="s">
        <v>1277</v>
      </c>
      <c r="B243" s="10">
        <f>_xll.SNL.Clients.Office.Excel.Functions.SPG(A243,"SP_IPO_DATE")</f>
        <v>44266</v>
      </c>
      <c r="C243" s="5">
        <f>_xll.SNL.Clients.Office.Excel.Functions.SPG(A243, "SP_VOLUME_AVG_WEEKLY_TO_SHARES_OUT", , "1M")</f>
        <v>3.4751116806825779</v>
      </c>
      <c r="D243" s="5">
        <f>_xll.SNL.Clients.Office.Excel.Functions.SPG(A243, "SP_VOLUME_AVG_WEEKLY_TO_SHARES_OUT", , "3M")</f>
        <v>4.2137199871432873</v>
      </c>
      <c r="E243" s="5">
        <f>_xll.SNL.Clients.Office.Excel.Functions.SPG(A243, "SP_VOLUME_AVG_DAILY_TO_1YR_AVG_DAILY", , "1M")</f>
        <v>94.98</v>
      </c>
      <c r="F243" s="5">
        <f>_xll.SNL.Clients.Office.Excel.Functions.SPG(A243, "SP_VOLUME_AVG_DAILY_TO_1YR_AVG_DAILY", , "3M")</f>
        <v>115.17</v>
      </c>
      <c r="G243" s="9" t="str">
        <f>_xll.SNL.Clients.Office.Excel.Functions.SPG(A243, "IQ_SECTOR")</f>
        <v>Industrials</v>
      </c>
      <c r="H243" s="9" t="str">
        <f>_xll.SNL.Clients.Office.Excel.Functions.SPG(A243, "IQ_INDUSTRY_GROUP")</f>
        <v>Capital Goods</v>
      </c>
      <c r="I243" s="9" t="str">
        <f>_xll.SNL.Clients.Office.Excel.Functions.SPG(A243, "IQ_INDUSTRY")</f>
        <v>Building Products</v>
      </c>
      <c r="J243" s="9" t="str">
        <f>_xll.SNL.Clients.Office.Excel.Functions.SPG(A243, "IQ_PRIMARY_INDUSTRY")</f>
        <v>Building Products</v>
      </c>
      <c r="K243" s="9" t="str">
        <f>_xll.SNL.Clients.Office.Excel.Functions.SPG(A243, "NAICS_CODE", "Primary")</f>
        <v>33992 - Sporting and Athletic Goods Manufacturing</v>
      </c>
      <c r="L243" s="9" t="str">
        <f>_xll.SNL.Clients.Office.Excel.Functions.SPG(A243, "SP_TOPICTAG")</f>
        <v>Industrial Automation; Smart Building; Smart Cities; Process Automation; Artificial Intelligence</v>
      </c>
      <c r="M243" s="5">
        <f>_xll.SNL.Clients.Office.Excel.Functions.SPG(A243, "SP_PCT_SHARES_OWNED_ALL_INSTITUTIONS")</f>
        <v>91.6</v>
      </c>
      <c r="N243" s="9" t="str">
        <f>_xll.SNL.Clients.Office.Excel.Functions.SPG(A243, "RD_CREDIT_RATING_GLOBAL", "Issuer Credit Rating", "Local Currency LT|0")</f>
        <v>BB</v>
      </c>
      <c r="O243" s="9" t="str">
        <f>_xll.SNL.Clients.Office.Excel.Functions.SPG(A243, "RD_CWOL_GLOBAL", "Issuer Credit Rating", "Local Currency LT|0")</f>
        <v>Stable</v>
      </c>
      <c r="P243" s="9" t="str">
        <f>_xll.SNL.Clients.Office.Excel.Functions.SPG(A243, "RD_RATING_ACTION_GLOBAL", "Issuer Credit Rating", "Local Currency LT|0")</f>
        <v>CreditWatch/Outlook (11/07/2024)</v>
      </c>
      <c r="Q243" s="10">
        <f>_xll.SNL.Clients.Office.Excel.Functions.SPG(A243, "RD_LAST_REVIEW_DATE_GLOBAL", "Issuer Credit Rating", "Local Currency LT")</f>
        <v>45603</v>
      </c>
      <c r="R243" s="10">
        <f>_xll.SNL.Clients.Office.Excel.Functions.SPG(A243, "RD_CREDIT_RATING_DATE_GLOBAL", "Issuer Credit Rating", "Local Currency LT|0")</f>
        <v>44700</v>
      </c>
      <c r="S243" s="10">
        <f>_xll.SNL.Clients.Office.Excel.Functions.SPG(A243, "RD_CREDIT_WATCH_OUTLOOK_DATE_GLOBAL", "Issuer Credit Rating", "Local Currency LT|0")</f>
        <v>45603</v>
      </c>
    </row>
    <row r="244" spans="1:19">
      <c r="A244" s="12" t="s">
        <v>1278</v>
      </c>
      <c r="B244" s="10">
        <f>_xll.SNL.Clients.Office.Excel.Functions.SPG(A244,"SP_IPO_DATE")</f>
        <v>39653</v>
      </c>
      <c r="C244" s="5">
        <f>_xll.SNL.Clients.Office.Excel.Functions.SPG(A244, "SP_VOLUME_AVG_WEEKLY_TO_SHARES_OUT", , "1M")</f>
        <v>4.4727601804131023</v>
      </c>
      <c r="D244" s="5">
        <f>_xll.SNL.Clients.Office.Excel.Functions.SPG(A244, "SP_VOLUME_AVG_WEEKLY_TO_SHARES_OUT", , "3M")</f>
        <v>6.0393561602265207</v>
      </c>
      <c r="E244" s="5">
        <f>_xll.SNL.Clients.Office.Excel.Functions.SPG(A244, "SP_VOLUME_AVG_DAILY_TO_1YR_AVG_DAILY", , "1M")</f>
        <v>64.599999999999994</v>
      </c>
      <c r="F244" s="5">
        <f>_xll.SNL.Clients.Office.Excel.Functions.SPG(A244, "SP_VOLUME_AVG_DAILY_TO_1YR_AVG_DAILY", , "3M")</f>
        <v>87.22</v>
      </c>
      <c r="G244" s="9" t="str">
        <f>_xll.SNL.Clients.Office.Excel.Functions.SPG(A244, "IQ_SECTOR")</f>
        <v>Financials</v>
      </c>
      <c r="H244" s="9" t="str">
        <f>_xll.SNL.Clients.Office.Excel.Functions.SPG(A244, "IQ_INDUSTRY_GROUP")</f>
        <v>Insurance</v>
      </c>
      <c r="I244" s="9" t="str">
        <f>_xll.SNL.Clients.Office.Excel.Functions.SPG(A244, "IQ_INDUSTRY")</f>
        <v>Insurance</v>
      </c>
      <c r="J244" s="9" t="str">
        <f>_xll.SNL.Clients.Office.Excel.Functions.SPG(A244, "IQ_PRIMARY_INDUSTRY")</f>
        <v>Property and Casualty Insurance</v>
      </c>
      <c r="K244" s="9" t="str">
        <f>_xll.SNL.Clients.Office.Excel.Functions.SPG(A244, "NAICS_CODE", "Primary")</f>
        <v>524126 - Direct Property and Casualty Insurance Carriers</v>
      </c>
      <c r="L244" s="9" t="str">
        <f>_xll.SNL.Clients.Office.Excel.Functions.SPG(A244, "SP_TOPICTAG")</f>
        <v>Anti-Fraud; Insurtech; Mobile Development Tools; RegTech</v>
      </c>
      <c r="M244" s="5">
        <f>_xll.SNL.Clients.Office.Excel.Functions.SPG(A244, "SP_PCT_SHARES_OWNED_ALL_INSTITUTIONS")</f>
        <v>77.37</v>
      </c>
      <c r="N244" s="9" t="str">
        <f>_xll.SNL.Clients.Office.Excel.Functions.SPG(A244, "RD_CREDIT_RATING_GLOBAL", "Issuer Credit Rating", "Local Currency LT|0")</f>
        <v/>
      </c>
      <c r="O244" s="9" t="str">
        <f>_xll.SNL.Clients.Office.Excel.Functions.SPG(A244, "RD_CWOL_GLOBAL", "Issuer Credit Rating", "Local Currency LT|0")</f>
        <v/>
      </c>
      <c r="P244" s="9" t="str">
        <f>_xll.SNL.Clients.Office.Excel.Functions.SPG(A244, "RD_RATING_ACTION_GLOBAL", "Issuer Credit Rating", "Local Currency LT|0")</f>
        <v/>
      </c>
      <c r="Q244" s="10" t="str">
        <f>_xll.SNL.Clients.Office.Excel.Functions.SPG(A244, "RD_LAST_REVIEW_DATE_GLOBAL", "Issuer Credit Rating", "Local Currency LT")</f>
        <v/>
      </c>
      <c r="R244" s="10" t="str">
        <f>_xll.SNL.Clients.Office.Excel.Functions.SPG(A244, "RD_CREDIT_RATING_DATE_GLOBAL", "Issuer Credit Rating", "Local Currency LT|0")</f>
        <v/>
      </c>
      <c r="S244" s="10" t="str">
        <f>_xll.SNL.Clients.Office.Excel.Functions.SPG(A244, "RD_CREDIT_WATCH_OUTLOOK_DATE_GLOBAL", "Issuer Credit Rating", "Local Currency LT|0")</f>
        <v/>
      </c>
    </row>
    <row r="245" spans="1:19">
      <c r="A245" s="12" t="s">
        <v>1279</v>
      </c>
      <c r="B245" t="str">
        <f>_xll.SNL.Clients.Office.Excel.Functions.SPG(A245,"SP_IPO_DATE")</f>
        <v/>
      </c>
      <c r="C245" s="5">
        <f>_xll.SNL.Clients.Office.Excel.Functions.SPG(A245, "SP_VOLUME_AVG_WEEKLY_TO_SHARES_OUT", , "1M")</f>
        <v>2.6334928719949584</v>
      </c>
      <c r="D245" s="5">
        <f>_xll.SNL.Clients.Office.Excel.Functions.SPG(A245, "SP_VOLUME_AVG_WEEKLY_TO_SHARES_OUT", , "3M")</f>
        <v>2.7496588461782783</v>
      </c>
      <c r="E245" s="5">
        <f>_xll.SNL.Clients.Office.Excel.Functions.SPG(A245, "SP_VOLUME_AVG_DAILY_TO_1YR_AVG_DAILY", , "1M")</f>
        <v>81.84</v>
      </c>
      <c r="F245" s="5">
        <f>_xll.SNL.Clients.Office.Excel.Functions.SPG(A245, "SP_VOLUME_AVG_DAILY_TO_1YR_AVG_DAILY", , "3M")</f>
        <v>85.45</v>
      </c>
      <c r="G245" s="9" t="str">
        <f>_xll.SNL.Clients.Office.Excel.Functions.SPG(A245, "IQ_SECTOR")</f>
        <v>Industrials</v>
      </c>
      <c r="H245" s="9" t="str">
        <f>_xll.SNL.Clients.Office.Excel.Functions.SPG(A245, "IQ_INDUSTRY_GROUP")</f>
        <v>Commercial and Professional Services</v>
      </c>
      <c r="I245" s="9" t="str">
        <f>_xll.SNL.Clients.Office.Excel.Functions.SPG(A245, "IQ_INDUSTRY")</f>
        <v>Commercial Services and Supplies</v>
      </c>
      <c r="J245" s="9" t="str">
        <f>_xll.SNL.Clients.Office.Excel.Functions.SPG(A245, "IQ_PRIMARY_INDUSTRY")</f>
        <v>Diversified Support Services</v>
      </c>
      <c r="K245" s="9" t="str">
        <f>_xll.SNL.Clients.Office.Excel.Functions.SPG(A245, "NAICS_CODE", "Primary")</f>
        <v>561790 - Other Services to Buildings and Dwellings</v>
      </c>
      <c r="L245" s="9" t="str">
        <f>_xll.SNL.Clients.Office.Excel.Functions.SPG(A245, "SP_TOPICTAG")</f>
        <v>Assisted Living</v>
      </c>
      <c r="M245" s="5">
        <f>_xll.SNL.Clients.Office.Excel.Functions.SPG(A245, "SP_PCT_SHARES_OWNED_ALL_INSTITUTIONS")</f>
        <v>97.09</v>
      </c>
      <c r="N245" s="9" t="str">
        <f>_xll.SNL.Clients.Office.Excel.Functions.SPG(A245, "RD_CREDIT_RATING_GLOBAL", "Issuer Credit Rating", "Local Currency LT|0")</f>
        <v/>
      </c>
      <c r="O245" s="9" t="str">
        <f>_xll.SNL.Clients.Office.Excel.Functions.SPG(A245, "RD_CWOL_GLOBAL", "Issuer Credit Rating", "Local Currency LT|0")</f>
        <v/>
      </c>
      <c r="P245" s="9" t="str">
        <f>_xll.SNL.Clients.Office.Excel.Functions.SPG(A245, "RD_RATING_ACTION_GLOBAL", "Issuer Credit Rating", "Local Currency LT|0")</f>
        <v/>
      </c>
      <c r="Q245" s="10" t="str">
        <f>_xll.SNL.Clients.Office.Excel.Functions.SPG(A245, "RD_LAST_REVIEW_DATE_GLOBAL", "Issuer Credit Rating", "Local Currency LT")</f>
        <v/>
      </c>
      <c r="R245" s="10" t="str">
        <f>_xll.SNL.Clients.Office.Excel.Functions.SPG(A245, "RD_CREDIT_RATING_DATE_GLOBAL", "Issuer Credit Rating", "Local Currency LT|0")</f>
        <v/>
      </c>
      <c r="S245" s="10" t="str">
        <f>_xll.SNL.Clients.Office.Excel.Functions.SPG(A245, "RD_CREDIT_WATCH_OUTLOOK_DATE_GLOBAL", "Issuer Credit Rating", "Local Currency LT|0")</f>
        <v/>
      </c>
    </row>
    <row r="246" spans="1:19">
      <c r="A246" s="12" t="s">
        <v>1280</v>
      </c>
      <c r="B246" s="10">
        <f>_xll.SNL.Clients.Office.Excel.Functions.SPG(A246,"SP_IPO_DATE")</f>
        <v>36626</v>
      </c>
      <c r="C246" s="5">
        <f>_xll.SNL.Clients.Office.Excel.Functions.SPG(A246, "SP_VOLUME_AVG_WEEKLY_TO_SHARES_OUT", , "1M")</f>
        <v>1.8936343324637042</v>
      </c>
      <c r="D246" s="5">
        <f>_xll.SNL.Clients.Office.Excel.Functions.SPG(A246, "SP_VOLUME_AVG_WEEKLY_TO_SHARES_OUT", , "3M")</f>
        <v>2.0945250346998785</v>
      </c>
      <c r="E246" s="5">
        <f>_xll.SNL.Clients.Office.Excel.Functions.SPG(A246, "SP_VOLUME_AVG_DAILY_TO_1YR_AVG_DAILY", , "1M")</f>
        <v>94.15</v>
      </c>
      <c r="F246" s="5">
        <f>_xll.SNL.Clients.Office.Excel.Functions.SPG(A246, "SP_VOLUME_AVG_DAILY_TO_1YR_AVG_DAILY", , "3M")</f>
        <v>104.14</v>
      </c>
      <c r="G246" s="9" t="str">
        <f>_xll.SNL.Clients.Office.Excel.Functions.SPG(A246, "IQ_SECTOR")</f>
        <v>Health Care</v>
      </c>
      <c r="H246" s="9" t="str">
        <f>_xll.SNL.Clients.Office.Excel.Functions.SPG(A246, "IQ_INDUSTRY_GROUP")</f>
        <v>Health Care Equipment and Services</v>
      </c>
      <c r="I246" s="9" t="str">
        <f>_xll.SNL.Clients.Office.Excel.Functions.SPG(A246, "IQ_INDUSTRY")</f>
        <v>Health Care Technology</v>
      </c>
      <c r="J246" s="9" t="str">
        <f>_xll.SNL.Clients.Office.Excel.Functions.SPG(A246, "IQ_PRIMARY_INDUSTRY")</f>
        <v>Health Care Technology</v>
      </c>
      <c r="K246" s="9" t="str">
        <f>_xll.SNL.Clients.Office.Excel.Functions.SPG(A246, "NAICS_CODE", "Primary")</f>
        <v>513210 - Software Publishers</v>
      </c>
      <c r="L246" s="9" t="str">
        <f>_xll.SNL.Clients.Office.Excel.Functions.SPG(A246, "SP_TOPICTAG")</f>
        <v>Software Development; E-learning; IaaS (Infrastructure as a Service); Cloud Infrastructure; Process Automation; Artificial Intelligence</v>
      </c>
      <c r="M246" s="5">
        <f>_xll.SNL.Clients.Office.Excel.Functions.SPG(A246, "SP_PCT_SHARES_OWNED_ALL_INSTITUTIONS")</f>
        <v>75.45</v>
      </c>
      <c r="N246" s="9" t="str">
        <f>_xll.SNL.Clients.Office.Excel.Functions.SPG(A246, "RD_CREDIT_RATING_GLOBAL", "Issuer Credit Rating", "Local Currency LT|0")</f>
        <v/>
      </c>
      <c r="O246" s="9" t="str">
        <f>_xll.SNL.Clients.Office.Excel.Functions.SPG(A246, "RD_CWOL_GLOBAL", "Issuer Credit Rating", "Local Currency LT|0")</f>
        <v/>
      </c>
      <c r="P246" s="9" t="str">
        <f>_xll.SNL.Clients.Office.Excel.Functions.SPG(A246, "RD_RATING_ACTION_GLOBAL", "Issuer Credit Rating", "Local Currency LT|0")</f>
        <v/>
      </c>
      <c r="Q246" s="10" t="str">
        <f>_xll.SNL.Clients.Office.Excel.Functions.SPG(A246, "RD_LAST_REVIEW_DATE_GLOBAL", "Issuer Credit Rating", "Local Currency LT")</f>
        <v/>
      </c>
      <c r="R246" s="10" t="str">
        <f>_xll.SNL.Clients.Office.Excel.Functions.SPG(A246, "RD_CREDIT_RATING_DATE_GLOBAL", "Issuer Credit Rating", "Local Currency LT|0")</f>
        <v/>
      </c>
      <c r="S246" s="10" t="str">
        <f>_xll.SNL.Clients.Office.Excel.Functions.SPG(A246, "RD_CREDIT_WATCH_OUTLOOK_DATE_GLOBAL", "Issuer Credit Rating", "Local Currency LT|0")</f>
        <v/>
      </c>
    </row>
    <row r="247" spans="1:19">
      <c r="A247" s="12" t="s">
        <v>1281</v>
      </c>
      <c r="B247" t="str">
        <f>_xll.SNL.Clients.Office.Excel.Functions.SPG(A247,"SP_IPO_DATE")</f>
        <v/>
      </c>
      <c r="C247" s="5">
        <f>_xll.SNL.Clients.Office.Excel.Functions.SPG(A247, "SP_VOLUME_AVG_WEEKLY_TO_SHARES_OUT", , "1M")</f>
        <v>2.9459630335150906</v>
      </c>
      <c r="D247" s="5">
        <f>_xll.SNL.Clients.Office.Excel.Functions.SPG(A247, "SP_VOLUME_AVG_WEEKLY_TO_SHARES_OUT", , "3M")</f>
        <v>2.695055008259764</v>
      </c>
      <c r="E247" s="5">
        <f>_xll.SNL.Clients.Office.Excel.Functions.SPG(A247, "SP_VOLUME_AVG_DAILY_TO_1YR_AVG_DAILY", , "1M")</f>
        <v>122.99</v>
      </c>
      <c r="F247" s="5">
        <f>_xll.SNL.Clients.Office.Excel.Functions.SPG(A247, "SP_VOLUME_AVG_DAILY_TO_1YR_AVG_DAILY", , "3M")</f>
        <v>112.51</v>
      </c>
      <c r="G247" s="9" t="str">
        <f>_xll.SNL.Clients.Office.Excel.Functions.SPG(A247, "IQ_SECTOR")</f>
        <v>Industrials</v>
      </c>
      <c r="H247" s="9" t="str">
        <f>_xll.SNL.Clients.Office.Excel.Functions.SPG(A247, "IQ_INDUSTRY_GROUP")</f>
        <v>Transportation</v>
      </c>
      <c r="I247" s="9" t="str">
        <f>_xll.SNL.Clients.Office.Excel.Functions.SPG(A247, "IQ_INDUSTRY")</f>
        <v>Ground Transportation</v>
      </c>
      <c r="J247" s="9" t="str">
        <f>_xll.SNL.Clients.Office.Excel.Functions.SPG(A247, "IQ_PRIMARY_INDUSTRY")</f>
        <v>Cargo Ground Transportation</v>
      </c>
      <c r="K247" s="9" t="str">
        <f>_xll.SNL.Clients.Office.Excel.Functions.SPG(A247, "NAICS_CODE", "Primary")</f>
        <v>484121 - General Freight Trucking, Long-Distance, Truckload</v>
      </c>
      <c r="L247" s="9" t="str">
        <f>_xll.SNL.Clients.Office.Excel.Functions.SPG(A247, "SP_TOPICTAG")</f>
        <v>Fleet Management; Freight Service</v>
      </c>
      <c r="M247" s="5">
        <f>_xll.SNL.Clients.Office.Excel.Functions.SPG(A247, "SP_PCT_SHARES_OWNED_ALL_INSTITUTIONS")</f>
        <v>51.5</v>
      </c>
      <c r="N247" s="9" t="str">
        <f>_xll.SNL.Clients.Office.Excel.Functions.SPG(A247, "RD_CREDIT_RATING_GLOBAL", "Issuer Credit Rating", "Local Currency LT|0")</f>
        <v/>
      </c>
      <c r="O247" s="9" t="str">
        <f>_xll.SNL.Clients.Office.Excel.Functions.SPG(A247, "RD_CWOL_GLOBAL", "Issuer Credit Rating", "Local Currency LT|0")</f>
        <v/>
      </c>
      <c r="P247" s="9" t="str">
        <f>_xll.SNL.Clients.Office.Excel.Functions.SPG(A247, "RD_RATING_ACTION_GLOBAL", "Issuer Credit Rating", "Local Currency LT|0")</f>
        <v/>
      </c>
      <c r="Q247" s="10" t="str">
        <f>_xll.SNL.Clients.Office.Excel.Functions.SPG(A247, "RD_LAST_REVIEW_DATE_GLOBAL", "Issuer Credit Rating", "Local Currency LT")</f>
        <v/>
      </c>
      <c r="R247" s="10" t="str">
        <f>_xll.SNL.Clients.Office.Excel.Functions.SPG(A247, "RD_CREDIT_RATING_DATE_GLOBAL", "Issuer Credit Rating", "Local Currency LT|0")</f>
        <v/>
      </c>
      <c r="S247" s="10" t="str">
        <f>_xll.SNL.Clients.Office.Excel.Functions.SPG(A247, "RD_CREDIT_WATCH_OUTLOOK_DATE_GLOBAL", "Issuer Credit Rating", "Local Currency LT|0")</f>
        <v/>
      </c>
    </row>
    <row r="248" spans="1:19">
      <c r="A248" s="12" t="s">
        <v>1282</v>
      </c>
      <c r="B248" s="10">
        <f>_xll.SNL.Clients.Office.Excel.Functions.SPG(A248,"SP_IPO_DATE")</f>
        <v>36277</v>
      </c>
      <c r="C248" s="5">
        <f>_xll.SNL.Clients.Office.Excel.Functions.SPG(A248, "SP_VOLUME_AVG_WEEKLY_TO_SHARES_OUT", , "1M")</f>
        <v>2.5863634688923254</v>
      </c>
      <c r="D248" s="5">
        <f>_xll.SNL.Clients.Office.Excel.Functions.SPG(A248, "SP_VOLUME_AVG_WEEKLY_TO_SHARES_OUT", , "3M")</f>
        <v>3.3319649421799671</v>
      </c>
      <c r="E248" s="5">
        <f>_xll.SNL.Clients.Office.Excel.Functions.SPG(A248, "SP_VOLUME_AVG_DAILY_TO_1YR_AVG_DAILY", , "1M")</f>
        <v>69.760000000000005</v>
      </c>
      <c r="F248" s="5">
        <f>_xll.SNL.Clients.Office.Excel.Functions.SPG(A248, "SP_VOLUME_AVG_DAILY_TO_1YR_AVG_DAILY", , "3M")</f>
        <v>89.87</v>
      </c>
      <c r="G248" s="9" t="str">
        <f>_xll.SNL.Clients.Office.Excel.Functions.SPG(A248, "IQ_SECTOR")</f>
        <v>Industrials</v>
      </c>
      <c r="H248" s="9" t="str">
        <f>_xll.SNL.Clients.Office.Excel.Functions.SPG(A248, "IQ_INDUSTRY_GROUP")</f>
        <v>Commercial and Professional Services</v>
      </c>
      <c r="I248" s="9" t="str">
        <f>_xll.SNL.Clients.Office.Excel.Functions.SPG(A248, "IQ_INDUSTRY")</f>
        <v>Professional Services</v>
      </c>
      <c r="J248" s="9" t="str">
        <f>_xll.SNL.Clients.Office.Excel.Functions.SPG(A248, "IQ_PRIMARY_INDUSTRY")</f>
        <v>Human Resource and Employment Services</v>
      </c>
      <c r="K248" s="9" t="str">
        <f>_xll.SNL.Clients.Office.Excel.Functions.SPG(A248, "NAICS_CODE", "Primary")</f>
        <v>561311 - Employment Placement Agencies</v>
      </c>
      <c r="L248" s="9" t="str">
        <f>_xll.SNL.Clients.Office.Excel.Functions.SPG(A248, "SP_TOPICTAG")</f>
        <v>Virtual Workforce; Employee Benefits; Social Recruiting</v>
      </c>
      <c r="M248" s="5">
        <f>_xll.SNL.Clients.Office.Excel.Functions.SPG(A248, "SP_PCT_SHARES_OWNED_ALL_INSTITUTIONS")</f>
        <v>87.83</v>
      </c>
      <c r="N248" s="9" t="str">
        <f>_xll.SNL.Clients.Office.Excel.Functions.SPG(A248, "RD_CREDIT_RATING_GLOBAL", "Issuer Credit Rating", "Local Currency LT|0")</f>
        <v/>
      </c>
      <c r="O248" s="9" t="str">
        <f>_xll.SNL.Clients.Office.Excel.Functions.SPG(A248, "RD_CWOL_GLOBAL", "Issuer Credit Rating", "Local Currency LT|0")</f>
        <v/>
      </c>
      <c r="P248" s="9" t="str">
        <f>_xll.SNL.Clients.Office.Excel.Functions.SPG(A248, "RD_RATING_ACTION_GLOBAL", "Issuer Credit Rating", "Local Currency LT|0")</f>
        <v/>
      </c>
      <c r="Q248" s="10" t="str">
        <f>_xll.SNL.Clients.Office.Excel.Functions.SPG(A248, "RD_LAST_REVIEW_DATE_GLOBAL", "Issuer Credit Rating", "Local Currency LT")</f>
        <v/>
      </c>
      <c r="R248" s="10" t="str">
        <f>_xll.SNL.Clients.Office.Excel.Functions.SPG(A248, "RD_CREDIT_RATING_DATE_GLOBAL", "Issuer Credit Rating", "Local Currency LT|0")</f>
        <v/>
      </c>
      <c r="S248" s="10" t="str">
        <f>_xll.SNL.Clients.Office.Excel.Functions.SPG(A248, "RD_CREDIT_WATCH_OUTLOOK_DATE_GLOBAL", "Issuer Credit Rating", "Local Currency LT|0")</f>
        <v/>
      </c>
    </row>
    <row r="249" spans="1:19">
      <c r="A249" s="12" t="s">
        <v>1283</v>
      </c>
      <c r="B249" t="str">
        <f>_xll.SNL.Clients.Office.Excel.Functions.SPG(A249,"SP_IPO_DATE")</f>
        <v/>
      </c>
      <c r="C249" s="5">
        <f>_xll.SNL.Clients.Office.Excel.Functions.SPG(A249, "SP_VOLUME_AVG_WEEKLY_TO_SHARES_OUT", , "1M")</f>
        <v>9.0508569339859797</v>
      </c>
      <c r="D249" s="5">
        <f>_xll.SNL.Clients.Office.Excel.Functions.SPG(A249, "SP_VOLUME_AVG_WEEKLY_TO_SHARES_OUT", , "3M")</f>
        <v>9.1254842157530316</v>
      </c>
      <c r="E249" s="5">
        <f>_xll.SNL.Clients.Office.Excel.Functions.SPG(A249, "SP_VOLUME_AVG_DAILY_TO_1YR_AVG_DAILY", , "1M")</f>
        <v>89.47</v>
      </c>
      <c r="F249" s="5">
        <f>_xll.SNL.Clients.Office.Excel.Functions.SPG(A249, "SP_VOLUME_AVG_DAILY_TO_1YR_AVG_DAILY", , "3M")</f>
        <v>90.21</v>
      </c>
      <c r="G249" s="9" t="str">
        <f>_xll.SNL.Clients.Office.Excel.Functions.SPG(A249, "IQ_SECTOR")</f>
        <v>Consumer Discretionary</v>
      </c>
      <c r="H249" s="9" t="str">
        <f>_xll.SNL.Clients.Office.Excel.Functions.SPG(A249, "IQ_INDUSTRY_GROUP")</f>
        <v>Consumer Durables and Apparel</v>
      </c>
      <c r="I249" s="9" t="str">
        <f>_xll.SNL.Clients.Office.Excel.Functions.SPG(A249, "IQ_INDUSTRY")</f>
        <v>Household Durables</v>
      </c>
      <c r="J249" s="9" t="str">
        <f>_xll.SNL.Clients.Office.Excel.Functions.SPG(A249, "IQ_PRIMARY_INDUSTRY")</f>
        <v>Household Appliances</v>
      </c>
      <c r="K249" s="9" t="str">
        <f>_xll.SNL.Clients.Office.Excel.Functions.SPG(A249, "NAICS_CODE", "Primary")</f>
        <v>3352 - Household Appliance Manufacturing</v>
      </c>
      <c r="L249" s="9" t="str">
        <f>_xll.SNL.Clients.Office.Excel.Functions.SPG(A249, "SP_TOPICTAG")</f>
        <v>Home Improvement; Online Grocery</v>
      </c>
      <c r="M249" s="5">
        <f>_xll.SNL.Clients.Office.Excel.Functions.SPG(A249, "SP_PCT_SHARES_OWNED_ALL_INSTITUTIONS")</f>
        <v>107.95</v>
      </c>
      <c r="N249" s="9" t="str">
        <f>_xll.SNL.Clients.Office.Excel.Functions.SPG(A249, "RD_CREDIT_RATING_GLOBAL", "Issuer Credit Rating", "Local Currency LT|0")</f>
        <v/>
      </c>
      <c r="O249" s="9" t="str">
        <f>_xll.SNL.Clients.Office.Excel.Functions.SPG(A249, "RD_CWOL_GLOBAL", "Issuer Credit Rating", "Local Currency LT|0")</f>
        <v/>
      </c>
      <c r="P249" s="9" t="str">
        <f>_xll.SNL.Clients.Office.Excel.Functions.SPG(A249, "RD_RATING_ACTION_GLOBAL", "Issuer Credit Rating", "Local Currency LT|0")</f>
        <v/>
      </c>
      <c r="Q249" s="10" t="str">
        <f>_xll.SNL.Clients.Office.Excel.Functions.SPG(A249, "RD_LAST_REVIEW_DATE_GLOBAL", "Issuer Credit Rating", "Local Currency LT")</f>
        <v/>
      </c>
      <c r="R249" s="10" t="str">
        <f>_xll.SNL.Clients.Office.Excel.Functions.SPG(A249, "RD_CREDIT_RATING_DATE_GLOBAL", "Issuer Credit Rating", "Local Currency LT|0")</f>
        <v/>
      </c>
      <c r="S249" s="10" t="str">
        <f>_xll.SNL.Clients.Office.Excel.Functions.SPG(A249, "RD_CREDIT_WATCH_OUTLOOK_DATE_GLOBAL", "Issuer Credit Rating", "Local Currency LT|0")</f>
        <v/>
      </c>
    </row>
    <row r="250" spans="1:19">
      <c r="A250" s="12" t="s">
        <v>1284</v>
      </c>
      <c r="B250" s="10">
        <f>_xll.SNL.Clients.Office.Excel.Functions.SPG(A250,"SP_IPO_DATE")</f>
        <v>35612</v>
      </c>
      <c r="C250" s="5">
        <f>_xll.SNL.Clients.Office.Excel.Functions.SPG(A250, "SP_VOLUME_AVG_WEEKLY_TO_SHARES_OUT", , "1M")</f>
        <v>4.3724865967223021</v>
      </c>
      <c r="D250" s="5">
        <f>_xll.SNL.Clients.Office.Excel.Functions.SPG(A250, "SP_VOLUME_AVG_WEEKLY_TO_SHARES_OUT", , "3M")</f>
        <v>4.5475528214821734</v>
      </c>
      <c r="E250" s="5">
        <f>_xll.SNL.Clients.Office.Excel.Functions.SPG(A250, "SP_VOLUME_AVG_DAILY_TO_1YR_AVG_DAILY", , "1M")</f>
        <v>76.540000000000006</v>
      </c>
      <c r="F250" s="5">
        <f>_xll.SNL.Clients.Office.Excel.Functions.SPG(A250, "SP_VOLUME_AVG_DAILY_TO_1YR_AVG_DAILY", , "3M")</f>
        <v>79.599999999999994</v>
      </c>
      <c r="G250" s="9" t="str">
        <f>_xll.SNL.Clients.Office.Excel.Functions.SPG(A250, "IQ_SECTOR")</f>
        <v>Energy</v>
      </c>
      <c r="H250" s="9" t="str">
        <f>_xll.SNL.Clients.Office.Excel.Functions.SPG(A250, "IQ_INDUSTRY_GROUP")</f>
        <v>Energy</v>
      </c>
      <c r="I250" s="9" t="str">
        <f>_xll.SNL.Clients.Office.Excel.Functions.SPG(A250, "IQ_INDUSTRY")</f>
        <v>Energy Equipment and Services</v>
      </c>
      <c r="J250" s="9" t="str">
        <f>_xll.SNL.Clients.Office.Excel.Functions.SPG(A250, "IQ_PRIMARY_INDUSTRY")</f>
        <v>Oil and Gas Equipment and Services</v>
      </c>
      <c r="K250" s="9" t="str">
        <f>_xll.SNL.Clients.Office.Excel.Functions.SPG(A250, "NAICS_CODE", "Primary")</f>
        <v>213112 - Support Activities for Oil and Gas Operations</v>
      </c>
      <c r="L250" s="9" t="str">
        <f>_xll.SNL.Clients.Office.Excel.Functions.SPG(A250, "SP_TOPICTAG")</f>
        <v>Environmental Consulting; Environmental Engineering; Industrial Automation; Marine Transportation; Disposal and Recycling; Process Automation; Artificial Intelligence</v>
      </c>
      <c r="M250" s="5">
        <f>_xll.SNL.Clients.Office.Excel.Functions.SPG(A250, "SP_PCT_SHARES_OWNED_ALL_INSTITUTIONS")</f>
        <v>90.53</v>
      </c>
      <c r="N250" s="9" t="str">
        <f>_xll.SNL.Clients.Office.Excel.Functions.SPG(A250, "RD_CREDIT_RATING_GLOBAL", "Issuer Credit Rating", "Local Currency LT|0")</f>
        <v>B+</v>
      </c>
      <c r="O250" s="9" t="str">
        <f>_xll.SNL.Clients.Office.Excel.Functions.SPG(A250, "RD_CWOL_GLOBAL", "Issuer Credit Rating", "Local Currency LT|0")</f>
        <v>Stable</v>
      </c>
      <c r="P250" s="9" t="str">
        <f>_xll.SNL.Clients.Office.Excel.Functions.SPG(A250, "RD_RATING_ACTION_GLOBAL", "Issuer Credit Rating", "Local Currency LT|0")</f>
        <v>New Rating | CreditWatch/Outlook (11/15/2023)</v>
      </c>
      <c r="Q250" s="10">
        <f>_xll.SNL.Clients.Office.Excel.Functions.SPG(A250, "RD_LAST_REVIEW_DATE_GLOBAL", "Issuer Credit Rating", "Local Currency LT")</f>
        <v>45611</v>
      </c>
      <c r="R250" s="10">
        <f>_xll.SNL.Clients.Office.Excel.Functions.SPG(A250, "RD_CREDIT_RATING_DATE_GLOBAL", "Issuer Credit Rating", "Local Currency LT|0")</f>
        <v>45245</v>
      </c>
      <c r="S250" s="10">
        <f>_xll.SNL.Clients.Office.Excel.Functions.SPG(A250, "RD_CREDIT_WATCH_OUTLOOK_DATE_GLOBAL", "Issuer Credit Rating", "Local Currency LT|0")</f>
        <v>45245</v>
      </c>
    </row>
    <row r="251" spans="1:19">
      <c r="A251" s="12" t="s">
        <v>1285</v>
      </c>
      <c r="B251" t="str">
        <f>_xll.SNL.Clients.Office.Excel.Functions.SPG(A251,"SP_IPO_DATE")</f>
        <v/>
      </c>
      <c r="C251" s="5">
        <f>_xll.SNL.Clients.Office.Excel.Functions.SPG(A251, "SP_VOLUME_AVG_WEEKLY_TO_SHARES_OUT", , "1M")</f>
        <v>9.1291348565248001</v>
      </c>
      <c r="D251" s="5">
        <f>_xll.SNL.Clients.Office.Excel.Functions.SPG(A251, "SP_VOLUME_AVG_WEEKLY_TO_SHARES_OUT", , "3M")</f>
        <v>7.730785742203711</v>
      </c>
      <c r="E251" s="5">
        <f>_xll.SNL.Clients.Office.Excel.Functions.SPG(A251, "SP_VOLUME_AVG_DAILY_TO_1YR_AVG_DAILY", , "1M")</f>
        <v>130.43</v>
      </c>
      <c r="F251" s="5">
        <f>_xll.SNL.Clients.Office.Excel.Functions.SPG(A251, "SP_VOLUME_AVG_DAILY_TO_1YR_AVG_DAILY", , "3M")</f>
        <v>110.45</v>
      </c>
      <c r="G251" s="9" t="str">
        <f>_xll.SNL.Clients.Office.Excel.Functions.SPG(A251, "IQ_SECTOR")</f>
        <v>Energy</v>
      </c>
      <c r="H251" s="9" t="str">
        <f>_xll.SNL.Clients.Office.Excel.Functions.SPG(A251, "IQ_INDUSTRY_GROUP")</f>
        <v>Energy</v>
      </c>
      <c r="I251" s="9" t="str">
        <f>_xll.SNL.Clients.Office.Excel.Functions.SPG(A251, "IQ_INDUSTRY")</f>
        <v>Energy Equipment and Services</v>
      </c>
      <c r="J251" s="9" t="str">
        <f>_xll.SNL.Clients.Office.Excel.Functions.SPG(A251, "IQ_PRIMARY_INDUSTRY")</f>
        <v>Oil and Gas Drilling</v>
      </c>
      <c r="K251" s="9" t="str">
        <f>_xll.SNL.Clients.Office.Excel.Functions.SPG(A251, "NAICS_CODE", "Primary")</f>
        <v>213111 - Drilling Oil and Gas Wells</v>
      </c>
      <c r="L251" s="9" t="str">
        <f>_xll.SNL.Clients.Office.Excel.Functions.SPG(A251, "SP_TOPICTAG")</f>
        <v>Industrial Automation</v>
      </c>
      <c r="M251" s="5">
        <f>_xll.SNL.Clients.Office.Excel.Functions.SPG(A251, "SP_PCT_SHARES_OWNED_ALL_INSTITUTIONS")</f>
        <v>105.11</v>
      </c>
      <c r="N251" s="9" t="str">
        <f>_xll.SNL.Clients.Office.Excel.Functions.SPG(A251, "RD_CREDIT_RATING_GLOBAL", "Issuer Credit Rating", "Local Currency LT|0")</f>
        <v>BBB+</v>
      </c>
      <c r="O251" s="9" t="str">
        <f>_xll.SNL.Clients.Office.Excel.Functions.SPG(A251, "RD_CWOL_GLOBAL", "Issuer Credit Rating", "Local Currency LT|0")</f>
        <v>Negative</v>
      </c>
      <c r="P251" s="9" t="str">
        <f>_xll.SNL.Clients.Office.Excel.Functions.SPG(A251, "RD_RATING_ACTION_GLOBAL", "Issuer Credit Rating", "Local Currency LT|0")</f>
        <v>CreditWatch/Outlook (07/25/2024)</v>
      </c>
      <c r="Q251" s="10">
        <f>_xll.SNL.Clients.Office.Excel.Functions.SPG(A251, "RD_LAST_REVIEW_DATE_GLOBAL", "Issuer Credit Rating", "Local Currency LT")</f>
        <v>45513</v>
      </c>
      <c r="R251" s="10">
        <f>_xll.SNL.Clients.Office.Excel.Functions.SPG(A251, "RD_CREDIT_RATING_DATE_GLOBAL", "Issuer Credit Rating", "Local Currency LT|0")</f>
        <v>42075</v>
      </c>
      <c r="S251" s="10">
        <f>_xll.SNL.Clients.Office.Excel.Functions.SPG(A251, "RD_CREDIT_WATCH_OUTLOOK_DATE_GLOBAL", "Issuer Credit Rating", "Local Currency LT|0")</f>
        <v>45498</v>
      </c>
    </row>
    <row r="252" spans="1:19">
      <c r="A252" s="12" t="s">
        <v>1286</v>
      </c>
      <c r="B252" s="10">
        <f>_xll.SNL.Clients.Office.Excel.Functions.SPG(A252,"SP_IPO_DATE")</f>
        <v>34365</v>
      </c>
      <c r="C252" s="5">
        <f>_xll.SNL.Clients.Office.Excel.Functions.SPG(A252, "SP_VOLUME_AVG_WEEKLY_TO_SHARES_OUT", , "1M")</f>
        <v>2.9683183418307313</v>
      </c>
      <c r="D252" s="5">
        <f>_xll.SNL.Clients.Office.Excel.Functions.SPG(A252, "SP_VOLUME_AVG_WEEKLY_TO_SHARES_OUT", , "3M")</f>
        <v>2.7674677091272963</v>
      </c>
      <c r="E252" s="5">
        <f>_xll.SNL.Clients.Office.Excel.Functions.SPG(A252, "SP_VOLUME_AVG_DAILY_TO_1YR_AVG_DAILY", , "1M")</f>
        <v>109.08</v>
      </c>
      <c r="F252" s="5">
        <f>_xll.SNL.Clients.Office.Excel.Functions.SPG(A252, "SP_VOLUME_AVG_DAILY_TO_1YR_AVG_DAILY", , "3M")</f>
        <v>101.7</v>
      </c>
      <c r="G252" s="9" t="str">
        <f>_xll.SNL.Clients.Office.Excel.Functions.SPG(A252, "IQ_SECTOR")</f>
        <v>Financials</v>
      </c>
      <c r="H252" s="9" t="str">
        <f>_xll.SNL.Clients.Office.Excel.Functions.SPG(A252, "IQ_INDUSTRY_GROUP")</f>
        <v>Banks</v>
      </c>
      <c r="I252" s="9" t="str">
        <f>_xll.SNL.Clients.Office.Excel.Functions.SPG(A252, "IQ_INDUSTRY")</f>
        <v>Banks</v>
      </c>
      <c r="J252" s="9" t="str">
        <f>_xll.SNL.Clients.Office.Excel.Functions.SPG(A252, "IQ_PRIMARY_INDUSTRY")</f>
        <v>Regional Banks</v>
      </c>
      <c r="K252" s="9" t="str">
        <f>_xll.SNL.Clients.Office.Excel.Functions.SPG(A252, "NAICS_CODE", "Primary")</f>
        <v>522110 - Commercial Banking</v>
      </c>
      <c r="L252" s="9" t="str">
        <f>_xll.SNL.Clients.Office.Excel.Functions.SPG(A252, "SP_TOPICTAG")</f>
        <v>Consumer Lending</v>
      </c>
      <c r="M252" s="5">
        <f>_xll.SNL.Clients.Office.Excel.Functions.SPG(A252, "SP_PCT_SHARES_OWNED_ALL_INSTITUTIONS")</f>
        <v>80.87</v>
      </c>
      <c r="N252" s="9" t="str">
        <f>_xll.SNL.Clients.Office.Excel.Functions.SPG(A252, "RD_CREDIT_RATING_GLOBAL", "Issuer Credit Rating", "Local Currency LT|0")</f>
        <v/>
      </c>
      <c r="O252" s="9" t="str">
        <f>_xll.SNL.Clients.Office.Excel.Functions.SPG(A252, "RD_CWOL_GLOBAL", "Issuer Credit Rating", "Local Currency LT|0")</f>
        <v/>
      </c>
      <c r="P252" s="9" t="str">
        <f>_xll.SNL.Clients.Office.Excel.Functions.SPG(A252, "RD_RATING_ACTION_GLOBAL", "Issuer Credit Rating", "Local Currency LT|0")</f>
        <v/>
      </c>
      <c r="Q252" s="10" t="str">
        <f>_xll.SNL.Clients.Office.Excel.Functions.SPG(A252, "RD_LAST_REVIEW_DATE_GLOBAL", "Issuer Credit Rating", "Local Currency LT")</f>
        <v/>
      </c>
      <c r="R252" s="10" t="str">
        <f>_xll.SNL.Clients.Office.Excel.Functions.SPG(A252, "RD_CREDIT_RATING_DATE_GLOBAL", "Issuer Credit Rating", "Local Currency LT|0")</f>
        <v/>
      </c>
      <c r="S252" s="10" t="str">
        <f>_xll.SNL.Clients.Office.Excel.Functions.SPG(A252, "RD_CREDIT_WATCH_OUTLOOK_DATE_GLOBAL", "Issuer Credit Rating", "Local Currency LT|0")</f>
        <v/>
      </c>
    </row>
    <row r="253" spans="1:19">
      <c r="A253" s="12" t="s">
        <v>1287</v>
      </c>
      <c r="B253" s="10">
        <f>_xll.SNL.Clients.Office.Excel.Functions.SPG(A253,"SP_IPO_DATE")</f>
        <v>44508</v>
      </c>
      <c r="C253" s="5">
        <f>_xll.SNL.Clients.Office.Excel.Functions.SPG(A253, "SP_VOLUME_AVG_WEEKLY_TO_SHARES_OUT", , "1M")</f>
        <v>5.6332946392351024</v>
      </c>
      <c r="D253" s="5">
        <f>_xll.SNL.Clients.Office.Excel.Functions.SPG(A253, "SP_VOLUME_AVG_WEEKLY_TO_SHARES_OUT", , "3M")</f>
        <v>8.7290869162963727</v>
      </c>
      <c r="E253" s="5">
        <f>_xll.SNL.Clients.Office.Excel.Functions.SPG(A253, "SP_VOLUME_AVG_DAILY_TO_1YR_AVG_DAILY", , "1M")</f>
        <v>55.81</v>
      </c>
      <c r="F253" s="5">
        <f>_xll.SNL.Clients.Office.Excel.Functions.SPG(A253, "SP_VOLUME_AVG_DAILY_TO_1YR_AVG_DAILY", , "3M")</f>
        <v>86.49</v>
      </c>
      <c r="G253" s="9" t="str">
        <f>_xll.SNL.Clients.Office.Excel.Functions.SPG(A253, "IQ_SECTOR")</f>
        <v>Industrials</v>
      </c>
      <c r="H253" s="9" t="str">
        <f>_xll.SNL.Clients.Office.Excel.Functions.SPG(A253, "IQ_INDUSTRY_GROUP")</f>
        <v>Transportation</v>
      </c>
      <c r="I253" s="9" t="str">
        <f>_xll.SNL.Clients.Office.Excel.Functions.SPG(A253, "IQ_INDUSTRY")</f>
        <v>Ground Transportation</v>
      </c>
      <c r="J253" s="9" t="str">
        <f>_xll.SNL.Clients.Office.Excel.Functions.SPG(A253, "IQ_PRIMARY_INDUSTRY")</f>
        <v>Passenger Ground Transportation</v>
      </c>
      <c r="K253" s="9" t="str">
        <f>_xll.SNL.Clients.Office.Excel.Functions.SPG(A253, "NAICS_CODE", "Primary")</f>
        <v>532111 - Passenger Car Rental</v>
      </c>
      <c r="L253" s="9" t="str">
        <f>_xll.SNL.Clients.Office.Excel.Functions.SPG(A253, "SP_TOPICTAG")</f>
        <v>Fleet Management; Ride Sharing; Car Sharing</v>
      </c>
      <c r="M253" s="5">
        <f>_xll.SNL.Clients.Office.Excel.Functions.SPG(A253, "SP_PCT_SHARES_OWNED_ALL_INSTITUTIONS")</f>
        <v>31.75</v>
      </c>
      <c r="N253" s="9" t="str">
        <f>_xll.SNL.Clients.Office.Excel.Functions.SPG(A253, "RD_CREDIT_RATING_GLOBAL", "Issuer Credit Rating", "Local Currency LT|0")</f>
        <v>B</v>
      </c>
      <c r="O253" s="9" t="str">
        <f>_xll.SNL.Clients.Office.Excel.Functions.SPG(A253, "RD_CWOL_GLOBAL", "Issuer Credit Rating", "Local Currency LT|0")</f>
        <v>Negative</v>
      </c>
      <c r="P253" s="9" t="str">
        <f>_xll.SNL.Clients.Office.Excel.Functions.SPG(A253, "RD_RATING_ACTION_GLOBAL", "Issuer Credit Rating", "Local Currency LT|0")</f>
        <v>CreditWatch/Outlook (11/19/2024)</v>
      </c>
      <c r="Q253" s="10">
        <f>_xll.SNL.Clients.Office.Excel.Functions.SPG(A253, "RD_LAST_REVIEW_DATE_GLOBAL", "Issuer Credit Rating", "Local Currency LT")</f>
        <v>45615</v>
      </c>
      <c r="R253" s="10">
        <f>_xll.SNL.Clients.Office.Excel.Functions.SPG(A253, "RD_CREDIT_RATING_DATE_GLOBAL", "Issuer Credit Rating", "Local Currency LT|0")</f>
        <v>45463</v>
      </c>
      <c r="S253" s="10">
        <f>_xll.SNL.Clients.Office.Excel.Functions.SPG(A253, "RD_CREDIT_WATCH_OUTLOOK_DATE_GLOBAL", "Issuer Credit Rating", "Local Currency LT|0")</f>
        <v>45615</v>
      </c>
    </row>
    <row r="254" spans="1:19">
      <c r="A254" s="12" t="s">
        <v>1288</v>
      </c>
      <c r="B254" s="10">
        <f>_xll.SNL.Clients.Office.Excel.Functions.SPG(A254,"SP_IPO_DATE")</f>
        <v>34492</v>
      </c>
      <c r="C254" s="5">
        <f>_xll.SNL.Clients.Office.Excel.Functions.SPG(A254, "SP_VOLUME_AVG_WEEKLY_TO_SHARES_OUT", , "1M")</f>
        <v>4.0641777570565241</v>
      </c>
      <c r="D254" s="5">
        <f>_xll.SNL.Clients.Office.Excel.Functions.SPG(A254, "SP_VOLUME_AVG_WEEKLY_TO_SHARES_OUT", , "3M")</f>
        <v>4.4105530162406561</v>
      </c>
      <c r="E254" s="5">
        <f>_xll.SNL.Clients.Office.Excel.Functions.SPG(A254, "SP_VOLUME_AVG_DAILY_TO_1YR_AVG_DAILY", , "1M")</f>
        <v>93.99</v>
      </c>
      <c r="F254" s="5">
        <f>_xll.SNL.Clients.Office.Excel.Functions.SPG(A254, "SP_VOLUME_AVG_DAILY_TO_1YR_AVG_DAILY", , "3M")</f>
        <v>102</v>
      </c>
      <c r="G254" s="9" t="str">
        <f>_xll.SNL.Clients.Office.Excel.Functions.SPG(A254, "IQ_SECTOR")</f>
        <v>Real Estate</v>
      </c>
      <c r="H254" s="9" t="str">
        <f>_xll.SNL.Clients.Office.Excel.Functions.SPG(A254, "IQ_INDUSTRY_GROUP")</f>
        <v>Equity Real Estate Investment Trusts (REITs)</v>
      </c>
      <c r="I254" s="9" t="str">
        <f>_xll.SNL.Clients.Office.Excel.Functions.SPG(A254, "IQ_INDUSTRY")</f>
        <v>Office REITs</v>
      </c>
      <c r="J254" s="9" t="str">
        <f>_xll.SNL.Clients.Office.Excel.Functions.SPG(A254, "IQ_PRIMARY_INDUSTRY")</f>
        <v>Office REITs</v>
      </c>
      <c r="K254" s="9" t="str">
        <f>_xll.SNL.Clients.Office.Excel.Functions.SPG(A254, "NAICS_CODE", "Primary")</f>
        <v>531110 - Lessors of Residential Buildings and Dwellings</v>
      </c>
      <c r="L254" s="9" t="str">
        <f>_xll.SNL.Clients.Office.Excel.Functions.SPG(A254, "SP_TOPICTAG")</f>
        <v/>
      </c>
      <c r="M254" s="5">
        <f>_xll.SNL.Clients.Office.Excel.Functions.SPG(A254, "SP_PCT_SHARES_OWNED_ALL_INSTITUTIONS")</f>
        <v>106.01</v>
      </c>
      <c r="N254" s="9" t="str">
        <f>_xll.SNL.Clients.Office.Excel.Functions.SPG(A254, "RD_CREDIT_RATING_GLOBAL", "Issuer Credit Rating", "Local Currency LT|0")</f>
        <v>BBB-</v>
      </c>
      <c r="O254" s="9" t="str">
        <f>_xll.SNL.Clients.Office.Excel.Functions.SPG(A254, "RD_CWOL_GLOBAL", "Issuer Credit Rating", "Local Currency LT|0")</f>
        <v>Stable</v>
      </c>
      <c r="P254" s="9" t="str">
        <f>_xll.SNL.Clients.Office.Excel.Functions.SPG(A254, "RD_RATING_ACTION_GLOBAL", "Issuer Credit Rating", "Local Currency LT|0")</f>
        <v>Downgrade | CreditWatch/Outlook (10/14/2024)</v>
      </c>
      <c r="Q254" s="10">
        <f>_xll.SNL.Clients.Office.Excel.Functions.SPG(A254, "RD_LAST_REVIEW_DATE_GLOBAL", "Issuer Credit Rating", "Local Currency LT")</f>
        <v>45579</v>
      </c>
      <c r="R254" s="10">
        <f>_xll.SNL.Clients.Office.Excel.Functions.SPG(A254, "RD_CREDIT_RATING_DATE_GLOBAL", "Issuer Credit Rating", "Local Currency LT|0")</f>
        <v>45579</v>
      </c>
      <c r="S254" s="10">
        <f>_xll.SNL.Clients.Office.Excel.Functions.SPG(A254, "RD_CREDIT_WATCH_OUTLOOK_DATE_GLOBAL", "Issuer Credit Rating", "Local Currency LT|0")</f>
        <v>45579</v>
      </c>
    </row>
    <row r="255" spans="1:19">
      <c r="A255" s="12" t="s">
        <v>1289</v>
      </c>
      <c r="B255" t="str">
        <f>_xll.SNL.Clients.Office.Excel.Functions.SPG(A255,"SP_IPO_DATE")</f>
        <v/>
      </c>
      <c r="C255" s="5">
        <f>_xll.SNL.Clients.Office.Excel.Functions.SPG(A255, "SP_VOLUME_AVG_WEEKLY_TO_SHARES_OUT", , "1M")</f>
        <v>3.3214651539577096</v>
      </c>
      <c r="D255" s="5">
        <f>_xll.SNL.Clients.Office.Excel.Functions.SPG(A255, "SP_VOLUME_AVG_WEEKLY_TO_SHARES_OUT", , "3M")</f>
        <v>3.2902031760228727</v>
      </c>
      <c r="E255" s="5">
        <f>_xll.SNL.Clients.Office.Excel.Functions.SPG(A255, "SP_VOLUME_AVG_DAILY_TO_1YR_AVG_DAILY", , "1M")</f>
        <v>112.53</v>
      </c>
      <c r="F255" s="5">
        <f>_xll.SNL.Clients.Office.Excel.Functions.SPG(A255, "SP_VOLUME_AVG_DAILY_TO_1YR_AVG_DAILY", , "3M")</f>
        <v>111.47</v>
      </c>
      <c r="G255" s="9" t="str">
        <f>_xll.SNL.Clients.Office.Excel.Functions.SPG(A255, "IQ_SECTOR")</f>
        <v>Industrials</v>
      </c>
      <c r="H255" s="9" t="str">
        <f>_xll.SNL.Clients.Office.Excel.Functions.SPG(A255, "IQ_INDUSTRY_GROUP")</f>
        <v>Capital Goods</v>
      </c>
      <c r="I255" s="9" t="str">
        <f>_xll.SNL.Clients.Office.Excel.Functions.SPG(A255, "IQ_INDUSTRY")</f>
        <v>Machinery</v>
      </c>
      <c r="J255" s="9" t="str">
        <f>_xll.SNL.Clients.Office.Excel.Functions.SPG(A255, "IQ_PRIMARY_INDUSTRY")</f>
        <v>Industrial Machinery and Supplies and Components</v>
      </c>
      <c r="K255" s="9" t="str">
        <f>_xll.SNL.Clients.Office.Excel.Functions.SPG(A255, "NAICS_CODE", "Primary")</f>
        <v>33324 - Industrial Machinery Manufacturing</v>
      </c>
      <c r="L255" s="9" t="str">
        <f>_xll.SNL.Clients.Office.Excel.Functions.SPG(A255, "SP_TOPICTAG")</f>
        <v>Industrial Automation; Process Automation; Artificial Intelligence</v>
      </c>
      <c r="M255" s="5">
        <f>_xll.SNL.Clients.Office.Excel.Functions.SPG(A255, "SP_PCT_SHARES_OWNED_ALL_INSTITUTIONS")</f>
        <v>91.74</v>
      </c>
      <c r="N255" s="9" t="str">
        <f>_xll.SNL.Clients.Office.Excel.Functions.SPG(A255, "RD_CREDIT_RATING_GLOBAL", "Issuer Credit Rating", "Local Currency LT|0")</f>
        <v>BB+</v>
      </c>
      <c r="O255" s="9" t="str">
        <f>_xll.SNL.Clients.Office.Excel.Functions.SPG(A255, "RD_CWOL_GLOBAL", "Issuer Credit Rating", "Local Currency LT|0")</f>
        <v>Negative</v>
      </c>
      <c r="P255" s="9" t="str">
        <f>_xll.SNL.Clients.Office.Excel.Functions.SPG(A255, "RD_RATING_ACTION_GLOBAL", "Issuer Credit Rating", "Local Currency LT|0")</f>
        <v>CreditWatch/Outlook (08/16/2024)</v>
      </c>
      <c r="Q255" s="10">
        <f>_xll.SNL.Clients.Office.Excel.Functions.SPG(A255, "RD_LAST_REVIEW_DATE_GLOBAL", "Issuer Credit Rating", "Local Currency LT")</f>
        <v>45520</v>
      </c>
      <c r="R255" s="10">
        <f>_xll.SNL.Clients.Office.Excel.Functions.SPG(A255, "RD_CREDIT_RATING_DATE_GLOBAL", "Issuer Credit Rating", "Local Currency LT|0")</f>
        <v>43941</v>
      </c>
      <c r="S255" s="10">
        <f>_xll.SNL.Clients.Office.Excel.Functions.SPG(A255, "RD_CREDIT_WATCH_OUTLOOK_DATE_GLOBAL", "Issuer Credit Rating", "Local Currency LT|0")</f>
        <v>45520</v>
      </c>
    </row>
    <row r="256" spans="1:19">
      <c r="A256" s="12" t="s">
        <v>1290</v>
      </c>
      <c r="B256" s="10">
        <f>_xll.SNL.Clients.Office.Excel.Functions.SPG(A256,"SP_IPO_DATE")</f>
        <v>38028</v>
      </c>
      <c r="C256" s="5">
        <f>_xll.SNL.Clients.Office.Excel.Functions.SPG(A256, "SP_VOLUME_AVG_WEEKLY_TO_SHARES_OUT", , "1M")</f>
        <v>3.352071862484681</v>
      </c>
      <c r="D256" s="5">
        <f>_xll.SNL.Clients.Office.Excel.Functions.SPG(A256, "SP_VOLUME_AVG_WEEKLY_TO_SHARES_OUT", , "3M")</f>
        <v>2.6273578605447447</v>
      </c>
      <c r="E256" s="5">
        <f>_xll.SNL.Clients.Office.Excel.Functions.SPG(A256, "SP_VOLUME_AVG_DAILY_TO_1YR_AVG_DAILY", , "1M")</f>
        <v>137.4</v>
      </c>
      <c r="F256" s="5">
        <f>_xll.SNL.Clients.Office.Excel.Functions.SPG(A256, "SP_VOLUME_AVG_DAILY_TO_1YR_AVG_DAILY", , "3M")</f>
        <v>107.69</v>
      </c>
      <c r="G256" s="9" t="str">
        <f>_xll.SNL.Clients.Office.Excel.Functions.SPG(A256, "IQ_SECTOR")</f>
        <v>Financials</v>
      </c>
      <c r="H256" s="9" t="str">
        <f>_xll.SNL.Clients.Office.Excel.Functions.SPG(A256, "IQ_INDUSTRY_GROUP")</f>
        <v>Banks</v>
      </c>
      <c r="I256" s="9" t="str">
        <f>_xll.SNL.Clients.Office.Excel.Functions.SPG(A256, "IQ_INDUSTRY")</f>
        <v>Banks</v>
      </c>
      <c r="J256" s="9" t="str">
        <f>_xll.SNL.Clients.Office.Excel.Functions.SPG(A256, "IQ_PRIMARY_INDUSTRY")</f>
        <v>Regional Banks</v>
      </c>
      <c r="K256" s="9" t="str">
        <f>_xll.SNL.Clients.Office.Excel.Functions.SPG(A256, "NAICS_CODE", "Primary")</f>
        <v>522110 - Commercial Banking</v>
      </c>
      <c r="L256" s="9" t="str">
        <f>_xll.SNL.Clients.Office.Excel.Functions.SPG(A256, "SP_TOPICTAG")</f>
        <v>Consumer Lending; Digital Brokerage</v>
      </c>
      <c r="M256" s="5">
        <f>_xll.SNL.Clients.Office.Excel.Functions.SPG(A256, "SP_PCT_SHARES_OWNED_ALL_INSTITUTIONS")</f>
        <v>57.35</v>
      </c>
      <c r="N256" s="9" t="str">
        <f>_xll.SNL.Clients.Office.Excel.Functions.SPG(A256, "RD_CREDIT_RATING_GLOBAL", "Issuer Credit Rating", "Local Currency LT|0")</f>
        <v/>
      </c>
      <c r="O256" s="9" t="str">
        <f>_xll.SNL.Clients.Office.Excel.Functions.SPG(A256, "RD_CWOL_GLOBAL", "Issuer Credit Rating", "Local Currency LT|0")</f>
        <v/>
      </c>
      <c r="P256" s="9" t="str">
        <f>_xll.SNL.Clients.Office.Excel.Functions.SPG(A256, "RD_RATING_ACTION_GLOBAL", "Issuer Credit Rating", "Local Currency LT|0")</f>
        <v/>
      </c>
      <c r="Q256" s="10" t="str">
        <f>_xll.SNL.Clients.Office.Excel.Functions.SPG(A256, "RD_LAST_REVIEW_DATE_GLOBAL", "Issuer Credit Rating", "Local Currency LT")</f>
        <v/>
      </c>
      <c r="R256" s="10" t="str">
        <f>_xll.SNL.Clients.Office.Excel.Functions.SPG(A256, "RD_CREDIT_RATING_DATE_GLOBAL", "Issuer Credit Rating", "Local Currency LT|0")</f>
        <v/>
      </c>
      <c r="S256" s="10" t="str">
        <f>_xll.SNL.Clients.Office.Excel.Functions.SPG(A256, "RD_CREDIT_WATCH_OUTLOOK_DATE_GLOBAL", "Issuer Credit Rating", "Local Currency LT|0")</f>
        <v/>
      </c>
    </row>
    <row r="257" spans="1:19">
      <c r="A257" s="12" t="s">
        <v>1291</v>
      </c>
      <c r="B257" t="str">
        <f>_xll.SNL.Clients.Office.Excel.Functions.SPG(A257,"SP_IPO_DATE")</f>
        <v/>
      </c>
      <c r="C257" s="5">
        <f>_xll.SNL.Clients.Office.Excel.Functions.SPG(A257, "SP_VOLUME_AVG_WEEKLY_TO_SHARES_OUT", , "1M")</f>
        <v>29.974439829177609</v>
      </c>
      <c r="D257" s="5">
        <f>_xll.SNL.Clients.Office.Excel.Functions.SPG(A257, "SP_VOLUME_AVG_WEEKLY_TO_SHARES_OUT", , "3M")</f>
        <v>37.538463970253311</v>
      </c>
      <c r="E257" s="5">
        <f>_xll.SNL.Clients.Office.Excel.Functions.SPG(A257, "SP_VOLUME_AVG_DAILY_TO_1YR_AVG_DAILY", , "1M")</f>
        <v>114.12</v>
      </c>
      <c r="F257" s="5">
        <f>_xll.SNL.Clients.Office.Excel.Functions.SPG(A257, "SP_VOLUME_AVG_DAILY_TO_1YR_AVG_DAILY", , "3M")</f>
        <v>142.91999999999999</v>
      </c>
      <c r="G257" s="9" t="str">
        <f>_xll.SNL.Clients.Office.Excel.Functions.SPG(A257, "IQ_SECTOR")</f>
        <v>Health Care</v>
      </c>
      <c r="H257" s="9" t="str">
        <f>_xll.SNL.Clients.Office.Excel.Functions.SPG(A257, "IQ_INDUSTRY_GROUP")</f>
        <v>Health Care Equipment and Services</v>
      </c>
      <c r="I257" s="9" t="str">
        <f>_xll.SNL.Clients.Office.Excel.Functions.SPG(A257, "IQ_INDUSTRY")</f>
        <v>Health Care Providers and Services</v>
      </c>
      <c r="J257" s="9" t="str">
        <f>_xll.SNL.Clients.Office.Excel.Functions.SPG(A257, "IQ_PRIMARY_INDUSTRY")</f>
        <v>Health Care Services</v>
      </c>
      <c r="K257" s="9" t="str">
        <f>_xll.SNL.Clients.Office.Excel.Functions.SPG(A257, "NAICS_CODE", "Primary")</f>
        <v>621111 - Offices of Physicians (except Mental Health Specialists)</v>
      </c>
      <c r="L257" s="9" t="str">
        <f>_xll.SNL.Clients.Office.Excel.Functions.SPG(A257, "SP_TOPICTAG")</f>
        <v>Lifestyle; MHealth; Alternative Medicine</v>
      </c>
      <c r="M257" s="5">
        <f>_xll.SNL.Clients.Office.Excel.Functions.SPG(A257, "SP_PCT_SHARES_OWNED_ALL_INSTITUTIONS")</f>
        <v>71.989999999999995</v>
      </c>
      <c r="N257" s="9" t="str">
        <f>_xll.SNL.Clients.Office.Excel.Functions.SPG(A257, "RD_CREDIT_RATING_GLOBAL", "Issuer Credit Rating", "Local Currency LT|0")</f>
        <v/>
      </c>
      <c r="O257" s="9" t="str">
        <f>_xll.SNL.Clients.Office.Excel.Functions.SPG(A257, "RD_CWOL_GLOBAL", "Issuer Credit Rating", "Local Currency LT|0")</f>
        <v/>
      </c>
      <c r="P257" s="9" t="str">
        <f>_xll.SNL.Clients.Office.Excel.Functions.SPG(A257, "RD_RATING_ACTION_GLOBAL", "Issuer Credit Rating", "Local Currency LT|0")</f>
        <v/>
      </c>
      <c r="Q257" s="10" t="str">
        <f>_xll.SNL.Clients.Office.Excel.Functions.SPG(A257, "RD_LAST_REVIEW_DATE_GLOBAL", "Issuer Credit Rating", "Local Currency LT")</f>
        <v/>
      </c>
      <c r="R257" s="10" t="str">
        <f>_xll.SNL.Clients.Office.Excel.Functions.SPG(A257, "RD_CREDIT_RATING_DATE_GLOBAL", "Issuer Credit Rating", "Local Currency LT|0")</f>
        <v/>
      </c>
      <c r="S257" s="10" t="str">
        <f>_xll.SNL.Clients.Office.Excel.Functions.SPG(A257, "RD_CREDIT_WATCH_OUTLOOK_DATE_GLOBAL", "Issuer Credit Rating", "Local Currency LT|0")</f>
        <v/>
      </c>
    </row>
    <row r="258" spans="1:19">
      <c r="A258" s="12" t="s">
        <v>1292</v>
      </c>
      <c r="B258" t="str">
        <f>_xll.SNL.Clients.Office.Excel.Functions.SPG(A258,"SP_IPO_DATE")</f>
        <v/>
      </c>
      <c r="C258" s="5">
        <f>_xll.SNL.Clients.Office.Excel.Functions.SPG(A258, "SP_VOLUME_AVG_WEEKLY_TO_SHARES_OUT", , "1M")</f>
        <v>2.7919897667961275</v>
      </c>
      <c r="D258" s="5">
        <f>_xll.SNL.Clients.Office.Excel.Functions.SPG(A258, "SP_VOLUME_AVG_WEEKLY_TO_SHARES_OUT", , "3M")</f>
        <v>3.5151883978670675</v>
      </c>
      <c r="E258" s="5">
        <f>_xll.SNL.Clients.Office.Excel.Functions.SPG(A258, "SP_VOLUME_AVG_DAILY_TO_1YR_AVG_DAILY", , "1M")</f>
        <v>96.83</v>
      </c>
      <c r="F258" s="5">
        <f>_xll.SNL.Clients.Office.Excel.Functions.SPG(A258, "SP_VOLUME_AVG_DAILY_TO_1YR_AVG_DAILY", , "3M")</f>
        <v>121.91</v>
      </c>
      <c r="G258" s="9" t="str">
        <f>_xll.SNL.Clients.Office.Excel.Functions.SPG(A258, "IQ_SECTOR")</f>
        <v>Industrials</v>
      </c>
      <c r="H258" s="9" t="str">
        <f>_xll.SNL.Clients.Office.Excel.Functions.SPG(A258, "IQ_INDUSTRY_GROUP")</f>
        <v>Commercial and Professional Services</v>
      </c>
      <c r="I258" s="9" t="str">
        <f>_xll.SNL.Clients.Office.Excel.Functions.SPG(A258, "IQ_INDUSTRY")</f>
        <v>Commercial Services and Supplies</v>
      </c>
      <c r="J258" s="9" t="str">
        <f>_xll.SNL.Clients.Office.Excel.Functions.SPG(A258, "IQ_PRIMARY_INDUSTRY")</f>
        <v>Office Services and Supplies</v>
      </c>
      <c r="K258" s="9" t="str">
        <f>_xll.SNL.Clients.Office.Excel.Functions.SPG(A258, "NAICS_CODE", "Primary")</f>
        <v>3372 - Office Furniture (including Fixtures) Manufacturing</v>
      </c>
      <c r="L258" s="9" t="str">
        <f>_xll.SNL.Clients.Office.Excel.Functions.SPG(A258, "SP_TOPICTAG")</f>
        <v/>
      </c>
      <c r="M258" s="5">
        <f>_xll.SNL.Clients.Office.Excel.Functions.SPG(A258, "SP_PCT_SHARES_OWNED_ALL_INSTITUTIONS")</f>
        <v>83.47</v>
      </c>
      <c r="N258" s="9" t="str">
        <f>_xll.SNL.Clients.Office.Excel.Functions.SPG(A258, "RD_CREDIT_RATING_GLOBAL", "Issuer Credit Rating", "Local Currency LT|0")</f>
        <v/>
      </c>
      <c r="O258" s="9" t="str">
        <f>_xll.SNL.Clients.Office.Excel.Functions.SPG(A258, "RD_CWOL_GLOBAL", "Issuer Credit Rating", "Local Currency LT|0")</f>
        <v/>
      </c>
      <c r="P258" s="9" t="str">
        <f>_xll.SNL.Clients.Office.Excel.Functions.SPG(A258, "RD_RATING_ACTION_GLOBAL", "Issuer Credit Rating", "Local Currency LT|0")</f>
        <v/>
      </c>
      <c r="Q258" s="10" t="str">
        <f>_xll.SNL.Clients.Office.Excel.Functions.SPG(A258, "RD_LAST_REVIEW_DATE_GLOBAL", "Issuer Credit Rating", "Local Currency LT")</f>
        <v/>
      </c>
      <c r="R258" s="10" t="str">
        <f>_xll.SNL.Clients.Office.Excel.Functions.SPG(A258, "RD_CREDIT_RATING_DATE_GLOBAL", "Issuer Credit Rating", "Local Currency LT|0")</f>
        <v/>
      </c>
      <c r="S258" s="10" t="str">
        <f>_xll.SNL.Clients.Office.Excel.Functions.SPG(A258, "RD_CREDIT_WATCH_OUTLOOK_DATE_GLOBAL", "Issuer Credit Rating", "Local Currency LT|0")</f>
        <v/>
      </c>
    </row>
    <row r="259" spans="1:19">
      <c r="A259" s="12" t="s">
        <v>1293</v>
      </c>
      <c r="B259" t="str">
        <f>_xll.SNL.Clients.Office.Excel.Functions.SPG(A259,"SP_IPO_DATE")</f>
        <v/>
      </c>
      <c r="C259" s="5">
        <f>_xll.SNL.Clients.Office.Excel.Functions.SPG(A259, "SP_VOLUME_AVG_WEEKLY_TO_SHARES_OUT", , "1M")</f>
        <v>3.3033254482803454</v>
      </c>
      <c r="D259" s="5">
        <f>_xll.SNL.Clients.Office.Excel.Functions.SPG(A259, "SP_VOLUME_AVG_WEEKLY_TO_SHARES_OUT", , "3M")</f>
        <v>2.8562272820268988</v>
      </c>
      <c r="E259" s="5">
        <f>_xll.SNL.Clients.Office.Excel.Functions.SPG(A259, "SP_VOLUME_AVG_DAILY_TO_1YR_AVG_DAILY", , "1M")</f>
        <v>110.57</v>
      </c>
      <c r="F259" s="5">
        <f>_xll.SNL.Clients.Office.Excel.Functions.SPG(A259, "SP_VOLUME_AVG_DAILY_TO_1YR_AVG_DAILY", , "3M")</f>
        <v>95.61</v>
      </c>
      <c r="G259" s="9" t="str">
        <f>_xll.SNL.Clients.Office.Excel.Functions.SPG(A259, "IQ_SECTOR")</f>
        <v>Financials</v>
      </c>
      <c r="H259" s="9" t="str">
        <f>_xll.SNL.Clients.Office.Excel.Functions.SPG(A259, "IQ_INDUSTRY_GROUP")</f>
        <v>Banks</v>
      </c>
      <c r="I259" s="9" t="str">
        <f>_xll.SNL.Clients.Office.Excel.Functions.SPG(A259, "IQ_INDUSTRY")</f>
        <v>Banks</v>
      </c>
      <c r="J259" s="9" t="str">
        <f>_xll.SNL.Clients.Office.Excel.Functions.SPG(A259, "IQ_PRIMARY_INDUSTRY")</f>
        <v>Regional Banks</v>
      </c>
      <c r="K259" s="9" t="str">
        <f>_xll.SNL.Clients.Office.Excel.Functions.SPG(A259, "NAICS_CODE", "Primary")</f>
        <v>52211 - Commercial Banking</v>
      </c>
      <c r="L259" s="9" t="str">
        <f>_xll.SNL.Clients.Office.Excel.Functions.SPG(A259, "SP_TOPICTAG")</f>
        <v>Consumer Lending; Banking as a Service</v>
      </c>
      <c r="M259" s="5">
        <f>_xll.SNL.Clients.Office.Excel.Functions.SPG(A259, "SP_PCT_SHARES_OWNED_ALL_INSTITUTIONS")</f>
        <v>90.19</v>
      </c>
      <c r="N259" s="9" t="str">
        <f>_xll.SNL.Clients.Office.Excel.Functions.SPG(A259, "RD_CREDIT_RATING_GLOBAL", "Issuer Credit Rating", "Local Currency LT|0")</f>
        <v/>
      </c>
      <c r="O259" s="9" t="str">
        <f>_xll.SNL.Clients.Office.Excel.Functions.SPG(A259, "RD_CWOL_GLOBAL", "Issuer Credit Rating", "Local Currency LT|0")</f>
        <v/>
      </c>
      <c r="P259" s="9" t="str">
        <f>_xll.SNL.Clients.Office.Excel.Functions.SPG(A259, "RD_RATING_ACTION_GLOBAL", "Issuer Credit Rating", "Local Currency LT|0")</f>
        <v/>
      </c>
      <c r="Q259" s="10" t="str">
        <f>_xll.SNL.Clients.Office.Excel.Functions.SPG(A259, "RD_LAST_REVIEW_DATE_GLOBAL", "Issuer Credit Rating", "Local Currency LT")</f>
        <v/>
      </c>
      <c r="R259" s="10" t="str">
        <f>_xll.SNL.Clients.Office.Excel.Functions.SPG(A259, "RD_CREDIT_RATING_DATE_GLOBAL", "Issuer Credit Rating", "Local Currency LT|0")</f>
        <v/>
      </c>
      <c r="S259" s="10" t="str">
        <f>_xll.SNL.Clients.Office.Excel.Functions.SPG(A259, "RD_CREDIT_WATCH_OUTLOOK_DATE_GLOBAL", "Issuer Credit Rating", "Local Currency LT|0")</f>
        <v/>
      </c>
    </row>
    <row r="260" spans="1:19">
      <c r="A260" s="12" t="s">
        <v>1294</v>
      </c>
      <c r="B260" s="10">
        <f>_xll.SNL.Clients.Office.Excel.Functions.SPG(A260,"SP_IPO_DATE")</f>
        <v>33557</v>
      </c>
      <c r="C260" s="5">
        <f>_xll.SNL.Clients.Office.Excel.Functions.SPG(A260, "SP_VOLUME_AVG_WEEKLY_TO_SHARES_OUT", , "1M")</f>
        <v>2.2822406566538596</v>
      </c>
      <c r="D260" s="5">
        <f>_xll.SNL.Clients.Office.Excel.Functions.SPG(A260, "SP_VOLUME_AVG_WEEKLY_TO_SHARES_OUT", , "3M")</f>
        <v>2.5540371874753531</v>
      </c>
      <c r="E260" s="5">
        <f>_xll.SNL.Clients.Office.Excel.Functions.SPG(A260, "SP_VOLUME_AVG_DAILY_TO_1YR_AVG_DAILY", , "1M")</f>
        <v>78.099999999999994</v>
      </c>
      <c r="F260" s="5">
        <f>_xll.SNL.Clients.Office.Excel.Functions.SPG(A260, "SP_VOLUME_AVG_DAILY_TO_1YR_AVG_DAILY", , "3M")</f>
        <v>87.4</v>
      </c>
      <c r="G260" s="9" t="str">
        <f>_xll.SNL.Clients.Office.Excel.Functions.SPG(A260, "IQ_SECTOR")</f>
        <v>Financials</v>
      </c>
      <c r="H260" s="9" t="str">
        <f>_xll.SNL.Clients.Office.Excel.Functions.SPG(A260, "IQ_INDUSTRY_GROUP")</f>
        <v>Insurance</v>
      </c>
      <c r="I260" s="9" t="str">
        <f>_xll.SNL.Clients.Office.Excel.Functions.SPG(A260, "IQ_INDUSTRY")</f>
        <v>Insurance</v>
      </c>
      <c r="J260" s="9" t="str">
        <f>_xll.SNL.Clients.Office.Excel.Functions.SPG(A260, "IQ_PRIMARY_INDUSTRY")</f>
        <v>Multi-line Insurance</v>
      </c>
      <c r="K260" s="9" t="str">
        <f>_xll.SNL.Clients.Office.Excel.Functions.SPG(A260, "NAICS_CODE", "Primary")</f>
        <v>524126 - Direct Property and Casualty Insurance Carriers</v>
      </c>
      <c r="L260" s="9" t="str">
        <f>_xll.SNL.Clients.Office.Excel.Functions.SPG(A260, "SP_TOPICTAG")</f>
        <v>Employee Benefits</v>
      </c>
      <c r="M260" s="5">
        <f>_xll.SNL.Clients.Office.Excel.Functions.SPG(A260, "SP_PCT_SHARES_OWNED_ALL_INSTITUTIONS")</f>
        <v>103.87</v>
      </c>
      <c r="N260" s="9" t="str">
        <f>_xll.SNL.Clients.Office.Excel.Functions.SPG(A260, "RD_CREDIT_RATING_GLOBAL", "Issuer Credit Rating", "Local Currency LT|0")</f>
        <v>BBB</v>
      </c>
      <c r="O260" s="9" t="str">
        <f>_xll.SNL.Clients.Office.Excel.Functions.SPG(A260, "RD_CWOL_GLOBAL", "Issuer Credit Rating", "Local Currency LT|0")</f>
        <v>Stable</v>
      </c>
      <c r="P260" s="9" t="str">
        <f>_xll.SNL.Clients.Office.Excel.Functions.SPG(A260, "RD_RATING_ACTION_GLOBAL", "Issuer Credit Rating", "Local Currency LT|0")</f>
        <v>CreditWatch/Outlook (01/29/2010)</v>
      </c>
      <c r="Q260" s="10">
        <f>_xll.SNL.Clients.Office.Excel.Functions.SPG(A260, "RD_LAST_REVIEW_DATE_GLOBAL", "Issuer Credit Rating", "Local Currency LT")</f>
        <v>45684</v>
      </c>
      <c r="R260" s="10">
        <f>_xll.SNL.Clients.Office.Excel.Functions.SPG(A260, "RD_CREDIT_RATING_DATE_GLOBAL", "Issuer Credit Rating", "Local Currency LT|0")</f>
        <v>37972</v>
      </c>
      <c r="S260" s="10">
        <f>_xll.SNL.Clients.Office.Excel.Functions.SPG(A260, "RD_CREDIT_WATCH_OUTLOOK_DATE_GLOBAL", "Issuer Credit Rating", "Local Currency LT|0")</f>
        <v>40207</v>
      </c>
    </row>
    <row r="261" spans="1:19">
      <c r="A261" s="12" t="s">
        <v>1295</v>
      </c>
      <c r="B261" t="str">
        <f>_xll.SNL.Clients.Office.Excel.Functions.SPG(A261,"SP_IPO_DATE")</f>
        <v/>
      </c>
      <c r="C261" s="5">
        <f>_xll.SNL.Clients.Office.Excel.Functions.SPG(A261, "SP_VOLUME_AVG_WEEKLY_TO_SHARES_OUT", , "1M")</f>
        <v>4.0615564394986654</v>
      </c>
      <c r="D261" s="5">
        <f>_xll.SNL.Clients.Office.Excel.Functions.SPG(A261, "SP_VOLUME_AVG_WEEKLY_TO_SHARES_OUT", , "3M")</f>
        <v>4.7050294761711369</v>
      </c>
      <c r="E261" s="5">
        <f>_xll.SNL.Clients.Office.Excel.Functions.SPG(A261, "SP_VOLUME_AVG_DAILY_TO_1YR_AVG_DAILY", , "1M")</f>
        <v>105.34</v>
      </c>
      <c r="F261" s="5">
        <f>_xll.SNL.Clients.Office.Excel.Functions.SPG(A261, "SP_VOLUME_AVG_DAILY_TO_1YR_AVG_DAILY", , "3M")</f>
        <v>122.03</v>
      </c>
      <c r="G261" s="9" t="str">
        <f>_xll.SNL.Clients.Office.Excel.Functions.SPG(A261, "IQ_SECTOR")</f>
        <v>Industrials</v>
      </c>
      <c r="H261" s="9" t="str">
        <f>_xll.SNL.Clients.Office.Excel.Functions.SPG(A261, "IQ_INDUSTRY_GROUP")</f>
        <v>Transportation</v>
      </c>
      <c r="I261" s="9" t="str">
        <f>_xll.SNL.Clients.Office.Excel.Functions.SPG(A261, "IQ_INDUSTRY")</f>
        <v>Air Freight and Logistics</v>
      </c>
      <c r="J261" s="9" t="str">
        <f>_xll.SNL.Clients.Office.Excel.Functions.SPG(A261, "IQ_PRIMARY_INDUSTRY")</f>
        <v>Air Freight and Logistics</v>
      </c>
      <c r="K261" s="9" t="str">
        <f>_xll.SNL.Clients.Office.Excel.Functions.SPG(A261, "NAICS_CODE", "Primary")</f>
        <v>488510 - Freight Transportation Arrangement</v>
      </c>
      <c r="L261" s="9" t="str">
        <f>_xll.SNL.Clients.Office.Excel.Functions.SPG(A261, "SP_TOPICTAG")</f>
        <v>Fleet Management; Freight Service; Last Mile Transportation; Courier Service; Process Automation</v>
      </c>
      <c r="M261" s="5">
        <f>_xll.SNL.Clients.Office.Excel.Functions.SPG(A261, "SP_PCT_SHARES_OWNED_ALL_INSTITUTIONS")</f>
        <v>90.89</v>
      </c>
      <c r="N261" s="9" t="str">
        <f>_xll.SNL.Clients.Office.Excel.Functions.SPG(A261, "RD_CREDIT_RATING_GLOBAL", "Issuer Credit Rating", "Local Currency LT|0")</f>
        <v/>
      </c>
      <c r="O261" s="9" t="str">
        <f>_xll.SNL.Clients.Office.Excel.Functions.SPG(A261, "RD_CWOL_GLOBAL", "Issuer Credit Rating", "Local Currency LT|0")</f>
        <v/>
      </c>
      <c r="P261" s="9" t="str">
        <f>_xll.SNL.Clients.Office.Excel.Functions.SPG(A261, "RD_RATING_ACTION_GLOBAL", "Issuer Credit Rating", "Local Currency LT|0")</f>
        <v/>
      </c>
      <c r="Q261" s="10" t="str">
        <f>_xll.SNL.Clients.Office.Excel.Functions.SPG(A261, "RD_LAST_REVIEW_DATE_GLOBAL", "Issuer Credit Rating", "Local Currency LT")</f>
        <v/>
      </c>
      <c r="R261" s="10" t="str">
        <f>_xll.SNL.Clients.Office.Excel.Functions.SPG(A261, "RD_CREDIT_RATING_DATE_GLOBAL", "Issuer Credit Rating", "Local Currency LT|0")</f>
        <v/>
      </c>
      <c r="S261" s="10" t="str">
        <f>_xll.SNL.Clients.Office.Excel.Functions.SPG(A261, "RD_CREDIT_WATCH_OUTLOOK_DATE_GLOBAL", "Issuer Credit Rating", "Local Currency LT|0")</f>
        <v/>
      </c>
    </row>
    <row r="262" spans="1:19">
      <c r="A262" s="12" t="s">
        <v>1296</v>
      </c>
      <c r="B262" t="str">
        <f>_xll.SNL.Clients.Office.Excel.Functions.SPG(A262,"SP_IPO_DATE")</f>
        <v/>
      </c>
      <c r="C262" s="5">
        <f>_xll.SNL.Clients.Office.Excel.Functions.SPG(A262, "SP_VOLUME_AVG_WEEKLY_TO_SHARES_OUT", , "1M")</f>
        <v>4.0736239120258784</v>
      </c>
      <c r="D262" s="5">
        <f>_xll.SNL.Clients.Office.Excel.Functions.SPG(A262, "SP_VOLUME_AVG_WEEKLY_TO_SHARES_OUT", , "3M")</f>
        <v>4.4809235387272057</v>
      </c>
      <c r="E262" s="5">
        <f>_xll.SNL.Clients.Office.Excel.Functions.SPG(A262, "SP_VOLUME_AVG_DAILY_TO_1YR_AVG_DAILY", , "1M")</f>
        <v>95.33</v>
      </c>
      <c r="F262" s="5">
        <f>_xll.SNL.Clients.Office.Excel.Functions.SPG(A262, "SP_VOLUME_AVG_DAILY_TO_1YR_AVG_DAILY", , "3M")</f>
        <v>104.86</v>
      </c>
      <c r="G262" s="9" t="str">
        <f>_xll.SNL.Clients.Office.Excel.Functions.SPG(A262, "IQ_SECTOR")</f>
        <v>Communication Services</v>
      </c>
      <c r="H262" s="9" t="str">
        <f>_xll.SNL.Clients.Office.Excel.Functions.SPG(A262, "IQ_INDUSTRY_GROUP")</f>
        <v>Media and Entertainment</v>
      </c>
      <c r="I262" s="9" t="str">
        <f>_xll.SNL.Clients.Office.Excel.Functions.SPG(A262, "IQ_INDUSTRY")</f>
        <v>Interactive Media and Services</v>
      </c>
      <c r="J262" s="9" t="str">
        <f>_xll.SNL.Clients.Office.Excel.Functions.SPG(A262, "IQ_PRIMARY_INDUSTRY")</f>
        <v>Interactive Media and Services</v>
      </c>
      <c r="K262" s="9" t="str">
        <f>_xll.SNL.Clients.Office.Excel.Functions.SPG(A262, "NAICS_CODE", "Primary")</f>
        <v>5192 - Web Search Portals, Libraries, Archives, and Other Information Services</v>
      </c>
      <c r="L262" s="9" t="str">
        <f>_xll.SNL.Clients.Office.Excel.Functions.SPG(A262, "SP_TOPICTAG")</f>
        <v>Ad Network; Digital Media; Marketing Automation; Social Media Advertising; Ad Targeting; Ad Exchange</v>
      </c>
      <c r="M262" s="5">
        <f>_xll.SNL.Clients.Office.Excel.Functions.SPG(A262, "SP_PCT_SHARES_OWNED_ALL_INSTITUTIONS")</f>
        <v>83.68</v>
      </c>
      <c r="N262" s="9" t="str">
        <f>_xll.SNL.Clients.Office.Excel.Functions.SPG(A262, "RD_CREDIT_RATING_GLOBAL", "Issuer Credit Rating", "Local Currency LT|0")</f>
        <v>BB-</v>
      </c>
      <c r="O262" s="9" t="str">
        <f>_xll.SNL.Clients.Office.Excel.Functions.SPG(A262, "RD_CWOL_GLOBAL", "Issuer Credit Rating", "Local Currency LT|0")</f>
        <v>Watch Pos</v>
      </c>
      <c r="P262" s="9" t="str">
        <f>_xll.SNL.Clients.Office.Excel.Functions.SPG(A262, "RD_RATING_ACTION_GLOBAL", "Issuer Credit Rating", "Local Currency LT|0")</f>
        <v>CreditWatch/Outlook (11/15/2024)</v>
      </c>
      <c r="Q262" s="10">
        <f>_xll.SNL.Clients.Office.Excel.Functions.SPG(A262, "RD_LAST_REVIEW_DATE_GLOBAL", "Issuer Credit Rating", "Local Currency LT")</f>
        <v>45611</v>
      </c>
      <c r="R262" s="10">
        <f>_xll.SNL.Clients.Office.Excel.Functions.SPG(A262, "RD_CREDIT_RATING_DATE_GLOBAL", "Issuer Credit Rating", "Local Currency LT|0")</f>
        <v>44886</v>
      </c>
      <c r="S262" s="10">
        <f>_xll.SNL.Clients.Office.Excel.Functions.SPG(A262, "RD_CREDIT_WATCH_OUTLOOK_DATE_GLOBAL", "Issuer Credit Rating", "Local Currency LT|0")</f>
        <v>45611</v>
      </c>
    </row>
    <row r="263" spans="1:19">
      <c r="A263" s="12" t="s">
        <v>1297</v>
      </c>
      <c r="B263" s="10">
        <f>_xll.SNL.Clients.Office.Excel.Functions.SPG(A263,"SP_IPO_DATE")</f>
        <v>42712</v>
      </c>
      <c r="C263" s="5">
        <f>_xll.SNL.Clients.Office.Excel.Functions.SPG(A263, "SP_VOLUME_AVG_WEEKLY_TO_SHARES_OUT", , "1M")</f>
        <v>4.7297562664132</v>
      </c>
      <c r="D263" s="5">
        <f>_xll.SNL.Clients.Office.Excel.Functions.SPG(A263, "SP_VOLUME_AVG_WEEKLY_TO_SHARES_OUT", , "3M")</f>
        <v>3.8780708142154792</v>
      </c>
      <c r="E263" s="5">
        <f>_xll.SNL.Clients.Office.Excel.Functions.SPG(A263, "SP_VOLUME_AVG_DAILY_TO_1YR_AVG_DAILY", , "1M")</f>
        <v>106.57</v>
      </c>
      <c r="F263" s="5">
        <f>_xll.SNL.Clients.Office.Excel.Functions.SPG(A263, "SP_VOLUME_AVG_DAILY_TO_1YR_AVG_DAILY", , "3M")</f>
        <v>87.38</v>
      </c>
      <c r="G263" s="9" t="str">
        <f>_xll.SNL.Clients.Office.Excel.Functions.SPG(A263, "IQ_SECTOR")</f>
        <v>Information Technology</v>
      </c>
      <c r="H263" s="9" t="str">
        <f>_xll.SNL.Clients.Office.Excel.Functions.SPG(A263, "IQ_INDUSTRY_GROUP")</f>
        <v>Semiconductors and Semiconductor Equipment</v>
      </c>
      <c r="I263" s="9" t="str">
        <f>_xll.SNL.Clients.Office.Excel.Functions.SPG(A263, "IQ_INDUSTRY")</f>
        <v>Semiconductors and Semiconductor Equipment</v>
      </c>
      <c r="J263" s="9" t="str">
        <f>_xll.SNL.Clients.Office.Excel.Functions.SPG(A263, "IQ_PRIMARY_INDUSTRY")</f>
        <v>Semiconductor Materials and Equipment</v>
      </c>
      <c r="K263" s="9" t="str">
        <f>_xll.SNL.Clients.Office.Excel.Functions.SPG(A263, "NAICS_CODE", "Primary")</f>
        <v>334413 - Semiconductor and Related Device Manufacturing</v>
      </c>
      <c r="L263" s="9" t="str">
        <f>_xll.SNL.Clients.Office.Excel.Functions.SPG(A263, "SP_TOPICTAG")</f>
        <v>Environmental Engineering</v>
      </c>
      <c r="M263" s="5">
        <f>_xll.SNL.Clients.Office.Excel.Functions.SPG(A263, "SP_PCT_SHARES_OWNED_ALL_INSTITUTIONS")</f>
        <v>95.66</v>
      </c>
      <c r="N263" s="9" t="str">
        <f>_xll.SNL.Clients.Office.Excel.Functions.SPG(A263, "RD_CREDIT_RATING_GLOBAL", "Issuer Credit Rating", "Local Currency LT|0")</f>
        <v/>
      </c>
      <c r="O263" s="9" t="str">
        <f>_xll.SNL.Clients.Office.Excel.Functions.SPG(A263, "RD_CWOL_GLOBAL", "Issuer Credit Rating", "Local Currency LT|0")</f>
        <v/>
      </c>
      <c r="P263" s="9" t="str">
        <f>_xll.SNL.Clients.Office.Excel.Functions.SPG(A263, "RD_RATING_ACTION_GLOBAL", "Issuer Credit Rating", "Local Currency LT|0")</f>
        <v/>
      </c>
      <c r="Q263" s="10" t="str">
        <f>_xll.SNL.Clients.Office.Excel.Functions.SPG(A263, "RD_LAST_REVIEW_DATE_GLOBAL", "Issuer Credit Rating", "Local Currency LT")</f>
        <v/>
      </c>
      <c r="R263" s="10" t="str">
        <f>_xll.SNL.Clients.Office.Excel.Functions.SPG(A263, "RD_CREDIT_RATING_DATE_GLOBAL", "Issuer Credit Rating", "Local Currency LT|0")</f>
        <v/>
      </c>
      <c r="S263" s="10" t="str">
        <f>_xll.SNL.Clients.Office.Excel.Functions.SPG(A263, "RD_CREDIT_WATCH_OUTLOOK_DATE_GLOBAL", "Issuer Credit Rating", "Local Currency LT|0")</f>
        <v/>
      </c>
    </row>
    <row r="264" spans="1:19">
      <c r="A264" s="12" t="s">
        <v>1298</v>
      </c>
      <c r="B264" t="str">
        <f>_xll.SNL.Clients.Office.Excel.Functions.SPG(A264,"SP_IPO_DATE")</f>
        <v/>
      </c>
      <c r="C264" s="5">
        <f>_xll.SNL.Clients.Office.Excel.Functions.SPG(A264, "SP_VOLUME_AVG_WEEKLY_TO_SHARES_OUT", , "1M")</f>
        <v>4.2123144950078784</v>
      </c>
      <c r="D264" s="5">
        <f>_xll.SNL.Clients.Office.Excel.Functions.SPG(A264, "SP_VOLUME_AVG_WEEKLY_TO_SHARES_OUT", , "3M")</f>
        <v>4.6245189303572847</v>
      </c>
      <c r="E264" s="5">
        <f>_xll.SNL.Clients.Office.Excel.Functions.SPG(A264, "SP_VOLUME_AVG_DAILY_TO_1YR_AVG_DAILY", , "1M")</f>
        <v>78.36</v>
      </c>
      <c r="F264" s="5">
        <f>_xll.SNL.Clients.Office.Excel.Functions.SPG(A264, "SP_VOLUME_AVG_DAILY_TO_1YR_AVG_DAILY", , "3M")</f>
        <v>86.03</v>
      </c>
      <c r="G264" s="9" t="str">
        <f>_xll.SNL.Clients.Office.Excel.Functions.SPG(A264, "IQ_SECTOR")</f>
        <v>Health Care</v>
      </c>
      <c r="H264" s="9" t="str">
        <f>_xll.SNL.Clients.Office.Excel.Functions.SPG(A264, "IQ_INDUSTRY_GROUP")</f>
        <v>Health Care Equipment and Services</v>
      </c>
      <c r="I264" s="9" t="str">
        <f>_xll.SNL.Clients.Office.Excel.Functions.SPG(A264, "IQ_INDUSTRY")</f>
        <v>Health Care Equipment and Supplies</v>
      </c>
      <c r="J264" s="9" t="str">
        <f>_xll.SNL.Clients.Office.Excel.Functions.SPG(A264, "IQ_PRIMARY_INDUSTRY")</f>
        <v>Health Care Supplies</v>
      </c>
      <c r="K264" s="9" t="str">
        <f>_xll.SNL.Clients.Office.Excel.Functions.SPG(A264, "NAICS_CODE", "Primary")</f>
        <v>339112 - Surgical and Medical Instrument Manufacturing</v>
      </c>
      <c r="L264" s="9" t="str">
        <f>_xll.SNL.Clients.Office.Excel.Functions.SPG(A264, "SP_TOPICTAG")</f>
        <v>Data Integration; Health Diagnostics; Process Automation; Surgery</v>
      </c>
      <c r="M264" s="5">
        <f>_xll.SNL.Clients.Office.Excel.Functions.SPG(A264, "SP_PCT_SHARES_OWNED_ALL_INSTITUTIONS")</f>
        <v>100.64</v>
      </c>
      <c r="N264" s="9" t="str">
        <f>_xll.SNL.Clients.Office.Excel.Functions.SPG(A264, "RD_CREDIT_RATING_GLOBAL", "Issuer Credit Rating", "Local Currency LT|0")</f>
        <v>BB-</v>
      </c>
      <c r="O264" s="9" t="str">
        <f>_xll.SNL.Clients.Office.Excel.Functions.SPG(A264, "RD_CWOL_GLOBAL", "Issuer Credit Rating", "Local Currency LT|0")</f>
        <v>Negative</v>
      </c>
      <c r="P264" s="9" t="str">
        <f>_xll.SNL.Clients.Office.Excel.Functions.SPG(A264, "RD_RATING_ACTION_GLOBAL", "Issuer Credit Rating", "Local Currency LT|0")</f>
        <v>CreditWatch/Outlook (10/17/2023)</v>
      </c>
      <c r="Q264" s="10">
        <f>_xll.SNL.Clients.Office.Excel.Functions.SPG(A264, "RD_LAST_REVIEW_DATE_GLOBAL", "Issuer Credit Rating", "Local Currency LT")</f>
        <v>45545</v>
      </c>
      <c r="R264" s="10">
        <f>_xll.SNL.Clients.Office.Excel.Functions.SPG(A264, "RD_CREDIT_RATING_DATE_GLOBAL", "Issuer Credit Rating", "Local Currency LT|0")</f>
        <v>44798</v>
      </c>
      <c r="S264" s="10">
        <f>_xll.SNL.Clients.Office.Excel.Functions.SPG(A264, "RD_CREDIT_WATCH_OUTLOOK_DATE_GLOBAL", "Issuer Credit Rating", "Local Currency LT|0")</f>
        <v>45216</v>
      </c>
    </row>
    <row r="265" spans="1:19">
      <c r="A265" s="12" t="s">
        <v>1299</v>
      </c>
      <c r="B265" s="10">
        <f>_xll.SNL.Clients.Office.Excel.Functions.SPG(A265,"SP_IPO_DATE")</f>
        <v>42571</v>
      </c>
      <c r="C265" s="5">
        <f>_xll.SNL.Clients.Office.Excel.Functions.SPG(A265, "SP_VOLUME_AVG_WEEKLY_TO_SHARES_OUT", , "1M")</f>
        <v>17.374707613811683</v>
      </c>
      <c r="D265" s="5">
        <f>_xll.SNL.Clients.Office.Excel.Functions.SPG(A265, "SP_VOLUME_AVG_WEEKLY_TO_SHARES_OUT", , "3M")</f>
        <v>11.824909060956569</v>
      </c>
      <c r="E265" s="5">
        <f>_xll.SNL.Clients.Office.Excel.Functions.SPG(A265, "SP_VOLUME_AVG_DAILY_TO_1YR_AVG_DAILY", , "1M")</f>
        <v>185.7</v>
      </c>
      <c r="F265" s="5">
        <f>_xll.SNL.Clients.Office.Excel.Functions.SPG(A265, "SP_VOLUME_AVG_DAILY_TO_1YR_AVG_DAILY", , "3M")</f>
        <v>126.39</v>
      </c>
      <c r="G265" s="9" t="str">
        <f>_xll.SNL.Clients.Office.Excel.Functions.SPG(A265, "IQ_SECTOR")</f>
        <v>Information Technology</v>
      </c>
      <c r="H265" s="9" t="str">
        <f>_xll.SNL.Clients.Office.Excel.Functions.SPG(A265, "IQ_INDUSTRY_GROUP")</f>
        <v>Semiconductors and Semiconductor Equipment</v>
      </c>
      <c r="I265" s="9" t="str">
        <f>_xll.SNL.Clients.Office.Excel.Functions.SPG(A265, "IQ_INDUSTRY")</f>
        <v>Semiconductors and Semiconductor Equipment</v>
      </c>
      <c r="J265" s="9" t="str">
        <f>_xll.SNL.Clients.Office.Excel.Functions.SPG(A265, "IQ_PRIMARY_INDUSTRY")</f>
        <v>Semiconductors</v>
      </c>
      <c r="K265" s="9" t="str">
        <f>_xll.SNL.Clients.Office.Excel.Functions.SPG(A265, "NAICS_CODE", "Primary")</f>
        <v>334413 - Semiconductor and Related Device Manufacturing</v>
      </c>
      <c r="L265" s="9" t="str">
        <f>_xll.SNL.Clients.Office.Excel.Functions.SPG(A265, "SP_TOPICTAG")</f>
        <v>Data Integration; RFID (Radio Frequency Identification); Sensors; Machine Learning; Authentication; Process Automation; Artificial Intelligence</v>
      </c>
      <c r="M265" s="5">
        <f>_xll.SNL.Clients.Office.Excel.Functions.SPG(A265, "SP_PCT_SHARES_OWNED_ALL_INSTITUTIONS")</f>
        <v>94.89</v>
      </c>
      <c r="N265" s="9" t="str">
        <f>_xll.SNL.Clients.Office.Excel.Functions.SPG(A265, "RD_CREDIT_RATING_GLOBAL", "Issuer Credit Rating", "Local Currency LT|0")</f>
        <v/>
      </c>
      <c r="O265" s="9" t="str">
        <f>_xll.SNL.Clients.Office.Excel.Functions.SPG(A265, "RD_CWOL_GLOBAL", "Issuer Credit Rating", "Local Currency LT|0")</f>
        <v/>
      </c>
      <c r="P265" s="9" t="str">
        <f>_xll.SNL.Clients.Office.Excel.Functions.SPG(A265, "RD_RATING_ACTION_GLOBAL", "Issuer Credit Rating", "Local Currency LT|0")</f>
        <v/>
      </c>
      <c r="Q265" s="10" t="str">
        <f>_xll.SNL.Clients.Office.Excel.Functions.SPG(A265, "RD_LAST_REVIEW_DATE_GLOBAL", "Issuer Credit Rating", "Local Currency LT")</f>
        <v/>
      </c>
      <c r="R265" s="10" t="str">
        <f>_xll.SNL.Clients.Office.Excel.Functions.SPG(A265, "RD_CREDIT_RATING_DATE_GLOBAL", "Issuer Credit Rating", "Local Currency LT|0")</f>
        <v/>
      </c>
      <c r="S265" s="10" t="str">
        <f>_xll.SNL.Clients.Office.Excel.Functions.SPG(A265, "RD_CREDIT_WATCH_OUTLOOK_DATE_GLOBAL", "Issuer Credit Rating", "Local Currency LT|0")</f>
        <v/>
      </c>
    </row>
    <row r="266" spans="1:19">
      <c r="A266" s="12" t="s">
        <v>1300</v>
      </c>
      <c r="B266" s="10">
        <f>_xll.SNL.Clients.Office.Excel.Functions.SPG(A266,"SP_IPO_DATE")</f>
        <v>43972</v>
      </c>
      <c r="C266" s="5">
        <f>_xll.SNL.Clients.Office.Excel.Functions.SPG(A266, "SP_VOLUME_AVG_WEEKLY_TO_SHARES_OUT", , "1M")</f>
        <v>20.482450477675261</v>
      </c>
      <c r="D266" s="5">
        <f>_xll.SNL.Clients.Office.Excel.Functions.SPG(A266, "SP_VOLUME_AVG_WEEKLY_TO_SHARES_OUT", , "3M")</f>
        <v>18.496143943169447</v>
      </c>
      <c r="E266" s="5">
        <f>_xll.SNL.Clients.Office.Excel.Functions.SPG(A266, "SP_VOLUME_AVG_DAILY_TO_1YR_AVG_DAILY", , "1M")</f>
        <v>181.76</v>
      </c>
      <c r="F266" s="5">
        <f>_xll.SNL.Clients.Office.Excel.Functions.SPG(A266, "SP_VOLUME_AVG_DAILY_TO_1YR_AVG_DAILY", , "3M")</f>
        <v>164.14</v>
      </c>
      <c r="G266" s="9" t="str">
        <f>_xll.SNL.Clients.Office.Excel.Functions.SPG(A266, "IQ_SECTOR")</f>
        <v>Health Care</v>
      </c>
      <c r="H266" s="9" t="str">
        <f>_xll.SNL.Clients.Office.Excel.Functions.SPG(A266, "IQ_INDUSTRY_GROUP")</f>
        <v>Health Care Equipment and Services</v>
      </c>
      <c r="I266" s="9" t="str">
        <f>_xll.SNL.Clients.Office.Excel.Functions.SPG(A266, "IQ_INDUSTRY")</f>
        <v>Health Care Equipment and Supplies</v>
      </c>
      <c r="J266" s="9" t="str">
        <f>_xll.SNL.Clients.Office.Excel.Functions.SPG(A266, "IQ_PRIMARY_INDUSTRY")</f>
        <v>Health Care Equipment</v>
      </c>
      <c r="K266" s="9" t="str">
        <f>_xll.SNL.Clients.Office.Excel.Functions.SPG(A266, "NAICS_CODE", "Primary")</f>
        <v>339112 - Surgical and Medical Instrument Manufacturing</v>
      </c>
      <c r="L266" s="9" t="str">
        <f>_xll.SNL.Clients.Office.Excel.Functions.SPG(A266, "SP_TOPICTAG")</f>
        <v>Health Diagnostics; Cardiovascular; Surgery</v>
      </c>
      <c r="M266" s="5">
        <f>_xll.SNL.Clients.Office.Excel.Functions.SPG(A266, "SP_PCT_SHARES_OWNED_ALL_INSTITUTIONS")</f>
        <v>95.65</v>
      </c>
      <c r="N266" s="9" t="str">
        <f>_xll.SNL.Clients.Office.Excel.Functions.SPG(A266, "RD_CREDIT_RATING_GLOBAL", "Issuer Credit Rating", "Local Currency LT|0")</f>
        <v/>
      </c>
      <c r="O266" s="9" t="str">
        <f>_xll.SNL.Clients.Office.Excel.Functions.SPG(A266, "RD_CWOL_GLOBAL", "Issuer Credit Rating", "Local Currency LT|0")</f>
        <v/>
      </c>
      <c r="P266" s="9" t="str">
        <f>_xll.SNL.Clients.Office.Excel.Functions.SPG(A266, "RD_RATING_ACTION_GLOBAL", "Issuer Credit Rating", "Local Currency LT|0")</f>
        <v/>
      </c>
      <c r="Q266" s="10" t="str">
        <f>_xll.SNL.Clients.Office.Excel.Functions.SPG(A266, "RD_LAST_REVIEW_DATE_GLOBAL", "Issuer Credit Rating", "Local Currency LT")</f>
        <v/>
      </c>
      <c r="R266" s="10" t="str">
        <f>_xll.SNL.Clients.Office.Excel.Functions.SPG(A266, "RD_CREDIT_RATING_DATE_GLOBAL", "Issuer Credit Rating", "Local Currency LT|0")</f>
        <v/>
      </c>
      <c r="S266" s="10" t="str">
        <f>_xll.SNL.Clients.Office.Excel.Functions.SPG(A266, "RD_CREDIT_WATCH_OUTLOOK_DATE_GLOBAL", "Issuer Credit Rating", "Local Currency LT|0")</f>
        <v/>
      </c>
    </row>
    <row r="267" spans="1:19">
      <c r="A267" s="12" t="s">
        <v>1301</v>
      </c>
      <c r="B267" t="str">
        <f>_xll.SNL.Clients.Office.Excel.Functions.SPG(A267,"SP_IPO_DATE")</f>
        <v/>
      </c>
      <c r="C267" s="5">
        <f>_xll.SNL.Clients.Office.Excel.Functions.SPG(A267, "SP_VOLUME_AVG_WEEKLY_TO_SHARES_OUT", , "1M")</f>
        <v>3.0284920352030213</v>
      </c>
      <c r="D267" s="5">
        <f>_xll.SNL.Clients.Office.Excel.Functions.SPG(A267, "SP_VOLUME_AVG_WEEKLY_TO_SHARES_OUT", , "3M")</f>
        <v>2.9872657823140929</v>
      </c>
      <c r="E267" s="5">
        <f>_xll.SNL.Clients.Office.Excel.Functions.SPG(A267, "SP_VOLUME_AVG_DAILY_TO_1YR_AVG_DAILY", , "1M")</f>
        <v>94.23</v>
      </c>
      <c r="F267" s="5">
        <f>_xll.SNL.Clients.Office.Excel.Functions.SPG(A267, "SP_VOLUME_AVG_DAILY_TO_1YR_AVG_DAILY", , "3M")</f>
        <v>92.95</v>
      </c>
      <c r="G267" s="9" t="str">
        <f>_xll.SNL.Clients.Office.Excel.Functions.SPG(A267, "IQ_SECTOR")</f>
        <v>Financials</v>
      </c>
      <c r="H267" s="9" t="str">
        <f>_xll.SNL.Clients.Office.Excel.Functions.SPG(A267, "IQ_INDUSTRY_GROUP")</f>
        <v>Banks</v>
      </c>
      <c r="I267" s="9" t="str">
        <f>_xll.SNL.Clients.Office.Excel.Functions.SPG(A267, "IQ_INDUSTRY")</f>
        <v>Banks</v>
      </c>
      <c r="J267" s="9" t="str">
        <f>_xll.SNL.Clients.Office.Excel.Functions.SPG(A267, "IQ_PRIMARY_INDUSTRY")</f>
        <v>Regional Banks</v>
      </c>
      <c r="K267" s="9" t="str">
        <f>_xll.SNL.Clients.Office.Excel.Functions.SPG(A267, "NAICS_CODE", "Primary")</f>
        <v>522110 - Commercial Banking</v>
      </c>
      <c r="L267" s="9" t="str">
        <f>_xll.SNL.Clients.Office.Excel.Functions.SPG(A267, "SP_TOPICTAG")</f>
        <v>Consumer Lending</v>
      </c>
      <c r="M267" s="5">
        <f>_xll.SNL.Clients.Office.Excel.Functions.SPG(A267, "SP_PCT_SHARES_OWNED_ALL_INSTITUTIONS")</f>
        <v>82.03</v>
      </c>
      <c r="N267" s="9" t="str">
        <f>_xll.SNL.Clients.Office.Excel.Functions.SPG(A267, "RD_CREDIT_RATING_GLOBAL", "Issuer Credit Rating", "Local Currency LT|0")</f>
        <v/>
      </c>
      <c r="O267" s="9" t="str">
        <f>_xll.SNL.Clients.Office.Excel.Functions.SPG(A267, "RD_CWOL_GLOBAL", "Issuer Credit Rating", "Local Currency LT|0")</f>
        <v/>
      </c>
      <c r="P267" s="9" t="str">
        <f>_xll.SNL.Clients.Office.Excel.Functions.SPG(A267, "RD_RATING_ACTION_GLOBAL", "Issuer Credit Rating", "Local Currency LT|0")</f>
        <v/>
      </c>
      <c r="Q267" s="10" t="str">
        <f>_xll.SNL.Clients.Office.Excel.Functions.SPG(A267, "RD_LAST_REVIEW_DATE_GLOBAL", "Issuer Credit Rating", "Local Currency LT")</f>
        <v/>
      </c>
      <c r="R267" s="10" t="str">
        <f>_xll.SNL.Clients.Office.Excel.Functions.SPG(A267, "RD_CREDIT_RATING_DATE_GLOBAL", "Issuer Credit Rating", "Local Currency LT|0")</f>
        <v/>
      </c>
      <c r="S267" s="10" t="str">
        <f>_xll.SNL.Clients.Office.Excel.Functions.SPG(A267, "RD_CREDIT_WATCH_OUTLOOK_DATE_GLOBAL", "Issuer Credit Rating", "Local Currency LT|0")</f>
        <v/>
      </c>
    </row>
    <row r="268" spans="1:19">
      <c r="A268" s="12" t="s">
        <v>1302</v>
      </c>
      <c r="B268" t="str">
        <f>_xll.SNL.Clients.Office.Excel.Functions.SPG(A268,"SP_IPO_DATE")</f>
        <v/>
      </c>
      <c r="C268" s="5">
        <f>_xll.SNL.Clients.Office.Excel.Functions.SPG(A268, "SP_VOLUME_AVG_WEEKLY_TO_SHARES_OUT", , "1M")</f>
        <v>2.723572434609085</v>
      </c>
      <c r="D268" s="5">
        <f>_xll.SNL.Clients.Office.Excel.Functions.SPG(A268, "SP_VOLUME_AVG_WEEKLY_TO_SHARES_OUT", , "3M")</f>
        <v>3.1616396819989228</v>
      </c>
      <c r="E268" s="5">
        <f>_xll.SNL.Clients.Office.Excel.Functions.SPG(A268, "SP_VOLUME_AVG_DAILY_TO_1YR_AVG_DAILY", , "1M")</f>
        <v>75.12</v>
      </c>
      <c r="F268" s="5">
        <f>_xll.SNL.Clients.Office.Excel.Functions.SPG(A268, "SP_VOLUME_AVG_DAILY_TO_1YR_AVG_DAILY", , "3M")</f>
        <v>87.2</v>
      </c>
      <c r="G268" s="9" t="str">
        <f>_xll.SNL.Clients.Office.Excel.Functions.SPG(A268, "IQ_SECTOR")</f>
        <v>Materials</v>
      </c>
      <c r="H268" s="9" t="str">
        <f>_xll.SNL.Clients.Office.Excel.Functions.SPG(A268, "IQ_INDUSTRY_GROUP")</f>
        <v>Materials</v>
      </c>
      <c r="I268" s="9" t="str">
        <f>_xll.SNL.Clients.Office.Excel.Functions.SPG(A268, "IQ_INDUSTRY")</f>
        <v>Chemicals</v>
      </c>
      <c r="J268" s="9" t="str">
        <f>_xll.SNL.Clients.Office.Excel.Functions.SPG(A268, "IQ_PRIMARY_INDUSTRY")</f>
        <v>Specialty Chemicals</v>
      </c>
      <c r="K268" s="9" t="str">
        <f>_xll.SNL.Clients.Office.Excel.Functions.SPG(A268, "NAICS_CODE", "Primary")</f>
        <v>325180 - Other Basic Inorganic Chemical Manufacturing</v>
      </c>
      <c r="L268" s="9" t="str">
        <f>_xll.SNL.Clients.Office.Excel.Functions.SPG(A268, "SP_TOPICTAG")</f>
        <v>Environmental Engineering; Disposal and Recycling; Water Purification; CleanTech; Pollution Control</v>
      </c>
      <c r="M268" s="5">
        <f>_xll.SNL.Clients.Office.Excel.Functions.SPG(A268, "SP_PCT_SHARES_OWNED_ALL_INSTITUTIONS")</f>
        <v>99.98</v>
      </c>
      <c r="N268" s="9" t="str">
        <f>_xll.SNL.Clients.Office.Excel.Functions.SPG(A268, "RD_CREDIT_RATING_GLOBAL", "Issuer Credit Rating", "Local Currency LT|0")</f>
        <v/>
      </c>
      <c r="O268" s="9" t="str">
        <f>_xll.SNL.Clients.Office.Excel.Functions.SPG(A268, "RD_CWOL_GLOBAL", "Issuer Credit Rating", "Local Currency LT|0")</f>
        <v/>
      </c>
      <c r="P268" s="9" t="str">
        <f>_xll.SNL.Clients.Office.Excel.Functions.SPG(A268, "RD_RATING_ACTION_GLOBAL", "Issuer Credit Rating", "Local Currency LT|0")</f>
        <v/>
      </c>
      <c r="Q268" s="10" t="str">
        <f>_xll.SNL.Clients.Office.Excel.Functions.SPG(A268, "RD_LAST_REVIEW_DATE_GLOBAL", "Issuer Credit Rating", "Local Currency LT")</f>
        <v/>
      </c>
      <c r="R268" s="10" t="str">
        <f>_xll.SNL.Clients.Office.Excel.Functions.SPG(A268, "RD_CREDIT_RATING_DATE_GLOBAL", "Issuer Credit Rating", "Local Currency LT|0")</f>
        <v/>
      </c>
      <c r="S268" s="10" t="str">
        <f>_xll.SNL.Clients.Office.Excel.Functions.SPG(A268, "RD_CREDIT_WATCH_OUTLOOK_DATE_GLOBAL", "Issuer Credit Rating", "Local Currency LT|0")</f>
        <v/>
      </c>
    </row>
    <row r="269" spans="1:19">
      <c r="A269" s="12" t="s">
        <v>1303</v>
      </c>
      <c r="B269" t="str">
        <f>_xll.SNL.Clients.Office.Excel.Functions.SPG(A269,"SP_IPO_DATE")</f>
        <v/>
      </c>
      <c r="C269" s="5">
        <f>_xll.SNL.Clients.Office.Excel.Functions.SPG(A269, "SP_VOLUME_AVG_WEEKLY_TO_SHARES_OUT", , "1M")</f>
        <v>2.3645630452227753</v>
      </c>
      <c r="D269" s="5">
        <f>_xll.SNL.Clients.Office.Excel.Functions.SPG(A269, "SP_VOLUME_AVG_WEEKLY_TO_SHARES_OUT", , "3M")</f>
        <v>2.5453405162488267</v>
      </c>
      <c r="E269" s="5">
        <f>_xll.SNL.Clients.Office.Excel.Functions.SPG(A269, "SP_VOLUME_AVG_DAILY_TO_1YR_AVG_DAILY", , "1M")</f>
        <v>103.17</v>
      </c>
      <c r="F269" s="5">
        <f>_xll.SNL.Clients.Office.Excel.Functions.SPG(A269, "SP_VOLUME_AVG_DAILY_TO_1YR_AVG_DAILY", , "3M")</f>
        <v>111.06</v>
      </c>
      <c r="G269" s="9" t="str">
        <f>_xll.SNL.Clients.Office.Excel.Functions.SPG(A269, "IQ_SECTOR")</f>
        <v>Materials</v>
      </c>
      <c r="H269" s="9" t="str">
        <f>_xll.SNL.Clients.Office.Excel.Functions.SPG(A269, "IQ_INDUSTRY_GROUP")</f>
        <v>Materials</v>
      </c>
      <c r="I269" s="9" t="str">
        <f>_xll.SNL.Clients.Office.Excel.Functions.SPG(A269, "IQ_INDUSTRY")</f>
        <v>Chemicals</v>
      </c>
      <c r="J269" s="9" t="str">
        <f>_xll.SNL.Clients.Office.Excel.Functions.SPG(A269, "IQ_PRIMARY_INDUSTRY")</f>
        <v>Specialty Chemicals</v>
      </c>
      <c r="K269" s="9" t="str">
        <f>_xll.SNL.Clients.Office.Excel.Functions.SPG(A269, "NAICS_CODE", "Primary")</f>
        <v>325 - Chemical Manufacturing</v>
      </c>
      <c r="L269" s="9" t="str">
        <f>_xll.SNL.Clients.Office.Excel.Functions.SPG(A269, "SP_TOPICTAG")</f>
        <v>Environmental Engineering; Pollution Control; Biofuel</v>
      </c>
      <c r="M269" s="5">
        <f>_xll.SNL.Clients.Office.Excel.Functions.SPG(A269, "SP_PCT_SHARES_OWNED_ALL_INSTITUTIONS")</f>
        <v>99.12</v>
      </c>
      <c r="N269" s="9" t="str">
        <f>_xll.SNL.Clients.Office.Excel.Functions.SPG(A269, "RD_CREDIT_RATING_GLOBAL", "Issuer Credit Rating", "Local Currency LT|0")</f>
        <v>NR</v>
      </c>
      <c r="O269" s="9" t="str">
        <f>_xll.SNL.Clients.Office.Excel.Functions.SPG(A269, "RD_CWOL_GLOBAL", "Issuer Credit Rating", "Local Currency LT|0")</f>
        <v>NR</v>
      </c>
      <c r="P269" s="9" t="str">
        <f>_xll.SNL.Clients.Office.Excel.Functions.SPG(A269, "RD_RATING_ACTION_GLOBAL", "Issuer Credit Rating", "Local Currency LT|0")</f>
        <v>Not Rated | CreditWatch/Outlook (07/17/2006)</v>
      </c>
      <c r="Q269" s="10" t="str">
        <f>_xll.SNL.Clients.Office.Excel.Functions.SPG(A269, "RD_LAST_REVIEW_DATE_GLOBAL", "Issuer Credit Rating", "Local Currency LT")</f>
        <v/>
      </c>
      <c r="R269" s="10">
        <f>_xll.SNL.Clients.Office.Excel.Functions.SPG(A269, "RD_CREDIT_RATING_DATE_GLOBAL", "Issuer Credit Rating", "Local Currency LT|0")</f>
        <v>38915</v>
      </c>
      <c r="S269" s="10">
        <f>_xll.SNL.Clients.Office.Excel.Functions.SPG(A269, "RD_CREDIT_WATCH_OUTLOOK_DATE_GLOBAL", "Issuer Credit Rating", "Local Currency LT|0")</f>
        <v>38915</v>
      </c>
    </row>
    <row r="270" spans="1:19">
      <c r="A270" s="12" t="s">
        <v>1304</v>
      </c>
      <c r="B270" s="10">
        <f>_xll.SNL.Clients.Office.Excel.Functions.SPG(A270,"SP_IPO_DATE")</f>
        <v>42705</v>
      </c>
      <c r="C270" s="5">
        <f>_xll.SNL.Clients.Office.Excel.Functions.SPG(A270, "SP_VOLUME_AVG_WEEKLY_TO_SHARES_OUT", , "1M")</f>
        <v>5.0279628840782999</v>
      </c>
      <c r="D270" s="5">
        <f>_xll.SNL.Clients.Office.Excel.Functions.SPG(A270, "SP_VOLUME_AVG_WEEKLY_TO_SHARES_OUT", , "3M")</f>
        <v>6.229569437591346</v>
      </c>
      <c r="E270" s="5">
        <f>_xll.SNL.Clients.Office.Excel.Functions.SPG(A270, "SP_VOLUME_AVG_DAILY_TO_1YR_AVG_DAILY", , "1M")</f>
        <v>122.56</v>
      </c>
      <c r="F270" s="5">
        <f>_xll.SNL.Clients.Office.Excel.Functions.SPG(A270, "SP_VOLUME_AVG_DAILY_TO_1YR_AVG_DAILY", , "3M")</f>
        <v>151.85</v>
      </c>
      <c r="G270" s="9" t="str">
        <f>_xll.SNL.Clients.Office.Excel.Functions.SPG(A270, "IQ_SECTOR")</f>
        <v>Real Estate</v>
      </c>
      <c r="H270" s="9" t="str">
        <f>_xll.SNL.Clients.Office.Excel.Functions.SPG(A270, "IQ_INDUSTRY_GROUP")</f>
        <v>Equity Real Estate Investment Trusts (REITs)</v>
      </c>
      <c r="I270" s="9" t="str">
        <f>_xll.SNL.Clients.Office.Excel.Functions.SPG(A270, "IQ_INDUSTRY")</f>
        <v>Industrial REITs</v>
      </c>
      <c r="J270" s="9" t="str">
        <f>_xll.SNL.Clients.Office.Excel.Functions.SPG(A270, "IQ_PRIMARY_INDUSTRY")</f>
        <v>Industrial REITs</v>
      </c>
      <c r="K270" s="9" t="str">
        <f>_xll.SNL.Clients.Office.Excel.Functions.SPG(A270, "NAICS_CODE", "Primary")</f>
        <v>531190 - Lessors of Other Real Estate Property</v>
      </c>
      <c r="L270" s="9" t="str">
        <f>_xll.SNL.Clients.Office.Excel.Functions.SPG(A270, "SP_TOPICTAG")</f>
        <v>Cannabis</v>
      </c>
      <c r="M270" s="5">
        <f>_xll.SNL.Clients.Office.Excel.Functions.SPG(A270, "SP_PCT_SHARES_OWNED_ALL_INSTITUTIONS")</f>
        <v>73.09</v>
      </c>
      <c r="N270" s="9" t="str">
        <f>_xll.SNL.Clients.Office.Excel.Functions.SPG(A270, "RD_CREDIT_RATING_GLOBAL", "Issuer Credit Rating", "Local Currency LT|0")</f>
        <v/>
      </c>
      <c r="O270" s="9" t="str">
        <f>_xll.SNL.Clients.Office.Excel.Functions.SPG(A270, "RD_CWOL_GLOBAL", "Issuer Credit Rating", "Local Currency LT|0")</f>
        <v/>
      </c>
      <c r="P270" s="9" t="str">
        <f>_xll.SNL.Clients.Office.Excel.Functions.SPG(A270, "RD_RATING_ACTION_GLOBAL", "Issuer Credit Rating", "Local Currency LT|0")</f>
        <v/>
      </c>
      <c r="Q270" s="10" t="str">
        <f>_xll.SNL.Clients.Office.Excel.Functions.SPG(A270, "RD_LAST_REVIEW_DATE_GLOBAL", "Issuer Credit Rating", "Local Currency LT")</f>
        <v/>
      </c>
      <c r="R270" s="10" t="str">
        <f>_xll.SNL.Clients.Office.Excel.Functions.SPG(A270, "RD_CREDIT_RATING_DATE_GLOBAL", "Issuer Credit Rating", "Local Currency LT|0")</f>
        <v/>
      </c>
      <c r="S270" s="10" t="str">
        <f>_xll.SNL.Clients.Office.Excel.Functions.SPG(A270, "RD_CREDIT_WATCH_OUTLOOK_DATE_GLOBAL", "Issuer Credit Rating", "Local Currency LT|0")</f>
        <v/>
      </c>
    </row>
    <row r="271" spans="1:19">
      <c r="A271" s="12" t="s">
        <v>1305</v>
      </c>
      <c r="B271" t="str">
        <f>_xll.SNL.Clients.Office.Excel.Functions.SPG(A271,"SP_IPO_DATE")</f>
        <v/>
      </c>
      <c r="C271" s="5">
        <f>_xll.SNL.Clients.Office.Excel.Functions.SPG(A271, "SP_VOLUME_AVG_WEEKLY_TO_SHARES_OUT", , "1M")</f>
        <v>3.0434279196127196</v>
      </c>
      <c r="D271" s="5">
        <f>_xll.SNL.Clients.Office.Excel.Functions.SPG(A271, "SP_VOLUME_AVG_WEEKLY_TO_SHARES_OUT", , "3M")</f>
        <v>3.6726360043520216</v>
      </c>
      <c r="E271" s="5">
        <f>_xll.SNL.Clients.Office.Excel.Functions.SPG(A271, "SP_VOLUME_AVG_DAILY_TO_1YR_AVG_DAILY", , "1M")</f>
        <v>92.29</v>
      </c>
      <c r="F271" s="5">
        <f>_xll.SNL.Clients.Office.Excel.Functions.SPG(A271, "SP_VOLUME_AVG_DAILY_TO_1YR_AVG_DAILY", , "3M")</f>
        <v>111.38</v>
      </c>
      <c r="G271" s="9" t="str">
        <f>_xll.SNL.Clients.Office.Excel.Functions.SPG(A271, "IQ_SECTOR")</f>
        <v>Energy</v>
      </c>
      <c r="H271" s="9" t="str">
        <f>_xll.SNL.Clients.Office.Excel.Functions.SPG(A271, "IQ_INDUSTRY_GROUP")</f>
        <v>Energy</v>
      </c>
      <c r="I271" s="9" t="str">
        <f>_xll.SNL.Clients.Office.Excel.Functions.SPG(A271, "IQ_INDUSTRY")</f>
        <v>Energy Equipment and Services</v>
      </c>
      <c r="J271" s="9" t="str">
        <f>_xll.SNL.Clients.Office.Excel.Functions.SPG(A271, "IQ_PRIMARY_INDUSTRY")</f>
        <v>Oil and Gas Equipment and Services</v>
      </c>
      <c r="K271" s="9" t="str">
        <f>_xll.SNL.Clients.Office.Excel.Functions.SPG(A271, "NAICS_CODE", "Primary")</f>
        <v>333132 - Oil and Gas Field Machinery and Equipment Manufacturing</v>
      </c>
      <c r="L271" s="9" t="str">
        <f>_xll.SNL.Clients.Office.Excel.Functions.SPG(A271, "SP_TOPICTAG")</f>
        <v/>
      </c>
      <c r="M271" s="5">
        <f>_xll.SNL.Clients.Office.Excel.Functions.SPG(A271, "SP_PCT_SHARES_OWNED_ALL_INSTITUTIONS")</f>
        <v>54.23</v>
      </c>
      <c r="N271" s="9" t="str">
        <f>_xll.SNL.Clients.Office.Excel.Functions.SPG(A271, "RD_CREDIT_RATING_GLOBAL", "Issuer Credit Rating", "Local Currency LT|0")</f>
        <v/>
      </c>
      <c r="O271" s="9" t="str">
        <f>_xll.SNL.Clients.Office.Excel.Functions.SPG(A271, "RD_CWOL_GLOBAL", "Issuer Credit Rating", "Local Currency LT|0")</f>
        <v/>
      </c>
      <c r="P271" s="9" t="str">
        <f>_xll.SNL.Clients.Office.Excel.Functions.SPG(A271, "RD_RATING_ACTION_GLOBAL", "Issuer Credit Rating", "Local Currency LT|0")</f>
        <v/>
      </c>
      <c r="Q271" s="10" t="str">
        <f>_xll.SNL.Clients.Office.Excel.Functions.SPG(A271, "RD_LAST_REVIEW_DATE_GLOBAL", "Issuer Credit Rating", "Local Currency LT")</f>
        <v/>
      </c>
      <c r="R271" s="10" t="str">
        <f>_xll.SNL.Clients.Office.Excel.Functions.SPG(A271, "RD_CREDIT_RATING_DATE_GLOBAL", "Issuer Credit Rating", "Local Currency LT|0")</f>
        <v/>
      </c>
      <c r="S271" s="10" t="str">
        <f>_xll.SNL.Clients.Office.Excel.Functions.SPG(A271, "RD_CREDIT_WATCH_OUTLOOK_DATE_GLOBAL", "Issuer Credit Rating", "Local Currency LT|0")</f>
        <v/>
      </c>
    </row>
    <row r="272" spans="1:19">
      <c r="A272" s="12" t="s">
        <v>1306</v>
      </c>
      <c r="B272" s="10">
        <f>_xll.SNL.Clients.Office.Excel.Functions.SPG(A272,"SP_IPO_DATE")</f>
        <v>38265</v>
      </c>
      <c r="C272" s="5">
        <f>_xll.SNL.Clients.Office.Excel.Functions.SPG(A272, "SP_VOLUME_AVG_WEEKLY_TO_SHARES_OUT", , "1M")</f>
        <v>4.6309937409182167</v>
      </c>
      <c r="D272" s="5">
        <f>_xll.SNL.Clients.Office.Excel.Functions.SPG(A272, "SP_VOLUME_AVG_WEEKLY_TO_SHARES_OUT", , "3M")</f>
        <v>5.4594499373251306</v>
      </c>
      <c r="E272" s="5">
        <f>_xll.SNL.Clients.Office.Excel.Functions.SPG(A272, "SP_VOLUME_AVG_DAILY_TO_1YR_AVG_DAILY", , "1M")</f>
        <v>96.96</v>
      </c>
      <c r="F272" s="5">
        <f>_xll.SNL.Clients.Office.Excel.Functions.SPG(A272, "SP_VOLUME_AVG_DAILY_TO_1YR_AVG_DAILY", , "3M")</f>
        <v>114.3</v>
      </c>
      <c r="G272" s="9" t="str">
        <f>_xll.SNL.Clients.Office.Excel.Functions.SPG(A272, "IQ_SECTOR")</f>
        <v>Health Care</v>
      </c>
      <c r="H272" s="9" t="str">
        <f>_xll.SNL.Clients.Office.Excel.Functions.SPG(A272, "IQ_INDUSTRY_GROUP")</f>
        <v>Pharmaceuticals, Biotechnology and Life Sciences</v>
      </c>
      <c r="I272" s="9" t="str">
        <f>_xll.SNL.Clients.Office.Excel.Functions.SPG(A272, "IQ_INDUSTRY")</f>
        <v>Pharmaceuticals</v>
      </c>
      <c r="J272" s="9" t="str">
        <f>_xll.SNL.Clients.Office.Excel.Functions.SPG(A272, "IQ_PRIMARY_INDUSTRY")</f>
        <v>Pharmaceuticals</v>
      </c>
      <c r="K272" s="9" t="str">
        <f>_xll.SNL.Clients.Office.Excel.Functions.SPG(A272, "NAICS_CODE", "Primary")</f>
        <v>325412 - Pharmaceutical Preparation Manufacturing</v>
      </c>
      <c r="L272" s="9" t="str">
        <f>_xll.SNL.Clients.Office.Excel.Functions.SPG(A272, "SP_TOPICTAG")</f>
        <v>Health Diagnostics; Gastroenterology; Infectious Diseases; Pulmonology; Respiratory</v>
      </c>
      <c r="M272" s="5">
        <f>_xll.SNL.Clients.Office.Excel.Functions.SPG(A272, "SP_PCT_SHARES_OWNED_ALL_INSTITUTIONS")</f>
        <v>94.5</v>
      </c>
      <c r="N272" s="9" t="str">
        <f>_xll.SNL.Clients.Office.Excel.Functions.SPG(A272, "RD_CREDIT_RATING_GLOBAL", "Issuer Credit Rating", "Local Currency LT|0")</f>
        <v>NR</v>
      </c>
      <c r="O272" s="9" t="str">
        <f>_xll.SNL.Clients.Office.Excel.Functions.SPG(A272, "RD_CWOL_GLOBAL", "Issuer Credit Rating", "Local Currency LT|0")</f>
        <v>NR</v>
      </c>
      <c r="P272" s="9" t="str">
        <f>_xll.SNL.Clients.Office.Excel.Functions.SPG(A272, "RD_RATING_ACTION_GLOBAL", "Issuer Credit Rating", "Local Currency LT|0")</f>
        <v>Not Rated | CreditWatch/Outlook (02/24/2020)</v>
      </c>
      <c r="Q272" s="10">
        <f>_xll.SNL.Clients.Office.Excel.Functions.SPG(A272, "RD_LAST_REVIEW_DATE_GLOBAL", "Issuer Credit Rating", "Local Currency LT")</f>
        <v>43885</v>
      </c>
      <c r="R272" s="10">
        <f>_xll.SNL.Clients.Office.Excel.Functions.SPG(A272, "RD_CREDIT_RATING_DATE_GLOBAL", "Issuer Credit Rating", "Local Currency LT|0")</f>
        <v>43885</v>
      </c>
      <c r="S272" s="10">
        <f>_xll.SNL.Clients.Office.Excel.Functions.SPG(A272, "RD_CREDIT_WATCH_OUTLOOK_DATE_GLOBAL", "Issuer Credit Rating", "Local Currency LT|0")</f>
        <v>43885</v>
      </c>
    </row>
    <row r="273" spans="1:19">
      <c r="A273" s="12" t="s">
        <v>1307</v>
      </c>
      <c r="B273" t="str">
        <f>_xll.SNL.Clients.Office.Excel.Functions.SPG(A273,"SP_IPO_DATE")</f>
        <v/>
      </c>
      <c r="C273" s="5">
        <f>_xll.SNL.Clients.Office.Excel.Functions.SPG(A273, "SP_VOLUME_AVG_WEEKLY_TO_SHARES_OUT", , "1M")</f>
        <v>6.5424697938783059</v>
      </c>
      <c r="D273" s="5">
        <f>_xll.SNL.Clients.Office.Excel.Functions.SPG(A273, "SP_VOLUME_AVG_WEEKLY_TO_SHARES_OUT", , "3M")</f>
        <v>6.4776696475399218</v>
      </c>
      <c r="E273" s="5">
        <f>_xll.SNL.Clients.Office.Excel.Functions.SPG(A273, "SP_VOLUME_AVG_DAILY_TO_1YR_AVG_DAILY", , "1M")</f>
        <v>147.19</v>
      </c>
      <c r="F273" s="5">
        <f>_xll.SNL.Clients.Office.Excel.Functions.SPG(A273, "SP_VOLUME_AVG_DAILY_TO_1YR_AVG_DAILY", , "3M")</f>
        <v>145.72999999999999</v>
      </c>
      <c r="G273" s="9" t="str">
        <f>_xll.SNL.Clients.Office.Excel.Functions.SPG(A273, "IQ_SECTOR")</f>
        <v>Information Technology</v>
      </c>
      <c r="H273" s="9" t="str">
        <f>_xll.SNL.Clients.Office.Excel.Functions.SPG(A273, "IQ_INDUSTRY_GROUP")</f>
        <v>Technology Hardware and Equipment</v>
      </c>
      <c r="I273" s="9" t="str">
        <f>_xll.SNL.Clients.Office.Excel.Functions.SPG(A273, "IQ_INDUSTRY")</f>
        <v>Electronic Equipment, Instruments and Components</v>
      </c>
      <c r="J273" s="9" t="str">
        <f>_xll.SNL.Clients.Office.Excel.Functions.SPG(A273, "IQ_PRIMARY_INDUSTRY")</f>
        <v>Technology Distributors</v>
      </c>
      <c r="K273" s="9" t="str">
        <f>_xll.SNL.Clients.Office.Excel.Functions.SPG(A273, "NAICS_CODE", "Primary")</f>
        <v>423430 - Computer and Computer Peripheral Equipment and Software Merchant Wholesalers</v>
      </c>
      <c r="L273" s="9" t="str">
        <f>_xll.SNL.Clients.Office.Excel.Functions.SPG(A273, "SP_TOPICTAG")</f>
        <v>Software Development; Cloud Management; Data Integration; Machine Learning; Cloud Infrastructure; Cloud Security; Artificial Intelligence</v>
      </c>
      <c r="M273" s="5">
        <f>_xll.SNL.Clients.Office.Excel.Functions.SPG(A273, "SP_PCT_SHARES_OWNED_ALL_INSTITUTIONS")</f>
        <v>103.41</v>
      </c>
      <c r="N273" s="9" t="str">
        <f>_xll.SNL.Clients.Office.Excel.Functions.SPG(A273, "RD_CREDIT_RATING_GLOBAL", "Issuer Credit Rating", "Local Currency LT|0")</f>
        <v>BB+</v>
      </c>
      <c r="O273" s="9" t="str">
        <f>_xll.SNL.Clients.Office.Excel.Functions.SPG(A273, "RD_CWOL_GLOBAL", "Issuer Credit Rating", "Local Currency LT|0")</f>
        <v>Stable</v>
      </c>
      <c r="P273" s="9" t="str">
        <f>_xll.SNL.Clients.Office.Excel.Functions.SPG(A273, "RD_RATING_ACTION_GLOBAL", "Issuer Credit Rating", "Local Currency LT|0")</f>
        <v>New Rating | CreditWatch/Outlook (05/15/2024)</v>
      </c>
      <c r="Q273" s="10">
        <f>_xll.SNL.Clients.Office.Excel.Functions.SPG(A273, "RD_LAST_REVIEW_DATE_GLOBAL", "Issuer Credit Rating", "Local Currency LT")</f>
        <v>45427</v>
      </c>
      <c r="R273" s="10">
        <f>_xll.SNL.Clients.Office.Excel.Functions.SPG(A273, "RD_CREDIT_RATING_DATE_GLOBAL", "Issuer Credit Rating", "Local Currency LT|0")</f>
        <v>45427</v>
      </c>
      <c r="S273" s="10">
        <f>_xll.SNL.Clients.Office.Excel.Functions.SPG(A273, "RD_CREDIT_WATCH_OUTLOOK_DATE_GLOBAL", "Issuer Credit Rating", "Local Currency LT|0")</f>
        <v>45427</v>
      </c>
    </row>
    <row r="274" spans="1:19">
      <c r="A274" s="12" t="s">
        <v>1308</v>
      </c>
      <c r="B274" s="10">
        <f>_xll.SNL.Clients.Office.Excel.Functions.SPG(A274,"SP_IPO_DATE")</f>
        <v>43222</v>
      </c>
      <c r="C274" s="5">
        <f>_xll.SNL.Clients.Office.Excel.Functions.SPG(A274, "SP_VOLUME_AVG_WEEKLY_TO_SHARES_OUT", , "1M")</f>
        <v>9.8944487656652012</v>
      </c>
      <c r="D274" s="5">
        <f>_xll.SNL.Clients.Office.Excel.Functions.SPG(A274, "SP_VOLUME_AVG_WEEKLY_TO_SHARES_OUT", , "3M")</f>
        <v>8.670562743448194</v>
      </c>
      <c r="E274" s="5">
        <f>_xll.SNL.Clients.Office.Excel.Functions.SPG(A274, "SP_VOLUME_AVG_DAILY_TO_1YR_AVG_DAILY", , "1M")</f>
        <v>102.61</v>
      </c>
      <c r="F274" s="5">
        <f>_xll.SNL.Clients.Office.Excel.Functions.SPG(A274, "SP_VOLUME_AVG_DAILY_TO_1YR_AVG_DAILY", , "3M")</f>
        <v>89.92</v>
      </c>
      <c r="G274" s="9" t="str">
        <f>_xll.SNL.Clients.Office.Excel.Functions.SPG(A274, "IQ_SECTOR")</f>
        <v>Health Care</v>
      </c>
      <c r="H274" s="9" t="str">
        <f>_xll.SNL.Clients.Office.Excel.Functions.SPG(A274, "IQ_INDUSTRY_GROUP")</f>
        <v>Health Care Equipment and Services</v>
      </c>
      <c r="I274" s="9" t="str">
        <f>_xll.SNL.Clients.Office.Excel.Functions.SPG(A274, "IQ_INDUSTRY")</f>
        <v>Health Care Equipment and Supplies</v>
      </c>
      <c r="J274" s="9" t="str">
        <f>_xll.SNL.Clients.Office.Excel.Functions.SPG(A274, "IQ_PRIMARY_INDUSTRY")</f>
        <v>Health Care Equipment</v>
      </c>
      <c r="K274" s="9" t="str">
        <f>_xll.SNL.Clients.Office.Excel.Functions.SPG(A274, "NAICS_CODE", "Primary")</f>
        <v>339112 - Surgical and Medical Instrument Manufacturing</v>
      </c>
      <c r="L274" s="9" t="str">
        <f>_xll.SNL.Clients.Office.Excel.Functions.SPG(A274, "SP_TOPICTAG")</f>
        <v>Health Diagnostics; MHealth; Neuroscience; Outpatient Care; Sleep Technology; Ear Nose &amp; Throat (ENT); Neurology</v>
      </c>
      <c r="M274" s="5">
        <f>_xll.SNL.Clients.Office.Excel.Functions.SPG(A274, "SP_PCT_SHARES_OWNED_ALL_INSTITUTIONS")</f>
        <v>115.02</v>
      </c>
      <c r="N274" s="9" t="str">
        <f>_xll.SNL.Clients.Office.Excel.Functions.SPG(A274, "RD_CREDIT_RATING_GLOBAL", "Issuer Credit Rating", "Local Currency LT|0")</f>
        <v/>
      </c>
      <c r="O274" s="9" t="str">
        <f>_xll.SNL.Clients.Office.Excel.Functions.SPG(A274, "RD_CWOL_GLOBAL", "Issuer Credit Rating", "Local Currency LT|0")</f>
        <v/>
      </c>
      <c r="P274" s="9" t="str">
        <f>_xll.SNL.Clients.Office.Excel.Functions.SPG(A274, "RD_RATING_ACTION_GLOBAL", "Issuer Credit Rating", "Local Currency LT|0")</f>
        <v/>
      </c>
      <c r="Q274" s="10" t="str">
        <f>_xll.SNL.Clients.Office.Excel.Functions.SPG(A274, "RD_LAST_REVIEW_DATE_GLOBAL", "Issuer Credit Rating", "Local Currency LT")</f>
        <v/>
      </c>
      <c r="R274" s="10" t="str">
        <f>_xll.SNL.Clients.Office.Excel.Functions.SPG(A274, "RD_CREDIT_RATING_DATE_GLOBAL", "Issuer Credit Rating", "Local Currency LT|0")</f>
        <v/>
      </c>
      <c r="S274" s="10" t="str">
        <f>_xll.SNL.Clients.Office.Excel.Functions.SPG(A274, "RD_CREDIT_WATCH_OUTLOOK_DATE_GLOBAL", "Issuer Credit Rating", "Local Currency LT|0")</f>
        <v/>
      </c>
    </row>
    <row r="275" spans="1:19">
      <c r="A275" s="12" t="s">
        <v>1309</v>
      </c>
      <c r="B275" s="10">
        <f>_xll.SNL.Clients.Office.Excel.Functions.SPG(A275,"SP_IPO_DATE")</f>
        <v>41682</v>
      </c>
      <c r="C275" s="5">
        <f>_xll.SNL.Clients.Office.Excel.Functions.SPG(A275, "SP_VOLUME_AVG_WEEKLY_TO_SHARES_OUT", , "1M")</f>
        <v>5.921710477346763</v>
      </c>
      <c r="D275" s="5">
        <f>_xll.SNL.Clients.Office.Excel.Functions.SPG(A275, "SP_VOLUME_AVG_WEEKLY_TO_SHARES_OUT", , "3M")</f>
        <v>5.2862689329961876</v>
      </c>
      <c r="E275" s="5">
        <f>_xll.SNL.Clients.Office.Excel.Functions.SPG(A275, "SP_VOLUME_AVG_DAILY_TO_1YR_AVG_DAILY", , "1M")</f>
        <v>110.63</v>
      </c>
      <c r="F275" s="5">
        <f>_xll.SNL.Clients.Office.Excel.Functions.SPG(A275, "SP_VOLUME_AVG_DAILY_TO_1YR_AVG_DAILY", , "3M")</f>
        <v>98.76</v>
      </c>
      <c r="G275" s="9" t="str">
        <f>_xll.SNL.Clients.Office.Excel.Functions.SPG(A275, "IQ_SECTOR")</f>
        <v>Consumer Discretionary</v>
      </c>
      <c r="H275" s="9" t="str">
        <f>_xll.SNL.Clients.Office.Excel.Functions.SPG(A275, "IQ_INDUSTRY_GROUP")</f>
        <v>Consumer Durables and Apparel</v>
      </c>
      <c r="I275" s="9" t="str">
        <f>_xll.SNL.Clients.Office.Excel.Functions.SPG(A275, "IQ_INDUSTRY")</f>
        <v>Household Durables</v>
      </c>
      <c r="J275" s="9" t="str">
        <f>_xll.SNL.Clients.Office.Excel.Functions.SPG(A275, "IQ_PRIMARY_INDUSTRY")</f>
        <v>Homebuilding</v>
      </c>
      <c r="K275" s="9" t="str">
        <f>_xll.SNL.Clients.Office.Excel.Functions.SPG(A275, "NAICS_CODE", "Primary")</f>
        <v>238 - Specialty Trade Contractors</v>
      </c>
      <c r="L275" s="9" t="str">
        <f>_xll.SNL.Clients.Office.Excel.Functions.SPG(A275, "SP_TOPICTAG")</f>
        <v/>
      </c>
      <c r="M275" s="5">
        <f>_xll.SNL.Clients.Office.Excel.Functions.SPG(A275, "SP_PCT_SHARES_OWNED_ALL_INSTITUTIONS")</f>
        <v>94.07</v>
      </c>
      <c r="N275" s="9" t="str">
        <f>_xll.SNL.Clients.Office.Excel.Functions.SPG(A275, "RD_CREDIT_RATING_GLOBAL", "Issuer Credit Rating", "Local Currency LT|0")</f>
        <v>BB-</v>
      </c>
      <c r="O275" s="9" t="str">
        <f>_xll.SNL.Clients.Office.Excel.Functions.SPG(A275, "RD_CWOL_GLOBAL", "Issuer Credit Rating", "Local Currency LT|0")</f>
        <v>Stable</v>
      </c>
      <c r="P275" s="9" t="str">
        <f>_xll.SNL.Clients.Office.Excel.Functions.SPG(A275, "RD_RATING_ACTION_GLOBAL", "Issuer Credit Rating", "Local Currency LT|0")</f>
        <v>CreditWatch/Outlook (03/25/2019)</v>
      </c>
      <c r="Q275" s="10">
        <f>_xll.SNL.Clients.Office.Excel.Functions.SPG(A275, "RD_LAST_REVIEW_DATE_GLOBAL", "Issuer Credit Rating", "Local Currency LT")</f>
        <v>45602</v>
      </c>
      <c r="R275" s="10">
        <f>_xll.SNL.Clients.Office.Excel.Functions.SPG(A275, "RD_CREDIT_RATING_DATE_GLOBAL", "Issuer Credit Rating", "Local Currency LT|0")</f>
        <v>42815</v>
      </c>
      <c r="S275" s="10">
        <f>_xll.SNL.Clients.Office.Excel.Functions.SPG(A275, "RD_CREDIT_WATCH_OUTLOOK_DATE_GLOBAL", "Issuer Credit Rating", "Local Currency LT|0")</f>
        <v>43549</v>
      </c>
    </row>
    <row r="276" spans="1:19">
      <c r="A276" s="12" t="s">
        <v>1310</v>
      </c>
      <c r="B276" t="str">
        <f>_xll.SNL.Clients.Office.Excel.Functions.SPG(A276,"SP_IPO_DATE")</f>
        <v/>
      </c>
      <c r="C276" s="5">
        <f>_xll.SNL.Clients.Office.Excel.Functions.SPG(A276, "SP_VOLUME_AVG_WEEKLY_TO_SHARES_OUT", , "1M")</f>
        <v>5.176761007837424</v>
      </c>
      <c r="D276" s="5">
        <f>_xll.SNL.Clients.Office.Excel.Functions.SPG(A276, "SP_VOLUME_AVG_WEEKLY_TO_SHARES_OUT", , "3M")</f>
        <v>4.0738427195614344</v>
      </c>
      <c r="E276" s="5">
        <f>_xll.SNL.Clients.Office.Excel.Functions.SPG(A276, "SP_VOLUME_AVG_DAILY_TO_1YR_AVG_DAILY", , "1M")</f>
        <v>168.45</v>
      </c>
      <c r="F276" s="5">
        <f>_xll.SNL.Clients.Office.Excel.Functions.SPG(A276, "SP_VOLUME_AVG_DAILY_TO_1YR_AVG_DAILY", , "3M")</f>
        <v>132.56</v>
      </c>
      <c r="G276" s="9" t="str">
        <f>_xll.SNL.Clients.Office.Excel.Functions.SPG(A276, "IQ_SECTOR")</f>
        <v>Industrials</v>
      </c>
      <c r="H276" s="9" t="str">
        <f>_xll.SNL.Clients.Office.Excel.Functions.SPG(A276, "IQ_INDUSTRY_GROUP")</f>
        <v>Capital Goods</v>
      </c>
      <c r="I276" s="9" t="str">
        <f>_xll.SNL.Clients.Office.Excel.Functions.SPG(A276, "IQ_INDUSTRY")</f>
        <v>Building Products</v>
      </c>
      <c r="J276" s="9" t="str">
        <f>_xll.SNL.Clients.Office.Excel.Functions.SPG(A276, "IQ_PRIMARY_INDUSTRY")</f>
        <v>Building Products</v>
      </c>
      <c r="K276" s="9" t="str">
        <f>_xll.SNL.Clients.Office.Excel.Functions.SPG(A276, "NAICS_CODE", "Primary")</f>
        <v>332618 - Other Fabricated Wire Product Manufacturing</v>
      </c>
      <c r="L276" s="9" t="str">
        <f>_xll.SNL.Clients.Office.Excel.Functions.SPG(A276, "SP_TOPICTAG")</f>
        <v/>
      </c>
      <c r="M276" s="5">
        <f>_xll.SNL.Clients.Office.Excel.Functions.SPG(A276, "SP_PCT_SHARES_OWNED_ALL_INSTITUTIONS")</f>
        <v>83.2</v>
      </c>
      <c r="N276" s="9" t="str">
        <f>_xll.SNL.Clients.Office.Excel.Functions.SPG(A276, "RD_CREDIT_RATING_GLOBAL", "Issuer Credit Rating", "Local Currency LT|0")</f>
        <v/>
      </c>
      <c r="O276" s="9" t="str">
        <f>_xll.SNL.Clients.Office.Excel.Functions.SPG(A276, "RD_CWOL_GLOBAL", "Issuer Credit Rating", "Local Currency LT|0")</f>
        <v/>
      </c>
      <c r="P276" s="9" t="str">
        <f>_xll.SNL.Clients.Office.Excel.Functions.SPG(A276, "RD_RATING_ACTION_GLOBAL", "Issuer Credit Rating", "Local Currency LT|0")</f>
        <v/>
      </c>
      <c r="Q276" s="10" t="str">
        <f>_xll.SNL.Clients.Office.Excel.Functions.SPG(A276, "RD_LAST_REVIEW_DATE_GLOBAL", "Issuer Credit Rating", "Local Currency LT")</f>
        <v/>
      </c>
      <c r="R276" s="10" t="str">
        <f>_xll.SNL.Clients.Office.Excel.Functions.SPG(A276, "RD_CREDIT_RATING_DATE_GLOBAL", "Issuer Credit Rating", "Local Currency LT|0")</f>
        <v/>
      </c>
      <c r="S276" s="10" t="str">
        <f>_xll.SNL.Clients.Office.Excel.Functions.SPG(A276, "RD_CREDIT_WATCH_OUTLOOK_DATE_GLOBAL", "Issuer Credit Rating", "Local Currency LT|0")</f>
        <v/>
      </c>
    </row>
    <row r="277" spans="1:19">
      <c r="A277" s="12" t="s">
        <v>1311</v>
      </c>
      <c r="B277" s="10">
        <f>_xll.SNL.Clients.Office.Excel.Functions.SPG(A277,"SP_IPO_DATE")</f>
        <v>36798</v>
      </c>
      <c r="C277" s="5">
        <f>_xll.SNL.Clients.Office.Excel.Functions.SPG(A277, "SP_VOLUME_AVG_WEEKLY_TO_SHARES_OUT", , "1M")</f>
        <v>3.4357371606449791</v>
      </c>
      <c r="D277" s="5">
        <f>_xll.SNL.Clients.Office.Excel.Functions.SPG(A277, "SP_VOLUME_AVG_WEEKLY_TO_SHARES_OUT", , "3M")</f>
        <v>3.1130781407236263</v>
      </c>
      <c r="E277" s="5">
        <f>_xll.SNL.Clients.Office.Excel.Functions.SPG(A277, "SP_VOLUME_AVG_DAILY_TO_1YR_AVG_DAILY", , "1M")</f>
        <v>77.69</v>
      </c>
      <c r="F277" s="5">
        <f>_xll.SNL.Clients.Office.Excel.Functions.SPG(A277, "SP_VOLUME_AVG_DAILY_TO_1YR_AVG_DAILY", , "3M")</f>
        <v>70.400000000000006</v>
      </c>
      <c r="G277" s="9" t="str">
        <f>_xll.SNL.Clients.Office.Excel.Functions.SPG(A277, "IQ_SECTOR")</f>
        <v>Health Care</v>
      </c>
      <c r="H277" s="9" t="str">
        <f>_xll.SNL.Clients.Office.Excel.Functions.SPG(A277, "IQ_INDUSTRY_GROUP")</f>
        <v>Health Care Equipment and Services</v>
      </c>
      <c r="I277" s="9" t="str">
        <f>_xll.SNL.Clients.Office.Excel.Functions.SPG(A277, "IQ_INDUSTRY")</f>
        <v>Health Care Equipment and Supplies</v>
      </c>
      <c r="J277" s="9" t="str">
        <f>_xll.SNL.Clients.Office.Excel.Functions.SPG(A277, "IQ_PRIMARY_INDUSTRY")</f>
        <v>Health Care Equipment</v>
      </c>
      <c r="K277" s="9" t="str">
        <f>_xll.SNL.Clients.Office.Excel.Functions.SPG(A277, "NAICS_CODE", "Primary")</f>
        <v>339112 - Surgical and Medical Instrument Manufacturing</v>
      </c>
      <c r="L277" s="9" t="str">
        <f>_xll.SNL.Clients.Office.Excel.Functions.SPG(A277, "SP_TOPICTAG")</f>
        <v>Health Diagnostics; Cardiovascular; Neurology; Oncology; Orthopaedics; Surgery; Urology</v>
      </c>
      <c r="M277" s="5">
        <f>_xll.SNL.Clients.Office.Excel.Functions.SPG(A277, "SP_PCT_SHARES_OWNED_ALL_INSTITUTIONS")</f>
        <v>117</v>
      </c>
      <c r="N277" s="9" t="str">
        <f>_xll.SNL.Clients.Office.Excel.Functions.SPG(A277, "RD_CREDIT_RATING_GLOBAL", "Issuer Credit Rating", "Local Currency LT|0")</f>
        <v>BB-</v>
      </c>
      <c r="O277" s="9" t="str">
        <f>_xll.SNL.Clients.Office.Excel.Functions.SPG(A277, "RD_CWOL_GLOBAL", "Issuer Credit Rating", "Local Currency LT|0")</f>
        <v>Stable</v>
      </c>
      <c r="P277" s="9" t="str">
        <f>_xll.SNL.Clients.Office.Excel.Functions.SPG(A277, "RD_RATING_ACTION_GLOBAL", "Issuer Credit Rating", "Local Currency LT|0")</f>
        <v>Upgrade | CreditWatch/Outlook (08/12/2021)</v>
      </c>
      <c r="Q277" s="10">
        <f>_xll.SNL.Clients.Office.Excel.Functions.SPG(A277, "RD_LAST_REVIEW_DATE_GLOBAL", "Issuer Credit Rating", "Local Currency LT")</f>
        <v>45527</v>
      </c>
      <c r="R277" s="10">
        <f>_xll.SNL.Clients.Office.Excel.Functions.SPG(A277, "RD_CREDIT_RATING_DATE_GLOBAL", "Issuer Credit Rating", "Local Currency LT|0")</f>
        <v>44420</v>
      </c>
      <c r="S277" s="10">
        <f>_xll.SNL.Clients.Office.Excel.Functions.SPG(A277, "RD_CREDIT_WATCH_OUTLOOK_DATE_GLOBAL", "Issuer Credit Rating", "Local Currency LT|0")</f>
        <v>44420</v>
      </c>
    </row>
    <row r="278" spans="1:19">
      <c r="A278" s="12" t="s">
        <v>1312</v>
      </c>
      <c r="B278" t="str">
        <f>_xll.SNL.Clients.Office.Excel.Functions.SPG(A278,"SP_IPO_DATE")</f>
        <v/>
      </c>
      <c r="C278" s="5">
        <f>_xll.SNL.Clients.Office.Excel.Functions.SPG(A278, "SP_VOLUME_AVG_WEEKLY_TO_SHARES_OUT", , "1M")</f>
        <v>3.5944367284457455</v>
      </c>
      <c r="D278" s="5">
        <f>_xll.SNL.Clients.Office.Excel.Functions.SPG(A278, "SP_VOLUME_AVG_WEEKLY_TO_SHARES_OUT", , "3M")</f>
        <v>4.0288450153243138</v>
      </c>
      <c r="E278" s="5">
        <f>_xll.SNL.Clients.Office.Excel.Functions.SPG(A278, "SP_VOLUME_AVG_DAILY_TO_1YR_AVG_DAILY", , "1M")</f>
        <v>52.58</v>
      </c>
      <c r="F278" s="5">
        <f>_xll.SNL.Clients.Office.Excel.Functions.SPG(A278, "SP_VOLUME_AVG_DAILY_TO_1YR_AVG_DAILY", , "3M")</f>
        <v>58.94</v>
      </c>
      <c r="G278" s="9" t="str">
        <f>_xll.SNL.Clients.Office.Excel.Functions.SPG(A278, "IQ_SECTOR")</f>
        <v>Health Care</v>
      </c>
      <c r="H278" s="9" t="str">
        <f>_xll.SNL.Clients.Office.Excel.Functions.SPG(A278, "IQ_INDUSTRY_GROUP")</f>
        <v>Health Care Equipment and Services</v>
      </c>
      <c r="I278" s="9" t="str">
        <f>_xll.SNL.Clients.Office.Excel.Functions.SPG(A278, "IQ_INDUSTRY")</f>
        <v>Health Care Equipment and Supplies</v>
      </c>
      <c r="J278" s="9" t="str">
        <f>_xll.SNL.Clients.Office.Excel.Functions.SPG(A278, "IQ_PRIMARY_INDUSTRY")</f>
        <v>Health Care Equipment</v>
      </c>
      <c r="K278" s="9" t="str">
        <f>_xll.SNL.Clients.Office.Excel.Functions.SPG(A278, "NAICS_CODE", "Primary")</f>
        <v>33911 - Medical Equipment and Supplies Manufacturing</v>
      </c>
      <c r="L278" s="9" t="str">
        <f>_xll.SNL.Clients.Office.Excel.Functions.SPG(A278, "SP_TOPICTAG")</f>
        <v>Health Diagnostics; Data Protection; RegTech; Dermatology; Surgery</v>
      </c>
      <c r="M278" s="5">
        <f>_xll.SNL.Clients.Office.Excel.Functions.SPG(A278, "SP_PCT_SHARES_OWNED_ALL_INSTITUTIONS")</f>
        <v>93.12</v>
      </c>
      <c r="N278" s="9" t="str">
        <f>_xll.SNL.Clients.Office.Excel.Functions.SPG(A278, "RD_CREDIT_RATING_GLOBAL", "Issuer Credit Rating", "Local Currency LT|0")</f>
        <v/>
      </c>
      <c r="O278" s="9" t="str">
        <f>_xll.SNL.Clients.Office.Excel.Functions.SPG(A278, "RD_CWOL_GLOBAL", "Issuer Credit Rating", "Local Currency LT|0")</f>
        <v/>
      </c>
      <c r="P278" s="9" t="str">
        <f>_xll.SNL.Clients.Office.Excel.Functions.SPG(A278, "RD_RATING_ACTION_GLOBAL", "Issuer Credit Rating", "Local Currency LT|0")</f>
        <v/>
      </c>
      <c r="Q278" s="10" t="str">
        <f>_xll.SNL.Clients.Office.Excel.Functions.SPG(A278, "RD_LAST_REVIEW_DATE_GLOBAL", "Issuer Credit Rating", "Local Currency LT")</f>
        <v/>
      </c>
      <c r="R278" s="10" t="str">
        <f>_xll.SNL.Clients.Office.Excel.Functions.SPG(A278, "RD_CREDIT_RATING_DATE_GLOBAL", "Issuer Credit Rating", "Local Currency LT|0")</f>
        <v/>
      </c>
      <c r="S278" s="10" t="str">
        <f>_xll.SNL.Clients.Office.Excel.Functions.SPG(A278, "RD_CREDIT_WATCH_OUTLOOK_DATE_GLOBAL", "Issuer Credit Rating", "Local Currency LT|0")</f>
        <v/>
      </c>
    </row>
    <row r="279" spans="1:19">
      <c r="A279" s="12" t="s">
        <v>1313</v>
      </c>
      <c r="B279" t="str">
        <f>_xll.SNL.Clients.Office.Excel.Functions.SPG(A279,"SP_IPO_DATE")</f>
        <v/>
      </c>
      <c r="C279" s="5">
        <f>_xll.SNL.Clients.Office.Excel.Functions.SPG(A279, "SP_VOLUME_AVG_WEEKLY_TO_SHARES_OUT", , "1M")</f>
        <v>7.7164194424597499</v>
      </c>
      <c r="D279" s="5">
        <f>_xll.SNL.Clients.Office.Excel.Functions.SPG(A279, "SP_VOLUME_AVG_WEEKLY_TO_SHARES_OUT", , "3M")</f>
        <v>7.2383309429258986</v>
      </c>
      <c r="E279" s="5">
        <f>_xll.SNL.Clients.Office.Excel.Functions.SPG(A279, "SP_VOLUME_AVG_DAILY_TO_1YR_AVG_DAILY", , "1M")</f>
        <v>87.35</v>
      </c>
      <c r="F279" s="5">
        <f>_xll.SNL.Clients.Office.Excel.Functions.SPG(A279, "SP_VOLUME_AVG_DAILY_TO_1YR_AVG_DAILY", , "3M")</f>
        <v>81.94</v>
      </c>
      <c r="G279" s="9" t="str">
        <f>_xll.SNL.Clients.Office.Excel.Functions.SPG(A279, "IQ_SECTOR")</f>
        <v>Information Technology</v>
      </c>
      <c r="H279" s="9" t="str">
        <f>_xll.SNL.Clients.Office.Excel.Functions.SPG(A279, "IQ_INDUSTRY_GROUP")</f>
        <v>Software and Services</v>
      </c>
      <c r="I279" s="9" t="str">
        <f>_xll.SNL.Clients.Office.Excel.Functions.SPG(A279, "IQ_INDUSTRY")</f>
        <v>Software</v>
      </c>
      <c r="J279" s="9" t="str">
        <f>_xll.SNL.Clients.Office.Excel.Functions.SPG(A279, "IQ_PRIMARY_INDUSTRY")</f>
        <v>Application Software</v>
      </c>
      <c r="K279" s="9" t="str">
        <f>_xll.SNL.Clients.Office.Excel.Functions.SPG(A279, "NAICS_CODE", "Primary")</f>
        <v>513210 - Software Publishers</v>
      </c>
      <c r="L279" s="9" t="str">
        <f>_xll.SNL.Clients.Office.Excel.Functions.SPG(A279, "SP_TOPICTAG")</f>
        <v>Software Development; Video Streaming; Machine Learning; Cloud Infrastructure; Video-on-Demand Servers; Artificial Intelligence; 5G</v>
      </c>
      <c r="M279" s="5">
        <f>_xll.SNL.Clients.Office.Excel.Functions.SPG(A279, "SP_PCT_SHARES_OWNED_ALL_INSTITUTIONS")</f>
        <v>103.55</v>
      </c>
      <c r="N279" s="9" t="str">
        <f>_xll.SNL.Clients.Office.Excel.Functions.SPG(A279, "RD_CREDIT_RATING_GLOBAL", "Issuer Credit Rating", "Local Currency LT|0")</f>
        <v/>
      </c>
      <c r="O279" s="9" t="str">
        <f>_xll.SNL.Clients.Office.Excel.Functions.SPG(A279, "RD_CWOL_GLOBAL", "Issuer Credit Rating", "Local Currency LT|0")</f>
        <v/>
      </c>
      <c r="P279" s="9" t="str">
        <f>_xll.SNL.Clients.Office.Excel.Functions.SPG(A279, "RD_RATING_ACTION_GLOBAL", "Issuer Credit Rating", "Local Currency LT|0")</f>
        <v/>
      </c>
      <c r="Q279" s="10" t="str">
        <f>_xll.SNL.Clients.Office.Excel.Functions.SPG(A279, "RD_LAST_REVIEW_DATE_GLOBAL", "Issuer Credit Rating", "Local Currency LT")</f>
        <v/>
      </c>
      <c r="R279" s="10" t="str">
        <f>_xll.SNL.Clients.Office.Excel.Functions.SPG(A279, "RD_CREDIT_RATING_DATE_GLOBAL", "Issuer Credit Rating", "Local Currency LT|0")</f>
        <v/>
      </c>
      <c r="S279" s="10" t="str">
        <f>_xll.SNL.Clients.Office.Excel.Functions.SPG(A279, "RD_CREDIT_WATCH_OUTLOOK_DATE_GLOBAL", "Issuer Credit Rating", "Local Currency LT|0")</f>
        <v/>
      </c>
    </row>
    <row r="280" spans="1:19">
      <c r="A280" s="12" t="s">
        <v>1314</v>
      </c>
      <c r="B280" t="str">
        <f>_xll.SNL.Clients.Office.Excel.Functions.SPG(A280,"SP_IPO_DATE")</f>
        <v/>
      </c>
      <c r="C280" s="5">
        <f>_xll.SNL.Clients.Office.Excel.Functions.SPG(A280, "SP_VOLUME_AVG_WEEKLY_TO_SHARES_OUT", , "1M")</f>
        <v>3.3070362672901079</v>
      </c>
      <c r="D280" s="5">
        <f>_xll.SNL.Clients.Office.Excel.Functions.SPG(A280, "SP_VOLUME_AVG_WEEKLY_TO_SHARES_OUT", , "3M")</f>
        <v>3.9577417274569955</v>
      </c>
      <c r="E280" s="5">
        <f>_xll.SNL.Clients.Office.Excel.Functions.SPG(A280, "SP_VOLUME_AVG_DAILY_TO_1YR_AVG_DAILY", , "1M")</f>
        <v>79.91</v>
      </c>
      <c r="F280" s="5">
        <f>_xll.SNL.Clients.Office.Excel.Functions.SPG(A280, "SP_VOLUME_AVG_DAILY_TO_1YR_AVG_DAILY", , "3M")</f>
        <v>95.63</v>
      </c>
      <c r="G280" s="9" t="str">
        <f>_xll.SNL.Clients.Office.Excel.Functions.SPG(A280, "IQ_SECTOR")</f>
        <v>Industrials</v>
      </c>
      <c r="H280" s="9" t="str">
        <f>_xll.SNL.Clients.Office.Excel.Functions.SPG(A280, "IQ_INDUSTRY_GROUP")</f>
        <v>Commercial and Professional Services</v>
      </c>
      <c r="I280" s="9" t="str">
        <f>_xll.SNL.Clients.Office.Excel.Functions.SPG(A280, "IQ_INDUSTRY")</f>
        <v>Commercial Services and Supplies</v>
      </c>
      <c r="J280" s="9" t="str">
        <f>_xll.SNL.Clients.Office.Excel.Functions.SPG(A280, "IQ_PRIMARY_INDUSTRY")</f>
        <v>Office Services and Supplies</v>
      </c>
      <c r="K280" s="9" t="str">
        <f>_xll.SNL.Clients.Office.Excel.Functions.SPG(A280, "NAICS_CODE", "Primary")</f>
        <v>33721 - Office Furniture (including Fixtures) Manufacturing</v>
      </c>
      <c r="L280" s="9" t="str">
        <f>_xll.SNL.Clients.Office.Excel.Functions.SPG(A280, "SP_TOPICTAG")</f>
        <v/>
      </c>
      <c r="M280" s="5">
        <f>_xll.SNL.Clients.Office.Excel.Functions.SPG(A280, "SP_PCT_SHARES_OWNED_ALL_INSTITUTIONS")</f>
        <v>96.17</v>
      </c>
      <c r="N280" s="9" t="str">
        <f>_xll.SNL.Clients.Office.Excel.Functions.SPG(A280, "RD_CREDIT_RATING_GLOBAL", "Issuer Credit Rating", "Local Currency LT|0")</f>
        <v>BB-</v>
      </c>
      <c r="O280" s="9" t="str">
        <f>_xll.SNL.Clients.Office.Excel.Functions.SPG(A280, "RD_CWOL_GLOBAL", "Issuer Credit Rating", "Local Currency LT|0")</f>
        <v>Stable</v>
      </c>
      <c r="P280" s="9" t="str">
        <f>_xll.SNL.Clients.Office.Excel.Functions.SPG(A280, "RD_RATING_ACTION_GLOBAL", "Issuer Credit Rating", "Local Currency LT|0")</f>
        <v>New Rating | CreditWatch/Outlook (11/09/2020)</v>
      </c>
      <c r="Q280" s="10">
        <f>_xll.SNL.Clients.Office.Excel.Functions.SPG(A280, "RD_LAST_REVIEW_DATE_GLOBAL", "Issuer Credit Rating", "Local Currency LT")</f>
        <v>45617</v>
      </c>
      <c r="R280" s="10">
        <f>_xll.SNL.Clients.Office.Excel.Functions.SPG(A280, "RD_CREDIT_RATING_DATE_GLOBAL", "Issuer Credit Rating", "Local Currency LT|0")</f>
        <v>44144</v>
      </c>
      <c r="S280" s="10">
        <f>_xll.SNL.Clients.Office.Excel.Functions.SPG(A280, "RD_CREDIT_WATCH_OUTLOOK_DATE_GLOBAL", "Issuer Credit Rating", "Local Currency LT|0")</f>
        <v>44144</v>
      </c>
    </row>
    <row r="281" spans="1:19">
      <c r="A281" s="12" t="s">
        <v>1315</v>
      </c>
      <c r="B281" t="str">
        <f>_xll.SNL.Clients.Office.Excel.Functions.SPG(A281,"SP_IPO_DATE")</f>
        <v/>
      </c>
      <c r="C281" s="5">
        <f>_xll.SNL.Clients.Office.Excel.Functions.SPG(A281, "SP_VOLUME_AVG_WEEKLY_TO_SHARES_OUT", , "1M")</f>
        <v>10.011075963847381</v>
      </c>
      <c r="D281" s="5">
        <f>_xll.SNL.Clients.Office.Excel.Functions.SPG(A281, "SP_VOLUME_AVG_WEEKLY_TO_SHARES_OUT", , "3M")</f>
        <v>9.6274827976565049</v>
      </c>
      <c r="E281" s="5">
        <f>_xll.SNL.Clients.Office.Excel.Functions.SPG(A281, "SP_VOLUME_AVG_DAILY_TO_1YR_AVG_DAILY", , "1M")</f>
        <v>146.76</v>
      </c>
      <c r="F281" s="5">
        <f>_xll.SNL.Clients.Office.Excel.Functions.SPG(A281, "SP_VOLUME_AVG_DAILY_TO_1YR_AVG_DAILY", , "3M")</f>
        <v>141.13999999999999</v>
      </c>
      <c r="G281" s="9" t="str">
        <f>_xll.SNL.Clients.Office.Excel.Functions.SPG(A281, "IQ_SECTOR")</f>
        <v>Energy</v>
      </c>
      <c r="H281" s="9" t="str">
        <f>_xll.SNL.Clients.Office.Excel.Functions.SPG(A281, "IQ_INDUSTRY_GROUP")</f>
        <v>Energy</v>
      </c>
      <c r="I281" s="9" t="str">
        <f>_xll.SNL.Clients.Office.Excel.Functions.SPG(A281, "IQ_INDUSTRY")</f>
        <v>Oil, Gas and Consumable Fuels</v>
      </c>
      <c r="J281" s="9" t="str">
        <f>_xll.SNL.Clients.Office.Excel.Functions.SPG(A281, "IQ_PRIMARY_INDUSTRY")</f>
        <v>Oil and Gas Storage and Transportation</v>
      </c>
      <c r="K281" s="9" t="str">
        <f>_xll.SNL.Clients.Office.Excel.Functions.SPG(A281, "NAICS_CODE", "Primary")</f>
        <v>483111 - Deep Sea Freight Transportation</v>
      </c>
      <c r="L281" s="9" t="str">
        <f>_xll.SNL.Clients.Office.Excel.Functions.SPG(A281, "SP_TOPICTAG")</f>
        <v>Marine Transportation</v>
      </c>
      <c r="M281" s="5">
        <f>_xll.SNL.Clients.Office.Excel.Functions.SPG(A281, "SP_PCT_SHARES_OWNED_ALL_INSTITUTIONS")</f>
        <v>74.489999999999995</v>
      </c>
      <c r="N281" s="9" t="str">
        <f>_xll.SNL.Clients.Office.Excel.Functions.SPG(A281, "RD_CREDIT_RATING_GLOBAL", "Issuer Credit Rating", "Local Currency LT|0")</f>
        <v>NR</v>
      </c>
      <c r="O281" s="9" t="str">
        <f>_xll.SNL.Clients.Office.Excel.Functions.SPG(A281, "RD_CWOL_GLOBAL", "Issuer Credit Rating", "Local Currency LT|0")</f>
        <v>NR</v>
      </c>
      <c r="P281" s="9" t="str">
        <f>_xll.SNL.Clients.Office.Excel.Functions.SPG(A281, "RD_RATING_ACTION_GLOBAL", "Issuer Credit Rating", "Local Currency LT|0")</f>
        <v>Not Rated | CreditWatch/Outlook (02/04/2021)</v>
      </c>
      <c r="Q281" s="10">
        <f>_xll.SNL.Clients.Office.Excel.Functions.SPG(A281, "RD_LAST_REVIEW_DATE_GLOBAL", "Issuer Credit Rating", "Local Currency LT")</f>
        <v>44231</v>
      </c>
      <c r="R281" s="10">
        <f>_xll.SNL.Clients.Office.Excel.Functions.SPG(A281, "RD_CREDIT_RATING_DATE_GLOBAL", "Issuer Credit Rating", "Local Currency LT|0")</f>
        <v>44231</v>
      </c>
      <c r="S281" s="10">
        <f>_xll.SNL.Clients.Office.Excel.Functions.SPG(A281, "RD_CREDIT_WATCH_OUTLOOK_DATE_GLOBAL", "Issuer Credit Rating", "Local Currency LT|0")</f>
        <v>44231</v>
      </c>
    </row>
    <row r="282" spans="1:19">
      <c r="A282" s="12" t="s">
        <v>1316</v>
      </c>
      <c r="B282" t="str">
        <f>_xll.SNL.Clients.Office.Excel.Functions.SPG(A282,"SP_IPO_DATE")</f>
        <v/>
      </c>
      <c r="C282" s="5">
        <f>_xll.SNL.Clients.Office.Excel.Functions.SPG(A282, "SP_VOLUME_AVG_WEEKLY_TO_SHARES_OUT", , "1M")</f>
        <v>1.7189240633431566</v>
      </c>
      <c r="D282" s="5">
        <f>_xll.SNL.Clients.Office.Excel.Functions.SPG(A282, "SP_VOLUME_AVG_WEEKLY_TO_SHARES_OUT", , "3M")</f>
        <v>1.9976790006810896</v>
      </c>
      <c r="E282" s="5">
        <f>_xll.SNL.Clients.Office.Excel.Functions.SPG(A282, "SP_VOLUME_AVG_DAILY_TO_1YR_AVG_DAILY", , "1M")</f>
        <v>77.16</v>
      </c>
      <c r="F282" s="5">
        <f>_xll.SNL.Clients.Office.Excel.Functions.SPG(A282, "SP_VOLUME_AVG_DAILY_TO_1YR_AVG_DAILY", , "3M")</f>
        <v>89.67</v>
      </c>
      <c r="G282" s="9" t="str">
        <f>_xll.SNL.Clients.Office.Excel.Functions.SPG(A282, "IQ_SECTOR")</f>
        <v>Consumer Staples</v>
      </c>
      <c r="H282" s="9" t="str">
        <f>_xll.SNL.Clients.Office.Excel.Functions.SPG(A282, "IQ_INDUSTRY_GROUP")</f>
        <v>Household and Personal Products</v>
      </c>
      <c r="I282" s="9" t="str">
        <f>_xll.SNL.Clients.Office.Excel.Functions.SPG(A282, "IQ_INDUSTRY")</f>
        <v>Personal Care Products</v>
      </c>
      <c r="J282" s="9" t="str">
        <f>_xll.SNL.Clients.Office.Excel.Functions.SPG(A282, "IQ_PRIMARY_INDUSTRY")</f>
        <v>Personal Care Products</v>
      </c>
      <c r="K282" s="9" t="str">
        <f>_xll.SNL.Clients.Office.Excel.Functions.SPG(A282, "NAICS_CODE", "Primary")</f>
        <v>325620 - Toilet Preparation Manufacturing</v>
      </c>
      <c r="L282" s="9" t="str">
        <f>_xll.SNL.Clients.Office.Excel.Functions.SPG(A282, "SP_TOPICTAG")</f>
        <v>Fast-Moving Consumer Goods; Lifestyle; Brand Marketing</v>
      </c>
      <c r="M282" s="5">
        <f>_xll.SNL.Clients.Office.Excel.Functions.SPG(A282, "SP_PCT_SHARES_OWNED_ALL_INSTITUTIONS")</f>
        <v>59.47</v>
      </c>
      <c r="N282" s="9" t="str">
        <f>_xll.SNL.Clients.Office.Excel.Functions.SPG(A282, "RD_CREDIT_RATING_GLOBAL", "Issuer Credit Rating", "Local Currency LT|0")</f>
        <v/>
      </c>
      <c r="O282" s="9" t="str">
        <f>_xll.SNL.Clients.Office.Excel.Functions.SPG(A282, "RD_CWOL_GLOBAL", "Issuer Credit Rating", "Local Currency LT|0")</f>
        <v/>
      </c>
      <c r="P282" s="9" t="str">
        <f>_xll.SNL.Clients.Office.Excel.Functions.SPG(A282, "RD_RATING_ACTION_GLOBAL", "Issuer Credit Rating", "Local Currency LT|0")</f>
        <v/>
      </c>
      <c r="Q282" s="10" t="str">
        <f>_xll.SNL.Clients.Office.Excel.Functions.SPG(A282, "RD_LAST_REVIEW_DATE_GLOBAL", "Issuer Credit Rating", "Local Currency LT")</f>
        <v/>
      </c>
      <c r="R282" s="10" t="str">
        <f>_xll.SNL.Clients.Office.Excel.Functions.SPG(A282, "RD_CREDIT_RATING_DATE_GLOBAL", "Issuer Credit Rating", "Local Currency LT|0")</f>
        <v/>
      </c>
      <c r="S282" s="10" t="str">
        <f>_xll.SNL.Clients.Office.Excel.Functions.SPG(A282, "RD_CREDIT_WATCH_OUTLOOK_DATE_GLOBAL", "Issuer Credit Rating", "Local Currency LT|0")</f>
        <v/>
      </c>
    </row>
    <row r="283" spans="1:19">
      <c r="A283" s="12" t="s">
        <v>1317</v>
      </c>
      <c r="B283" s="10">
        <f>_xll.SNL.Clients.Office.Excel.Functions.SPG(A283,"SP_IPO_DATE")</f>
        <v>34277.041666666664</v>
      </c>
      <c r="C283" s="5">
        <f>_xll.SNL.Clients.Office.Excel.Functions.SPG(A283, "SP_VOLUME_AVG_WEEKLY_TO_SHARES_OUT", , "1M")</f>
        <v>4.5066894733347533</v>
      </c>
      <c r="D283" s="5">
        <f>_xll.SNL.Clients.Office.Excel.Functions.SPG(A283, "SP_VOLUME_AVG_WEEKLY_TO_SHARES_OUT", , "3M")</f>
        <v>4.5648316980422914</v>
      </c>
      <c r="E283" s="5">
        <f>_xll.SNL.Clients.Office.Excel.Functions.SPG(A283, "SP_VOLUME_AVG_DAILY_TO_1YR_AVG_DAILY", , "1M")</f>
        <v>77.489999999999995</v>
      </c>
      <c r="F283" s="5">
        <f>_xll.SNL.Clients.Office.Excel.Functions.SPG(A283, "SP_VOLUME_AVG_DAILY_TO_1YR_AVG_DAILY", , "3M")</f>
        <v>78.489999999999995</v>
      </c>
      <c r="G283" s="9" t="str">
        <f>_xll.SNL.Clients.Office.Excel.Functions.SPG(A283, "IQ_SECTOR")</f>
        <v>Information Technology</v>
      </c>
      <c r="H283" s="9" t="str">
        <f>_xll.SNL.Clients.Office.Excel.Functions.SPG(A283, "IQ_INDUSTRY_GROUP")</f>
        <v>Technology Hardware and Equipment</v>
      </c>
      <c r="I283" s="9" t="str">
        <f>_xll.SNL.Clients.Office.Excel.Functions.SPG(A283, "IQ_INDUSTRY")</f>
        <v>Electronic Equipment, Instruments and Components</v>
      </c>
      <c r="J283" s="9" t="str">
        <f>_xll.SNL.Clients.Office.Excel.Functions.SPG(A283, "IQ_PRIMARY_INDUSTRY")</f>
        <v>Electronic Equipment and Instruments</v>
      </c>
      <c r="K283" s="9" t="str">
        <f>_xll.SNL.Clients.Office.Excel.Functions.SPG(A283, "NAICS_CODE", "Primary")</f>
        <v>334514 - Totalizing Fluid Meter and Counting Device Manufacturing</v>
      </c>
      <c r="L283" s="9" t="str">
        <f>_xll.SNL.Clients.Office.Excel.Functions.SPG(A283, "SP_TOPICTAG")</f>
        <v>Industrial Automation; Sensors; Authentication; Smart Cities; Data Protection; Process Automation; Network Security</v>
      </c>
      <c r="M283" s="5">
        <f>_xll.SNL.Clients.Office.Excel.Functions.SPG(A283, "SP_PCT_SHARES_OWNED_ALL_INSTITUTIONS")</f>
        <v>108.34</v>
      </c>
      <c r="N283" s="9" t="str">
        <f>_xll.SNL.Clients.Office.Excel.Functions.SPG(A283, "RD_CREDIT_RATING_GLOBAL", "Issuer Credit Rating", "Local Currency LT|0")</f>
        <v>NR</v>
      </c>
      <c r="O283" s="9" t="str">
        <f>_xll.SNL.Clients.Office.Excel.Functions.SPG(A283, "RD_CWOL_GLOBAL", "Issuer Credit Rating", "Local Currency LT|0")</f>
        <v>NR</v>
      </c>
      <c r="P283" s="9" t="str">
        <f>_xll.SNL.Clients.Office.Excel.Functions.SPG(A283, "RD_RATING_ACTION_GLOBAL", "Issuer Credit Rating", "Local Currency LT|0")</f>
        <v>Not Rated | CreditWatch/Outlook (05/27/2021)</v>
      </c>
      <c r="Q283" s="10">
        <f>_xll.SNL.Clients.Office.Excel.Functions.SPG(A283, "RD_LAST_REVIEW_DATE_GLOBAL", "Issuer Credit Rating", "Local Currency LT")</f>
        <v>44343</v>
      </c>
      <c r="R283" s="10">
        <f>_xll.SNL.Clients.Office.Excel.Functions.SPG(A283, "RD_CREDIT_RATING_DATE_GLOBAL", "Issuer Credit Rating", "Local Currency LT|0")</f>
        <v>44343</v>
      </c>
      <c r="S283" s="10">
        <f>_xll.SNL.Clients.Office.Excel.Functions.SPG(A283, "RD_CREDIT_WATCH_OUTLOOK_DATE_GLOBAL", "Issuer Credit Rating", "Local Currency LT|0")</f>
        <v>44343</v>
      </c>
    </row>
    <row r="284" spans="1:19">
      <c r="A284" s="12" t="s">
        <v>1318</v>
      </c>
      <c r="B284" t="str">
        <f>_xll.SNL.Clients.Office.Excel.Functions.SPG(A284,"SP_IPO_DATE")</f>
        <v/>
      </c>
      <c r="C284" s="5">
        <f>_xll.SNL.Clients.Office.Excel.Functions.SPG(A284, "SP_VOLUME_AVG_WEEKLY_TO_SHARES_OUT", , "1M")</f>
        <v>4.373056204935871</v>
      </c>
      <c r="D284" s="5">
        <f>_xll.SNL.Clients.Office.Excel.Functions.SPG(A284, "SP_VOLUME_AVG_WEEKLY_TO_SHARES_OUT", , "3M")</f>
        <v>2.8874571975074508</v>
      </c>
      <c r="E284" s="5">
        <f>_xll.SNL.Clients.Office.Excel.Functions.SPG(A284, "SP_VOLUME_AVG_DAILY_TO_1YR_AVG_DAILY", , "1M")</f>
        <v>186.55</v>
      </c>
      <c r="F284" s="5">
        <f>_xll.SNL.Clients.Office.Excel.Functions.SPG(A284, "SP_VOLUME_AVG_DAILY_TO_1YR_AVG_DAILY", , "3M")</f>
        <v>123.18</v>
      </c>
      <c r="G284" s="9" t="str">
        <f>_xll.SNL.Clients.Office.Excel.Functions.SPG(A284, "IQ_SECTOR")</f>
        <v>Consumer Staples</v>
      </c>
      <c r="H284" s="9" t="str">
        <f>_xll.SNL.Clients.Office.Excel.Functions.SPG(A284, "IQ_INDUSTRY_GROUP")</f>
        <v>Food, Beverage and Tobacco</v>
      </c>
      <c r="I284" s="9" t="str">
        <f>_xll.SNL.Clients.Office.Excel.Functions.SPG(A284, "IQ_INDUSTRY")</f>
        <v>Food Products</v>
      </c>
      <c r="J284" s="9" t="str">
        <f>_xll.SNL.Clients.Office.Excel.Functions.SPG(A284, "IQ_PRIMARY_INDUSTRY")</f>
        <v>Packaged Foods and Meats</v>
      </c>
      <c r="K284" s="9" t="str">
        <f>_xll.SNL.Clients.Office.Excel.Functions.SPG(A284, "NAICS_CODE", "Primary")</f>
        <v>31181 - Bread and Bakery Product Manufacturing</v>
      </c>
      <c r="L284" s="9" t="str">
        <f>_xll.SNL.Clients.Office.Excel.Functions.SPG(A284, "SP_TOPICTAG")</f>
        <v>Green Consumer Goods</v>
      </c>
      <c r="M284" s="5">
        <f>_xll.SNL.Clients.Office.Excel.Functions.SPG(A284, "SP_PCT_SHARES_OWNED_ALL_INSTITUTIONS")</f>
        <v>79.91</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c r="A285" s="12" t="s">
        <v>1319</v>
      </c>
      <c r="B285" s="10">
        <f>_xll.SNL.Clients.Office.Excel.Functions.SPG(A285,"SP_IPO_DATE")</f>
        <v>33667</v>
      </c>
      <c r="C285" s="5">
        <f>_xll.SNL.Clients.Office.Excel.Functions.SPG(A285, "SP_VOLUME_AVG_WEEKLY_TO_SHARES_OUT", , "1M")</f>
        <v>13.642921707644074</v>
      </c>
      <c r="D285" s="5">
        <f>_xll.SNL.Clients.Office.Excel.Functions.SPG(A285, "SP_VOLUME_AVG_WEEKLY_TO_SHARES_OUT", , "3M")</f>
        <v>16.112875042956244</v>
      </c>
      <c r="E285" s="5">
        <f>_xll.SNL.Clients.Office.Excel.Functions.SPG(A285, "SP_VOLUME_AVG_DAILY_TO_1YR_AVG_DAILY", , "1M")</f>
        <v>94.58</v>
      </c>
      <c r="F285" s="5">
        <f>_xll.SNL.Clients.Office.Excel.Functions.SPG(A285, "SP_VOLUME_AVG_DAILY_TO_1YR_AVG_DAILY", , "3M")</f>
        <v>111.7</v>
      </c>
      <c r="G285" s="9" t="str">
        <f>_xll.SNL.Clients.Office.Excel.Functions.SPG(A285, "IQ_SECTOR")</f>
        <v>Consumer Discretionary</v>
      </c>
      <c r="H285" s="9" t="str">
        <f>_xll.SNL.Clients.Office.Excel.Functions.SPG(A285, "IQ_INDUSTRY_GROUP")</f>
        <v>Consumer Services</v>
      </c>
      <c r="I285" s="9" t="str">
        <f>_xll.SNL.Clients.Office.Excel.Functions.SPG(A285, "IQ_INDUSTRY")</f>
        <v>Hotels, Restaurants and Leisure</v>
      </c>
      <c r="J285" s="9" t="str">
        <f>_xll.SNL.Clients.Office.Excel.Functions.SPG(A285, "IQ_PRIMARY_INDUSTRY")</f>
        <v>Restaurants</v>
      </c>
      <c r="K285" s="9" t="str">
        <f>_xll.SNL.Clients.Office.Excel.Functions.SPG(A285, "NAICS_CODE", "Primary")</f>
        <v>722513 - Limited-Service Restaurants</v>
      </c>
      <c r="L285" s="9" t="str">
        <f>_xll.SNL.Clients.Office.Excel.Functions.SPG(A285, "SP_TOPICTAG")</f>
        <v>Food Delivery</v>
      </c>
      <c r="M285" s="5">
        <f>_xll.SNL.Clients.Office.Excel.Functions.SPG(A285, "SP_PCT_SHARES_OWNED_ALL_INSTITUTIONS")</f>
        <v>103.13</v>
      </c>
      <c r="N285" s="9" t="str">
        <f>_xll.SNL.Clients.Office.Excel.Functions.SPG(A285, "RD_CREDIT_RATING_GLOBAL", "Issuer Credit Rating", "Local Currency LT|0")</f>
        <v>NR</v>
      </c>
      <c r="O285" s="9" t="str">
        <f>_xll.SNL.Clients.Office.Excel.Functions.SPG(A285, "RD_CWOL_GLOBAL", "Issuer Credit Rating", "Local Currency LT|0")</f>
        <v>NR</v>
      </c>
      <c r="P285" s="9" t="str">
        <f>_xll.SNL.Clients.Office.Excel.Functions.SPG(A285, "RD_RATING_ACTION_GLOBAL", "Issuer Credit Rating", "Local Currency LT|0")</f>
        <v>Not Rated | CreditWatch/Outlook (01/04/2011)</v>
      </c>
      <c r="Q285" s="10" t="str">
        <f>_xll.SNL.Clients.Office.Excel.Functions.SPG(A285, "RD_LAST_REVIEW_DATE_GLOBAL", "Issuer Credit Rating", "Local Currency LT")</f>
        <v/>
      </c>
      <c r="R285" s="10">
        <f>_xll.SNL.Clients.Office.Excel.Functions.SPG(A285, "RD_CREDIT_RATING_DATE_GLOBAL", "Issuer Credit Rating", "Local Currency LT|0")</f>
        <v>40547</v>
      </c>
      <c r="S285" s="10">
        <f>_xll.SNL.Clients.Office.Excel.Functions.SPG(A285, "RD_CREDIT_WATCH_OUTLOOK_DATE_GLOBAL", "Issuer Credit Rating", "Local Currency LT|0")</f>
        <v>40547</v>
      </c>
    </row>
    <row r="286" spans="1:19">
      <c r="A286" s="12" t="s">
        <v>1320</v>
      </c>
      <c r="B286" t="str">
        <f>_xll.SNL.Clients.Office.Excel.Functions.SPG(A286,"SP_IPO_DATE")</f>
        <v/>
      </c>
      <c r="C286" s="5">
        <f>_xll.SNL.Clients.Office.Excel.Functions.SPG(A286, "SP_VOLUME_AVG_WEEKLY_TO_SHARES_OUT", , "1M")</f>
        <v>3.4525096891339717</v>
      </c>
      <c r="D286" s="5">
        <f>_xll.SNL.Clients.Office.Excel.Functions.SPG(A286, "SP_VOLUME_AVG_WEEKLY_TO_SHARES_OUT", , "3M")</f>
        <v>4.1730112667451005</v>
      </c>
      <c r="E286" s="5">
        <f>_xll.SNL.Clients.Office.Excel.Functions.SPG(A286, "SP_VOLUME_AVG_DAILY_TO_1YR_AVG_DAILY", , "1M")</f>
        <v>70.150000000000006</v>
      </c>
      <c r="F286" s="5">
        <f>_xll.SNL.Clients.Office.Excel.Functions.SPG(A286, "SP_VOLUME_AVG_DAILY_TO_1YR_AVG_DAILY", , "3M")</f>
        <v>84.79</v>
      </c>
      <c r="G286" s="9" t="str">
        <f>_xll.SNL.Clients.Office.Excel.Functions.SPG(A286, "IQ_SECTOR")</f>
        <v>Financials</v>
      </c>
      <c r="H286" s="9" t="str">
        <f>_xll.SNL.Clients.Office.Excel.Functions.SPG(A286, "IQ_INDUSTRY_GROUP")</f>
        <v>Financial Services</v>
      </c>
      <c r="I286" s="9" t="str">
        <f>_xll.SNL.Clients.Office.Excel.Functions.SPG(A286, "IQ_INDUSTRY")</f>
        <v>Financial Services</v>
      </c>
      <c r="J286" s="9" t="str">
        <f>_xll.SNL.Clients.Office.Excel.Functions.SPG(A286, "IQ_PRIMARY_INDUSTRY")</f>
        <v>Diversified Financial Services</v>
      </c>
      <c r="K286" s="9" t="str">
        <f>_xll.SNL.Clients.Office.Excel.Functions.SPG(A286, "NAICS_CODE", "Primary")</f>
        <v>5259 - Other Investment Pools and Funds</v>
      </c>
      <c r="L286" s="9" t="str">
        <f>_xll.SNL.Clients.Office.Excel.Functions.SPG(A286, "SP_TOPICTAG")</f>
        <v>Robo-Advisors</v>
      </c>
      <c r="M286" s="5">
        <f>_xll.SNL.Clients.Office.Excel.Functions.SPG(A286, "SP_PCT_SHARES_OWNED_ALL_INSTITUTIONS")</f>
        <v>95.74</v>
      </c>
      <c r="N286" s="9" t="str">
        <f>_xll.SNL.Clients.Office.Excel.Functions.SPG(A286, "RD_CREDIT_RATING_GLOBAL", "Issuer Credit Rating", "Local Currency LT|0")</f>
        <v>BBB</v>
      </c>
      <c r="O286" s="9" t="str">
        <f>_xll.SNL.Clients.Office.Excel.Functions.SPG(A286, "RD_CWOL_GLOBAL", "Issuer Credit Rating", "Local Currency LT|0")</f>
        <v>Stable</v>
      </c>
      <c r="P286" s="9" t="str">
        <f>_xll.SNL.Clients.Office.Excel.Functions.SPG(A286, "RD_RATING_ACTION_GLOBAL", "Issuer Credit Rating", "Local Currency LT|0")</f>
        <v>New Rating | CreditWatch/Outlook (10/30/2020)</v>
      </c>
      <c r="Q286" s="10">
        <f>_xll.SNL.Clients.Office.Excel.Functions.SPG(A286, "RD_LAST_REVIEW_DATE_GLOBAL", "Issuer Credit Rating", "Local Currency LT")</f>
        <v>45588</v>
      </c>
      <c r="R286" s="10">
        <f>_xll.SNL.Clients.Office.Excel.Functions.SPG(A286, "RD_CREDIT_RATING_DATE_GLOBAL", "Issuer Credit Rating", "Local Currency LT|0")</f>
        <v>44134</v>
      </c>
      <c r="S286" s="10">
        <f>_xll.SNL.Clients.Office.Excel.Functions.SPG(A286, "RD_CREDIT_WATCH_OUTLOOK_DATE_GLOBAL", "Issuer Credit Rating", "Local Currency LT|0")</f>
        <v>44134</v>
      </c>
    </row>
    <row r="287" spans="1:19">
      <c r="A287" s="12" t="s">
        <v>1321</v>
      </c>
      <c r="B287" t="str">
        <f>_xll.SNL.Clients.Office.Excel.Functions.SPG(A287,"SP_IPO_DATE")</f>
        <v/>
      </c>
      <c r="C287" s="5">
        <f>_xll.SNL.Clients.Office.Excel.Functions.SPG(A287, "SP_VOLUME_AVG_WEEKLY_TO_SHARES_OUT", , "1M")</f>
        <v>3.0373480568164353</v>
      </c>
      <c r="D287" s="5">
        <f>_xll.SNL.Clients.Office.Excel.Functions.SPG(A287, "SP_VOLUME_AVG_WEEKLY_TO_SHARES_OUT", , "3M")</f>
        <v>3.5072697693434391</v>
      </c>
      <c r="E287" s="5">
        <f>_xll.SNL.Clients.Office.Excel.Functions.SPG(A287, "SP_VOLUME_AVG_DAILY_TO_1YR_AVG_DAILY", , "1M")</f>
        <v>64.819999999999993</v>
      </c>
      <c r="F287" s="5">
        <f>_xll.SNL.Clients.Office.Excel.Functions.SPG(A287, "SP_VOLUME_AVG_DAILY_TO_1YR_AVG_DAILY", , "3M")</f>
        <v>74.849999999999994</v>
      </c>
      <c r="G287" s="9" t="str">
        <f>_xll.SNL.Clients.Office.Excel.Functions.SPG(A287, "IQ_SECTOR")</f>
        <v>Real Estate</v>
      </c>
      <c r="H287" s="9" t="str">
        <f>_xll.SNL.Clients.Office.Excel.Functions.SPG(A287, "IQ_INDUSTRY_GROUP")</f>
        <v>Equity Real Estate Investment Trusts (REITs)</v>
      </c>
      <c r="I287" s="9" t="str">
        <f>_xll.SNL.Clients.Office.Excel.Functions.SPG(A287, "IQ_INDUSTRY")</f>
        <v>Office REITs</v>
      </c>
      <c r="J287" s="9" t="str">
        <f>_xll.SNL.Clients.Office.Excel.Functions.SPG(A287, "IQ_PRIMARY_INDUSTRY")</f>
        <v>Office REITs</v>
      </c>
      <c r="K287" s="9" t="str">
        <f>_xll.SNL.Clients.Office.Excel.Functions.SPG(A287, "NAICS_CODE", "Primary")</f>
        <v>531120 - Lessors of Nonresidential Buildings (except Miniwarehouses)</v>
      </c>
      <c r="L287" s="9" t="str">
        <f>_xll.SNL.Clients.Office.Excel.Functions.SPG(A287, "SP_TOPICTAG")</f>
        <v/>
      </c>
      <c r="M287" s="5">
        <f>_xll.SNL.Clients.Office.Excel.Functions.SPG(A287, "SP_PCT_SHARES_OWNED_ALL_INSTITUTIONS")</f>
        <v>85.93</v>
      </c>
      <c r="N287" s="9" t="str">
        <f>_xll.SNL.Clients.Office.Excel.Functions.SPG(A287, "RD_CREDIT_RATING_GLOBAL", "Issuer Credit Rating", "Local Currency LT|0")</f>
        <v/>
      </c>
      <c r="O287" s="9" t="str">
        <f>_xll.SNL.Clients.Office.Excel.Functions.SPG(A287, "RD_CWOL_GLOBAL", "Issuer Credit Rating", "Local Currency LT|0")</f>
        <v/>
      </c>
      <c r="P287" s="9" t="str">
        <f>_xll.SNL.Clients.Office.Excel.Functions.SPG(A287, "RD_RATING_ACTION_GLOBAL", "Issuer Credit Rating", "Local Currency LT|0")</f>
        <v/>
      </c>
      <c r="Q287" s="10" t="str">
        <f>_xll.SNL.Clients.Office.Excel.Functions.SPG(A287, "RD_LAST_REVIEW_DATE_GLOBAL", "Issuer Credit Rating", "Local Currency LT")</f>
        <v/>
      </c>
      <c r="R287" s="10" t="str">
        <f>_xll.SNL.Clients.Office.Excel.Functions.SPG(A287, "RD_CREDIT_RATING_DATE_GLOBAL", "Issuer Credit Rating", "Local Currency LT|0")</f>
        <v/>
      </c>
      <c r="S287" s="10" t="str">
        <f>_xll.SNL.Clients.Office.Excel.Functions.SPG(A287, "RD_CREDIT_WATCH_OUTLOOK_DATE_GLOBAL", "Issuer Credit Rating", "Local Currency LT|0")</f>
        <v/>
      </c>
    </row>
    <row r="288" spans="1:19">
      <c r="A288" s="12" t="s">
        <v>1322</v>
      </c>
      <c r="B288" t="str">
        <f>_xll.SNL.Clients.Office.Excel.Functions.SPG(A288,"SP_IPO_DATE")</f>
        <v/>
      </c>
      <c r="C288" s="5">
        <f>_xll.SNL.Clients.Office.Excel.Functions.SPG(A288, "SP_VOLUME_AVG_WEEKLY_TO_SHARES_OUT", , "1M")</f>
        <v>4.3101402259103097</v>
      </c>
      <c r="D288" s="5">
        <f>_xll.SNL.Clients.Office.Excel.Functions.SPG(A288, "SP_VOLUME_AVG_WEEKLY_TO_SHARES_OUT", , "3M")</f>
        <v>5.8371126272977563</v>
      </c>
      <c r="E288" s="5">
        <f>_xll.SNL.Clients.Office.Excel.Functions.SPG(A288, "SP_VOLUME_AVG_DAILY_TO_1YR_AVG_DAILY", , "1M")</f>
        <v>123.35</v>
      </c>
      <c r="F288" s="5">
        <f>_xll.SNL.Clients.Office.Excel.Functions.SPG(A288, "SP_VOLUME_AVG_DAILY_TO_1YR_AVG_DAILY", , "3M")</f>
        <v>167.04</v>
      </c>
      <c r="G288" s="9" t="str">
        <f>_xll.SNL.Clients.Office.Excel.Functions.SPG(A288, "IQ_SECTOR")</f>
        <v>Industrials</v>
      </c>
      <c r="H288" s="9" t="str">
        <f>_xll.SNL.Clients.Office.Excel.Functions.SPG(A288, "IQ_INDUSTRY_GROUP")</f>
        <v>Capital Goods</v>
      </c>
      <c r="I288" s="9" t="str">
        <f>_xll.SNL.Clients.Office.Excel.Functions.SPG(A288, "IQ_INDUSTRY")</f>
        <v>Machinery</v>
      </c>
      <c r="J288" s="9" t="str">
        <f>_xll.SNL.Clients.Office.Excel.Functions.SPG(A288, "IQ_PRIMARY_INDUSTRY")</f>
        <v>Industrial Machinery and Supplies and Components</v>
      </c>
      <c r="K288" s="9" t="str">
        <f>_xll.SNL.Clients.Office.Excel.Functions.SPG(A288, "NAICS_CODE", "Primary")</f>
        <v>333241 - Food Product Machinery Manufacturing</v>
      </c>
      <c r="L288" s="9" t="str">
        <f>_xll.SNL.Clients.Office.Excel.Functions.SPG(A288, "SP_TOPICTAG")</f>
        <v>Aquaculture; Farming; Food Delivery; Industrial Automation; Smart Building; Artificial Intelligence</v>
      </c>
      <c r="M288" s="5">
        <f>_xll.SNL.Clients.Office.Excel.Functions.SPG(A288, "SP_PCT_SHARES_OWNED_ALL_INSTITUTIONS")</f>
        <v>71.97</v>
      </c>
      <c r="N288" s="9" t="str">
        <f>_xll.SNL.Clients.Office.Excel.Functions.SPG(A288, "RD_CREDIT_RATING_GLOBAL", "Issuer Credit Rating", "Local Currency LT|0")</f>
        <v>BB</v>
      </c>
      <c r="O288" s="9" t="str">
        <f>_xll.SNL.Clients.Office.Excel.Functions.SPG(A288, "RD_CWOL_GLOBAL", "Issuer Credit Rating", "Local Currency LT|0")</f>
        <v>Stable</v>
      </c>
      <c r="P288" s="9" t="str">
        <f>_xll.SNL.Clients.Office.Excel.Functions.SPG(A288, "RD_RATING_ACTION_GLOBAL", "Issuer Credit Rating", "Local Currency LT|0")</f>
        <v>New Rating | CreditWatch/Outlook (09/25/2024)</v>
      </c>
      <c r="Q288" s="10">
        <f>_xll.SNL.Clients.Office.Excel.Functions.SPG(A288, "RD_LAST_REVIEW_DATE_GLOBAL", "Issuer Credit Rating", "Local Currency LT")</f>
        <v>45560</v>
      </c>
      <c r="R288" s="10">
        <f>_xll.SNL.Clients.Office.Excel.Functions.SPG(A288, "RD_CREDIT_RATING_DATE_GLOBAL", "Issuer Credit Rating", "Local Currency LT|0")</f>
        <v>45560</v>
      </c>
      <c r="S288" s="10">
        <f>_xll.SNL.Clients.Office.Excel.Functions.SPG(A288, "RD_CREDIT_WATCH_OUTLOOK_DATE_GLOBAL", "Issuer Credit Rating", "Local Currency LT|0")</f>
        <v>45560</v>
      </c>
    </row>
    <row r="289" spans="1:19">
      <c r="A289" s="12" t="s">
        <v>1323</v>
      </c>
      <c r="B289" s="10">
        <f>_xll.SNL.Clients.Office.Excel.Functions.SPG(A289,"SP_IPO_DATE")</f>
        <v>37357</v>
      </c>
      <c r="C289" s="5">
        <f>_xll.SNL.Clients.Office.Excel.Functions.SPG(A289, "SP_VOLUME_AVG_WEEKLY_TO_SHARES_OUT", , "1M")</f>
        <v>38.935972417654526</v>
      </c>
      <c r="D289" s="5">
        <f>_xll.SNL.Clients.Office.Excel.Functions.SPG(A289, "SP_VOLUME_AVG_WEEKLY_TO_SHARES_OUT", , "3M")</f>
        <v>30.237707001325433</v>
      </c>
      <c r="E289" s="5">
        <f>_xll.SNL.Clients.Office.Excel.Functions.SPG(A289, "SP_VOLUME_AVG_DAILY_TO_1YR_AVG_DAILY", , "1M")</f>
        <v>166.08</v>
      </c>
      <c r="F289" s="5">
        <f>_xll.SNL.Clients.Office.Excel.Functions.SPG(A289, "SP_VOLUME_AVG_DAILY_TO_1YR_AVG_DAILY", , "3M")</f>
        <v>128.97999999999999</v>
      </c>
      <c r="G289" s="9" t="str">
        <f>_xll.SNL.Clients.Office.Excel.Functions.SPG(A289, "IQ_SECTOR")</f>
        <v>Industrials</v>
      </c>
      <c r="H289" s="9" t="str">
        <f>_xll.SNL.Clients.Office.Excel.Functions.SPG(A289, "IQ_INDUSTRY_GROUP")</f>
        <v>Transportation</v>
      </c>
      <c r="I289" s="9" t="str">
        <f>_xll.SNL.Clients.Office.Excel.Functions.SPG(A289, "IQ_INDUSTRY")</f>
        <v>Passenger Airlines</v>
      </c>
      <c r="J289" s="9" t="str">
        <f>_xll.SNL.Clients.Office.Excel.Functions.SPG(A289, "IQ_PRIMARY_INDUSTRY")</f>
        <v>Passenger Airlines</v>
      </c>
      <c r="K289" s="9" t="str">
        <f>_xll.SNL.Clients.Office.Excel.Functions.SPG(A289, "NAICS_CODE", "Primary")</f>
        <v>481111 - Scheduled Passenger Air Transportation</v>
      </c>
      <c r="L289" s="9" t="str">
        <f>_xll.SNL.Clients.Office.Excel.Functions.SPG(A289, "SP_TOPICTAG")</f>
        <v>Adventure Travel; Business Travel</v>
      </c>
      <c r="M289" s="5">
        <f>_xll.SNL.Clients.Office.Excel.Functions.SPG(A289, "SP_PCT_SHARES_OWNED_ALL_INSTITUTIONS")</f>
        <v>83.44</v>
      </c>
      <c r="N289" s="9" t="str">
        <f>_xll.SNL.Clients.Office.Excel.Functions.SPG(A289, "RD_CREDIT_RATING_GLOBAL", "Issuer Credit Rating", "Local Currency LT|0")</f>
        <v>B-</v>
      </c>
      <c r="O289" s="9" t="str">
        <f>_xll.SNL.Clients.Office.Excel.Functions.SPG(A289, "RD_CWOL_GLOBAL", "Issuer Credit Rating", "Local Currency LT|0")</f>
        <v>Stable</v>
      </c>
      <c r="P289" s="9" t="str">
        <f>_xll.SNL.Clients.Office.Excel.Functions.SPG(A289, "RD_RATING_ACTION_GLOBAL", "Issuer Credit Rating", "Local Currency LT|0")</f>
        <v>Downgrade | CreditWatch/Outlook (08/12/2024)</v>
      </c>
      <c r="Q289" s="10">
        <f>_xll.SNL.Clients.Office.Excel.Functions.SPG(A289, "RD_LAST_REVIEW_DATE_GLOBAL", "Issuer Credit Rating", "Local Currency LT")</f>
        <v>45552</v>
      </c>
      <c r="R289" s="10">
        <f>_xll.SNL.Clients.Office.Excel.Functions.SPG(A289, "RD_CREDIT_RATING_DATE_GLOBAL", "Issuer Credit Rating", "Local Currency LT|0")</f>
        <v>45516</v>
      </c>
      <c r="S289" s="10">
        <f>_xll.SNL.Clients.Office.Excel.Functions.SPG(A289, "RD_CREDIT_WATCH_OUTLOOK_DATE_GLOBAL", "Issuer Credit Rating", "Local Currency LT|0")</f>
        <v>45516</v>
      </c>
    </row>
    <row r="290" spans="1:19">
      <c r="A290" s="12" t="s">
        <v>1324</v>
      </c>
      <c r="B290" t="str">
        <f>_xll.SNL.Clients.Office.Excel.Functions.SPG(A290,"SP_IPO_DATE")</f>
        <v/>
      </c>
      <c r="C290" s="5">
        <f>_xll.SNL.Clients.Office.Excel.Functions.SPG(A290, "SP_VOLUME_AVG_WEEKLY_TO_SHARES_OUT", , "1M")</f>
        <v>5.2963901458715048</v>
      </c>
      <c r="D290" s="5">
        <f>_xll.SNL.Clients.Office.Excel.Functions.SPG(A290, "SP_VOLUME_AVG_WEEKLY_TO_SHARES_OUT", , "3M")</f>
        <v>5.2517936112230625</v>
      </c>
      <c r="E290" s="5">
        <f>_xll.SNL.Clients.Office.Excel.Functions.SPG(A290, "SP_VOLUME_AVG_DAILY_TO_1YR_AVG_DAILY", , "1M")</f>
        <v>131.75</v>
      </c>
      <c r="F290" s="5">
        <f>_xll.SNL.Clients.Office.Excel.Functions.SPG(A290, "SP_VOLUME_AVG_DAILY_TO_1YR_AVG_DAILY", , "3M")</f>
        <v>130.63999999999999</v>
      </c>
      <c r="G290" s="9" t="str">
        <f>_xll.SNL.Clients.Office.Excel.Functions.SPG(A290, "IQ_SECTOR")</f>
        <v>Consumer Staples</v>
      </c>
      <c r="H290" s="9" t="str">
        <f>_xll.SNL.Clients.Office.Excel.Functions.SPG(A290, "IQ_INDUSTRY_GROUP")</f>
        <v>Food, Beverage and Tobacco</v>
      </c>
      <c r="I290" s="9" t="str">
        <f>_xll.SNL.Clients.Office.Excel.Functions.SPG(A290, "IQ_INDUSTRY")</f>
        <v>Food Products</v>
      </c>
      <c r="J290" s="9" t="str">
        <f>_xll.SNL.Clients.Office.Excel.Functions.SPG(A290, "IQ_PRIMARY_INDUSTRY")</f>
        <v>Packaged Foods and Meats</v>
      </c>
      <c r="K290" s="9" t="str">
        <f>_xll.SNL.Clients.Office.Excel.Functions.SPG(A290, "NAICS_CODE", "Primary")</f>
        <v>311 - Food Manufacturing</v>
      </c>
      <c r="L290" s="9" t="str">
        <f>_xll.SNL.Clients.Office.Excel.Functions.SPG(A290, "SP_TOPICTAG")</f>
        <v>Farming; Brand Marketing</v>
      </c>
      <c r="M290" s="5">
        <f>_xll.SNL.Clients.Office.Excel.Functions.SPG(A290, "SP_PCT_SHARES_OWNED_ALL_INSTITUTIONS")</f>
        <v>77.17</v>
      </c>
      <c r="N290" s="9" t="str">
        <f>_xll.SNL.Clients.Office.Excel.Functions.SPG(A290, "RD_CREDIT_RATING_GLOBAL", "Issuer Credit Rating", "Local Currency LT|0")</f>
        <v/>
      </c>
      <c r="O290" s="9" t="str">
        <f>_xll.SNL.Clients.Office.Excel.Functions.SPG(A290, "RD_CWOL_GLOBAL", "Issuer Credit Rating", "Local Currency LT|0")</f>
        <v/>
      </c>
      <c r="P290" s="9" t="str">
        <f>_xll.SNL.Clients.Office.Excel.Functions.SPG(A290, "RD_RATING_ACTION_GLOBAL", "Issuer Credit Rating", "Local Currency LT|0")</f>
        <v/>
      </c>
      <c r="Q290" s="10" t="str">
        <f>_xll.SNL.Clients.Office.Excel.Functions.SPG(A290, "RD_LAST_REVIEW_DATE_GLOBAL", "Issuer Credit Rating", "Local Currency LT")</f>
        <v/>
      </c>
      <c r="R290" s="10" t="str">
        <f>_xll.SNL.Clients.Office.Excel.Functions.SPG(A290, "RD_CREDIT_RATING_DATE_GLOBAL", "Issuer Credit Rating", "Local Currency LT|0")</f>
        <v/>
      </c>
      <c r="S290" s="10" t="str">
        <f>_xll.SNL.Clients.Office.Excel.Functions.SPG(A290, "RD_CREDIT_WATCH_OUTLOOK_DATE_GLOBAL", "Issuer Credit Rating", "Local Currency LT|0")</f>
        <v/>
      </c>
    </row>
    <row r="291" spans="1:19">
      <c r="A291" s="12" t="s">
        <v>1325</v>
      </c>
      <c r="B291" t="str">
        <f>_xll.SNL.Clients.Office.Excel.Functions.SPG(A291,"SP_IPO_DATE")</f>
        <v/>
      </c>
      <c r="C291" s="5">
        <f>_xll.SNL.Clients.Office.Excel.Functions.SPG(A291, "SP_VOLUME_AVG_WEEKLY_TO_SHARES_OUT", , "1M")</f>
        <v>4.1007202525676165</v>
      </c>
      <c r="D291" s="5">
        <f>_xll.SNL.Clients.Office.Excel.Functions.SPG(A291, "SP_VOLUME_AVG_WEEKLY_TO_SHARES_OUT", , "3M")</f>
        <v>4.2289206921896794</v>
      </c>
      <c r="E291" s="5">
        <f>_xll.SNL.Clients.Office.Excel.Functions.SPG(A291, "SP_VOLUME_AVG_DAILY_TO_1YR_AVG_DAILY", , "1M")</f>
        <v>109.15</v>
      </c>
      <c r="F291" s="5">
        <f>_xll.SNL.Clients.Office.Excel.Functions.SPG(A291, "SP_VOLUME_AVG_DAILY_TO_1YR_AVG_DAILY", , "3M")</f>
        <v>112.56</v>
      </c>
      <c r="G291" s="9" t="str">
        <f>_xll.SNL.Clients.Office.Excel.Functions.SPG(A291, "IQ_SECTOR")</f>
        <v>Communication Services</v>
      </c>
      <c r="H291" s="9" t="str">
        <f>_xll.SNL.Clients.Office.Excel.Functions.SPG(A291, "IQ_INDUSTRY_GROUP")</f>
        <v>Media and Entertainment</v>
      </c>
      <c r="I291" s="9" t="str">
        <f>_xll.SNL.Clients.Office.Excel.Functions.SPG(A291, "IQ_INDUSTRY")</f>
        <v>Media</v>
      </c>
      <c r="J291" s="9" t="str">
        <f>_xll.SNL.Clients.Office.Excel.Functions.SPG(A291, "IQ_PRIMARY_INDUSTRY")</f>
        <v>Publishing</v>
      </c>
      <c r="K291" s="9" t="str">
        <f>_xll.SNL.Clients.Office.Excel.Functions.SPG(A291, "NAICS_CODE", "Primary")</f>
        <v>513120 - Periodical Publishers</v>
      </c>
      <c r="L291" s="9" t="str">
        <f>_xll.SNL.Clients.Office.Excel.Functions.SPG(A291, "SP_TOPICTAG")</f>
        <v>Natural Language Processing; E-learning; Content Creation</v>
      </c>
      <c r="M291" s="5">
        <f>_xll.SNL.Clients.Office.Excel.Functions.SPG(A291, "SP_PCT_SHARES_OWNED_ALL_INSTITUTIONS")</f>
        <v>77.58</v>
      </c>
      <c r="N291" s="9" t="str">
        <f>_xll.SNL.Clients.Office.Excel.Functions.SPG(A291, "RD_CREDIT_RATING_GLOBAL", "Issuer Credit Rating", "Local Currency LT|0")</f>
        <v/>
      </c>
      <c r="O291" s="9" t="str">
        <f>_xll.SNL.Clients.Office.Excel.Functions.SPG(A291, "RD_CWOL_GLOBAL", "Issuer Credit Rating", "Local Currency LT|0")</f>
        <v/>
      </c>
      <c r="P291" s="9" t="str">
        <f>_xll.SNL.Clients.Office.Excel.Functions.SPG(A291, "RD_RATING_ACTION_GLOBAL", "Issuer Credit Rating", "Local Currency LT|0")</f>
        <v/>
      </c>
      <c r="Q291" s="10" t="str">
        <f>_xll.SNL.Clients.Office.Excel.Functions.SPG(A291, "RD_LAST_REVIEW_DATE_GLOBAL", "Issuer Credit Rating", "Local Currency LT")</f>
        <v/>
      </c>
      <c r="R291" s="10" t="str">
        <f>_xll.SNL.Clients.Office.Excel.Functions.SPG(A291, "RD_CREDIT_RATING_DATE_GLOBAL", "Issuer Credit Rating", "Local Currency LT|0")</f>
        <v/>
      </c>
      <c r="S291" s="10" t="str">
        <f>_xll.SNL.Clients.Office.Excel.Functions.SPG(A291, "RD_CREDIT_WATCH_OUTLOOK_DATE_GLOBAL", "Issuer Credit Rating", "Local Currency LT|0")</f>
        <v/>
      </c>
    </row>
    <row r="292" spans="1:19">
      <c r="A292" s="12" t="s">
        <v>1326</v>
      </c>
      <c r="B292" t="str">
        <f>_xll.SNL.Clients.Office.Excel.Functions.SPG(A292,"SP_IPO_DATE")</f>
        <v/>
      </c>
      <c r="C292" s="5">
        <f>_xll.SNL.Clients.Office.Excel.Functions.SPG(A292, "SP_VOLUME_AVG_WEEKLY_TO_SHARES_OUT", , "1M")</f>
        <v>2.7152454780547015</v>
      </c>
      <c r="D292" s="5">
        <f>_xll.SNL.Clients.Office.Excel.Functions.SPG(A292, "SP_VOLUME_AVG_WEEKLY_TO_SHARES_OUT", , "3M")</f>
        <v>2.9235165622473072</v>
      </c>
      <c r="E292" s="5">
        <f>_xll.SNL.Clients.Office.Excel.Functions.SPG(A292, "SP_VOLUME_AVG_DAILY_TO_1YR_AVG_DAILY", , "1M")</f>
        <v>61.73</v>
      </c>
      <c r="F292" s="5">
        <f>_xll.SNL.Clients.Office.Excel.Functions.SPG(A292, "SP_VOLUME_AVG_DAILY_TO_1YR_AVG_DAILY", , "3M")</f>
        <v>66.47</v>
      </c>
      <c r="G292" s="9" t="str">
        <f>_xll.SNL.Clients.Office.Excel.Functions.SPG(A292, "IQ_SECTOR")</f>
        <v>Materials</v>
      </c>
      <c r="H292" s="9" t="str">
        <f>_xll.SNL.Clients.Office.Excel.Functions.SPG(A292, "IQ_INDUSTRY_GROUP")</f>
        <v>Materials</v>
      </c>
      <c r="I292" s="9" t="str">
        <f>_xll.SNL.Clients.Office.Excel.Functions.SPG(A292, "IQ_INDUSTRY")</f>
        <v>Metals and Mining</v>
      </c>
      <c r="J292" s="9" t="str">
        <f>_xll.SNL.Clients.Office.Excel.Functions.SPG(A292, "IQ_PRIMARY_INDUSTRY")</f>
        <v>Aluminum</v>
      </c>
      <c r="K292" s="9" t="str">
        <f>_xll.SNL.Clients.Office.Excel.Functions.SPG(A292, "NAICS_CODE", "Primary")</f>
        <v>33131 - Alumina and Aluminum Production and Processing</v>
      </c>
      <c r="L292" s="9" t="str">
        <f>_xll.SNL.Clients.Office.Excel.Functions.SPG(A292, "SP_TOPICTAG")</f>
        <v>3D Printing</v>
      </c>
      <c r="M292" s="5">
        <f>_xll.SNL.Clients.Office.Excel.Functions.SPG(A292, "SP_PCT_SHARES_OWNED_ALL_INSTITUTIONS")</f>
        <v>101.25</v>
      </c>
      <c r="N292" s="9" t="str">
        <f>_xll.SNL.Clients.Office.Excel.Functions.SPG(A292, "RD_CREDIT_RATING_GLOBAL", "Issuer Credit Rating", "Local Currency LT|0")</f>
        <v>BB-</v>
      </c>
      <c r="O292" s="9" t="str">
        <f>_xll.SNL.Clients.Office.Excel.Functions.SPG(A292, "RD_CWOL_GLOBAL", "Issuer Credit Rating", "Local Currency LT|0")</f>
        <v>Stable</v>
      </c>
      <c r="P292" s="9" t="str">
        <f>_xll.SNL.Clients.Office.Excel.Functions.SPG(A292, "RD_RATING_ACTION_GLOBAL", "Issuer Credit Rating", "Local Currency LT|0")</f>
        <v>Downgrade | CreditWatch/Outlook (01/23/2023)</v>
      </c>
      <c r="Q292" s="10">
        <f>_xll.SNL.Clients.Office.Excel.Functions.SPG(A292, "RD_LAST_REVIEW_DATE_GLOBAL", "Issuer Credit Rating", "Local Currency LT")</f>
        <v>45681</v>
      </c>
      <c r="R292" s="10">
        <f>_xll.SNL.Clients.Office.Excel.Functions.SPG(A292, "RD_CREDIT_RATING_DATE_GLOBAL", "Issuer Credit Rating", "Local Currency LT|0")</f>
        <v>44949</v>
      </c>
      <c r="S292" s="10">
        <f>_xll.SNL.Clients.Office.Excel.Functions.SPG(A292, "RD_CREDIT_WATCH_OUTLOOK_DATE_GLOBAL", "Issuer Credit Rating", "Local Currency LT|0")</f>
        <v>44949</v>
      </c>
    </row>
    <row r="293" spans="1:19">
      <c r="A293" s="12" t="s">
        <v>1327</v>
      </c>
      <c r="B293" t="str">
        <f>_xll.SNL.Clients.Office.Excel.Functions.SPG(A293,"SP_IPO_DATE")</f>
        <v/>
      </c>
      <c r="C293" s="5">
        <f>_xll.SNL.Clients.Office.Excel.Functions.SPG(A293, "SP_VOLUME_AVG_WEEKLY_TO_SHARES_OUT", , "1M")</f>
        <v>6.7552793442512087</v>
      </c>
      <c r="D293" s="5">
        <f>_xll.SNL.Clients.Office.Excel.Functions.SPG(A293, "SP_VOLUME_AVG_WEEKLY_TO_SHARES_OUT", , "3M")</f>
        <v>5.8279529606201574</v>
      </c>
      <c r="E293" s="5">
        <f>_xll.SNL.Clients.Office.Excel.Functions.SPG(A293, "SP_VOLUME_AVG_DAILY_TO_1YR_AVG_DAILY", , "1M")</f>
        <v>136.33000000000001</v>
      </c>
      <c r="F293" s="5">
        <f>_xll.SNL.Clients.Office.Excel.Functions.SPG(A293, "SP_VOLUME_AVG_DAILY_TO_1YR_AVG_DAILY", , "3M")</f>
        <v>117.62</v>
      </c>
      <c r="G293" s="9" t="str">
        <f>_xll.SNL.Clients.Office.Excel.Functions.SPG(A293, "IQ_SECTOR")</f>
        <v>Industrials</v>
      </c>
      <c r="H293" s="9" t="str">
        <f>_xll.SNL.Clients.Office.Excel.Functions.SPG(A293, "IQ_INDUSTRY_GROUP")</f>
        <v>Capital Goods</v>
      </c>
      <c r="I293" s="9" t="str">
        <f>_xll.SNL.Clients.Office.Excel.Functions.SPG(A293, "IQ_INDUSTRY")</f>
        <v>Machinery</v>
      </c>
      <c r="J293" s="9" t="str">
        <f>_xll.SNL.Clients.Office.Excel.Functions.SPG(A293, "IQ_PRIMARY_INDUSTRY")</f>
        <v>Industrial Machinery and Supplies and Components</v>
      </c>
      <c r="K293" s="9" t="str">
        <f>_xll.SNL.Clients.Office.Excel.Functions.SPG(A293, "NAICS_CODE", "Primary")</f>
        <v>33351 - Metalworking Machinery Manufacturing</v>
      </c>
      <c r="L293" s="9" t="str">
        <f>_xll.SNL.Clients.Office.Excel.Functions.SPG(A293, "SP_TOPICTAG")</f>
        <v>3D Printing</v>
      </c>
      <c r="M293" s="5">
        <f>_xll.SNL.Clients.Office.Excel.Functions.SPG(A293, "SP_PCT_SHARES_OWNED_ALL_INSTITUTIONS")</f>
        <v>112.85</v>
      </c>
      <c r="N293" s="9" t="str">
        <f>_xll.SNL.Clients.Office.Excel.Functions.SPG(A293, "RD_CREDIT_RATING_GLOBAL", "Issuer Credit Rating", "Local Currency LT|0")</f>
        <v>BBB</v>
      </c>
      <c r="O293" s="9" t="str">
        <f>_xll.SNL.Clients.Office.Excel.Functions.SPG(A293, "RD_CWOL_GLOBAL", "Issuer Credit Rating", "Local Currency LT|0")</f>
        <v>Stable</v>
      </c>
      <c r="P293" s="9" t="str">
        <f>_xll.SNL.Clients.Office.Excel.Functions.SPG(A293, "RD_RATING_ACTION_GLOBAL", "Issuer Credit Rating", "Local Currency LT|0")</f>
        <v>CreditWatch/Outlook (08/03/2021)</v>
      </c>
      <c r="Q293" s="10">
        <f>_xll.SNL.Clients.Office.Excel.Functions.SPG(A293, "RD_LAST_REVIEW_DATE_GLOBAL", "Issuer Credit Rating", "Local Currency LT")</f>
        <v>45545</v>
      </c>
      <c r="R293" s="10">
        <f>_xll.SNL.Clients.Office.Excel.Functions.SPG(A293, "RD_CREDIT_RATING_DATE_GLOBAL", "Issuer Credit Rating", "Local Currency LT|0")</f>
        <v>43336</v>
      </c>
      <c r="S293" s="10">
        <f>_xll.SNL.Clients.Office.Excel.Functions.SPG(A293, "RD_CREDIT_WATCH_OUTLOOK_DATE_GLOBAL", "Issuer Credit Rating", "Local Currency LT|0")</f>
        <v>44411</v>
      </c>
    </row>
    <row r="294" spans="1:19">
      <c r="A294" s="12" t="s">
        <v>1328</v>
      </c>
      <c r="B294" t="str">
        <f>_xll.SNL.Clients.Office.Excel.Functions.SPG(A294,"SP_IPO_DATE")</f>
        <v/>
      </c>
      <c r="C294" s="5">
        <f>_xll.SNL.Clients.Office.Excel.Functions.SPG(A294, "SP_VOLUME_AVG_WEEKLY_TO_SHARES_OUT", , "1M")</f>
        <v>1.8408953944300464</v>
      </c>
      <c r="D294" s="5">
        <f>_xll.SNL.Clients.Office.Excel.Functions.SPG(A294, "SP_VOLUME_AVG_WEEKLY_TO_SHARES_OUT", , "3M")</f>
        <v>1.9948085276883261</v>
      </c>
      <c r="E294" s="5">
        <f>_xll.SNL.Clients.Office.Excel.Functions.SPG(A294, "SP_VOLUME_AVG_DAILY_TO_1YR_AVG_DAILY", , "1M")</f>
        <v>60.25</v>
      </c>
      <c r="F294" s="5">
        <f>_xll.SNL.Clients.Office.Excel.Functions.SPG(A294, "SP_VOLUME_AVG_DAILY_TO_1YR_AVG_DAILY", , "3M")</f>
        <v>65.290000000000006</v>
      </c>
      <c r="G294" s="9" t="str">
        <f>_xll.SNL.Clients.Office.Excel.Functions.SPG(A294, "IQ_SECTOR")</f>
        <v>Real Estate</v>
      </c>
      <c r="H294" s="9" t="str">
        <f>_xll.SNL.Clients.Office.Excel.Functions.SPG(A294, "IQ_INDUSTRY_GROUP")</f>
        <v>Real Estate Management and Development</v>
      </c>
      <c r="I294" s="9" t="str">
        <f>_xll.SNL.Clients.Office.Excel.Functions.SPG(A294, "IQ_INDUSTRY")</f>
        <v>Real Estate Management and Development</v>
      </c>
      <c r="J294" s="9" t="str">
        <f>_xll.SNL.Clients.Office.Excel.Functions.SPG(A294, "IQ_PRIMARY_INDUSTRY")</f>
        <v>Real Estate Operating Companies</v>
      </c>
      <c r="K294" s="9" t="str">
        <f>_xll.SNL.Clients.Office.Excel.Functions.SPG(A294, "NAICS_CODE", "Primary")</f>
        <v>5311 - Lessors of Real Estate</v>
      </c>
      <c r="L294" s="9" t="str">
        <f>_xll.SNL.Clients.Office.Excel.Functions.SPG(A294, "SP_TOPICTAG")</f>
        <v>Travel Accommodations</v>
      </c>
      <c r="M294" s="5">
        <f>_xll.SNL.Clients.Office.Excel.Functions.SPG(A294, "SP_PCT_SHARES_OWNED_ALL_INSTITUTIONS")</f>
        <v>88.41</v>
      </c>
      <c r="N294" s="9" t="str">
        <f>_xll.SNL.Clients.Office.Excel.Functions.SPG(A294, "RD_CREDIT_RATING_GLOBAL", "Issuer Credit Rating", "Local Currency LT|0")</f>
        <v>B+</v>
      </c>
      <c r="O294" s="9" t="str">
        <f>_xll.SNL.Clients.Office.Excel.Functions.SPG(A294, "RD_CWOL_GLOBAL", "Issuer Credit Rating", "Local Currency LT|0")</f>
        <v>Stable</v>
      </c>
      <c r="P294" s="9" t="str">
        <f>_xll.SNL.Clients.Office.Excel.Functions.SPG(A294, "RD_RATING_ACTION_GLOBAL", "Issuer Credit Rating", "Local Currency LT|0")</f>
        <v>Downgrade | CreditWatch/Outlook (12/20/2024)</v>
      </c>
      <c r="Q294" s="10">
        <f>_xll.SNL.Clients.Office.Excel.Functions.SPG(A294, "RD_LAST_REVIEW_DATE_GLOBAL", "Issuer Credit Rating", "Local Currency LT")</f>
        <v>45659</v>
      </c>
      <c r="R294" s="10">
        <f>_xll.SNL.Clients.Office.Excel.Functions.SPG(A294, "RD_CREDIT_RATING_DATE_GLOBAL", "Issuer Credit Rating", "Local Currency LT|0")</f>
        <v>45646</v>
      </c>
      <c r="S294" s="10">
        <f>_xll.SNL.Clients.Office.Excel.Functions.SPG(A294, "RD_CREDIT_WATCH_OUTLOOK_DATE_GLOBAL", "Issuer Credit Rating", "Local Currency LT|0")</f>
        <v>45646</v>
      </c>
    </row>
    <row r="295" spans="1:19">
      <c r="A295" s="12" t="s">
        <v>1329</v>
      </c>
      <c r="B295" s="10">
        <f>_xll.SNL.Clients.Office.Excel.Functions.SPG(A295,"SP_IPO_DATE")</f>
        <v>42859</v>
      </c>
      <c r="C295" s="5">
        <f>_xll.SNL.Clients.Office.Excel.Functions.SPG(A295, "SP_VOLUME_AVG_WEEKLY_TO_SHARES_OUT", , "1M")</f>
        <v>3.617747331567811</v>
      </c>
      <c r="D295" s="5">
        <f>_xll.SNL.Clients.Office.Excel.Functions.SPG(A295, "SP_VOLUME_AVG_WEEKLY_TO_SHARES_OUT", , "3M")</f>
        <v>3.4633056532781517</v>
      </c>
      <c r="E295" s="5">
        <f>_xll.SNL.Clients.Office.Excel.Functions.SPG(A295, "SP_VOLUME_AVG_DAILY_TO_1YR_AVG_DAILY", , "1M")</f>
        <v>96.12</v>
      </c>
      <c r="F295" s="5">
        <f>_xll.SNL.Clients.Office.Excel.Functions.SPG(A295, "SP_VOLUME_AVG_DAILY_TO_1YR_AVG_DAILY", , "3M")</f>
        <v>92.02</v>
      </c>
      <c r="G295" s="9" t="str">
        <f>_xll.SNL.Clients.Office.Excel.Functions.SPG(A295, "IQ_SECTOR")</f>
        <v>Financials</v>
      </c>
      <c r="H295" s="9" t="str">
        <f>_xll.SNL.Clients.Office.Excel.Functions.SPG(A295, "IQ_INDUSTRY_GROUP")</f>
        <v>Financial Services</v>
      </c>
      <c r="I295" s="9" t="str">
        <f>_xll.SNL.Clients.Office.Excel.Functions.SPG(A295, "IQ_INDUSTRY")</f>
        <v>Mortgage Real Estate Investment Trusts (REITs)</v>
      </c>
      <c r="J295" s="9" t="str">
        <f>_xll.SNL.Clients.Office.Excel.Functions.SPG(A295, "IQ_PRIMARY_INDUSTRY")</f>
        <v>Mortgage REITs</v>
      </c>
      <c r="K295" s="9" t="str">
        <f>_xll.SNL.Clients.Office.Excel.Functions.SPG(A295, "NAICS_CODE", "Primary")</f>
        <v>525990 - Other Financial Vehicles</v>
      </c>
      <c r="L295" s="9" t="str">
        <f>_xll.SNL.Clients.Office.Excel.Functions.SPG(A295, "SP_TOPICTAG")</f>
        <v/>
      </c>
      <c r="M295" s="5">
        <f>_xll.SNL.Clients.Office.Excel.Functions.SPG(A295, "SP_PCT_SHARES_OWNED_ALL_INSTITUTIONS")</f>
        <v>60.76</v>
      </c>
      <c r="N295" s="9" t="str">
        <f>_xll.SNL.Clients.Office.Excel.Functions.SPG(A295, "RD_CREDIT_RATING_GLOBAL", "Issuer Credit Rating", "Local Currency LT|0")</f>
        <v>B+</v>
      </c>
      <c r="O295" s="9" t="str">
        <f>_xll.SNL.Clients.Office.Excel.Functions.SPG(A295, "RD_CWOL_GLOBAL", "Issuer Credit Rating", "Local Currency LT|0")</f>
        <v>Negative</v>
      </c>
      <c r="P295" s="9" t="str">
        <f>_xll.SNL.Clients.Office.Excel.Functions.SPG(A295, "RD_RATING_ACTION_GLOBAL", "Issuer Credit Rating", "Local Currency LT|0")</f>
        <v>CreditWatch/Outlook (02/28/2024)</v>
      </c>
      <c r="Q295" s="10">
        <f>_xll.SNL.Clients.Office.Excel.Functions.SPG(A295, "RD_LAST_REVIEW_DATE_GLOBAL", "Issuer Credit Rating", "Local Currency LT")</f>
        <v>45492</v>
      </c>
      <c r="R295" s="10">
        <f>_xll.SNL.Clients.Office.Excel.Functions.SPG(A295, "RD_CREDIT_RATING_DATE_GLOBAL", "Issuer Credit Rating", "Local Currency LT|0")</f>
        <v>45056</v>
      </c>
      <c r="S295" s="10">
        <f>_xll.SNL.Clients.Office.Excel.Functions.SPG(A295, "RD_CREDIT_WATCH_OUTLOOK_DATE_GLOBAL", "Issuer Credit Rating", "Local Currency LT|0")</f>
        <v>45350</v>
      </c>
    </row>
    <row r="296" spans="1:19">
      <c r="A296" s="12" t="s">
        <v>1330</v>
      </c>
      <c r="B296" t="str">
        <f>_xll.SNL.Clients.Office.Excel.Functions.SPG(A296,"SP_IPO_DATE")</f>
        <v/>
      </c>
      <c r="C296" s="5">
        <f>_xll.SNL.Clients.Office.Excel.Functions.SPG(A296, "SP_VOLUME_AVG_WEEKLY_TO_SHARES_OUT", , "1M")</f>
        <v>3.1554918535431269</v>
      </c>
      <c r="D296" s="5">
        <f>_xll.SNL.Clients.Office.Excel.Functions.SPG(A296, "SP_VOLUME_AVG_WEEKLY_TO_SHARES_OUT", , "3M")</f>
        <v>3.3659233863931917</v>
      </c>
      <c r="E296" s="5">
        <f>_xll.SNL.Clients.Office.Excel.Functions.SPG(A296, "SP_VOLUME_AVG_DAILY_TO_1YR_AVG_DAILY", , "1M")</f>
        <v>93.72</v>
      </c>
      <c r="F296" s="5">
        <f>_xll.SNL.Clients.Office.Excel.Functions.SPG(A296, "SP_VOLUME_AVG_DAILY_TO_1YR_AVG_DAILY", , "3M")</f>
        <v>99.97</v>
      </c>
      <c r="G296" s="9" t="str">
        <f>_xll.SNL.Clients.Office.Excel.Functions.SPG(A296, "IQ_SECTOR")</f>
        <v>Information Technology</v>
      </c>
      <c r="H296" s="9" t="str">
        <f>_xll.SNL.Clients.Office.Excel.Functions.SPG(A296, "IQ_INDUSTRY_GROUP")</f>
        <v>Technology Hardware and Equipment</v>
      </c>
      <c r="I296" s="9" t="str">
        <f>_xll.SNL.Clients.Office.Excel.Functions.SPG(A296, "IQ_INDUSTRY")</f>
        <v>Electronic Equipment, Instruments and Components</v>
      </c>
      <c r="J296" s="9" t="str">
        <f>_xll.SNL.Clients.Office.Excel.Functions.SPG(A296, "IQ_PRIMARY_INDUSTRY")</f>
        <v>Electronic Components</v>
      </c>
      <c r="K296" s="9" t="str">
        <f>_xll.SNL.Clients.Office.Excel.Functions.SPG(A296, "NAICS_CODE", "Primary")</f>
        <v>334419 - Other Electronic Component Manufacturing</v>
      </c>
      <c r="L296" s="9" t="str">
        <f>_xll.SNL.Clients.Office.Excel.Functions.SPG(A296, "SP_TOPICTAG")</f>
        <v>RFID (Radio Frequency Identification); Speech Recognition; Assistive Technology</v>
      </c>
      <c r="M296" s="5">
        <f>_xll.SNL.Clients.Office.Excel.Functions.SPG(A296, "SP_PCT_SHARES_OWNED_ALL_INSTITUTIONS")</f>
        <v>97.92</v>
      </c>
      <c r="N296" s="9" t="str">
        <f>_xll.SNL.Clients.Office.Excel.Functions.SPG(A296, "RD_CREDIT_RATING_GLOBAL", "Issuer Credit Rating", "Local Currency LT|0")</f>
        <v/>
      </c>
      <c r="O296" s="9" t="str">
        <f>_xll.SNL.Clients.Office.Excel.Functions.SPG(A296, "RD_CWOL_GLOBAL", "Issuer Credit Rating", "Local Currency LT|0")</f>
        <v/>
      </c>
      <c r="P296" s="9" t="str">
        <f>_xll.SNL.Clients.Office.Excel.Functions.SPG(A296, "RD_RATING_ACTION_GLOBAL", "Issuer Credit Rating", "Local Currency LT|0")</f>
        <v/>
      </c>
      <c r="Q296" s="10" t="str">
        <f>_xll.SNL.Clients.Office.Excel.Functions.SPG(A296, "RD_LAST_REVIEW_DATE_GLOBAL", "Issuer Credit Rating", "Local Currency LT")</f>
        <v/>
      </c>
      <c r="R296" s="10" t="str">
        <f>_xll.SNL.Clients.Office.Excel.Functions.SPG(A296, "RD_CREDIT_RATING_DATE_GLOBAL", "Issuer Credit Rating", "Local Currency LT|0")</f>
        <v/>
      </c>
      <c r="S296" s="10" t="str">
        <f>_xll.SNL.Clients.Office.Excel.Functions.SPG(A296, "RD_CREDIT_WATCH_OUTLOOK_DATE_GLOBAL", "Issuer Credit Rating", "Local Currency LT|0")</f>
        <v/>
      </c>
    </row>
    <row r="297" spans="1:19">
      <c r="A297" s="12" t="s">
        <v>1331</v>
      </c>
      <c r="B297" t="str">
        <f>_xll.SNL.Clients.Office.Excel.Functions.SPG(A297,"SP_IPO_DATE")</f>
        <v/>
      </c>
      <c r="C297" s="5">
        <f>_xll.SNL.Clients.Office.Excel.Functions.SPG(A297, "SP_VOLUME_AVG_WEEKLY_TO_SHARES_OUT", , "1M")</f>
        <v>32.371774762993844</v>
      </c>
      <c r="D297" s="5">
        <f>_xll.SNL.Clients.Office.Excel.Functions.SPG(A297, "SP_VOLUME_AVG_WEEKLY_TO_SHARES_OUT", , "3M")</f>
        <v>42.766535185813211</v>
      </c>
      <c r="E297" s="5">
        <f>_xll.SNL.Clients.Office.Excel.Functions.SPG(A297, "SP_VOLUME_AVG_DAILY_TO_1YR_AVG_DAILY", , "1M")</f>
        <v>104.03</v>
      </c>
      <c r="F297" s="5">
        <f>_xll.SNL.Clients.Office.Excel.Functions.SPG(A297, "SP_VOLUME_AVG_DAILY_TO_1YR_AVG_DAILY", , "3M")</f>
        <v>137.44</v>
      </c>
      <c r="G297" s="9" t="str">
        <f>_xll.SNL.Clients.Office.Excel.Functions.SPG(A297, "IQ_SECTOR")</f>
        <v>Consumer Discretionary</v>
      </c>
      <c r="H297" s="9" t="str">
        <f>_xll.SNL.Clients.Office.Excel.Functions.SPG(A297, "IQ_INDUSTRY_GROUP")</f>
        <v>Consumer Discretionary Distribution and Retail</v>
      </c>
      <c r="I297" s="9" t="str">
        <f>_xll.SNL.Clients.Office.Excel.Functions.SPG(A297, "IQ_INDUSTRY")</f>
        <v>Broadline Retail</v>
      </c>
      <c r="J297" s="9" t="str">
        <f>_xll.SNL.Clients.Office.Excel.Functions.SPG(A297, "IQ_PRIMARY_INDUSTRY")</f>
        <v>Broadline Retail</v>
      </c>
      <c r="K297" s="9" t="str">
        <f>_xll.SNL.Clients.Office.Excel.Functions.SPG(A297, "NAICS_CODE", "Primary")</f>
        <v>455110 - Department Stores</v>
      </c>
      <c r="L297" s="9" t="str">
        <f>_xll.SNL.Clients.Office.Excel.Functions.SPG(A297, "SP_TOPICTAG")</f>
        <v/>
      </c>
      <c r="M297" s="5">
        <f>_xll.SNL.Clients.Office.Excel.Functions.SPG(A297, "SP_PCT_SHARES_OWNED_ALL_INSTITUTIONS")</f>
        <v>110.28</v>
      </c>
      <c r="N297" s="9" t="str">
        <f>_xll.SNL.Clients.Office.Excel.Functions.SPG(A297, "RD_CREDIT_RATING_GLOBAL", "Issuer Credit Rating", "Local Currency LT|0")</f>
        <v>BB-</v>
      </c>
      <c r="O297" s="9" t="str">
        <f>_xll.SNL.Clients.Office.Excel.Functions.SPG(A297, "RD_CWOL_GLOBAL", "Issuer Credit Rating", "Local Currency LT|0")</f>
        <v>Negative</v>
      </c>
      <c r="P297" s="9" t="str">
        <f>_xll.SNL.Clients.Office.Excel.Functions.SPG(A297, "RD_RATING_ACTION_GLOBAL", "Issuer Credit Rating", "Local Currency LT|0")</f>
        <v>Downgrade | CreditWatch/Outlook (12/19/2024)</v>
      </c>
      <c r="Q297" s="10">
        <f>_xll.SNL.Clients.Office.Excel.Functions.SPG(A297, "RD_LAST_REVIEW_DATE_GLOBAL", "Issuer Credit Rating", "Local Currency LT")</f>
        <v>45645</v>
      </c>
      <c r="R297" s="10">
        <f>_xll.SNL.Clients.Office.Excel.Functions.SPG(A297, "RD_CREDIT_RATING_DATE_GLOBAL", "Issuer Credit Rating", "Local Currency LT|0")</f>
        <v>45645</v>
      </c>
      <c r="S297" s="10">
        <f>_xll.SNL.Clients.Office.Excel.Functions.SPG(A297, "RD_CREDIT_WATCH_OUTLOOK_DATE_GLOBAL", "Issuer Credit Rating", "Local Currency LT|0")</f>
        <v>45645</v>
      </c>
    </row>
    <row r="298" spans="1:19">
      <c r="A298" s="12" t="s">
        <v>1332</v>
      </c>
      <c r="B298" t="str">
        <f>_xll.SNL.Clients.Office.Excel.Functions.SPG(A298,"SP_IPO_DATE")</f>
        <v/>
      </c>
      <c r="C298" s="5">
        <f>_xll.SNL.Clients.Office.Excel.Functions.SPG(A298, "SP_VOLUME_AVG_WEEKLY_TO_SHARES_OUT", , "1M")</f>
        <v>4.5183427716360454</v>
      </c>
      <c r="D298" s="5">
        <f>_xll.SNL.Clients.Office.Excel.Functions.SPG(A298, "SP_VOLUME_AVG_WEEKLY_TO_SHARES_OUT", , "3M")</f>
        <v>3.9952324812801518</v>
      </c>
      <c r="E298" s="5">
        <f>_xll.SNL.Clients.Office.Excel.Functions.SPG(A298, "SP_VOLUME_AVG_DAILY_TO_1YR_AVG_DAILY", , "1M")</f>
        <v>101.93</v>
      </c>
      <c r="F298" s="5">
        <f>_xll.SNL.Clients.Office.Excel.Functions.SPG(A298, "SP_VOLUME_AVG_DAILY_TO_1YR_AVG_DAILY", , "3M")</f>
        <v>90.13</v>
      </c>
      <c r="G298" s="9" t="str">
        <f>_xll.SNL.Clients.Office.Excel.Functions.SPG(A298, "IQ_SECTOR")</f>
        <v>Consumer Discretionary</v>
      </c>
      <c r="H298" s="9" t="str">
        <f>_xll.SNL.Clients.Office.Excel.Functions.SPG(A298, "IQ_INDUSTRY_GROUP")</f>
        <v>Consumer Durables and Apparel</v>
      </c>
      <c r="I298" s="9" t="str">
        <f>_xll.SNL.Clients.Office.Excel.Functions.SPG(A298, "IQ_INDUSTRY")</f>
        <v>Textiles, Apparel and Luxury Goods</v>
      </c>
      <c r="J298" s="9" t="str">
        <f>_xll.SNL.Clients.Office.Excel.Functions.SPG(A298, "IQ_PRIMARY_INDUSTRY")</f>
        <v>Apparel, Accessories and Luxury Goods</v>
      </c>
      <c r="K298" s="9" t="str">
        <f>_xll.SNL.Clients.Office.Excel.Functions.SPG(A298, "NAICS_CODE", "Primary")</f>
        <v>315 - Apparel Manufacturing</v>
      </c>
      <c r="L298" s="9" t="str">
        <f>_xll.SNL.Clients.Office.Excel.Functions.SPG(A298, "SP_TOPICTAG")</f>
        <v>Fast-Moving Consumer Goods; Lifestyle; Brand Marketing; Smart Clothing</v>
      </c>
      <c r="M298" s="5">
        <f>_xll.SNL.Clients.Office.Excel.Functions.SPG(A298, "SP_PCT_SHARES_OWNED_ALL_INSTITUTIONS")</f>
        <v>94.19</v>
      </c>
      <c r="N298" s="9" t="str">
        <f>_xll.SNL.Clients.Office.Excel.Functions.SPG(A298, "RD_CREDIT_RATING_GLOBAL", "Issuer Credit Rating", "Local Currency LT|0")</f>
        <v>BB</v>
      </c>
      <c r="O298" s="9" t="str">
        <f>_xll.SNL.Clients.Office.Excel.Functions.SPG(A298, "RD_CWOL_GLOBAL", "Issuer Credit Rating", "Local Currency LT|0")</f>
        <v>Stable</v>
      </c>
      <c r="P298" s="9" t="str">
        <f>_xll.SNL.Clients.Office.Excel.Functions.SPG(A298, "RD_RATING_ACTION_GLOBAL", "Issuer Credit Rating", "Local Currency LT|0")</f>
        <v>Upgrade | CreditWatch/Outlook (11/05/2021)</v>
      </c>
      <c r="Q298" s="10">
        <f>_xll.SNL.Clients.Office.Excel.Functions.SPG(A298, "RD_LAST_REVIEW_DATE_GLOBAL", "Issuer Credit Rating", "Local Currency LT")</f>
        <v>45398</v>
      </c>
      <c r="R298" s="10">
        <f>_xll.SNL.Clients.Office.Excel.Functions.SPG(A298, "RD_CREDIT_RATING_DATE_GLOBAL", "Issuer Credit Rating", "Local Currency LT|0")</f>
        <v>44505</v>
      </c>
      <c r="S298" s="10">
        <f>_xll.SNL.Clients.Office.Excel.Functions.SPG(A298, "RD_CREDIT_WATCH_OUTLOOK_DATE_GLOBAL", "Issuer Credit Rating", "Local Currency LT|0")</f>
        <v>44505</v>
      </c>
    </row>
    <row r="299" spans="1:19">
      <c r="A299" s="12" t="s">
        <v>1333</v>
      </c>
      <c r="B299" s="10">
        <f>_xll.SNL.Clients.Office.Excel.Functions.SPG(A299,"SP_IPO_DATE")</f>
        <v>38748</v>
      </c>
      <c r="C299" s="5">
        <f>_xll.SNL.Clients.Office.Excel.Functions.SPG(A299, "SP_VOLUME_AVG_WEEKLY_TO_SHARES_OUT", , "1M")</f>
        <v>2.4095139276372106</v>
      </c>
      <c r="D299" s="5">
        <f>_xll.SNL.Clients.Office.Excel.Functions.SPG(A299, "SP_VOLUME_AVG_WEEKLY_TO_SHARES_OUT", , "3M")</f>
        <v>3.3034177818573105</v>
      </c>
      <c r="E299" s="5">
        <f>_xll.SNL.Clients.Office.Excel.Functions.SPG(A299, "SP_VOLUME_AVG_DAILY_TO_1YR_AVG_DAILY", , "1M")</f>
        <v>67.510000000000005</v>
      </c>
      <c r="F299" s="5">
        <f>_xll.SNL.Clients.Office.Excel.Functions.SPG(A299, "SP_VOLUME_AVG_DAILY_TO_1YR_AVG_DAILY", , "3M")</f>
        <v>92.55</v>
      </c>
      <c r="G299" s="9" t="str">
        <f>_xll.SNL.Clients.Office.Excel.Functions.SPG(A299, "IQ_SECTOR")</f>
        <v>Materials</v>
      </c>
      <c r="H299" s="9" t="str">
        <f>_xll.SNL.Clients.Office.Excel.Functions.SPG(A299, "IQ_INDUSTRY_GROUP")</f>
        <v>Materials</v>
      </c>
      <c r="I299" s="9" t="str">
        <f>_xll.SNL.Clients.Office.Excel.Functions.SPG(A299, "IQ_INDUSTRY")</f>
        <v>Chemicals</v>
      </c>
      <c r="J299" s="9" t="str">
        <f>_xll.SNL.Clients.Office.Excel.Functions.SPG(A299, "IQ_PRIMARY_INDUSTRY")</f>
        <v>Commodity Chemicals</v>
      </c>
      <c r="K299" s="9" t="str">
        <f>_xll.SNL.Clients.Office.Excel.Functions.SPG(A299, "NAICS_CODE", "Primary")</f>
        <v>32519 - Other Basic Organic Chemical Manufacturing</v>
      </c>
      <c r="L299" s="9" t="str">
        <f>_xll.SNL.Clients.Office.Excel.Functions.SPG(A299, "SP_TOPICTAG")</f>
        <v>Environmental Engineering; Marine Transportation; Disposal and Recycling; CleanTech; Pollution Control</v>
      </c>
      <c r="M299" s="5">
        <f>_xll.SNL.Clients.Office.Excel.Functions.SPG(A299, "SP_PCT_SHARES_OWNED_ALL_INSTITUTIONS")</f>
        <v>92.56</v>
      </c>
      <c r="N299" s="9" t="str">
        <f>_xll.SNL.Clients.Office.Excel.Functions.SPG(A299, "RD_CREDIT_RATING_GLOBAL", "Issuer Credit Rating", "Local Currency LT|0")</f>
        <v>B+</v>
      </c>
      <c r="O299" s="9" t="str">
        <f>_xll.SNL.Clients.Office.Excel.Functions.SPG(A299, "RD_CWOL_GLOBAL", "Issuer Credit Rating", "Local Currency LT|0")</f>
        <v>Stable</v>
      </c>
      <c r="P299" s="9" t="str">
        <f>_xll.SNL.Clients.Office.Excel.Functions.SPG(A299, "RD_RATING_ACTION_GLOBAL", "Issuer Credit Rating", "Local Currency LT|0")</f>
        <v>Upgrade | CreditWatch/Outlook (04/08/2021)</v>
      </c>
      <c r="Q299" s="10">
        <f>_xll.SNL.Clients.Office.Excel.Functions.SPG(A299, "RD_LAST_REVIEW_DATE_GLOBAL", "Issuer Credit Rating", "Local Currency LT")</f>
        <v>45433</v>
      </c>
      <c r="R299" s="10">
        <f>_xll.SNL.Clients.Office.Excel.Functions.SPG(A299, "RD_CREDIT_RATING_DATE_GLOBAL", "Issuer Credit Rating", "Local Currency LT|0")</f>
        <v>44294</v>
      </c>
      <c r="S299" s="10">
        <f>_xll.SNL.Clients.Office.Excel.Functions.SPG(A299, "RD_CREDIT_WATCH_OUTLOOK_DATE_GLOBAL", "Issuer Credit Rating", "Local Currency LT|0")</f>
        <v>44294</v>
      </c>
    </row>
    <row r="300" spans="1:19">
      <c r="A300" s="12" t="s">
        <v>1334</v>
      </c>
      <c r="B300" s="10">
        <f>_xll.SNL.Clients.Office.Excel.Functions.SPG(A300,"SP_IPO_DATE")</f>
        <v>36201</v>
      </c>
      <c r="C300" s="5">
        <f>_xll.SNL.Clients.Office.Excel.Functions.SPG(A300, "SP_VOLUME_AVG_WEEKLY_TO_SHARES_OUT", , "1M")</f>
        <v>2.7615819922903353</v>
      </c>
      <c r="D300" s="5">
        <f>_xll.SNL.Clients.Office.Excel.Functions.SPG(A300, "SP_VOLUME_AVG_WEEKLY_TO_SHARES_OUT", , "3M")</f>
        <v>3.2579612619531502</v>
      </c>
      <c r="E300" s="5">
        <f>_xll.SNL.Clients.Office.Excel.Functions.SPG(A300, "SP_VOLUME_AVG_DAILY_TO_1YR_AVG_DAILY", , "1M")</f>
        <v>79.040000000000006</v>
      </c>
      <c r="F300" s="5">
        <f>_xll.SNL.Clients.Office.Excel.Functions.SPG(A300, "SP_VOLUME_AVG_DAILY_TO_1YR_AVG_DAILY", , "3M")</f>
        <v>93.25</v>
      </c>
      <c r="G300" s="9" t="str">
        <f>_xll.SNL.Clients.Office.Excel.Functions.SPG(A300, "IQ_SECTOR")</f>
        <v>Industrials</v>
      </c>
      <c r="H300" s="9" t="str">
        <f>_xll.SNL.Clients.Office.Excel.Functions.SPG(A300, "IQ_INDUSTRY_GROUP")</f>
        <v>Commercial and Professional Services</v>
      </c>
      <c r="I300" s="9" t="str">
        <f>_xll.SNL.Clients.Office.Excel.Functions.SPG(A300, "IQ_INDUSTRY")</f>
        <v>Professional Services</v>
      </c>
      <c r="J300" s="9" t="str">
        <f>_xll.SNL.Clients.Office.Excel.Functions.SPG(A300, "IQ_PRIMARY_INDUSTRY")</f>
        <v>Human Resource and Employment Services</v>
      </c>
      <c r="K300" s="9" t="str">
        <f>_xll.SNL.Clients.Office.Excel.Functions.SPG(A300, "NAICS_CODE", "Primary")</f>
        <v>541612 - Human Resources Consulting Services</v>
      </c>
      <c r="L300" s="9" t="str">
        <f>_xll.SNL.Clients.Office.Excel.Functions.SPG(A300, "SP_TOPICTAG")</f>
        <v>Employee Benefits; Social Recruiting</v>
      </c>
      <c r="M300" s="5">
        <f>_xll.SNL.Clients.Office.Excel.Functions.SPG(A300, "SP_PCT_SHARES_OWNED_ALL_INSTITUTIONS")</f>
        <v>95.76</v>
      </c>
      <c r="N300" s="9" t="str">
        <f>_xll.SNL.Clients.Office.Excel.Functions.SPG(A300, "RD_CREDIT_RATING_GLOBAL", "Issuer Credit Rating", "Local Currency LT|0")</f>
        <v>BB</v>
      </c>
      <c r="O300" s="9" t="str">
        <f>_xll.SNL.Clients.Office.Excel.Functions.SPG(A300, "RD_CWOL_GLOBAL", "Issuer Credit Rating", "Local Currency LT|0")</f>
        <v>Stable</v>
      </c>
      <c r="P300" s="9" t="str">
        <f>_xll.SNL.Clients.Office.Excel.Functions.SPG(A300, "RD_RATING_ACTION_GLOBAL", "Issuer Credit Rating", "Local Currency LT|0")</f>
        <v>New Rating | CreditWatch/Outlook (12/09/2019)</v>
      </c>
      <c r="Q300" s="10">
        <f>_xll.SNL.Clients.Office.Excel.Functions.SPG(A300, "RD_LAST_REVIEW_DATE_GLOBAL", "Issuer Credit Rating", "Local Currency LT")</f>
        <v>45586</v>
      </c>
      <c r="R300" s="10">
        <f>_xll.SNL.Clients.Office.Excel.Functions.SPG(A300, "RD_CREDIT_RATING_DATE_GLOBAL", "Issuer Credit Rating", "Local Currency LT|0")</f>
        <v>43808</v>
      </c>
      <c r="S300" s="10">
        <f>_xll.SNL.Clients.Office.Excel.Functions.SPG(A300, "RD_CREDIT_WATCH_OUTLOOK_DATE_GLOBAL", "Issuer Credit Rating", "Local Currency LT|0")</f>
        <v>43808</v>
      </c>
    </row>
    <row r="301" spans="1:19">
      <c r="A301" s="12" t="s">
        <v>1335</v>
      </c>
      <c r="B301" s="10">
        <f>_xll.SNL.Clients.Office.Excel.Functions.SPG(A301,"SP_IPO_DATE")</f>
        <v>42997</v>
      </c>
      <c r="C301" s="5">
        <f>_xll.SNL.Clients.Office.Excel.Functions.SPG(A301, "SP_VOLUME_AVG_WEEKLY_TO_SHARES_OUT", , "1M")</f>
        <v>4.3114550363855901</v>
      </c>
      <c r="D301" s="5">
        <f>_xll.SNL.Clients.Office.Excel.Functions.SPG(A301, "SP_VOLUME_AVG_WEEKLY_TO_SHARES_OUT", , "3M")</f>
        <v>4.5266003994261919</v>
      </c>
      <c r="E301" s="5">
        <f>_xll.SNL.Clients.Office.Excel.Functions.SPG(A301, "SP_VOLUME_AVG_DAILY_TO_1YR_AVG_DAILY", , "1M")</f>
        <v>78.12</v>
      </c>
      <c r="F301" s="5">
        <f>_xll.SNL.Clients.Office.Excel.Functions.SPG(A301, "SP_VOLUME_AVG_DAILY_TO_1YR_AVG_DAILY", , "3M")</f>
        <v>82.02</v>
      </c>
      <c r="G301" s="9" t="str">
        <f>_xll.SNL.Clients.Office.Excel.Functions.SPG(A301, "IQ_SECTOR")</f>
        <v>Health Care</v>
      </c>
      <c r="H301" s="9" t="str">
        <f>_xll.SNL.Clients.Office.Excel.Functions.SPG(A301, "IQ_INDUSTRY_GROUP")</f>
        <v>Pharmaceuticals, Biotechnology and Life Sciences</v>
      </c>
      <c r="I301" s="9" t="str">
        <f>_xll.SNL.Clients.Office.Excel.Functions.SPG(A301, "IQ_INDUSTRY")</f>
        <v>Biotechnology</v>
      </c>
      <c r="J301" s="9" t="str">
        <f>_xll.SNL.Clients.Office.Excel.Functions.SPG(A301, "IQ_PRIMARY_INDUSTRY")</f>
        <v>Biotechnology</v>
      </c>
      <c r="K301" s="9" t="str">
        <f>_xll.SNL.Clients.Office.Excel.Functions.SPG(A301, "NAICS_CODE", "Primary")</f>
        <v>325414 - Biological Product (except Diagnostic) Manufacturing</v>
      </c>
      <c r="L301" s="9" t="str">
        <f>_xll.SNL.Clients.Office.Excel.Functions.SPG(A301, "SP_TOPICTAG")</f>
        <v>Health Diagnostics; Genetics; Dermatology; Genetic Disorder; Respiratory</v>
      </c>
      <c r="M301" s="5">
        <f>_xll.SNL.Clients.Office.Excel.Functions.SPG(A301, "SP_PCT_SHARES_OWNED_ALL_INSTITUTIONS")</f>
        <v>88.24</v>
      </c>
      <c r="N301" s="9" t="str">
        <f>_xll.SNL.Clients.Office.Excel.Functions.SPG(A301, "RD_CREDIT_RATING_GLOBAL", "Issuer Credit Rating", "Local Currency LT|0")</f>
        <v/>
      </c>
      <c r="O301" s="9" t="str">
        <f>_xll.SNL.Clients.Office.Excel.Functions.SPG(A301, "RD_CWOL_GLOBAL", "Issuer Credit Rating", "Local Currency LT|0")</f>
        <v/>
      </c>
      <c r="P301" s="9" t="str">
        <f>_xll.SNL.Clients.Office.Excel.Functions.SPG(A301, "RD_RATING_ACTION_GLOBAL", "Issuer Credit Rating", "Local Currency LT|0")</f>
        <v/>
      </c>
      <c r="Q301" s="10" t="str">
        <f>_xll.SNL.Clients.Office.Excel.Functions.SPG(A301, "RD_LAST_REVIEW_DATE_GLOBAL", "Issuer Credit Rating", "Local Currency LT")</f>
        <v/>
      </c>
      <c r="R301" s="10" t="str">
        <f>_xll.SNL.Clients.Office.Excel.Functions.SPG(A301, "RD_CREDIT_RATING_DATE_GLOBAL", "Issuer Credit Rating", "Local Currency LT|0")</f>
        <v/>
      </c>
      <c r="S301" s="10" t="str">
        <f>_xll.SNL.Clients.Office.Excel.Functions.SPG(A301, "RD_CREDIT_WATCH_OUTLOOK_DATE_GLOBAL", "Issuer Credit Rating", "Local Currency LT|0")</f>
        <v/>
      </c>
    </row>
    <row r="302" spans="1:19">
      <c r="A302" s="12" t="s">
        <v>1336</v>
      </c>
      <c r="B302" t="str">
        <f>_xll.SNL.Clients.Office.Excel.Functions.SPG(A302,"SP_IPO_DATE")</f>
        <v/>
      </c>
      <c r="C302" s="5">
        <f>_xll.SNL.Clients.Office.Excel.Functions.SPG(A302, "SP_VOLUME_AVG_WEEKLY_TO_SHARES_OUT", , "1M")</f>
        <v>4.9807562492178734</v>
      </c>
      <c r="D302" s="5">
        <f>_xll.SNL.Clients.Office.Excel.Functions.SPG(A302, "SP_VOLUME_AVG_WEEKLY_TO_SHARES_OUT", , "3M")</f>
        <v>5.1750605927369842</v>
      </c>
      <c r="E302" s="5">
        <f>_xll.SNL.Clients.Office.Excel.Functions.SPG(A302, "SP_VOLUME_AVG_DAILY_TO_1YR_AVG_DAILY", , "1M")</f>
        <v>106.24</v>
      </c>
      <c r="F302" s="5">
        <f>_xll.SNL.Clients.Office.Excel.Functions.SPG(A302, "SP_VOLUME_AVG_DAILY_TO_1YR_AVG_DAILY", , "3M")</f>
        <v>110.38</v>
      </c>
      <c r="G302" s="9" t="str">
        <f>_xll.SNL.Clients.Office.Excel.Functions.SPG(A302, "IQ_SECTOR")</f>
        <v>Information Technology</v>
      </c>
      <c r="H302" s="9" t="str">
        <f>_xll.SNL.Clients.Office.Excel.Functions.SPG(A302, "IQ_INDUSTRY_GROUP")</f>
        <v>Semiconductors and Semiconductor Equipment</v>
      </c>
      <c r="I302" s="9" t="str">
        <f>_xll.SNL.Clients.Office.Excel.Functions.SPG(A302, "IQ_INDUSTRY")</f>
        <v>Semiconductors and Semiconductor Equipment</v>
      </c>
      <c r="J302" s="9" t="str">
        <f>_xll.SNL.Clients.Office.Excel.Functions.SPG(A302, "IQ_PRIMARY_INDUSTRY")</f>
        <v>Semiconductor Materials and Equipment</v>
      </c>
      <c r="K302" s="9" t="str">
        <f>_xll.SNL.Clients.Office.Excel.Functions.SPG(A302, "NAICS_CODE", "Primary")</f>
        <v>333242 - Semiconductor Machinery Manufacturing</v>
      </c>
      <c r="L302" s="9" t="str">
        <f>_xll.SNL.Clients.Office.Excel.Functions.SPG(A302, "SP_TOPICTAG")</f>
        <v>Computer Vision; Data Integration; Process Automation</v>
      </c>
      <c r="M302" s="5">
        <f>_xll.SNL.Clients.Office.Excel.Functions.SPG(A302, "SP_PCT_SHARES_OWNED_ALL_INSTITUTIONS")</f>
        <v>94.67</v>
      </c>
      <c r="N302" s="9" t="str">
        <f>_xll.SNL.Clients.Office.Excel.Functions.SPG(A302, "RD_CREDIT_RATING_GLOBAL", "Issuer Credit Rating", "Local Currency LT|0")</f>
        <v>NR</v>
      </c>
      <c r="O302" s="9" t="str">
        <f>_xll.SNL.Clients.Office.Excel.Functions.SPG(A302, "RD_CWOL_GLOBAL", "Issuer Credit Rating", "Local Currency LT|0")</f>
        <v>NR</v>
      </c>
      <c r="P302" s="9" t="str">
        <f>_xll.SNL.Clients.Office.Excel.Functions.SPG(A302, "RD_RATING_ACTION_GLOBAL", "Issuer Credit Rating", "Local Currency LT|0")</f>
        <v>Not Rated | CreditWatch/Outlook (03/30/2009)</v>
      </c>
      <c r="Q302" s="10" t="str">
        <f>_xll.SNL.Clients.Office.Excel.Functions.SPG(A302, "RD_LAST_REVIEW_DATE_GLOBAL", "Issuer Credit Rating", "Local Currency LT")</f>
        <v/>
      </c>
      <c r="R302" s="10">
        <f>_xll.SNL.Clients.Office.Excel.Functions.SPG(A302, "RD_CREDIT_RATING_DATE_GLOBAL", "Issuer Credit Rating", "Local Currency LT|0")</f>
        <v>39902</v>
      </c>
      <c r="S302" s="10">
        <f>_xll.SNL.Clients.Office.Excel.Functions.SPG(A302, "RD_CREDIT_WATCH_OUTLOOK_DATE_GLOBAL", "Issuer Credit Rating", "Local Currency LT|0")</f>
        <v>39902</v>
      </c>
    </row>
    <row r="303" spans="1:19">
      <c r="A303" s="12" t="s">
        <v>1337</v>
      </c>
      <c r="B303" t="str">
        <f>_xll.SNL.Clients.Office.Excel.Functions.SPG(A303,"SP_IPO_DATE")</f>
        <v/>
      </c>
      <c r="C303" s="5">
        <f>_xll.SNL.Clients.Office.Excel.Functions.SPG(A303, "SP_VOLUME_AVG_WEEKLY_TO_SHARES_OUT", , "1M")</f>
        <v>4.95366670470474</v>
      </c>
      <c r="D303" s="5">
        <f>_xll.SNL.Clients.Office.Excel.Functions.SPG(A303, "SP_VOLUME_AVG_WEEKLY_TO_SHARES_OUT", , "3M")</f>
        <v>4.8335458279768995</v>
      </c>
      <c r="E303" s="5">
        <f>_xll.SNL.Clients.Office.Excel.Functions.SPG(A303, "SP_VOLUME_AVG_DAILY_TO_1YR_AVG_DAILY", , "1M")</f>
        <v>91.82</v>
      </c>
      <c r="F303" s="5">
        <f>_xll.SNL.Clients.Office.Excel.Functions.SPG(A303, "SP_VOLUME_AVG_DAILY_TO_1YR_AVG_DAILY", , "3M")</f>
        <v>89.59</v>
      </c>
      <c r="G303" s="9" t="str">
        <f>_xll.SNL.Clients.Office.Excel.Functions.SPG(A303, "IQ_SECTOR")</f>
        <v>Consumer Discretionary</v>
      </c>
      <c r="H303" s="9" t="str">
        <f>_xll.SNL.Clients.Office.Excel.Functions.SPG(A303, "IQ_INDUSTRY_GROUP")</f>
        <v>Consumer Durables and Apparel</v>
      </c>
      <c r="I303" s="9" t="str">
        <f>_xll.SNL.Clients.Office.Excel.Functions.SPG(A303, "IQ_INDUSTRY")</f>
        <v>Household Durables</v>
      </c>
      <c r="J303" s="9" t="str">
        <f>_xll.SNL.Clients.Office.Excel.Functions.SPG(A303, "IQ_PRIMARY_INDUSTRY")</f>
        <v>Home Furnishings</v>
      </c>
      <c r="K303" s="9" t="str">
        <f>_xll.SNL.Clients.Office.Excel.Functions.SPG(A303, "NAICS_CODE", "Primary")</f>
        <v>337121 - Upholstered Household Furniture Manufacturing</v>
      </c>
      <c r="L303" s="9" t="str">
        <f>_xll.SNL.Clients.Office.Excel.Functions.SPG(A303, "SP_TOPICTAG")</f>
        <v/>
      </c>
      <c r="M303" s="5">
        <f>_xll.SNL.Clients.Office.Excel.Functions.SPG(A303, "SP_PCT_SHARES_OWNED_ALL_INSTITUTIONS")</f>
        <v>99.13</v>
      </c>
      <c r="N303" s="9" t="str">
        <f>_xll.SNL.Clients.Office.Excel.Functions.SPG(A303, "RD_CREDIT_RATING_GLOBAL", "Issuer Credit Rating", "Local Currency LT|0")</f>
        <v/>
      </c>
      <c r="O303" s="9" t="str">
        <f>_xll.SNL.Clients.Office.Excel.Functions.SPG(A303, "RD_CWOL_GLOBAL", "Issuer Credit Rating", "Local Currency LT|0")</f>
        <v/>
      </c>
      <c r="P303" s="9" t="str">
        <f>_xll.SNL.Clients.Office.Excel.Functions.SPG(A303, "RD_RATING_ACTION_GLOBAL", "Issuer Credit Rating", "Local Currency LT|0")</f>
        <v/>
      </c>
      <c r="Q303" s="10" t="str">
        <f>_xll.SNL.Clients.Office.Excel.Functions.SPG(A303, "RD_LAST_REVIEW_DATE_GLOBAL", "Issuer Credit Rating", "Local Currency LT")</f>
        <v/>
      </c>
      <c r="R303" s="10" t="str">
        <f>_xll.SNL.Clients.Office.Excel.Functions.SPG(A303, "RD_CREDIT_RATING_DATE_GLOBAL", "Issuer Credit Rating", "Local Currency LT|0")</f>
        <v/>
      </c>
      <c r="S303" s="10" t="str">
        <f>_xll.SNL.Clients.Office.Excel.Functions.SPG(A303, "RD_CREDIT_WATCH_OUTLOOK_DATE_GLOBAL", "Issuer Credit Rating", "Local Currency LT|0")</f>
        <v/>
      </c>
    </row>
    <row r="304" spans="1:19">
      <c r="A304" s="12" t="s">
        <v>1338</v>
      </c>
      <c r="B304" t="str">
        <f>_xll.SNL.Clients.Office.Excel.Functions.SPG(A304,"SP_IPO_DATE")</f>
        <v/>
      </c>
      <c r="C304" s="5">
        <f>_xll.SNL.Clients.Office.Excel.Functions.SPG(A304, "SP_VOLUME_AVG_WEEKLY_TO_SHARES_OUT", , "1M")</f>
        <v>3.048462076913022</v>
      </c>
      <c r="D304" s="5">
        <f>_xll.SNL.Clients.Office.Excel.Functions.SPG(A304, "SP_VOLUME_AVG_WEEKLY_TO_SHARES_OUT", , "3M")</f>
        <v>2.4866329471472484</v>
      </c>
      <c r="E304" s="5">
        <f>_xll.SNL.Clients.Office.Excel.Functions.SPG(A304, "SP_VOLUME_AVG_DAILY_TO_1YR_AVG_DAILY", , "1M")</f>
        <v>131.72999999999999</v>
      </c>
      <c r="F304" s="5">
        <f>_xll.SNL.Clients.Office.Excel.Functions.SPG(A304, "SP_VOLUME_AVG_DAILY_TO_1YR_AVG_DAILY", , "3M")</f>
        <v>107.45</v>
      </c>
      <c r="G304" s="9" t="str">
        <f>_xll.SNL.Clients.Office.Excel.Functions.SPG(A304, "IQ_SECTOR")</f>
        <v>Financials</v>
      </c>
      <c r="H304" s="9" t="str">
        <f>_xll.SNL.Clients.Office.Excel.Functions.SPG(A304, "IQ_INDUSTRY_GROUP")</f>
        <v>Banks</v>
      </c>
      <c r="I304" s="9" t="str">
        <f>_xll.SNL.Clients.Office.Excel.Functions.SPG(A304, "IQ_INDUSTRY")</f>
        <v>Banks</v>
      </c>
      <c r="J304" s="9" t="str">
        <f>_xll.SNL.Clients.Office.Excel.Functions.SPG(A304, "IQ_PRIMARY_INDUSTRY")</f>
        <v>Regional Banks</v>
      </c>
      <c r="K304" s="9" t="str">
        <f>_xll.SNL.Clients.Office.Excel.Functions.SPG(A304, "NAICS_CODE", "Primary")</f>
        <v>522110 - Commercial Banking</v>
      </c>
      <c r="L304" s="9" t="str">
        <f>_xll.SNL.Clients.Office.Excel.Functions.SPG(A304, "SP_TOPICTAG")</f>
        <v>Consumer Lending; Digital Brokerage</v>
      </c>
      <c r="M304" s="5">
        <f>_xll.SNL.Clients.Office.Excel.Functions.SPG(A304, "SP_PCT_SHARES_OWNED_ALL_INSTITUTIONS")</f>
        <v>83.68</v>
      </c>
      <c r="N304" s="9" t="str">
        <f>_xll.SNL.Clients.Office.Excel.Functions.SPG(A304, "RD_CREDIT_RATING_GLOBAL", "Issuer Credit Rating", "Local Currency LT|0")</f>
        <v/>
      </c>
      <c r="O304" s="9" t="str">
        <f>_xll.SNL.Clients.Office.Excel.Functions.SPG(A304, "RD_CWOL_GLOBAL", "Issuer Credit Rating", "Local Currency LT|0")</f>
        <v/>
      </c>
      <c r="P304" s="9" t="str">
        <f>_xll.SNL.Clients.Office.Excel.Functions.SPG(A304, "RD_RATING_ACTION_GLOBAL", "Issuer Credit Rating", "Local Currency LT|0")</f>
        <v/>
      </c>
      <c r="Q304" s="10" t="str">
        <f>_xll.SNL.Clients.Office.Excel.Functions.SPG(A304, "RD_LAST_REVIEW_DATE_GLOBAL", "Issuer Credit Rating", "Local Currency LT")</f>
        <v/>
      </c>
      <c r="R304" s="10" t="str">
        <f>_xll.SNL.Clients.Office.Excel.Functions.SPG(A304, "RD_CREDIT_RATING_DATE_GLOBAL", "Issuer Credit Rating", "Local Currency LT|0")</f>
        <v/>
      </c>
      <c r="S304" s="10" t="str">
        <f>_xll.SNL.Clients.Office.Excel.Functions.SPG(A304, "RD_CREDIT_WATCH_OUTLOOK_DATE_GLOBAL", "Issuer Credit Rating", "Local Currency LT|0")</f>
        <v/>
      </c>
    </row>
    <row r="305" spans="1:19">
      <c r="A305" s="12" t="s">
        <v>1339</v>
      </c>
      <c r="B305" t="str">
        <f>_xll.SNL.Clients.Office.Excel.Functions.SPG(A305,"SP_IPO_DATE")</f>
        <v/>
      </c>
      <c r="C305" s="5">
        <f>_xll.SNL.Clients.Office.Excel.Functions.SPG(A305, "SP_VOLUME_AVG_WEEKLY_TO_SHARES_OUT", , "1M")</f>
        <v>4.8800238348450309</v>
      </c>
      <c r="D305" s="5">
        <f>_xll.SNL.Clients.Office.Excel.Functions.SPG(A305, "SP_VOLUME_AVG_WEEKLY_TO_SHARES_OUT", , "3M")</f>
        <v>4.598919748200478</v>
      </c>
      <c r="E305" s="5">
        <f>_xll.SNL.Clients.Office.Excel.Functions.SPG(A305, "SP_VOLUME_AVG_DAILY_TO_1YR_AVG_DAILY", , "1M")</f>
        <v>108.4</v>
      </c>
      <c r="F305" s="5">
        <f>_xll.SNL.Clients.Office.Excel.Functions.SPG(A305, "SP_VOLUME_AVG_DAILY_TO_1YR_AVG_DAILY", , "3M")</f>
        <v>102.15</v>
      </c>
      <c r="G305" s="9" t="str">
        <f>_xll.SNL.Clients.Office.Excel.Functions.SPG(A305, "IQ_SECTOR")</f>
        <v>Consumer Discretionary</v>
      </c>
      <c r="H305" s="9" t="str">
        <f>_xll.SNL.Clients.Office.Excel.Functions.SPG(A305, "IQ_INDUSTRY_GROUP")</f>
        <v>Automobiles and Components</v>
      </c>
      <c r="I305" s="9" t="str">
        <f>_xll.SNL.Clients.Office.Excel.Functions.SPG(A305, "IQ_INDUSTRY")</f>
        <v>Automobile Components</v>
      </c>
      <c r="J305" s="9" t="str">
        <f>_xll.SNL.Clients.Office.Excel.Functions.SPG(A305, "IQ_PRIMARY_INDUSTRY")</f>
        <v>Automotive Parts and Equipment</v>
      </c>
      <c r="K305" s="9" t="str">
        <f>_xll.SNL.Clients.Office.Excel.Functions.SPG(A305, "NAICS_CODE", "Primary")</f>
        <v>336390 - Other Motor Vehicle Parts Manufacturing</v>
      </c>
      <c r="L305" s="9" t="str">
        <f>_xll.SNL.Clients.Office.Excel.Functions.SPG(A305, "SP_TOPICTAG")</f>
        <v>Fleet Management; Industrial Automation; Marine Transportation; Passenger Aircraft Manufacturing</v>
      </c>
      <c r="M305" s="5">
        <f>_xll.SNL.Clients.Office.Excel.Functions.SPG(A305, "SP_PCT_SHARES_OWNED_ALL_INSTITUTIONS")</f>
        <v>104.35</v>
      </c>
      <c r="N305" s="9" t="str">
        <f>_xll.SNL.Clients.Office.Excel.Functions.SPG(A305, "RD_CREDIT_RATING_GLOBAL", "Issuer Credit Rating", "Local Currency LT|0")</f>
        <v/>
      </c>
      <c r="O305" s="9" t="str">
        <f>_xll.SNL.Clients.Office.Excel.Functions.SPG(A305, "RD_CWOL_GLOBAL", "Issuer Credit Rating", "Local Currency LT|0")</f>
        <v/>
      </c>
      <c r="P305" s="9" t="str">
        <f>_xll.SNL.Clients.Office.Excel.Functions.SPG(A305, "RD_RATING_ACTION_GLOBAL", "Issuer Credit Rating", "Local Currency LT|0")</f>
        <v/>
      </c>
      <c r="Q305" s="10" t="str">
        <f>_xll.SNL.Clients.Office.Excel.Functions.SPG(A305, "RD_LAST_REVIEW_DATE_GLOBAL", "Issuer Credit Rating", "Local Currency LT")</f>
        <v/>
      </c>
      <c r="R305" s="10" t="str">
        <f>_xll.SNL.Clients.Office.Excel.Functions.SPG(A305, "RD_CREDIT_RATING_DATE_GLOBAL", "Issuer Credit Rating", "Local Currency LT|0")</f>
        <v/>
      </c>
      <c r="S305" s="10" t="str">
        <f>_xll.SNL.Clients.Office.Excel.Functions.SPG(A305, "RD_CREDIT_WATCH_OUTLOOK_DATE_GLOBAL", "Issuer Credit Rating", "Local Currency LT|0")</f>
        <v/>
      </c>
    </row>
    <row r="306" spans="1:19">
      <c r="A306" s="12" t="s">
        <v>1340</v>
      </c>
      <c r="B306" t="str">
        <f>_xll.SNL.Clients.Office.Excel.Functions.SPG(A306,"SP_IPO_DATE")</f>
        <v/>
      </c>
      <c r="C306" s="5">
        <f>_xll.SNL.Clients.Office.Excel.Functions.SPG(A306, "SP_VOLUME_AVG_WEEKLY_TO_SHARES_OUT", , "1M")</f>
        <v>5.9878464563757854</v>
      </c>
      <c r="D306" s="5">
        <f>_xll.SNL.Clients.Office.Excel.Functions.SPG(A306, "SP_VOLUME_AVG_WEEKLY_TO_SHARES_OUT", , "3M")</f>
        <v>6.7445978872190002</v>
      </c>
      <c r="E306" s="5">
        <f>_xll.SNL.Clients.Office.Excel.Functions.SPG(A306, "SP_VOLUME_AVG_DAILY_TO_1YR_AVG_DAILY", , "1M")</f>
        <v>70.569999999999993</v>
      </c>
      <c r="F306" s="5">
        <f>_xll.SNL.Clients.Office.Excel.Functions.SPG(A306, "SP_VOLUME_AVG_DAILY_TO_1YR_AVG_DAILY", , "3M")</f>
        <v>79.489999999999995</v>
      </c>
      <c r="G306" s="9" t="str">
        <f>_xll.SNL.Clients.Office.Excel.Functions.SPG(A306, "IQ_SECTOR")</f>
        <v>Consumer Discretionary</v>
      </c>
      <c r="H306" s="9" t="str">
        <f>_xll.SNL.Clients.Office.Excel.Functions.SPG(A306, "IQ_INDUSTRY_GROUP")</f>
        <v>Consumer Durables and Apparel</v>
      </c>
      <c r="I306" s="9" t="str">
        <f>_xll.SNL.Clients.Office.Excel.Functions.SPG(A306, "IQ_INDUSTRY")</f>
        <v>Household Durables</v>
      </c>
      <c r="J306" s="9" t="str">
        <f>_xll.SNL.Clients.Office.Excel.Functions.SPG(A306, "IQ_PRIMARY_INDUSTRY")</f>
        <v>Home Furnishings</v>
      </c>
      <c r="K306" s="9" t="str">
        <f>_xll.SNL.Clients.Office.Excel.Functions.SPG(A306, "NAICS_CODE", "Primary")</f>
        <v>33712 - Household and Institutional Furniture Manufacturing</v>
      </c>
      <c r="L306" s="9" t="str">
        <f>_xll.SNL.Clients.Office.Excel.Functions.SPG(A306, "SP_TOPICTAG")</f>
        <v>Home Improvement</v>
      </c>
      <c r="M306" s="5">
        <f>_xll.SNL.Clients.Office.Excel.Functions.SPG(A306, "SP_PCT_SHARES_OWNED_ALL_INSTITUTIONS")</f>
        <v>76.709999999999994</v>
      </c>
      <c r="N306" s="9" t="str">
        <f>_xll.SNL.Clients.Office.Excel.Functions.SPG(A306, "RD_CREDIT_RATING_GLOBAL", "Issuer Credit Rating", "Local Currency LT|0")</f>
        <v>BBB-</v>
      </c>
      <c r="O306" s="9" t="str">
        <f>_xll.SNL.Clients.Office.Excel.Functions.SPG(A306, "RD_CWOL_GLOBAL", "Issuer Credit Rating", "Local Currency LT|0")</f>
        <v>Negative</v>
      </c>
      <c r="P306" s="9" t="str">
        <f>_xll.SNL.Clients.Office.Excel.Functions.SPG(A306, "RD_RATING_ACTION_GLOBAL", "Issuer Credit Rating", "Local Currency LT|0")</f>
        <v>CreditWatch/Outlook (08/16/2024)</v>
      </c>
      <c r="Q306" s="10">
        <f>_xll.SNL.Clients.Office.Excel.Functions.SPG(A306, "RD_LAST_REVIEW_DATE_GLOBAL", "Issuer Credit Rating", "Local Currency LT")</f>
        <v>45692</v>
      </c>
      <c r="R306" s="10">
        <f>_xll.SNL.Clients.Office.Excel.Functions.SPG(A306, "RD_CREDIT_RATING_DATE_GLOBAL", "Issuer Credit Rating", "Local Currency LT|0")</f>
        <v>45310</v>
      </c>
      <c r="S306" s="10">
        <f>_xll.SNL.Clients.Office.Excel.Functions.SPG(A306, "RD_CREDIT_WATCH_OUTLOOK_DATE_GLOBAL", "Issuer Credit Rating", "Local Currency LT|0")</f>
        <v>45520</v>
      </c>
    </row>
    <row r="307" spans="1:19">
      <c r="A307" s="12" t="s">
        <v>1341</v>
      </c>
      <c r="B307" s="10">
        <f>_xll.SNL.Clients.Office.Excel.Functions.SPG(A307,"SP_IPO_DATE")</f>
        <v>39009</v>
      </c>
      <c r="C307" s="5">
        <f>_xll.SNL.Clients.Office.Excel.Functions.SPG(A307, "SP_VOLUME_AVG_WEEKLY_TO_SHARES_OUT", , "1M")</f>
        <v>3.0308889779355495</v>
      </c>
      <c r="D307" s="5">
        <f>_xll.SNL.Clients.Office.Excel.Functions.SPG(A307, "SP_VOLUME_AVG_WEEKLY_TO_SHARES_OUT", , "3M")</f>
        <v>3.5687509350637034</v>
      </c>
      <c r="E307" s="5">
        <f>_xll.SNL.Clients.Office.Excel.Functions.SPG(A307, "SP_VOLUME_AVG_DAILY_TO_1YR_AVG_DAILY", , "1M")</f>
        <v>98.93</v>
      </c>
      <c r="F307" s="5">
        <f>_xll.SNL.Clients.Office.Excel.Functions.SPG(A307, "SP_VOLUME_AVG_DAILY_TO_1YR_AVG_DAILY", , "3M")</f>
        <v>116.48</v>
      </c>
      <c r="G307" s="9" t="str">
        <f>_xll.SNL.Clients.Office.Excel.Functions.SPG(A307, "IQ_SECTOR")</f>
        <v>Health Care</v>
      </c>
      <c r="H307" s="9" t="str">
        <f>_xll.SNL.Clients.Office.Excel.Functions.SPG(A307, "IQ_INDUSTRY_GROUP")</f>
        <v>Health Care Equipment and Services</v>
      </c>
      <c r="I307" s="9" t="str">
        <f>_xll.SNL.Clients.Office.Excel.Functions.SPG(A307, "IQ_INDUSTRY")</f>
        <v>Health Care Equipment and Supplies</v>
      </c>
      <c r="J307" s="9" t="str">
        <f>_xll.SNL.Clients.Office.Excel.Functions.SPG(A307, "IQ_PRIMARY_INDUSTRY")</f>
        <v>Health Care Equipment</v>
      </c>
      <c r="K307" s="9" t="str">
        <f>_xll.SNL.Clients.Office.Excel.Functions.SPG(A307, "NAICS_CODE", "Primary")</f>
        <v>339112 - Surgical and Medical Instrument Manufacturing</v>
      </c>
      <c r="L307" s="9" t="str">
        <f>_xll.SNL.Clients.Office.Excel.Functions.SPG(A307, "SP_TOPICTAG")</f>
        <v>Health Diagnostics; Cardiovascular; Nephrology; Neurology; Surgery</v>
      </c>
      <c r="M307" s="5">
        <f>_xll.SNL.Clients.Office.Excel.Functions.SPG(A307, "SP_PCT_SHARES_OWNED_ALL_INSTITUTIONS")</f>
        <v>93.52</v>
      </c>
      <c r="N307" s="9" t="str">
        <f>_xll.SNL.Clients.Office.Excel.Functions.SPG(A307, "RD_CREDIT_RATING_GLOBAL", "Issuer Credit Rating", "Local Currency LT|0")</f>
        <v/>
      </c>
      <c r="O307" s="9" t="str">
        <f>_xll.SNL.Clients.Office.Excel.Functions.SPG(A307, "RD_CWOL_GLOBAL", "Issuer Credit Rating", "Local Currency LT|0")</f>
        <v/>
      </c>
      <c r="P307" s="9" t="str">
        <f>_xll.SNL.Clients.Office.Excel.Functions.SPG(A307, "RD_RATING_ACTION_GLOBAL", "Issuer Credit Rating", "Local Currency LT|0")</f>
        <v/>
      </c>
      <c r="Q307" s="10" t="str">
        <f>_xll.SNL.Clients.Office.Excel.Functions.SPG(A307, "RD_LAST_REVIEW_DATE_GLOBAL", "Issuer Credit Rating", "Local Currency LT")</f>
        <v/>
      </c>
      <c r="R307" s="10" t="str">
        <f>_xll.SNL.Clients.Office.Excel.Functions.SPG(A307, "RD_CREDIT_RATING_DATE_GLOBAL", "Issuer Credit Rating", "Local Currency LT|0")</f>
        <v/>
      </c>
      <c r="S307" s="10" t="str">
        <f>_xll.SNL.Clients.Office.Excel.Functions.SPG(A307, "RD_CREDIT_WATCH_OUTLOOK_DATE_GLOBAL", "Issuer Credit Rating", "Local Currency LT|0")</f>
        <v/>
      </c>
    </row>
    <row r="308" spans="1:19">
      <c r="A308" s="12" t="s">
        <v>1342</v>
      </c>
      <c r="B308" s="10">
        <f>_xll.SNL.Clients.Office.Excel.Functions.SPG(A308,"SP_IPO_DATE")</f>
        <v>44132</v>
      </c>
      <c r="C308" s="5">
        <f>_xll.SNL.Clients.Office.Excel.Functions.SPG(A308, "SP_VOLUME_AVG_WEEKLY_TO_SHARES_OUT", , "1M")</f>
        <v>16.812336926645312</v>
      </c>
      <c r="D308" s="5">
        <f>_xll.SNL.Clients.Office.Excel.Functions.SPG(A308, "SP_VOLUME_AVG_WEEKLY_TO_SHARES_OUT", , "3M")</f>
        <v>16.946432956664012</v>
      </c>
      <c r="E308" s="5">
        <f>_xll.SNL.Clients.Office.Excel.Functions.SPG(A308, "SP_VOLUME_AVG_DAILY_TO_1YR_AVG_DAILY", , "1M")</f>
        <v>126.81</v>
      </c>
      <c r="F308" s="5">
        <f>_xll.SNL.Clients.Office.Excel.Functions.SPG(A308, "SP_VOLUME_AVG_DAILY_TO_1YR_AVG_DAILY", , "3M")</f>
        <v>127.82</v>
      </c>
      <c r="G308" s="9" t="str">
        <f>_xll.SNL.Clients.Office.Excel.Functions.SPG(A308, "IQ_SECTOR")</f>
        <v>Consumer Discretionary</v>
      </c>
      <c r="H308" s="9" t="str">
        <f>_xll.SNL.Clients.Office.Excel.Functions.SPG(A308, "IQ_INDUSTRY_GROUP")</f>
        <v>Consumer Discretionary Distribution and Retail</v>
      </c>
      <c r="I308" s="9" t="str">
        <f>_xll.SNL.Clients.Office.Excel.Functions.SPG(A308, "IQ_INDUSTRY")</f>
        <v>Specialty Retail</v>
      </c>
      <c r="J308" s="9" t="str">
        <f>_xll.SNL.Clients.Office.Excel.Functions.SPG(A308, "IQ_PRIMARY_INDUSTRY")</f>
        <v>Other Specialty Retail</v>
      </c>
      <c r="K308" s="9" t="str">
        <f>_xll.SNL.Clients.Office.Excel.Functions.SPG(A308, "NAICS_CODE", "Primary")</f>
        <v>459110 - Sporting Goods Retailers</v>
      </c>
      <c r="L308" s="9" t="str">
        <f>_xll.SNL.Clients.Office.Excel.Functions.SPG(A308, "SP_TOPICTAG")</f>
        <v>Fast-Moving Consumer Goods; Home Improvement; Location Based Services; Customer Relationship Management; E-learning</v>
      </c>
      <c r="M308" s="5">
        <f>_xll.SNL.Clients.Office.Excel.Functions.SPG(A308, "SP_PCT_SHARES_OWNED_ALL_INSTITUTIONS")</f>
        <v>104.66</v>
      </c>
      <c r="N308" s="9" t="str">
        <f>_xll.SNL.Clients.Office.Excel.Functions.SPG(A308, "RD_CREDIT_RATING_GLOBAL", "Issuer Credit Rating", "Local Currency LT|0")</f>
        <v/>
      </c>
      <c r="O308" s="9" t="str">
        <f>_xll.SNL.Clients.Office.Excel.Functions.SPG(A308, "RD_CWOL_GLOBAL", "Issuer Credit Rating", "Local Currency LT|0")</f>
        <v/>
      </c>
      <c r="P308" s="9" t="str">
        <f>_xll.SNL.Clients.Office.Excel.Functions.SPG(A308, "RD_RATING_ACTION_GLOBAL", "Issuer Credit Rating", "Local Currency LT|0")</f>
        <v/>
      </c>
      <c r="Q308" s="10" t="str">
        <f>_xll.SNL.Clients.Office.Excel.Functions.SPG(A308, "RD_LAST_REVIEW_DATE_GLOBAL", "Issuer Credit Rating", "Local Currency LT")</f>
        <v/>
      </c>
      <c r="R308" s="10" t="str">
        <f>_xll.SNL.Clients.Office.Excel.Functions.SPG(A308, "RD_CREDIT_RATING_DATE_GLOBAL", "Issuer Credit Rating", "Local Currency LT|0")</f>
        <v/>
      </c>
      <c r="S308" s="10" t="str">
        <f>_xll.SNL.Clients.Office.Excel.Functions.SPG(A308, "RD_CREDIT_WATCH_OUTLOOK_DATE_GLOBAL", "Issuer Credit Rating", "Local Currency LT|0")</f>
        <v/>
      </c>
    </row>
    <row r="309" spans="1:19">
      <c r="A309" s="12" t="s">
        <v>1343</v>
      </c>
      <c r="B309" s="10">
        <f>_xll.SNL.Clients.Office.Excel.Functions.SPG(A309,"SP_IPO_DATE")</f>
        <v>41584</v>
      </c>
      <c r="C309" s="5">
        <f>_xll.SNL.Clients.Office.Excel.Functions.SPG(A309, "SP_VOLUME_AVG_WEEKLY_TO_SHARES_OUT", , "1M")</f>
        <v>4.154632641567459</v>
      </c>
      <c r="D309" s="5">
        <f>_xll.SNL.Clients.Office.Excel.Functions.SPG(A309, "SP_VOLUME_AVG_WEEKLY_TO_SHARES_OUT", , "3M")</f>
        <v>4.1515115124150128</v>
      </c>
      <c r="E309" s="5">
        <f>_xll.SNL.Clients.Office.Excel.Functions.SPG(A309, "SP_VOLUME_AVG_DAILY_TO_1YR_AVG_DAILY", , "1M")</f>
        <v>90.94</v>
      </c>
      <c r="F309" s="5">
        <f>_xll.SNL.Clients.Office.Excel.Functions.SPG(A309, "SP_VOLUME_AVG_DAILY_TO_1YR_AVG_DAILY", , "3M")</f>
        <v>90.87</v>
      </c>
      <c r="G309" s="9" t="str">
        <f>_xll.SNL.Clients.Office.Excel.Functions.SPG(A309, "IQ_SECTOR")</f>
        <v>Consumer Discretionary</v>
      </c>
      <c r="H309" s="9" t="str">
        <f>_xll.SNL.Clients.Office.Excel.Functions.SPG(A309, "IQ_INDUSTRY_GROUP")</f>
        <v>Consumer Durables and Apparel</v>
      </c>
      <c r="I309" s="9" t="str">
        <f>_xll.SNL.Clients.Office.Excel.Functions.SPG(A309, "IQ_INDUSTRY")</f>
        <v>Household Durables</v>
      </c>
      <c r="J309" s="9" t="str">
        <f>_xll.SNL.Clients.Office.Excel.Functions.SPG(A309, "IQ_PRIMARY_INDUSTRY")</f>
        <v>Homebuilding</v>
      </c>
      <c r="K309" s="9" t="str">
        <f>_xll.SNL.Clients.Office.Excel.Functions.SPG(A309, "NAICS_CODE", "Primary")</f>
        <v>236117 - New Housing For-Sale Builders</v>
      </c>
      <c r="L309" s="9" t="str">
        <f>_xll.SNL.Clients.Office.Excel.Functions.SPG(A309, "SP_TOPICTAG")</f>
        <v/>
      </c>
      <c r="M309" s="5">
        <f>_xll.SNL.Clients.Office.Excel.Functions.SPG(A309, "SP_PCT_SHARES_OWNED_ALL_INSTITUTIONS")</f>
        <v>88.93</v>
      </c>
      <c r="N309" s="9" t="str">
        <f>_xll.SNL.Clients.Office.Excel.Functions.SPG(A309, "RD_CREDIT_RATING_GLOBAL", "Issuer Credit Rating", "Local Currency LT|0")</f>
        <v>BB-</v>
      </c>
      <c r="O309" s="9" t="str">
        <f>_xll.SNL.Clients.Office.Excel.Functions.SPG(A309, "RD_CWOL_GLOBAL", "Issuer Credit Rating", "Local Currency LT|0")</f>
        <v>Negative</v>
      </c>
      <c r="P309" s="9" t="str">
        <f>_xll.SNL.Clients.Office.Excel.Functions.SPG(A309, "RD_RATING_ACTION_GLOBAL", "Issuer Credit Rating", "Local Currency LT|0")</f>
        <v>CreditWatch/Outlook (11/12/2024)</v>
      </c>
      <c r="Q309" s="10">
        <f>_xll.SNL.Clients.Office.Excel.Functions.SPG(A309, "RD_LAST_REVIEW_DATE_GLOBAL", "Issuer Credit Rating", "Local Currency LT")</f>
        <v>45608</v>
      </c>
      <c r="R309" s="10">
        <f>_xll.SNL.Clients.Office.Excel.Functions.SPG(A309, "RD_CREDIT_RATING_DATE_GLOBAL", "Issuer Credit Rating", "Local Currency LT|0")</f>
        <v>43272</v>
      </c>
      <c r="S309" s="10">
        <f>_xll.SNL.Clients.Office.Excel.Functions.SPG(A309, "RD_CREDIT_WATCH_OUTLOOK_DATE_GLOBAL", "Issuer Credit Rating", "Local Currency LT|0")</f>
        <v>45608</v>
      </c>
    </row>
    <row r="310" spans="1:19">
      <c r="A310" s="12" t="s">
        <v>1344</v>
      </c>
      <c r="B310" s="10">
        <f>_xll.SNL.Clients.Office.Excel.Functions.SPG(A310,"SP_IPO_DATE")</f>
        <v>43112</v>
      </c>
      <c r="C310" s="5">
        <f>_xll.SNL.Clients.Office.Excel.Functions.SPG(A310, "SP_VOLUME_AVG_WEEKLY_TO_SHARES_OUT", , "1M")</f>
        <v>10.136020773205829</v>
      </c>
      <c r="D310" s="5">
        <f>_xll.SNL.Clients.Office.Excel.Functions.SPG(A310, "SP_VOLUME_AVG_WEEKLY_TO_SHARES_OUT", , "3M")</f>
        <v>9.2667139726940189</v>
      </c>
      <c r="E310" s="5">
        <f>_xll.SNL.Clients.Office.Excel.Functions.SPG(A310, "SP_VOLUME_AVG_DAILY_TO_1YR_AVG_DAILY", , "1M")</f>
        <v>129.34</v>
      </c>
      <c r="F310" s="5">
        <f>_xll.SNL.Clients.Office.Excel.Functions.SPG(A310, "SP_VOLUME_AVG_DAILY_TO_1YR_AVG_DAILY", , "3M")</f>
        <v>118.25</v>
      </c>
      <c r="G310" s="9" t="str">
        <f>_xll.SNL.Clients.Office.Excel.Functions.SPG(A310, "IQ_SECTOR")</f>
        <v>Energy</v>
      </c>
      <c r="H310" s="9" t="str">
        <f>_xll.SNL.Clients.Office.Excel.Functions.SPG(A310, "IQ_INDUSTRY_GROUP")</f>
        <v>Energy</v>
      </c>
      <c r="I310" s="9" t="str">
        <f>_xll.SNL.Clients.Office.Excel.Functions.SPG(A310, "IQ_INDUSTRY")</f>
        <v>Energy Equipment and Services</v>
      </c>
      <c r="J310" s="9" t="str">
        <f>_xll.SNL.Clients.Office.Excel.Functions.SPG(A310, "IQ_PRIMARY_INDUSTRY")</f>
        <v>Oil and Gas Equipment and Services</v>
      </c>
      <c r="K310" s="9" t="str">
        <f>_xll.SNL.Clients.Office.Excel.Functions.SPG(A310, "NAICS_CODE", "Primary")</f>
        <v>213112 - Support Activities for Oil and Gas Operations</v>
      </c>
      <c r="L310" s="9" t="str">
        <f>_xll.SNL.Clients.Office.Excel.Functions.SPG(A310, "SP_TOPICTAG")</f>
        <v>Environmental Engineering; Fleet Management; Industrial Automation; CleanTech; Pollution Control</v>
      </c>
      <c r="M310" s="5">
        <f>_xll.SNL.Clients.Office.Excel.Functions.SPG(A310, "SP_PCT_SHARES_OWNED_ALL_INSTITUTIONS")</f>
        <v>106.68</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c r="A311" s="12" t="s">
        <v>1345</v>
      </c>
      <c r="B311" t="str">
        <f>_xll.SNL.Clients.Office.Excel.Functions.SPG(A311,"SP_IPO_DATE")</f>
        <v/>
      </c>
      <c r="C311" s="5">
        <f>_xll.SNL.Clients.Office.Excel.Functions.SPG(A311, "SP_VOLUME_AVG_WEEKLY_TO_SHARES_OUT", , "1M")</f>
        <v>2.1272592577482938</v>
      </c>
      <c r="D311" s="5">
        <f>_xll.SNL.Clients.Office.Excel.Functions.SPG(A311, "SP_VOLUME_AVG_WEEKLY_TO_SHARES_OUT", , "3M")</f>
        <v>2.9811932299254496</v>
      </c>
      <c r="E311" s="5">
        <f>_xll.SNL.Clients.Office.Excel.Functions.SPG(A311, "SP_VOLUME_AVG_DAILY_TO_1YR_AVG_DAILY", , "1M")</f>
        <v>60.19</v>
      </c>
      <c r="F311" s="5">
        <f>_xll.SNL.Clients.Office.Excel.Functions.SPG(A311, "SP_VOLUME_AVG_DAILY_TO_1YR_AVG_DAILY", , "3M")</f>
        <v>84.35</v>
      </c>
      <c r="G311" s="9" t="str">
        <f>_xll.SNL.Clients.Office.Excel.Functions.SPG(A311, "IQ_SECTOR")</f>
        <v>Health Care</v>
      </c>
      <c r="H311" s="9" t="str">
        <f>_xll.SNL.Clients.Office.Excel.Functions.SPG(A311, "IQ_INDUSTRY_GROUP")</f>
        <v>Pharmaceuticals, Biotechnology and Life Sciences</v>
      </c>
      <c r="I311" s="9" t="str">
        <f>_xll.SNL.Clients.Office.Excel.Functions.SPG(A311, "IQ_INDUSTRY")</f>
        <v>Pharmaceuticals</v>
      </c>
      <c r="J311" s="9" t="str">
        <f>_xll.SNL.Clients.Office.Excel.Functions.SPG(A311, "IQ_PRIMARY_INDUSTRY")</f>
        <v>Pharmaceuticals</v>
      </c>
      <c r="K311" s="9" t="str">
        <f>_xll.SNL.Clients.Office.Excel.Functions.SPG(A311, "NAICS_CODE", "Primary")</f>
        <v>325412 - Pharmaceutical Preparation Manufacturing</v>
      </c>
      <c r="L311" s="9" t="str">
        <f>_xll.SNL.Clients.Office.Excel.Functions.SPG(A311, "SP_TOPICTAG")</f>
        <v>Osteoporosis; Hematology; Infectious Diseases; Neurology; Oncology; Vaccines</v>
      </c>
      <c r="M311" s="5">
        <f>_xll.SNL.Clients.Office.Excel.Functions.SPG(A311, "SP_PCT_SHARES_OWNED_ALL_INSTITUTIONS")</f>
        <v>97.29</v>
      </c>
      <c r="N311" s="9" t="str">
        <f>_xll.SNL.Clients.Office.Excel.Functions.SPG(A311, "RD_CREDIT_RATING_GLOBAL", "Issuer Credit Rating", "Local Currency LT|0")</f>
        <v/>
      </c>
      <c r="O311" s="9" t="str">
        <f>_xll.SNL.Clients.Office.Excel.Functions.SPG(A311, "RD_CWOL_GLOBAL", "Issuer Credit Rating", "Local Currency LT|0")</f>
        <v/>
      </c>
      <c r="P311" s="9" t="str">
        <f>_xll.SNL.Clients.Office.Excel.Functions.SPG(A311, "RD_RATING_ACTION_GLOBAL", "Issuer Credit Rating", "Local Currency LT|0")</f>
        <v/>
      </c>
      <c r="Q311" s="10" t="str">
        <f>_xll.SNL.Clients.Office.Excel.Functions.SPG(A311, "RD_LAST_REVIEW_DATE_GLOBAL", "Issuer Credit Rating", "Local Currency LT")</f>
        <v/>
      </c>
      <c r="R311" s="10" t="str">
        <f>_xll.SNL.Clients.Office.Excel.Functions.SPG(A311, "RD_CREDIT_RATING_DATE_GLOBAL", "Issuer Credit Rating", "Local Currency LT|0")</f>
        <v/>
      </c>
      <c r="S311" s="10" t="str">
        <f>_xll.SNL.Clients.Office.Excel.Functions.SPG(A311, "RD_CREDIT_WATCH_OUTLOOK_DATE_GLOBAL", "Issuer Credit Rating", "Local Currency LT|0")</f>
        <v/>
      </c>
    </row>
    <row r="312" spans="1:19">
      <c r="A312" s="12" t="s">
        <v>1346</v>
      </c>
      <c r="B312" t="str">
        <f>_xll.SNL.Clients.Office.Excel.Functions.SPG(A312,"SP_IPO_DATE")</f>
        <v/>
      </c>
      <c r="C312" s="5">
        <f>_xll.SNL.Clients.Office.Excel.Functions.SPG(A312, "SP_VOLUME_AVG_WEEKLY_TO_SHARES_OUT", , "1M")</f>
        <v>4.5471575204928945</v>
      </c>
      <c r="D312" s="5">
        <f>_xll.SNL.Clients.Office.Excel.Functions.SPG(A312, "SP_VOLUME_AVG_WEEKLY_TO_SHARES_OUT", , "3M")</f>
        <v>3.8613529628803351</v>
      </c>
      <c r="E312" s="5">
        <f>_xll.SNL.Clients.Office.Excel.Functions.SPG(A312, "SP_VOLUME_AVG_DAILY_TO_1YR_AVG_DAILY", , "1M")</f>
        <v>100.33</v>
      </c>
      <c r="F312" s="5">
        <f>_xll.SNL.Clients.Office.Excel.Functions.SPG(A312, "SP_VOLUME_AVG_DAILY_TO_1YR_AVG_DAILY", , "3M")</f>
        <v>85.2</v>
      </c>
      <c r="G312" s="9" t="str">
        <f>_xll.SNL.Clients.Office.Excel.Functions.SPG(A312, "IQ_SECTOR")</f>
        <v>Financials</v>
      </c>
      <c r="H312" s="9" t="str">
        <f>_xll.SNL.Clients.Office.Excel.Functions.SPG(A312, "IQ_INDUSTRY_GROUP")</f>
        <v>Insurance</v>
      </c>
      <c r="I312" s="9" t="str">
        <f>_xll.SNL.Clients.Office.Excel.Functions.SPG(A312, "IQ_INDUSTRY")</f>
        <v>Insurance</v>
      </c>
      <c r="J312" s="9" t="str">
        <f>_xll.SNL.Clients.Office.Excel.Functions.SPG(A312, "IQ_PRIMARY_INDUSTRY")</f>
        <v>Life and Health Insurance</v>
      </c>
      <c r="K312" s="9" t="str">
        <f>_xll.SNL.Clients.Office.Excel.Functions.SPG(A312, "NAICS_CODE", "Primary")</f>
        <v>524113 - Direct Life Insurance Carriers</v>
      </c>
      <c r="L312" s="9" t="str">
        <f>_xll.SNL.Clients.Office.Excel.Functions.SPG(A312, "SP_TOPICTAG")</f>
        <v>Employee Benefits</v>
      </c>
      <c r="M312" s="5">
        <f>_xll.SNL.Clients.Office.Excel.Functions.SPG(A312, "SP_PCT_SHARES_OWNED_ALL_INSTITUTIONS")</f>
        <v>74.98</v>
      </c>
      <c r="N312" s="9" t="str">
        <f>_xll.SNL.Clients.Office.Excel.Functions.SPG(A312, "RD_CREDIT_RATING_GLOBAL", "Issuer Credit Rating", "Local Currency LT|0")</f>
        <v>BBB+</v>
      </c>
      <c r="O312" s="9" t="str">
        <f>_xll.SNL.Clients.Office.Excel.Functions.SPG(A312, "RD_CWOL_GLOBAL", "Issuer Credit Rating", "Local Currency LT|0")</f>
        <v>Stable</v>
      </c>
      <c r="P312" s="9" t="str">
        <f>_xll.SNL.Clients.Office.Excel.Functions.SPG(A312, "RD_RATING_ACTION_GLOBAL", "Issuer Credit Rating", "Local Currency LT|0")</f>
        <v>Downgrade | CreditWatch/Outlook (11/03/2022)</v>
      </c>
      <c r="Q312" s="10">
        <f>_xll.SNL.Clients.Office.Excel.Functions.SPG(A312, "RD_LAST_REVIEW_DATE_GLOBAL", "Issuer Credit Rating", "Local Currency LT")</f>
        <v>45559</v>
      </c>
      <c r="R312" s="10">
        <f>_xll.SNL.Clients.Office.Excel.Functions.SPG(A312, "RD_CREDIT_RATING_DATE_GLOBAL", "Issuer Credit Rating", "Local Currency LT|0")</f>
        <v>44868</v>
      </c>
      <c r="S312" s="10">
        <f>_xll.SNL.Clients.Office.Excel.Functions.SPG(A312, "RD_CREDIT_WATCH_OUTLOOK_DATE_GLOBAL", "Issuer Credit Rating", "Local Currency LT|0")</f>
        <v>44868</v>
      </c>
    </row>
    <row r="313" spans="1:19">
      <c r="A313" s="12" t="s">
        <v>1347</v>
      </c>
      <c r="B313" t="str">
        <f>_xll.SNL.Clients.Office.Excel.Functions.SPG(A313,"SP_IPO_DATE")</f>
        <v/>
      </c>
      <c r="C313" s="5">
        <f>_xll.SNL.Clients.Office.Excel.Functions.SPG(A313, "SP_VOLUME_AVG_WEEKLY_TO_SHARES_OUT", , "1M")</f>
        <v>3.5796640580490577</v>
      </c>
      <c r="D313" s="5">
        <f>_xll.SNL.Clients.Office.Excel.Functions.SPG(A313, "SP_VOLUME_AVG_WEEKLY_TO_SHARES_OUT", , "3M")</f>
        <v>3.5623397387918518</v>
      </c>
      <c r="E313" s="5">
        <f>_xll.SNL.Clients.Office.Excel.Functions.SPG(A313, "SP_VOLUME_AVG_DAILY_TO_1YR_AVG_DAILY", , "1M")</f>
        <v>89.27</v>
      </c>
      <c r="F313" s="5">
        <f>_xll.SNL.Clients.Office.Excel.Functions.SPG(A313, "SP_VOLUME_AVG_DAILY_TO_1YR_AVG_DAILY", , "3M")</f>
        <v>88.84</v>
      </c>
      <c r="G313" s="9" t="str">
        <f>_xll.SNL.Clients.Office.Excel.Functions.SPG(A313, "IQ_SECTOR")</f>
        <v>Industrials</v>
      </c>
      <c r="H313" s="9" t="str">
        <f>_xll.SNL.Clients.Office.Excel.Functions.SPG(A313, "IQ_INDUSTRY_GROUP")</f>
        <v>Capital Goods</v>
      </c>
      <c r="I313" s="9" t="str">
        <f>_xll.SNL.Clients.Office.Excel.Functions.SPG(A313, "IQ_INDUSTRY")</f>
        <v>Machinery</v>
      </c>
      <c r="J313" s="9" t="str">
        <f>_xll.SNL.Clients.Office.Excel.Functions.SPG(A313, "IQ_PRIMARY_INDUSTRY")</f>
        <v>Agricultural and Farm Machinery</v>
      </c>
      <c r="K313" s="9" t="str">
        <f>_xll.SNL.Clients.Office.Excel.Functions.SPG(A313, "NAICS_CODE", "Primary")</f>
        <v>333111 - Farm Machinery and Equipment Manufacturing</v>
      </c>
      <c r="L313" s="9" t="str">
        <f>_xll.SNL.Clients.Office.Excel.Functions.SPG(A313, "SP_TOPICTAG")</f>
        <v>Environmental Engineering; Farming; Industrial Automation; Sensors; Smart Energy; Process Automation; Remote Access and Control</v>
      </c>
      <c r="M313" s="5">
        <f>_xll.SNL.Clients.Office.Excel.Functions.SPG(A313, "SP_PCT_SHARES_OWNED_ALL_INSTITUTIONS")</f>
        <v>97.92</v>
      </c>
      <c r="N313" s="9" t="str">
        <f>_xll.SNL.Clients.Office.Excel.Functions.SPG(A313, "RD_CREDIT_RATING_GLOBAL", "Issuer Credit Rating", "Local Currency LT|0")</f>
        <v/>
      </c>
      <c r="O313" s="9" t="str">
        <f>_xll.SNL.Clients.Office.Excel.Functions.SPG(A313, "RD_CWOL_GLOBAL", "Issuer Credit Rating", "Local Currency LT|0")</f>
        <v/>
      </c>
      <c r="P313" s="9" t="str">
        <f>_xll.SNL.Clients.Office.Excel.Functions.SPG(A313, "RD_RATING_ACTION_GLOBAL", "Issuer Credit Rating", "Local Currency LT|0")</f>
        <v/>
      </c>
      <c r="Q313" s="10" t="str">
        <f>_xll.SNL.Clients.Office.Excel.Functions.SPG(A313, "RD_LAST_REVIEW_DATE_GLOBAL", "Issuer Credit Rating", "Local Currency LT")</f>
        <v/>
      </c>
      <c r="R313" s="10" t="str">
        <f>_xll.SNL.Clients.Office.Excel.Functions.SPG(A313, "RD_CREDIT_RATING_DATE_GLOBAL", "Issuer Credit Rating", "Local Currency LT|0")</f>
        <v/>
      </c>
      <c r="S313" s="10" t="str">
        <f>_xll.SNL.Clients.Office.Excel.Functions.SPG(A313, "RD_CREDIT_WATCH_OUTLOOK_DATE_GLOBAL", "Issuer Credit Rating", "Local Currency LT|0")</f>
        <v/>
      </c>
    </row>
    <row r="314" spans="1:19">
      <c r="A314" s="12" t="s">
        <v>1348</v>
      </c>
      <c r="B314" s="10">
        <f>_xll.SNL.Clients.Office.Excel.Functions.SPG(A314,"SP_IPO_DATE")</f>
        <v>38770</v>
      </c>
      <c r="C314" s="5">
        <f>_xll.SNL.Clients.Office.Excel.Functions.SPG(A314, "SP_VOLUME_AVG_WEEKLY_TO_SHARES_OUT", , "1M")</f>
        <v>5.2606114187609503</v>
      </c>
      <c r="D314" s="5">
        <f>_xll.SNL.Clients.Office.Excel.Functions.SPG(A314, "SP_VOLUME_AVG_WEEKLY_TO_SHARES_OUT", , "3M")</f>
        <v>4.8608749121722399</v>
      </c>
      <c r="E314" s="5">
        <f>_xll.SNL.Clients.Office.Excel.Functions.SPG(A314, "SP_VOLUME_AVG_DAILY_TO_1YR_AVG_DAILY", , "1M")</f>
        <v>207.83</v>
      </c>
      <c r="F314" s="5">
        <f>_xll.SNL.Clients.Office.Excel.Functions.SPG(A314, "SP_VOLUME_AVG_DAILY_TO_1YR_AVG_DAILY", , "3M")</f>
        <v>192.03</v>
      </c>
      <c r="G314" s="9" t="str">
        <f>_xll.SNL.Clients.Office.Excel.Functions.SPG(A314, "IQ_SECTOR")</f>
        <v>Industrials</v>
      </c>
      <c r="H314" s="9" t="str">
        <f>_xll.SNL.Clients.Office.Excel.Functions.SPG(A314, "IQ_INDUSTRY_GROUP")</f>
        <v>Commercial and Professional Services</v>
      </c>
      <c r="I314" s="9" t="str">
        <f>_xll.SNL.Clients.Office.Excel.Functions.SPG(A314, "IQ_INDUSTRY")</f>
        <v>Commercial Services and Supplies</v>
      </c>
      <c r="J314" s="9" t="str">
        <f>_xll.SNL.Clients.Office.Excel.Functions.SPG(A314, "IQ_PRIMARY_INDUSTRY")</f>
        <v>Diversified Support Services</v>
      </c>
      <c r="K314" s="9" t="str">
        <f>_xll.SNL.Clients.Office.Excel.Functions.SPG(A314, "NAICS_CODE", "Primary")</f>
        <v>561499 - All Other Business Support Services</v>
      </c>
      <c r="L314" s="9" t="str">
        <f>_xll.SNL.Clients.Office.Excel.Functions.SPG(A314, "SP_TOPICTAG")</f>
        <v>Consumer Research; Customer Relationship Management; Data Protection; Collaborative Consumption</v>
      </c>
      <c r="M314" s="5">
        <f>_xll.SNL.Clients.Office.Excel.Functions.SPG(A314, "SP_PCT_SHARES_OWNED_ALL_INSTITUTIONS")</f>
        <v>61.94</v>
      </c>
      <c r="N314" s="9" t="str">
        <f>_xll.SNL.Clients.Office.Excel.Functions.SPG(A314, "RD_CREDIT_RATING_GLOBAL", "Issuer Credit Rating", "Local Currency LT|0")</f>
        <v/>
      </c>
      <c r="O314" s="9" t="str">
        <f>_xll.SNL.Clients.Office.Excel.Functions.SPG(A314, "RD_CWOL_GLOBAL", "Issuer Credit Rating", "Local Currency LT|0")</f>
        <v/>
      </c>
      <c r="P314" s="9" t="str">
        <f>_xll.SNL.Clients.Office.Excel.Functions.SPG(A314, "RD_RATING_ACTION_GLOBAL", "Issuer Credit Rating", "Local Currency LT|0")</f>
        <v/>
      </c>
      <c r="Q314" s="10" t="str">
        <f>_xll.SNL.Clients.Office.Excel.Functions.SPG(A314, "RD_LAST_REVIEW_DATE_GLOBAL", "Issuer Credit Rating", "Local Currency LT")</f>
        <v/>
      </c>
      <c r="R314" s="10" t="str">
        <f>_xll.SNL.Clients.Office.Excel.Functions.SPG(A314, "RD_CREDIT_RATING_DATE_GLOBAL", "Issuer Credit Rating", "Local Currency LT|0")</f>
        <v/>
      </c>
      <c r="S314" s="10" t="str">
        <f>_xll.SNL.Clients.Office.Excel.Functions.SPG(A314, "RD_CREDIT_WATCH_OUTLOOK_DATE_GLOBAL", "Issuer Credit Rating", "Local Currency LT|0")</f>
        <v/>
      </c>
    </row>
    <row r="315" spans="1:19">
      <c r="A315" s="12" t="s">
        <v>1349</v>
      </c>
      <c r="B315" t="str">
        <f>_xll.SNL.Clients.Office.Excel.Functions.SPG(A315,"SP_IPO_DATE")</f>
        <v/>
      </c>
      <c r="C315" s="5">
        <f>_xll.SNL.Clients.Office.Excel.Functions.SPG(A315, "SP_VOLUME_AVG_WEEKLY_TO_SHARES_OUT", , "1M")</f>
        <v>4.3139540542852464</v>
      </c>
      <c r="D315" s="5">
        <f>_xll.SNL.Clients.Office.Excel.Functions.SPG(A315, "SP_VOLUME_AVG_WEEKLY_TO_SHARES_OUT", , "3M")</f>
        <v>4.0106643718551753</v>
      </c>
      <c r="E315" s="5">
        <f>_xll.SNL.Clients.Office.Excel.Functions.SPG(A315, "SP_VOLUME_AVG_DAILY_TO_1YR_AVG_DAILY", , "1M")</f>
        <v>89.52</v>
      </c>
      <c r="F315" s="5">
        <f>_xll.SNL.Clients.Office.Excel.Functions.SPG(A315, "SP_VOLUME_AVG_DAILY_TO_1YR_AVG_DAILY", , "3M")</f>
        <v>83.23</v>
      </c>
      <c r="G315" s="9" t="str">
        <f>_xll.SNL.Clients.Office.Excel.Functions.SPG(A315, "IQ_SECTOR")</f>
        <v>Information Technology</v>
      </c>
      <c r="H315" s="9" t="str">
        <f>_xll.SNL.Clients.Office.Excel.Functions.SPG(A315, "IQ_INDUSTRY_GROUP")</f>
        <v>Software and Services</v>
      </c>
      <c r="I315" s="9" t="str">
        <f>_xll.SNL.Clients.Office.Excel.Functions.SPG(A315, "IQ_INDUSTRY")</f>
        <v>Software</v>
      </c>
      <c r="J315" s="9" t="str">
        <f>_xll.SNL.Clients.Office.Excel.Functions.SPG(A315, "IQ_PRIMARY_INDUSTRY")</f>
        <v>Application Software</v>
      </c>
      <c r="K315" s="9" t="str">
        <f>_xll.SNL.Clients.Office.Excel.Functions.SPG(A315, "NAICS_CODE", "Primary")</f>
        <v>513210 - Software Publishers</v>
      </c>
      <c r="L315" s="9" t="str">
        <f>_xll.SNL.Clients.Office.Excel.Functions.SPG(A315, "SP_TOPICTAG")</f>
        <v>Data Integration; Marketing Automation; Customer Relationship Management; Data Protection; DaaS</v>
      </c>
      <c r="M315" s="5">
        <f>_xll.SNL.Clients.Office.Excel.Functions.SPG(A315, "SP_PCT_SHARES_OWNED_ALL_INSTITUTIONS")</f>
        <v>95.21</v>
      </c>
      <c r="N315" s="9" t="str">
        <f>_xll.SNL.Clients.Office.Excel.Functions.SPG(A315, "RD_CREDIT_RATING_GLOBAL", "Issuer Credit Rating", "Local Currency LT|0")</f>
        <v>NR</v>
      </c>
      <c r="O315" s="9" t="str">
        <f>_xll.SNL.Clients.Office.Excel.Functions.SPG(A315, "RD_CWOL_GLOBAL", "Issuer Credit Rating", "Local Currency LT|0")</f>
        <v>NR</v>
      </c>
      <c r="P315" s="9" t="str">
        <f>_xll.SNL.Clients.Office.Excel.Functions.SPG(A315, "RD_RATING_ACTION_GLOBAL", "Issuer Credit Rating", "Local Currency LT|0")</f>
        <v>Not Rated | CreditWatch/Outlook (10/14/2013)</v>
      </c>
      <c r="Q315" s="10" t="str">
        <f>_xll.SNL.Clients.Office.Excel.Functions.SPG(A315, "RD_LAST_REVIEW_DATE_GLOBAL", "Issuer Credit Rating", "Local Currency LT")</f>
        <v/>
      </c>
      <c r="R315" s="10">
        <f>_xll.SNL.Clients.Office.Excel.Functions.SPG(A315, "RD_CREDIT_RATING_DATE_GLOBAL", "Issuer Credit Rating", "Local Currency LT|0")</f>
        <v>41561</v>
      </c>
      <c r="S315" s="10">
        <f>_xll.SNL.Clients.Office.Excel.Functions.SPG(A315, "RD_CREDIT_WATCH_OUTLOOK_DATE_GLOBAL", "Issuer Credit Rating", "Local Currency LT|0")</f>
        <v>41561</v>
      </c>
    </row>
    <row r="316" spans="1:19">
      <c r="A316" s="12" t="s">
        <v>1350</v>
      </c>
      <c r="B316" s="10">
        <f>_xll.SNL.Clients.Office.Excel.Functions.SPG(A316,"SP_IPO_DATE")</f>
        <v>33841</v>
      </c>
      <c r="C316" s="5">
        <f>_xll.SNL.Clients.Office.Excel.Functions.SPG(A316, "SP_VOLUME_AVG_WEEKLY_TO_SHARES_OUT", , "1M")</f>
        <v>3.7917155503398101</v>
      </c>
      <c r="D316" s="5">
        <f>_xll.SNL.Clients.Office.Excel.Functions.SPG(A316, "SP_VOLUME_AVG_WEEKLY_TO_SHARES_OUT", , "3M")</f>
        <v>3.5459020769495626</v>
      </c>
      <c r="E316" s="5">
        <f>_xll.SNL.Clients.Office.Excel.Functions.SPG(A316, "SP_VOLUME_AVG_DAILY_TO_1YR_AVG_DAILY", , "1M")</f>
        <v>117.35</v>
      </c>
      <c r="F316" s="5">
        <f>_xll.SNL.Clients.Office.Excel.Functions.SPG(A316, "SP_VOLUME_AVG_DAILY_TO_1YR_AVG_DAILY", , "3M")</f>
        <v>109.75</v>
      </c>
      <c r="G316" s="9" t="str">
        <f>_xll.SNL.Clients.Office.Excel.Functions.SPG(A316, "IQ_SECTOR")</f>
        <v>Real Estate</v>
      </c>
      <c r="H316" s="9" t="str">
        <f>_xll.SNL.Clients.Office.Excel.Functions.SPG(A316, "IQ_INDUSTRY_GROUP")</f>
        <v>Equity Real Estate Investment Trusts (REITs)</v>
      </c>
      <c r="I316" s="9" t="str">
        <f>_xll.SNL.Clients.Office.Excel.Functions.SPG(A316, "IQ_INDUSTRY")</f>
        <v>Health Care REITs</v>
      </c>
      <c r="J316" s="9" t="str">
        <f>_xll.SNL.Clients.Office.Excel.Functions.SPG(A316, "IQ_PRIMARY_INDUSTRY")</f>
        <v>Health Care REITs</v>
      </c>
      <c r="K316" s="9" t="str">
        <f>_xll.SNL.Clients.Office.Excel.Functions.SPG(A316, "NAICS_CODE", "Primary")</f>
        <v>531110 - Lessors of Residential Buildings and Dwellings</v>
      </c>
      <c r="L316" s="9" t="str">
        <f>_xll.SNL.Clients.Office.Excel.Functions.SPG(A316, "SP_TOPICTAG")</f>
        <v/>
      </c>
      <c r="M316" s="5">
        <f>_xll.SNL.Clients.Office.Excel.Functions.SPG(A316, "SP_PCT_SHARES_OWNED_ALL_INSTITUTIONS")</f>
        <v>74.19</v>
      </c>
      <c r="N316" s="9" t="str">
        <f>_xll.SNL.Clients.Office.Excel.Functions.SPG(A316, "RD_CREDIT_RATING_GLOBAL", "Issuer Credit Rating", "Local Currency LT|0")</f>
        <v/>
      </c>
      <c r="O316" s="9" t="str">
        <f>_xll.SNL.Clients.Office.Excel.Functions.SPG(A316, "RD_CWOL_GLOBAL", "Issuer Credit Rating", "Local Currency LT|0")</f>
        <v/>
      </c>
      <c r="P316" s="9" t="str">
        <f>_xll.SNL.Clients.Office.Excel.Functions.SPG(A316, "RD_RATING_ACTION_GLOBAL", "Issuer Credit Rating", "Local Currency LT|0")</f>
        <v/>
      </c>
      <c r="Q316" s="10" t="str">
        <f>_xll.SNL.Clients.Office.Excel.Functions.SPG(A316, "RD_LAST_REVIEW_DATE_GLOBAL", "Issuer Credit Rating", "Local Currency LT")</f>
        <v/>
      </c>
      <c r="R316" s="10" t="str">
        <f>_xll.SNL.Clients.Office.Excel.Functions.SPG(A316, "RD_CREDIT_RATING_DATE_GLOBAL", "Issuer Credit Rating", "Local Currency LT|0")</f>
        <v/>
      </c>
      <c r="S316" s="10" t="str">
        <f>_xll.SNL.Clients.Office.Excel.Functions.SPG(A316, "RD_CREDIT_WATCH_OUTLOOK_DATE_GLOBAL", "Issuer Credit Rating", "Local Currency LT|0")</f>
        <v/>
      </c>
    </row>
    <row r="317" spans="1:19">
      <c r="A317" s="12" t="s">
        <v>1351</v>
      </c>
      <c r="B317" t="str">
        <f>_xll.SNL.Clients.Office.Excel.Functions.SPG(A317,"SP_IPO_DATE")</f>
        <v/>
      </c>
      <c r="C317" s="5">
        <f>_xll.SNL.Clients.Office.Excel.Functions.SPG(A317, "SP_VOLUME_AVG_WEEKLY_TO_SHARES_OUT", , "1M")</f>
        <v>6.6458867759014852</v>
      </c>
      <c r="D317" s="5">
        <f>_xll.SNL.Clients.Office.Excel.Functions.SPG(A317, "SP_VOLUME_AVG_WEEKLY_TO_SHARES_OUT", , "3M")</f>
        <v>6.5456848906451519</v>
      </c>
      <c r="E317" s="5">
        <f>_xll.SNL.Clients.Office.Excel.Functions.SPG(A317, "SP_VOLUME_AVG_DAILY_TO_1YR_AVG_DAILY", , "1M")</f>
        <v>71.97</v>
      </c>
      <c r="F317" s="5">
        <f>_xll.SNL.Clients.Office.Excel.Functions.SPG(A317, "SP_VOLUME_AVG_DAILY_TO_1YR_AVG_DAILY", , "3M")</f>
        <v>70.89</v>
      </c>
      <c r="G317" s="9" t="str">
        <f>_xll.SNL.Clients.Office.Excel.Functions.SPG(A317, "IQ_SECTOR")</f>
        <v>Communication Services</v>
      </c>
      <c r="H317" s="9" t="str">
        <f>_xll.SNL.Clients.Office.Excel.Functions.SPG(A317, "IQ_INDUSTRY_GROUP")</f>
        <v>Telecommunication Services</v>
      </c>
      <c r="I317" s="9" t="str">
        <f>_xll.SNL.Clients.Office.Excel.Functions.SPG(A317, "IQ_INDUSTRY")</f>
        <v>Diversified Telecommunication Services</v>
      </c>
      <c r="J317" s="9" t="str">
        <f>_xll.SNL.Clients.Office.Excel.Functions.SPG(A317, "IQ_PRIMARY_INDUSTRY")</f>
        <v>Alternative Carriers</v>
      </c>
      <c r="K317" s="9" t="str">
        <f>_xll.SNL.Clients.Office.Excel.Functions.SPG(A317, "NAICS_CODE", "Primary")</f>
        <v>517111 - Wired Telecommunications Carriers</v>
      </c>
      <c r="L317" s="9" t="str">
        <f>_xll.SNL.Clients.Office.Excel.Functions.SPG(A317, "SP_TOPICTAG")</f>
        <v>Network Backbone; Optical Infrastructure; Enterprise Voip and Telephony; IaaS (Infrastructure as a Service); Cloud Data Services; Cloud Security; Network Security</v>
      </c>
      <c r="M317" s="5">
        <f>_xll.SNL.Clients.Office.Excel.Functions.SPG(A317, "SP_PCT_SHARES_OWNED_ALL_INSTITUTIONS")</f>
        <v>65.599999999999994</v>
      </c>
      <c r="N317" s="9" t="str">
        <f>_xll.SNL.Clients.Office.Excel.Functions.SPG(A317, "RD_CREDIT_RATING_GLOBAL", "Issuer Credit Rating", "Local Currency LT|0")</f>
        <v>CCC+</v>
      </c>
      <c r="O317" s="9" t="str">
        <f>_xll.SNL.Clients.Office.Excel.Functions.SPG(A317, "RD_CWOL_GLOBAL", "Issuer Credit Rating", "Local Currency LT|0")</f>
        <v>Watch Pos</v>
      </c>
      <c r="P317" s="9" t="str">
        <f>_xll.SNL.Clients.Office.Excel.Functions.SPG(A317, "RD_RATING_ACTION_GLOBAL", "Issuer Credit Rating", "Local Currency LT|0")</f>
        <v>CreditWatch/Outlook (11/15/2024)</v>
      </c>
      <c r="Q317" s="10">
        <f>_xll.SNL.Clients.Office.Excel.Functions.SPG(A317, "RD_LAST_REVIEW_DATE_GLOBAL", "Issuer Credit Rating", "Local Currency LT")</f>
        <v>45611</v>
      </c>
      <c r="R317" s="10">
        <f>_xll.SNL.Clients.Office.Excel.Functions.SPG(A317, "RD_CREDIT_RATING_DATE_GLOBAL", "Issuer Credit Rating", "Local Currency LT|0")</f>
        <v>45573</v>
      </c>
      <c r="S317" s="10">
        <f>_xll.SNL.Clients.Office.Excel.Functions.SPG(A317, "RD_CREDIT_WATCH_OUTLOOK_DATE_GLOBAL", "Issuer Credit Rating", "Local Currency LT|0")</f>
        <v>45611</v>
      </c>
    </row>
    <row r="318" spans="1:19">
      <c r="A318" s="12" t="s">
        <v>1352</v>
      </c>
      <c r="B318" s="10">
        <f>_xll.SNL.Clients.Office.Excel.Functions.SPG(A318,"SP_IPO_DATE")</f>
        <v>34254</v>
      </c>
      <c r="C318" s="5">
        <f>_xll.SNL.Clients.Office.Excel.Functions.SPG(A318, "SP_VOLUME_AVG_WEEKLY_TO_SHARES_OUT", , "1M")</f>
        <v>3.367876675736261</v>
      </c>
      <c r="D318" s="5">
        <f>_xll.SNL.Clients.Office.Excel.Functions.SPG(A318, "SP_VOLUME_AVG_WEEKLY_TO_SHARES_OUT", , "3M")</f>
        <v>3.3903293505791949</v>
      </c>
      <c r="E318" s="5">
        <f>_xll.SNL.Clients.Office.Excel.Functions.SPG(A318, "SP_VOLUME_AVG_DAILY_TO_1YR_AVG_DAILY", , "1M")</f>
        <v>91.48</v>
      </c>
      <c r="F318" s="5">
        <f>_xll.SNL.Clients.Office.Excel.Functions.SPG(A318, "SP_VOLUME_AVG_DAILY_TO_1YR_AVG_DAILY", , "3M")</f>
        <v>92.09</v>
      </c>
      <c r="G318" s="9" t="str">
        <f>_xll.SNL.Clients.Office.Excel.Functions.SPG(A318, "IQ_SECTOR")</f>
        <v>Real Estate</v>
      </c>
      <c r="H318" s="9" t="str">
        <f>_xll.SNL.Clients.Office.Excel.Functions.SPG(A318, "IQ_INDUSTRY_GROUP")</f>
        <v>Equity Real Estate Investment Trusts (REITs)</v>
      </c>
      <c r="I318" s="9" t="str">
        <f>_xll.SNL.Clients.Office.Excel.Functions.SPG(A318, "IQ_INDUSTRY")</f>
        <v>Industrial REITs</v>
      </c>
      <c r="J318" s="9" t="str">
        <f>_xll.SNL.Clients.Office.Excel.Functions.SPG(A318, "IQ_PRIMARY_INDUSTRY")</f>
        <v>Industrial REITs</v>
      </c>
      <c r="K318" s="9" t="str">
        <f>_xll.SNL.Clients.Office.Excel.Functions.SPG(A318, "NAICS_CODE", "Primary")</f>
        <v>531110 - Lessors of Residential Buildings and Dwellings</v>
      </c>
      <c r="L318" s="9" t="str">
        <f>_xll.SNL.Clients.Office.Excel.Functions.SPG(A318, "SP_TOPICTAG")</f>
        <v/>
      </c>
      <c r="M318" s="5">
        <f>_xll.SNL.Clients.Office.Excel.Functions.SPG(A318, "SP_PCT_SHARES_OWNED_ALL_INSTITUTIONS")</f>
        <v>94.99</v>
      </c>
      <c r="N318" s="9" t="str">
        <f>_xll.SNL.Clients.Office.Excel.Functions.SPG(A318, "RD_CREDIT_RATING_GLOBAL", "Issuer Credit Rating", "Local Currency LT|0")</f>
        <v>BBB-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(06/17/2016)</v>
      </c>
      <c r="Q318" s="10">
        <f>_xll.SNL.Clients.Office.Excel.Functions.SPG(A318, "RD_LAST_REVIEW_DATE_GLOBAL", "Issuer Credit Rating", "Local Currency LT")</f>
        <v>45393</v>
      </c>
      <c r="R318" s="10">
        <f>_xll.SNL.Clients.Office.Excel.Functions.SPG(A318, "RD_CREDIT_RATING_DATE_GLOBAL", "Issuer Credit Rating", "Local Currency LT|0")</f>
        <v>42538</v>
      </c>
      <c r="S318" s="10">
        <f>_xll.SNL.Clients.Office.Excel.Functions.SPG(A318, "RD_CREDIT_WATCH_OUTLOOK_DATE_GLOBAL", "Issuer Credit Rating", "Local Currency LT|0")</f>
        <v>42538</v>
      </c>
    </row>
    <row r="319" spans="1:19">
      <c r="A319" s="12" t="s">
        <v>1353</v>
      </c>
      <c r="B319" s="10">
        <f>_xll.SNL.Clients.Office.Excel.Functions.SPG(A319,"SP_IPO_DATE")</f>
        <v>34276.041666666664</v>
      </c>
      <c r="C319" s="5">
        <f>_xll.SNL.Clients.Office.Excel.Functions.SPG(A319, "SP_VOLUME_AVG_WEEKLY_TO_SHARES_OUT", , "1M")</f>
        <v>6.4104597903722134</v>
      </c>
      <c r="D319" s="5">
        <f>_xll.SNL.Clients.Office.Excel.Functions.SPG(A319, "SP_VOLUME_AVG_WEEKLY_TO_SHARES_OUT", , "3M")</f>
        <v>5.5384493820938205</v>
      </c>
      <c r="E319" s="5">
        <f>_xll.SNL.Clients.Office.Excel.Functions.SPG(A319, "SP_VOLUME_AVG_DAILY_TO_1YR_AVG_DAILY", , "1M")</f>
        <v>124.34</v>
      </c>
      <c r="F319" s="5">
        <f>_xll.SNL.Clients.Office.Excel.Functions.SPG(A319, "SP_VOLUME_AVG_DAILY_TO_1YR_AVG_DAILY", , "3M")</f>
        <v>107.43</v>
      </c>
      <c r="G319" s="9" t="str">
        <f>_xll.SNL.Clients.Office.Excel.Functions.SPG(A319, "IQ_SECTOR")</f>
        <v>Consumer Discretionary</v>
      </c>
      <c r="H319" s="9" t="str">
        <f>_xll.SNL.Clients.Office.Excel.Functions.SPG(A319, "IQ_INDUSTRY_GROUP")</f>
        <v>Consumer Durables and Apparel</v>
      </c>
      <c r="I319" s="9" t="str">
        <f>_xll.SNL.Clients.Office.Excel.Functions.SPG(A319, "IQ_INDUSTRY")</f>
        <v>Household Durables</v>
      </c>
      <c r="J319" s="9" t="str">
        <f>_xll.SNL.Clients.Office.Excel.Functions.SPG(A319, "IQ_PRIMARY_INDUSTRY")</f>
        <v>Homebuilding</v>
      </c>
      <c r="K319" s="9" t="str">
        <f>_xll.SNL.Clients.Office.Excel.Functions.SPG(A319, "NAICS_CODE", "Primary")</f>
        <v>236117 - New Housing For-Sale Builders</v>
      </c>
      <c r="L319" s="9" t="str">
        <f>_xll.SNL.Clients.Office.Excel.Functions.SPG(A319, "SP_TOPICTAG")</f>
        <v/>
      </c>
      <c r="M319" s="5">
        <f>_xll.SNL.Clients.Office.Excel.Functions.SPG(A319, "SP_PCT_SHARES_OWNED_ALL_INSTITUTIONS")</f>
        <v>99.29</v>
      </c>
      <c r="N319" s="9" t="str">
        <f>_xll.SNL.Clients.Office.Excel.Functions.SPG(A319, "RD_CREDIT_RATING_GLOBAL", "Issuer Credit Rating", "Local Currency LT|0")</f>
        <v>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(09/07/2023)</v>
      </c>
      <c r="Q319" s="10">
        <f>_xll.SNL.Clients.Office.Excel.Functions.SPG(A319, "RD_LAST_REVIEW_DATE_GLOBAL", "Issuer Credit Rating", "Local Currency LT")</f>
        <v>45372</v>
      </c>
      <c r="R319" s="10">
        <f>_xll.SNL.Clients.Office.Excel.Functions.SPG(A319, "RD_CREDIT_RATING_DATE_GLOBAL", "Issuer Credit Rating", "Local Currency LT|0")</f>
        <v>45176</v>
      </c>
      <c r="S319" s="10">
        <f>_xll.SNL.Clients.Office.Excel.Functions.SPG(A319, "RD_CREDIT_WATCH_OUTLOOK_DATE_GLOBAL", "Issuer Credit Rating", "Local Currency LT|0")</f>
        <v>45176</v>
      </c>
    </row>
    <row r="320" spans="1:19">
      <c r="A320" s="12" t="s">
        <v>1354</v>
      </c>
      <c r="B320" t="str">
        <f>_xll.SNL.Clients.Office.Excel.Functions.SPG(A320,"SP_IPO_DATE")</f>
        <v/>
      </c>
      <c r="C320" s="5">
        <f>_xll.SNL.Clients.Office.Excel.Functions.SPG(A320, "SP_VOLUME_AVG_WEEKLY_TO_SHARES_OUT", , "1M")</f>
        <v>2.5787860973274781</v>
      </c>
      <c r="D320" s="5">
        <f>_xll.SNL.Clients.Office.Excel.Functions.SPG(A320, "SP_VOLUME_AVG_WEEKLY_TO_SHARES_OUT", , "3M")</f>
        <v>2.3245017875296123</v>
      </c>
      <c r="E320" s="5">
        <f>_xll.SNL.Clients.Office.Excel.Functions.SPG(A320, "SP_VOLUME_AVG_DAILY_TO_1YR_AVG_DAILY", , "1M")</f>
        <v>94.74</v>
      </c>
      <c r="F320" s="5">
        <f>_xll.SNL.Clients.Office.Excel.Functions.SPG(A320, "SP_VOLUME_AVG_DAILY_TO_1YR_AVG_DAILY", , "3M")</f>
        <v>85.4</v>
      </c>
      <c r="G320" s="9" t="str">
        <f>_xll.SNL.Clients.Office.Excel.Functions.SPG(A320, "IQ_SECTOR")</f>
        <v>Communication Services</v>
      </c>
      <c r="H320" s="9" t="str">
        <f>_xll.SNL.Clients.Office.Excel.Functions.SPG(A320, "IQ_INDUSTRY_GROUP")</f>
        <v>Media and Entertainment</v>
      </c>
      <c r="I320" s="9" t="str">
        <f>_xll.SNL.Clients.Office.Excel.Functions.SPG(A320, "IQ_INDUSTRY")</f>
        <v>Entertainment</v>
      </c>
      <c r="J320" s="9" t="str">
        <f>_xll.SNL.Clients.Office.Excel.Functions.SPG(A320, "IQ_PRIMARY_INDUSTRY")</f>
        <v>Movies and Entertainment</v>
      </c>
      <c r="K320" s="9" t="str">
        <f>_xll.SNL.Clients.Office.Excel.Functions.SPG(A320, "NAICS_CODE", "Primary")</f>
        <v>711219 - Other Spectator Sports</v>
      </c>
      <c r="L320" s="9" t="str">
        <f>_xll.SNL.Clients.Office.Excel.Functions.SPG(A320, "SP_TOPICTAG")</f>
        <v>E-Sports</v>
      </c>
      <c r="M320" s="5">
        <f>_xll.SNL.Clients.Office.Excel.Functions.SPG(A320, "SP_PCT_SHARES_OWNED_ALL_INSTITUTIONS")</f>
        <v>62.14</v>
      </c>
      <c r="N320" s="9" t="str">
        <f>_xll.SNL.Clients.Office.Excel.Functions.SPG(A320, "RD_CREDIT_RATING_GLOBAL", "Issuer Credit Rating", "Local Currency LT|0")</f>
        <v/>
      </c>
      <c r="O320" s="9" t="str">
        <f>_xll.SNL.Clients.Office.Excel.Functions.SPG(A320, "RD_CWOL_GLOBAL", "Issuer Credit Rating", "Local Currency LT|0")</f>
        <v/>
      </c>
      <c r="P320" s="9" t="str">
        <f>_xll.SNL.Clients.Office.Excel.Functions.SPG(A320, "RD_RATING_ACTION_GLOBAL", "Issuer Credit Rating", "Local Currency LT|0")</f>
        <v/>
      </c>
      <c r="Q320" s="10" t="str">
        <f>_xll.SNL.Clients.Office.Excel.Functions.SPG(A320, "RD_LAST_REVIEW_DATE_GLOBAL", "Issuer Credit Rating", "Local Currency LT")</f>
        <v/>
      </c>
      <c r="R320" s="10" t="str">
        <f>_xll.SNL.Clients.Office.Excel.Functions.SPG(A320, "RD_CREDIT_RATING_DATE_GLOBAL", "Issuer Credit Rating", "Local Currency LT|0")</f>
        <v/>
      </c>
      <c r="S320" s="10" t="str">
        <f>_xll.SNL.Clients.Office.Excel.Functions.SPG(A320, "RD_CREDIT_WATCH_OUTLOOK_DATE_GLOBAL", "Issuer Credit Rating", "Local Currency LT|0")</f>
        <v/>
      </c>
    </row>
    <row r="321" spans="1:19">
      <c r="A321" s="12" t="s">
        <v>1355</v>
      </c>
      <c r="B321" s="10">
        <f>_xll.SNL.Clients.Office.Excel.Functions.SPG(A321,"SP_IPO_DATE")</f>
        <v>42859</v>
      </c>
      <c r="C321" s="5">
        <f>_xll.SNL.Clients.Office.Excel.Functions.SPG(A321, "SP_VOLUME_AVG_WEEKLY_TO_SHARES_OUT", , "1M")</f>
        <v>4.719280191685165</v>
      </c>
      <c r="D321" s="5">
        <f>_xll.SNL.Clients.Office.Excel.Functions.SPG(A321, "SP_VOLUME_AVG_WEEKLY_TO_SHARES_OUT", , "3M")</f>
        <v>4.693400674800924</v>
      </c>
      <c r="E321" s="5">
        <f>_xll.SNL.Clients.Office.Excel.Functions.SPG(A321, "SP_VOLUME_AVG_DAILY_TO_1YR_AVG_DAILY", , "1M")</f>
        <v>75.98</v>
      </c>
      <c r="F321" s="5">
        <f>_xll.SNL.Clients.Office.Excel.Functions.SPG(A321, "SP_VOLUME_AVG_DAILY_TO_1YR_AVG_DAILY", , "3M")</f>
        <v>75.56</v>
      </c>
      <c r="G321" s="9" t="str">
        <f>_xll.SNL.Clients.Office.Excel.Functions.SPG(A321, "IQ_SECTOR")</f>
        <v>Energy</v>
      </c>
      <c r="H321" s="9" t="str">
        <f>_xll.SNL.Clients.Office.Excel.Functions.SPG(A321, "IQ_INDUSTRY_GROUP")</f>
        <v>Energy</v>
      </c>
      <c r="I321" s="9" t="str">
        <f>_xll.SNL.Clients.Office.Excel.Functions.SPG(A321, "IQ_INDUSTRY")</f>
        <v>Oil, Gas and Consumable Fuels</v>
      </c>
      <c r="J321" s="9" t="str">
        <f>_xll.SNL.Clients.Office.Excel.Functions.SPG(A321, "IQ_PRIMARY_INDUSTRY")</f>
        <v>Oil and Gas Exploration and Production</v>
      </c>
      <c r="K321" s="9" t="str">
        <f>_xll.SNL.Clients.Office.Excel.Functions.SPG(A321, "NAICS_CODE", "Primary")</f>
        <v>2111 - Oil and Gas Extraction</v>
      </c>
      <c r="L321" s="9" t="str">
        <f>_xll.SNL.Clients.Office.Excel.Functions.SPG(A321, "SP_TOPICTAG")</f>
        <v/>
      </c>
      <c r="M321" s="5">
        <f>_xll.SNL.Clients.Office.Excel.Functions.SPG(A321, "SP_PCT_SHARES_OWNED_ALL_INSTITUTIONS")</f>
        <v>117.7</v>
      </c>
      <c r="N321" s="9" t="str">
        <f>_xll.SNL.Clients.Office.Excel.Functions.SPG(A321, "RD_CREDIT_RATING_GLOBAL", "Issuer Credit Rating", "Local Currency LT|0")</f>
        <v>B+</v>
      </c>
      <c r="O321" s="9" t="str">
        <f>_xll.SNL.Clients.Office.Excel.Functions.SPG(A321, "RD_CWOL_GLOBAL", "Issuer Credit Rating", "Local Currency LT|0")</f>
        <v>Stable</v>
      </c>
      <c r="P321" s="9" t="str">
        <f>_xll.SNL.Clients.Office.Excel.Functions.SPG(A321, "RD_RATING_ACTION_GLOBAL", "Issuer Credit Rating", "Local Currency LT|0")</f>
        <v>CreditWatch/Outlook (03/02/2021)</v>
      </c>
      <c r="Q321" s="10">
        <f>_xll.SNL.Clients.Office.Excel.Functions.SPG(A321, "RD_LAST_REVIEW_DATE_GLOBAL", "Issuer Credit Rating", "Local Currency LT")</f>
        <v>45408</v>
      </c>
      <c r="R321" s="10">
        <f>_xll.SNL.Clients.Office.Excel.Functions.SPG(A321, "RD_CREDIT_RATING_DATE_GLOBAL", "Issuer Credit Rating", "Local Currency LT|0")</f>
        <v>43293</v>
      </c>
      <c r="S321" s="10">
        <f>_xll.SNL.Clients.Office.Excel.Functions.SPG(A321, "RD_CREDIT_WATCH_OUTLOOK_DATE_GLOBAL", "Issuer Credit Rating", "Local Currency LT|0")</f>
        <v>44257</v>
      </c>
    </row>
    <row r="322" spans="1:19">
      <c r="A322" s="12" t="s">
        <v>1356</v>
      </c>
      <c r="B322" t="str">
        <f>_xll.SNL.Clients.Office.Excel.Functions.SPG(A322,"SP_IPO_DATE")</f>
        <v/>
      </c>
      <c r="C322" s="5">
        <f>_xll.SNL.Clients.Office.Excel.Functions.SPG(A322, "SP_VOLUME_AVG_WEEKLY_TO_SHARES_OUT", , "1M")</f>
        <v>53.499620449413321</v>
      </c>
      <c r="D322" s="5">
        <f>_xll.SNL.Clients.Office.Excel.Functions.SPG(A322, "SP_VOLUME_AVG_WEEKLY_TO_SHARES_OUT", , "3M")</f>
        <v>84.229911498359698</v>
      </c>
      <c r="E322" s="5">
        <f>_xll.SNL.Clients.Office.Excel.Functions.SPG(A322, "SP_VOLUME_AVG_DAILY_TO_1YR_AVG_DAILY", , "1M")</f>
        <v>71.78</v>
      </c>
      <c r="F322" s="5">
        <f>_xll.SNL.Clients.Office.Excel.Functions.SPG(A322, "SP_VOLUME_AVG_DAILY_TO_1YR_AVG_DAILY", , "3M")</f>
        <v>113.01</v>
      </c>
      <c r="G322" s="9" t="str">
        <f>_xll.SNL.Clients.Office.Excel.Functions.SPG(A322, "IQ_SECTOR")</f>
        <v>Information Technology</v>
      </c>
      <c r="H322" s="9" t="str">
        <f>_xll.SNL.Clients.Office.Excel.Functions.SPG(A322, "IQ_INDUSTRY_GROUP")</f>
        <v>Software and Services</v>
      </c>
      <c r="I322" s="9" t="str">
        <f>_xll.SNL.Clients.Office.Excel.Functions.SPG(A322, "IQ_INDUSTRY")</f>
        <v>Software</v>
      </c>
      <c r="J322" s="9" t="str">
        <f>_xll.SNL.Clients.Office.Excel.Functions.SPG(A322, "IQ_PRIMARY_INDUSTRY")</f>
        <v>Application Software</v>
      </c>
      <c r="K322" s="9" t="str">
        <f>_xll.SNL.Clients.Office.Excel.Functions.SPG(A322, "NAICS_CODE", "Primary")</f>
        <v>513210 - Software Publishers</v>
      </c>
      <c r="L322" s="9" t="str">
        <f>_xll.SNL.Clients.Office.Excel.Functions.SPG(A322, "SP_TOPICTAG")</f>
        <v>Blockchain; Digital Asset Management; Cryptocurrency</v>
      </c>
      <c r="M322" s="5">
        <f>_xll.SNL.Clients.Office.Excel.Functions.SPG(A322, "SP_PCT_SHARES_OWNED_ALL_INSTITUTIONS")</f>
        <v>51.78</v>
      </c>
      <c r="N322" s="9" t="str">
        <f>_xll.SNL.Clients.Office.Excel.Functions.SPG(A322, "RD_CREDIT_RATING_GLOBAL", "Issuer Credit Rating", "Local Currency LT|0")</f>
        <v/>
      </c>
      <c r="O322" s="9" t="str">
        <f>_xll.SNL.Clients.Office.Excel.Functions.SPG(A322, "RD_CWOL_GLOBAL", "Issuer Credit Rating", "Local Currency LT|0")</f>
        <v/>
      </c>
      <c r="P322" s="9" t="str">
        <f>_xll.SNL.Clients.Office.Excel.Functions.SPG(A322, "RD_RATING_ACTION_GLOBAL", "Issuer Credit Rating", "Local Currency LT|0")</f>
        <v/>
      </c>
      <c r="Q322" s="10" t="str">
        <f>_xll.SNL.Clients.Office.Excel.Functions.SPG(A322, "RD_LAST_REVIEW_DATE_GLOBAL", "Issuer Credit Rating", "Local Currency LT")</f>
        <v/>
      </c>
      <c r="R322" s="10" t="str">
        <f>_xll.SNL.Clients.Office.Excel.Functions.SPG(A322, "RD_CREDIT_RATING_DATE_GLOBAL", "Issuer Credit Rating", "Local Currency LT|0")</f>
        <v/>
      </c>
      <c r="S322" s="10" t="str">
        <f>_xll.SNL.Clients.Office.Excel.Functions.SPG(A322, "RD_CREDIT_WATCH_OUTLOOK_DATE_GLOBAL", "Issuer Credit Rating", "Local Currency LT|0")</f>
        <v/>
      </c>
    </row>
    <row r="323" spans="1:19">
      <c r="A323" s="12" t="s">
        <v>1357</v>
      </c>
      <c r="B323" s="10">
        <f>_xll.SNL.Clients.Office.Excel.Functions.SPG(A323,"SP_IPO_DATE")</f>
        <v>41577</v>
      </c>
      <c r="C323" s="5">
        <f>_xll.SNL.Clients.Office.Excel.Functions.SPG(A323, "SP_VOLUME_AVG_WEEKLY_TO_SHARES_OUT", , "1M")</f>
        <v>1.0953396107873206</v>
      </c>
      <c r="D323" s="5">
        <f>_xll.SNL.Clients.Office.Excel.Functions.SPG(A323, "SP_VOLUME_AVG_WEEKLY_TO_SHARES_OUT", , "3M")</f>
        <v>1.1151431116395911</v>
      </c>
      <c r="E323" s="5">
        <f>_xll.SNL.Clients.Office.Excel.Functions.SPG(A323, "SP_VOLUME_AVG_DAILY_TO_1YR_AVG_DAILY", , "1M")</f>
        <v>72.95</v>
      </c>
      <c r="F323" s="5">
        <f>_xll.SNL.Clients.Office.Excel.Functions.SPG(A323, "SP_VOLUME_AVG_DAILY_TO_1YR_AVG_DAILY", , "3M")</f>
        <v>74.260000000000005</v>
      </c>
      <c r="G323" s="9" t="str">
        <f>_xll.SNL.Clients.Office.Excel.Functions.SPG(A323, "IQ_SECTOR")</f>
        <v>Real Estate</v>
      </c>
      <c r="H323" s="9" t="str">
        <f>_xll.SNL.Clients.Office.Excel.Functions.SPG(A323, "IQ_INDUSTRY_GROUP")</f>
        <v>Real Estate Management and Development</v>
      </c>
      <c r="I323" s="9" t="str">
        <f>_xll.SNL.Clients.Office.Excel.Functions.SPG(A323, "IQ_INDUSTRY")</f>
        <v>Real Estate Management and Development</v>
      </c>
      <c r="J323" s="9" t="str">
        <f>_xll.SNL.Clients.Office.Excel.Functions.SPG(A323, "IQ_PRIMARY_INDUSTRY")</f>
        <v>Real Estate Services</v>
      </c>
      <c r="K323" s="9" t="str">
        <f>_xll.SNL.Clients.Office.Excel.Functions.SPG(A323, "NAICS_CODE", "Primary")</f>
        <v>531210 - Offices of Real Estate Agents and Brokers</v>
      </c>
      <c r="L323" s="9" t="str">
        <f>_xll.SNL.Clients.Office.Excel.Functions.SPG(A323, "SP_TOPICTAG")</f>
        <v/>
      </c>
      <c r="M323" s="5">
        <f>_xll.SNL.Clients.Office.Excel.Functions.SPG(A323, "SP_PCT_SHARES_OWNED_ALL_INSTITUTIONS")</f>
        <v>63.1</v>
      </c>
      <c r="N323" s="9" t="str">
        <f>_xll.SNL.Clients.Office.Excel.Functions.SPG(A323, "RD_CREDIT_RATING_GLOBAL", "Issuer Credit Rating", "Local Currency LT|0")</f>
        <v/>
      </c>
      <c r="O323" s="9" t="str">
        <f>_xll.SNL.Clients.Office.Excel.Functions.SPG(A323, "RD_CWOL_GLOBAL", "Issuer Credit Rating", "Local Currency LT|0")</f>
        <v/>
      </c>
      <c r="P323" s="9" t="str">
        <f>_xll.SNL.Clients.Office.Excel.Functions.SPG(A323, "RD_RATING_ACTION_GLOBAL", "Issuer Credit Rating", "Local Currency LT|0")</f>
        <v/>
      </c>
      <c r="Q323" s="10" t="str">
        <f>_xll.SNL.Clients.Office.Excel.Functions.SPG(A323, "RD_LAST_REVIEW_DATE_GLOBAL", "Issuer Credit Rating", "Local Currency LT")</f>
        <v/>
      </c>
      <c r="R323" s="10" t="str">
        <f>_xll.SNL.Clients.Office.Excel.Functions.SPG(A323, "RD_CREDIT_RATING_DATE_GLOBAL", "Issuer Credit Rating", "Local Currency LT|0")</f>
        <v/>
      </c>
      <c r="S323" s="10" t="str">
        <f>_xll.SNL.Clients.Office.Excel.Functions.SPG(A323, "RD_CREDIT_WATCH_OUTLOOK_DATE_GLOBAL", "Issuer Credit Rating", "Local Currency LT|0")</f>
        <v/>
      </c>
    </row>
    <row r="324" spans="1:19">
      <c r="A324" s="12" t="s">
        <v>1358</v>
      </c>
      <c r="B324" s="10">
        <f>_xll.SNL.Clients.Office.Excel.Functions.SPG(A324,"SP_IPO_DATE")</f>
        <v>35949</v>
      </c>
      <c r="C324" s="5">
        <f>_xll.SNL.Clients.Office.Excel.Functions.SPG(A324, "SP_VOLUME_AVG_WEEKLY_TO_SHARES_OUT", , "1M")</f>
        <v>6.6272626767543805</v>
      </c>
      <c r="D324" s="5">
        <f>_xll.SNL.Clients.Office.Excel.Functions.SPG(A324, "SP_VOLUME_AVG_WEEKLY_TO_SHARES_OUT", , "3M")</f>
        <v>5.3994221198670935</v>
      </c>
      <c r="E324" s="5">
        <f>_xll.SNL.Clients.Office.Excel.Functions.SPG(A324, "SP_VOLUME_AVG_DAILY_TO_1YR_AVG_DAILY", , "1M")</f>
        <v>104.18</v>
      </c>
      <c r="F324" s="5">
        <f>_xll.SNL.Clients.Office.Excel.Functions.SPG(A324, "SP_VOLUME_AVG_DAILY_TO_1YR_AVG_DAILY", , "3M")</f>
        <v>84.87</v>
      </c>
      <c r="G324" s="9" t="str">
        <f>_xll.SNL.Clients.Office.Excel.Functions.SPG(A324, "IQ_SECTOR")</f>
        <v>Consumer Discretionary</v>
      </c>
      <c r="H324" s="9" t="str">
        <f>_xll.SNL.Clients.Office.Excel.Functions.SPG(A324, "IQ_INDUSTRY_GROUP")</f>
        <v>Consumer Discretionary Distribution and Retail</v>
      </c>
      <c r="I324" s="9" t="str">
        <f>_xll.SNL.Clients.Office.Excel.Functions.SPG(A324, "IQ_INDUSTRY")</f>
        <v>Specialty Retail</v>
      </c>
      <c r="J324" s="9" t="str">
        <f>_xll.SNL.Clients.Office.Excel.Functions.SPG(A324, "IQ_PRIMARY_INDUSTRY")</f>
        <v>Other Specialty Retail</v>
      </c>
      <c r="K324" s="9" t="str">
        <f>_xll.SNL.Clients.Office.Excel.Functions.SPG(A324, "NAICS_CODE", "Primary")</f>
        <v>441222 - Boat Dealers</v>
      </c>
      <c r="L324" s="9" t="str">
        <f>_xll.SNL.Clients.Office.Excel.Functions.SPG(A324, "SP_TOPICTAG")</f>
        <v>Freight Service; Industrial Automation; Marine Transportation; Passenger Aircraft Manufacturing</v>
      </c>
      <c r="M324" s="5">
        <f>_xll.SNL.Clients.Office.Excel.Functions.SPG(A324, "SP_PCT_SHARES_OWNED_ALL_INSTITUTIONS")</f>
        <v>84.9</v>
      </c>
      <c r="N324" s="9" t="str">
        <f>_xll.SNL.Clients.Office.Excel.Functions.SPG(A324, "RD_CREDIT_RATING_GLOBAL", "Issuer Credit Rating", "Local Currency LT|0")</f>
        <v/>
      </c>
      <c r="O324" s="9" t="str">
        <f>_xll.SNL.Clients.Office.Excel.Functions.SPG(A324, "RD_CWOL_GLOBAL", "Issuer Credit Rating", "Local Currency LT|0")</f>
        <v/>
      </c>
      <c r="P324" s="9" t="str">
        <f>_xll.SNL.Clients.Office.Excel.Functions.SPG(A324, "RD_RATING_ACTION_GLOBAL", "Issuer Credit Rating", "Local Currency LT|0")</f>
        <v/>
      </c>
      <c r="Q324" s="10" t="str">
        <f>_xll.SNL.Clients.Office.Excel.Functions.SPG(A324, "RD_LAST_REVIEW_DATE_GLOBAL", "Issuer Credit Rating", "Local Currency LT")</f>
        <v/>
      </c>
      <c r="R324" s="10" t="str">
        <f>_xll.SNL.Clients.Office.Excel.Functions.SPG(A324, "RD_CREDIT_RATING_DATE_GLOBAL", "Issuer Credit Rating", "Local Currency LT|0")</f>
        <v/>
      </c>
      <c r="S324" s="10" t="str">
        <f>_xll.SNL.Clients.Office.Excel.Functions.SPG(A324, "RD_CREDIT_WATCH_OUTLOOK_DATE_GLOBAL", "Issuer Credit Rating", "Local Currency LT|0")</f>
        <v/>
      </c>
    </row>
    <row r="325" spans="1:19">
      <c r="A325" s="12" t="s">
        <v>1359</v>
      </c>
      <c r="B325" t="str">
        <f>_xll.SNL.Clients.Office.Excel.Functions.SPG(A325,"SP_IPO_DATE")</f>
        <v/>
      </c>
      <c r="C325" s="5">
        <f>_xll.SNL.Clients.Office.Excel.Functions.SPG(A325, "SP_VOLUME_AVG_WEEKLY_TO_SHARES_OUT", , "1M")</f>
        <v>2.6907944750438442</v>
      </c>
      <c r="D325" s="5">
        <f>_xll.SNL.Clients.Office.Excel.Functions.SPG(A325, "SP_VOLUME_AVG_WEEKLY_TO_SHARES_OUT", , "3M")</f>
        <v>2.372524162658606</v>
      </c>
      <c r="E325" s="5">
        <f>_xll.SNL.Clients.Office.Excel.Functions.SPG(A325, "SP_VOLUME_AVG_DAILY_TO_1YR_AVG_DAILY", , "1M")</f>
        <v>107.08</v>
      </c>
      <c r="F325" s="5">
        <f>_xll.SNL.Clients.Office.Excel.Functions.SPG(A325, "SP_VOLUME_AVG_DAILY_TO_1YR_AVG_DAILY", , "3M")</f>
        <v>94.41</v>
      </c>
      <c r="G325" s="9" t="str">
        <f>_xll.SNL.Clients.Office.Excel.Functions.SPG(A325, "IQ_SECTOR")</f>
        <v>Industrials</v>
      </c>
      <c r="H325" s="9" t="str">
        <f>_xll.SNL.Clients.Office.Excel.Functions.SPG(A325, "IQ_INDUSTRY_GROUP")</f>
        <v>Transportation</v>
      </c>
      <c r="I325" s="9" t="str">
        <f>_xll.SNL.Clients.Office.Excel.Functions.SPG(A325, "IQ_INDUSTRY")</f>
        <v>Ground Transportation</v>
      </c>
      <c r="J325" s="9" t="str">
        <f>_xll.SNL.Clients.Office.Excel.Functions.SPG(A325, "IQ_PRIMARY_INDUSTRY")</f>
        <v>Cargo Ground Transportation</v>
      </c>
      <c r="K325" s="9" t="str">
        <f>_xll.SNL.Clients.Office.Excel.Functions.SPG(A325, "NAICS_CODE", "Primary")</f>
        <v>4841 - General Freight Trucking</v>
      </c>
      <c r="L325" s="9" t="str">
        <f>_xll.SNL.Clients.Office.Excel.Functions.SPG(A325, "SP_TOPICTAG")</f>
        <v>Fast-Moving Consumer Goods; Fleet Management; Freight Service</v>
      </c>
      <c r="M325" s="5">
        <f>_xll.SNL.Clients.Office.Excel.Functions.SPG(A325, "SP_PCT_SHARES_OWNED_ALL_INSTITUTIONS")</f>
        <v>70.63</v>
      </c>
      <c r="N325" s="9" t="str">
        <f>_xll.SNL.Clients.Office.Excel.Functions.SPG(A325, "RD_CREDIT_RATING_GLOBAL", "Issuer Credit Rating", "Local Currency LT|0")</f>
        <v/>
      </c>
      <c r="O325" s="9" t="str">
        <f>_xll.SNL.Clients.Office.Excel.Functions.SPG(A325, "RD_CWOL_GLOBAL", "Issuer Credit Rating", "Local Currency LT|0")</f>
        <v/>
      </c>
      <c r="P325" s="9" t="str">
        <f>_xll.SNL.Clients.Office.Excel.Functions.SPG(A325, "RD_RATING_ACTION_GLOBAL", "Issuer Credit Rating", "Local Currency LT|0")</f>
        <v/>
      </c>
      <c r="Q325" s="10" t="str">
        <f>_xll.SNL.Clients.Office.Excel.Functions.SPG(A325, "RD_LAST_REVIEW_DATE_GLOBAL", "Issuer Credit Rating", "Local Currency LT")</f>
        <v/>
      </c>
      <c r="R325" s="10" t="str">
        <f>_xll.SNL.Clients.Office.Excel.Functions.SPG(A325, "RD_CREDIT_RATING_DATE_GLOBAL", "Issuer Credit Rating", "Local Currency LT|0")</f>
        <v/>
      </c>
      <c r="S325" s="10" t="str">
        <f>_xll.SNL.Clients.Office.Excel.Functions.SPG(A325, "RD_CREDIT_WATCH_OUTLOOK_DATE_GLOBAL", "Issuer Credit Rating", "Local Currency LT|0")</f>
        <v/>
      </c>
    </row>
    <row r="326" spans="1:19">
      <c r="A326" s="12" t="s">
        <v>1360</v>
      </c>
      <c r="B326" t="str">
        <f>_xll.SNL.Clients.Office.Excel.Functions.SPG(A326,"SP_IPO_DATE")</f>
        <v/>
      </c>
      <c r="C326" s="5">
        <f>_xll.SNL.Clients.Office.Excel.Functions.SPG(A326, "SP_VOLUME_AVG_WEEKLY_TO_SHARES_OUT", , "1M")</f>
        <v>3.3686312957767437</v>
      </c>
      <c r="D326" s="5">
        <f>_xll.SNL.Clients.Office.Excel.Functions.SPG(A326, "SP_VOLUME_AVG_WEEKLY_TO_SHARES_OUT", , "3M")</f>
        <v>3.8384297753436223</v>
      </c>
      <c r="E326" s="5">
        <f>_xll.SNL.Clients.Office.Excel.Functions.SPG(A326, "SP_VOLUME_AVG_DAILY_TO_1YR_AVG_DAILY", , "1M")</f>
        <v>89.58</v>
      </c>
      <c r="F326" s="5">
        <f>_xll.SNL.Clients.Office.Excel.Functions.SPG(A326, "SP_VOLUME_AVG_DAILY_TO_1YR_AVG_DAILY", , "3M")</f>
        <v>102.07</v>
      </c>
      <c r="G326" s="9" t="str">
        <f>_xll.SNL.Clients.Office.Excel.Functions.SPG(A326, "IQ_SECTOR")</f>
        <v>Industrials</v>
      </c>
      <c r="H326" s="9" t="str">
        <f>_xll.SNL.Clients.Office.Excel.Functions.SPG(A326, "IQ_INDUSTRY_GROUP")</f>
        <v>Capital Goods</v>
      </c>
      <c r="I326" s="9" t="str">
        <f>_xll.SNL.Clients.Office.Excel.Functions.SPG(A326, "IQ_INDUSTRY")</f>
        <v>Building Products</v>
      </c>
      <c r="J326" s="9" t="str">
        <f>_xll.SNL.Clients.Office.Excel.Functions.SPG(A326, "IQ_PRIMARY_INDUSTRY")</f>
        <v>Building Products</v>
      </c>
      <c r="K326" s="9" t="str">
        <f>_xll.SNL.Clients.Office.Excel.Functions.SPG(A326, "NAICS_CODE", "Primary")</f>
        <v>337110 - Wood Kitchen Cabinet and Countertop Manufacturing</v>
      </c>
      <c r="L326" s="9" t="str">
        <f>_xll.SNL.Clients.Office.Excel.Functions.SPG(A326, "SP_TOPICTAG")</f>
        <v/>
      </c>
      <c r="M326" s="5">
        <f>_xll.SNL.Clients.Office.Excel.Functions.SPG(A326, "SP_PCT_SHARES_OWNED_ALL_INSTITUTIONS")</f>
        <v>80.62</v>
      </c>
      <c r="N326" s="9" t="str">
        <f>_xll.SNL.Clients.Office.Excel.Functions.SPG(A326, "RD_CREDIT_RATING_GLOBAL", "Issuer Credit Rating", "Local Currency LT|0")</f>
        <v>BB</v>
      </c>
      <c r="O326" s="9" t="str">
        <f>_xll.SNL.Clients.Office.Excel.Functions.SPG(A326, "RD_CWOL_GLOBAL", "Issuer Credit Rating", "Local Currency LT|0")</f>
        <v>Stable</v>
      </c>
      <c r="P326" s="9" t="str">
        <f>_xll.SNL.Clients.Office.Excel.Functions.SPG(A326, "RD_RATING_ACTION_GLOBAL", "Issuer Credit Rating", "Local Currency LT|0")</f>
        <v>New Rating | CreditWatch/Outlook (06/17/2024)</v>
      </c>
      <c r="Q326" s="10">
        <f>_xll.SNL.Clients.Office.Excel.Functions.SPG(A326, "RD_LAST_REVIEW_DATE_GLOBAL", "Issuer Credit Rating", "Local Currency LT")</f>
        <v>45460</v>
      </c>
      <c r="R326" s="10">
        <f>_xll.SNL.Clients.Office.Excel.Functions.SPG(A326, "RD_CREDIT_RATING_DATE_GLOBAL", "Issuer Credit Rating", "Local Currency LT|0")</f>
        <v>45460</v>
      </c>
      <c r="S326" s="10">
        <f>_xll.SNL.Clients.Office.Excel.Functions.SPG(A326, "RD_CREDIT_WATCH_OUTLOOK_DATE_GLOBAL", "Issuer Credit Rating", "Local Currency LT|0")</f>
        <v>45460</v>
      </c>
    </row>
    <row r="327" spans="1:19">
      <c r="A327" s="12" t="s">
        <v>1361</v>
      </c>
      <c r="B327" t="str">
        <f>_xll.SNL.Clients.Office.Excel.Functions.SPG(A327,"SP_IPO_DATE")</f>
        <v/>
      </c>
      <c r="C327" s="5">
        <f>_xll.SNL.Clients.Office.Excel.Functions.SPG(A327, "SP_VOLUME_AVG_WEEKLY_TO_SHARES_OUT", , "1M")</f>
        <v>2.0276360573311867</v>
      </c>
      <c r="D327" s="5">
        <f>_xll.SNL.Clients.Office.Excel.Functions.SPG(A327, "SP_VOLUME_AVG_WEEKLY_TO_SHARES_OUT", , "3M")</f>
        <v>2.2571819589189102</v>
      </c>
      <c r="E327" s="5">
        <f>_xll.SNL.Clients.Office.Excel.Functions.SPG(A327, "SP_VOLUME_AVG_DAILY_TO_1YR_AVG_DAILY", , "1M")</f>
        <v>84.51</v>
      </c>
      <c r="F327" s="5">
        <f>_xll.SNL.Clients.Office.Excel.Functions.SPG(A327, "SP_VOLUME_AVG_DAILY_TO_1YR_AVG_DAILY", , "3M")</f>
        <v>94.07</v>
      </c>
      <c r="G327" s="9" t="str">
        <f>_xll.SNL.Clients.Office.Excel.Functions.SPG(A327, "IQ_SECTOR")</f>
        <v>Materials</v>
      </c>
      <c r="H327" s="9" t="str">
        <f>_xll.SNL.Clients.Office.Excel.Functions.SPG(A327, "IQ_INDUSTRY_GROUP")</f>
        <v>Materials</v>
      </c>
      <c r="I327" s="9" t="str">
        <f>_xll.SNL.Clients.Office.Excel.Functions.SPG(A327, "IQ_INDUSTRY")</f>
        <v>Metals and Mining</v>
      </c>
      <c r="J327" s="9" t="str">
        <f>_xll.SNL.Clients.Office.Excel.Functions.SPG(A327, "IQ_PRIMARY_INDUSTRY")</f>
        <v>Diversified Metals and Mining</v>
      </c>
      <c r="K327" s="9" t="str">
        <f>_xll.SNL.Clients.Office.Excel.Functions.SPG(A327, "NAICS_CODE", "Primary")</f>
        <v>331410 - Nonferrous Metal (except Aluminum) Smelting and Refining</v>
      </c>
      <c r="L327" s="9" t="str">
        <f>_xll.SNL.Clients.Office.Excel.Functions.SPG(A327, "SP_TOPICTAG")</f>
        <v>Mining Technology; Sensors; 3D Printing</v>
      </c>
      <c r="M327" s="5">
        <f>_xll.SNL.Clients.Office.Excel.Functions.SPG(A327, "SP_PCT_SHARES_OWNED_ALL_INSTITUTIONS")</f>
        <v>93.84</v>
      </c>
      <c r="N327" s="9" t="str">
        <f>_xll.SNL.Clients.Office.Excel.Functions.SPG(A327, "RD_CREDIT_RATING_GLOBAL", "Issuer Credit Rating", "Local Currency LT|0")</f>
        <v>NR</v>
      </c>
      <c r="O327" s="9" t="str">
        <f>_xll.SNL.Clients.Office.Excel.Functions.SPG(A327, "RD_CWOL_GLOBAL", "Issuer Credit Rating", "Local Currency LT|0")</f>
        <v>NR</v>
      </c>
      <c r="P327" s="9" t="str">
        <f>_xll.SNL.Clients.Office.Excel.Functions.SPG(A327, "RD_RATING_ACTION_GLOBAL", "Issuer Credit Rating", "Local Currency LT|0")</f>
        <v>Not Rated | CreditWatch/Outlook (07/10/2002)</v>
      </c>
      <c r="Q327" s="10" t="str">
        <f>_xll.SNL.Clients.Office.Excel.Functions.SPG(A327, "RD_LAST_REVIEW_DATE_GLOBAL", "Issuer Credit Rating", "Local Currency LT")</f>
        <v/>
      </c>
      <c r="R327" s="10">
        <f>_xll.SNL.Clients.Office.Excel.Functions.SPG(A327, "RD_CREDIT_RATING_DATE_GLOBAL", "Issuer Credit Rating", "Local Currency LT|0")</f>
        <v>37447</v>
      </c>
      <c r="S327" s="10">
        <f>_xll.SNL.Clients.Office.Excel.Functions.SPG(A327, "RD_CREDIT_WATCH_OUTLOOK_DATE_GLOBAL", "Issuer Credit Rating", "Local Currency LT|0")</f>
        <v>37447</v>
      </c>
    </row>
    <row r="328" spans="1:19">
      <c r="A328" s="12" t="s">
        <v>1362</v>
      </c>
      <c r="B328" t="str">
        <f>_xll.SNL.Clients.Office.Excel.Functions.SPG(A328,"SP_IPO_DATE")</f>
        <v/>
      </c>
      <c r="C328" s="5">
        <f>_xll.SNL.Clients.Office.Excel.Functions.SPG(A328, "SP_VOLUME_AVG_WEEKLY_TO_SHARES_OUT", , "1M")</f>
        <v>3.7617662318987395</v>
      </c>
      <c r="D328" s="5">
        <f>_xll.SNL.Clients.Office.Excel.Functions.SPG(A328, "SP_VOLUME_AVG_WEEKLY_TO_SHARES_OUT", , "3M")</f>
        <v>4.5286300212537833</v>
      </c>
      <c r="E328" s="5">
        <f>_xll.SNL.Clients.Office.Excel.Functions.SPG(A328, "SP_VOLUME_AVG_DAILY_TO_1YR_AVG_DAILY", , "1M")</f>
        <v>100.13</v>
      </c>
      <c r="F328" s="5">
        <f>_xll.SNL.Clients.Office.Excel.Functions.SPG(A328, "SP_VOLUME_AVG_DAILY_TO_1YR_AVG_DAILY", , "3M")</f>
        <v>120.54</v>
      </c>
      <c r="G328" s="9" t="str">
        <f>_xll.SNL.Clients.Office.Excel.Functions.SPG(A328, "IQ_SECTOR")</f>
        <v>Materials</v>
      </c>
      <c r="H328" s="9" t="str">
        <f>_xll.SNL.Clients.Office.Excel.Functions.SPG(A328, "IQ_INDUSTRY_GROUP")</f>
        <v>Materials</v>
      </c>
      <c r="I328" s="9" t="str">
        <f>_xll.SNL.Clients.Office.Excel.Functions.SPG(A328, "IQ_INDUSTRY")</f>
        <v>Chemicals</v>
      </c>
      <c r="J328" s="9" t="str">
        <f>_xll.SNL.Clients.Office.Excel.Functions.SPG(A328, "IQ_PRIMARY_INDUSTRY")</f>
        <v>Commodity Chemicals</v>
      </c>
      <c r="K328" s="9" t="str">
        <f>_xll.SNL.Clients.Office.Excel.Functions.SPG(A328, "NAICS_CODE", "Primary")</f>
        <v>3251 - Basic Chemical Manufacturing</v>
      </c>
      <c r="L328" s="9" t="str">
        <f>_xll.SNL.Clients.Office.Excel.Functions.SPG(A328, "SP_TOPICTAG")</f>
        <v>Environmental Engineering; Green Consumer Goods; Packaging Services; Water Purification; CleanTech</v>
      </c>
      <c r="M328" s="5">
        <f>_xll.SNL.Clients.Office.Excel.Functions.SPG(A328, "SP_PCT_SHARES_OWNED_ALL_INSTITUTIONS")</f>
        <v>87.16</v>
      </c>
      <c r="N328" s="9" t="str">
        <f>_xll.SNL.Clients.Office.Excel.Functions.SPG(A328, "RD_CREDIT_RATING_GLOBAL", "Issuer Credit Rating", "Local Currency LT|0")</f>
        <v>B</v>
      </c>
      <c r="O328" s="9" t="str">
        <f>_xll.SNL.Clients.Office.Excel.Functions.SPG(A328, "RD_CWOL_GLOBAL", "Issuer Credit Rating", "Local Currency LT|0")</f>
        <v>Negative</v>
      </c>
      <c r="P328" s="9" t="str">
        <f>_xll.SNL.Clients.Office.Excel.Functions.SPG(A328, "RD_RATING_ACTION_GLOBAL", "Issuer Credit Rating", "Local Currency LT|0")</f>
        <v>Downgrade | CreditWatch/Outlook (04/18/2024)</v>
      </c>
      <c r="Q328" s="10">
        <f>_xll.SNL.Clients.Office.Excel.Functions.SPG(A328, "RD_LAST_REVIEW_DATE_GLOBAL", "Issuer Credit Rating", "Local Currency LT")</f>
        <v>45467</v>
      </c>
      <c r="R328" s="10">
        <f>_xll.SNL.Clients.Office.Excel.Functions.SPG(A328, "RD_CREDIT_RATING_DATE_GLOBAL", "Issuer Credit Rating", "Local Currency LT|0")</f>
        <v>45400</v>
      </c>
      <c r="S328" s="10">
        <f>_xll.SNL.Clients.Office.Excel.Functions.SPG(A328, "RD_CREDIT_WATCH_OUTLOOK_DATE_GLOBAL", "Issuer Credit Rating", "Local Currency LT|0")</f>
        <v>45400</v>
      </c>
    </row>
    <row r="329" spans="1:19">
      <c r="A329" s="12" t="s">
        <v>1363</v>
      </c>
      <c r="B329" t="str">
        <f>_xll.SNL.Clients.Office.Excel.Functions.SPG(A329,"SP_IPO_DATE")</f>
        <v/>
      </c>
      <c r="C329" s="5">
        <f>_xll.SNL.Clients.Office.Excel.Functions.SPG(A329, "SP_VOLUME_AVG_WEEKLY_TO_SHARES_OUT", , "1M")</f>
        <v>3.5890517072434687</v>
      </c>
      <c r="D329" s="5">
        <f>_xll.SNL.Clients.Office.Excel.Functions.SPG(A329, "SP_VOLUME_AVG_WEEKLY_TO_SHARES_OUT", , "3M")</f>
        <v>3.6221762567189808</v>
      </c>
      <c r="E329" s="5">
        <f>_xll.SNL.Clients.Office.Excel.Functions.SPG(A329, "SP_VOLUME_AVG_DAILY_TO_1YR_AVG_DAILY", , "1M")</f>
        <v>88.75</v>
      </c>
      <c r="F329" s="5">
        <f>_xll.SNL.Clients.Office.Excel.Functions.SPG(A329, "SP_VOLUME_AVG_DAILY_TO_1YR_AVG_DAILY", , "3M")</f>
        <v>89.56</v>
      </c>
      <c r="G329" s="9" t="str">
        <f>_xll.SNL.Clients.Office.Excel.Functions.SPG(A329, "IQ_SECTOR")</f>
        <v>Industrials</v>
      </c>
      <c r="H329" s="9" t="str">
        <f>_xll.SNL.Clients.Office.Excel.Functions.SPG(A329, "IQ_INDUSTRY_GROUP")</f>
        <v>Transportation</v>
      </c>
      <c r="I329" s="9" t="str">
        <f>_xll.SNL.Clients.Office.Excel.Functions.SPG(A329, "IQ_INDUSTRY")</f>
        <v>Marine Transportation</v>
      </c>
      <c r="J329" s="9" t="str">
        <f>_xll.SNL.Clients.Office.Excel.Functions.SPG(A329, "IQ_PRIMARY_INDUSTRY")</f>
        <v>Marine Transportation</v>
      </c>
      <c r="K329" s="9" t="str">
        <f>_xll.SNL.Clients.Office.Excel.Functions.SPG(A329, "NAICS_CODE", "Primary")</f>
        <v>483 - Water Transportation</v>
      </c>
      <c r="L329" s="9" t="str">
        <f>_xll.SNL.Clients.Office.Excel.Functions.SPG(A329, "SP_TOPICTAG")</f>
        <v>Fleet Management; Freight Service; Marine Transportation</v>
      </c>
      <c r="M329" s="5">
        <f>_xll.SNL.Clients.Office.Excel.Functions.SPG(A329, "SP_PCT_SHARES_OWNED_ALL_INSTITUTIONS")</f>
        <v>84.78</v>
      </c>
      <c r="N329" s="9" t="str">
        <f>_xll.SNL.Clients.Office.Excel.Functions.SPG(A329, "RD_CREDIT_RATING_GLOBAL", "Issuer Credit Rating", "Local Currency LT|0")</f>
        <v/>
      </c>
      <c r="O329" s="9" t="str">
        <f>_xll.SNL.Clients.Office.Excel.Functions.SPG(A329, "RD_CWOL_GLOBAL", "Issuer Credit Rating", "Local Currency LT|0")</f>
        <v/>
      </c>
      <c r="P329" s="9" t="str">
        <f>_xll.SNL.Clients.Office.Excel.Functions.SPG(A329, "RD_RATING_ACTION_GLOBAL", "Issuer Credit Rating", "Local Currency LT|0")</f>
        <v/>
      </c>
      <c r="Q329" s="10" t="str">
        <f>_xll.SNL.Clients.Office.Excel.Functions.SPG(A329, "RD_LAST_REVIEW_DATE_GLOBAL", "Issuer Credit Rating", "Local Currency LT")</f>
        <v/>
      </c>
      <c r="R329" s="10" t="str">
        <f>_xll.SNL.Clients.Office.Excel.Functions.SPG(A329, "RD_CREDIT_RATING_DATE_GLOBAL", "Issuer Credit Rating", "Local Currency LT|0")</f>
        <v/>
      </c>
      <c r="S329" s="10" t="str">
        <f>_xll.SNL.Clients.Office.Excel.Functions.SPG(A329, "RD_CREDIT_WATCH_OUTLOOK_DATE_GLOBAL", "Issuer Credit Rating", "Local Currency LT|0")</f>
        <v/>
      </c>
    </row>
    <row r="330" spans="1:19">
      <c r="A330" s="12" t="s">
        <v>1364</v>
      </c>
      <c r="B330" t="str">
        <f>_xll.SNL.Clients.Office.Excel.Functions.SPG(A330,"SP_IPO_DATE")</f>
        <v/>
      </c>
      <c r="C330" s="5">
        <f>_xll.SNL.Clients.Office.Excel.Functions.SPG(A330, "SP_VOLUME_AVG_WEEKLY_TO_SHARES_OUT", , "1M")</f>
        <v>4.4834451407432905</v>
      </c>
      <c r="D330" s="5">
        <f>_xll.SNL.Clients.Office.Excel.Functions.SPG(A330, "SP_VOLUME_AVG_WEEKLY_TO_SHARES_OUT", , "3M")</f>
        <v>3.5434758298295463</v>
      </c>
      <c r="E330" s="5">
        <f>_xll.SNL.Clients.Office.Excel.Functions.SPG(A330, "SP_VOLUME_AVG_DAILY_TO_1YR_AVG_DAILY", , "1M")</f>
        <v>165.08</v>
      </c>
      <c r="F330" s="5">
        <f>_xll.SNL.Clients.Office.Excel.Functions.SPG(A330, "SP_VOLUME_AVG_DAILY_TO_1YR_AVG_DAILY", , "3M")</f>
        <v>130.47</v>
      </c>
      <c r="G330" s="9" t="str">
        <f>_xll.SNL.Clients.Office.Excel.Functions.SPG(A330, "IQ_SECTOR")</f>
        <v>Industrials</v>
      </c>
      <c r="H330" s="9" t="str">
        <f>_xll.SNL.Clients.Office.Excel.Functions.SPG(A330, "IQ_INDUSTRY_GROUP")</f>
        <v>Commercial and Professional Services</v>
      </c>
      <c r="I330" s="9" t="str">
        <f>_xll.SNL.Clients.Office.Excel.Functions.SPG(A330, "IQ_INDUSTRY")</f>
        <v>Commercial Services and Supplies</v>
      </c>
      <c r="J330" s="9" t="str">
        <f>_xll.SNL.Clients.Office.Excel.Functions.SPG(A330, "IQ_PRIMARY_INDUSTRY")</f>
        <v>Diversified Support Services</v>
      </c>
      <c r="K330" s="9" t="str">
        <f>_xll.SNL.Clients.Office.Excel.Functions.SPG(A330, "NAICS_CODE", "Primary")</f>
        <v>561499 - All Other Business Support Services</v>
      </c>
      <c r="L330" s="9" t="str">
        <f>_xll.SNL.Clients.Office.Excel.Functions.SPG(A330, "SP_TOPICTAG")</f>
        <v>Industrial Automation; Digital Asset Management; Brand Marketing; Process Automation; Content Creation</v>
      </c>
      <c r="M330" s="5">
        <f>_xll.SNL.Clients.Office.Excel.Functions.SPG(A330, "SP_PCT_SHARES_OWNED_ALL_INSTITUTIONS")</f>
        <v>82.05</v>
      </c>
      <c r="N330" s="9" t="str">
        <f>_xll.SNL.Clients.Office.Excel.Functions.SPG(A330, "RD_CREDIT_RATING_GLOBAL", "Issuer Credit Rating", "Local Currency LT|0")</f>
        <v>BB-</v>
      </c>
      <c r="O330" s="9" t="str">
        <f>_xll.SNL.Clients.Office.Excel.Functions.SPG(A330, "RD_CWOL_GLOBAL", "Issuer Credit Rating", "Local Currency LT|0")</f>
        <v>Watch Neg</v>
      </c>
      <c r="P330" s="9" t="str">
        <f>_xll.SNL.Clients.Office.Excel.Functions.SPG(A330, "RD_RATING_ACTION_GLOBAL", "Issuer Credit Rating", "Local Currency LT|0")</f>
        <v>CreditWatch/Outlook (01/28/2025)</v>
      </c>
      <c r="Q330" s="10">
        <f>_xll.SNL.Clients.Office.Excel.Functions.SPG(A330, "RD_LAST_REVIEW_DATE_GLOBAL", "Issuer Credit Rating", "Local Currency LT")</f>
        <v>45685</v>
      </c>
      <c r="R330" s="10">
        <f>_xll.SNL.Clients.Office.Excel.Functions.SPG(A330, "RD_CREDIT_RATING_DATE_GLOBAL", "Issuer Credit Rating", "Local Currency LT|0")</f>
        <v>45336</v>
      </c>
      <c r="S330" s="10">
        <f>_xll.SNL.Clients.Office.Excel.Functions.SPG(A330, "RD_CREDIT_WATCH_OUTLOOK_DATE_GLOBAL", "Issuer Credit Rating", "Local Currency LT|0")</f>
        <v>45685</v>
      </c>
    </row>
    <row r="331" spans="1:19">
      <c r="A331" s="12" t="s">
        <v>1365</v>
      </c>
      <c r="B331" s="10">
        <f>_xll.SNL.Clients.Office.Excel.Functions.SPG(A331,"SP_IPO_DATE")</f>
        <v>40260</v>
      </c>
      <c r="C331" s="5">
        <f>_xll.SNL.Clients.Office.Excel.Functions.SPG(A331, "SP_VOLUME_AVG_WEEKLY_TO_SHARES_OUT", , "1M")</f>
        <v>15.272804465806214</v>
      </c>
      <c r="D331" s="5">
        <f>_xll.SNL.Clients.Office.Excel.Functions.SPG(A331, "SP_VOLUME_AVG_WEEKLY_TO_SHARES_OUT", , "3M")</f>
        <v>10.39531255208769</v>
      </c>
      <c r="E331" s="5">
        <f>_xll.SNL.Clients.Office.Excel.Functions.SPG(A331, "SP_VOLUME_AVG_DAILY_TO_1YR_AVG_DAILY", , "1M")</f>
        <v>212.51</v>
      </c>
      <c r="F331" s="5">
        <f>_xll.SNL.Clients.Office.Excel.Functions.SPG(A331, "SP_VOLUME_AVG_DAILY_TO_1YR_AVG_DAILY", , "3M")</f>
        <v>144.63999999999999</v>
      </c>
      <c r="G331" s="9" t="str">
        <f>_xll.SNL.Clients.Office.Excel.Functions.SPG(A331, "IQ_SECTOR")</f>
        <v>Information Technology</v>
      </c>
      <c r="H331" s="9" t="str">
        <f>_xll.SNL.Clients.Office.Excel.Functions.SPG(A331, "IQ_INDUSTRY_GROUP")</f>
        <v>Semiconductors and Semiconductor Equipment</v>
      </c>
      <c r="I331" s="9" t="str">
        <f>_xll.SNL.Clients.Office.Excel.Functions.SPG(A331, "IQ_INDUSTRY")</f>
        <v>Semiconductors and Semiconductor Equipment</v>
      </c>
      <c r="J331" s="9" t="str">
        <f>_xll.SNL.Clients.Office.Excel.Functions.SPG(A331, "IQ_PRIMARY_INDUSTRY")</f>
        <v>Semiconductors</v>
      </c>
      <c r="K331" s="9" t="str">
        <f>_xll.SNL.Clients.Office.Excel.Functions.SPG(A331, "NAICS_CODE", "Primary")</f>
        <v>334413 - Semiconductor and Related Device Manufacturing</v>
      </c>
      <c r="L331" s="9" t="str">
        <f>_xll.SNL.Clients.Office.Excel.Functions.SPG(A331, "SP_TOPICTAG")</f>
        <v>Network Backbone; Optical Infrastructure; Encryption; Process Automation; Network Security; Data Center Technology; 5G</v>
      </c>
      <c r="M331" s="5">
        <f>_xll.SNL.Clients.Office.Excel.Functions.SPG(A331, "SP_PCT_SHARES_OWNED_ALL_INSTITUTIONS")</f>
        <v>78.650000000000006</v>
      </c>
      <c r="N331" s="9" t="str">
        <f>_xll.SNL.Clients.Office.Excel.Functions.SPG(A331, "RD_CREDIT_RATING_GLOBAL", "Issuer Credit Rating", "Local Currency LT|0")</f>
        <v>B</v>
      </c>
      <c r="O331" s="9" t="str">
        <f>_xll.SNL.Clients.Office.Excel.Functions.SPG(A331, "RD_CWOL_GLOBAL", "Issuer Credit Rating", "Local Currency LT|0")</f>
        <v>Negative</v>
      </c>
      <c r="P331" s="9" t="str">
        <f>_xll.SNL.Clients.Office.Excel.Functions.SPG(A331, "RD_RATING_ACTION_GLOBAL", "Issuer Credit Rating", "Local Currency LT|0")</f>
        <v>Downgrade | CreditWatch/Outlook (09/13/2024)</v>
      </c>
      <c r="Q331" s="10">
        <f>_xll.SNL.Clients.Office.Excel.Functions.SPG(A331, "RD_LAST_REVIEW_DATE_GLOBAL", "Issuer Credit Rating", "Local Currency LT")</f>
        <v>45581</v>
      </c>
      <c r="R331" s="10">
        <f>_xll.SNL.Clients.Office.Excel.Functions.SPG(A331, "RD_CREDIT_RATING_DATE_GLOBAL", "Issuer Credit Rating", "Local Currency LT|0")</f>
        <v>45548</v>
      </c>
      <c r="S331" s="10">
        <f>_xll.SNL.Clients.Office.Excel.Functions.SPG(A331, "RD_CREDIT_WATCH_OUTLOOK_DATE_GLOBAL", "Issuer Credit Rating", "Local Currency LT|0")</f>
        <v>45548</v>
      </c>
    </row>
    <row r="332" spans="1:19">
      <c r="A332" s="12" t="s">
        <v>1366</v>
      </c>
      <c r="B332" t="str">
        <f>_xll.SNL.Clients.Office.Excel.Functions.SPG(A332,"SP_IPO_DATE")</f>
        <v/>
      </c>
      <c r="C332" s="5">
        <f>_xll.SNL.Clients.Office.Excel.Functions.SPG(A332, "SP_VOLUME_AVG_WEEKLY_TO_SHARES_OUT", , "1M")</f>
        <v>5.3327280661587348</v>
      </c>
      <c r="D332" s="5">
        <f>_xll.SNL.Clients.Office.Excel.Functions.SPG(A332, "SP_VOLUME_AVG_WEEKLY_TO_SHARES_OUT", , "3M")</f>
        <v>4.8698999863373444</v>
      </c>
      <c r="E332" s="5">
        <f>_xll.SNL.Clients.Office.Excel.Functions.SPG(A332, "SP_VOLUME_AVG_DAILY_TO_1YR_AVG_DAILY", , "1M")</f>
        <v>125.19</v>
      </c>
      <c r="F332" s="5">
        <f>_xll.SNL.Clients.Office.Excel.Functions.SPG(A332, "SP_VOLUME_AVG_DAILY_TO_1YR_AVG_DAILY", , "3M")</f>
        <v>114.33</v>
      </c>
      <c r="G332" s="9" t="str">
        <f>_xll.SNL.Clients.Office.Excel.Functions.SPG(A332, "IQ_SECTOR")</f>
        <v/>
      </c>
      <c r="H332" s="9" t="str">
        <f>_xll.SNL.Clients.Office.Excel.Functions.SPG(A332, "IQ_INDUSTRY_GROUP")</f>
        <v/>
      </c>
      <c r="I332" s="9" t="str">
        <f>_xll.SNL.Clients.Office.Excel.Functions.SPG(A332, "IQ_INDUSTRY")</f>
        <v/>
      </c>
      <c r="J332" s="9" t="str">
        <f>_xll.SNL.Clients.Office.Excel.Functions.SPG(A332, "IQ_PRIMARY_INDUSTRY")</f>
        <v/>
      </c>
      <c r="K332" s="9" t="str">
        <f>_xll.SNL.Clients.Office.Excel.Functions.SPG(A332, "NAICS_CODE", "Primary")</f>
        <v>238 - Specialty Trade Contractors</v>
      </c>
      <c r="L332" s="9" t="str">
        <f>_xll.SNL.Clients.Office.Excel.Functions.SPG(A332, "SP_TOPICTAG")</f>
        <v>Clean Energy; Energy Efficiency; Energy Management; Energy Storage; Environmental Engineering; CleanTech; Power Grid</v>
      </c>
      <c r="M332" s="5">
        <f>_xll.SNL.Clients.Office.Excel.Functions.SPG(A332, "SP_PCT_SHARES_OWNED_ALL_INSTITUTIONS")</f>
        <v>81.36</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CreditWatch/Outlook (11/06/2024)</v>
      </c>
      <c r="Q332" s="10">
        <f>_xll.SNL.Clients.Office.Excel.Functions.SPG(A332, "RD_LAST_REVIEW_DATE_GLOBAL", "Issuer Credit Rating", "Local Currency LT")</f>
        <v>45602</v>
      </c>
      <c r="R332" s="10">
        <f>_xll.SNL.Clients.Office.Excel.Functions.SPG(A332, "RD_CREDIT_RATING_DATE_GLOBAL", "Issuer Credit Rating", "Local Currency LT|0")</f>
        <v>45238</v>
      </c>
      <c r="S332" s="10">
        <f>_xll.SNL.Clients.Office.Excel.Functions.SPG(A332, "RD_CREDIT_WATCH_OUTLOOK_DATE_GLOBAL", "Issuer Credit Rating", "Local Currency LT|0")</f>
        <v>45602</v>
      </c>
    </row>
    <row r="333" spans="1:19">
      <c r="A333" s="12" t="s">
        <v>1367</v>
      </c>
      <c r="B333" s="10">
        <f>_xll.SNL.Clients.Office.Excel.Functions.SPG(A333,"SP_IPO_DATE")</f>
        <v>38540</v>
      </c>
      <c r="C333" s="5">
        <f>_xll.SNL.Clients.Office.Excel.Functions.SPG(A333, "SP_VOLUME_AVG_WEEKLY_TO_SHARES_OUT", , "1M")</f>
        <v>12.251511056121315</v>
      </c>
      <c r="D333" s="5">
        <f>_xll.SNL.Clients.Office.Excel.Functions.SPG(A333, "SP_VOLUME_AVG_WEEKLY_TO_SHARES_OUT", , "3M")</f>
        <v>11.025478014656894</v>
      </c>
      <c r="E333" s="5">
        <f>_xll.SNL.Clients.Office.Excel.Functions.SPG(A333, "SP_VOLUME_AVG_DAILY_TO_1YR_AVG_DAILY", , "1M")</f>
        <v>99.11</v>
      </c>
      <c r="F333" s="5">
        <f>_xll.SNL.Clients.Office.Excel.Functions.SPG(A333, "SP_VOLUME_AVG_DAILY_TO_1YR_AVG_DAILY", , "3M")</f>
        <v>89.19</v>
      </c>
      <c r="G333" s="9" t="str">
        <f>_xll.SNL.Clients.Office.Excel.Functions.SPG(A333, "IQ_SECTOR")</f>
        <v>Real Estate</v>
      </c>
      <c r="H333" s="9" t="str">
        <f>_xll.SNL.Clients.Office.Excel.Functions.SPG(A333, "IQ_INDUSTRY_GROUP")</f>
        <v>Equity Real Estate Investment Trusts (REITs)</v>
      </c>
      <c r="I333" s="9" t="str">
        <f>_xll.SNL.Clients.Office.Excel.Functions.SPG(A333, "IQ_INDUSTRY")</f>
        <v>Health Care REITs</v>
      </c>
      <c r="J333" s="9" t="str">
        <f>_xll.SNL.Clients.Office.Excel.Functions.SPG(A333, "IQ_PRIMARY_INDUSTRY")</f>
        <v>Health Care REITs</v>
      </c>
      <c r="K333" s="9" t="str">
        <f>_xll.SNL.Clients.Office.Excel.Functions.SPG(A333, "NAICS_CODE", "Primary")</f>
        <v>531110 - Lessors of Residential Buildings and Dwellings</v>
      </c>
      <c r="L333" s="9" t="str">
        <f>_xll.SNL.Clients.Office.Excel.Functions.SPG(A333, "SP_TOPICTAG")</f>
        <v/>
      </c>
      <c r="M333" s="5">
        <f>_xll.SNL.Clients.Office.Excel.Functions.SPG(A333, "SP_PCT_SHARES_OWNED_ALL_INSTITUTIONS")</f>
        <v>65.489999999999995</v>
      </c>
      <c r="N333" s="9" t="str">
        <f>_xll.SNL.Clients.Office.Excel.Functions.SPG(A333, "RD_CREDIT_RATING_GLOBAL", "Issuer Credit Rating", "Local Currency LT|0")</f>
        <v>CCC+</v>
      </c>
      <c r="O333" s="9" t="str">
        <f>_xll.SNL.Clients.Office.Excel.Functions.SPG(A333, "RD_CWOL_GLOBAL", "Issuer Credit Rating", "Local Currency LT|0")</f>
        <v>Negative</v>
      </c>
      <c r="P333" s="9" t="str">
        <f>_xll.SNL.Clients.Office.Excel.Functions.SPG(A333, "RD_RATING_ACTION_GLOBAL", "Issuer Credit Rating", "Local Currency LT|0")</f>
        <v>Downgrade | CreditWatch/Outlook (11/21/2024)</v>
      </c>
      <c r="Q333" s="10">
        <f>_xll.SNL.Clients.Office.Excel.Functions.SPG(A333, "RD_LAST_REVIEW_DATE_GLOBAL", "Issuer Credit Rating", "Local Currency LT")</f>
        <v>45617</v>
      </c>
      <c r="R333" s="10">
        <f>_xll.SNL.Clients.Office.Excel.Functions.SPG(A333, "RD_CREDIT_RATING_DATE_GLOBAL", "Issuer Credit Rating", "Local Currency LT|0")</f>
        <v>45617</v>
      </c>
      <c r="S333" s="10">
        <f>_xll.SNL.Clients.Office.Excel.Functions.SPG(A333, "RD_CREDIT_WATCH_OUTLOOK_DATE_GLOBAL", "Issuer Credit Rating", "Local Currency LT|0")</f>
        <v>45617</v>
      </c>
    </row>
    <row r="334" spans="1:19">
      <c r="A334" s="12" t="s">
        <v>1368</v>
      </c>
      <c r="B334" s="10">
        <f>_xll.SNL.Clients.Office.Excel.Functions.SPG(A334,"SP_IPO_DATE")</f>
        <v>31371</v>
      </c>
      <c r="C334" s="5">
        <f>_xll.SNL.Clients.Office.Excel.Functions.SPG(A334, "SP_VOLUME_AVG_WEEKLY_TO_SHARES_OUT", , "1M")</f>
        <v>10.789829146876494</v>
      </c>
      <c r="D334" s="5">
        <f>_xll.SNL.Clients.Office.Excel.Functions.SPG(A334, "SP_VOLUME_AVG_WEEKLY_TO_SHARES_OUT", , "3M")</f>
        <v>5.3671437532253368</v>
      </c>
      <c r="E334" s="5">
        <f>_xll.SNL.Clients.Office.Excel.Functions.SPG(A334, "SP_VOLUME_AVG_DAILY_TO_1YR_AVG_DAILY", , "1M")</f>
        <v>358.59</v>
      </c>
      <c r="F334" s="5">
        <f>_xll.SNL.Clients.Office.Excel.Functions.SPG(A334, "SP_VOLUME_AVG_DAILY_TO_1YR_AVG_DAILY", , "3M")</f>
        <v>178.37</v>
      </c>
      <c r="G334" s="9" t="str">
        <f>_xll.SNL.Clients.Office.Excel.Functions.SPG(A334, "IQ_SECTOR")</f>
        <v>Financials</v>
      </c>
      <c r="H334" s="9" t="str">
        <f>_xll.SNL.Clients.Office.Excel.Functions.SPG(A334, "IQ_INDUSTRY_GROUP")</f>
        <v>Insurance</v>
      </c>
      <c r="I334" s="9" t="str">
        <f>_xll.SNL.Clients.Office.Excel.Functions.SPG(A334, "IQ_INDUSTRY")</f>
        <v>Insurance</v>
      </c>
      <c r="J334" s="9" t="str">
        <f>_xll.SNL.Clients.Office.Excel.Functions.SPG(A334, "IQ_PRIMARY_INDUSTRY")</f>
        <v>Property and Casualty Insurance</v>
      </c>
      <c r="K334" s="9" t="str">
        <f>_xll.SNL.Clients.Office.Excel.Functions.SPG(A334, "NAICS_CODE", "Primary")</f>
        <v>524126 - Direct Property and Casualty Insurance Carriers</v>
      </c>
      <c r="L334" s="9" t="str">
        <f>_xll.SNL.Clients.Office.Excel.Functions.SPG(A334, "SP_TOPICTAG")</f>
        <v/>
      </c>
      <c r="M334" s="5">
        <f>_xll.SNL.Clients.Office.Excel.Functions.SPG(A334, "SP_PCT_SHARES_OWNED_ALL_INSTITUTIONS")</f>
        <v>43.28</v>
      </c>
      <c r="N334" s="9" t="str">
        <f>_xll.SNL.Clients.Office.Excel.Functions.SPG(A334, "RD_CREDIT_RATING_GLOBAL", "Issuer Credit Rating", "Local Currency LT|0")</f>
        <v>NR</v>
      </c>
      <c r="O334" s="9" t="str">
        <f>_xll.SNL.Clients.Office.Excel.Functions.SPG(A334, "RD_CWOL_GLOBAL", "Issuer Credit Rating", "Local Currency LT|0")</f>
        <v>NR</v>
      </c>
      <c r="P334" s="9" t="str">
        <f>_xll.SNL.Clients.Office.Excel.Functions.SPG(A334, "RD_RATING_ACTION_GLOBAL", "Issuer Credit Rating", "Local Currency LT|0")</f>
        <v>Not Rated | CreditWatch/Outlook (05/10/2012)</v>
      </c>
      <c r="Q334" s="10" t="str">
        <f>_xll.SNL.Clients.Office.Excel.Functions.SPG(A334, "RD_LAST_REVIEW_DATE_GLOBAL", "Issuer Credit Rating", "Local Currency LT")</f>
        <v/>
      </c>
      <c r="R334" s="10">
        <f>_xll.SNL.Clients.Office.Excel.Functions.SPG(A334, "RD_CREDIT_RATING_DATE_GLOBAL", "Issuer Credit Rating", "Local Currency LT|0")</f>
        <v>41039</v>
      </c>
      <c r="S334" s="10">
        <f>_xll.SNL.Clients.Office.Excel.Functions.SPG(A334, "RD_CREDIT_WATCH_OUTLOOK_DATE_GLOBAL", "Issuer Credit Rating", "Local Currency LT|0")</f>
        <v>41039</v>
      </c>
    </row>
    <row r="335" spans="1:19">
      <c r="A335" s="12" t="s">
        <v>1369</v>
      </c>
      <c r="B335" s="10">
        <f>_xll.SNL.Clients.Office.Excel.Functions.SPG(A335,"SP_IPO_DATE")</f>
        <v>35824</v>
      </c>
      <c r="C335" s="5">
        <f>_xll.SNL.Clients.Office.Excel.Functions.SPG(A335, "SP_VOLUME_AVG_WEEKLY_TO_SHARES_OUT", , "1M")</f>
        <v>4.8045530637800082</v>
      </c>
      <c r="D335" s="5">
        <f>_xll.SNL.Clients.Office.Excel.Functions.SPG(A335, "SP_VOLUME_AVG_WEEKLY_TO_SHARES_OUT", , "3M")</f>
        <v>4.3705800508114887</v>
      </c>
      <c r="E335" s="5">
        <f>_xll.SNL.Clients.Office.Excel.Functions.SPG(A335, "SP_VOLUME_AVG_DAILY_TO_1YR_AVG_DAILY", , "1M")</f>
        <v>100.77</v>
      </c>
      <c r="F335" s="5">
        <f>_xll.SNL.Clients.Office.Excel.Functions.SPG(A335, "SP_VOLUME_AVG_DAILY_TO_1YR_AVG_DAILY", , "3M")</f>
        <v>91.67</v>
      </c>
      <c r="G335" s="9" t="str">
        <f>_xll.SNL.Clients.Office.Excel.Functions.SPG(A335, "IQ_SECTOR")</f>
        <v>Industrials</v>
      </c>
      <c r="H335" s="9" t="str">
        <f>_xll.SNL.Clients.Office.Excel.Functions.SPG(A335, "IQ_INDUSTRY_GROUP")</f>
        <v>Capital Goods</v>
      </c>
      <c r="I335" s="9" t="str">
        <f>_xll.SNL.Clients.Office.Excel.Functions.SPG(A335, "IQ_INDUSTRY")</f>
        <v>Aerospace and Defense</v>
      </c>
      <c r="J335" s="9" t="str">
        <f>_xll.SNL.Clients.Office.Excel.Functions.SPG(A335, "IQ_PRIMARY_INDUSTRY")</f>
        <v>Aerospace and Defense</v>
      </c>
      <c r="K335" s="9" t="str">
        <f>_xll.SNL.Clients.Office.Excel.Functions.SPG(A335, "NAICS_CODE", "Primary")</f>
        <v>33441 - Semiconductor and Other Electronic Component Manufacturing</v>
      </c>
      <c r="L335" s="9" t="str">
        <f>_xll.SNL.Clients.Office.Excel.Functions.SPG(A335, "SP_TOPICTAG")</f>
        <v>Computer Vision; Industrial Automation; Simulation; Encryption; Data Protection; Network Security</v>
      </c>
      <c r="M335" s="5">
        <f>_xll.SNL.Clients.Office.Excel.Functions.SPG(A335, "SP_PCT_SHARES_OWNED_ALL_INSTITUTIONS")</f>
        <v>96.21</v>
      </c>
      <c r="N335" s="9" t="str">
        <f>_xll.SNL.Clients.Office.Excel.Functions.SPG(A335, "RD_CREDIT_RATING_GLOBAL", "Issuer Credit Rating", "Local Currency LT|0")</f>
        <v/>
      </c>
      <c r="O335" s="9" t="str">
        <f>_xll.SNL.Clients.Office.Excel.Functions.SPG(A335, "RD_CWOL_GLOBAL", "Issuer Credit Rating", "Local Currency LT|0")</f>
        <v/>
      </c>
      <c r="P335" s="9" t="str">
        <f>_xll.SNL.Clients.Office.Excel.Functions.SPG(A335, "RD_RATING_ACTION_GLOBAL", "Issuer Credit Rating", "Local Currency LT|0")</f>
        <v/>
      </c>
      <c r="Q335" s="10" t="str">
        <f>_xll.SNL.Clients.Office.Excel.Functions.SPG(A335, "RD_LAST_REVIEW_DATE_GLOBAL", "Issuer Credit Rating", "Local Currency LT")</f>
        <v/>
      </c>
      <c r="R335" s="10" t="str">
        <f>_xll.SNL.Clients.Office.Excel.Functions.SPG(A335, "RD_CREDIT_RATING_DATE_GLOBAL", "Issuer Credit Rating", "Local Currency LT|0")</f>
        <v/>
      </c>
      <c r="S335" s="10" t="str">
        <f>_xll.SNL.Clients.Office.Excel.Functions.SPG(A335, "RD_CREDIT_WATCH_OUTLOOK_DATE_GLOBAL", "Issuer Credit Rating", "Local Currency LT|0")</f>
        <v/>
      </c>
    </row>
    <row r="336" spans="1:19">
      <c r="A336" s="12" t="s">
        <v>1370</v>
      </c>
      <c r="B336" t="str">
        <f>_xll.SNL.Clients.Office.Excel.Functions.SPG(A336,"SP_IPO_DATE")</f>
        <v/>
      </c>
      <c r="C336" s="5">
        <f>_xll.SNL.Clients.Office.Excel.Functions.SPG(A336, "SP_VOLUME_AVG_WEEKLY_TO_SHARES_OUT", , "1M")</f>
        <v>4.5683455058797211</v>
      </c>
      <c r="D336" s="5">
        <f>_xll.SNL.Clients.Office.Excel.Functions.SPG(A336, "SP_VOLUME_AVG_WEEKLY_TO_SHARES_OUT", , "3M")</f>
        <v>3.982460902133298</v>
      </c>
      <c r="E336" s="5">
        <f>_xll.SNL.Clients.Office.Excel.Functions.SPG(A336, "SP_VOLUME_AVG_DAILY_TO_1YR_AVG_DAILY", , "1M")</f>
        <v>126.07</v>
      </c>
      <c r="F336" s="5">
        <f>_xll.SNL.Clients.Office.Excel.Functions.SPG(A336, "SP_VOLUME_AVG_DAILY_TO_1YR_AVG_DAILY", , "3M")</f>
        <v>109.9</v>
      </c>
      <c r="G336" s="9" t="str">
        <f>_xll.SNL.Clients.Office.Excel.Functions.SPG(A336, "IQ_SECTOR")</f>
        <v>Health Care</v>
      </c>
      <c r="H336" s="9" t="str">
        <f>_xll.SNL.Clients.Office.Excel.Functions.SPG(A336, "IQ_INDUSTRY_GROUP")</f>
        <v>Health Care Equipment and Services</v>
      </c>
      <c r="I336" s="9" t="str">
        <f>_xll.SNL.Clients.Office.Excel.Functions.SPG(A336, "IQ_INDUSTRY")</f>
        <v>Health Care Equipment and Supplies</v>
      </c>
      <c r="J336" s="9" t="str">
        <f>_xll.SNL.Clients.Office.Excel.Functions.SPG(A336, "IQ_PRIMARY_INDUSTRY")</f>
        <v>Health Care Supplies</v>
      </c>
      <c r="K336" s="9" t="str">
        <f>_xll.SNL.Clients.Office.Excel.Functions.SPG(A336, "NAICS_CODE", "Primary")</f>
        <v>339113 - Surgical Appliance and Supplies Manufacturing</v>
      </c>
      <c r="L336" s="9" t="str">
        <f>_xll.SNL.Clients.Office.Excel.Functions.SPG(A336, "SP_TOPICTAG")</f>
        <v>Health Diagnostics; Sensors; Cardiovascular; Gastroenterology; Nephrology; Oncology; Surgery</v>
      </c>
      <c r="M336" s="5">
        <f>_xll.SNL.Clients.Office.Excel.Functions.SPG(A336, "SP_PCT_SHARES_OWNED_ALL_INSTITUTIONS")</f>
        <v>104.36</v>
      </c>
      <c r="N336" s="9" t="str">
        <f>_xll.SNL.Clients.Office.Excel.Functions.SPG(A336, "RD_CREDIT_RATING_GLOBAL", "Issuer Credit Rating", "Local Currency LT|0")</f>
        <v/>
      </c>
      <c r="O336" s="9" t="str">
        <f>_xll.SNL.Clients.Office.Excel.Functions.SPG(A336, "RD_CWOL_GLOBAL", "Issuer Credit Rating", "Local Currency LT|0")</f>
        <v/>
      </c>
      <c r="P336" s="9" t="str">
        <f>_xll.SNL.Clients.Office.Excel.Functions.SPG(A336, "RD_RATING_ACTION_GLOBAL", "Issuer Credit Rating", "Local Currency LT|0")</f>
        <v/>
      </c>
      <c r="Q336" s="10" t="str">
        <f>_xll.SNL.Clients.Office.Excel.Functions.SPG(A336, "RD_LAST_REVIEW_DATE_GLOBAL", "Issuer Credit Rating", "Local Currency LT")</f>
        <v/>
      </c>
      <c r="R336" s="10" t="str">
        <f>_xll.SNL.Clients.Office.Excel.Functions.SPG(A336, "RD_CREDIT_RATING_DATE_GLOBAL", "Issuer Credit Rating", "Local Currency LT|0")</f>
        <v/>
      </c>
      <c r="S336" s="10" t="str">
        <f>_xll.SNL.Clients.Office.Excel.Functions.SPG(A336, "RD_CREDIT_WATCH_OUTLOOK_DATE_GLOBAL", "Issuer Credit Rating", "Local Currency LT|0")</f>
        <v/>
      </c>
    </row>
    <row r="337" spans="1:19">
      <c r="A337" s="12" t="s">
        <v>1371</v>
      </c>
      <c r="B337" t="str">
        <f>_xll.SNL.Clients.Office.Excel.Functions.SPG(A337,"SP_IPO_DATE")</f>
        <v/>
      </c>
      <c r="C337" s="5">
        <f>_xll.SNL.Clients.Office.Excel.Functions.SPG(A337, "SP_VOLUME_AVG_WEEKLY_TO_SHARES_OUT", , "1M")</f>
        <v>6.8379405206890977</v>
      </c>
      <c r="D337" s="5">
        <f>_xll.SNL.Clients.Office.Excel.Functions.SPG(A337, "SP_VOLUME_AVG_WEEKLY_TO_SHARES_OUT", , "3M")</f>
        <v>6.4511905593216152</v>
      </c>
      <c r="E337" s="5">
        <f>_xll.SNL.Clients.Office.Excel.Functions.SPG(A337, "SP_VOLUME_AVG_DAILY_TO_1YR_AVG_DAILY", , "1M")</f>
        <v>114.15</v>
      </c>
      <c r="F337" s="5">
        <f>_xll.SNL.Clients.Office.Excel.Functions.SPG(A337, "SP_VOLUME_AVG_DAILY_TO_1YR_AVG_DAILY", , "3M")</f>
        <v>107.7</v>
      </c>
      <c r="G337" s="9" t="str">
        <f>_xll.SNL.Clients.Office.Excel.Functions.SPG(A337, "IQ_SECTOR")</f>
        <v>Consumer Discretionary</v>
      </c>
      <c r="H337" s="9" t="str">
        <f>_xll.SNL.Clients.Office.Excel.Functions.SPG(A337, "IQ_INDUSTRY_GROUP")</f>
        <v>Consumer Durables and Apparel</v>
      </c>
      <c r="I337" s="9" t="str">
        <f>_xll.SNL.Clients.Office.Excel.Functions.SPG(A337, "IQ_INDUSTRY")</f>
        <v>Household Durables</v>
      </c>
      <c r="J337" s="9" t="str">
        <f>_xll.SNL.Clients.Office.Excel.Functions.SPG(A337, "IQ_PRIMARY_INDUSTRY")</f>
        <v>Homebuilding</v>
      </c>
      <c r="K337" s="9" t="str">
        <f>_xll.SNL.Clients.Office.Excel.Functions.SPG(A337, "NAICS_CODE", "Primary")</f>
        <v>23611 - Residential Building Construction</v>
      </c>
      <c r="L337" s="9" t="str">
        <f>_xll.SNL.Clients.Office.Excel.Functions.SPG(A337, "SP_TOPICTAG")</f>
        <v>Home Improvement; Smart Building</v>
      </c>
      <c r="M337" s="5">
        <f>_xll.SNL.Clients.Office.Excel.Functions.SPG(A337, "SP_PCT_SHARES_OWNED_ALL_INSTITUTIONS")</f>
        <v>102.07</v>
      </c>
      <c r="N337" s="9" t="str">
        <f>_xll.SNL.Clients.Office.Excel.Functions.SPG(A337, "RD_CREDIT_RATING_GLOBAL", "Issuer Credit Rating", "Local Currency LT|0")</f>
        <v>BBB-</v>
      </c>
      <c r="O337" s="9" t="str">
        <f>_xll.SNL.Clients.Office.Excel.Functions.SPG(A337, "RD_CWOL_GLOBAL", "Issuer Credit Rating", "Local Currency LT|0")</f>
        <v>Stable</v>
      </c>
      <c r="P337" s="9" t="str">
        <f>_xll.SNL.Clients.Office.Excel.Functions.SPG(A337, "RD_RATING_ACTION_GLOBAL", "Issuer Credit Rating", "Local Currency LT|0")</f>
        <v>Upgrade | CreditWatch/Outlook (07/27/2023)</v>
      </c>
      <c r="Q337" s="10">
        <f>_xll.SNL.Clients.Office.Excel.Functions.SPG(A337, "RD_LAST_REVIEW_DATE_GLOBAL", "Issuer Credit Rating", "Local Currency LT")</f>
        <v>45441</v>
      </c>
      <c r="R337" s="10">
        <f>_xll.SNL.Clients.Office.Excel.Functions.SPG(A337, "RD_CREDIT_RATING_DATE_GLOBAL", "Issuer Credit Rating", "Local Currency LT|0")</f>
        <v>45134</v>
      </c>
      <c r="S337" s="10">
        <f>_xll.SNL.Clients.Office.Excel.Functions.SPG(A337, "RD_CREDIT_WATCH_OUTLOOK_DATE_GLOBAL", "Issuer Credit Rating", "Local Currency LT|0")</f>
        <v>45134</v>
      </c>
    </row>
    <row r="338" spans="1:19">
      <c r="A338" s="12" t="s">
        <v>1372</v>
      </c>
      <c r="B338" t="str">
        <f>_xll.SNL.Clients.Office.Excel.Functions.SPG(A338,"SP_IPO_DATE")</f>
        <v/>
      </c>
      <c r="C338" s="5">
        <f>_xll.SNL.Clients.Office.Excel.Functions.SPG(A338, "SP_VOLUME_AVG_WEEKLY_TO_SHARES_OUT", , "1M")</f>
        <v>3.2897378954979373</v>
      </c>
      <c r="D338" s="5">
        <f>_xll.SNL.Clients.Office.Excel.Functions.SPG(A338, "SP_VOLUME_AVG_WEEKLY_TO_SHARES_OUT", , "3M")</f>
        <v>3.5705875222184282</v>
      </c>
      <c r="E338" s="5">
        <f>_xll.SNL.Clients.Office.Excel.Functions.SPG(A338, "SP_VOLUME_AVG_DAILY_TO_1YR_AVG_DAILY", , "1M")</f>
        <v>92.46</v>
      </c>
      <c r="F338" s="5">
        <f>_xll.SNL.Clients.Office.Excel.Functions.SPG(A338, "SP_VOLUME_AVG_DAILY_TO_1YR_AVG_DAILY", , "3M")</f>
        <v>100.35</v>
      </c>
      <c r="G338" s="9" t="str">
        <f>_xll.SNL.Clients.Office.Excel.Functions.SPG(A338, "IQ_SECTOR")</f>
        <v>Health Care</v>
      </c>
      <c r="H338" s="9" t="str">
        <f>_xll.SNL.Clients.Office.Excel.Functions.SPG(A338, "IQ_INDUSTRY_GROUP")</f>
        <v>Pharmaceuticals, Biotechnology and Life Sciences</v>
      </c>
      <c r="I338" s="9" t="str">
        <f>_xll.SNL.Clients.Office.Excel.Functions.SPG(A338, "IQ_INDUSTRY")</f>
        <v>Life Sciences Tools and Services</v>
      </c>
      <c r="J338" s="9" t="str">
        <f>_xll.SNL.Clients.Office.Excel.Functions.SPG(A338, "IQ_PRIMARY_INDUSTRY")</f>
        <v>Life Sciences Tools and Services</v>
      </c>
      <c r="K338" s="9" t="str">
        <f>_xll.SNL.Clients.Office.Excel.Functions.SPG(A338, "NAICS_CODE", "Primary")</f>
        <v>339112 - Surgical and Medical Instrument Manufacturing</v>
      </c>
      <c r="L338" s="9" t="str">
        <f>_xll.SNL.Clients.Office.Excel.Functions.SPG(A338, "SP_TOPICTAG")</f>
        <v>Health Diagnostics; Industrial Automation; Sensors; Genetics; Process Automation; Artificial Intelligence; Oncology</v>
      </c>
      <c r="M338" s="5">
        <f>_xll.SNL.Clients.Office.Excel.Functions.SPG(A338, "SP_PCT_SHARES_OWNED_ALL_INSTITUTIONS")</f>
        <v>91.21</v>
      </c>
      <c r="N338" s="9" t="str">
        <f>_xll.SNL.Clients.Office.Excel.Functions.SPG(A338, "RD_CREDIT_RATING_GLOBAL", "Issuer Credit Rating", "Local Currency LT|0")</f>
        <v/>
      </c>
      <c r="O338" s="9" t="str">
        <f>_xll.SNL.Clients.Office.Excel.Functions.SPG(A338, "RD_CWOL_GLOBAL", "Issuer Credit Rating", "Local Currency LT|0")</f>
        <v/>
      </c>
      <c r="P338" s="9" t="str">
        <f>_xll.SNL.Clients.Office.Excel.Functions.SPG(A338, "RD_RATING_ACTION_GLOBAL", "Issuer Credit Rating", "Local Currency LT|0")</f>
        <v/>
      </c>
      <c r="Q338" s="10" t="str">
        <f>_xll.SNL.Clients.Office.Excel.Functions.SPG(A338, "RD_LAST_REVIEW_DATE_GLOBAL", "Issuer Credit Rating", "Local Currency LT")</f>
        <v/>
      </c>
      <c r="R338" s="10" t="str">
        <f>_xll.SNL.Clients.Office.Excel.Functions.SPG(A338, "RD_CREDIT_RATING_DATE_GLOBAL", "Issuer Credit Rating", "Local Currency LT|0")</f>
        <v/>
      </c>
      <c r="S338" s="10" t="str">
        <f>_xll.SNL.Clients.Office.Excel.Functions.SPG(A338, "RD_CREDIT_WATCH_OUTLOOK_DATE_GLOBAL", "Issuer Credit Rating", "Local Currency LT|0")</f>
        <v/>
      </c>
    </row>
    <row r="339" spans="1:19">
      <c r="A339" s="12" t="s">
        <v>1373</v>
      </c>
      <c r="B339" t="str">
        <f>_xll.SNL.Clients.Office.Excel.Functions.SPG(A339,"SP_IPO_DATE")</f>
        <v/>
      </c>
      <c r="C339" s="5">
        <f>_xll.SNL.Clients.Office.Excel.Functions.SPG(A339, "SP_VOLUME_AVG_WEEKLY_TO_SHARES_OUT", , "1M")</f>
        <v>3.9939817716042341</v>
      </c>
      <c r="D339" s="5">
        <f>_xll.SNL.Clients.Office.Excel.Functions.SPG(A339, "SP_VOLUME_AVG_WEEKLY_TO_SHARES_OUT", , "3M")</f>
        <v>5.3714121185090109</v>
      </c>
      <c r="E339" s="5">
        <f>_xll.SNL.Clients.Office.Excel.Functions.SPG(A339, "SP_VOLUME_AVG_DAILY_TO_1YR_AVG_DAILY", , "1M")</f>
        <v>101.1</v>
      </c>
      <c r="F339" s="5">
        <f>_xll.SNL.Clients.Office.Excel.Functions.SPG(A339, "SP_VOLUME_AVG_DAILY_TO_1YR_AVG_DAILY", , "3M")</f>
        <v>135.97</v>
      </c>
      <c r="G339" s="9" t="str">
        <f>_xll.SNL.Clients.Office.Excel.Functions.SPG(A339, "IQ_SECTOR")</f>
        <v>Materials</v>
      </c>
      <c r="H339" s="9" t="str">
        <f>_xll.SNL.Clients.Office.Excel.Functions.SPG(A339, "IQ_INDUSTRY_GROUP")</f>
        <v>Materials</v>
      </c>
      <c r="I339" s="9" t="str">
        <f>_xll.SNL.Clients.Office.Excel.Functions.SPG(A339, "IQ_INDUSTRY")</f>
        <v>Metals and Mining</v>
      </c>
      <c r="J339" s="9" t="str">
        <f>_xll.SNL.Clients.Office.Excel.Functions.SPG(A339, "IQ_PRIMARY_INDUSTRY")</f>
        <v>Steel</v>
      </c>
      <c r="K339" s="9" t="str">
        <f>_xll.SNL.Clients.Office.Excel.Functions.SPG(A339, "NAICS_CODE", "Primary")</f>
        <v>3312 - Steel Product Manufacturing from Purchased Steel</v>
      </c>
      <c r="L339" s="9" t="str">
        <f>_xll.SNL.Clients.Office.Excel.Functions.SPG(A339, "SP_TOPICTAG")</f>
        <v/>
      </c>
      <c r="M339" s="5">
        <f>_xll.SNL.Clients.Office.Excel.Functions.SPG(A339, "SP_PCT_SHARES_OWNED_ALL_INSTITUTIONS")</f>
        <v>80.010000000000005</v>
      </c>
      <c r="N339" s="9" t="str">
        <f>_xll.SNL.Clients.Office.Excel.Functions.SPG(A339, "RD_CREDIT_RATING_GLOBAL", "Issuer Credit Rating", "Local Currency LT|0")</f>
        <v/>
      </c>
      <c r="O339" s="9" t="str">
        <f>_xll.SNL.Clients.Office.Excel.Functions.SPG(A339, "RD_CWOL_GLOBAL", "Issuer Credit Rating", "Local Currency LT|0")</f>
        <v/>
      </c>
      <c r="P339" s="9" t="str">
        <f>_xll.SNL.Clients.Office.Excel.Functions.SPG(A339, "RD_RATING_ACTION_GLOBAL", "Issuer Credit Rating", "Local Currency LT|0")</f>
        <v/>
      </c>
      <c r="Q339" s="10" t="str">
        <f>_xll.SNL.Clients.Office.Excel.Functions.SPG(A339, "RD_LAST_REVIEW_DATE_GLOBAL", "Issuer Credit Rating", "Local Currency LT")</f>
        <v/>
      </c>
      <c r="R339" s="10" t="str">
        <f>_xll.SNL.Clients.Office.Excel.Functions.SPG(A339, "RD_CREDIT_RATING_DATE_GLOBAL", "Issuer Credit Rating", "Local Currency LT|0")</f>
        <v/>
      </c>
      <c r="S339" s="10" t="str">
        <f>_xll.SNL.Clients.Office.Excel.Functions.SPG(A339, "RD_CREDIT_WATCH_OUTLOOK_DATE_GLOBAL", "Issuer Credit Rating", "Local Currency LT|0")</f>
        <v/>
      </c>
    </row>
    <row r="340" spans="1:19">
      <c r="A340" s="12" t="s">
        <v>1374</v>
      </c>
      <c r="B340" t="str">
        <f>_xll.SNL.Clients.Office.Excel.Functions.SPG(A340,"SP_IPO_DATE")</f>
        <v/>
      </c>
      <c r="C340" s="5">
        <f>_xll.SNL.Clients.Office.Excel.Functions.SPG(A340, "SP_VOLUME_AVG_WEEKLY_TO_SHARES_OUT", , "1M")</f>
        <v>2.8895305698646792</v>
      </c>
      <c r="D340" s="5">
        <f>_xll.SNL.Clients.Office.Excel.Functions.SPG(A340, "SP_VOLUME_AVG_WEEKLY_TO_SHARES_OUT", , "3M")</f>
        <v>2.477937445979367</v>
      </c>
      <c r="E340" s="5">
        <f>_xll.SNL.Clients.Office.Excel.Functions.SPG(A340, "SP_VOLUME_AVG_DAILY_TO_1YR_AVG_DAILY", , "1M")</f>
        <v>98.3</v>
      </c>
      <c r="F340" s="5">
        <f>_xll.SNL.Clients.Office.Excel.Functions.SPG(A340, "SP_VOLUME_AVG_DAILY_TO_1YR_AVG_DAILY", , "3M")</f>
        <v>84.3</v>
      </c>
      <c r="G340" s="9" t="str">
        <f>_xll.SNL.Clients.Office.Excel.Functions.SPG(A340, "IQ_SECTOR")</f>
        <v>Utilities</v>
      </c>
      <c r="H340" s="9" t="str">
        <f>_xll.SNL.Clients.Office.Excel.Functions.SPG(A340, "IQ_INDUSTRY_GROUP")</f>
        <v>Utilities</v>
      </c>
      <c r="I340" s="9" t="str">
        <f>_xll.SNL.Clients.Office.Excel.Functions.SPG(A340, "IQ_INDUSTRY")</f>
        <v>Electric Utilities</v>
      </c>
      <c r="J340" s="9" t="str">
        <f>_xll.SNL.Clients.Office.Excel.Functions.SPG(A340, "IQ_PRIMARY_INDUSTRY")</f>
        <v>Electric Utilities</v>
      </c>
      <c r="K340" s="9" t="str">
        <f>_xll.SNL.Clients.Office.Excel.Functions.SPG(A340, "NAICS_CODE", "Primary")</f>
        <v>2211 - Electric Power Generation, Transmission and Distribution</v>
      </c>
      <c r="L340" s="9" t="str">
        <f>_xll.SNL.Clients.Office.Excel.Functions.SPG(A340, "SP_TOPICTAG")</f>
        <v>Clean Energy; Energy Efficiency; Energy Management; Energy Storage; Smart Energy; Power Grid</v>
      </c>
      <c r="M340" s="5">
        <f>_xll.SNL.Clients.Office.Excel.Functions.SPG(A340, "SP_PCT_SHARES_OWNED_ALL_INSTITUTIONS")</f>
        <v>61.94</v>
      </c>
      <c r="N340" s="9" t="str">
        <f>_xll.SNL.Clients.Office.Excel.Functions.SPG(A340, "RD_CREDIT_RATING_GLOBAL", "Issuer Credit Rating", "Local Currency LT|0")</f>
        <v/>
      </c>
      <c r="O340" s="9" t="str">
        <f>_xll.SNL.Clients.Office.Excel.Functions.SPG(A340, "RD_CWOL_GLOBAL", "Issuer Credit Rating", "Local Currency LT|0")</f>
        <v/>
      </c>
      <c r="P340" s="9" t="str">
        <f>_xll.SNL.Clients.Office.Excel.Functions.SPG(A340, "RD_RATING_ACTION_GLOBAL", "Issuer Credit Rating", "Local Currency LT|0")</f>
        <v/>
      </c>
      <c r="Q340" s="10" t="str">
        <f>_xll.SNL.Clients.Office.Excel.Functions.SPG(A340, "RD_LAST_REVIEW_DATE_GLOBAL", "Issuer Credit Rating", "Local Currency LT")</f>
        <v/>
      </c>
      <c r="R340" s="10" t="str">
        <f>_xll.SNL.Clients.Office.Excel.Functions.SPG(A340, "RD_CREDIT_RATING_DATE_GLOBAL", "Issuer Credit Rating", "Local Currency LT|0")</f>
        <v/>
      </c>
      <c r="S340" s="10" t="str">
        <f>_xll.SNL.Clients.Office.Excel.Functions.SPG(A340, "RD_CREDIT_WATCH_OUTLOOK_DATE_GLOBAL", "Issuer Credit Rating", "Local Currency LT|0")</f>
        <v/>
      </c>
    </row>
    <row r="341" spans="1:19">
      <c r="A341" s="12" t="s">
        <v>1375</v>
      </c>
      <c r="B341" t="str">
        <f>_xll.SNL.Clients.Office.Excel.Functions.SPG(A341,"SP_IPO_DATE")</f>
        <v/>
      </c>
      <c r="C341" s="5">
        <f>_xll.SNL.Clients.Office.Excel.Functions.SPG(A341, "SP_VOLUME_AVG_WEEKLY_TO_SHARES_OUT", , "1M")</f>
        <v>7.7380301919611139</v>
      </c>
      <c r="D341" s="5">
        <f>_xll.SNL.Clients.Office.Excel.Functions.SPG(A341, "SP_VOLUME_AVG_WEEKLY_TO_SHARES_OUT", , "3M")</f>
        <v>9.130090092352166</v>
      </c>
      <c r="E341" s="5">
        <f>_xll.SNL.Clients.Office.Excel.Functions.SPG(A341, "SP_VOLUME_AVG_DAILY_TO_1YR_AVG_DAILY", , "1M")</f>
        <v>119.1</v>
      </c>
      <c r="F341" s="5">
        <f>_xll.SNL.Clients.Office.Excel.Functions.SPG(A341, "SP_VOLUME_AVG_DAILY_TO_1YR_AVG_DAILY", , "3M")</f>
        <v>140.53</v>
      </c>
      <c r="G341" s="9" t="str">
        <f>_xll.SNL.Clients.Office.Excel.Functions.SPG(A341, "IQ_SECTOR")</f>
        <v>Consumer Staples</v>
      </c>
      <c r="H341" s="9" t="str">
        <f>_xll.SNL.Clients.Office.Excel.Functions.SPG(A341, "IQ_INDUSTRY_GROUP")</f>
        <v>Food, Beverage and Tobacco</v>
      </c>
      <c r="I341" s="9" t="str">
        <f>_xll.SNL.Clients.Office.Excel.Functions.SPG(A341, "IQ_INDUSTRY")</f>
        <v>Beverages</v>
      </c>
      <c r="J341" s="9" t="str">
        <f>_xll.SNL.Clients.Office.Excel.Functions.SPG(A341, "IQ_PRIMARY_INDUSTRY")</f>
        <v>Distillers and Vintners</v>
      </c>
      <c r="K341" s="9" t="str">
        <f>_xll.SNL.Clients.Office.Excel.Functions.SPG(A341, "NAICS_CODE", "Primary")</f>
        <v>312140 - Distilleries</v>
      </c>
      <c r="L341" s="9" t="str">
        <f>_xll.SNL.Clients.Office.Excel.Functions.SPG(A341, "SP_TOPICTAG")</f>
        <v>Animal Feed; Distillery; Organic; Alternative Protein</v>
      </c>
      <c r="M341" s="5">
        <f>_xll.SNL.Clients.Office.Excel.Functions.SPG(A341, "SP_PCT_SHARES_OWNED_ALL_INSTITUTIONS")</f>
        <v>76.13</v>
      </c>
      <c r="N341" s="9" t="str">
        <f>_xll.SNL.Clients.Office.Excel.Functions.SPG(A341, "RD_CREDIT_RATING_GLOBAL", "Issuer Credit Rating", "Local Currency LT|0")</f>
        <v/>
      </c>
      <c r="O341" s="9" t="str">
        <f>_xll.SNL.Clients.Office.Excel.Functions.SPG(A341, "RD_CWOL_GLOBAL", "Issuer Credit Rating", "Local Currency LT|0")</f>
        <v/>
      </c>
      <c r="P341" s="9" t="str">
        <f>_xll.SNL.Clients.Office.Excel.Functions.SPG(A341, "RD_RATING_ACTION_GLOBAL", "Issuer Credit Rating", "Local Currency LT|0")</f>
        <v/>
      </c>
      <c r="Q341" s="10" t="str">
        <f>_xll.SNL.Clients.Office.Excel.Functions.SPG(A341, "RD_LAST_REVIEW_DATE_GLOBAL", "Issuer Credit Rating", "Local Currency LT")</f>
        <v/>
      </c>
      <c r="R341" s="10" t="str">
        <f>_xll.SNL.Clients.Office.Excel.Functions.SPG(A341, "RD_CREDIT_RATING_DATE_GLOBAL", "Issuer Credit Rating", "Local Currency LT|0")</f>
        <v/>
      </c>
      <c r="S341" s="10" t="str">
        <f>_xll.SNL.Clients.Office.Excel.Functions.SPG(A341, "RD_CREDIT_WATCH_OUTLOOK_DATE_GLOBAL", "Issuer Credit Rating", "Local Currency LT|0")</f>
        <v/>
      </c>
    </row>
    <row r="342" spans="1:19">
      <c r="A342" s="12" t="s">
        <v>1376</v>
      </c>
      <c r="B342" t="str">
        <f>_xll.SNL.Clients.Office.Excel.Functions.SPG(A342,"SP_IPO_DATE")</f>
        <v/>
      </c>
      <c r="C342" s="5">
        <f>_xll.SNL.Clients.Office.Excel.Functions.SPG(A342, "SP_VOLUME_AVG_WEEKLY_TO_SHARES_OUT", , "1M")</f>
        <v>2.9582445236708423</v>
      </c>
      <c r="D342" s="5">
        <f>_xll.SNL.Clients.Office.Excel.Functions.SPG(A342, "SP_VOLUME_AVG_WEEKLY_TO_SHARES_OUT", , "3M")</f>
        <v>3.6055223453473029</v>
      </c>
      <c r="E342" s="5">
        <f>_xll.SNL.Clients.Office.Excel.Functions.SPG(A342, "SP_VOLUME_AVG_DAILY_TO_1YR_AVG_DAILY", , "1M")</f>
        <v>79.540000000000006</v>
      </c>
      <c r="F342" s="5">
        <f>_xll.SNL.Clients.Office.Excel.Functions.SPG(A342, "SP_VOLUME_AVG_DAILY_TO_1YR_AVG_DAILY", , "3M")</f>
        <v>96.95</v>
      </c>
      <c r="G342" s="9" t="str">
        <f>_xll.SNL.Clients.Office.Excel.Functions.SPG(A342, "IQ_SECTOR")</f>
        <v>Utilities</v>
      </c>
      <c r="H342" s="9" t="str">
        <f>_xll.SNL.Clients.Office.Excel.Functions.SPG(A342, "IQ_INDUSTRY_GROUP")</f>
        <v>Utilities</v>
      </c>
      <c r="I342" s="9" t="str">
        <f>_xll.SNL.Clients.Office.Excel.Functions.SPG(A342, "IQ_INDUSTRY")</f>
        <v>Water Utilities</v>
      </c>
      <c r="J342" s="9" t="str">
        <f>_xll.SNL.Clients.Office.Excel.Functions.SPG(A342, "IQ_PRIMARY_INDUSTRY")</f>
        <v>Water Utilities</v>
      </c>
      <c r="K342" s="9" t="str">
        <f>_xll.SNL.Clients.Office.Excel.Functions.SPG(A342, "NAICS_CODE", "Primary")</f>
        <v>221310 - Water Supply and Irrigation Systems</v>
      </c>
      <c r="L342" s="9" t="str">
        <f>_xll.SNL.Clients.Office.Excel.Functions.SPG(A342, "SP_TOPICTAG")</f>
        <v>Environmental Engineering; Water Purification</v>
      </c>
      <c r="M342" s="5">
        <f>_xll.SNL.Clients.Office.Excel.Functions.SPG(A342, "SP_PCT_SHARES_OWNED_ALL_INSTITUTIONS")</f>
        <v>73.53</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CreditWatch/Outlook (11/09/2022)</v>
      </c>
      <c r="Q342" s="10">
        <f>_xll.SNL.Clients.Office.Excel.Functions.SPG(A342, "RD_LAST_REVIEW_DATE_GLOBAL", "Issuer Credit Rating", "Local Currency LT")</f>
        <v>45575</v>
      </c>
      <c r="R342" s="10">
        <f>_xll.SNL.Clients.Office.Excel.Functions.SPG(A342, "RD_CREDIT_RATING_DATE_GLOBAL", "Issuer Credit Rating", "Local Currency LT|0")</f>
        <v>42236</v>
      </c>
      <c r="S342" s="10">
        <f>_xll.SNL.Clients.Office.Excel.Functions.SPG(A342, "RD_CREDIT_WATCH_OUTLOOK_DATE_GLOBAL", "Issuer Credit Rating", "Local Currency LT|0")</f>
        <v>44874</v>
      </c>
    </row>
    <row r="343" spans="1:19">
      <c r="A343" s="12" t="s">
        <v>1377</v>
      </c>
      <c r="B343" t="str">
        <f>_xll.SNL.Clients.Office.Excel.Functions.SPG(A343,"SP_IPO_DATE")</f>
        <v/>
      </c>
      <c r="C343" s="5">
        <f>_xll.SNL.Clients.Office.Excel.Functions.SPG(A343, "SP_VOLUME_AVG_WEEKLY_TO_SHARES_OUT", , "1M")</f>
        <v>4.2415896671487774</v>
      </c>
      <c r="D343" s="5">
        <f>_xll.SNL.Clients.Office.Excel.Functions.SPG(A343, "SP_VOLUME_AVG_WEEKLY_TO_SHARES_OUT", , "3M")</f>
        <v>5.3425354448487328</v>
      </c>
      <c r="E343" s="5">
        <f>_xll.SNL.Clients.Office.Excel.Functions.SPG(A343, "SP_VOLUME_AVG_DAILY_TO_1YR_AVG_DAILY", , "1M")</f>
        <v>86.83</v>
      </c>
      <c r="F343" s="5">
        <f>_xll.SNL.Clients.Office.Excel.Functions.SPG(A343, "SP_VOLUME_AVG_DAILY_TO_1YR_AVG_DAILY", , "3M")</f>
        <v>109.37</v>
      </c>
      <c r="G343" s="9" t="str">
        <f>_xll.SNL.Clients.Office.Excel.Functions.SPG(A343, "IQ_SECTOR")</f>
        <v>Industrials</v>
      </c>
      <c r="H343" s="9" t="str">
        <f>_xll.SNL.Clients.Office.Excel.Functions.SPG(A343, "IQ_INDUSTRY_GROUP")</f>
        <v>Commercial and Professional Services</v>
      </c>
      <c r="I343" s="9" t="str">
        <f>_xll.SNL.Clients.Office.Excel.Functions.SPG(A343, "IQ_INDUSTRY")</f>
        <v>Commercial Services and Supplies</v>
      </c>
      <c r="J343" s="9" t="str">
        <f>_xll.SNL.Clients.Office.Excel.Functions.SPG(A343, "IQ_PRIMARY_INDUSTRY")</f>
        <v>Office Services and Supplies</v>
      </c>
      <c r="K343" s="9" t="str">
        <f>_xll.SNL.Clients.Office.Excel.Functions.SPG(A343, "NAICS_CODE", "Primary")</f>
        <v>3372 - Office Furniture (including Fixtures) Manufacturing</v>
      </c>
      <c r="L343" s="9" t="str">
        <f>_xll.SNL.Clients.Office.Excel.Functions.SPG(A343, "SP_TOPICTAG")</f>
        <v>Customer Relationship Management</v>
      </c>
      <c r="M343" s="5">
        <f>_xll.SNL.Clients.Office.Excel.Functions.SPG(A343, "SP_PCT_SHARES_OWNED_ALL_INSTITUTIONS")</f>
        <v>90.26</v>
      </c>
      <c r="N343" s="9" t="str">
        <f>_xll.SNL.Clients.Office.Excel.Functions.SPG(A343, "RD_CREDIT_RATING_GLOBAL", "Issuer Credit Rating", "Local Currency LT|0")</f>
        <v>BB</v>
      </c>
      <c r="O343" s="9" t="str">
        <f>_xll.SNL.Clients.Office.Excel.Functions.SPG(A343, "RD_CWOL_GLOBAL", "Issuer Credit Rating", "Local Currency LT|0")</f>
        <v>Stable</v>
      </c>
      <c r="P343" s="9" t="str">
        <f>_xll.SNL.Clients.Office.Excel.Functions.SPG(A343, "RD_RATING_ACTION_GLOBAL", "Issuer Credit Rating", "Local Currency LT|0")</f>
        <v>CreditWatch/Outlook (11/13/2024)</v>
      </c>
      <c r="Q343" s="10">
        <f>_xll.SNL.Clients.Office.Excel.Functions.SPG(A343, "RD_LAST_REVIEW_DATE_GLOBAL", "Issuer Credit Rating", "Local Currency LT")</f>
        <v>45609</v>
      </c>
      <c r="R343" s="10">
        <f>_xll.SNL.Clients.Office.Excel.Functions.SPG(A343, "RD_CREDIT_RATING_DATE_GLOBAL", "Issuer Credit Rating", "Local Currency LT|0")</f>
        <v>44852</v>
      </c>
      <c r="S343" s="10">
        <f>_xll.SNL.Clients.Office.Excel.Functions.SPG(A343, "RD_CREDIT_WATCH_OUTLOOK_DATE_GLOBAL", "Issuer Credit Rating", "Local Currency LT|0")</f>
        <v>45609</v>
      </c>
    </row>
    <row r="344" spans="1:19">
      <c r="A344" s="12" t="s">
        <v>2044</v>
      </c>
      <c r="B344" t="str">
        <f>_xll.SNL.Clients.Office.Excel.Functions.SPG(A344,"SP_IPO_DATE")</f>
        <v/>
      </c>
      <c r="C344" s="5">
        <f>_xll.SNL.Clients.Office.Excel.Functions.SPG(A344, "SP_VOLUME_AVG_WEEKLY_TO_SHARES_OUT", , "1M")</f>
        <v>49.785134404909712</v>
      </c>
      <c r="D344" s="5">
        <f>_xll.SNL.Clients.Office.Excel.Functions.SPG(A344, "SP_VOLUME_AVG_WEEKLY_TO_SHARES_OUT", , "3M")</f>
        <v>49.785134404909712</v>
      </c>
      <c r="E344" s="5">
        <f>_xll.SNL.Clients.Office.Excel.Functions.SPG(A344, "SP_VOLUME_AVG_DAILY_TO_1YR_AVG_DAILY", , "1M")</f>
        <v>100</v>
      </c>
      <c r="F344" s="5">
        <f>_xll.SNL.Clients.Office.Excel.Functions.SPG(A344, "SP_VOLUME_AVG_DAILY_TO_1YR_AVG_DAILY", , "3M")</f>
        <v>100</v>
      </c>
      <c r="G344" s="9" t="str">
        <f>_xll.SNL.Clients.Office.Excel.Functions.SPG(A344, "IQ_SECTOR")</f>
        <v>Real Estate</v>
      </c>
      <c r="H344" s="9" t="str">
        <f>_xll.SNL.Clients.Office.Excel.Functions.SPG(A344, "IQ_INDUSTRY_GROUP")</f>
        <v>Equity Real Estate Investment Trusts (REITs)</v>
      </c>
      <c r="I344" s="9" t="str">
        <f>_xll.SNL.Clients.Office.Excel.Functions.SPG(A344, "IQ_INDUSTRY")</f>
        <v>Specialized REITs</v>
      </c>
      <c r="J344" s="9" t="str">
        <f>_xll.SNL.Clients.Office.Excel.Functions.SPG(A344, "IQ_PRIMARY_INDUSTRY")</f>
        <v>Other Specialized REITs</v>
      </c>
      <c r="K344" s="9" t="str">
        <f>_xll.SNL.Clients.Office.Excel.Functions.SPG(A344, "NAICS_CODE", "Primary")</f>
        <v/>
      </c>
      <c r="L344" s="9" t="str">
        <f>_xll.SNL.Clients.Office.Excel.Functions.SPG(A344, "SP_TOPICTAG")</f>
        <v/>
      </c>
      <c r="M344" s="5">
        <f>_xll.SNL.Clients.Office.Excel.Functions.SPG(A344, "SP_PCT_SHARES_OWNED_ALL_INSTITUTIONS")</f>
        <v>21.09</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c r="A345" s="12" t="s">
        <v>1378</v>
      </c>
      <c r="B345" t="str">
        <f>_xll.SNL.Clients.Office.Excel.Functions.SPG(A345,"SP_IPO_DATE")</f>
        <v/>
      </c>
      <c r="C345" s="5">
        <f>_xll.SNL.Clients.Office.Excel.Functions.SPG(A345, "SP_VOLUME_AVG_WEEKLY_TO_SHARES_OUT", , "1M")</f>
        <v>2.3471824161378332</v>
      </c>
      <c r="D345" s="5">
        <f>_xll.SNL.Clients.Office.Excel.Functions.SPG(A345, "SP_VOLUME_AVG_WEEKLY_TO_SHARES_OUT", , "3M")</f>
        <v>2.3675823098211128</v>
      </c>
      <c r="E345" s="5">
        <f>_xll.SNL.Clients.Office.Excel.Functions.SPG(A345, "SP_VOLUME_AVG_DAILY_TO_1YR_AVG_DAILY", , "1M")</f>
        <v>95.48</v>
      </c>
      <c r="F345" s="5">
        <f>_xll.SNL.Clients.Office.Excel.Functions.SPG(A345, "SP_VOLUME_AVG_DAILY_TO_1YR_AVG_DAILY", , "3M")</f>
        <v>96.31</v>
      </c>
      <c r="G345" s="9" t="str">
        <f>_xll.SNL.Clients.Office.Excel.Functions.SPG(A345, "IQ_SECTOR")</f>
        <v>Materials</v>
      </c>
      <c r="H345" s="9" t="str">
        <f>_xll.SNL.Clients.Office.Excel.Functions.SPG(A345, "IQ_INDUSTRY_GROUP")</f>
        <v>Materials</v>
      </c>
      <c r="I345" s="9" t="str">
        <f>_xll.SNL.Clients.Office.Excel.Functions.SPG(A345, "IQ_INDUSTRY")</f>
        <v>Chemicals</v>
      </c>
      <c r="J345" s="9" t="str">
        <f>_xll.SNL.Clients.Office.Excel.Functions.SPG(A345, "IQ_PRIMARY_INDUSTRY")</f>
        <v>Specialty Chemicals</v>
      </c>
      <c r="K345" s="9" t="str">
        <f>_xll.SNL.Clients.Office.Excel.Functions.SPG(A345, "NAICS_CODE", "Primary")</f>
        <v>325180 - Other Basic Inorganic Chemical Manufacturing</v>
      </c>
      <c r="L345" s="9" t="str">
        <f>_xll.SNL.Clients.Office.Excel.Functions.SPG(A345, "SP_TOPICTAG")</f>
        <v>Environmental Consulting; Environmental Engineering; Pollution Control; Biofuel</v>
      </c>
      <c r="M345" s="5">
        <f>_xll.SNL.Clients.Office.Excel.Functions.SPG(A345, "SP_PCT_SHARES_OWNED_ALL_INSTITUTIONS")</f>
        <v>97.35</v>
      </c>
      <c r="N345" s="9" t="str">
        <f>_xll.SNL.Clients.Office.Excel.Functions.SPG(A345, "RD_CREDIT_RATING_GLOBAL", "Issuer Credit Rating", "Local Currency LT|0")</f>
        <v>BB</v>
      </c>
      <c r="O345" s="9" t="str">
        <f>_xll.SNL.Clients.Office.Excel.Functions.SPG(A345, "RD_CWOL_GLOBAL", "Issuer Credit Rating", "Local Currency LT|0")</f>
        <v>Stable</v>
      </c>
      <c r="P345" s="9" t="str">
        <f>_xll.SNL.Clients.Office.Excel.Functions.SPG(A345, "RD_RATING_ACTION_GLOBAL", "Issuer Credit Rating", "Local Currency LT|0")</f>
        <v>Upgrade | CreditWatch/Outlook (06/23/2016)</v>
      </c>
      <c r="Q345" s="10">
        <f>_xll.SNL.Clients.Office.Excel.Functions.SPG(A345, "RD_LAST_REVIEW_DATE_GLOBAL", "Issuer Credit Rating", "Local Currency LT")</f>
        <v>45461</v>
      </c>
      <c r="R345" s="10">
        <f>_xll.SNL.Clients.Office.Excel.Functions.SPG(A345, "RD_CREDIT_RATING_DATE_GLOBAL", "Issuer Credit Rating", "Local Currency LT|0")</f>
        <v>42544</v>
      </c>
      <c r="S345" s="10">
        <f>_xll.SNL.Clients.Office.Excel.Functions.SPG(A345, "RD_CREDIT_WATCH_OUTLOOK_DATE_GLOBAL", "Issuer Credit Rating", "Local Currency LT|0")</f>
        <v>42544</v>
      </c>
    </row>
    <row r="346" spans="1:19">
      <c r="A346" s="12" t="s">
        <v>1379</v>
      </c>
      <c r="B346" s="10">
        <f>_xll.SNL.Clients.Office.Excel.Functions.SPG(A346,"SP_IPO_DATE")</f>
        <v>44371</v>
      </c>
      <c r="C346" s="5">
        <f>_xll.SNL.Clients.Office.Excel.Functions.SPG(A346, "SP_VOLUME_AVG_WEEKLY_TO_SHARES_OUT", , "1M")</f>
        <v>1.7852695370619449</v>
      </c>
      <c r="D346" s="5">
        <f>_xll.SNL.Clients.Office.Excel.Functions.SPG(A346, "SP_VOLUME_AVG_WEEKLY_TO_SHARES_OUT", , "3M")</f>
        <v>1.6968523525095602</v>
      </c>
      <c r="E346" s="5">
        <f>_xll.SNL.Clients.Office.Excel.Functions.SPG(A346, "SP_VOLUME_AVG_DAILY_TO_1YR_AVG_DAILY", , "1M")</f>
        <v>74.06</v>
      </c>
      <c r="F346" s="5">
        <f>_xll.SNL.Clients.Office.Excel.Functions.SPG(A346, "SP_VOLUME_AVG_DAILY_TO_1YR_AVG_DAILY", , "3M")</f>
        <v>70.400000000000006</v>
      </c>
      <c r="G346" s="9" t="str">
        <f>_xll.SNL.Clients.Office.Excel.Functions.SPG(A346, "IQ_SECTOR")</f>
        <v>Consumer Discretionary</v>
      </c>
      <c r="H346" s="9" t="str">
        <f>_xll.SNL.Clients.Office.Excel.Functions.SPG(A346, "IQ_INDUSTRY_GROUP")</f>
        <v>Consumer Services</v>
      </c>
      <c r="I346" s="9" t="str">
        <f>_xll.SNL.Clients.Office.Excel.Functions.SPG(A346, "IQ_INDUSTRY")</f>
        <v>Diversified Consumer Services</v>
      </c>
      <c r="J346" s="9" t="str">
        <f>_xll.SNL.Clients.Office.Excel.Functions.SPG(A346, "IQ_PRIMARY_INDUSTRY")</f>
        <v>Specialized Consumer Services</v>
      </c>
      <c r="K346" s="9" t="str">
        <f>_xll.SNL.Clients.Office.Excel.Functions.SPG(A346, "NAICS_CODE", "Primary")</f>
        <v>811192 - Car Washes</v>
      </c>
      <c r="L346" s="9" t="str">
        <f>_xll.SNL.Clients.Office.Excel.Functions.SPG(A346, "SP_TOPICTAG")</f>
        <v/>
      </c>
      <c r="M346" s="5">
        <f>_xll.SNL.Clients.Office.Excel.Functions.SPG(A346, "SP_PCT_SHARES_OWNED_ALL_INSTITUTIONS")</f>
        <v>32.270000000000003</v>
      </c>
      <c r="N346" s="9" t="str">
        <f>_xll.SNL.Clients.Office.Excel.Functions.SPG(A346, "RD_CREDIT_RATING_GLOBAL", "Issuer Credit Rating", "Local Currency LT|0")</f>
        <v/>
      </c>
      <c r="O346" s="9" t="str">
        <f>_xll.SNL.Clients.Office.Excel.Functions.SPG(A346, "RD_CWOL_GLOBAL", "Issuer Credit Rating", "Local Currency LT|0")</f>
        <v/>
      </c>
      <c r="P346" s="9" t="str">
        <f>_xll.SNL.Clients.Office.Excel.Functions.SPG(A346, "RD_RATING_ACTION_GLOBAL", "Issuer Credit Rating", "Local Currency LT|0")</f>
        <v/>
      </c>
      <c r="Q346" s="10" t="str">
        <f>_xll.SNL.Clients.Office.Excel.Functions.SPG(A346, "RD_LAST_REVIEW_DATE_GLOBAL", "Issuer Credit Rating", "Local Currency LT")</f>
        <v/>
      </c>
      <c r="R346" s="10" t="str">
        <f>_xll.SNL.Clients.Office.Excel.Functions.SPG(A346, "RD_CREDIT_RATING_DATE_GLOBAL", "Issuer Credit Rating", "Local Currency LT|0")</f>
        <v/>
      </c>
      <c r="S346" s="10" t="str">
        <f>_xll.SNL.Clients.Office.Excel.Functions.SPG(A346, "RD_CREDIT_WATCH_OUTLOOK_DATE_GLOBAL", "Issuer Credit Rating", "Local Currency LT|0")</f>
        <v/>
      </c>
    </row>
    <row r="347" spans="1:19">
      <c r="A347" s="12" t="s">
        <v>1380</v>
      </c>
      <c r="B347" s="10">
        <f>_xll.SNL.Clients.Office.Excel.Functions.SPG(A347,"SP_IPO_DATE")</f>
        <v>41744</v>
      </c>
      <c r="C347" s="5">
        <f>_xll.SNL.Clients.Office.Excel.Functions.SPG(A347, "SP_VOLUME_AVG_WEEKLY_TO_SHARES_OUT", , "1M")</f>
        <v>5.3710026007839318</v>
      </c>
      <c r="D347" s="5">
        <f>_xll.SNL.Clients.Office.Excel.Functions.SPG(A347, "SP_VOLUME_AVG_WEEKLY_TO_SHARES_OUT", , "3M")</f>
        <v>4.6303936268515189</v>
      </c>
      <c r="E347" s="5">
        <f>_xll.SNL.Clients.Office.Excel.Functions.SPG(A347, "SP_VOLUME_AVG_DAILY_TO_1YR_AVG_DAILY", , "1M")</f>
        <v>116.77</v>
      </c>
      <c r="F347" s="5">
        <f>_xll.SNL.Clients.Office.Excel.Functions.SPG(A347, "SP_VOLUME_AVG_DAILY_TO_1YR_AVG_DAILY", , "3M")</f>
        <v>100.67</v>
      </c>
      <c r="G347" s="9" t="str">
        <f>_xll.SNL.Clients.Office.Excel.Functions.SPG(A347, "IQ_SECTOR")</f>
        <v>Financials</v>
      </c>
      <c r="H347" s="9" t="str">
        <f>_xll.SNL.Clients.Office.Excel.Functions.SPG(A347, "IQ_INDUSTRY_GROUP")</f>
        <v>Financial Services</v>
      </c>
      <c r="I347" s="9" t="str">
        <f>_xll.SNL.Clients.Office.Excel.Functions.SPG(A347, "IQ_INDUSTRY")</f>
        <v>Capital Markets</v>
      </c>
      <c r="J347" s="9" t="str">
        <f>_xll.SNL.Clients.Office.Excel.Functions.SPG(A347, "IQ_PRIMARY_INDUSTRY")</f>
        <v>Investment Banking and Brokerage</v>
      </c>
      <c r="K347" s="9" t="str">
        <f>_xll.SNL.Clients.Office.Excel.Functions.SPG(A347, "NAICS_CODE", "Primary")</f>
        <v>523150 - Investment Banking and Securities Intermediation</v>
      </c>
      <c r="L347" s="9" t="str">
        <f>_xll.SNL.Clients.Office.Excel.Functions.SPG(A347, "SP_TOPICTAG")</f>
        <v/>
      </c>
      <c r="M347" s="5">
        <f>_xll.SNL.Clients.Office.Excel.Functions.SPG(A347, "SP_PCT_SHARES_OWNED_ALL_INSTITUTIONS")</f>
        <v>102.41</v>
      </c>
      <c r="N347" s="9" t="str">
        <f>_xll.SNL.Clients.Office.Excel.Functions.SPG(A347, "RD_CREDIT_RATING_GLOBAL", "Issuer Credit Rating", "Local Currency LT|0")</f>
        <v/>
      </c>
      <c r="O347" s="9" t="str">
        <f>_xll.SNL.Clients.Office.Excel.Functions.SPG(A347, "RD_CWOL_GLOBAL", "Issuer Credit Rating", "Local Currency LT|0")</f>
        <v/>
      </c>
      <c r="P347" s="9" t="str">
        <f>_xll.SNL.Clients.Office.Excel.Functions.SPG(A347, "RD_RATING_ACTION_GLOBAL", "Issuer Credit Rating", "Local Currency LT|0")</f>
        <v/>
      </c>
      <c r="Q347" s="10" t="str">
        <f>_xll.SNL.Clients.Office.Excel.Functions.SPG(A347, "RD_LAST_REVIEW_DATE_GLOBAL", "Issuer Credit Rating", "Local Currency LT")</f>
        <v/>
      </c>
      <c r="R347" s="10" t="str">
        <f>_xll.SNL.Clients.Office.Excel.Functions.SPG(A347, "RD_CREDIT_RATING_DATE_GLOBAL", "Issuer Credit Rating", "Local Currency LT|0")</f>
        <v/>
      </c>
      <c r="S347" s="10" t="str">
        <f>_xll.SNL.Clients.Office.Excel.Functions.SPG(A347, "RD_CREDIT_WATCH_OUTLOOK_DATE_GLOBAL", "Issuer Credit Rating", "Local Currency LT|0")</f>
        <v/>
      </c>
    </row>
    <row r="348" spans="1:19">
      <c r="A348" s="12" t="s">
        <v>1381</v>
      </c>
      <c r="B348" t="str">
        <f>_xll.SNL.Clients.Office.Excel.Functions.SPG(A348,"SP_IPO_DATE")</f>
        <v/>
      </c>
      <c r="C348" s="5">
        <f>_xll.SNL.Clients.Office.Excel.Functions.SPG(A348, "SP_VOLUME_AVG_WEEKLY_TO_SHARES_OUT", , "1M")</f>
        <v>2.2996712509121982</v>
      </c>
      <c r="D348" s="5">
        <f>_xll.SNL.Clients.Office.Excel.Functions.SPG(A348, "SP_VOLUME_AVG_WEEKLY_TO_SHARES_OUT", , "3M")</f>
        <v>2.7065715434509108</v>
      </c>
      <c r="E348" s="5">
        <f>_xll.SNL.Clients.Office.Excel.Functions.SPG(A348, "SP_VOLUME_AVG_DAILY_TO_1YR_AVG_DAILY", , "1M")</f>
        <v>70.239999999999995</v>
      </c>
      <c r="F348" s="5">
        <f>_xll.SNL.Clients.Office.Excel.Functions.SPG(A348, "SP_VOLUME_AVG_DAILY_TO_1YR_AVG_DAILY", , "3M")</f>
        <v>82.67</v>
      </c>
      <c r="G348" s="9" t="str">
        <f>_xll.SNL.Clients.Office.Excel.Functions.SPG(A348, "IQ_SECTOR")</f>
        <v>Consumer Discretionary</v>
      </c>
      <c r="H348" s="9" t="str">
        <f>_xll.SNL.Clients.Office.Excel.Functions.SPG(A348, "IQ_INDUSTRY_GROUP")</f>
        <v>Consumer Services</v>
      </c>
      <c r="I348" s="9" t="str">
        <f>_xll.SNL.Clients.Office.Excel.Functions.SPG(A348, "IQ_INDUSTRY")</f>
        <v>Hotels, Restaurants and Leisure</v>
      </c>
      <c r="J348" s="9" t="str">
        <f>_xll.SNL.Clients.Office.Excel.Functions.SPG(A348, "IQ_PRIMARY_INDUSTRY")</f>
        <v>Casinos and Gaming</v>
      </c>
      <c r="K348" s="9" t="str">
        <f>_xll.SNL.Clients.Office.Excel.Functions.SPG(A348, "NAICS_CODE", "Primary")</f>
        <v>721120 - Casino Hotels</v>
      </c>
      <c r="L348" s="9" t="str">
        <f>_xll.SNL.Clients.Office.Excel.Functions.SPG(A348, "SP_TOPICTAG")</f>
        <v>Entertainment Systems</v>
      </c>
      <c r="M348" s="5">
        <f>_xll.SNL.Clients.Office.Excel.Functions.SPG(A348, "SP_PCT_SHARES_OWNED_ALL_INSTITUTIONS")</f>
        <v>63.9</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c r="A349" s="12" t="s">
        <v>1382</v>
      </c>
      <c r="B349" t="str">
        <f>_xll.SNL.Clients.Office.Excel.Functions.SPG(A349,"SP_IPO_DATE")</f>
        <v/>
      </c>
      <c r="C349" s="5">
        <f>_xll.SNL.Clients.Office.Excel.Functions.SPG(A349, "SP_VOLUME_AVG_WEEKLY_TO_SHARES_OUT", , "1M")</f>
        <v>14.276563290294225</v>
      </c>
      <c r="D349" s="5">
        <f>_xll.SNL.Clients.Office.Excel.Functions.SPG(A349, "SP_VOLUME_AVG_WEEKLY_TO_SHARES_OUT", , "3M")</f>
        <v>10.537016846918231</v>
      </c>
      <c r="E349" s="5">
        <f>_xll.SNL.Clients.Office.Excel.Functions.SPG(A349, "SP_VOLUME_AVG_DAILY_TO_1YR_AVG_DAILY", , "1M")</f>
        <v>152.21</v>
      </c>
      <c r="F349" s="5">
        <f>_xll.SNL.Clients.Office.Excel.Functions.SPG(A349, "SP_VOLUME_AVG_DAILY_TO_1YR_AVG_DAILY", , "3M")</f>
        <v>112.34</v>
      </c>
      <c r="G349" s="9" t="str">
        <f>_xll.SNL.Clients.Office.Excel.Functions.SPG(A349, "IQ_SECTOR")</f>
        <v>Consumer Discretionary</v>
      </c>
      <c r="H349" s="9" t="str">
        <f>_xll.SNL.Clients.Office.Excel.Functions.SPG(A349, "IQ_INDUSTRY_GROUP")</f>
        <v>Consumer Discretionary Distribution and Retail</v>
      </c>
      <c r="I349" s="9" t="str">
        <f>_xll.SNL.Clients.Office.Excel.Functions.SPG(A349, "IQ_INDUSTRY")</f>
        <v>Specialty Retail</v>
      </c>
      <c r="J349" s="9" t="str">
        <f>_xll.SNL.Clients.Office.Excel.Functions.SPG(A349, "IQ_PRIMARY_INDUSTRY")</f>
        <v>Automotive Retail</v>
      </c>
      <c r="K349" s="9" t="str">
        <f>_xll.SNL.Clients.Office.Excel.Functions.SPG(A349, "NAICS_CODE", "Primary")</f>
        <v>4413 - Automotive Parts, Accessories, and Tire Retailers</v>
      </c>
      <c r="L349" s="9" t="str">
        <f>_xll.SNL.Clients.Office.Excel.Functions.SPG(A349, "SP_TOPICTAG")</f>
        <v/>
      </c>
      <c r="M349" s="5">
        <f>_xll.SNL.Clients.Office.Excel.Functions.SPG(A349, "SP_PCT_SHARES_OWNED_ALL_INSTITUTIONS")</f>
        <v>112.22</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c r="A350" s="12" t="s">
        <v>1383</v>
      </c>
      <c r="B350" t="str">
        <f>_xll.SNL.Clients.Office.Excel.Functions.SPG(A350,"SP_IPO_DATE")</f>
        <v/>
      </c>
      <c r="C350" s="5">
        <f>_xll.SNL.Clients.Office.Excel.Functions.SPG(A350, "SP_VOLUME_AVG_WEEKLY_TO_SHARES_OUT", , "1M")</f>
        <v>3.5106077145792018</v>
      </c>
      <c r="D350" s="5">
        <f>_xll.SNL.Clients.Office.Excel.Functions.SPG(A350, "SP_VOLUME_AVG_WEEKLY_TO_SHARES_OUT", , "3M")</f>
        <v>2.8451049139050681</v>
      </c>
      <c r="E350" s="5">
        <f>_xll.SNL.Clients.Office.Excel.Functions.SPG(A350, "SP_VOLUME_AVG_DAILY_TO_1YR_AVG_DAILY", , "1M")</f>
        <v>139.79</v>
      </c>
      <c r="F350" s="5">
        <f>_xll.SNL.Clients.Office.Excel.Functions.SPG(A350, "SP_VOLUME_AVG_DAILY_TO_1YR_AVG_DAILY", , "3M")</f>
        <v>113.29</v>
      </c>
      <c r="G350" s="9" t="str">
        <f>_xll.SNL.Clients.Office.Excel.Functions.SPG(A350, "IQ_SECTOR")</f>
        <v>Industrials</v>
      </c>
      <c r="H350" s="9" t="str">
        <f>_xll.SNL.Clients.Office.Excel.Functions.SPG(A350, "IQ_INDUSTRY_GROUP")</f>
        <v>Capital Goods</v>
      </c>
      <c r="I350" s="9" t="str">
        <f>_xll.SNL.Clients.Office.Excel.Functions.SPG(A350, "IQ_INDUSTRY")</f>
        <v>Aerospace and Defense</v>
      </c>
      <c r="J350" s="9" t="str">
        <f>_xll.SNL.Clients.Office.Excel.Functions.SPG(A350, "IQ_PRIMARY_INDUSTRY")</f>
        <v>Aerospace and Defense</v>
      </c>
      <c r="K350" s="9" t="str">
        <f>_xll.SNL.Clients.Office.Excel.Functions.SPG(A350, "NAICS_CODE", "Primary")</f>
        <v>33641 - Aerospace Product and Parts Manufacturing</v>
      </c>
      <c r="L350" s="9" t="str">
        <f>_xll.SNL.Clients.Office.Excel.Functions.SPG(A350, "SP_TOPICTAG")</f>
        <v>Industrial Automation; Simulation; Process Automation; Commercial Space Launch; Artificial Intelligence; Passenger Aircraft Manufacturing; Autonomous Vehicles</v>
      </c>
      <c r="M350" s="5">
        <f>_xll.SNL.Clients.Office.Excel.Functions.SPG(A350, "SP_PCT_SHARES_OWNED_ALL_INSTITUTIONS")</f>
        <v>93.02</v>
      </c>
      <c r="N350" s="9" t="str">
        <f>_xll.SNL.Clients.Office.Excel.Functions.SPG(A350, "RD_CREDIT_RATING_GLOBAL", "Issuer Credit Rating", "Local Currency LT|0")</f>
        <v>BB+</v>
      </c>
      <c r="O350" s="9" t="str">
        <f>_xll.SNL.Clients.Office.Excel.Functions.SPG(A350, "RD_CWOL_GLOBAL", "Issuer Credit Rating", "Local Currency LT|0")</f>
        <v>Stable</v>
      </c>
      <c r="P350" s="9" t="str">
        <f>_xll.SNL.Clients.Office.Excel.Functions.SPG(A350, "RD_RATING_ACTION_GLOBAL", "Issuer Credit Rating", "Local Currency LT|0")</f>
        <v>CreditWatch/Outlook (06/04/2021)</v>
      </c>
      <c r="Q350" s="10">
        <f>_xll.SNL.Clients.Office.Excel.Functions.SPG(A350, "RD_LAST_REVIEW_DATE_GLOBAL", "Issuer Credit Rating", "Local Currency LT")</f>
        <v>45456</v>
      </c>
      <c r="R350" s="10">
        <f>_xll.SNL.Clients.Office.Excel.Functions.SPG(A350, "RD_CREDIT_RATING_DATE_GLOBAL", "Issuer Credit Rating", "Local Currency LT|0")</f>
        <v>41761</v>
      </c>
      <c r="S350" s="10">
        <f>_xll.SNL.Clients.Office.Excel.Functions.SPG(A350, "RD_CREDIT_WATCH_OUTLOOK_DATE_GLOBAL", "Issuer Credit Rating", "Local Currency LT|0")</f>
        <v>44351</v>
      </c>
    </row>
    <row r="351" spans="1:19">
      <c r="A351" s="12" t="s">
        <v>1384</v>
      </c>
      <c r="B351" s="10">
        <f>_xll.SNL.Clients.Office.Excel.Functions.SPG(A351,"SP_IPO_DATE")</f>
        <v>43950</v>
      </c>
      <c r="C351" s="5">
        <f>_xll.SNL.Clients.Office.Excel.Functions.SPG(A351, "SP_VOLUME_AVG_WEEKLY_TO_SHARES_OUT", , "1M")</f>
        <v>9.8552261095874965</v>
      </c>
      <c r="D351" s="5">
        <f>_xll.SNL.Clients.Office.Excel.Functions.SPG(A351, "SP_VOLUME_AVG_WEEKLY_TO_SHARES_OUT", , "3M")</f>
        <v>9.6654269915436846</v>
      </c>
      <c r="E351" s="5">
        <f>_xll.SNL.Clients.Office.Excel.Functions.SPG(A351, "SP_VOLUME_AVG_DAILY_TO_1YR_AVG_DAILY", , "1M")</f>
        <v>96.85</v>
      </c>
      <c r="F351" s="5">
        <f>_xll.SNL.Clients.Office.Excel.Functions.SPG(A351, "SP_VOLUME_AVG_DAILY_TO_1YR_AVG_DAILY", , "3M")</f>
        <v>94.99</v>
      </c>
      <c r="G351" s="9" t="str">
        <f>_xll.SNL.Clients.Office.Excel.Functions.SPG(A351, "IQ_SECTOR")</f>
        <v>Materials</v>
      </c>
      <c r="H351" s="9" t="str">
        <f>_xll.SNL.Clients.Office.Excel.Functions.SPG(A351, "IQ_INDUSTRY_GROUP")</f>
        <v>Materials</v>
      </c>
      <c r="I351" s="9" t="str">
        <f>_xll.SNL.Clients.Office.Excel.Functions.SPG(A351, "IQ_INDUSTRY")</f>
        <v>Metals and Mining</v>
      </c>
      <c r="J351" s="9" t="str">
        <f>_xll.SNL.Clients.Office.Excel.Functions.SPG(A351, "IQ_PRIMARY_INDUSTRY")</f>
        <v>Diversified Metals and Mining</v>
      </c>
      <c r="K351" s="9" t="str">
        <f>_xll.SNL.Clients.Office.Excel.Functions.SPG(A351, "NAICS_CODE", "Primary")</f>
        <v>2122 - Metal Ore Mining</v>
      </c>
      <c r="L351" s="9" t="str">
        <f>_xll.SNL.Clients.Office.Excel.Functions.SPG(A351, "SP_TOPICTAG")</f>
        <v>Disposal and Recycling</v>
      </c>
      <c r="M351" s="5">
        <f>_xll.SNL.Clients.Office.Excel.Functions.SPG(A351, "SP_PCT_SHARES_OWNED_ALL_INSTITUTIONS")</f>
        <v>62.47</v>
      </c>
      <c r="N351" s="9" t="str">
        <f>_xll.SNL.Clients.Office.Excel.Functions.SPG(A351, "RD_CREDIT_RATING_GLOBAL", "Issuer Credit Rating", "Local Currency LT|0")</f>
        <v/>
      </c>
      <c r="O351" s="9" t="str">
        <f>_xll.SNL.Clients.Office.Excel.Functions.SPG(A351, "RD_CWOL_GLOBAL", "Issuer Credit Rating", "Local Currency LT|0")</f>
        <v/>
      </c>
      <c r="P351" s="9" t="str">
        <f>_xll.SNL.Clients.Office.Excel.Functions.SPG(A351, "RD_RATING_ACTION_GLOBAL", "Issuer Credit Rating", "Local Currency LT|0")</f>
        <v/>
      </c>
      <c r="Q351" s="10" t="str">
        <f>_xll.SNL.Clients.Office.Excel.Functions.SPG(A351, "RD_LAST_REVIEW_DATE_GLOBAL", "Issuer Credit Rating", "Local Currency LT")</f>
        <v/>
      </c>
      <c r="R351" s="10" t="str">
        <f>_xll.SNL.Clients.Office.Excel.Functions.SPG(A351, "RD_CREDIT_RATING_DATE_GLOBAL", "Issuer Credit Rating", "Local Currency LT|0")</f>
        <v/>
      </c>
      <c r="S351" s="10" t="str">
        <f>_xll.SNL.Clients.Office.Excel.Functions.SPG(A351, "RD_CREDIT_WATCH_OUTLOOK_DATE_GLOBAL", "Issuer Credit Rating", "Local Currency LT|0")</f>
        <v/>
      </c>
    </row>
    <row r="352" spans="1:19">
      <c r="A352" s="12" t="s">
        <v>1385</v>
      </c>
      <c r="B352" t="str">
        <f>_xll.SNL.Clients.Office.Excel.Functions.SPG(A352,"SP_IPO_DATE")</f>
        <v/>
      </c>
      <c r="C352" s="5">
        <f>_xll.SNL.Clients.Office.Excel.Functions.SPG(A352, "SP_VOLUME_AVG_WEEKLY_TO_SHARES_OUT", , "1M")</f>
        <v>3.7666979725487235</v>
      </c>
      <c r="D352" s="5">
        <f>_xll.SNL.Clients.Office.Excel.Functions.SPG(A352, "SP_VOLUME_AVG_WEEKLY_TO_SHARES_OUT", , "3M")</f>
        <v>3.5583632943671626</v>
      </c>
      <c r="E352" s="5">
        <f>_xll.SNL.Clients.Office.Excel.Functions.SPG(A352, "SP_VOLUME_AVG_DAILY_TO_1YR_AVG_DAILY", , "1M")</f>
        <v>106.67</v>
      </c>
      <c r="F352" s="5">
        <f>_xll.SNL.Clients.Office.Excel.Functions.SPG(A352, "SP_VOLUME_AVG_DAILY_TO_1YR_AVG_DAILY", , "3M")</f>
        <v>100.77</v>
      </c>
      <c r="G352" s="9" t="str">
        <f>_xll.SNL.Clients.Office.Excel.Functions.SPG(A352, "IQ_SECTOR")</f>
        <v>Financials</v>
      </c>
      <c r="H352" s="9" t="str">
        <f>_xll.SNL.Clients.Office.Excel.Functions.SPG(A352, "IQ_INDUSTRY_GROUP")</f>
        <v>Financial Services</v>
      </c>
      <c r="I352" s="9" t="str">
        <f>_xll.SNL.Clients.Office.Excel.Functions.SPG(A352, "IQ_INDUSTRY")</f>
        <v>Financial Services</v>
      </c>
      <c r="J352" s="9" t="str">
        <f>_xll.SNL.Clients.Office.Excel.Functions.SPG(A352, "IQ_PRIMARY_INDUSTRY")</f>
        <v>Commercial and Residential Mortgage Finance</v>
      </c>
      <c r="K352" s="9" t="str">
        <f>_xll.SNL.Clients.Office.Excel.Functions.SPG(A352, "NAICS_CODE", "Primary")</f>
        <v>522292 - Real Estate Credit</v>
      </c>
      <c r="L352" s="9" t="str">
        <f>_xll.SNL.Clients.Office.Excel.Functions.SPG(A352, "SP_TOPICTAG")</f>
        <v>Consumer Lending</v>
      </c>
      <c r="M352" s="5">
        <f>_xll.SNL.Clients.Office.Excel.Functions.SPG(A352, "SP_PCT_SHARES_OWNED_ALL_INSTITUTIONS")</f>
        <v>89.38</v>
      </c>
      <c r="N352" s="9" t="str">
        <f>_xll.SNL.Clients.Office.Excel.Functions.SPG(A352, "RD_CREDIT_RATING_GLOBAL", "Issuer Credit Rating", "Local Currency LT|0")</f>
        <v>B</v>
      </c>
      <c r="O352" s="9" t="str">
        <f>_xll.SNL.Clients.Office.Excel.Functions.SPG(A352, "RD_CWOL_GLOBAL", "Issuer Credit Rating", "Local Currency LT|0")</f>
        <v>Positive</v>
      </c>
      <c r="P352" s="9" t="str">
        <f>_xll.SNL.Clients.Office.Excel.Functions.SPG(A352, "RD_RATING_ACTION_GLOBAL", "Issuer Credit Rating", "Local Currency LT|0")</f>
        <v>CreditWatch/Outlook (04/15/2024)</v>
      </c>
      <c r="Q352" s="10">
        <f>_xll.SNL.Clients.Office.Excel.Functions.SPG(A352, "RD_LAST_REVIEW_DATE_GLOBAL", "Issuer Credit Rating", "Local Currency LT")</f>
        <v>45397</v>
      </c>
      <c r="R352" s="10">
        <f>_xll.SNL.Clients.Office.Excel.Functions.SPG(A352, "RD_CREDIT_RATING_DATE_GLOBAL", "Issuer Credit Rating", "Local Currency LT|0")</f>
        <v>44869</v>
      </c>
      <c r="S352" s="10">
        <f>_xll.SNL.Clients.Office.Excel.Functions.SPG(A352, "RD_CREDIT_WATCH_OUTLOOK_DATE_GLOBAL", "Issuer Credit Rating", "Local Currency LT|0")</f>
        <v>45397</v>
      </c>
    </row>
    <row r="353" spans="1:19">
      <c r="A353" s="12" t="s">
        <v>1386</v>
      </c>
      <c r="B353" t="str">
        <f>_xll.SNL.Clients.Office.Excel.Functions.SPG(A353,"SP_IPO_DATE")</f>
        <v/>
      </c>
      <c r="C353" s="5">
        <f>_xll.SNL.Clients.Office.Excel.Functions.SPG(A353, "SP_VOLUME_AVG_WEEKLY_TO_SHARES_OUT", , "1M")</f>
        <v>5.3308923710435296</v>
      </c>
      <c r="D353" s="5">
        <f>_xll.SNL.Clients.Office.Excel.Functions.SPG(A353, "SP_VOLUME_AVG_WEEKLY_TO_SHARES_OUT", , "3M")</f>
        <v>5.5682394302452103</v>
      </c>
      <c r="E353" s="5">
        <f>_xll.SNL.Clients.Office.Excel.Functions.SPG(A353, "SP_VOLUME_AVG_DAILY_TO_1YR_AVG_DAILY", , "1M")</f>
        <v>92.09</v>
      </c>
      <c r="F353" s="5">
        <f>_xll.SNL.Clients.Office.Excel.Functions.SPG(A353, "SP_VOLUME_AVG_DAILY_TO_1YR_AVG_DAILY", , "3M")</f>
        <v>96.19</v>
      </c>
      <c r="G353" s="9" t="str">
        <f>_xll.SNL.Clients.Office.Excel.Functions.SPG(A353, "IQ_SECTOR")</f>
        <v>Industrials</v>
      </c>
      <c r="H353" s="9" t="str">
        <f>_xll.SNL.Clients.Office.Excel.Functions.SPG(A353, "IQ_INDUSTRY_GROUP")</f>
        <v>Capital Goods</v>
      </c>
      <c r="I353" s="9" t="str">
        <f>_xll.SNL.Clients.Office.Excel.Functions.SPG(A353, "IQ_INDUSTRY")</f>
        <v>Construction and Engineering</v>
      </c>
      <c r="J353" s="9" t="str">
        <f>_xll.SNL.Clients.Office.Excel.Functions.SPG(A353, "IQ_PRIMARY_INDUSTRY")</f>
        <v>Construction and Engineering</v>
      </c>
      <c r="K353" s="9" t="str">
        <f>_xll.SNL.Clients.Office.Excel.Functions.SPG(A353, "NAICS_CODE", "Primary")</f>
        <v>237130 - Power and Communication Line and Related Structures Construction</v>
      </c>
      <c r="L353" s="9" t="str">
        <f>_xll.SNL.Clients.Office.Excel.Functions.SPG(A353, "SP_TOPICTAG")</f>
        <v>Industrial Automation; Smart Building; Smart Energy; Data Center Technology</v>
      </c>
      <c r="M353" s="5">
        <f>_xll.SNL.Clients.Office.Excel.Functions.SPG(A353, "SP_PCT_SHARES_OWNED_ALL_INSTITUTIONS")</f>
        <v>92.06</v>
      </c>
      <c r="N353" s="9" t="str">
        <f>_xll.SNL.Clients.Office.Excel.Functions.SPG(A353, "RD_CREDIT_RATING_GLOBAL", "Issuer Credit Rating", "Local Currency LT|0")</f>
        <v/>
      </c>
      <c r="O353" s="9" t="str">
        <f>_xll.SNL.Clients.Office.Excel.Functions.SPG(A353, "RD_CWOL_GLOBAL", "Issuer Credit Rating", "Local Currency LT|0")</f>
        <v/>
      </c>
      <c r="P353" s="9" t="str">
        <f>_xll.SNL.Clients.Office.Excel.Functions.SPG(A353, "RD_RATING_ACTION_GLOBAL", "Issuer Credit Rating", "Local Currency LT|0")</f>
        <v/>
      </c>
      <c r="Q353" s="10" t="str">
        <f>_xll.SNL.Clients.Office.Excel.Functions.SPG(A353, "RD_LAST_REVIEW_DATE_GLOBAL", "Issuer Credit Rating", "Local Currency LT")</f>
        <v/>
      </c>
      <c r="R353" s="10" t="str">
        <f>_xll.SNL.Clients.Office.Excel.Functions.SPG(A353, "RD_CREDIT_RATING_DATE_GLOBAL", "Issuer Credit Rating", "Local Currency LT|0")</f>
        <v/>
      </c>
      <c r="S353" s="10" t="str">
        <f>_xll.SNL.Clients.Office.Excel.Functions.SPG(A353, "RD_CREDIT_WATCH_OUTLOOK_DATE_GLOBAL", "Issuer Credit Rating", "Local Currency LT|0")</f>
        <v/>
      </c>
    </row>
    <row r="354" spans="1:19">
      <c r="A354" s="12" t="s">
        <v>1387</v>
      </c>
      <c r="B354" t="str">
        <f>_xll.SNL.Clients.Office.Excel.Functions.SPG(A354,"SP_IPO_DATE")</f>
        <v/>
      </c>
      <c r="C354" s="5">
        <f>_xll.SNL.Clients.Office.Excel.Functions.SPG(A354, "SP_VOLUME_AVG_WEEKLY_TO_SHARES_OUT", , "1M")</f>
        <v>6.0727980961719048</v>
      </c>
      <c r="D354" s="5">
        <f>_xll.SNL.Clients.Office.Excel.Functions.SPG(A354, "SP_VOLUME_AVG_WEEKLY_TO_SHARES_OUT", , "3M")</f>
        <v>5.6926811776339843</v>
      </c>
      <c r="E354" s="5">
        <f>_xll.SNL.Clients.Office.Excel.Functions.SPG(A354, "SP_VOLUME_AVG_DAILY_TO_1YR_AVG_DAILY", , "1M")</f>
        <v>134.85</v>
      </c>
      <c r="F354" s="5">
        <f>_xll.SNL.Clients.Office.Excel.Functions.SPG(A354, "SP_VOLUME_AVG_DAILY_TO_1YR_AVG_DAILY", , "3M")</f>
        <v>126.41</v>
      </c>
      <c r="G354" s="9" t="str">
        <f>_xll.SNL.Clients.Office.Excel.Functions.SPG(A354, "IQ_SECTOR")</f>
        <v>Health Care</v>
      </c>
      <c r="H354" s="9" t="str">
        <f>_xll.SNL.Clients.Office.Excel.Functions.SPG(A354, "IQ_INDUSTRY_GROUP")</f>
        <v>Pharmaceuticals, Biotechnology and Life Sciences</v>
      </c>
      <c r="I354" s="9" t="str">
        <f>_xll.SNL.Clients.Office.Excel.Functions.SPG(A354, "IQ_INDUSTRY")</f>
        <v>Biotechnology</v>
      </c>
      <c r="J354" s="9" t="str">
        <f>_xll.SNL.Clients.Office.Excel.Functions.SPG(A354, "IQ_PRIMARY_INDUSTRY")</f>
        <v>Biotechnology</v>
      </c>
      <c r="K354" s="9" t="str">
        <f>_xll.SNL.Clients.Office.Excel.Functions.SPG(A354, "NAICS_CODE", "Primary")</f>
        <v>325414 - Biological Product (except Diagnostic) Manufacturing</v>
      </c>
      <c r="L354" s="9" t="str">
        <f>_xll.SNL.Clients.Office.Excel.Functions.SPG(A354, "SP_TOPICTAG")</f>
        <v>Health Diagnostics; Genetics; Genetic Disorder; Neurology; Oncology; Psychiatry; Reproductive Health</v>
      </c>
      <c r="M354" s="5">
        <f>_xll.SNL.Clients.Office.Excel.Functions.SPG(A354, "SP_PCT_SHARES_OWNED_ALL_INSTITUTIONS")</f>
        <v>95.45</v>
      </c>
      <c r="N354" s="9" t="str">
        <f>_xll.SNL.Clients.Office.Excel.Functions.SPG(A354, "RD_CREDIT_RATING_GLOBAL", "Issuer Credit Rating", "Local Currency LT|0")</f>
        <v/>
      </c>
      <c r="O354" s="9" t="str">
        <f>_xll.SNL.Clients.Office.Excel.Functions.SPG(A354, "RD_CWOL_GLOBAL", "Issuer Credit Rating", "Local Currency LT|0")</f>
        <v/>
      </c>
      <c r="P354" s="9" t="str">
        <f>_xll.SNL.Clients.Office.Excel.Functions.SPG(A354, "RD_RATING_ACTION_GLOBAL", "Issuer Credit Rating", "Local Currency LT|0")</f>
        <v/>
      </c>
      <c r="Q354" s="10" t="str">
        <f>_xll.SNL.Clients.Office.Excel.Functions.SPG(A354, "RD_LAST_REVIEW_DATE_GLOBAL", "Issuer Credit Rating", "Local Currency LT")</f>
        <v/>
      </c>
      <c r="R354" s="10" t="str">
        <f>_xll.SNL.Clients.Office.Excel.Functions.SPG(A354, "RD_CREDIT_RATING_DATE_GLOBAL", "Issuer Credit Rating", "Local Currency LT|0")</f>
        <v/>
      </c>
      <c r="S354" s="10" t="str">
        <f>_xll.SNL.Clients.Office.Excel.Functions.SPG(A354, "RD_CREDIT_WATCH_OUTLOOK_DATE_GLOBAL", "Issuer Credit Rating", "Local Currency LT|0")</f>
        <v/>
      </c>
    </row>
    <row r="355" spans="1:19">
      <c r="A355" s="12" t="s">
        <v>1388</v>
      </c>
      <c r="B355" t="str">
        <f>_xll.SNL.Clients.Office.Excel.Functions.SPG(A355,"SP_IPO_DATE")</f>
        <v/>
      </c>
      <c r="C355" s="5">
        <f>_xll.SNL.Clients.Office.Excel.Functions.SPG(A355, "SP_VOLUME_AVG_WEEKLY_TO_SHARES_OUT", , "1M")</f>
        <v>2.0541891264881937</v>
      </c>
      <c r="D355" s="5">
        <f>_xll.SNL.Clients.Office.Excel.Functions.SPG(A355, "SP_VOLUME_AVG_WEEKLY_TO_SHARES_OUT", , "3M")</f>
        <v>1.7581444020229324</v>
      </c>
      <c r="E355" s="5">
        <f>_xll.SNL.Clients.Office.Excel.Functions.SPG(A355, "SP_VOLUME_AVG_DAILY_TO_1YR_AVG_DAILY", , "1M")</f>
        <v>133.91999999999999</v>
      </c>
      <c r="F355" s="5">
        <f>_xll.SNL.Clients.Office.Excel.Functions.SPG(A355, "SP_VOLUME_AVG_DAILY_TO_1YR_AVG_DAILY", , "3M")</f>
        <v>114.62</v>
      </c>
      <c r="G355" s="9" t="str">
        <f>_xll.SNL.Clients.Office.Excel.Functions.SPG(A355, "IQ_SECTOR")</f>
        <v>Information Technology</v>
      </c>
      <c r="H355" s="9" t="str">
        <f>_xll.SNL.Clients.Office.Excel.Functions.SPG(A355, "IQ_INDUSTRY_GROUP")</f>
        <v>Software and Services</v>
      </c>
      <c r="I355" s="9" t="str">
        <f>_xll.SNL.Clients.Office.Excel.Functions.SPG(A355, "IQ_INDUSTRY")</f>
        <v>Software</v>
      </c>
      <c r="J355" s="9" t="str">
        <f>_xll.SNL.Clients.Office.Excel.Functions.SPG(A355, "IQ_PRIMARY_INDUSTRY")</f>
        <v>Systems Software</v>
      </c>
      <c r="K355" s="9" t="str">
        <f>_xll.SNL.Clients.Office.Excel.Functions.SPG(A355, "NAICS_CODE", "Primary")</f>
        <v>513210 - Software Publishers</v>
      </c>
      <c r="L355" s="9" t="str">
        <f>_xll.SNL.Clients.Office.Excel.Functions.SPG(A355, "SP_TOPICTAG")</f>
        <v>Software Development; Cloud Management; Endpoint Security Integrity; Data Protection; Cloud Infrastructure; Cloud Security; Process Automation</v>
      </c>
      <c r="M355" s="5">
        <f>_xll.SNL.Clients.Office.Excel.Functions.SPG(A355, "SP_PCT_SHARES_OWNED_ALL_INSTITUTIONS")</f>
        <v>37.31</v>
      </c>
      <c r="N355" s="9" t="str">
        <f>_xll.SNL.Clients.Office.Excel.Functions.SPG(A355, "RD_CREDIT_RATING_GLOBAL", "Issuer Credit Rating", "Local Currency LT|0")</f>
        <v>B+</v>
      </c>
      <c r="O355" s="9" t="str">
        <f>_xll.SNL.Clients.Office.Excel.Functions.SPG(A355, "RD_CWOL_GLOBAL", "Issuer Credit Rating", "Local Currency LT|0")</f>
        <v>Stable</v>
      </c>
      <c r="P355" s="9" t="str">
        <f>_xll.SNL.Clients.Office.Excel.Functions.SPG(A355, "RD_RATING_ACTION_GLOBAL", "Issuer Credit Rating", "Local Currency LT|0")</f>
        <v>New Rating | CreditWatch/Outlook (04/07/2021)</v>
      </c>
      <c r="Q355" s="10">
        <f>_xll.SNL.Clients.Office.Excel.Functions.SPG(A355, "RD_LAST_REVIEW_DATE_GLOBAL", "Issuer Credit Rating", "Local Currency LT")</f>
        <v>45399</v>
      </c>
      <c r="R355" s="10">
        <f>_xll.SNL.Clients.Office.Excel.Functions.SPG(A355, "RD_CREDIT_RATING_DATE_GLOBAL", "Issuer Credit Rating", "Local Currency LT|0")</f>
        <v>44293</v>
      </c>
      <c r="S355" s="10">
        <f>_xll.SNL.Clients.Office.Excel.Functions.SPG(A355, "RD_CREDIT_WATCH_OUTLOOK_DATE_GLOBAL", "Issuer Credit Rating", "Local Currency LT|0")</f>
        <v>44293</v>
      </c>
    </row>
    <row r="356" spans="1:19">
      <c r="A356" s="12" t="s">
        <v>1389</v>
      </c>
      <c r="B356" t="str">
        <f>_xll.SNL.Clients.Office.Excel.Functions.SPG(A356,"SP_IPO_DATE")</f>
        <v/>
      </c>
      <c r="C356" s="5">
        <f>_xll.SNL.Clients.Office.Excel.Functions.SPG(A356, "SP_VOLUME_AVG_WEEKLY_TO_SHARES_OUT", , "1M")</f>
        <v>13.57349486210315</v>
      </c>
      <c r="D356" s="5">
        <f>_xll.SNL.Clients.Office.Excel.Functions.SPG(A356, "SP_VOLUME_AVG_WEEKLY_TO_SHARES_OUT", , "3M")</f>
        <v>16.11225845778273</v>
      </c>
      <c r="E356" s="5">
        <f>_xll.SNL.Clients.Office.Excel.Functions.SPG(A356, "SP_VOLUME_AVG_DAILY_TO_1YR_AVG_DAILY", , "1M")</f>
        <v>89.96</v>
      </c>
      <c r="F356" s="5">
        <f>_xll.SNL.Clients.Office.Excel.Functions.SPG(A356, "SP_VOLUME_AVG_DAILY_TO_1YR_AVG_DAILY", , "3M")</f>
        <v>106.78</v>
      </c>
      <c r="G356" s="9" t="str">
        <f>_xll.SNL.Clients.Office.Excel.Functions.SPG(A356, "IQ_SECTOR")</f>
        <v>Energy</v>
      </c>
      <c r="H356" s="9" t="str">
        <f>_xll.SNL.Clients.Office.Excel.Functions.SPG(A356, "IQ_INDUSTRY_GROUP")</f>
        <v>Energy</v>
      </c>
      <c r="I356" s="9" t="str">
        <f>_xll.SNL.Clients.Office.Excel.Functions.SPG(A356, "IQ_INDUSTRY")</f>
        <v>Energy Equipment and Services</v>
      </c>
      <c r="J356" s="9" t="str">
        <f>_xll.SNL.Clients.Office.Excel.Functions.SPG(A356, "IQ_PRIMARY_INDUSTRY")</f>
        <v>Oil and Gas Drilling</v>
      </c>
      <c r="K356" s="9" t="str">
        <f>_xll.SNL.Clients.Office.Excel.Functions.SPG(A356, "NAICS_CODE", "Primary")</f>
        <v>213111 - Drilling Oil and Gas Wells</v>
      </c>
      <c r="L356" s="9" t="str">
        <f>_xll.SNL.Clients.Office.Excel.Functions.SPG(A356, "SP_TOPICTAG")</f>
        <v>Computer Vision; Industrial Automation; Marine Transportation; Simulation; Process Automation; Artificial Intelligence</v>
      </c>
      <c r="M356" s="5">
        <f>_xll.SNL.Clients.Office.Excel.Functions.SPG(A356, "SP_PCT_SHARES_OWNED_ALL_INSTITUTIONS")</f>
        <v>77.37</v>
      </c>
      <c r="N356" s="9" t="str">
        <f>_xll.SNL.Clients.Office.Excel.Functions.SPG(A356, "RD_CREDIT_RATING_GLOBAL", "Issuer Credit Rating", "Local Currency LT|0")</f>
        <v>B-</v>
      </c>
      <c r="O356" s="9" t="str">
        <f>_xll.SNL.Clients.Office.Excel.Functions.SPG(A356, "RD_CWOL_GLOBAL", "Issuer Credit Rating", "Local Currency LT|0")</f>
        <v>Stable</v>
      </c>
      <c r="P356" s="9" t="str">
        <f>_xll.SNL.Clients.Office.Excel.Functions.SPG(A356, "RD_RATING_ACTION_GLOBAL", "Issuer Credit Rating", "Local Currency LT|0")</f>
        <v>CreditWatch/Outlook (03/07/2024)</v>
      </c>
      <c r="Q356" s="10">
        <f>_xll.SNL.Clients.Office.Excel.Functions.SPG(A356, "RD_LAST_REVIEW_DATE_GLOBAL", "Issuer Credit Rating", "Local Currency LT")</f>
        <v>45489</v>
      </c>
      <c r="R356" s="10">
        <f>_xll.SNL.Clients.Office.Excel.Functions.SPG(A356, "RD_CREDIT_RATING_DATE_GLOBAL", "Issuer Credit Rating", "Local Currency LT|0")</f>
        <v>44609</v>
      </c>
      <c r="S356" s="10">
        <f>_xll.SNL.Clients.Office.Excel.Functions.SPG(A356, "RD_CREDIT_WATCH_OUTLOOK_DATE_GLOBAL", "Issuer Credit Rating", "Local Currency LT|0")</f>
        <v>45358</v>
      </c>
    </row>
    <row r="357" spans="1:19">
      <c r="A357" s="12" t="s">
        <v>1390</v>
      </c>
      <c r="B357" s="10">
        <f>_xll.SNL.Clients.Office.Excel.Functions.SPG(A357,"SP_IPO_DATE")</f>
        <v>41171</v>
      </c>
      <c r="C357" s="5">
        <f>_xll.SNL.Clients.Office.Excel.Functions.SPG(A357, "SP_VOLUME_AVG_WEEKLY_TO_SHARES_OUT", , "1M")</f>
        <v>2.4629568632427481</v>
      </c>
      <c r="D357" s="5">
        <f>_xll.SNL.Clients.Office.Excel.Functions.SPG(A357, "SP_VOLUME_AVG_WEEKLY_TO_SHARES_OUT", , "3M")</f>
        <v>2.6900061423140817</v>
      </c>
      <c r="E357" s="5">
        <f>_xll.SNL.Clients.Office.Excel.Functions.SPG(A357, "SP_VOLUME_AVG_DAILY_TO_1YR_AVG_DAILY", , "1M")</f>
        <v>90.92</v>
      </c>
      <c r="F357" s="5">
        <f>_xll.SNL.Clients.Office.Excel.Functions.SPG(A357, "SP_VOLUME_AVG_DAILY_TO_1YR_AVG_DAILY", , "3M")</f>
        <v>99.31</v>
      </c>
      <c r="G357" s="9" t="str">
        <f>_xll.SNL.Clients.Office.Excel.Functions.SPG(A357, "IQ_SECTOR")</f>
        <v>Financials</v>
      </c>
      <c r="H357" s="9" t="str">
        <f>_xll.SNL.Clients.Office.Excel.Functions.SPG(A357, "IQ_INDUSTRY_GROUP")</f>
        <v>Banks</v>
      </c>
      <c r="I357" s="9" t="str">
        <f>_xll.SNL.Clients.Office.Excel.Functions.SPG(A357, "IQ_INDUSTRY")</f>
        <v>Banks</v>
      </c>
      <c r="J357" s="9" t="str">
        <f>_xll.SNL.Clients.Office.Excel.Functions.SPG(A357, "IQ_PRIMARY_INDUSTRY")</f>
        <v>Regional Banks</v>
      </c>
      <c r="K357" s="9" t="str">
        <f>_xll.SNL.Clients.Office.Excel.Functions.SPG(A357, "NAICS_CODE", "Primary")</f>
        <v>522110 - Commercial Banking</v>
      </c>
      <c r="L357" s="9" t="str">
        <f>_xll.SNL.Clients.Office.Excel.Functions.SPG(A357, "SP_TOPICTAG")</f>
        <v>Anti-Fraud; Consumer Lending; Digital Brokerage</v>
      </c>
      <c r="M357" s="5">
        <f>_xll.SNL.Clients.Office.Excel.Functions.SPG(A357, "SP_PCT_SHARES_OWNED_ALL_INSTITUTIONS")</f>
        <v>99.86</v>
      </c>
      <c r="N357" s="9" t="str">
        <f>_xll.SNL.Clients.Office.Excel.Functions.SPG(A357, "RD_CREDIT_RATING_GLOBAL", "Issuer Credit Rating", "Local Currency LT|0")</f>
        <v/>
      </c>
      <c r="O357" s="9" t="str">
        <f>_xll.SNL.Clients.Office.Excel.Functions.SPG(A357, "RD_CWOL_GLOBAL", "Issuer Credit Rating", "Local Currency LT|0")</f>
        <v/>
      </c>
      <c r="P357" s="9" t="str">
        <f>_xll.SNL.Clients.Office.Excel.Functions.SPG(A357, "RD_RATING_ACTION_GLOBAL", "Issuer Credit Rating", "Local Currency LT|0")</f>
        <v/>
      </c>
      <c r="Q357" s="10" t="str">
        <f>_xll.SNL.Clients.Office.Excel.Functions.SPG(A357, "RD_LAST_REVIEW_DATE_GLOBAL", "Issuer Credit Rating", "Local Currency LT")</f>
        <v/>
      </c>
      <c r="R357" s="10" t="str">
        <f>_xll.SNL.Clients.Office.Excel.Functions.SPG(A357, "RD_CREDIT_RATING_DATE_GLOBAL", "Issuer Credit Rating", "Local Currency LT|0")</f>
        <v/>
      </c>
      <c r="S357" s="10" t="str">
        <f>_xll.SNL.Clients.Office.Excel.Functions.SPG(A357, "RD_CREDIT_WATCH_OUTLOOK_DATE_GLOBAL", "Issuer Credit Rating", "Local Currency LT|0")</f>
        <v/>
      </c>
    </row>
    <row r="358" spans="1:19">
      <c r="A358" s="12" t="s">
        <v>1391</v>
      </c>
      <c r="B358" t="str">
        <f>_xll.SNL.Clients.Office.Excel.Functions.SPG(A358,"SP_IPO_DATE")</f>
        <v/>
      </c>
      <c r="C358" s="5">
        <f>_xll.SNL.Clients.Office.Excel.Functions.SPG(A358, "SP_VOLUME_AVG_WEEKLY_TO_SHARES_OUT", , "1M")</f>
        <v>0.91364443123568506</v>
      </c>
      <c r="D358" s="5">
        <f>_xll.SNL.Clients.Office.Excel.Functions.SPG(A358, "SP_VOLUME_AVG_WEEKLY_TO_SHARES_OUT", , "3M")</f>
        <v>0.88476583378396434</v>
      </c>
      <c r="E358" s="5">
        <f>_xll.SNL.Clients.Office.Excel.Functions.SPG(A358, "SP_VOLUME_AVG_DAILY_TO_1YR_AVG_DAILY", , "1M")</f>
        <v>101.37</v>
      </c>
      <c r="F358" s="5">
        <f>_xll.SNL.Clients.Office.Excel.Functions.SPG(A358, "SP_VOLUME_AVG_DAILY_TO_1YR_AVG_DAILY", , "3M")</f>
        <v>98.17</v>
      </c>
      <c r="G358" s="9" t="str">
        <f>_xll.SNL.Clients.Office.Excel.Functions.SPG(A358, "IQ_SECTOR")</f>
        <v>Consumer Staples</v>
      </c>
      <c r="H358" s="9" t="str">
        <f>_xll.SNL.Clients.Office.Excel.Functions.SPG(A358, "IQ_INDUSTRY_GROUP")</f>
        <v>Food, Beverage and Tobacco</v>
      </c>
      <c r="I358" s="9" t="str">
        <f>_xll.SNL.Clients.Office.Excel.Functions.SPG(A358, "IQ_INDUSTRY")</f>
        <v>Beverages</v>
      </c>
      <c r="J358" s="9" t="str">
        <f>_xll.SNL.Clients.Office.Excel.Functions.SPG(A358, "IQ_PRIMARY_INDUSTRY")</f>
        <v>Soft Drinks and Non-alcoholic Beverages</v>
      </c>
      <c r="K358" s="9" t="str">
        <f>_xll.SNL.Clients.Office.Excel.Functions.SPG(A358, "NAICS_CODE", "Primary")</f>
        <v>3121 - Beverage Manufacturing</v>
      </c>
      <c r="L358" s="9" t="str">
        <f>_xll.SNL.Clients.Office.Excel.Functions.SPG(A358, "SP_TOPICTAG")</f>
        <v>Fast-Moving Consumer Goods</v>
      </c>
      <c r="M358" s="5">
        <f>_xll.SNL.Clients.Office.Excel.Functions.SPG(A358, "SP_PCT_SHARES_OWNED_ALL_INSTITUTIONS")</f>
        <v>23.64</v>
      </c>
      <c r="N358" s="9" t="str">
        <f>_xll.SNL.Clients.Office.Excel.Functions.SPG(A358, "RD_CREDIT_RATING_GLOBAL", "Issuer Credit Rating", "Local Currency LT|0")</f>
        <v/>
      </c>
      <c r="O358" s="9" t="str">
        <f>_xll.SNL.Clients.Office.Excel.Functions.SPG(A358, "RD_CWOL_GLOBAL", "Issuer Credit Rating", "Local Currency LT|0")</f>
        <v/>
      </c>
      <c r="P358" s="9" t="str">
        <f>_xll.SNL.Clients.Office.Excel.Functions.SPG(A358, "RD_RATING_ACTION_GLOBAL", "Issuer Credit Rating", "Local Currency LT|0")</f>
        <v/>
      </c>
      <c r="Q358" s="10" t="str">
        <f>_xll.SNL.Clients.Office.Excel.Functions.SPG(A358, "RD_LAST_REVIEW_DATE_GLOBAL", "Issuer Credit Rating", "Local Currency LT")</f>
        <v/>
      </c>
      <c r="R358" s="10" t="str">
        <f>_xll.SNL.Clients.Office.Excel.Functions.SPG(A358, "RD_CREDIT_RATING_DATE_GLOBAL", "Issuer Credit Rating", "Local Currency LT|0")</f>
        <v/>
      </c>
      <c r="S358" s="10" t="str">
        <f>_xll.SNL.Clients.Office.Excel.Functions.SPG(A358, "RD_CREDIT_WATCH_OUTLOOK_DATE_GLOBAL", "Issuer Credit Rating", "Local Currency LT|0")</f>
        <v/>
      </c>
    </row>
    <row r="359" spans="1:19">
      <c r="A359" s="12" t="s">
        <v>1392</v>
      </c>
      <c r="B359" t="str">
        <f>_xll.SNL.Clients.Office.Excel.Functions.SPG(A359,"SP_IPO_DATE")</f>
        <v/>
      </c>
      <c r="C359" s="5">
        <f>_xll.SNL.Clients.Office.Excel.Functions.SPG(A359, "SP_VOLUME_AVG_WEEKLY_TO_SHARES_OUT", , "1M")</f>
        <v>1.7817294736575586</v>
      </c>
      <c r="D359" s="5">
        <f>_xll.SNL.Clients.Office.Excel.Functions.SPG(A359, "SP_VOLUME_AVG_WEEKLY_TO_SHARES_OUT", , "3M")</f>
        <v>1.7250632618494159</v>
      </c>
      <c r="E359" s="5">
        <f>_xll.SNL.Clients.Office.Excel.Functions.SPG(A359, "SP_VOLUME_AVG_DAILY_TO_1YR_AVG_DAILY", , "1M")</f>
        <v>94.59</v>
      </c>
      <c r="F359" s="5">
        <f>_xll.SNL.Clients.Office.Excel.Functions.SPG(A359, "SP_VOLUME_AVG_DAILY_TO_1YR_AVG_DAILY", , "3M")</f>
        <v>91.59</v>
      </c>
      <c r="G359" s="9" t="str">
        <f>_xll.SNL.Clients.Office.Excel.Functions.SPG(A359, "IQ_SECTOR")</f>
        <v>Health Care</v>
      </c>
      <c r="H359" s="9" t="str">
        <f>_xll.SNL.Clients.Office.Excel.Functions.SPG(A359, "IQ_INDUSTRY_GROUP")</f>
        <v>Health Care Equipment and Services</v>
      </c>
      <c r="I359" s="9" t="str">
        <f>_xll.SNL.Clients.Office.Excel.Functions.SPG(A359, "IQ_INDUSTRY")</f>
        <v>Health Care Providers and Services</v>
      </c>
      <c r="J359" s="9" t="str">
        <f>_xll.SNL.Clients.Office.Excel.Functions.SPG(A359, "IQ_PRIMARY_INDUSTRY")</f>
        <v>Health Care Facilities</v>
      </c>
      <c r="K359" s="9" t="str">
        <f>_xll.SNL.Clients.Office.Excel.Functions.SPG(A359, "NAICS_CODE", "Primary")</f>
        <v>623110 - Nursing Care Facilities (Skilled Nursing Facilities)</v>
      </c>
      <c r="L359" s="9" t="str">
        <f>_xll.SNL.Clients.Office.Excel.Functions.SPG(A359, "SP_TOPICTAG")</f>
        <v>Health Diagnostics; Neuroscience; Outpatient Care; Assisted Living; Central Nervous System; Neurology; Psychiatry</v>
      </c>
      <c r="M359" s="5">
        <f>_xll.SNL.Clients.Office.Excel.Functions.SPG(A359, "SP_PCT_SHARES_OWNED_ALL_INSTITUTIONS")</f>
        <v>60.63</v>
      </c>
      <c r="N359" s="9" t="str">
        <f>_xll.SNL.Clients.Office.Excel.Functions.SPG(A359, "RD_CREDIT_RATING_GLOBAL", "Issuer Credit Rating", "Local Currency LT|0")</f>
        <v/>
      </c>
      <c r="O359" s="9" t="str">
        <f>_xll.SNL.Clients.Office.Excel.Functions.SPG(A359, "RD_CWOL_GLOBAL", "Issuer Credit Rating", "Local Currency LT|0")</f>
        <v/>
      </c>
      <c r="P359" s="9" t="str">
        <f>_xll.SNL.Clients.Office.Excel.Functions.SPG(A359, "RD_RATING_ACTION_GLOBAL", "Issuer Credit Rating", "Local Currency LT|0")</f>
        <v/>
      </c>
      <c r="Q359" s="10" t="str">
        <f>_xll.SNL.Clients.Office.Excel.Functions.SPG(A359, "RD_LAST_REVIEW_DATE_GLOBAL", "Issuer Credit Rating", "Local Currency LT")</f>
        <v/>
      </c>
      <c r="R359" s="10" t="str">
        <f>_xll.SNL.Clients.Office.Excel.Functions.SPG(A359, "RD_CREDIT_RATING_DATE_GLOBAL", "Issuer Credit Rating", "Local Currency LT|0")</f>
        <v/>
      </c>
      <c r="S359" s="10" t="str">
        <f>_xll.SNL.Clients.Office.Excel.Functions.SPG(A359, "RD_CREDIT_WATCH_OUTLOOK_DATE_GLOBAL", "Issuer Credit Rating", "Local Currency LT|0")</f>
        <v/>
      </c>
    </row>
    <row r="360" spans="1:19">
      <c r="A360" s="12" t="s">
        <v>1393</v>
      </c>
      <c r="B360" t="str">
        <f>_xll.SNL.Clients.Office.Excel.Functions.SPG(A360,"SP_IPO_DATE")</f>
        <v/>
      </c>
      <c r="C360" s="5">
        <f>_xll.SNL.Clients.Office.Excel.Functions.SPG(A360, "SP_VOLUME_AVG_WEEKLY_TO_SHARES_OUT", , "1M")</f>
        <v>2.0623586078209888</v>
      </c>
      <c r="D360" s="5">
        <f>_xll.SNL.Clients.Office.Excel.Functions.SPG(A360, "SP_VOLUME_AVG_WEEKLY_TO_SHARES_OUT", , "3M")</f>
        <v>2.8733290235679028</v>
      </c>
      <c r="E360" s="5">
        <f>_xll.SNL.Clients.Office.Excel.Functions.SPG(A360, "SP_VOLUME_AVG_DAILY_TO_1YR_AVG_DAILY", , "1M")</f>
        <v>70.959999999999994</v>
      </c>
      <c r="F360" s="5">
        <f>_xll.SNL.Clients.Office.Excel.Functions.SPG(A360, "SP_VOLUME_AVG_DAILY_TO_1YR_AVG_DAILY", , "3M")</f>
        <v>98.86</v>
      </c>
      <c r="G360" s="9" t="str">
        <f>_xll.SNL.Clients.Office.Excel.Functions.SPG(A360, "IQ_SECTOR")</f>
        <v>Industrials</v>
      </c>
      <c r="H360" s="9" t="str">
        <f>_xll.SNL.Clients.Office.Excel.Functions.SPG(A360, "IQ_INDUSTRY_GROUP")</f>
        <v>Capital Goods</v>
      </c>
      <c r="I360" s="9" t="str">
        <f>_xll.SNL.Clients.Office.Excel.Functions.SPG(A360, "IQ_INDUSTRY")</f>
        <v>Aerospace and Defense</v>
      </c>
      <c r="J360" s="9" t="str">
        <f>_xll.SNL.Clients.Office.Excel.Functions.SPG(A360, "IQ_PRIMARY_INDUSTRY")</f>
        <v>Aerospace and Defense</v>
      </c>
      <c r="K360" s="9" t="str">
        <f>_xll.SNL.Clients.Office.Excel.Functions.SPG(A360, "NAICS_CODE", "Primary")</f>
        <v>33299 - All Other Fabricated Metal Product Manufacturing</v>
      </c>
      <c r="L360" s="9" t="str">
        <f>_xll.SNL.Clients.Office.Excel.Functions.SPG(A360, "SP_TOPICTAG")</f>
        <v>Industrial Automation; Sensors; Smart Building; Artificial Intelligence</v>
      </c>
      <c r="M360" s="5">
        <f>_xll.SNL.Clients.Office.Excel.Functions.SPG(A360, "SP_PCT_SHARES_OWNED_ALL_INSTITUTIONS")</f>
        <v>59.66</v>
      </c>
      <c r="N360" s="9" t="str">
        <f>_xll.SNL.Clients.Office.Excel.Functions.SPG(A360, "RD_CREDIT_RATING_GLOBAL", "Issuer Credit Rating", "Local Currency LT|0")</f>
        <v/>
      </c>
      <c r="O360" s="9" t="str">
        <f>_xll.SNL.Clients.Office.Excel.Functions.SPG(A360, "RD_CWOL_GLOBAL", "Issuer Credit Rating", "Local Currency LT|0")</f>
        <v/>
      </c>
      <c r="P360" s="9" t="str">
        <f>_xll.SNL.Clients.Office.Excel.Functions.SPG(A360, "RD_RATING_ACTION_GLOBAL", "Issuer Credit Rating", "Local Currency LT|0")</f>
        <v/>
      </c>
      <c r="Q360" s="10" t="str">
        <f>_xll.SNL.Clients.Office.Excel.Functions.SPG(A360, "RD_LAST_REVIEW_DATE_GLOBAL", "Issuer Credit Rating", "Local Currency LT")</f>
        <v/>
      </c>
      <c r="R360" s="10" t="str">
        <f>_xll.SNL.Clients.Office.Excel.Functions.SPG(A360, "RD_CREDIT_RATING_DATE_GLOBAL", "Issuer Credit Rating", "Local Currency LT|0")</f>
        <v/>
      </c>
      <c r="S360" s="10" t="str">
        <f>_xll.SNL.Clients.Office.Excel.Functions.SPG(A360, "RD_CREDIT_WATCH_OUTLOOK_DATE_GLOBAL", "Issuer Credit Rating", "Local Currency LT|0")</f>
        <v/>
      </c>
    </row>
    <row r="361" spans="1:19">
      <c r="A361" s="12" t="s">
        <v>1394</v>
      </c>
      <c r="B361" s="10">
        <f>_xll.SNL.Clients.Office.Excel.Functions.SPG(A361,"SP_IPO_DATE")</f>
        <v>43033</v>
      </c>
      <c r="C361" s="5">
        <f>_xll.SNL.Clients.Office.Excel.Functions.SPG(A361, "SP_VOLUME_AVG_WEEKLY_TO_SHARES_OUT", , "1M")</f>
        <v>8.5793758664972941</v>
      </c>
      <c r="D361" s="5">
        <f>_xll.SNL.Clients.Office.Excel.Functions.SPG(A361, "SP_VOLUME_AVG_WEEKLY_TO_SHARES_OUT", , "3M")</f>
        <v>8.5134014419373294</v>
      </c>
      <c r="E361" s="5">
        <f>_xll.SNL.Clients.Office.Excel.Functions.SPG(A361, "SP_VOLUME_AVG_DAILY_TO_1YR_AVG_DAILY", , "1M")</f>
        <v>90.15</v>
      </c>
      <c r="F361" s="5">
        <f>_xll.SNL.Clients.Office.Excel.Functions.SPG(A361, "SP_VOLUME_AVG_DAILY_TO_1YR_AVG_DAILY", , "3M")</f>
        <v>89.46</v>
      </c>
      <c r="G361" s="9" t="str">
        <f>_xll.SNL.Clients.Office.Excel.Functions.SPG(A361, "IQ_SECTOR")</f>
        <v>Consumer Discretionary</v>
      </c>
      <c r="H361" s="9" t="str">
        <f>_xll.SNL.Clients.Office.Excel.Functions.SPG(A361, "IQ_INDUSTRY_GROUP")</f>
        <v>Consumer Discretionary Distribution and Retail</v>
      </c>
      <c r="I361" s="9" t="str">
        <f>_xll.SNL.Clients.Office.Excel.Functions.SPG(A361, "IQ_INDUSTRY")</f>
        <v>Specialty Retail</v>
      </c>
      <c r="J361" s="9" t="str">
        <f>_xll.SNL.Clients.Office.Excel.Functions.SPG(A361, "IQ_PRIMARY_INDUSTRY")</f>
        <v>Other Specialty Retail</v>
      </c>
      <c r="K361" s="9" t="str">
        <f>_xll.SNL.Clients.Office.Excel.Functions.SPG(A361, "NAICS_CODE", "Primary")</f>
        <v>456130 - Optical Goods Retailers</v>
      </c>
      <c r="L361" s="9" t="str">
        <f>_xll.SNL.Clients.Office.Excel.Functions.SPG(A361, "SP_TOPICTAG")</f>
        <v>Marketing Automation; Customer Relationship Management; Wearables; Process Automation; RegTech</v>
      </c>
      <c r="M361" s="5">
        <f>_xll.SNL.Clients.Office.Excel.Functions.SPG(A361, "SP_PCT_SHARES_OWNED_ALL_INSTITUTIONS")</f>
        <v>102.06</v>
      </c>
      <c r="N361" s="9" t="str">
        <f>_xll.SNL.Clients.Office.Excel.Functions.SPG(A361, "RD_CREDIT_RATING_GLOBAL", "Issuer Credit Rating", "Local Currency LT|0")</f>
        <v>NR</v>
      </c>
      <c r="O361" s="9" t="str">
        <f>_xll.SNL.Clients.Office.Excel.Functions.SPG(A361, "RD_CWOL_GLOBAL", "Issuer Credit Rating", "Local Currency LT|0")</f>
        <v>NR</v>
      </c>
      <c r="P361" s="9" t="str">
        <f>_xll.SNL.Clients.Office.Excel.Functions.SPG(A361, "RD_RATING_ACTION_GLOBAL", "Issuer Credit Rating", "Local Currency LT|0")</f>
        <v>Not Rated | CreditWatch/Outlook (05/03/2000)</v>
      </c>
      <c r="Q361" s="10" t="str">
        <f>_xll.SNL.Clients.Office.Excel.Functions.SPG(A361, "RD_LAST_REVIEW_DATE_GLOBAL", "Issuer Credit Rating", "Local Currency LT")</f>
        <v/>
      </c>
      <c r="R361" s="10">
        <f>_xll.SNL.Clients.Office.Excel.Functions.SPG(A361, "RD_CREDIT_RATING_DATE_GLOBAL", "Issuer Credit Rating", "Local Currency LT|0")</f>
        <v>36649</v>
      </c>
      <c r="S361" s="10">
        <f>_xll.SNL.Clients.Office.Excel.Functions.SPG(A361, "RD_CREDIT_WATCH_OUTLOOK_DATE_GLOBAL", "Issuer Credit Rating", "Local Currency LT|0")</f>
        <v>36649</v>
      </c>
    </row>
    <row r="362" spans="1:19">
      <c r="A362" s="12" t="s">
        <v>1395</v>
      </c>
      <c r="B362" t="str">
        <f>_xll.SNL.Clients.Office.Excel.Functions.SPG(A362,"SP_IPO_DATE")</f>
        <v/>
      </c>
      <c r="C362" s="5">
        <f>_xll.SNL.Clients.Office.Excel.Functions.SPG(A362, "SP_VOLUME_AVG_WEEKLY_TO_SHARES_OUT", , "1M")</f>
        <v>4.4134655570966252</v>
      </c>
      <c r="D362" s="5">
        <f>_xll.SNL.Clients.Office.Excel.Functions.SPG(A362, "SP_VOLUME_AVG_WEEKLY_TO_SHARES_OUT", , "3M")</f>
        <v>4.5243104447228308</v>
      </c>
      <c r="E362" s="5">
        <f>_xll.SNL.Clients.Office.Excel.Functions.SPG(A362, "SP_VOLUME_AVG_DAILY_TO_1YR_AVG_DAILY", , "1M")</f>
        <v>115</v>
      </c>
      <c r="F362" s="5">
        <f>_xll.SNL.Clients.Office.Excel.Functions.SPG(A362, "SP_VOLUME_AVG_DAILY_TO_1YR_AVG_DAILY", , "3M")</f>
        <v>117.89</v>
      </c>
      <c r="G362" s="9" t="str">
        <f>_xll.SNL.Clients.Office.Excel.Functions.SPG(A362, "IQ_SECTOR")</f>
        <v>Financials</v>
      </c>
      <c r="H362" s="9" t="str">
        <f>_xll.SNL.Clients.Office.Excel.Functions.SPG(A362, "IQ_INDUSTRY_GROUP")</f>
        <v>Financial Services</v>
      </c>
      <c r="I362" s="9" t="str">
        <f>_xll.SNL.Clients.Office.Excel.Functions.SPG(A362, "IQ_INDUSTRY")</f>
        <v>Consumer Finance</v>
      </c>
      <c r="J362" s="9" t="str">
        <f>_xll.SNL.Clients.Office.Excel.Functions.SPG(A362, "IQ_PRIMARY_INDUSTRY")</f>
        <v>Consumer Finance</v>
      </c>
      <c r="K362" s="9" t="str">
        <f>_xll.SNL.Clients.Office.Excel.Functions.SPG(A362, "NAICS_CODE", "Primary")</f>
        <v>522291 - Consumer Lending</v>
      </c>
      <c r="L362" s="9" t="str">
        <f>_xll.SNL.Clients.Office.Excel.Functions.SPG(A362, "SP_TOPICTAG")</f>
        <v>Consumer Lending; Micro Lending; Banking as a Service</v>
      </c>
      <c r="M362" s="5">
        <f>_xll.SNL.Clients.Office.Excel.Functions.SPG(A362, "SP_PCT_SHARES_OWNED_ALL_INSTITUTIONS")</f>
        <v>77.58</v>
      </c>
      <c r="N362" s="9" t="str">
        <f>_xll.SNL.Clients.Office.Excel.Functions.SPG(A362, "RD_CREDIT_RATING_GLOBAL", "Issuer Credit Rating", "Local Currency LT|0")</f>
        <v>BB</v>
      </c>
      <c r="O362" s="9" t="str">
        <f>_xll.SNL.Clients.Office.Excel.Functions.SPG(A362, "RD_CWOL_GLOBAL", "Issuer Credit Rating", "Local Currency LT|0")</f>
        <v>Stable</v>
      </c>
      <c r="P362" s="9" t="str">
        <f>_xll.SNL.Clients.Office.Excel.Functions.SPG(A362, "RD_RATING_ACTION_GLOBAL", "Issuer Credit Rating", "Local Currency LT|0")</f>
        <v>Upgrade | CreditWatch/Outlook (09/17/2024)</v>
      </c>
      <c r="Q362" s="10">
        <f>_xll.SNL.Clients.Office.Excel.Functions.SPG(A362, "RD_LAST_REVIEW_DATE_GLOBAL", "Issuer Credit Rating", "Local Currency LT")</f>
        <v>45552</v>
      </c>
      <c r="R362" s="10">
        <f>_xll.SNL.Clients.Office.Excel.Functions.SPG(A362, "RD_CREDIT_RATING_DATE_GLOBAL", "Issuer Credit Rating", "Local Currency LT|0")</f>
        <v>45552</v>
      </c>
      <c r="S362" s="10">
        <f>_xll.SNL.Clients.Office.Excel.Functions.SPG(A362, "RD_CREDIT_WATCH_OUTLOOK_DATE_GLOBAL", "Issuer Credit Rating", "Local Currency LT|0")</f>
        <v>45552</v>
      </c>
    </row>
    <row r="363" spans="1:19">
      <c r="A363" s="12" t="s">
        <v>1396</v>
      </c>
      <c r="B363" t="str">
        <f>_xll.SNL.Clients.Office.Excel.Functions.SPG(A363,"SP_IPO_DATE")</f>
        <v/>
      </c>
      <c r="C363" s="5">
        <f>_xll.SNL.Clients.Office.Excel.Functions.SPG(A363, "SP_VOLUME_AVG_WEEKLY_TO_SHARES_OUT", , "1M")</f>
        <v>2.2968640855795122</v>
      </c>
      <c r="D363" s="5">
        <f>_xll.SNL.Clients.Office.Excel.Functions.SPG(A363, "SP_VOLUME_AVG_WEEKLY_TO_SHARES_OUT", , "3M")</f>
        <v>2.4210012866978374</v>
      </c>
      <c r="E363" s="5">
        <f>_xll.SNL.Clients.Office.Excel.Functions.SPG(A363, "SP_VOLUME_AVG_DAILY_TO_1YR_AVG_DAILY", , "1M")</f>
        <v>101.76</v>
      </c>
      <c r="F363" s="5">
        <f>_xll.SNL.Clients.Office.Excel.Functions.SPG(A363, "SP_VOLUME_AVG_DAILY_TO_1YR_AVG_DAILY", , "3M")</f>
        <v>107.26</v>
      </c>
      <c r="G363" s="9" t="str">
        <f>_xll.SNL.Clients.Office.Excel.Functions.SPG(A363, "IQ_SECTOR")</f>
        <v>Financials</v>
      </c>
      <c r="H363" s="9" t="str">
        <f>_xll.SNL.Clients.Office.Excel.Functions.SPG(A363, "IQ_INDUSTRY_GROUP")</f>
        <v>Banks</v>
      </c>
      <c r="I363" s="9" t="str">
        <f>_xll.SNL.Clients.Office.Excel.Functions.SPG(A363, "IQ_INDUSTRY")</f>
        <v>Banks</v>
      </c>
      <c r="J363" s="9" t="str">
        <f>_xll.SNL.Clients.Office.Excel.Functions.SPG(A363, "IQ_PRIMARY_INDUSTRY")</f>
        <v>Regional Banks</v>
      </c>
      <c r="K363" s="9" t="str">
        <f>_xll.SNL.Clients.Office.Excel.Functions.SPG(A363, "NAICS_CODE", "Primary")</f>
        <v>522110 - Commercial Banking</v>
      </c>
      <c r="L363" s="9" t="str">
        <f>_xll.SNL.Clients.Office.Excel.Functions.SPG(A363, "SP_TOPICTAG")</f>
        <v>Consumer Lending; Digital Brokerage</v>
      </c>
      <c r="M363" s="5">
        <f>_xll.SNL.Clients.Office.Excel.Functions.SPG(A363, "SP_PCT_SHARES_OWNED_ALL_INSTITUTIONS")</f>
        <v>64.94</v>
      </c>
      <c r="N363" s="9" t="str">
        <f>_xll.SNL.Clients.Office.Excel.Functions.SPG(A363, "RD_CREDIT_RATING_GLOBAL", "Issuer Credit Rating", "Local Currency LT|0")</f>
        <v/>
      </c>
      <c r="O363" s="9" t="str">
        <f>_xll.SNL.Clients.Office.Excel.Functions.SPG(A363, "RD_CWOL_GLOBAL", "Issuer Credit Rating", "Local Currency LT|0")</f>
        <v/>
      </c>
      <c r="P363" s="9" t="str">
        <f>_xll.SNL.Clients.Office.Excel.Functions.SPG(A363, "RD_RATING_ACTION_GLOBAL", "Issuer Credit Rating", "Local Currency LT|0")</f>
        <v/>
      </c>
      <c r="Q363" s="10" t="str">
        <f>_xll.SNL.Clients.Office.Excel.Functions.SPG(A363, "RD_LAST_REVIEW_DATE_GLOBAL", "Issuer Credit Rating", "Local Currency LT")</f>
        <v/>
      </c>
      <c r="R363" s="10" t="str">
        <f>_xll.SNL.Clients.Office.Excel.Functions.SPG(A363, "RD_CREDIT_RATING_DATE_GLOBAL", "Issuer Credit Rating", "Local Currency LT|0")</f>
        <v/>
      </c>
      <c r="S363" s="10" t="str">
        <f>_xll.SNL.Clients.Office.Excel.Functions.SPG(A363, "RD_CREDIT_WATCH_OUTLOOK_DATE_GLOBAL", "Issuer Credit Rating", "Local Currency LT|0")</f>
        <v/>
      </c>
    </row>
    <row r="364" spans="1:19">
      <c r="A364" s="12" t="s">
        <v>1397</v>
      </c>
      <c r="B364" t="str">
        <f>_xll.SNL.Clients.Office.Excel.Functions.SPG(A364,"SP_IPO_DATE")</f>
        <v/>
      </c>
      <c r="C364" s="5">
        <f>_xll.SNL.Clients.Office.Excel.Functions.SPG(A364, "SP_VOLUME_AVG_WEEKLY_TO_SHARES_OUT", , "1M")</f>
        <v>1.907073746592965</v>
      </c>
      <c r="D364" s="5">
        <f>_xll.SNL.Clients.Office.Excel.Functions.SPG(A364, "SP_VOLUME_AVG_WEEKLY_TO_SHARES_OUT", , "3M")</f>
        <v>2.9325344798919137</v>
      </c>
      <c r="E364" s="5">
        <f>_xll.SNL.Clients.Office.Excel.Functions.SPG(A364, "SP_VOLUME_AVG_DAILY_TO_1YR_AVG_DAILY", , "1M")</f>
        <v>46.18</v>
      </c>
      <c r="F364" s="5">
        <f>_xll.SNL.Clients.Office.Excel.Functions.SPG(A364, "SP_VOLUME_AVG_DAILY_TO_1YR_AVG_DAILY", , "3M")</f>
        <v>71.010000000000005</v>
      </c>
      <c r="G364" s="9" t="str">
        <f>_xll.SNL.Clients.Office.Excel.Functions.SPG(A364, "IQ_SECTOR")</f>
        <v>Financials</v>
      </c>
      <c r="H364" s="9" t="str">
        <f>_xll.SNL.Clients.Office.Excel.Functions.SPG(A364, "IQ_INDUSTRY_GROUP")</f>
        <v>Financial Services</v>
      </c>
      <c r="I364" s="9" t="str">
        <f>_xll.SNL.Clients.Office.Excel.Functions.SPG(A364, "IQ_INDUSTRY")</f>
        <v>Financial Services</v>
      </c>
      <c r="J364" s="9" t="str">
        <f>_xll.SNL.Clients.Office.Excel.Functions.SPG(A364, "IQ_PRIMARY_INDUSTRY")</f>
        <v>Transaction and Payment Processing Services</v>
      </c>
      <c r="K364" s="9" t="str">
        <f>_xll.SNL.Clients.Office.Excel.Functions.SPG(A364, "NAICS_CODE", "Primary")</f>
        <v>513210 - Software Publishers</v>
      </c>
      <c r="L364" s="9" t="str">
        <f>_xll.SNL.Clients.Office.Excel.Functions.SPG(A364, "SP_TOPICTAG")</f>
        <v>Optical Infrastructure; Fintech; Neobank; Storage Management; Web3</v>
      </c>
      <c r="M364" s="5">
        <f>_xll.SNL.Clients.Office.Excel.Functions.SPG(A364, "SP_PCT_SHARES_OWNED_ALL_INSTITUTIONS")</f>
        <v>96.31</v>
      </c>
      <c r="N364" s="9" t="str">
        <f>_xll.SNL.Clients.Office.Excel.Functions.SPG(A364, "RD_CREDIT_RATING_GLOBAL", "Issuer Credit Rating", "Local Currency LT|0")</f>
        <v>B+</v>
      </c>
      <c r="O364" s="9" t="str">
        <f>_xll.SNL.Clients.Office.Excel.Functions.SPG(A364, "RD_CWOL_GLOBAL", "Issuer Credit Rating", "Local Currency LT|0")</f>
        <v>Stable</v>
      </c>
      <c r="P364" s="9" t="str">
        <f>_xll.SNL.Clients.Office.Excel.Functions.SPG(A364, "RD_RATING_ACTION_GLOBAL", "Issuer Credit Rating", "Local Currency LT|0")</f>
        <v>New Rating | CreditWatch/Outlook (09/12/2023)</v>
      </c>
      <c r="Q364" s="10">
        <f>_xll.SNL.Clients.Office.Excel.Functions.SPG(A364, "RD_LAST_REVIEW_DATE_GLOBAL", "Issuer Credit Rating", "Local Currency LT")</f>
        <v>45548</v>
      </c>
      <c r="R364" s="10">
        <f>_xll.SNL.Clients.Office.Excel.Functions.SPG(A364, "RD_CREDIT_RATING_DATE_GLOBAL", "Issuer Credit Rating", "Local Currency LT|0")</f>
        <v>45181</v>
      </c>
      <c r="S364" s="10">
        <f>_xll.SNL.Clients.Office.Excel.Functions.SPG(A364, "RD_CREDIT_WATCH_OUTLOOK_DATE_GLOBAL", "Issuer Credit Rating", "Local Currency LT|0")</f>
        <v>45181</v>
      </c>
    </row>
    <row r="365" spans="1:19">
      <c r="A365" s="12" t="s">
        <v>1398</v>
      </c>
      <c r="B365" t="str">
        <f>_xll.SNL.Clients.Office.Excel.Functions.SPG(A365,"SP_IPO_DATE")</f>
        <v/>
      </c>
      <c r="C365" s="5">
        <f>_xll.SNL.Clients.Office.Excel.Functions.SPG(A365, "SP_VOLUME_AVG_WEEKLY_TO_SHARES_OUT", , "1M")</f>
        <v>4.7701483246545653</v>
      </c>
      <c r="D365" s="5">
        <f>_xll.SNL.Clients.Office.Excel.Functions.SPG(A365, "SP_VOLUME_AVG_WEEKLY_TO_SHARES_OUT", , "3M")</f>
        <v>4.8036718169767232</v>
      </c>
      <c r="E365" s="5">
        <f>_xll.SNL.Clients.Office.Excel.Functions.SPG(A365, "SP_VOLUME_AVG_DAILY_TO_1YR_AVG_DAILY", , "1M")</f>
        <v>69.75</v>
      </c>
      <c r="F365" s="5">
        <f>_xll.SNL.Clients.Office.Excel.Functions.SPG(A365, "SP_VOLUME_AVG_DAILY_TO_1YR_AVG_DAILY", , "3M")</f>
        <v>70.239999999999995</v>
      </c>
      <c r="G365" s="9" t="str">
        <f>_xll.SNL.Clients.Office.Excel.Functions.SPG(A365, "IQ_SECTOR")</f>
        <v>Information Technology</v>
      </c>
      <c r="H365" s="9" t="str">
        <f>_xll.SNL.Clients.Office.Excel.Functions.SPG(A365, "IQ_INDUSTRY_GROUP")</f>
        <v>Software and Services</v>
      </c>
      <c r="I365" s="9" t="str">
        <f>_xll.SNL.Clients.Office.Excel.Functions.SPG(A365, "IQ_INDUSTRY")</f>
        <v>Software</v>
      </c>
      <c r="J365" s="9" t="str">
        <f>_xll.SNL.Clients.Office.Excel.Functions.SPG(A365, "IQ_PRIMARY_INDUSTRY")</f>
        <v>Application Software</v>
      </c>
      <c r="K365" s="9" t="str">
        <f>_xll.SNL.Clients.Office.Excel.Functions.SPG(A365, "NAICS_CODE", "Primary")</f>
        <v>513210 - Software Publishers</v>
      </c>
      <c r="L365" s="9" t="str">
        <f>_xll.SNL.Clients.Office.Excel.Functions.SPG(A365, "SP_TOPICTAG")</f>
        <v>Cloud Management; Data Integration; Fintech; Cloud Infrastructure; Process Automation; Online Payments</v>
      </c>
      <c r="M365" s="5">
        <f>_xll.SNL.Clients.Office.Excel.Functions.SPG(A365, "SP_PCT_SHARES_OWNED_ALL_INSTITUTIONS")</f>
        <v>98.87</v>
      </c>
      <c r="N365" s="9" t="str">
        <f>_xll.SNL.Clients.Office.Excel.Functions.SPG(A365, "RD_CREDIT_RATING_GLOBAL", "Issuer Credit Rating", "Local Currency LT|0")</f>
        <v>B+</v>
      </c>
      <c r="O365" s="9" t="str">
        <f>_xll.SNL.Clients.Office.Excel.Functions.SPG(A365, "RD_CWOL_GLOBAL", "Issuer Credit Rating", "Local Currency LT|0")</f>
        <v>Positive</v>
      </c>
      <c r="P365" s="9" t="str">
        <f>_xll.SNL.Clients.Office.Excel.Functions.SPG(A365, "RD_RATING_ACTION_GLOBAL", "Issuer Credit Rating", "Local Currency LT|0")</f>
        <v>CreditWatch/Outlook (08/16/2024)</v>
      </c>
      <c r="Q365" s="10">
        <f>_xll.SNL.Clients.Office.Excel.Functions.SPG(A365, "RD_LAST_REVIEW_DATE_GLOBAL", "Issuer Credit Rating", "Local Currency LT")</f>
        <v>45520</v>
      </c>
      <c r="R365" s="10">
        <f>_xll.SNL.Clients.Office.Excel.Functions.SPG(A365, "RD_CREDIT_RATING_DATE_GLOBAL", "Issuer Credit Rating", "Local Currency LT|0")</f>
        <v>44685</v>
      </c>
      <c r="S365" s="10">
        <f>_xll.SNL.Clients.Office.Excel.Functions.SPG(A365, "RD_CREDIT_WATCH_OUTLOOK_DATE_GLOBAL", "Issuer Credit Rating", "Local Currency LT|0")</f>
        <v>45520</v>
      </c>
    </row>
    <row r="366" spans="1:19">
      <c r="A366" s="12" t="s">
        <v>1399</v>
      </c>
      <c r="B366" t="str">
        <f>_xll.SNL.Clients.Office.Excel.Functions.SPG(A366,"SP_IPO_DATE")</f>
        <v/>
      </c>
      <c r="C366" s="5">
        <f>_xll.SNL.Clients.Office.Excel.Functions.SPG(A366, "SP_VOLUME_AVG_WEEKLY_TO_SHARES_OUT", , "1M")</f>
        <v>4.5955723272294291</v>
      </c>
      <c r="D366" s="5">
        <f>_xll.SNL.Clients.Office.Excel.Functions.SPG(A366, "SP_VOLUME_AVG_WEEKLY_TO_SHARES_OUT", , "3M")</f>
        <v>3.2952410245371122</v>
      </c>
      <c r="E366" s="5">
        <f>_xll.SNL.Clients.Office.Excel.Functions.SPG(A366, "SP_VOLUME_AVG_DAILY_TO_1YR_AVG_DAILY", , "1M")</f>
        <v>143.86000000000001</v>
      </c>
      <c r="F366" s="5">
        <f>_xll.SNL.Clients.Office.Excel.Functions.SPG(A366, "SP_VOLUME_AVG_DAILY_TO_1YR_AVG_DAILY", , "3M")</f>
        <v>103.15</v>
      </c>
      <c r="G366" s="9" t="str">
        <f>_xll.SNL.Clients.Office.Excel.Functions.SPG(A366, "IQ_SECTOR")</f>
        <v>Health Care</v>
      </c>
      <c r="H366" s="9" t="str">
        <f>_xll.SNL.Clients.Office.Excel.Functions.SPG(A366, "IQ_INDUSTRY_GROUP")</f>
        <v>Health Care Equipment and Services</v>
      </c>
      <c r="I366" s="9" t="str">
        <f>_xll.SNL.Clients.Office.Excel.Functions.SPG(A366, "IQ_INDUSTRY")</f>
        <v>Health Care Providers and Services</v>
      </c>
      <c r="J366" s="9" t="str">
        <f>_xll.SNL.Clients.Office.Excel.Functions.SPG(A366, "IQ_PRIMARY_INDUSTRY")</f>
        <v>Health Care Services</v>
      </c>
      <c r="K366" s="9" t="str">
        <f>_xll.SNL.Clients.Office.Excel.Functions.SPG(A366, "NAICS_CODE", "Primary")</f>
        <v>621511 - Medical Laboratories</v>
      </c>
      <c r="L366" s="9" t="str">
        <f>_xll.SNL.Clients.Office.Excel.Functions.SPG(A366, "SP_TOPICTAG")</f>
        <v>Health Diagnostics; MHealth; Genetics; Hematology; Oncology</v>
      </c>
      <c r="M366" s="5">
        <f>_xll.SNL.Clients.Office.Excel.Functions.SPG(A366, "SP_PCT_SHARES_OWNED_ALL_INSTITUTIONS")</f>
        <v>97.05</v>
      </c>
      <c r="N366" s="9" t="str">
        <f>_xll.SNL.Clients.Office.Excel.Functions.SPG(A366, "RD_CREDIT_RATING_GLOBAL", "Issuer Credit Rating", "Local Currency LT|0")</f>
        <v/>
      </c>
      <c r="O366" s="9" t="str">
        <f>_xll.SNL.Clients.Office.Excel.Functions.SPG(A366, "RD_CWOL_GLOBAL", "Issuer Credit Rating", "Local Currency LT|0")</f>
        <v/>
      </c>
      <c r="P366" s="9" t="str">
        <f>_xll.SNL.Clients.Office.Excel.Functions.SPG(A366, "RD_RATING_ACTION_GLOBAL", "Issuer Credit Rating", "Local Currency LT|0")</f>
        <v/>
      </c>
      <c r="Q366" s="10" t="str">
        <f>_xll.SNL.Clients.Office.Excel.Functions.SPG(A366, "RD_LAST_REVIEW_DATE_GLOBAL", "Issuer Credit Rating", "Local Currency LT")</f>
        <v/>
      </c>
      <c r="R366" s="10" t="str">
        <f>_xll.SNL.Clients.Office.Excel.Functions.SPG(A366, "RD_CREDIT_RATING_DATE_GLOBAL", "Issuer Credit Rating", "Local Currency LT|0")</f>
        <v/>
      </c>
      <c r="S366" s="10" t="str">
        <f>_xll.SNL.Clients.Office.Excel.Functions.SPG(A366, "RD_CREDIT_WATCH_OUTLOOK_DATE_GLOBAL", "Issuer Credit Rating", "Local Currency LT|0")</f>
        <v/>
      </c>
    </row>
    <row r="367" spans="1:19">
      <c r="A367" s="12" t="s">
        <v>1400</v>
      </c>
      <c r="B367" s="10">
        <f>_xll.SNL.Clients.Office.Excel.Functions.SPG(A367,"SP_IPO_DATE")</f>
        <v>36384</v>
      </c>
      <c r="C367" s="5">
        <f>_xll.SNL.Clients.Office.Excel.Functions.SPG(A367, "SP_VOLUME_AVG_WEEKLY_TO_SHARES_OUT", , "1M")</f>
        <v>3.2026229573054699</v>
      </c>
      <c r="D367" s="5">
        <f>_xll.SNL.Clients.Office.Excel.Functions.SPG(A367, "SP_VOLUME_AVG_WEEKLY_TO_SHARES_OUT", , "3M")</f>
        <v>2.8218488564109614</v>
      </c>
      <c r="E367" s="5">
        <f>_xll.SNL.Clients.Office.Excel.Functions.SPG(A367, "SP_VOLUME_AVG_DAILY_TO_1YR_AVG_DAILY", , "1M")</f>
        <v>78.87</v>
      </c>
      <c r="F367" s="5">
        <f>_xll.SNL.Clients.Office.Excel.Functions.SPG(A367, "SP_VOLUME_AVG_DAILY_TO_1YR_AVG_DAILY", , "3M")</f>
        <v>69.489999999999995</v>
      </c>
      <c r="G367" s="9" t="str">
        <f>_xll.SNL.Clients.Office.Excel.Functions.SPG(A367, "IQ_SECTOR")</f>
        <v>Information Technology</v>
      </c>
      <c r="H367" s="9" t="str">
        <f>_xll.SNL.Clients.Office.Excel.Functions.SPG(A367, "IQ_INDUSTRY_GROUP")</f>
        <v>Technology Hardware and Equipment</v>
      </c>
      <c r="I367" s="9" t="str">
        <f>_xll.SNL.Clients.Office.Excel.Functions.SPG(A367, "IQ_INDUSTRY")</f>
        <v>Communications Equipment</v>
      </c>
      <c r="J367" s="9" t="str">
        <f>_xll.SNL.Clients.Office.Excel.Functions.SPG(A367, "IQ_PRIMARY_INDUSTRY")</f>
        <v>Communications Equipment</v>
      </c>
      <c r="K367" s="9" t="str">
        <f>_xll.SNL.Clients.Office.Excel.Functions.SPG(A367, "NAICS_CODE", "Primary")</f>
        <v>3342 - Communications Equipment Manufacturing</v>
      </c>
      <c r="L367" s="9" t="str">
        <f>_xll.SNL.Clients.Office.Excel.Functions.SPG(A367, "SP_TOPICTAG")</f>
        <v>Anti-Fraud; Authentication; Endpoint Security Integrity; Data Protection; Cloud Security; Process Automation; Network Security</v>
      </c>
      <c r="M367" s="5">
        <f>_xll.SNL.Clients.Office.Excel.Functions.SPG(A367, "SP_PCT_SHARES_OWNED_ALL_INSTITUTIONS")</f>
        <v>91.98</v>
      </c>
      <c r="N367" s="9" t="str">
        <f>_xll.SNL.Clients.Office.Excel.Functions.SPG(A367, "RD_CREDIT_RATING_GLOBAL", "Issuer Credit Rating", "Local Currency LT|0")</f>
        <v/>
      </c>
      <c r="O367" s="9" t="str">
        <f>_xll.SNL.Clients.Office.Excel.Functions.SPG(A367, "RD_CWOL_GLOBAL", "Issuer Credit Rating", "Local Currency LT|0")</f>
        <v/>
      </c>
      <c r="P367" s="9" t="str">
        <f>_xll.SNL.Clients.Office.Excel.Functions.SPG(A367, "RD_RATING_ACTION_GLOBAL", "Issuer Credit Rating", "Local Currency LT|0")</f>
        <v/>
      </c>
      <c r="Q367" s="10" t="str">
        <f>_xll.SNL.Clients.Office.Excel.Functions.SPG(A367, "RD_LAST_REVIEW_DATE_GLOBAL", "Issuer Credit Rating", "Local Currency LT")</f>
        <v/>
      </c>
      <c r="R367" s="10" t="str">
        <f>_xll.SNL.Clients.Office.Excel.Functions.SPG(A367, "RD_CREDIT_RATING_DATE_GLOBAL", "Issuer Credit Rating", "Local Currency LT|0")</f>
        <v/>
      </c>
      <c r="S367" s="10" t="str">
        <f>_xll.SNL.Clients.Office.Excel.Functions.SPG(A367, "RD_CREDIT_WATCH_OUTLOOK_DATE_GLOBAL", "Issuer Credit Rating", "Local Currency LT|0")</f>
        <v/>
      </c>
    </row>
    <row r="368" spans="1:19">
      <c r="A368" s="12" t="s">
        <v>1401</v>
      </c>
      <c r="B368" s="10">
        <f>_xll.SNL.Clients.Office.Excel.Functions.SPG(A368,"SP_IPO_DATE")</f>
        <v>38162</v>
      </c>
      <c r="C368" s="5">
        <f>_xll.SNL.Clients.Office.Excel.Functions.SPG(A368, "SP_VOLUME_AVG_WEEKLY_TO_SHARES_OUT", , "1M")</f>
        <v>2.9641234256864015</v>
      </c>
      <c r="D368" s="5">
        <f>_xll.SNL.Clients.Office.Excel.Functions.SPG(A368, "SP_VOLUME_AVG_WEEKLY_TO_SHARES_OUT", , "3M")</f>
        <v>4.0158146938834269</v>
      </c>
      <c r="E368" s="5">
        <f>_xll.SNL.Clients.Office.Excel.Functions.SPG(A368, "SP_VOLUME_AVG_DAILY_TO_1YR_AVG_DAILY", , "1M")</f>
        <v>82.49</v>
      </c>
      <c r="F368" s="5">
        <f>_xll.SNL.Clients.Office.Excel.Functions.SPG(A368, "SP_VOLUME_AVG_DAILY_TO_1YR_AVG_DAILY", , "3M")</f>
        <v>111.76</v>
      </c>
      <c r="G368" s="9" t="str">
        <f>_xll.SNL.Clients.Office.Excel.Functions.SPG(A368, "IQ_SECTOR")</f>
        <v>Financials</v>
      </c>
      <c r="H368" s="9" t="str">
        <f>_xll.SNL.Clients.Office.Excel.Functions.SPG(A368, "IQ_INDUSTRY_GROUP")</f>
        <v>Financial Services</v>
      </c>
      <c r="I368" s="9" t="str">
        <f>_xll.SNL.Clients.Office.Excel.Functions.SPG(A368, "IQ_INDUSTRY")</f>
        <v>Mortgage Real Estate Investment Trusts (REITs)</v>
      </c>
      <c r="J368" s="9" t="str">
        <f>_xll.SNL.Clients.Office.Excel.Functions.SPG(A368, "IQ_PRIMARY_INDUSTRY")</f>
        <v>Mortgage REITs</v>
      </c>
      <c r="K368" s="9" t="str">
        <f>_xll.SNL.Clients.Office.Excel.Functions.SPG(A368, "NAICS_CODE", "Primary")</f>
        <v>525990 - Other Financial Vehicles</v>
      </c>
      <c r="L368" s="9" t="str">
        <f>_xll.SNL.Clients.Office.Excel.Functions.SPG(A368, "SP_TOPICTAG")</f>
        <v/>
      </c>
      <c r="M368" s="5">
        <f>_xll.SNL.Clients.Office.Excel.Functions.SPG(A368, "SP_PCT_SHARES_OWNED_ALL_INSTITUTIONS")</f>
        <v>58.14</v>
      </c>
      <c r="N368" s="9" t="str">
        <f>_xll.SNL.Clients.Office.Excel.Functions.SPG(A368, "RD_CREDIT_RATING_GLOBAL", "Issuer Credit Rating", "Local Currency LT|0")</f>
        <v/>
      </c>
      <c r="O368" s="9" t="str">
        <f>_xll.SNL.Clients.Office.Excel.Functions.SPG(A368, "RD_CWOL_GLOBAL", "Issuer Credit Rating", "Local Currency LT|0")</f>
        <v/>
      </c>
      <c r="P368" s="9" t="str">
        <f>_xll.SNL.Clients.Office.Excel.Functions.SPG(A368, "RD_RATING_ACTION_GLOBAL", "Issuer Credit Rating", "Local Currency LT|0")</f>
        <v/>
      </c>
      <c r="Q368" s="10" t="str">
        <f>_xll.SNL.Clients.Office.Excel.Functions.SPG(A368, "RD_LAST_REVIEW_DATE_GLOBAL", "Issuer Credit Rating", "Local Currency LT")</f>
        <v/>
      </c>
      <c r="R368" s="10" t="str">
        <f>_xll.SNL.Clients.Office.Excel.Functions.SPG(A368, "RD_CREDIT_RATING_DATE_GLOBAL", "Issuer Credit Rating", "Local Currency LT|0")</f>
        <v/>
      </c>
      <c r="S368" s="10" t="str">
        <f>_xll.SNL.Clients.Office.Excel.Functions.SPG(A368, "RD_CREDIT_WATCH_OUTLOOK_DATE_GLOBAL", "Issuer Credit Rating", "Local Currency LT|0")</f>
        <v/>
      </c>
    </row>
    <row r="369" spans="1:19">
      <c r="A369" s="12" t="s">
        <v>1402</v>
      </c>
      <c r="B369" t="str">
        <f>_xll.SNL.Clients.Office.Excel.Functions.SPG(A369,"SP_IPO_DATE")</f>
        <v/>
      </c>
      <c r="C369" s="5">
        <f>_xll.SNL.Clients.Office.Excel.Functions.SPG(A369, "SP_VOLUME_AVG_WEEKLY_TO_SHARES_OUT", , "1M")</f>
        <v>9.4996987179487178</v>
      </c>
      <c r="D369" s="5">
        <f>_xll.SNL.Clients.Office.Excel.Functions.SPG(A369, "SP_VOLUME_AVG_WEEKLY_TO_SHARES_OUT", , "3M")</f>
        <v>7.4646060212468983</v>
      </c>
      <c r="E369" s="5">
        <f>_xll.SNL.Clients.Office.Excel.Functions.SPG(A369, "SP_VOLUME_AVG_DAILY_TO_1YR_AVG_DAILY", , "1M")</f>
        <v>133.03</v>
      </c>
      <c r="F369" s="5">
        <f>_xll.SNL.Clients.Office.Excel.Functions.SPG(A369, "SP_VOLUME_AVG_DAILY_TO_1YR_AVG_DAILY", , "3M")</f>
        <v>104.53</v>
      </c>
      <c r="G369" s="9" t="str">
        <f>_xll.SNL.Clients.Office.Excel.Functions.SPG(A369, "IQ_SECTOR")</f>
        <v>Consumer Discretionary</v>
      </c>
      <c r="H369" s="9" t="str">
        <f>_xll.SNL.Clients.Office.Excel.Functions.SPG(A369, "IQ_INDUSTRY_GROUP")</f>
        <v>Consumer Durables and Apparel</v>
      </c>
      <c r="I369" s="9" t="str">
        <f>_xll.SNL.Clients.Office.Excel.Functions.SPG(A369, "IQ_INDUSTRY")</f>
        <v>Household Durables</v>
      </c>
      <c r="J369" s="9" t="str">
        <f>_xll.SNL.Clients.Office.Excel.Functions.SPG(A369, "IQ_PRIMARY_INDUSTRY")</f>
        <v>Housewares and Specialties</v>
      </c>
      <c r="K369" s="9" t="str">
        <f>_xll.SNL.Clients.Office.Excel.Functions.SPG(A369, "NAICS_CODE", "Primary")</f>
        <v>339999 - All Other Miscellaneous Manufacturing</v>
      </c>
      <c r="L369" s="9" t="str">
        <f>_xll.SNL.Clients.Office.Excel.Functions.SPG(A369, "SP_TOPICTAG")</f>
        <v>Home Improvement; Online Grocery</v>
      </c>
      <c r="M369" s="5">
        <f>_xll.SNL.Clients.Office.Excel.Functions.SPG(A369, "SP_PCT_SHARES_OWNED_ALL_INSTITUTIONS")</f>
        <v>98.67</v>
      </c>
      <c r="N369" s="9" t="str">
        <f>_xll.SNL.Clients.Office.Excel.Functions.SPG(A369, "RD_CREDIT_RATING_GLOBAL", "Issuer Credit Rating", "Local Currency LT|0")</f>
        <v>BB-</v>
      </c>
      <c r="O369" s="9" t="str">
        <f>_xll.SNL.Clients.Office.Excel.Functions.SPG(A369, "RD_CWOL_GLOBAL", "Issuer Credit Rating", "Local Currency LT|0")</f>
        <v>Negative</v>
      </c>
      <c r="P369" s="9" t="str">
        <f>_xll.SNL.Clients.Office.Excel.Functions.SPG(A369, "RD_RATING_ACTION_GLOBAL", "Issuer Credit Rating", "Local Currency LT|0")</f>
        <v>Downgrade | CreditWatch/Outlook (02/14/2024)</v>
      </c>
      <c r="Q369" s="10">
        <f>_xll.SNL.Clients.Office.Excel.Functions.SPG(A369, "RD_LAST_REVIEW_DATE_GLOBAL", "Issuer Credit Rating", "Local Currency LT")</f>
        <v>45338</v>
      </c>
      <c r="R369" s="10">
        <f>_xll.SNL.Clients.Office.Excel.Functions.SPG(A369, "RD_CREDIT_RATING_DATE_GLOBAL", "Issuer Credit Rating", "Local Currency LT|0")</f>
        <v>45336</v>
      </c>
      <c r="S369" s="10">
        <f>_xll.SNL.Clients.Office.Excel.Functions.SPG(A369, "RD_CREDIT_WATCH_OUTLOOK_DATE_GLOBAL", "Issuer Credit Rating", "Local Currency LT|0")</f>
        <v>45336</v>
      </c>
    </row>
    <row r="370" spans="1:19">
      <c r="A370" s="12" t="s">
        <v>1403</v>
      </c>
      <c r="B370" t="str">
        <f>_xll.SNL.Clients.Office.Excel.Functions.SPG(A370,"SP_IPO_DATE")</f>
        <v/>
      </c>
      <c r="C370" s="5">
        <f>_xll.SNL.Clients.Office.Excel.Functions.SPG(A370, "SP_VOLUME_AVG_WEEKLY_TO_SHARES_OUT", , "1M")</f>
        <v>1.8407972836523474</v>
      </c>
      <c r="D370" s="5">
        <f>_xll.SNL.Clients.Office.Excel.Functions.SPG(A370, "SP_VOLUME_AVG_WEEKLY_TO_SHARES_OUT", , "3M")</f>
        <v>2.151169520847787</v>
      </c>
      <c r="E370" s="5">
        <f>_xll.SNL.Clients.Office.Excel.Functions.SPG(A370, "SP_VOLUME_AVG_DAILY_TO_1YR_AVG_DAILY", , "1M")</f>
        <v>68.91</v>
      </c>
      <c r="F370" s="5">
        <f>_xll.SNL.Clients.Office.Excel.Functions.SPG(A370, "SP_VOLUME_AVG_DAILY_TO_1YR_AVG_DAILY", , "3M")</f>
        <v>80.52</v>
      </c>
      <c r="G370" s="9" t="str">
        <f>_xll.SNL.Clients.Office.Excel.Functions.SPG(A370, "IQ_SECTOR")</f>
        <v>Real Estate</v>
      </c>
      <c r="H370" s="9" t="str">
        <f>_xll.SNL.Clients.Office.Excel.Functions.SPG(A370, "IQ_INDUSTRY_GROUP")</f>
        <v>Equity Real Estate Investment Trusts (REITs)</v>
      </c>
      <c r="I370" s="9" t="str">
        <f>_xll.SNL.Clients.Office.Excel.Functions.SPG(A370, "IQ_INDUSTRY")</f>
        <v>Residential REITs</v>
      </c>
      <c r="J370" s="9" t="str">
        <f>_xll.SNL.Clients.Office.Excel.Functions.SPG(A370, "IQ_PRIMARY_INDUSTRY")</f>
        <v>Multi-Family Residential REITs</v>
      </c>
      <c r="K370" s="9" t="str">
        <f>_xll.SNL.Clients.Office.Excel.Functions.SPG(A370, "NAICS_CODE", "Primary")</f>
        <v>531110 - Lessors of Residential Buildings and Dwellings</v>
      </c>
      <c r="L370" s="9" t="str">
        <f>_xll.SNL.Clients.Office.Excel.Functions.SPG(A370, "SP_TOPICTAG")</f>
        <v/>
      </c>
      <c r="M370" s="5">
        <f>_xll.SNL.Clients.Office.Excel.Functions.SPG(A370, "SP_PCT_SHARES_OWNED_ALL_INSTITUTIONS")</f>
        <v>77.959999999999994</v>
      </c>
      <c r="N370" s="9" t="str">
        <f>_xll.SNL.Clients.Office.Excel.Functions.SPG(A370, "RD_CREDIT_RATING_GLOBAL", "Issuer Credit Rating", "Local Currency LT|0")</f>
        <v/>
      </c>
      <c r="O370" s="9" t="str">
        <f>_xll.SNL.Clients.Office.Excel.Functions.SPG(A370, "RD_CWOL_GLOBAL", "Issuer Credit Rating", "Local Currency LT|0")</f>
        <v/>
      </c>
      <c r="P370" s="9" t="str">
        <f>_xll.SNL.Clients.Office.Excel.Functions.SPG(A370, "RD_RATING_ACTION_GLOBAL", "Issuer Credit Rating", "Local Currency LT|0")</f>
        <v/>
      </c>
      <c r="Q370" s="10" t="str">
        <f>_xll.SNL.Clients.Office.Excel.Functions.SPG(A370, "RD_LAST_REVIEW_DATE_GLOBAL", "Issuer Credit Rating", "Local Currency LT")</f>
        <v/>
      </c>
      <c r="R370" s="10" t="str">
        <f>_xll.SNL.Clients.Office.Excel.Functions.SPG(A370, "RD_CREDIT_RATING_DATE_GLOBAL", "Issuer Credit Rating", "Local Currency LT|0")</f>
        <v/>
      </c>
      <c r="S370" s="10" t="str">
        <f>_xll.SNL.Clients.Office.Excel.Functions.SPG(A370, "RD_CREDIT_WATCH_OUTLOOK_DATE_GLOBAL", "Issuer Credit Rating", "Local Currency LT|0")</f>
        <v/>
      </c>
    </row>
    <row r="371" spans="1:19">
      <c r="A371" s="12" t="s">
        <v>1404</v>
      </c>
      <c r="B371" s="10">
        <f>_xll.SNL.Clients.Office.Excel.Functions.SPG(A371,"SP_IPO_DATE")</f>
        <v>41585</v>
      </c>
      <c r="C371" s="5">
        <f>_xll.SNL.Clients.Office.Excel.Functions.SPG(A371, "SP_VOLUME_AVG_WEEKLY_TO_SHARES_OUT", , "1M")</f>
        <v>2.7929349442104932</v>
      </c>
      <c r="D371" s="5">
        <f>_xll.SNL.Clients.Office.Excel.Functions.SPG(A371, "SP_VOLUME_AVG_WEEKLY_TO_SHARES_OUT", , "3M")</f>
        <v>2.982496460615061</v>
      </c>
      <c r="E371" s="5">
        <f>_xll.SNL.Clients.Office.Excel.Functions.SPG(A371, "SP_VOLUME_AVG_DAILY_TO_1YR_AVG_DAILY", , "1M")</f>
        <v>83.65</v>
      </c>
      <c r="F371" s="5">
        <f>_xll.SNL.Clients.Office.Excel.Functions.SPG(A371, "SP_VOLUME_AVG_DAILY_TO_1YR_AVG_DAILY", , "3M")</f>
        <v>89.33</v>
      </c>
      <c r="G371" s="9" t="str">
        <f>_xll.SNL.Clients.Office.Excel.Functions.SPG(A371, "IQ_SECTOR")</f>
        <v>Financials</v>
      </c>
      <c r="H371" s="9" t="str">
        <f>_xll.SNL.Clients.Office.Excel.Functions.SPG(A371, "IQ_INDUSTRY_GROUP")</f>
        <v>Financial Services</v>
      </c>
      <c r="I371" s="9" t="str">
        <f>_xll.SNL.Clients.Office.Excel.Functions.SPG(A371, "IQ_INDUSTRY")</f>
        <v>Financial Services</v>
      </c>
      <c r="J371" s="9" t="str">
        <f>_xll.SNL.Clients.Office.Excel.Functions.SPG(A371, "IQ_PRIMARY_INDUSTRY")</f>
        <v>Commercial and Residential Mortgage Finance</v>
      </c>
      <c r="K371" s="9" t="str">
        <f>_xll.SNL.Clients.Office.Excel.Functions.SPG(A371, "NAICS_CODE", "Primary")</f>
        <v>524126 - Direct Property and Casualty Insurance Carriers</v>
      </c>
      <c r="L371" s="9" t="str">
        <f>_xll.SNL.Clients.Office.Excel.Functions.SPG(A371, "SP_TOPICTAG")</f>
        <v/>
      </c>
      <c r="M371" s="5">
        <f>_xll.SNL.Clients.Office.Excel.Functions.SPG(A371, "SP_PCT_SHARES_OWNED_ALL_INSTITUTIONS")</f>
        <v>98.99</v>
      </c>
      <c r="N371" s="9" t="str">
        <f>_xll.SNL.Clients.Office.Excel.Functions.SPG(A371, "RD_CREDIT_RATING_GLOBAL", "Issuer Credit Rating", "Local Currency LT|0")</f>
        <v>BBB-</v>
      </c>
      <c r="O371" s="9" t="str">
        <f>_xll.SNL.Clients.Office.Excel.Functions.SPG(A371, "RD_CWOL_GLOBAL", "Issuer Credit Rating", "Local Currency LT|0")</f>
        <v>Stable</v>
      </c>
      <c r="P371" s="9" t="str">
        <f>_xll.SNL.Clients.Office.Excel.Functions.SPG(A371, "RD_RATING_ACTION_GLOBAL", "Issuer Credit Rating", "Local Currency LT|0")</f>
        <v>Upgrade | CreditWatch/Outlook (10/04/2024)</v>
      </c>
      <c r="Q371" s="10">
        <f>_xll.SNL.Clients.Office.Excel.Functions.SPG(A371, "RD_LAST_REVIEW_DATE_GLOBAL", "Issuer Credit Rating", "Local Currency LT")</f>
        <v>45569</v>
      </c>
      <c r="R371" s="10">
        <f>_xll.SNL.Clients.Office.Excel.Functions.SPG(A371, "RD_CREDIT_RATING_DATE_GLOBAL", "Issuer Credit Rating", "Local Currency LT|0")</f>
        <v>45569</v>
      </c>
      <c r="S371" s="10">
        <f>_xll.SNL.Clients.Office.Excel.Functions.SPG(A371, "RD_CREDIT_WATCH_OUTLOOK_DATE_GLOBAL", "Issuer Credit Rating", "Local Currency LT|0")</f>
        <v>45569</v>
      </c>
    </row>
    <row r="372" spans="1:19">
      <c r="A372" s="12" t="s">
        <v>1405</v>
      </c>
      <c r="B372" t="str">
        <f>_xll.SNL.Clients.Office.Excel.Functions.SPG(A372,"SP_IPO_DATE")</f>
        <v/>
      </c>
      <c r="C372" s="5">
        <f>_xll.SNL.Clients.Office.Excel.Functions.SPG(A372, "SP_VOLUME_AVG_WEEKLY_TO_SHARES_OUT", , "1M")</f>
        <v>7.3310927279997289</v>
      </c>
      <c r="D372" s="5">
        <f>_xll.SNL.Clients.Office.Excel.Functions.SPG(A372, "SP_VOLUME_AVG_WEEKLY_TO_SHARES_OUT", , "3M")</f>
        <v>6.5926884430563684</v>
      </c>
      <c r="E372" s="5">
        <f>_xll.SNL.Clients.Office.Excel.Functions.SPG(A372, "SP_VOLUME_AVG_DAILY_TO_1YR_AVG_DAILY", , "1M")</f>
        <v>108.8</v>
      </c>
      <c r="F372" s="5">
        <f>_xll.SNL.Clients.Office.Excel.Functions.SPG(A372, "SP_VOLUME_AVG_DAILY_TO_1YR_AVG_DAILY", , "3M")</f>
        <v>97.84</v>
      </c>
      <c r="G372" s="9" t="str">
        <f>_xll.SNL.Clients.Office.Excel.Functions.SPG(A372, "IQ_SECTOR")</f>
        <v>Energy</v>
      </c>
      <c r="H372" s="9" t="str">
        <f>_xll.SNL.Clients.Office.Excel.Functions.SPG(A372, "IQ_INDUSTRY_GROUP")</f>
        <v>Energy</v>
      </c>
      <c r="I372" s="9" t="str">
        <f>_xll.SNL.Clients.Office.Excel.Functions.SPG(A372, "IQ_INDUSTRY")</f>
        <v>Oil, Gas and Consumable Fuels</v>
      </c>
      <c r="J372" s="9" t="str">
        <f>_xll.SNL.Clients.Office.Excel.Functions.SPG(A372, "IQ_PRIMARY_INDUSTRY")</f>
        <v>Oil and Gas Exploration and Production</v>
      </c>
      <c r="K372" s="9" t="str">
        <f>_xll.SNL.Clients.Office.Excel.Functions.SPG(A372, "NAICS_CODE", "Primary")</f>
        <v>2111 - Oil and Gas Extraction</v>
      </c>
      <c r="L372" s="9" t="str">
        <f>_xll.SNL.Clients.Office.Excel.Functions.SPG(A372, "SP_TOPICTAG")</f>
        <v/>
      </c>
      <c r="M372" s="5">
        <f>_xll.SNL.Clients.Office.Excel.Functions.SPG(A372, "SP_PCT_SHARES_OWNED_ALL_INSTITUTIONS")</f>
        <v>116.05</v>
      </c>
      <c r="N372" s="9" t="str">
        <f>_xll.SNL.Clients.Office.Excel.Functions.SPG(A372, "RD_CREDIT_RATING_GLOBAL", "Issuer Credit Rating", "Local Currency LT|0")</f>
        <v>B+</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(05/02/2024)</v>
      </c>
      <c r="Q372" s="10">
        <f>_xll.SNL.Clients.Office.Excel.Functions.SPG(A372, "RD_LAST_REVIEW_DATE_GLOBAL", "Issuer Credit Rating", "Local Currency LT")</f>
        <v>45414</v>
      </c>
      <c r="R372" s="10">
        <f>_xll.SNL.Clients.Office.Excel.Functions.SPG(A372, "RD_CREDIT_RATING_DATE_GLOBAL", "Issuer Credit Rating", "Local Currency LT|0")</f>
        <v>45414</v>
      </c>
      <c r="S372" s="10">
        <f>_xll.SNL.Clients.Office.Excel.Functions.SPG(A372, "RD_CREDIT_WATCH_OUTLOOK_DATE_GLOBAL", "Issuer Credit Rating", "Local Currency LT|0")</f>
        <v>45414</v>
      </c>
    </row>
    <row r="373" spans="1:19">
      <c r="A373" s="12" t="s">
        <v>1406</v>
      </c>
      <c r="B373" s="10">
        <f>_xll.SNL.Clients.Office.Excel.Functions.SPG(A373,"SP_IPO_DATE")</f>
        <v>34642.041666666664</v>
      </c>
      <c r="C373" s="5">
        <f>_xll.SNL.Clients.Office.Excel.Functions.SPG(A373, "SP_VOLUME_AVG_WEEKLY_TO_SHARES_OUT", , "1M")</f>
        <v>2.7750596135037071</v>
      </c>
      <c r="D373" s="5">
        <f>_xll.SNL.Clients.Office.Excel.Functions.SPG(A373, "SP_VOLUME_AVG_WEEKLY_TO_SHARES_OUT", , "3M")</f>
        <v>2.5891080102280628</v>
      </c>
      <c r="E373" s="5">
        <f>_xll.SNL.Clients.Office.Excel.Functions.SPG(A373, "SP_VOLUME_AVG_DAILY_TO_1YR_AVG_DAILY", , "1M")</f>
        <v>101.01</v>
      </c>
      <c r="F373" s="5">
        <f>_xll.SNL.Clients.Office.Excel.Functions.SPG(A373, "SP_VOLUME_AVG_DAILY_TO_1YR_AVG_DAILY", , "3M")</f>
        <v>94.24</v>
      </c>
      <c r="G373" s="9" t="str">
        <f>_xll.SNL.Clients.Office.Excel.Functions.SPG(A373, "IQ_SECTOR")</f>
        <v>Financials</v>
      </c>
      <c r="H373" s="9" t="str">
        <f>_xll.SNL.Clients.Office.Excel.Functions.SPG(A373, "IQ_INDUSTRY_GROUP")</f>
        <v>Banks</v>
      </c>
      <c r="I373" s="9" t="str">
        <f>_xll.SNL.Clients.Office.Excel.Functions.SPG(A373, "IQ_INDUSTRY")</f>
        <v>Banks</v>
      </c>
      <c r="J373" s="9" t="str">
        <f>_xll.SNL.Clients.Office.Excel.Functions.SPG(A373, "IQ_PRIMARY_INDUSTRY")</f>
        <v>Regional Banks</v>
      </c>
      <c r="K373" s="9" t="str">
        <f>_xll.SNL.Clients.Office.Excel.Functions.SPG(A373, "NAICS_CODE", "Primary")</f>
        <v>522180 - Savings Institutions and Other Depository Credit Intermediation</v>
      </c>
      <c r="L373" s="9" t="str">
        <f>_xll.SNL.Clients.Office.Excel.Functions.SPG(A373, "SP_TOPICTAG")</f>
        <v>Consumer Lending</v>
      </c>
      <c r="M373" s="5">
        <f>_xll.SNL.Clients.Office.Excel.Functions.SPG(A373, "SP_PCT_SHARES_OWNED_ALL_INSTITUTIONS")</f>
        <v>66.7</v>
      </c>
      <c r="N373" s="9" t="str">
        <f>_xll.SNL.Clients.Office.Excel.Functions.SPG(A373, "RD_CREDIT_RATING_GLOBAL", "Issuer Credit Rating", "Local Currency LT|0")</f>
        <v/>
      </c>
      <c r="O373" s="9" t="str">
        <f>_xll.SNL.Clients.Office.Excel.Functions.SPG(A373, "RD_CWOL_GLOBAL", "Issuer Credit Rating", "Local Currency LT|0")</f>
        <v/>
      </c>
      <c r="P373" s="9" t="str">
        <f>_xll.SNL.Clients.Office.Excel.Functions.SPG(A373, "RD_RATING_ACTION_GLOBAL", "Issuer Credit Rating", "Local Currency LT|0")</f>
        <v/>
      </c>
      <c r="Q373" s="10" t="str">
        <f>_xll.SNL.Clients.Office.Excel.Functions.SPG(A373, "RD_LAST_REVIEW_DATE_GLOBAL", "Issuer Credit Rating", "Local Currency LT")</f>
        <v/>
      </c>
      <c r="R373" s="10" t="str">
        <f>_xll.SNL.Clients.Office.Excel.Functions.SPG(A373, "RD_CREDIT_RATING_DATE_GLOBAL", "Issuer Credit Rating", "Local Currency LT|0")</f>
        <v/>
      </c>
      <c r="S373" s="10" t="str">
        <f>_xll.SNL.Clients.Office.Excel.Functions.SPG(A373, "RD_CREDIT_WATCH_OUTLOOK_DATE_GLOBAL", "Issuer Credit Rating", "Local Currency LT|0")</f>
        <v/>
      </c>
    </row>
    <row r="374" spans="1:19">
      <c r="A374" s="12" t="s">
        <v>1407</v>
      </c>
      <c r="B374" t="str">
        <f>_xll.SNL.Clients.Office.Excel.Functions.SPG(A374,"SP_IPO_DATE")</f>
        <v/>
      </c>
      <c r="C374" s="5">
        <f>_xll.SNL.Clients.Office.Excel.Functions.SPG(A374, "SP_VOLUME_AVG_WEEKLY_TO_SHARES_OUT", , "1M")</f>
        <v>2.6710923091167627</v>
      </c>
      <c r="D374" s="5">
        <f>_xll.SNL.Clients.Office.Excel.Functions.SPG(A374, "SP_VOLUME_AVG_WEEKLY_TO_SHARES_OUT", , "3M")</f>
        <v>2.659504315322001</v>
      </c>
      <c r="E374" s="5">
        <f>_xll.SNL.Clients.Office.Excel.Functions.SPG(A374, "SP_VOLUME_AVG_DAILY_TO_1YR_AVG_DAILY", , "1M")</f>
        <v>80.290000000000006</v>
      </c>
      <c r="F374" s="5">
        <f>_xll.SNL.Clients.Office.Excel.Functions.SPG(A374, "SP_VOLUME_AVG_DAILY_TO_1YR_AVG_DAILY", , "3M")</f>
        <v>79.94</v>
      </c>
      <c r="G374" s="9" t="str">
        <f>_xll.SNL.Clients.Office.Excel.Functions.SPG(A374, "IQ_SECTOR")</f>
        <v>Utilities</v>
      </c>
      <c r="H374" s="9" t="str">
        <f>_xll.SNL.Clients.Office.Excel.Functions.SPG(A374, "IQ_INDUSTRY_GROUP")</f>
        <v>Utilities</v>
      </c>
      <c r="I374" s="9" t="str">
        <f>_xll.SNL.Clients.Office.Excel.Functions.SPG(A374, "IQ_INDUSTRY")</f>
        <v>Gas Utilities</v>
      </c>
      <c r="J374" s="9" t="str">
        <f>_xll.SNL.Clients.Office.Excel.Functions.SPG(A374, "IQ_PRIMARY_INDUSTRY")</f>
        <v>Gas Utilities</v>
      </c>
      <c r="K374" s="9" t="str">
        <f>_xll.SNL.Clients.Office.Excel.Functions.SPG(A374, "NAICS_CODE", "Primary")</f>
        <v>221210 - Natural Gas Distribution</v>
      </c>
      <c r="L374" s="9" t="str">
        <f>_xll.SNL.Clients.Office.Excel.Functions.SPG(A374, "SP_TOPICTAG")</f>
        <v>Environmental Engineering; Biomass Energy</v>
      </c>
      <c r="M374" s="5">
        <f>_xll.SNL.Clients.Office.Excel.Functions.SPG(A374, "SP_PCT_SHARES_OWNED_ALL_INSTITUTIONS")</f>
        <v>78.739999999999995</v>
      </c>
      <c r="N374" s="9" t="str">
        <f>_xll.SNL.Clients.Office.Excel.Functions.SPG(A374, "RD_CREDIT_RATING_GLOBAL", "Issuer Credit Rating", "Local Currency LT|0")</f>
        <v>A-</v>
      </c>
      <c r="O374" s="9" t="str">
        <f>_xll.SNL.Clients.Office.Excel.Functions.SPG(A374, "RD_CWOL_GLOBAL", "Issuer Credit Rating", "Local Currency LT|0")</f>
        <v>Stable</v>
      </c>
      <c r="P374" s="9" t="str">
        <f>_xll.SNL.Clients.Office.Excel.Functions.SPG(A374, "RD_RATING_ACTION_GLOBAL", "Issuer Credit Rating", "Local Currency LT|0")</f>
        <v>Downgrade | CreditWatch/Outlook (11/21/2024)</v>
      </c>
      <c r="Q374" s="10">
        <f>_xll.SNL.Clients.Office.Excel.Functions.SPG(A374, "RD_LAST_REVIEW_DATE_GLOBAL", "Issuer Credit Rating", "Local Currency LT")</f>
        <v>45617</v>
      </c>
      <c r="R374" s="10">
        <f>_xll.SNL.Clients.Office.Excel.Functions.SPG(A374, "RD_CREDIT_RATING_DATE_GLOBAL", "Issuer Credit Rating", "Local Currency LT|0")</f>
        <v>45617</v>
      </c>
      <c r="S374" s="10">
        <f>_xll.SNL.Clients.Office.Excel.Functions.SPG(A374, "RD_CREDIT_WATCH_OUTLOOK_DATE_GLOBAL", "Issuer Credit Rating", "Local Currency LT|0")</f>
        <v>45617</v>
      </c>
    </row>
    <row r="375" spans="1:19">
      <c r="A375" s="12" t="s">
        <v>1408</v>
      </c>
      <c r="B375" s="10">
        <f>_xll.SNL.Clients.Office.Excel.Functions.SPG(A375,"SP_IPO_DATE")</f>
        <v>41359</v>
      </c>
      <c r="C375" s="5">
        <f>_xll.SNL.Clients.Office.Excel.Functions.SPG(A375, "SP_VOLUME_AVG_WEEKLY_TO_SHARES_OUT", , "1M")</f>
        <v>3.0349497620300059</v>
      </c>
      <c r="D375" s="5">
        <f>_xll.SNL.Clients.Office.Excel.Functions.SPG(A375, "SP_VOLUME_AVG_WEEKLY_TO_SHARES_OUT", , "3M")</f>
        <v>3.3099602029917565</v>
      </c>
      <c r="E375" s="5">
        <f>_xll.SNL.Clients.Office.Excel.Functions.SPG(A375, "SP_VOLUME_AVG_DAILY_TO_1YR_AVG_DAILY", , "1M")</f>
        <v>108.38</v>
      </c>
      <c r="F375" s="5">
        <f>_xll.SNL.Clients.Office.Excel.Functions.SPG(A375, "SP_VOLUME_AVG_DAILY_TO_1YR_AVG_DAILY", , "3M")</f>
        <v>118.2</v>
      </c>
      <c r="G375" s="9" t="str">
        <f>_xll.SNL.Clients.Office.Excel.Functions.SPG(A375, "IQ_SECTOR")</f>
        <v>Industrials</v>
      </c>
      <c r="H375" s="9" t="str">
        <f>_xll.SNL.Clients.Office.Excel.Functions.SPG(A375, "IQ_INDUSTRY_GROUP")</f>
        <v>Commercial and Professional Services</v>
      </c>
      <c r="I375" s="9" t="str">
        <f>_xll.SNL.Clients.Office.Excel.Functions.SPG(A375, "IQ_INDUSTRY")</f>
        <v>Professional Services</v>
      </c>
      <c r="J375" s="9" t="str">
        <f>_xll.SNL.Clients.Office.Excel.Functions.SPG(A375, "IQ_PRIMARY_INDUSTRY")</f>
        <v>Research and Consulting Services</v>
      </c>
      <c r="K375" s="9" t="str">
        <f>_xll.SNL.Clients.Office.Excel.Functions.SPG(A375, "NAICS_CODE", "Primary")</f>
        <v>5413 - Architectural, Engineering, and Related Services</v>
      </c>
      <c r="L375" s="9" t="str">
        <f>_xll.SNL.Clients.Office.Excel.Functions.SPG(A375, "SP_TOPICTAG")</f>
        <v>GIS (Geographic Information System); Environmental Consulting; Environmental Engineering; Mapping Services; Process Automation; Artificial Intelligence</v>
      </c>
      <c r="M375" s="5">
        <f>_xll.SNL.Clients.Office.Excel.Functions.SPG(A375, "SP_PCT_SHARES_OWNED_ALL_INSTITUTIONS")</f>
        <v>70.45</v>
      </c>
      <c r="N375" s="9" t="str">
        <f>_xll.SNL.Clients.Office.Excel.Functions.SPG(A375, "RD_CREDIT_RATING_GLOBAL", "Issuer Credit Rating", "Local Currency LT|0")</f>
        <v/>
      </c>
      <c r="O375" s="9" t="str">
        <f>_xll.SNL.Clients.Office.Excel.Functions.SPG(A375, "RD_CWOL_GLOBAL", "Issuer Credit Rating", "Local Currency LT|0")</f>
        <v/>
      </c>
      <c r="P375" s="9" t="str">
        <f>_xll.SNL.Clients.Office.Excel.Functions.SPG(A375, "RD_RATING_ACTION_GLOBAL", "Issuer Credit Rating", "Local Currency LT|0")</f>
        <v/>
      </c>
      <c r="Q375" s="10" t="str">
        <f>_xll.SNL.Clients.Office.Excel.Functions.SPG(A375, "RD_LAST_REVIEW_DATE_GLOBAL", "Issuer Credit Rating", "Local Currency LT")</f>
        <v/>
      </c>
      <c r="R375" s="10" t="str">
        <f>_xll.SNL.Clients.Office.Excel.Functions.SPG(A375, "RD_CREDIT_RATING_DATE_GLOBAL", "Issuer Credit Rating", "Local Currency LT|0")</f>
        <v/>
      </c>
      <c r="S375" s="10" t="str">
        <f>_xll.SNL.Clients.Office.Excel.Functions.SPG(A375, "RD_CREDIT_WATCH_OUTLOOK_DATE_GLOBAL", "Issuer Credit Rating", "Local Currency LT|0")</f>
        <v/>
      </c>
    </row>
    <row r="376" spans="1:19">
      <c r="A376" s="12" t="s">
        <v>1409</v>
      </c>
      <c r="B376" t="str">
        <f>_xll.SNL.Clients.Office.Excel.Functions.SPG(A376,"SP_IPO_DATE")</f>
        <v/>
      </c>
      <c r="C376" s="5">
        <f>_xll.SNL.Clients.Office.Excel.Functions.SPG(A376, "SP_VOLUME_AVG_WEEKLY_TO_SHARES_OUT", , "1M")</f>
        <v>4.9669136231606572</v>
      </c>
      <c r="D376" s="5">
        <f>_xll.SNL.Clients.Office.Excel.Functions.SPG(A376, "SP_VOLUME_AVG_WEEKLY_TO_SHARES_OUT", , "3M")</f>
        <v>4.6221048532533286</v>
      </c>
      <c r="E376" s="5">
        <f>_xll.SNL.Clients.Office.Excel.Functions.SPG(A376, "SP_VOLUME_AVG_DAILY_TO_1YR_AVG_DAILY", , "1M")</f>
        <v>95.33</v>
      </c>
      <c r="F376" s="5">
        <f>_xll.SNL.Clients.Office.Excel.Functions.SPG(A376, "SP_VOLUME_AVG_DAILY_TO_1YR_AVG_DAILY", , "3M")</f>
        <v>88.71</v>
      </c>
      <c r="G376" s="9" t="str">
        <f>_xll.SNL.Clients.Office.Excel.Functions.SPG(A376, "IQ_SECTOR")</f>
        <v>Materials</v>
      </c>
      <c r="H376" s="9" t="str">
        <f>_xll.SNL.Clients.Office.Excel.Functions.SPG(A376, "IQ_INDUSTRY_GROUP")</f>
        <v>Materials</v>
      </c>
      <c r="I376" s="9" t="str">
        <f>_xll.SNL.Clients.Office.Excel.Functions.SPG(A376, "IQ_INDUSTRY")</f>
        <v>Containers and Packaging</v>
      </c>
      <c r="J376" s="9" t="str">
        <f>_xll.SNL.Clients.Office.Excel.Functions.SPG(A376, "IQ_PRIMARY_INDUSTRY")</f>
        <v>Metal, Glass and Plastic Containers</v>
      </c>
      <c r="K376" s="9" t="str">
        <f>_xll.SNL.Clients.Office.Excel.Functions.SPG(A376, "NAICS_CODE", "Primary")</f>
        <v>327213 - Glass Container Manufacturing</v>
      </c>
      <c r="L376" s="9" t="str">
        <f>_xll.SNL.Clients.Office.Excel.Functions.SPG(A376, "SP_TOPICTAG")</f>
        <v/>
      </c>
      <c r="M376" s="5">
        <f>_xll.SNL.Clients.Office.Excel.Functions.SPG(A376, "SP_PCT_SHARES_OWNED_ALL_INSTITUTIONS")</f>
        <v>91.4</v>
      </c>
      <c r="N376" s="9" t="str">
        <f>_xll.SNL.Clients.Office.Excel.Functions.SPG(A376, "RD_CREDIT_RATING_GLOBAL", "Issuer Credit Rating", "Local Currency LT|0")</f>
        <v>BB-</v>
      </c>
      <c r="O376" s="9" t="str">
        <f>_xll.SNL.Clients.Office.Excel.Functions.SPG(A376, "RD_CWOL_GLOBAL", "Issuer Credit Rating", "Local Currency LT|0")</f>
        <v>Stable</v>
      </c>
      <c r="P376" s="9" t="str">
        <f>_xll.SNL.Clients.Office.Excel.Functions.SPG(A376, "RD_RATING_ACTION_GLOBAL", "Issuer Credit Rating", "Local Currency LT|0")</f>
        <v>CreditWatch/Outlook (02/07/2025)</v>
      </c>
      <c r="Q376" s="10">
        <f>_xll.SNL.Clients.Office.Excel.Functions.SPG(A376, "RD_LAST_REVIEW_DATE_GLOBAL", "Issuer Credit Rating", "Local Currency LT")</f>
        <v>45695</v>
      </c>
      <c r="R376" s="10">
        <f>_xll.SNL.Clients.Office.Excel.Functions.SPG(A376, "RD_CREDIT_RATING_DATE_GLOBAL", "Issuer Credit Rating", "Local Currency LT|0")</f>
        <v>44810</v>
      </c>
      <c r="S376" s="10">
        <f>_xll.SNL.Clients.Office.Excel.Functions.SPG(A376, "RD_CREDIT_WATCH_OUTLOOK_DATE_GLOBAL", "Issuer Credit Rating", "Local Currency LT|0")</f>
        <v>45695</v>
      </c>
    </row>
    <row r="377" spans="1:19">
      <c r="A377" s="12" t="s">
        <v>1410</v>
      </c>
      <c r="B377" t="str">
        <f>_xll.SNL.Clients.Office.Excel.Functions.SPG(A377,"SP_IPO_DATE")</f>
        <v/>
      </c>
      <c r="C377" s="5">
        <f>_xll.SNL.Clients.Office.Excel.Functions.SPG(A377, "SP_VOLUME_AVG_WEEKLY_TO_SHARES_OUT", , "1M")</f>
        <v>3.4762523748298984</v>
      </c>
      <c r="D377" s="5">
        <f>_xll.SNL.Clients.Office.Excel.Functions.SPG(A377, "SP_VOLUME_AVG_WEEKLY_TO_SHARES_OUT", , "3M")</f>
        <v>3.6449138534634962</v>
      </c>
      <c r="E377" s="5">
        <f>_xll.SNL.Clients.Office.Excel.Functions.SPG(A377, "SP_VOLUME_AVG_DAILY_TO_1YR_AVG_DAILY", , "1M")</f>
        <v>86.63</v>
      </c>
      <c r="F377" s="5">
        <f>_xll.SNL.Clients.Office.Excel.Functions.SPG(A377, "SP_VOLUME_AVG_DAILY_TO_1YR_AVG_DAILY", , "3M")</f>
        <v>90.83</v>
      </c>
      <c r="G377" s="9" t="str">
        <f>_xll.SNL.Clients.Office.Excel.Functions.SPG(A377, "IQ_SECTOR")</f>
        <v>Energy</v>
      </c>
      <c r="H377" s="9" t="str">
        <f>_xll.SNL.Clients.Office.Excel.Functions.SPG(A377, "IQ_INDUSTRY_GROUP")</f>
        <v>Energy</v>
      </c>
      <c r="I377" s="9" t="str">
        <f>_xll.SNL.Clients.Office.Excel.Functions.SPG(A377, "IQ_INDUSTRY")</f>
        <v>Energy Equipment and Services</v>
      </c>
      <c r="J377" s="9" t="str">
        <f>_xll.SNL.Clients.Office.Excel.Functions.SPG(A377, "IQ_PRIMARY_INDUSTRY")</f>
        <v>Oil and Gas Equipment and Services</v>
      </c>
      <c r="K377" s="9" t="str">
        <f>_xll.SNL.Clients.Office.Excel.Functions.SPG(A377, "NAICS_CODE", "Primary")</f>
        <v>213112 - Support Activities for Oil and Gas Operations</v>
      </c>
      <c r="L377" s="9" t="str">
        <f>_xll.SNL.Clients.Office.Excel.Functions.SPG(A377, "SP_TOPICTAG")</f>
        <v>Environmental Engineering; Industrial Automation; Marine Transportation; Simulation; Process Automation; Ocean Data Collection; Autonomous Vehicles</v>
      </c>
      <c r="M377" s="5">
        <f>_xll.SNL.Clients.Office.Excel.Functions.SPG(A377, "SP_PCT_SHARES_OWNED_ALL_INSTITUTIONS")</f>
        <v>98.98</v>
      </c>
      <c r="N377" s="9" t="str">
        <f>_xll.SNL.Clients.Office.Excel.Functions.SPG(A377, "RD_CREDIT_RATING_GLOBAL", "Issuer Credit Rating", "Local Currency LT|0")</f>
        <v>BB</v>
      </c>
      <c r="O377" s="9" t="str">
        <f>_xll.SNL.Clients.Office.Excel.Functions.SPG(A377, "RD_CWOL_GLOBAL", "Issuer Credit Rating", "Local Currency LT|0")</f>
        <v>Stable</v>
      </c>
      <c r="P377" s="9" t="str">
        <f>_xll.SNL.Clients.Office.Excel.Functions.SPG(A377, "RD_RATING_ACTION_GLOBAL", "Issuer Credit Rating", "Local Currency LT|0")</f>
        <v>Upgrade | CreditWatch/Outlook (02/20/2024)</v>
      </c>
      <c r="Q377" s="10">
        <f>_xll.SNL.Clients.Office.Excel.Functions.SPG(A377, "RD_LAST_REVIEW_DATE_GLOBAL", "Issuer Credit Rating", "Local Currency LT")</f>
        <v>45363</v>
      </c>
      <c r="R377" s="10">
        <f>_xll.SNL.Clients.Office.Excel.Functions.SPG(A377, "RD_CREDIT_RATING_DATE_GLOBAL", "Issuer Credit Rating", "Local Currency LT|0")</f>
        <v>45342</v>
      </c>
      <c r="S377" s="10">
        <f>_xll.SNL.Clients.Office.Excel.Functions.SPG(A377, "RD_CREDIT_WATCH_OUTLOOK_DATE_GLOBAL", "Issuer Credit Rating", "Local Currency LT|0")</f>
        <v>45342</v>
      </c>
    </row>
    <row r="378" spans="1:19">
      <c r="A378" s="12" t="s">
        <v>1411</v>
      </c>
      <c r="B378" t="str">
        <f>_xll.SNL.Clients.Office.Excel.Functions.SPG(A378,"SP_IPO_DATE")</f>
        <v/>
      </c>
      <c r="C378" s="5">
        <f>_xll.SNL.Clients.Office.Excel.Functions.SPG(A378, "SP_VOLUME_AVG_WEEKLY_TO_SHARES_OUT", , "1M")</f>
        <v>3.8189406191750876</v>
      </c>
      <c r="D378" s="5">
        <f>_xll.SNL.Clients.Office.Excel.Functions.SPG(A378, "SP_VOLUME_AVG_WEEKLY_TO_SHARES_OUT", , "3M")</f>
        <v>3.4825380643974646</v>
      </c>
      <c r="E378" s="5">
        <f>_xll.SNL.Clients.Office.Excel.Functions.SPG(A378, "SP_VOLUME_AVG_DAILY_TO_1YR_AVG_DAILY", , "1M")</f>
        <v>135.22999999999999</v>
      </c>
      <c r="F378" s="5">
        <f>_xll.SNL.Clients.Office.Excel.Functions.SPG(A378, "SP_VOLUME_AVG_DAILY_TO_1YR_AVG_DAILY", , "3M")</f>
        <v>123.32</v>
      </c>
      <c r="G378" s="9" t="str">
        <f>_xll.SNL.Clients.Office.Excel.Functions.SPG(A378, "IQ_SECTOR")</f>
        <v>Financials</v>
      </c>
      <c r="H378" s="9" t="str">
        <f>_xll.SNL.Clients.Office.Excel.Functions.SPG(A378, "IQ_INDUSTRY_GROUP")</f>
        <v>Banks</v>
      </c>
      <c r="I378" s="9" t="str">
        <f>_xll.SNL.Clients.Office.Excel.Functions.SPG(A378, "IQ_INDUSTRY")</f>
        <v>Banks</v>
      </c>
      <c r="J378" s="9" t="str">
        <f>_xll.SNL.Clients.Office.Excel.Functions.SPG(A378, "IQ_PRIMARY_INDUSTRY")</f>
        <v>Regional Banks</v>
      </c>
      <c r="K378" s="9" t="str">
        <f>_xll.SNL.Clients.Office.Excel.Functions.SPG(A378, "NAICS_CODE", "Primary")</f>
        <v>522110 - Commercial Banking</v>
      </c>
      <c r="L378" s="9" t="str">
        <f>_xll.SNL.Clients.Office.Excel.Functions.SPG(A378, "SP_TOPICTAG")</f>
        <v>Consumer Lending; Digital Brokerage; Banking as a Service</v>
      </c>
      <c r="M378" s="5">
        <f>_xll.SNL.Clients.Office.Excel.Functions.SPG(A378, "SP_PCT_SHARES_OWNED_ALL_INSTITUTIONS")</f>
        <v>97.79</v>
      </c>
      <c r="N378" s="9" t="str">
        <f>_xll.SNL.Clients.Office.Excel.Functions.SPG(A378, "RD_CREDIT_RATING_GLOBAL", "Issuer Credit Rating", "Local Currency LT|0")</f>
        <v>B+</v>
      </c>
      <c r="O378" s="9" t="str">
        <f>_xll.SNL.Clients.Office.Excel.Functions.SPG(A378, "RD_CWOL_GLOBAL", "Issuer Credit Rating", "Local Currency LT|0")</f>
        <v>Positive</v>
      </c>
      <c r="P378" s="9" t="str">
        <f>_xll.SNL.Clients.Office.Excel.Functions.SPG(A378, "RD_RATING_ACTION_GLOBAL", "Issuer Credit Rating", "Local Currency LT|0")</f>
        <v>CreditWatch/Outlook (04/29/2024)</v>
      </c>
      <c r="Q378" s="10">
        <f>_xll.SNL.Clients.Office.Excel.Functions.SPG(A378, "RD_LAST_REVIEW_DATE_GLOBAL", "Issuer Credit Rating", "Local Currency LT")</f>
        <v>45411</v>
      </c>
      <c r="R378" s="10">
        <f>_xll.SNL.Clients.Office.Excel.Functions.SPG(A378, "RD_CREDIT_RATING_DATE_GLOBAL", "Issuer Credit Rating", "Local Currency LT|0")</f>
        <v>44307</v>
      </c>
      <c r="S378" s="10">
        <f>_xll.SNL.Clients.Office.Excel.Functions.SPG(A378, "RD_CREDIT_WATCH_OUTLOOK_DATE_GLOBAL", "Issuer Credit Rating", "Local Currency LT|0")</f>
        <v>45411</v>
      </c>
    </row>
    <row r="379" spans="1:19">
      <c r="A379" s="12" t="s">
        <v>1412</v>
      </c>
      <c r="B379" s="10">
        <f>_xll.SNL.Clients.Office.Excel.Functions.SPG(A379,"SP_IPO_DATE")</f>
        <v>37110</v>
      </c>
      <c r="C379" s="5">
        <f>_xll.SNL.Clients.Office.Excel.Functions.SPG(A379, "SP_VOLUME_AVG_WEEKLY_TO_SHARES_OUT", , "1M")</f>
        <v>4.3603660122171481</v>
      </c>
      <c r="D379" s="5">
        <f>_xll.SNL.Clients.Office.Excel.Functions.SPG(A379, "SP_VOLUME_AVG_WEEKLY_TO_SHARES_OUT", , "3M")</f>
        <v>5.640973705246072</v>
      </c>
      <c r="E379" s="5">
        <f>_xll.SNL.Clients.Office.Excel.Functions.SPG(A379, "SP_VOLUME_AVG_DAILY_TO_1YR_AVG_DAILY", , "1M")</f>
        <v>77.14</v>
      </c>
      <c r="F379" s="5">
        <f>_xll.SNL.Clients.Office.Excel.Functions.SPG(A379, "SP_VOLUME_AVG_DAILY_TO_1YR_AVG_DAILY", , "3M")</f>
        <v>99.8</v>
      </c>
      <c r="G379" s="9" t="str">
        <f>_xll.SNL.Clients.Office.Excel.Functions.SPG(A379, "IQ_SECTOR")</f>
        <v>Health Care</v>
      </c>
      <c r="H379" s="9" t="str">
        <f>_xll.SNL.Clients.Office.Excel.Functions.SPG(A379, "IQ_INDUSTRY_GROUP")</f>
        <v>Health Care Equipment and Services</v>
      </c>
      <c r="I379" s="9" t="str">
        <f>_xll.SNL.Clients.Office.Excel.Functions.SPG(A379, "IQ_INDUSTRY")</f>
        <v>Health Care Equipment and Supplies</v>
      </c>
      <c r="J379" s="9" t="str">
        <f>_xll.SNL.Clients.Office.Excel.Functions.SPG(A379, "IQ_PRIMARY_INDUSTRY")</f>
        <v>Health Care Equipment</v>
      </c>
      <c r="K379" s="9" t="str">
        <f>_xll.SNL.Clients.Office.Excel.Functions.SPG(A379, "NAICS_CODE", "Primary")</f>
        <v>33911 - Medical Equipment and Supplies Manufacturing</v>
      </c>
      <c r="L379" s="9" t="str">
        <f>_xll.SNL.Clients.Office.Excel.Functions.SPG(A379, "SP_TOPICTAG")</f>
        <v>Software Development; Data Integration; Health Diagnostics; Data Protection; Process Automation; Artificial Intelligence</v>
      </c>
      <c r="M379" s="5">
        <f>_xll.SNL.Clients.Office.Excel.Functions.SPG(A379, "SP_PCT_SHARES_OWNED_ALL_INSTITUTIONS")</f>
        <v>100.42</v>
      </c>
      <c r="N379" s="9" t="str">
        <f>_xll.SNL.Clients.Office.Excel.Functions.SPG(A379, "RD_CREDIT_RATING_GLOBAL", "Issuer Credit Rating", "Local Currency LT|0")</f>
        <v/>
      </c>
      <c r="O379" s="9" t="str">
        <f>_xll.SNL.Clients.Office.Excel.Functions.SPG(A379, "RD_CWOL_GLOBAL", "Issuer Credit Rating", "Local Currency LT|0")</f>
        <v/>
      </c>
      <c r="P379" s="9" t="str">
        <f>_xll.SNL.Clients.Office.Excel.Functions.SPG(A379, "RD_RATING_ACTION_GLOBAL", "Issuer Credit Rating", "Local Currency LT|0")</f>
        <v/>
      </c>
      <c r="Q379" s="10" t="str">
        <f>_xll.SNL.Clients.Office.Excel.Functions.SPG(A379, "RD_LAST_REVIEW_DATE_GLOBAL", "Issuer Credit Rating", "Local Currency LT")</f>
        <v/>
      </c>
      <c r="R379" s="10" t="str">
        <f>_xll.SNL.Clients.Office.Excel.Functions.SPG(A379, "RD_CREDIT_RATING_DATE_GLOBAL", "Issuer Credit Rating", "Local Currency LT|0")</f>
        <v/>
      </c>
      <c r="S379" s="10" t="str">
        <f>_xll.SNL.Clients.Office.Excel.Functions.SPG(A379, "RD_CREDIT_WATCH_OUTLOOK_DATE_GLOBAL", "Issuer Credit Rating", "Local Currency LT|0")</f>
        <v/>
      </c>
    </row>
    <row r="380" spans="1:19">
      <c r="A380" s="12" t="s">
        <v>1413</v>
      </c>
      <c r="B380" s="10">
        <f>_xll.SNL.Clients.Office.Excel.Functions.SPG(A380,"SP_IPO_DATE")</f>
        <v>40157</v>
      </c>
      <c r="C380" s="5">
        <f>_xll.SNL.Clients.Office.Excel.Functions.SPG(A380, "SP_VOLUME_AVG_WEEKLY_TO_SHARES_OUT", , "1M")</f>
        <v>2.4993872692778041</v>
      </c>
      <c r="D380" s="5">
        <f>_xll.SNL.Clients.Office.Excel.Functions.SPG(A380, "SP_VOLUME_AVG_WEEKLY_TO_SHARES_OUT", , "3M")</f>
        <v>3.2335248429666197</v>
      </c>
      <c r="E380" s="5">
        <f>_xll.SNL.Clients.Office.Excel.Functions.SPG(A380, "SP_VOLUME_AVG_DAILY_TO_1YR_AVG_DAILY", , "1M")</f>
        <v>74.900000000000006</v>
      </c>
      <c r="F380" s="5">
        <f>_xll.SNL.Clients.Office.Excel.Functions.SPG(A380, "SP_VOLUME_AVG_DAILY_TO_1YR_AVG_DAILY", , "3M")</f>
        <v>96.9</v>
      </c>
      <c r="G380" s="9" t="str">
        <f>_xll.SNL.Clients.Office.Excel.Functions.SPG(A380, "IQ_SECTOR")</f>
        <v>Industrials</v>
      </c>
      <c r="H380" s="9" t="str">
        <f>_xll.SNL.Clients.Office.Excel.Functions.SPG(A380, "IQ_INDUSTRY_GROUP")</f>
        <v>Commercial and Professional Services</v>
      </c>
      <c r="I380" s="9" t="str">
        <f>_xll.SNL.Clients.Office.Excel.Functions.SPG(A380, "IQ_INDUSTRY")</f>
        <v>Commercial Services and Supplies</v>
      </c>
      <c r="J380" s="9" t="str">
        <f>_xll.SNL.Clients.Office.Excel.Functions.SPG(A380, "IQ_PRIMARY_INDUSTRY")</f>
        <v>Diversified Support Services</v>
      </c>
      <c r="K380" s="9" t="str">
        <f>_xll.SNL.Clients.Office.Excel.Functions.SPG(A380, "NAICS_CODE", "Primary")</f>
        <v>561990 - All Other Support Services</v>
      </c>
      <c r="L380" s="9" t="str">
        <f>_xll.SNL.Clients.Office.Excel.Functions.SPG(A380, "SP_TOPICTAG")</f>
        <v>Computer Vision; Data Integration; Fleet Management; GPS; Digital Asset Management; Process Automation</v>
      </c>
      <c r="M380" s="5">
        <f>_xll.SNL.Clients.Office.Excel.Functions.SPG(A380, "SP_PCT_SHARES_OWNED_ALL_INSTITUTIONS")</f>
        <v>100.27</v>
      </c>
      <c r="N380" s="9" t="str">
        <f>_xll.SNL.Clients.Office.Excel.Functions.SPG(A380, "RD_CREDIT_RATING_GLOBAL", "Issuer Credit Rating", "Local Currency LT|0")</f>
        <v>B</v>
      </c>
      <c r="O380" s="9" t="str">
        <f>_xll.SNL.Clients.Office.Excel.Functions.SPG(A380, "RD_CWOL_GLOBAL", "Issuer Credit Rating", "Local Currency LT|0")</f>
        <v>Stable</v>
      </c>
      <c r="P380" s="9" t="str">
        <f>_xll.SNL.Clients.Office.Excel.Functions.SPG(A380, "RD_RATING_ACTION_GLOBAL", "Issuer Credit Rating", "Local Currency LT|0")</f>
        <v>CreditWatch/Outlook (07/05/2022)</v>
      </c>
      <c r="Q380" s="10">
        <f>_xll.SNL.Clients.Office.Excel.Functions.SPG(A380, "RD_LAST_REVIEW_DATE_GLOBAL", "Issuer Credit Rating", "Local Currency LT")</f>
        <v>45496</v>
      </c>
      <c r="R380" s="10">
        <f>_xll.SNL.Clients.Office.Excel.Functions.SPG(A380, "RD_CREDIT_RATING_DATE_GLOBAL", "Issuer Credit Rating", "Local Currency LT|0")</f>
        <v>43944</v>
      </c>
      <c r="S380" s="10">
        <f>_xll.SNL.Clients.Office.Excel.Functions.SPG(A380, "RD_CREDIT_WATCH_OUTLOOK_DATE_GLOBAL", "Issuer Credit Rating", "Local Currency LT|0")</f>
        <v>44747</v>
      </c>
    </row>
    <row r="381" spans="1:19">
      <c r="A381" s="12" t="s">
        <v>1414</v>
      </c>
      <c r="B381" t="str">
        <f>_xll.SNL.Clients.Office.Excel.Functions.SPG(A381,"SP_IPO_DATE")</f>
        <v/>
      </c>
      <c r="C381" s="5">
        <f>_xll.SNL.Clients.Office.Excel.Functions.SPG(A381, "SP_VOLUME_AVG_WEEKLY_TO_SHARES_OUT", , "1M")</f>
        <v>4.7374309717596725</v>
      </c>
      <c r="D381" s="5">
        <f>_xll.SNL.Clients.Office.Excel.Functions.SPG(A381, "SP_VOLUME_AVG_WEEKLY_TO_SHARES_OUT", , "3M")</f>
        <v>6.2538945850658525</v>
      </c>
      <c r="E381" s="5">
        <f>_xll.SNL.Clients.Office.Excel.Functions.SPG(A381, "SP_VOLUME_AVG_DAILY_TO_1YR_AVG_DAILY", , "1M")</f>
        <v>103.81</v>
      </c>
      <c r="F381" s="5">
        <f>_xll.SNL.Clients.Office.Excel.Functions.SPG(A381, "SP_VOLUME_AVG_DAILY_TO_1YR_AVG_DAILY", , "3M")</f>
        <v>137.04</v>
      </c>
      <c r="G381" s="9" t="str">
        <f>_xll.SNL.Clients.Office.Excel.Functions.SPG(A381, "IQ_SECTOR")</f>
        <v>Health Care</v>
      </c>
      <c r="H381" s="9" t="str">
        <f>_xll.SNL.Clients.Office.Excel.Functions.SPG(A381, "IQ_INDUSTRY_GROUP")</f>
        <v>Pharmaceuticals, Biotechnology and Life Sciences</v>
      </c>
      <c r="I381" s="9" t="str">
        <f>_xll.SNL.Clients.Office.Excel.Functions.SPG(A381, "IQ_INDUSTRY")</f>
        <v>Pharmaceuticals</v>
      </c>
      <c r="J381" s="9" t="str">
        <f>_xll.SNL.Clients.Office.Excel.Functions.SPG(A381, "IQ_PRIMARY_INDUSTRY")</f>
        <v>Pharmaceuticals</v>
      </c>
      <c r="K381" s="9" t="str">
        <f>_xll.SNL.Clients.Office.Excel.Functions.SPG(A381, "NAICS_CODE", "Primary")</f>
        <v>325412 - Pharmaceutical Preparation Manufacturing</v>
      </c>
      <c r="L381" s="9" t="str">
        <f>_xll.SNL.Clients.Office.Excel.Functions.SPG(A381, "SP_TOPICTAG")</f>
        <v>Fertility; Osteoporosis; Dermatology; Immunology; Oncology; Reproductive Health; Respiratory</v>
      </c>
      <c r="M381" s="5">
        <f>_xll.SNL.Clients.Office.Excel.Functions.SPG(A381, "SP_PCT_SHARES_OWNED_ALL_INSTITUTIONS")</f>
        <v>83.21</v>
      </c>
      <c r="N381" s="9" t="str">
        <f>_xll.SNL.Clients.Office.Excel.Functions.SPG(A381, "RD_CREDIT_RATING_GLOBAL", "Issuer Credit Rating", "Local Currency LT|0")</f>
        <v>BB</v>
      </c>
      <c r="O381" s="9" t="str">
        <f>_xll.SNL.Clients.Office.Excel.Functions.SPG(A381, "RD_CWOL_GLOBAL", "Issuer Credit Rating", "Local Currency LT|0")</f>
        <v>Negative</v>
      </c>
      <c r="P381" s="9" t="str">
        <f>_xll.SNL.Clients.Office.Excel.Functions.SPG(A381, "RD_RATING_ACTION_GLOBAL", "Issuer Credit Rating", "Local Currency LT|0")</f>
        <v>CreditWatch/Outlook (09/18/2024)</v>
      </c>
      <c r="Q381" s="10">
        <f>_xll.SNL.Clients.Office.Excel.Functions.SPG(A381, "RD_LAST_REVIEW_DATE_GLOBAL", "Issuer Credit Rating", "Local Currency LT")</f>
        <v>45553</v>
      </c>
      <c r="R381" s="10">
        <f>_xll.SNL.Clients.Office.Excel.Functions.SPG(A381, "RD_CREDIT_RATING_DATE_GLOBAL", "Issuer Credit Rating", "Local Currency LT|0")</f>
        <v>44279</v>
      </c>
      <c r="S381" s="10">
        <f>_xll.SNL.Clients.Office.Excel.Functions.SPG(A381, "RD_CREDIT_WATCH_OUTLOOK_DATE_GLOBAL", "Issuer Credit Rating", "Local Currency LT|0")</f>
        <v>45553</v>
      </c>
    </row>
    <row r="382" spans="1:19">
      <c r="A382" s="12" t="s">
        <v>1415</v>
      </c>
      <c r="B382" s="10">
        <f>_xll.SNL.Clients.Office.Excel.Functions.SPG(A382,"SP_IPO_DATE")</f>
        <v>35704</v>
      </c>
      <c r="C382" s="5">
        <f>_xll.SNL.Clients.Office.Excel.Functions.SPG(A382, "SP_VOLUME_AVG_WEEKLY_TO_SHARES_OUT", , "1M")</f>
        <v>7.2346710103214349</v>
      </c>
      <c r="D382" s="5">
        <f>_xll.SNL.Clients.Office.Excel.Functions.SPG(A382, "SP_VOLUME_AVG_WEEKLY_TO_SHARES_OUT", , "3M")</f>
        <v>6.7283929569705343</v>
      </c>
      <c r="E382" s="5">
        <f>_xll.SNL.Clients.Office.Excel.Functions.SPG(A382, "SP_VOLUME_AVG_DAILY_TO_1YR_AVG_DAILY", , "1M")</f>
        <v>162.78</v>
      </c>
      <c r="F382" s="5">
        <f>_xll.SNL.Clients.Office.Excel.Functions.SPG(A382, "SP_VOLUME_AVG_DAILY_TO_1YR_AVG_DAILY", , "3M")</f>
        <v>151.38999999999999</v>
      </c>
      <c r="G382" s="9" t="str">
        <f>_xll.SNL.Clients.Office.Excel.Functions.SPG(A382, "IQ_SECTOR")</f>
        <v>Information Technology</v>
      </c>
      <c r="H382" s="9" t="str">
        <f>_xll.SNL.Clients.Office.Excel.Functions.SPG(A382, "IQ_INDUSTRY_GROUP")</f>
        <v>Technology Hardware and Equipment</v>
      </c>
      <c r="I382" s="9" t="str">
        <f>_xll.SNL.Clients.Office.Excel.Functions.SPG(A382, "IQ_INDUSTRY")</f>
        <v>Electronic Equipment, Instruments and Components</v>
      </c>
      <c r="J382" s="9" t="str">
        <f>_xll.SNL.Clients.Office.Excel.Functions.SPG(A382, "IQ_PRIMARY_INDUSTRY")</f>
        <v>Electronic Equipment and Instruments</v>
      </c>
      <c r="K382" s="9" t="str">
        <f>_xll.SNL.Clients.Office.Excel.Functions.SPG(A382, "NAICS_CODE", "Primary")</f>
        <v>334519 - Other Measuring and Controlling Device Manufacturing</v>
      </c>
      <c r="L382" s="9" t="str">
        <f>_xll.SNL.Clients.Office.Excel.Functions.SPG(A382, "SP_TOPICTAG")</f>
        <v>Homeland Security; MHealth; Physical Security; Sensors; Security Management; Cardiovascular</v>
      </c>
      <c r="M382" s="5">
        <f>_xll.SNL.Clients.Office.Excel.Functions.SPG(A382, "SP_PCT_SHARES_OWNED_ALL_INSTITUTIONS")</f>
        <v>99.48</v>
      </c>
      <c r="N382" s="9" t="str">
        <f>_xll.SNL.Clients.Office.Excel.Functions.SPG(A382, "RD_CREDIT_RATING_GLOBAL", "Issuer Credit Rating", "Local Currency LT|0")</f>
        <v/>
      </c>
      <c r="O382" s="9" t="str">
        <f>_xll.SNL.Clients.Office.Excel.Functions.SPG(A382, "RD_CWOL_GLOBAL", "Issuer Credit Rating", "Local Currency LT|0")</f>
        <v/>
      </c>
      <c r="P382" s="9" t="str">
        <f>_xll.SNL.Clients.Office.Excel.Functions.SPG(A382, "RD_RATING_ACTION_GLOBAL", "Issuer Credit Rating", "Local Currency LT|0")</f>
        <v/>
      </c>
      <c r="Q382" s="10" t="str">
        <f>_xll.SNL.Clients.Office.Excel.Functions.SPG(A382, "RD_LAST_REVIEW_DATE_GLOBAL", "Issuer Credit Rating", "Local Currency LT")</f>
        <v/>
      </c>
      <c r="R382" s="10" t="str">
        <f>_xll.SNL.Clients.Office.Excel.Functions.SPG(A382, "RD_CREDIT_RATING_DATE_GLOBAL", "Issuer Credit Rating", "Local Currency LT|0")</f>
        <v/>
      </c>
      <c r="S382" s="10" t="str">
        <f>_xll.SNL.Clients.Office.Excel.Functions.SPG(A382, "RD_CREDIT_WATCH_OUTLOOK_DATE_GLOBAL", "Issuer Credit Rating", "Local Currency LT|0")</f>
        <v/>
      </c>
    </row>
    <row r="383" spans="1:19">
      <c r="A383" s="12" t="s">
        <v>1416</v>
      </c>
      <c r="B383" t="str">
        <f>_xll.SNL.Clients.Office.Excel.Functions.SPG(A383,"SP_IPO_DATE")</f>
        <v/>
      </c>
      <c r="C383" s="5">
        <f>_xll.SNL.Clients.Office.Excel.Functions.SPG(A383, "SP_VOLUME_AVG_WEEKLY_TO_SHARES_OUT", , "1M")</f>
        <v>2.6795799315893345</v>
      </c>
      <c r="D383" s="5">
        <f>_xll.SNL.Clients.Office.Excel.Functions.SPG(A383, "SP_VOLUME_AVG_WEEKLY_TO_SHARES_OUT", , "3M")</f>
        <v>2.7240035897050534</v>
      </c>
      <c r="E383" s="5">
        <f>_xll.SNL.Clients.Office.Excel.Functions.SPG(A383, "SP_VOLUME_AVG_DAILY_TO_1YR_AVG_DAILY", , "1M")</f>
        <v>95.23</v>
      </c>
      <c r="F383" s="5">
        <f>_xll.SNL.Clients.Office.Excel.Functions.SPG(A383, "SP_VOLUME_AVG_DAILY_TO_1YR_AVG_DAILY", , "3M")</f>
        <v>96.81</v>
      </c>
      <c r="G383" s="9" t="str">
        <f>_xll.SNL.Clients.Office.Excel.Functions.SPG(A383, "IQ_SECTOR")</f>
        <v>Utilities</v>
      </c>
      <c r="H383" s="9" t="str">
        <f>_xll.SNL.Clients.Office.Excel.Functions.SPG(A383, "IQ_INDUSTRY_GROUP")</f>
        <v>Utilities</v>
      </c>
      <c r="I383" s="9" t="str">
        <f>_xll.SNL.Clients.Office.Excel.Functions.SPG(A383, "IQ_INDUSTRY")</f>
        <v>Electric Utilities</v>
      </c>
      <c r="J383" s="9" t="str">
        <f>_xll.SNL.Clients.Office.Excel.Functions.SPG(A383, "IQ_PRIMARY_INDUSTRY")</f>
        <v>Electric Utilities</v>
      </c>
      <c r="K383" s="9" t="str">
        <f>_xll.SNL.Clients.Office.Excel.Functions.SPG(A383, "NAICS_CODE", "Primary")</f>
        <v>2211 - Electric Power Generation, Transmission and Distribution</v>
      </c>
      <c r="L383" s="9" t="str">
        <f>_xll.SNL.Clients.Office.Excel.Functions.SPG(A383, "SP_TOPICTAG")</f>
        <v>Clean Energy; Energy Efficiency; Energy Management; Energy Storage; Industrial Automation; Smart Energy; Power Grid</v>
      </c>
      <c r="M383" s="5">
        <f>_xll.SNL.Clients.Office.Excel.Functions.SPG(A383, "SP_PCT_SHARES_OWNED_ALL_INSTITUTIONS")</f>
        <v>71.39</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CreditWatch/Outlook (03/01/2022)</v>
      </c>
      <c r="Q383" s="10">
        <f>_xll.SNL.Clients.Office.Excel.Functions.SPG(A383, "RD_LAST_REVIEW_DATE_GLOBAL", "Issuer Credit Rating", "Local Currency LT")</f>
        <v>45529</v>
      </c>
      <c r="R383" s="10">
        <f>_xll.SNL.Clients.Office.Excel.Functions.SPG(A383, "RD_CREDIT_RATING_DATE_GLOBAL", "Issuer Credit Rating", "Local Currency LT|0")</f>
        <v>41446</v>
      </c>
      <c r="S383" s="10">
        <f>_xll.SNL.Clients.Office.Excel.Functions.SPG(A383, "RD_CREDIT_WATCH_OUTLOOK_DATE_GLOBAL", "Issuer Credit Rating", "Local Currency LT|0")</f>
        <v>44621</v>
      </c>
    </row>
    <row r="384" spans="1:19">
      <c r="A384" s="12" t="s">
        <v>1417</v>
      </c>
      <c r="B384" s="10">
        <f>_xll.SNL.Clients.Office.Excel.Functions.SPG(A384,"SP_IPO_DATE")</f>
        <v>41725</v>
      </c>
      <c r="C384" s="5">
        <f>_xll.SNL.Clients.Office.Excel.Functions.SPG(A384, "SP_VOLUME_AVG_WEEKLY_TO_SHARES_OUT", , "1M")</f>
        <v>4.6691755660963823</v>
      </c>
      <c r="D384" s="5">
        <f>_xll.SNL.Clients.Office.Excel.Functions.SPG(A384, "SP_VOLUME_AVG_WEEKLY_TO_SHARES_OUT", , "3M")</f>
        <v>5.4243103668086965</v>
      </c>
      <c r="E384" s="5">
        <f>_xll.SNL.Clients.Office.Excel.Functions.SPG(A384, "SP_VOLUME_AVG_DAILY_TO_1YR_AVG_DAILY", , "1M")</f>
        <v>90.13</v>
      </c>
      <c r="F384" s="5">
        <f>_xll.SNL.Clients.Office.Excel.Functions.SPG(A384, "SP_VOLUME_AVG_DAILY_TO_1YR_AVG_DAILY", , "3M")</f>
        <v>104.7</v>
      </c>
      <c r="G384" s="9" t="str">
        <f>_xll.SNL.Clients.Office.Excel.Functions.SPG(A384, "IQ_SECTOR")</f>
        <v>Real Estate</v>
      </c>
      <c r="H384" s="9" t="str">
        <f>_xll.SNL.Clients.Office.Excel.Functions.SPG(A384, "IQ_INDUSTRY_GROUP")</f>
        <v>Equity Real Estate Investment Trusts (REITs)</v>
      </c>
      <c r="I384" s="9" t="str">
        <f>_xll.SNL.Clients.Office.Excel.Functions.SPG(A384, "IQ_INDUSTRY")</f>
        <v>Specialized REITs</v>
      </c>
      <c r="J384" s="9" t="str">
        <f>_xll.SNL.Clients.Office.Excel.Functions.SPG(A384, "IQ_PRIMARY_INDUSTRY")</f>
        <v>Other Specialized REITs</v>
      </c>
      <c r="K384" s="9" t="str">
        <f>_xll.SNL.Clients.Office.Excel.Functions.SPG(A384, "NAICS_CODE", "Primary")</f>
        <v>541850 - Indoor and Outdoor Display Advertising</v>
      </c>
      <c r="L384" s="9" t="str">
        <f>_xll.SNL.Clients.Office.Excel.Functions.SPG(A384, "SP_TOPICTAG")</f>
        <v/>
      </c>
      <c r="M384" s="5">
        <f>_xll.SNL.Clients.Office.Excel.Functions.SPG(A384, "SP_PCT_SHARES_OWNED_ALL_INSTITUTIONS")</f>
        <v>97.06</v>
      </c>
      <c r="N384" s="9" t="str">
        <f>_xll.SNL.Clients.Office.Excel.Functions.SPG(A384, "RD_CREDIT_RATING_GLOBAL", "Issuer Credit Rating", "Local Currency LT|0")</f>
        <v>B+</v>
      </c>
      <c r="O384" s="9" t="str">
        <f>_xll.SNL.Clients.Office.Excel.Functions.SPG(A384, "RD_CWOL_GLOBAL", "Issuer Credit Rating", "Local Currency LT|0")</f>
        <v>Stable</v>
      </c>
      <c r="P384" s="9" t="str">
        <f>_xll.SNL.Clients.Office.Excel.Functions.SPG(A384, "RD_RATING_ACTION_GLOBAL", "Issuer Credit Rating", "Local Currency LT|0")</f>
        <v>CreditWatch/Outlook (08/16/2023)</v>
      </c>
      <c r="Q384" s="10">
        <f>_xll.SNL.Clients.Office.Excel.Functions.SPG(A384, "RD_LAST_REVIEW_DATE_GLOBAL", "Issuer Credit Rating", "Local Currency LT")</f>
        <v>45540</v>
      </c>
      <c r="R384" s="10">
        <f>_xll.SNL.Clients.Office.Excel.Functions.SPG(A384, "RD_CREDIT_RATING_DATE_GLOBAL", "Issuer Credit Rating", "Local Currency LT|0")</f>
        <v>43923</v>
      </c>
      <c r="S384" s="10">
        <f>_xll.SNL.Clients.Office.Excel.Functions.SPG(A384, "RD_CREDIT_WATCH_OUTLOOK_DATE_GLOBAL", "Issuer Credit Rating", "Local Currency LT|0")</f>
        <v>45154</v>
      </c>
    </row>
    <row r="385" spans="1:19">
      <c r="A385" s="12" t="s">
        <v>1418</v>
      </c>
      <c r="B385" t="str">
        <f>_xll.SNL.Clients.Office.Excel.Functions.SPG(A385,"SP_IPO_DATE")</f>
        <v/>
      </c>
      <c r="C385" s="5">
        <f>_xll.SNL.Clients.Office.Excel.Functions.SPG(A385, "SP_VOLUME_AVG_WEEKLY_TO_SHARES_OUT", , "1M")</f>
        <v>7.0767834902532485</v>
      </c>
      <c r="D385" s="5">
        <f>_xll.SNL.Clients.Office.Excel.Functions.SPG(A385, "SP_VOLUME_AVG_WEEKLY_TO_SHARES_OUT", , "3M")</f>
        <v>4.9267276345715834</v>
      </c>
      <c r="E385" s="5">
        <f>_xll.SNL.Clients.Office.Excel.Functions.SPG(A385, "SP_VOLUME_AVG_DAILY_TO_1YR_AVG_DAILY", , "1M")</f>
        <v>129.85</v>
      </c>
      <c r="F385" s="5">
        <f>_xll.SNL.Clients.Office.Excel.Functions.SPG(A385, "SP_VOLUME_AVG_DAILY_TO_1YR_AVG_DAILY", , "3M")</f>
        <v>90.4</v>
      </c>
      <c r="G385" s="9" t="str">
        <f>_xll.SNL.Clients.Office.Excel.Functions.SPG(A385, "IQ_SECTOR")</f>
        <v>Health Care</v>
      </c>
      <c r="H385" s="9" t="str">
        <f>_xll.SNL.Clients.Office.Excel.Functions.SPG(A385, "IQ_INDUSTRY_GROUP")</f>
        <v>Health Care Equipment and Services</v>
      </c>
      <c r="I385" s="9" t="str">
        <f>_xll.SNL.Clients.Office.Excel.Functions.SPG(A385, "IQ_INDUSTRY")</f>
        <v>Health Care Providers and Services</v>
      </c>
      <c r="J385" s="9" t="str">
        <f>_xll.SNL.Clients.Office.Excel.Functions.SPG(A385, "IQ_PRIMARY_INDUSTRY")</f>
        <v>Health Care Distributors</v>
      </c>
      <c r="K385" s="9" t="str">
        <f>_xll.SNL.Clients.Office.Excel.Functions.SPG(A385, "NAICS_CODE", "Primary")</f>
        <v>423450 - Medical, Dental, and Hospital Equipment and Supplies Merchant Wholesalers</v>
      </c>
      <c r="L385" s="9" t="str">
        <f>_xll.SNL.Clients.Office.Excel.Functions.SPG(A385, "SP_TOPICTAG")</f>
        <v>Health Diagnostics; MHealth; Diabetes; Sleep Technology; Respiratory; Surgery; Urology</v>
      </c>
      <c r="M385" s="5">
        <f>_xll.SNL.Clients.Office.Excel.Functions.SPG(A385, "SP_PCT_SHARES_OWNED_ALL_INSTITUTIONS")</f>
        <v>91.19</v>
      </c>
      <c r="N385" s="9" t="str">
        <f>_xll.SNL.Clients.Office.Excel.Functions.SPG(A385, "RD_CREDIT_RATING_GLOBAL", "Issuer Credit Rating", "Local Currency LT|0")</f>
        <v>BB-</v>
      </c>
      <c r="O385" s="9" t="str">
        <f>_xll.SNL.Clients.Office.Excel.Functions.SPG(A385, "RD_CWOL_GLOBAL", "Issuer Credit Rating", "Local Currency LT|0")</f>
        <v>Stable</v>
      </c>
      <c r="P385" s="9" t="str">
        <f>_xll.SNL.Clients.Office.Excel.Functions.SPG(A385, "RD_RATING_ACTION_GLOBAL", "Issuer Credit Rating", "Local Currency LT|0")</f>
        <v>CreditWatch/Outlook (01/11/2022)</v>
      </c>
      <c r="Q385" s="10">
        <f>_xll.SNL.Clients.Office.Excel.Functions.SPG(A385, "RD_LAST_REVIEW_DATE_GLOBAL", "Issuer Credit Rating", "Local Currency LT")</f>
        <v>45680</v>
      </c>
      <c r="R385" s="10">
        <f>_xll.SNL.Clients.Office.Excel.Functions.SPG(A385, "RD_CREDIT_RATING_DATE_GLOBAL", "Issuer Credit Rating", "Local Currency LT|0")</f>
        <v>44391</v>
      </c>
      <c r="S385" s="10">
        <f>_xll.SNL.Clients.Office.Excel.Functions.SPG(A385, "RD_CREDIT_WATCH_OUTLOOK_DATE_GLOBAL", "Issuer Credit Rating", "Local Currency LT|0")</f>
        <v>44572</v>
      </c>
    </row>
    <row r="386" spans="1:19">
      <c r="A386" s="12" t="s">
        <v>1419</v>
      </c>
      <c r="B386" t="str">
        <f>_xll.SNL.Clients.Office.Excel.Functions.SPG(A386,"SP_IPO_DATE")</f>
        <v/>
      </c>
      <c r="C386" s="5">
        <f>_xll.SNL.Clients.Office.Excel.Functions.SPG(A386, "SP_VOLUME_AVG_WEEKLY_TO_SHARES_OUT", , "1M")</f>
        <v>9.8303601759075026</v>
      </c>
      <c r="D386" s="5">
        <f>_xll.SNL.Clients.Office.Excel.Functions.SPG(A386, "SP_VOLUME_AVG_WEEKLY_TO_SHARES_OUT", , "3M")</f>
        <v>11.15343401188132</v>
      </c>
      <c r="E386" s="5">
        <f>_xll.SNL.Clients.Office.Excel.Functions.SPG(A386, "SP_VOLUME_AVG_DAILY_TO_1YR_AVG_DAILY", , "1M")</f>
        <v>101.01</v>
      </c>
      <c r="F386" s="5">
        <f>_xll.SNL.Clients.Office.Excel.Functions.SPG(A386, "SP_VOLUME_AVG_DAILY_TO_1YR_AVG_DAILY", , "3M")</f>
        <v>114.6</v>
      </c>
      <c r="G386" s="9" t="str">
        <f>_xll.SNL.Clients.Office.Excel.Functions.SPG(A386, "IQ_SECTOR")</f>
        <v>Consumer Discretionary</v>
      </c>
      <c r="H386" s="9" t="str">
        <f>_xll.SNL.Clients.Office.Excel.Functions.SPG(A386, "IQ_INDUSTRY_GROUP")</f>
        <v>Consumer Durables and Apparel</v>
      </c>
      <c r="I386" s="9" t="str">
        <f>_xll.SNL.Clients.Office.Excel.Functions.SPG(A386, "IQ_INDUSTRY")</f>
        <v>Textiles, Apparel and Luxury Goods</v>
      </c>
      <c r="J386" s="9" t="str">
        <f>_xll.SNL.Clients.Office.Excel.Functions.SPG(A386, "IQ_PRIMARY_INDUSTRY")</f>
        <v>Apparel, Accessories and Luxury Goods</v>
      </c>
      <c r="K386" s="9" t="str">
        <f>_xll.SNL.Clients.Office.Excel.Functions.SPG(A386, "NAICS_CODE", "Primary")</f>
        <v>315 - Apparel Manufacturing</v>
      </c>
      <c r="L386" s="9" t="str">
        <f>_xll.SNL.Clients.Office.Excel.Functions.SPG(A386, "SP_TOPICTAG")</f>
        <v>Lifestyle; Brand Marketing</v>
      </c>
      <c r="M386" s="5">
        <f>_xll.SNL.Clients.Office.Excel.Functions.SPG(A386, "SP_PCT_SHARES_OWNED_ALL_INSTITUTIONS")</f>
        <v>104.36</v>
      </c>
      <c r="N386" s="9" t="str">
        <f>_xll.SNL.Clients.Office.Excel.Functions.SPG(A386, "RD_CREDIT_RATING_GLOBAL", "Issuer Credit Rating", "Local Currency LT|0")</f>
        <v>NR</v>
      </c>
      <c r="O386" s="9" t="str">
        <f>_xll.SNL.Clients.Office.Excel.Functions.SPG(A386, "RD_CWOL_GLOBAL", "Issuer Credit Rating", "Local Currency LT|0")</f>
        <v>NR</v>
      </c>
      <c r="P386" s="9" t="str">
        <f>_xll.SNL.Clients.Office.Excel.Functions.SPG(A386, "RD_RATING_ACTION_GLOBAL", "Issuer Credit Rating", "Local Currency LT|0")</f>
        <v>Not Rated | CreditWatch/Outlook (07/19/2012)</v>
      </c>
      <c r="Q386" s="10" t="str">
        <f>_xll.SNL.Clients.Office.Excel.Functions.SPG(A386, "RD_LAST_REVIEW_DATE_GLOBAL", "Issuer Credit Rating", "Local Currency LT")</f>
        <v/>
      </c>
      <c r="R386" s="10">
        <f>_xll.SNL.Clients.Office.Excel.Functions.SPG(A386, "RD_CREDIT_RATING_DATE_GLOBAL", "Issuer Credit Rating", "Local Currency LT|0")</f>
        <v>41109</v>
      </c>
      <c r="S386" s="10">
        <f>_xll.SNL.Clients.Office.Excel.Functions.SPG(A386, "RD_CREDIT_WATCH_OUTLOOK_DATE_GLOBAL", "Issuer Credit Rating", "Local Currency LT|0")</f>
        <v>41109</v>
      </c>
    </row>
    <row r="387" spans="1:19">
      <c r="A387" s="12" t="s">
        <v>1420</v>
      </c>
      <c r="B387" s="10">
        <f>_xll.SNL.Clients.Office.Excel.Functions.SPG(A387,"SP_IPO_DATE")</f>
        <v>35605</v>
      </c>
      <c r="C387" s="5">
        <f>_xll.SNL.Clients.Office.Excel.Functions.SPG(A387, "SP_VOLUME_AVG_WEEKLY_TO_SHARES_OUT", , "1M")</f>
        <v>3.031091816559409</v>
      </c>
      <c r="D387" s="5">
        <f>_xll.SNL.Clients.Office.Excel.Functions.SPG(A387, "SP_VOLUME_AVG_WEEKLY_TO_SHARES_OUT", , "3M")</f>
        <v>2.7157174140937341</v>
      </c>
      <c r="E387" s="5">
        <f>_xll.SNL.Clients.Office.Excel.Functions.SPG(A387, "SP_VOLUME_AVG_DAILY_TO_1YR_AVG_DAILY", , "1M")</f>
        <v>106.8</v>
      </c>
      <c r="F387" s="5">
        <f>_xll.SNL.Clients.Office.Excel.Functions.SPG(A387, "SP_VOLUME_AVG_DAILY_TO_1YR_AVG_DAILY", , "3M")</f>
        <v>95.69</v>
      </c>
      <c r="G387" s="9" t="str">
        <f>_xll.SNL.Clients.Office.Excel.Functions.SPG(A387, "IQ_SECTOR")</f>
        <v>Financials</v>
      </c>
      <c r="H387" s="9" t="str">
        <f>_xll.SNL.Clients.Office.Excel.Functions.SPG(A387, "IQ_INDUSTRY_GROUP")</f>
        <v>Banks</v>
      </c>
      <c r="I387" s="9" t="str">
        <f>_xll.SNL.Clients.Office.Excel.Functions.SPG(A387, "IQ_INDUSTRY")</f>
        <v>Banks</v>
      </c>
      <c r="J387" s="9" t="str">
        <f>_xll.SNL.Clients.Office.Excel.Functions.SPG(A387, "IQ_PRIMARY_INDUSTRY")</f>
        <v>Regional Banks</v>
      </c>
      <c r="K387" s="9" t="str">
        <f>_xll.SNL.Clients.Office.Excel.Functions.SPG(A387, "NAICS_CODE", "Primary")</f>
        <v>522110 - Commercial Banking</v>
      </c>
      <c r="L387" s="9" t="str">
        <f>_xll.SNL.Clients.Office.Excel.Functions.SPG(A387, "SP_TOPICTAG")</f>
        <v>Consumer Lending</v>
      </c>
      <c r="M387" s="5">
        <f>_xll.SNL.Clients.Office.Excel.Functions.SPG(A387, "SP_PCT_SHARES_OWNED_ALL_INSTITUTIONS")</f>
        <v>95.46</v>
      </c>
      <c r="N387" s="9" t="str">
        <f>_xll.SNL.Clients.Office.Excel.Functions.SPG(A387, "RD_CREDIT_RATING_GLOBAL", "Issuer Credit Rating", "Local Currency LT|0")</f>
        <v/>
      </c>
      <c r="O387" s="9" t="str">
        <f>_xll.SNL.Clients.Office.Excel.Functions.SPG(A387, "RD_CWOL_GLOBAL", "Issuer Credit Rating", "Local Currency LT|0")</f>
        <v/>
      </c>
      <c r="P387" s="9" t="str">
        <f>_xll.SNL.Clients.Office.Excel.Functions.SPG(A387, "RD_RATING_ACTION_GLOBAL", "Issuer Credit Rating", "Local Currency LT|0")</f>
        <v/>
      </c>
      <c r="Q387" s="10" t="str">
        <f>_xll.SNL.Clients.Office.Excel.Functions.SPG(A387, "RD_LAST_REVIEW_DATE_GLOBAL", "Issuer Credit Rating", "Local Currency LT")</f>
        <v/>
      </c>
      <c r="R387" s="10" t="str">
        <f>_xll.SNL.Clients.Office.Excel.Functions.SPG(A387, "RD_CREDIT_RATING_DATE_GLOBAL", "Issuer Credit Rating", "Local Currency LT|0")</f>
        <v/>
      </c>
      <c r="S387" s="10" t="str">
        <f>_xll.SNL.Clients.Office.Excel.Functions.SPG(A387, "RD_CREDIT_WATCH_OUTLOOK_DATE_GLOBAL", "Issuer Credit Rating", "Local Currency LT|0")</f>
        <v/>
      </c>
    </row>
    <row r="388" spans="1:19">
      <c r="A388" s="12" t="s">
        <v>1421</v>
      </c>
      <c r="B388" s="10">
        <f>_xll.SNL.Clients.Office.Excel.Functions.SPG(A388,"SP_IPO_DATE")</f>
        <v>40576</v>
      </c>
      <c r="C388" s="5">
        <f>_xll.SNL.Clients.Office.Excel.Functions.SPG(A388, "SP_VOLUME_AVG_WEEKLY_TO_SHARES_OUT", , "1M")</f>
        <v>10.173912937656612</v>
      </c>
      <c r="D388" s="5">
        <f>_xll.SNL.Clients.Office.Excel.Functions.SPG(A388, "SP_VOLUME_AVG_WEEKLY_TO_SHARES_OUT", , "3M")</f>
        <v>8.7675046579835758</v>
      </c>
      <c r="E388" s="5">
        <f>_xll.SNL.Clients.Office.Excel.Functions.SPG(A388, "SP_VOLUME_AVG_DAILY_TO_1YR_AVG_DAILY", , "1M")</f>
        <v>106.35</v>
      </c>
      <c r="F388" s="5">
        <f>_xll.SNL.Clients.Office.Excel.Functions.SPG(A388, "SP_VOLUME_AVG_DAILY_TO_1YR_AVG_DAILY", , "3M")</f>
        <v>91.65</v>
      </c>
      <c r="G388" s="9" t="str">
        <f>_xll.SNL.Clients.Office.Excel.Functions.SPG(A388, "IQ_SECTOR")</f>
        <v>Health Care</v>
      </c>
      <c r="H388" s="9" t="str">
        <f>_xll.SNL.Clients.Office.Excel.Functions.SPG(A388, "IQ_INDUSTRY_GROUP")</f>
        <v>Pharmaceuticals, Biotechnology and Life Sciences</v>
      </c>
      <c r="I388" s="9" t="str">
        <f>_xll.SNL.Clients.Office.Excel.Functions.SPG(A388, "IQ_INDUSTRY")</f>
        <v>Pharmaceuticals</v>
      </c>
      <c r="J388" s="9" t="str">
        <f>_xll.SNL.Clients.Office.Excel.Functions.SPG(A388, "IQ_PRIMARY_INDUSTRY")</f>
        <v>Pharmaceuticals</v>
      </c>
      <c r="K388" s="9" t="str">
        <f>_xll.SNL.Clients.Office.Excel.Functions.SPG(A388, "NAICS_CODE", "Primary")</f>
        <v>325412 - Pharmaceutical Preparation Manufacturing</v>
      </c>
      <c r="L388" s="9" t="str">
        <f>_xll.SNL.Clients.Office.Excel.Functions.SPG(A388, "SP_TOPICTAG")</f>
        <v>Diabetes; Cardiovascular; Chronic Diseases; Neurology; Orthopaedics; Pain Management; Surgery</v>
      </c>
      <c r="M388" s="5">
        <f>_xll.SNL.Clients.Office.Excel.Functions.SPG(A388, "SP_PCT_SHARES_OWNED_ALL_INSTITUTIONS")</f>
        <v>111.19</v>
      </c>
      <c r="N388" s="9" t="str">
        <f>_xll.SNL.Clients.Office.Excel.Functions.SPG(A388, "RD_CREDIT_RATING_GLOBAL", "Issuer Credit Rating", "Local Currency LT|0")</f>
        <v/>
      </c>
      <c r="O388" s="9" t="str">
        <f>_xll.SNL.Clients.Office.Excel.Functions.SPG(A388, "RD_CWOL_GLOBAL", "Issuer Credit Rating", "Local Currency LT|0")</f>
        <v/>
      </c>
      <c r="P388" s="9" t="str">
        <f>_xll.SNL.Clients.Office.Excel.Functions.SPG(A388, "RD_RATING_ACTION_GLOBAL", "Issuer Credit Rating", "Local Currency LT|0")</f>
        <v/>
      </c>
      <c r="Q388" s="10" t="str">
        <f>_xll.SNL.Clients.Office.Excel.Functions.SPG(A388, "RD_LAST_REVIEW_DATE_GLOBAL", "Issuer Credit Rating", "Local Currency LT")</f>
        <v/>
      </c>
      <c r="R388" s="10" t="str">
        <f>_xll.SNL.Clients.Office.Excel.Functions.SPG(A388, "RD_CREDIT_RATING_DATE_GLOBAL", "Issuer Credit Rating", "Local Currency LT|0")</f>
        <v/>
      </c>
      <c r="S388" s="10" t="str">
        <f>_xll.SNL.Clients.Office.Excel.Functions.SPG(A388, "RD_CREDIT_WATCH_OUTLOOK_DATE_GLOBAL", "Issuer Credit Rating", "Local Currency LT|0")</f>
        <v/>
      </c>
    </row>
    <row r="389" spans="1:19">
      <c r="A389" s="12" t="s">
        <v>1422</v>
      </c>
      <c r="B389" s="10">
        <f>_xll.SNL.Clients.Office.Excel.Functions.SPG(A389,"SP_IPO_DATE")</f>
        <v>43571</v>
      </c>
      <c r="C389" s="5">
        <f>_xll.SNL.Clients.Office.Excel.Functions.SPG(A389, "SP_VOLUME_AVG_WEEKLY_TO_SHARES_OUT", , "1M")</f>
        <v>2.5399912811687386</v>
      </c>
      <c r="D389" s="5">
        <f>_xll.SNL.Clients.Office.Excel.Functions.SPG(A389, "SP_VOLUME_AVG_WEEKLY_TO_SHARES_OUT", , "3M")</f>
        <v>2.8403139397527366</v>
      </c>
      <c r="E389" s="5">
        <f>_xll.SNL.Clients.Office.Excel.Functions.SPG(A389, "SP_VOLUME_AVG_DAILY_TO_1YR_AVG_DAILY", , "1M")</f>
        <v>82.29</v>
      </c>
      <c r="F389" s="5">
        <f>_xll.SNL.Clients.Office.Excel.Functions.SPG(A389, "SP_VOLUME_AVG_DAILY_TO_1YR_AVG_DAILY", , "3M")</f>
        <v>92.02</v>
      </c>
      <c r="G389" s="9" t="str">
        <f>_xll.SNL.Clients.Office.Excel.Functions.SPG(A389, "IQ_SECTOR")</f>
        <v>Financials</v>
      </c>
      <c r="H389" s="9" t="str">
        <f>_xll.SNL.Clients.Office.Excel.Functions.SPG(A389, "IQ_INDUSTRY_GROUP")</f>
        <v>Insurance</v>
      </c>
      <c r="I389" s="9" t="str">
        <f>_xll.SNL.Clients.Office.Excel.Functions.SPG(A389, "IQ_INDUSTRY")</f>
        <v>Insurance</v>
      </c>
      <c r="J389" s="9" t="str">
        <f>_xll.SNL.Clients.Office.Excel.Functions.SPG(A389, "IQ_PRIMARY_INDUSTRY")</f>
        <v>Property and Casualty Insurance</v>
      </c>
      <c r="K389" s="9" t="str">
        <f>_xll.SNL.Clients.Office.Excel.Functions.SPG(A389, "NAICS_CODE", "Primary")</f>
        <v>524126 - Direct Property and Casualty Insurance Carriers</v>
      </c>
      <c r="L389" s="9" t="str">
        <f>_xll.SNL.Clients.Office.Excel.Functions.SPG(A389, "SP_TOPICTAG")</f>
        <v/>
      </c>
      <c r="M389" s="5">
        <f>_xll.SNL.Clients.Office.Excel.Functions.SPG(A389, "SP_PCT_SHARES_OWNED_ALL_INSTITUTIONS")</f>
        <v>90.83</v>
      </c>
      <c r="N389" s="9" t="str">
        <f>_xll.SNL.Clients.Office.Excel.Functions.SPG(A389, "RD_CREDIT_RATING_GLOBAL", "Issuer Credit Rating", "Local Currency LT|0")</f>
        <v/>
      </c>
      <c r="O389" s="9" t="str">
        <f>_xll.SNL.Clients.Office.Excel.Functions.SPG(A389, "RD_CWOL_GLOBAL", "Issuer Credit Rating", "Local Currency LT|0")</f>
        <v/>
      </c>
      <c r="P389" s="9" t="str">
        <f>_xll.SNL.Clients.Office.Excel.Functions.SPG(A389, "RD_RATING_ACTION_GLOBAL", "Issuer Credit Rating", "Local Currency LT|0")</f>
        <v/>
      </c>
      <c r="Q389" s="10" t="str">
        <f>_xll.SNL.Clients.Office.Excel.Functions.SPG(A389, "RD_LAST_REVIEW_DATE_GLOBAL", "Issuer Credit Rating", "Local Currency LT")</f>
        <v/>
      </c>
      <c r="R389" s="10" t="str">
        <f>_xll.SNL.Clients.Office.Excel.Functions.SPG(A389, "RD_CREDIT_RATING_DATE_GLOBAL", "Issuer Credit Rating", "Local Currency LT|0")</f>
        <v/>
      </c>
      <c r="S389" s="10" t="str">
        <f>_xll.SNL.Clients.Office.Excel.Functions.SPG(A389, "RD_CREDIT_WATCH_OUTLOOK_DATE_GLOBAL", "Issuer Credit Rating", "Local Currency LT|0")</f>
        <v/>
      </c>
    </row>
    <row r="390" spans="1:19">
      <c r="A390" s="12" t="s">
        <v>1423</v>
      </c>
      <c r="B390" s="10">
        <f>_xll.SNL.Clients.Office.Excel.Functions.SPG(A390,"SP_IPO_DATE")</f>
        <v>34128</v>
      </c>
      <c r="C390" s="5">
        <f>_xll.SNL.Clients.Office.Excel.Functions.SPG(A390, "SP_VOLUME_AVG_WEEKLY_TO_SHARES_OUT", , "1M")</f>
        <v>22.819074255211483</v>
      </c>
      <c r="D390" s="5">
        <f>_xll.SNL.Clients.Office.Excel.Functions.SPG(A390, "SP_VOLUME_AVG_WEEKLY_TO_SHARES_OUT", , "3M")</f>
        <v>19.481569540432982</v>
      </c>
      <c r="E390" s="5">
        <f>_xll.SNL.Clients.Office.Excel.Functions.SPG(A390, "SP_VOLUME_AVG_DAILY_TO_1YR_AVG_DAILY", , "1M")</f>
        <v>136.78</v>
      </c>
      <c r="F390" s="5">
        <f>_xll.SNL.Clients.Office.Excel.Functions.SPG(A390, "SP_VOLUME_AVG_DAILY_TO_1YR_AVG_DAILY", , "3M")</f>
        <v>116.77</v>
      </c>
      <c r="G390" s="9" t="str">
        <f>_xll.SNL.Clients.Office.Excel.Functions.SPG(A390, "IQ_SECTOR")</f>
        <v>Consumer Discretionary</v>
      </c>
      <c r="H390" s="9" t="str">
        <f>_xll.SNL.Clients.Office.Excel.Functions.SPG(A390, "IQ_INDUSTRY_GROUP")</f>
        <v>Consumer Services</v>
      </c>
      <c r="I390" s="9" t="str">
        <f>_xll.SNL.Clients.Office.Excel.Functions.SPG(A390, "IQ_INDUSTRY")</f>
        <v>Hotels, Restaurants and Leisure</v>
      </c>
      <c r="J390" s="9" t="str">
        <f>_xll.SNL.Clients.Office.Excel.Functions.SPG(A390, "IQ_PRIMARY_INDUSTRY")</f>
        <v>Restaurants</v>
      </c>
      <c r="K390" s="9" t="str">
        <f>_xll.SNL.Clients.Office.Excel.Functions.SPG(A390, "NAICS_CODE", "Primary")</f>
        <v>72251 - Restaurants and Other Eating Places</v>
      </c>
      <c r="L390" s="9" t="str">
        <f>_xll.SNL.Clients.Office.Excel.Functions.SPG(A390, "SP_TOPICTAG")</f>
        <v>Food Delivery</v>
      </c>
      <c r="M390" s="5">
        <f>_xll.SNL.Clients.Office.Excel.Functions.SPG(A390, "SP_PCT_SHARES_OWNED_ALL_INSTITUTIONS")</f>
        <v>138.32</v>
      </c>
      <c r="N390" s="9" t="str">
        <f>_xll.SNL.Clients.Office.Excel.Functions.SPG(A390, "RD_CREDIT_RATING_GLOBAL", "Issuer Credit Rating", "Local Currency LT|0")</f>
        <v>BB-</v>
      </c>
      <c r="O390" s="9" t="str">
        <f>_xll.SNL.Clients.Office.Excel.Functions.SPG(A390, "RD_CWOL_GLOBAL", "Issuer Credit Rating", "Local Currency LT|0")</f>
        <v>Stable</v>
      </c>
      <c r="P390" s="9" t="str">
        <f>_xll.SNL.Clients.Office.Excel.Functions.SPG(A390, "RD_RATING_ACTION_GLOBAL", "Issuer Credit Rating", "Local Currency LT|0")</f>
        <v>New Rating | CreditWatch/Outlook (09/07/2021)</v>
      </c>
      <c r="Q390" s="10">
        <f>_xll.SNL.Clients.Office.Excel.Functions.SPG(A390, "RD_LAST_REVIEW_DATE_GLOBAL", "Issuer Credit Rating", "Local Currency LT")</f>
        <v>45545</v>
      </c>
      <c r="R390" s="10">
        <f>_xll.SNL.Clients.Office.Excel.Functions.SPG(A390, "RD_CREDIT_RATING_DATE_GLOBAL", "Issuer Credit Rating", "Local Currency LT|0")</f>
        <v>44446</v>
      </c>
      <c r="S390" s="10">
        <f>_xll.SNL.Clients.Office.Excel.Functions.SPG(A390, "RD_CREDIT_WATCH_OUTLOOK_DATE_GLOBAL", "Issuer Credit Rating", "Local Currency LT|0")</f>
        <v>44446</v>
      </c>
    </row>
    <row r="391" spans="1:19">
      <c r="A391" s="12" t="s">
        <v>1424</v>
      </c>
      <c r="B391" t="str">
        <f>_xll.SNL.Clients.Office.Excel.Functions.SPG(A391,"SP_IPO_DATE")</f>
        <v/>
      </c>
      <c r="C391" s="5">
        <f>_xll.SNL.Clients.Office.Excel.Functions.SPG(A391, "SP_VOLUME_AVG_WEEKLY_TO_SHARES_OUT", , "1M")</f>
        <v>7.8435389989246289</v>
      </c>
      <c r="D391" s="5">
        <f>_xll.SNL.Clients.Office.Excel.Functions.SPG(A391, "SP_VOLUME_AVG_WEEKLY_TO_SHARES_OUT", , "3M")</f>
        <v>8.1679075166752995</v>
      </c>
      <c r="E391" s="5">
        <f>_xll.SNL.Clients.Office.Excel.Functions.SPG(A391, "SP_VOLUME_AVG_DAILY_TO_1YR_AVG_DAILY", , "1M")</f>
        <v>93.74</v>
      </c>
      <c r="F391" s="5">
        <f>_xll.SNL.Clients.Office.Excel.Functions.SPG(A391, "SP_VOLUME_AVG_DAILY_TO_1YR_AVG_DAILY", , "3M")</f>
        <v>97.62</v>
      </c>
      <c r="G391" s="9" t="str">
        <f>_xll.SNL.Clients.Office.Excel.Functions.SPG(A391, "IQ_SECTOR")</f>
        <v>Energy</v>
      </c>
      <c r="H391" s="9" t="str">
        <f>_xll.SNL.Clients.Office.Excel.Functions.SPG(A391, "IQ_INDUSTRY_GROUP")</f>
        <v>Energy</v>
      </c>
      <c r="I391" s="9" t="str">
        <f>_xll.SNL.Clients.Office.Excel.Functions.SPG(A391, "IQ_INDUSTRY")</f>
        <v>Oil, Gas and Consumable Fuels</v>
      </c>
      <c r="J391" s="9" t="str">
        <f>_xll.SNL.Clients.Office.Excel.Functions.SPG(A391, "IQ_PRIMARY_INDUSTRY")</f>
        <v>Oil and Gas Refining and Marketing</v>
      </c>
      <c r="K391" s="9" t="str">
        <f>_xll.SNL.Clients.Office.Excel.Functions.SPG(A391, "NAICS_CODE", "Primary")</f>
        <v>324110 - Petroleum Refineries</v>
      </c>
      <c r="L391" s="9" t="str">
        <f>_xll.SNL.Clients.Office.Excel.Functions.SPG(A391, "SP_TOPICTAG")</f>
        <v>Freight Service; Marine Transportation; Biofuel</v>
      </c>
      <c r="M391" s="5">
        <f>_xll.SNL.Clients.Office.Excel.Functions.SPG(A391, "SP_PCT_SHARES_OWNED_ALL_INSTITUTIONS")</f>
        <v>95.45</v>
      </c>
      <c r="N391" s="9" t="str">
        <f>_xll.SNL.Clients.Office.Excel.Functions.SPG(A391, "RD_CREDIT_RATING_GLOBAL", "Issuer Credit Rating", "Local Currency LT|0")</f>
        <v/>
      </c>
      <c r="O391" s="9" t="str">
        <f>_xll.SNL.Clients.Office.Excel.Functions.SPG(A391, "RD_CWOL_GLOBAL", "Issuer Credit Rating", "Local Currency LT|0")</f>
        <v/>
      </c>
      <c r="P391" s="9" t="str">
        <f>_xll.SNL.Clients.Office.Excel.Functions.SPG(A391, "RD_RATING_ACTION_GLOBAL", "Issuer Credit Rating", "Local Currency LT|0")</f>
        <v/>
      </c>
      <c r="Q391" s="10" t="str">
        <f>_xll.SNL.Clients.Office.Excel.Functions.SPG(A391, "RD_LAST_REVIEW_DATE_GLOBAL", "Issuer Credit Rating", "Local Currency LT")</f>
        <v/>
      </c>
      <c r="R391" s="10" t="str">
        <f>_xll.SNL.Clients.Office.Excel.Functions.SPG(A391, "RD_CREDIT_RATING_DATE_GLOBAL", "Issuer Credit Rating", "Local Currency LT|0")</f>
        <v/>
      </c>
      <c r="S391" s="10" t="str">
        <f>_xll.SNL.Clients.Office.Excel.Functions.SPG(A391, "RD_CREDIT_WATCH_OUTLOOK_DATE_GLOBAL", "Issuer Credit Rating", "Local Currency LT|0")</f>
        <v/>
      </c>
    </row>
    <row r="392" spans="1:19">
      <c r="A392" s="12" t="s">
        <v>1425</v>
      </c>
      <c r="B392" s="10">
        <f>_xll.SNL.Clients.Office.Excel.Functions.SPG(A392,"SP_IPO_DATE")</f>
        <v>31836</v>
      </c>
      <c r="C392" s="5">
        <f>_xll.SNL.Clients.Office.Excel.Functions.SPG(A392, "SP_VOLUME_AVG_WEEKLY_TO_SHARES_OUT", , "1M")</f>
        <v>1.818863106009784</v>
      </c>
      <c r="D392" s="5">
        <f>_xll.SNL.Clients.Office.Excel.Functions.SPG(A392, "SP_VOLUME_AVG_WEEKLY_TO_SHARES_OUT", , "3M")</f>
        <v>1.8158027648987038</v>
      </c>
      <c r="E392" s="5">
        <f>_xll.SNL.Clients.Office.Excel.Functions.SPG(A392, "SP_VOLUME_AVG_DAILY_TO_1YR_AVG_DAILY", , "1M")</f>
        <v>108.11</v>
      </c>
      <c r="F392" s="5">
        <f>_xll.SNL.Clients.Office.Excel.Functions.SPG(A392, "SP_VOLUME_AVG_DAILY_TO_1YR_AVG_DAILY", , "3M")</f>
        <v>107.93</v>
      </c>
      <c r="G392" s="9" t="str">
        <f>_xll.SNL.Clients.Office.Excel.Functions.SPG(A392, "IQ_SECTOR")</f>
        <v>Financials</v>
      </c>
      <c r="H392" s="9" t="str">
        <f>_xll.SNL.Clients.Office.Excel.Functions.SPG(A392, "IQ_INDUSTRY_GROUP")</f>
        <v>Banks</v>
      </c>
      <c r="I392" s="9" t="str">
        <f>_xll.SNL.Clients.Office.Excel.Functions.SPG(A392, "IQ_INDUSTRY")</f>
        <v>Banks</v>
      </c>
      <c r="J392" s="9" t="str">
        <f>_xll.SNL.Clients.Office.Excel.Functions.SPG(A392, "IQ_PRIMARY_INDUSTRY")</f>
        <v>Regional Banks</v>
      </c>
      <c r="K392" s="9" t="str">
        <f>_xll.SNL.Clients.Office.Excel.Functions.SPG(A392, "NAICS_CODE", "Primary")</f>
        <v>522110 - Commercial Banking</v>
      </c>
      <c r="L392" s="9" t="str">
        <f>_xll.SNL.Clients.Office.Excel.Functions.SPG(A392, "SP_TOPICTAG")</f>
        <v>Consumer Lending</v>
      </c>
      <c r="M392" s="5">
        <f>_xll.SNL.Clients.Office.Excel.Functions.SPG(A392, "SP_PCT_SHARES_OWNED_ALL_INSTITUTIONS")</f>
        <v>53.95</v>
      </c>
      <c r="N392" s="9" t="str">
        <f>_xll.SNL.Clients.Office.Excel.Functions.SPG(A392, "RD_CREDIT_RATING_GLOBAL", "Issuer Credit Rating", "Local Currency LT|0")</f>
        <v/>
      </c>
      <c r="O392" s="9" t="str">
        <f>_xll.SNL.Clients.Office.Excel.Functions.SPG(A392, "RD_CWOL_GLOBAL", "Issuer Credit Rating", "Local Currency LT|0")</f>
        <v/>
      </c>
      <c r="P392" s="9" t="str">
        <f>_xll.SNL.Clients.Office.Excel.Functions.SPG(A392, "RD_RATING_ACTION_GLOBAL", "Issuer Credit Rating", "Local Currency LT|0")</f>
        <v/>
      </c>
      <c r="Q392" s="10" t="str">
        <f>_xll.SNL.Clients.Office.Excel.Functions.SPG(A392, "RD_LAST_REVIEW_DATE_GLOBAL", "Issuer Credit Rating", "Local Currency LT")</f>
        <v/>
      </c>
      <c r="R392" s="10" t="str">
        <f>_xll.SNL.Clients.Office.Excel.Functions.SPG(A392, "RD_CREDIT_RATING_DATE_GLOBAL", "Issuer Credit Rating", "Local Currency LT|0")</f>
        <v/>
      </c>
      <c r="S392" s="10" t="str">
        <f>_xll.SNL.Clients.Office.Excel.Functions.SPG(A392, "RD_CREDIT_WATCH_OUTLOOK_DATE_GLOBAL", "Issuer Credit Rating", "Local Currency LT|0")</f>
        <v/>
      </c>
    </row>
    <row r="393" spans="1:19">
      <c r="A393" s="12" t="s">
        <v>1426</v>
      </c>
      <c r="B393" s="10">
        <f>_xll.SNL.Clients.Office.Excel.Functions.SPG(A393,"SP_IPO_DATE")</f>
        <v>34232</v>
      </c>
      <c r="C393" s="5">
        <f>_xll.SNL.Clients.Office.Excel.Functions.SPG(A393, "SP_VOLUME_AVG_WEEKLY_TO_SHARES_OUT", , "1M")</f>
        <v>3.8297979930930279</v>
      </c>
      <c r="D393" s="5">
        <f>_xll.SNL.Clients.Office.Excel.Functions.SPG(A393, "SP_VOLUME_AVG_WEEKLY_TO_SHARES_OUT", , "3M")</f>
        <v>4.1401125431379695</v>
      </c>
      <c r="E393" s="5">
        <f>_xll.SNL.Clients.Office.Excel.Functions.SPG(A393, "SP_VOLUME_AVG_DAILY_TO_1YR_AVG_DAILY", , "1M")</f>
        <v>99.98</v>
      </c>
      <c r="F393" s="5">
        <f>_xll.SNL.Clients.Office.Excel.Functions.SPG(A393, "SP_VOLUME_AVG_DAILY_TO_1YR_AVG_DAILY", , "3M")</f>
        <v>108.08</v>
      </c>
      <c r="G393" s="9" t="str">
        <f>_xll.SNL.Clients.Office.Excel.Functions.SPG(A393, "IQ_SECTOR")</f>
        <v>Financials</v>
      </c>
      <c r="H393" s="9" t="str">
        <f>_xll.SNL.Clients.Office.Excel.Functions.SPG(A393, "IQ_INDUSTRY_GROUP")</f>
        <v>Banks</v>
      </c>
      <c r="I393" s="9" t="str">
        <f>_xll.SNL.Clients.Office.Excel.Functions.SPG(A393, "IQ_INDUSTRY")</f>
        <v>Banks</v>
      </c>
      <c r="J393" s="9" t="str">
        <f>_xll.SNL.Clients.Office.Excel.Functions.SPG(A393, "IQ_PRIMARY_INDUSTRY")</f>
        <v>Regional Banks</v>
      </c>
      <c r="K393" s="9" t="str">
        <f>_xll.SNL.Clients.Office.Excel.Functions.SPG(A393, "NAICS_CODE", "Primary")</f>
        <v>522180 - Savings Institutions and Other Depository Credit Intermediation</v>
      </c>
      <c r="L393" s="9" t="str">
        <f>_xll.SNL.Clients.Office.Excel.Functions.SPG(A393, "SP_TOPICTAG")</f>
        <v>Consumer Lending; Payment Facilitator Enablers; Banking as a Service</v>
      </c>
      <c r="M393" s="5">
        <f>_xll.SNL.Clients.Office.Excel.Functions.SPG(A393, "SP_PCT_SHARES_OWNED_ALL_INSTITUTIONS")</f>
        <v>112.2</v>
      </c>
      <c r="N393" s="9" t="str">
        <f>_xll.SNL.Clients.Office.Excel.Functions.SPG(A393, "RD_CREDIT_RATING_GLOBAL", "Issuer Credit Rating", "Local Currency LT|0")</f>
        <v/>
      </c>
      <c r="O393" s="9" t="str">
        <f>_xll.SNL.Clients.Office.Excel.Functions.SPG(A393, "RD_CWOL_GLOBAL", "Issuer Credit Rating", "Local Currency LT|0")</f>
        <v/>
      </c>
      <c r="P393" s="9" t="str">
        <f>_xll.SNL.Clients.Office.Excel.Functions.SPG(A393, "RD_RATING_ACTION_GLOBAL", "Issuer Credit Rating", "Local Currency LT|0")</f>
        <v/>
      </c>
      <c r="Q393" s="10" t="str">
        <f>_xll.SNL.Clients.Office.Excel.Functions.SPG(A393, "RD_LAST_REVIEW_DATE_GLOBAL", "Issuer Credit Rating", "Local Currency LT")</f>
        <v/>
      </c>
      <c r="R393" s="10" t="str">
        <f>_xll.SNL.Clients.Office.Excel.Functions.SPG(A393, "RD_CREDIT_RATING_DATE_GLOBAL", "Issuer Credit Rating", "Local Currency LT|0")</f>
        <v/>
      </c>
      <c r="S393" s="10" t="str">
        <f>_xll.SNL.Clients.Office.Excel.Functions.SPG(A393, "RD_CREDIT_WATCH_OUTLOOK_DATE_GLOBAL", "Issuer Credit Rating", "Local Currency LT|0")</f>
        <v/>
      </c>
    </row>
    <row r="394" spans="1:19">
      <c r="A394" s="12" t="s">
        <v>1427</v>
      </c>
      <c r="B394" t="str">
        <f>_xll.SNL.Clients.Office.Excel.Functions.SPG(A394,"SP_IPO_DATE")</f>
        <v/>
      </c>
      <c r="C394" s="5">
        <f>_xll.SNL.Clients.Office.Excel.Functions.SPG(A394, "SP_VOLUME_AVG_WEEKLY_TO_SHARES_OUT", , "1M")</f>
        <v>6.155949052083395</v>
      </c>
      <c r="D394" s="5">
        <f>_xll.SNL.Clients.Office.Excel.Functions.SPG(A394, "SP_VOLUME_AVG_WEEKLY_TO_SHARES_OUT", , "3M")</f>
        <v>6.2950877666439267</v>
      </c>
      <c r="E394" s="5">
        <f>_xll.SNL.Clients.Office.Excel.Functions.SPG(A394, "SP_VOLUME_AVG_DAILY_TO_1YR_AVG_DAILY", , "1M")</f>
        <v>128.24</v>
      </c>
      <c r="F394" s="5">
        <f>_xll.SNL.Clients.Office.Excel.Functions.SPG(A394, "SP_VOLUME_AVG_DAILY_TO_1YR_AVG_DAILY", , "3M")</f>
        <v>131.13999999999999</v>
      </c>
      <c r="G394" s="9" t="str">
        <f>_xll.SNL.Clients.Office.Excel.Functions.SPG(A394, "IQ_SECTOR")</f>
        <v>Consumer Discretionary</v>
      </c>
      <c r="H394" s="9" t="str">
        <f>_xll.SNL.Clients.Office.Excel.Functions.SPG(A394, "IQ_INDUSTRY_GROUP")</f>
        <v>Automobiles and Components</v>
      </c>
      <c r="I394" s="9" t="str">
        <f>_xll.SNL.Clients.Office.Excel.Functions.SPG(A394, "IQ_INDUSTRY")</f>
        <v>Automobile Components</v>
      </c>
      <c r="J394" s="9" t="str">
        <f>_xll.SNL.Clients.Office.Excel.Functions.SPG(A394, "IQ_PRIMARY_INDUSTRY")</f>
        <v>Automotive Parts and Equipment</v>
      </c>
      <c r="K394" s="9" t="str">
        <f>_xll.SNL.Clients.Office.Excel.Functions.SPG(A394, "NAICS_CODE", "Primary")</f>
        <v>3363 - Motor Vehicle Parts Manufacturing</v>
      </c>
      <c r="L394" s="9" t="str">
        <f>_xll.SNL.Clients.Office.Excel.Functions.SPG(A394, "SP_TOPICTAG")</f>
        <v>Fleet Management</v>
      </c>
      <c r="M394" s="5">
        <f>_xll.SNL.Clients.Office.Excel.Functions.SPG(A394, "SP_PCT_SHARES_OWNED_ALL_INSTITUTIONS")</f>
        <v>90.72</v>
      </c>
      <c r="N394" s="9" t="str">
        <f>_xll.SNL.Clients.Office.Excel.Functions.SPG(A394, "RD_CREDIT_RATING_GLOBAL", "Issuer Credit Rating", "Local Currency LT|0")</f>
        <v>BB-</v>
      </c>
      <c r="O394" s="9" t="str">
        <f>_xll.SNL.Clients.Office.Excel.Functions.SPG(A394, "RD_CWOL_GLOBAL", "Issuer Credit Rating", "Local Currency LT|0")</f>
        <v>Stable</v>
      </c>
      <c r="P394" s="9" t="str">
        <f>_xll.SNL.Clients.Office.Excel.Functions.SPG(A394, "RD_RATING_ACTION_GLOBAL", "Issuer Credit Rating", "Local Currency LT|0")</f>
        <v>CreditWatch/Outlook (08/07/2020)</v>
      </c>
      <c r="Q394" s="10">
        <f>_xll.SNL.Clients.Office.Excel.Functions.SPG(A394, "RD_LAST_REVIEW_DATE_GLOBAL", "Issuer Credit Rating", "Local Currency LT")</f>
        <v>45572</v>
      </c>
      <c r="R394" s="10">
        <f>_xll.SNL.Clients.Office.Excel.Functions.SPG(A394, "RD_CREDIT_RATING_DATE_GLOBAL", "Issuer Credit Rating", "Local Currency LT|0")</f>
        <v>43717</v>
      </c>
      <c r="S394" s="10">
        <f>_xll.SNL.Clients.Office.Excel.Functions.SPG(A394, "RD_CREDIT_WATCH_OUTLOOK_DATE_GLOBAL", "Issuer Credit Rating", "Local Currency LT|0")</f>
        <v>44050</v>
      </c>
    </row>
    <row r="395" spans="1:19">
      <c r="A395" s="12" t="s">
        <v>1428</v>
      </c>
      <c r="B395" t="str">
        <f>_xll.SNL.Clients.Office.Excel.Functions.SPG(A395,"SP_IPO_DATE")</f>
        <v/>
      </c>
      <c r="C395" s="5">
        <f>_xll.SNL.Clients.Office.Excel.Functions.SPG(A395, "SP_VOLUME_AVG_WEEKLY_TO_SHARES_OUT", , "1M")</f>
        <v>7.9645164294139299</v>
      </c>
      <c r="D395" s="5">
        <f>_xll.SNL.Clients.Office.Excel.Functions.SPG(A395, "SP_VOLUME_AVG_WEEKLY_TO_SHARES_OUT", , "3M")</f>
        <v>8.5140116379264352</v>
      </c>
      <c r="E395" s="5">
        <f>_xll.SNL.Clients.Office.Excel.Functions.SPG(A395, "SP_VOLUME_AVG_DAILY_TO_1YR_AVG_DAILY", , "1M")</f>
        <v>137.54</v>
      </c>
      <c r="F395" s="5">
        <f>_xll.SNL.Clients.Office.Excel.Functions.SPG(A395, "SP_VOLUME_AVG_DAILY_TO_1YR_AVG_DAILY", , "3M")</f>
        <v>147.03</v>
      </c>
      <c r="G395" s="9" t="str">
        <f>_xll.SNL.Clients.Office.Excel.Functions.SPG(A395, "IQ_SECTOR")</f>
        <v>Health Care</v>
      </c>
      <c r="H395" s="9" t="str">
        <f>_xll.SNL.Clients.Office.Excel.Functions.SPG(A395, "IQ_INDUSTRY_GROUP")</f>
        <v>Health Care Equipment and Services</v>
      </c>
      <c r="I395" s="9" t="str">
        <f>_xll.SNL.Clients.Office.Excel.Functions.SPG(A395, "IQ_INDUSTRY")</f>
        <v>Health Care Providers and Services</v>
      </c>
      <c r="J395" s="9" t="str">
        <f>_xll.SNL.Clients.Office.Excel.Functions.SPG(A395, "IQ_PRIMARY_INDUSTRY")</f>
        <v>Health Care Distributors</v>
      </c>
      <c r="K395" s="9" t="str">
        <f>_xll.SNL.Clients.Office.Excel.Functions.SPG(A395, "NAICS_CODE", "Primary")</f>
        <v>423450 - Medical, Dental, and Hospital Equipment and Supplies Merchant Wholesalers</v>
      </c>
      <c r="L395" s="9" t="str">
        <f>_xll.SNL.Clients.Office.Excel.Functions.SPG(A395, "SP_TOPICTAG")</f>
        <v>Animal Feed; Livestock; Vaccines; Pet Care; Pet Food and Supplies</v>
      </c>
      <c r="M395" s="5">
        <f>_xll.SNL.Clients.Office.Excel.Functions.SPG(A395, "SP_PCT_SHARES_OWNED_ALL_INSTITUTIONS")</f>
        <v>83.21</v>
      </c>
      <c r="N395" s="9" t="str">
        <f>_xll.SNL.Clients.Office.Excel.Functions.SPG(A395, "RD_CREDIT_RATING_GLOBAL", "Issuer Credit Rating", "Local Currency LT|0")</f>
        <v/>
      </c>
      <c r="O395" s="9" t="str">
        <f>_xll.SNL.Clients.Office.Excel.Functions.SPG(A395, "RD_CWOL_GLOBAL", "Issuer Credit Rating", "Local Currency LT|0")</f>
        <v/>
      </c>
      <c r="P395" s="9" t="str">
        <f>_xll.SNL.Clients.Office.Excel.Functions.SPG(A395, "RD_RATING_ACTION_GLOBAL", "Issuer Credit Rating", "Local Currency LT|0")</f>
        <v/>
      </c>
      <c r="Q395" s="10" t="str">
        <f>_xll.SNL.Clients.Office.Excel.Functions.SPG(A395, "RD_LAST_REVIEW_DATE_GLOBAL", "Issuer Credit Rating", "Local Currency LT")</f>
        <v/>
      </c>
      <c r="R395" s="10" t="str">
        <f>_xll.SNL.Clients.Office.Excel.Functions.SPG(A395, "RD_CREDIT_RATING_DATE_GLOBAL", "Issuer Credit Rating", "Local Currency LT|0")</f>
        <v/>
      </c>
      <c r="S395" s="10" t="str">
        <f>_xll.SNL.Clients.Office.Excel.Functions.SPG(A395, "RD_CREDIT_WATCH_OUTLOOK_DATE_GLOBAL", "Issuer Credit Rating", "Local Currency LT|0")</f>
        <v/>
      </c>
    </row>
    <row r="396" spans="1:19">
      <c r="A396" s="12" t="s">
        <v>1429</v>
      </c>
      <c r="B396" t="str">
        <f>_xll.SNL.Clients.Office.Excel.Functions.SPG(A396,"SP_IPO_DATE")</f>
        <v/>
      </c>
      <c r="C396" s="5">
        <f>_xll.SNL.Clients.Office.Excel.Functions.SPG(A396, "SP_VOLUME_AVG_WEEKLY_TO_SHARES_OUT", , "1M")</f>
        <v>12.479712824803665</v>
      </c>
      <c r="D396" s="5">
        <f>_xll.SNL.Clients.Office.Excel.Functions.SPG(A396, "SP_VOLUME_AVG_WEEKLY_TO_SHARES_OUT", , "3M")</f>
        <v>11.174863096332583</v>
      </c>
      <c r="E396" s="5">
        <f>_xll.SNL.Clients.Office.Excel.Functions.SPG(A396, "SP_VOLUME_AVG_DAILY_TO_1YR_AVG_DAILY", , "1M")</f>
        <v>126.14</v>
      </c>
      <c r="F396" s="5">
        <f>_xll.SNL.Clients.Office.Excel.Functions.SPG(A396, "SP_VOLUME_AVG_DAILY_TO_1YR_AVG_DAILY", , "3M")</f>
        <v>112.95</v>
      </c>
      <c r="G396" s="9" t="str">
        <f>_xll.SNL.Clients.Office.Excel.Functions.SPG(A396, "IQ_SECTOR")</f>
        <v>Energy</v>
      </c>
      <c r="H396" s="9" t="str">
        <f>_xll.SNL.Clients.Office.Excel.Functions.SPG(A396, "IQ_INDUSTRY_GROUP")</f>
        <v>Energy</v>
      </c>
      <c r="I396" s="9" t="str">
        <f>_xll.SNL.Clients.Office.Excel.Functions.SPG(A396, "IQ_INDUSTRY")</f>
        <v>Energy Equipment and Services</v>
      </c>
      <c r="J396" s="9" t="str">
        <f>_xll.SNL.Clients.Office.Excel.Functions.SPG(A396, "IQ_PRIMARY_INDUSTRY")</f>
        <v>Oil and Gas Drilling</v>
      </c>
      <c r="K396" s="9" t="str">
        <f>_xll.SNL.Clients.Office.Excel.Functions.SPG(A396, "NAICS_CODE", "Primary")</f>
        <v>213111 - Drilling Oil and Gas Wells</v>
      </c>
      <c r="L396" s="9" t="str">
        <f>_xll.SNL.Clients.Office.Excel.Functions.SPG(A396, "SP_TOPICTAG")</f>
        <v>Environmental Consulting; Environmental Engineering; Machine Learning; Process Automation; Artificial Intelligence</v>
      </c>
      <c r="M396" s="5">
        <f>_xll.SNL.Clients.Office.Excel.Functions.SPG(A396, "SP_PCT_SHARES_OWNED_ALL_INSTITUTIONS")</f>
        <v>94.94</v>
      </c>
      <c r="N396" s="9" t="str">
        <f>_xll.SNL.Clients.Office.Excel.Functions.SPG(A396, "RD_CREDIT_RATING_GLOBAL", "Issuer Credit Rating", "Local Currency LT|0")</f>
        <v>BBB-</v>
      </c>
      <c r="O396" s="9" t="str">
        <f>_xll.SNL.Clients.Office.Excel.Functions.SPG(A396, "RD_CWOL_GLOBAL", "Issuer Credit Rating", "Local Currency LT|0")</f>
        <v>Stable</v>
      </c>
      <c r="P396" s="9" t="str">
        <f>_xll.SNL.Clients.Office.Excel.Functions.SPG(A396, "RD_RATING_ACTION_GLOBAL", "Issuer Credit Rating", "Local Currency LT|0")</f>
        <v>Upgrade | CreditWatch/Outlook (09/01/2023)</v>
      </c>
      <c r="Q396" s="10">
        <f>_xll.SNL.Clients.Office.Excel.Functions.SPG(A396, "RD_LAST_REVIEW_DATE_GLOBAL", "Issuer Credit Rating", "Local Currency LT")</f>
        <v>45541</v>
      </c>
      <c r="R396" s="10">
        <f>_xll.SNL.Clients.Office.Excel.Functions.SPG(A396, "RD_CREDIT_RATING_DATE_GLOBAL", "Issuer Credit Rating", "Local Currency LT|0")</f>
        <v>45170</v>
      </c>
      <c r="S396" s="10">
        <f>_xll.SNL.Clients.Office.Excel.Functions.SPG(A396, "RD_CREDIT_WATCH_OUTLOOK_DATE_GLOBAL", "Issuer Credit Rating", "Local Currency LT|0")</f>
        <v>45170</v>
      </c>
    </row>
    <row r="397" spans="1:19">
      <c r="A397" s="12" t="s">
        <v>1430</v>
      </c>
      <c r="B397" t="str">
        <f>_xll.SNL.Clients.Office.Excel.Functions.SPG(A397,"SP_IPO_DATE")</f>
        <v/>
      </c>
      <c r="C397" s="5">
        <f>_xll.SNL.Clients.Office.Excel.Functions.SPG(A397, "SP_VOLUME_AVG_WEEKLY_TO_SHARES_OUT", , "1M")</f>
        <v>3.8500124049805859</v>
      </c>
      <c r="D397" s="5">
        <f>_xll.SNL.Clients.Office.Excel.Functions.SPG(A397, "SP_VOLUME_AVG_WEEKLY_TO_SHARES_OUT", , "3M")</f>
        <v>4.1755470785067716</v>
      </c>
      <c r="E397" s="5">
        <f>_xll.SNL.Clients.Office.Excel.Functions.SPG(A397, "SP_VOLUME_AVG_DAILY_TO_1YR_AVG_DAILY", , "1M")</f>
        <v>98.31</v>
      </c>
      <c r="F397" s="5">
        <f>_xll.SNL.Clients.Office.Excel.Functions.SPG(A397, "SP_VOLUME_AVG_DAILY_TO_1YR_AVG_DAILY", , "3M")</f>
        <v>106.63</v>
      </c>
      <c r="G397" s="9" t="str">
        <f>_xll.SNL.Clients.Office.Excel.Functions.SPG(A397, "IQ_SECTOR")</f>
        <v>Financials</v>
      </c>
      <c r="H397" s="9" t="str">
        <f>_xll.SNL.Clients.Office.Excel.Functions.SPG(A397, "IQ_INDUSTRY_GROUP")</f>
        <v>Financial Services</v>
      </c>
      <c r="I397" s="9" t="str">
        <f>_xll.SNL.Clients.Office.Excel.Functions.SPG(A397, "IQ_INDUSTRY")</f>
        <v>Financial Services</v>
      </c>
      <c r="J397" s="9" t="str">
        <f>_xll.SNL.Clients.Office.Excel.Functions.SPG(A397, "IQ_PRIMARY_INDUSTRY")</f>
        <v>Transaction and Payment Processing Services</v>
      </c>
      <c r="K397" s="9" t="str">
        <f>_xll.SNL.Clients.Office.Excel.Functions.SPG(A397, "NAICS_CODE", "Primary")</f>
        <v>522320 - Financial Transactions Processing, Reserve, and Clearinghouse Activities</v>
      </c>
      <c r="L397" s="9" t="str">
        <f>_xll.SNL.Clients.Office.Excel.Functions.SPG(A397, "SP_TOPICTAG")</f>
        <v>Anti-Fraud; Fintech; Authentication; Data Protection; Cloud Security; Payment Facilitator Enablers; Online Payments</v>
      </c>
      <c r="M397" s="5">
        <f>_xll.SNL.Clients.Office.Excel.Functions.SPG(A397, "SP_PCT_SHARES_OWNED_ALL_INSTITUTIONS")</f>
        <v>72.23</v>
      </c>
      <c r="N397" s="9" t="str">
        <f>_xll.SNL.Clients.Office.Excel.Functions.SPG(A397, "RD_CREDIT_RATING_GLOBAL", "Issuer Credit Rating", "Local Currency LT|0")</f>
        <v/>
      </c>
      <c r="O397" s="9" t="str">
        <f>_xll.SNL.Clients.Office.Excel.Functions.SPG(A397, "RD_CWOL_GLOBAL", "Issuer Credit Rating", "Local Currency LT|0")</f>
        <v/>
      </c>
      <c r="P397" s="9" t="str">
        <f>_xll.SNL.Clients.Office.Excel.Functions.SPG(A397, "RD_RATING_ACTION_GLOBAL", "Issuer Credit Rating", "Local Currency LT|0")</f>
        <v/>
      </c>
      <c r="Q397" s="10" t="str">
        <f>_xll.SNL.Clients.Office.Excel.Functions.SPG(A397, "RD_LAST_REVIEW_DATE_GLOBAL", "Issuer Credit Rating", "Local Currency LT")</f>
        <v/>
      </c>
      <c r="R397" s="10" t="str">
        <f>_xll.SNL.Clients.Office.Excel.Functions.SPG(A397, "RD_CREDIT_RATING_DATE_GLOBAL", "Issuer Credit Rating", "Local Currency LT|0")</f>
        <v/>
      </c>
      <c r="S397" s="10" t="str">
        <f>_xll.SNL.Clients.Office.Excel.Functions.SPG(A397, "RD_CREDIT_WATCH_OUTLOOK_DATE_GLOBAL", "Issuer Credit Rating", "Local Currency LT|0")</f>
        <v/>
      </c>
    </row>
    <row r="398" spans="1:19">
      <c r="A398" s="12" t="s">
        <v>1431</v>
      </c>
      <c r="B398" s="10">
        <f>_xll.SNL.Clients.Office.Excel.Functions.SPG(A398,"SP_IPO_DATE")</f>
        <v>35857</v>
      </c>
      <c r="C398" s="5">
        <f>_xll.SNL.Clients.Office.Excel.Functions.SPG(A398, "SP_VOLUME_AVG_WEEKLY_TO_SHARES_OUT", , "1M")</f>
        <v>1.5686982741675342</v>
      </c>
      <c r="D398" s="5">
        <f>_xll.SNL.Clients.Office.Excel.Functions.SPG(A398, "SP_VOLUME_AVG_WEEKLY_TO_SHARES_OUT", , "3M")</f>
        <v>1.413472601109621</v>
      </c>
      <c r="E398" s="5">
        <f>_xll.SNL.Clients.Office.Excel.Functions.SPG(A398, "SP_VOLUME_AVG_DAILY_TO_1YR_AVG_DAILY", , "1M")</f>
        <v>102.96</v>
      </c>
      <c r="F398" s="5">
        <f>_xll.SNL.Clients.Office.Excel.Functions.SPG(A398, "SP_VOLUME_AVG_DAILY_TO_1YR_AVG_DAILY", , "3M")</f>
        <v>92.78</v>
      </c>
      <c r="G398" s="9" t="str">
        <f>_xll.SNL.Clients.Office.Excel.Functions.SPG(A398, "IQ_SECTOR")</f>
        <v>Information Technology</v>
      </c>
      <c r="H398" s="9" t="str">
        <f>_xll.SNL.Clients.Office.Excel.Functions.SPG(A398, "IQ_INDUSTRY_GROUP")</f>
        <v>Technology Hardware and Equipment</v>
      </c>
      <c r="I398" s="9" t="str">
        <f>_xll.SNL.Clients.Office.Excel.Functions.SPG(A398, "IQ_INDUSTRY")</f>
        <v>Electronic Equipment, Instruments and Components</v>
      </c>
      <c r="J398" s="9" t="str">
        <f>_xll.SNL.Clients.Office.Excel.Functions.SPG(A398, "IQ_PRIMARY_INDUSTRY")</f>
        <v>Technology Distributors</v>
      </c>
      <c r="K398" s="9" t="str">
        <f>_xll.SNL.Clients.Office.Excel.Functions.SPG(A398, "NAICS_CODE", "Primary")</f>
        <v>423430 - Computer and Computer Peripheral Equipment and Software Merchant Wholesalers</v>
      </c>
      <c r="L398" s="9" t="str">
        <f>_xll.SNL.Clients.Office.Excel.Functions.SPG(A398, "SP_TOPICTAG")</f>
        <v>Software Development; Cloud Management; Data Integration; Customer Relationship Management; Data Protection; Cloud Infrastructure; Process Automation</v>
      </c>
      <c r="M398" s="5">
        <f>_xll.SNL.Clients.Office.Excel.Functions.SPG(A398, "SP_PCT_SHARES_OWNED_ALL_INSTITUTIONS")</f>
        <v>44.33</v>
      </c>
      <c r="N398" s="9" t="str">
        <f>_xll.SNL.Clients.Office.Excel.Functions.SPG(A398, "RD_CREDIT_RATING_GLOBAL", "Issuer Credit Rating", "Local Currency LT|0")</f>
        <v/>
      </c>
      <c r="O398" s="9" t="str">
        <f>_xll.SNL.Clients.Office.Excel.Functions.SPG(A398, "RD_CWOL_GLOBAL", "Issuer Credit Rating", "Local Currency LT|0")</f>
        <v/>
      </c>
      <c r="P398" s="9" t="str">
        <f>_xll.SNL.Clients.Office.Excel.Functions.SPG(A398, "RD_RATING_ACTION_GLOBAL", "Issuer Credit Rating", "Local Currency LT|0")</f>
        <v/>
      </c>
      <c r="Q398" s="10" t="str">
        <f>_xll.SNL.Clients.Office.Excel.Functions.SPG(A398, "RD_LAST_REVIEW_DATE_GLOBAL", "Issuer Credit Rating", "Local Currency LT")</f>
        <v/>
      </c>
      <c r="R398" s="10" t="str">
        <f>_xll.SNL.Clients.Office.Excel.Functions.SPG(A398, "RD_CREDIT_RATING_DATE_GLOBAL", "Issuer Credit Rating", "Local Currency LT|0")</f>
        <v/>
      </c>
      <c r="S398" s="10" t="str">
        <f>_xll.SNL.Clients.Office.Excel.Functions.SPG(A398, "RD_CREDIT_WATCH_OUTLOOK_DATE_GLOBAL", "Issuer Credit Rating", "Local Currency LT|0")</f>
        <v/>
      </c>
    </row>
    <row r="399" spans="1:19">
      <c r="A399" s="12" t="s">
        <v>1432</v>
      </c>
      <c r="B399" s="10">
        <f>_xll.SNL.Clients.Office.Excel.Functions.SPG(A399,"SP_IPO_DATE")</f>
        <v>37098</v>
      </c>
      <c r="C399" s="5">
        <f>_xll.SNL.Clients.Office.Excel.Functions.SPG(A399, "SP_VOLUME_AVG_WEEKLY_TO_SHARES_OUT", , "1M")</f>
        <v>2.7128619792293027</v>
      </c>
      <c r="D399" s="5">
        <f>_xll.SNL.Clients.Office.Excel.Functions.SPG(A399, "SP_VOLUME_AVG_WEEKLY_TO_SHARES_OUT", , "3M")</f>
        <v>2.339001792261123</v>
      </c>
      <c r="E399" s="5">
        <f>_xll.SNL.Clients.Office.Excel.Functions.SPG(A399, "SP_VOLUME_AVG_DAILY_TO_1YR_AVG_DAILY", , "1M")</f>
        <v>127.14</v>
      </c>
      <c r="F399" s="5">
        <f>_xll.SNL.Clients.Office.Excel.Functions.SPG(A399, "SP_VOLUME_AVG_DAILY_TO_1YR_AVG_DAILY", , "3M")</f>
        <v>109.62</v>
      </c>
      <c r="G399" s="9" t="str">
        <f>_xll.SNL.Clients.Office.Excel.Functions.SPG(A399, "IQ_SECTOR")</f>
        <v>Information Technology</v>
      </c>
      <c r="H399" s="9" t="str">
        <f>_xll.SNL.Clients.Office.Excel.Functions.SPG(A399, "IQ_INDUSTRY_GROUP")</f>
        <v>Semiconductors and Semiconductor Equipment</v>
      </c>
      <c r="I399" s="9" t="str">
        <f>_xll.SNL.Clients.Office.Excel.Functions.SPG(A399, "IQ_INDUSTRY")</f>
        <v>Semiconductors and Semiconductor Equipment</v>
      </c>
      <c r="J399" s="9" t="str">
        <f>_xll.SNL.Clients.Office.Excel.Functions.SPG(A399, "IQ_PRIMARY_INDUSTRY")</f>
        <v>Semiconductor Materials and Equipment</v>
      </c>
      <c r="K399" s="9" t="str">
        <f>_xll.SNL.Clients.Office.Excel.Functions.SPG(A399, "NAICS_CODE", "Primary")</f>
        <v>333242 - Semiconductor Machinery Manufacturing</v>
      </c>
      <c r="L399" s="9" t="str">
        <f>_xll.SNL.Clients.Office.Excel.Functions.SPG(A399, "SP_TOPICTAG")</f>
        <v>Software Development; Data Integration; Industrial Automation; IaaS (Infrastructure as a Service); Data Protection; Process Automation</v>
      </c>
      <c r="M399" s="5">
        <f>_xll.SNL.Clients.Office.Excel.Functions.SPG(A399, "SP_PCT_SHARES_OWNED_ALL_INSTITUTIONS")</f>
        <v>73.59</v>
      </c>
      <c r="N399" s="9" t="str">
        <f>_xll.SNL.Clients.Office.Excel.Functions.SPG(A399, "RD_CREDIT_RATING_GLOBAL", "Issuer Credit Rating", "Local Currency LT|0")</f>
        <v/>
      </c>
      <c r="O399" s="9" t="str">
        <f>_xll.SNL.Clients.Office.Excel.Functions.SPG(A399, "RD_CWOL_GLOBAL", "Issuer Credit Rating", "Local Currency LT|0")</f>
        <v/>
      </c>
      <c r="P399" s="9" t="str">
        <f>_xll.SNL.Clients.Office.Excel.Functions.SPG(A399, "RD_RATING_ACTION_GLOBAL", "Issuer Credit Rating", "Local Currency LT|0")</f>
        <v/>
      </c>
      <c r="Q399" s="10" t="str">
        <f>_xll.SNL.Clients.Office.Excel.Functions.SPG(A399, "RD_LAST_REVIEW_DATE_GLOBAL", "Issuer Credit Rating", "Local Currency LT")</f>
        <v/>
      </c>
      <c r="R399" s="10" t="str">
        <f>_xll.SNL.Clients.Office.Excel.Functions.SPG(A399, "RD_CREDIT_RATING_DATE_GLOBAL", "Issuer Credit Rating", "Local Currency LT|0")</f>
        <v/>
      </c>
      <c r="S399" s="10" t="str">
        <f>_xll.SNL.Clients.Office.Excel.Functions.SPG(A399, "RD_CREDIT_WATCH_OUTLOOK_DATE_GLOBAL", "Issuer Credit Rating", "Local Currency LT|0")</f>
        <v/>
      </c>
    </row>
    <row r="400" spans="1:19">
      <c r="A400" s="12" t="s">
        <v>1433</v>
      </c>
      <c r="B400" s="10">
        <f>_xll.SNL.Clients.Office.Excel.Functions.SPG(A400,"SP_IPO_DATE")</f>
        <v>37032</v>
      </c>
      <c r="C400" s="5">
        <f>_xll.SNL.Clients.Office.Excel.Functions.SPG(A400, "SP_VOLUME_AVG_WEEKLY_TO_SHARES_OUT", , "1M")</f>
        <v>14.448534783460708</v>
      </c>
      <c r="D400" s="5">
        <f>_xll.SNL.Clients.Office.Excel.Functions.SPG(A400, "SP_VOLUME_AVG_WEEKLY_TO_SHARES_OUT", , "3M")</f>
        <v>12.033132616487455</v>
      </c>
      <c r="E400" s="5">
        <f>_xll.SNL.Clients.Office.Excel.Functions.SPG(A400, "SP_VOLUME_AVG_DAILY_TO_1YR_AVG_DAILY", , "1M")</f>
        <v>124.18</v>
      </c>
      <c r="F400" s="5">
        <f>_xll.SNL.Clients.Office.Excel.Functions.SPG(A400, "SP_VOLUME_AVG_DAILY_TO_1YR_AVG_DAILY", , "3M")</f>
        <v>103.42</v>
      </c>
      <c r="G400" s="9" t="str">
        <f>_xll.SNL.Clients.Office.Excel.Functions.SPG(A400, "IQ_SECTOR")</f>
        <v>Energy</v>
      </c>
      <c r="H400" s="9" t="str">
        <f>_xll.SNL.Clients.Office.Excel.Functions.SPG(A400, "IQ_INDUSTRY_GROUP")</f>
        <v>Energy</v>
      </c>
      <c r="I400" s="9" t="str">
        <f>_xll.SNL.Clients.Office.Excel.Functions.SPG(A400, "IQ_INDUSTRY")</f>
        <v>Oil, Gas and Consumable Fuels</v>
      </c>
      <c r="J400" s="9" t="str">
        <f>_xll.SNL.Clients.Office.Excel.Functions.SPG(A400, "IQ_PRIMARY_INDUSTRY")</f>
        <v>Coal and Consumable Fuels</v>
      </c>
      <c r="K400" s="9" t="str">
        <f>_xll.SNL.Clients.Office.Excel.Functions.SPG(A400, "NAICS_CODE", "Primary")</f>
        <v>21211 - Coal Mining</v>
      </c>
      <c r="L400" s="9" t="str">
        <f>_xll.SNL.Clients.Office.Excel.Functions.SPG(A400, "SP_TOPICTAG")</f>
        <v>Energy Storage; Utility Scale Solar</v>
      </c>
      <c r="M400" s="5">
        <f>_xll.SNL.Clients.Office.Excel.Functions.SPG(A400, "SP_PCT_SHARES_OWNED_ALL_INSTITUTIONS")</f>
        <v>95.56</v>
      </c>
      <c r="N400" s="9" t="str">
        <f>_xll.SNL.Clients.Office.Excel.Functions.SPG(A400, "RD_CREDIT_RATING_GLOBAL", "Issuer Credit Rating", "Local Currency LT|0")</f>
        <v>NR</v>
      </c>
      <c r="O400" s="9" t="str">
        <f>_xll.SNL.Clients.Office.Excel.Functions.SPG(A400, "RD_CWOL_GLOBAL", "Issuer Credit Rating", "Local Currency LT|0")</f>
        <v>NR</v>
      </c>
      <c r="P400" s="9" t="str">
        <f>_xll.SNL.Clients.Office.Excel.Functions.SPG(A400, "RD_RATING_ACTION_GLOBAL", "Issuer Credit Rating", "Local Currency LT|0")</f>
        <v>Not Rated | CreditWatch/Outlook (07/12/2023)</v>
      </c>
      <c r="Q400" s="10">
        <f>_xll.SNL.Clients.Office.Excel.Functions.SPG(A400, "RD_LAST_REVIEW_DATE_GLOBAL", "Issuer Credit Rating", "Local Currency LT")</f>
        <v>45119</v>
      </c>
      <c r="R400" s="10">
        <f>_xll.SNL.Clients.Office.Excel.Functions.SPG(A400, "RD_CREDIT_RATING_DATE_GLOBAL", "Issuer Credit Rating", "Local Currency LT|0")</f>
        <v>45119</v>
      </c>
      <c r="S400" s="10">
        <f>_xll.SNL.Clients.Office.Excel.Functions.SPG(A400, "RD_CREDIT_WATCH_OUTLOOK_DATE_GLOBAL", "Issuer Credit Rating", "Local Currency LT|0")</f>
        <v>45119</v>
      </c>
    </row>
    <row r="401" spans="1:19">
      <c r="A401" s="12" t="s">
        <v>1434</v>
      </c>
      <c r="B401" s="10">
        <f>_xll.SNL.Clients.Office.Excel.Functions.SPG(A401,"SP_IPO_DATE")</f>
        <v>40155</v>
      </c>
      <c r="C401" s="5">
        <f>_xll.SNL.Clients.Office.Excel.Functions.SPG(A401, "SP_VOLUME_AVG_WEEKLY_TO_SHARES_OUT", , "1M")</f>
        <v>8.2638775847130574</v>
      </c>
      <c r="D401" s="5">
        <f>_xll.SNL.Clients.Office.Excel.Functions.SPG(A401, "SP_VOLUME_AVG_WEEKLY_TO_SHARES_OUT", , "3M")</f>
        <v>7.3251498877090215</v>
      </c>
      <c r="E401" s="5">
        <f>_xll.SNL.Clients.Office.Excel.Functions.SPG(A401, "SP_VOLUME_AVG_DAILY_TO_1YR_AVG_DAILY", , "1M")</f>
        <v>115.84</v>
      </c>
      <c r="F401" s="5">
        <f>_xll.SNL.Clients.Office.Excel.Functions.SPG(A401, "SP_VOLUME_AVG_DAILY_TO_1YR_AVG_DAILY", , "3M")</f>
        <v>102.68</v>
      </c>
      <c r="G401" s="9" t="str">
        <f>_xll.SNL.Clients.Office.Excel.Functions.SPG(A401, "IQ_SECTOR")</f>
        <v>Real Estate</v>
      </c>
      <c r="H401" s="9" t="str">
        <f>_xll.SNL.Clients.Office.Excel.Functions.SPG(A401, "IQ_INDUSTRY_GROUP")</f>
        <v>Equity Real Estate Investment Trusts (REITs)</v>
      </c>
      <c r="I401" s="9" t="str">
        <f>_xll.SNL.Clients.Office.Excel.Functions.SPG(A401, "IQ_INDUSTRY")</f>
        <v>Hotel and Resort REITs</v>
      </c>
      <c r="J401" s="9" t="str">
        <f>_xll.SNL.Clients.Office.Excel.Functions.SPG(A401, "IQ_PRIMARY_INDUSTRY")</f>
        <v>Hotel and Resort REITs</v>
      </c>
      <c r="K401" s="9" t="str">
        <f>_xll.SNL.Clients.Office.Excel.Functions.SPG(A401, "NAICS_CODE", "Primary")</f>
        <v>531110 - Lessors of Residential Buildings and Dwellings</v>
      </c>
      <c r="L401" s="9" t="str">
        <f>_xll.SNL.Clients.Office.Excel.Functions.SPG(A401, "SP_TOPICTAG")</f>
        <v>Lifestyle</v>
      </c>
      <c r="M401" s="5">
        <f>_xll.SNL.Clients.Office.Excel.Functions.SPG(A401, "SP_PCT_SHARES_OWNED_ALL_INSTITUTIONS")</f>
        <v>120</v>
      </c>
      <c r="N401" s="9" t="str">
        <f>_xll.SNL.Clients.Office.Excel.Functions.SPG(A401, "RD_CREDIT_RATING_GLOBAL", "Issuer Credit Rating", "Local Currency LT|0")</f>
        <v>B</v>
      </c>
      <c r="O401" s="9" t="str">
        <f>_xll.SNL.Clients.Office.Excel.Functions.SPG(A401, "RD_CWOL_GLOBAL", "Issuer Credit Rating", "Local Currency LT|0")</f>
        <v>Stable</v>
      </c>
      <c r="P401" s="9" t="str">
        <f>_xll.SNL.Clients.Office.Excel.Functions.SPG(A401, "RD_RATING_ACTION_GLOBAL", "Issuer Credit Rating", "Local Currency LT|0")</f>
        <v>New Rating | CreditWatch/Outlook (09/23/2024)</v>
      </c>
      <c r="Q401" s="10">
        <f>_xll.SNL.Clients.Office.Excel.Functions.SPG(A401, "RD_LAST_REVIEW_DATE_GLOBAL", "Issuer Credit Rating", "Local Currency LT")</f>
        <v>45558</v>
      </c>
      <c r="R401" s="10">
        <f>_xll.SNL.Clients.Office.Excel.Functions.SPG(A401, "RD_CREDIT_RATING_DATE_GLOBAL", "Issuer Credit Rating", "Local Currency LT|0")</f>
        <v>45558</v>
      </c>
      <c r="S401" s="10">
        <f>_xll.SNL.Clients.Office.Excel.Functions.SPG(A401, "RD_CREDIT_WATCH_OUTLOOK_DATE_GLOBAL", "Issuer Credit Rating", "Local Currency LT|0")</f>
        <v>45558</v>
      </c>
    </row>
    <row r="402" spans="1:19">
      <c r="A402" s="12" t="s">
        <v>1435</v>
      </c>
      <c r="B402" s="10">
        <f>_xll.SNL.Clients.Office.Excel.Functions.SPG(A402,"SP_IPO_DATE")</f>
        <v>34962</v>
      </c>
      <c r="C402" s="5">
        <f>_xll.SNL.Clients.Office.Excel.Functions.SPG(A402, "SP_VOLUME_AVG_WEEKLY_TO_SHARES_OUT", , "1M")</f>
        <v>2.7978231993172331</v>
      </c>
      <c r="D402" s="5">
        <f>_xll.SNL.Clients.Office.Excel.Functions.SPG(A402, "SP_VOLUME_AVG_WEEKLY_TO_SHARES_OUT", , "3M")</f>
        <v>3.7869424267051337</v>
      </c>
      <c r="E402" s="5">
        <f>_xll.SNL.Clients.Office.Excel.Functions.SPG(A402, "SP_VOLUME_AVG_DAILY_TO_1YR_AVG_DAILY", , "1M")</f>
        <v>56.3</v>
      </c>
      <c r="F402" s="5">
        <f>_xll.SNL.Clients.Office.Excel.Functions.SPG(A402, "SP_VOLUME_AVG_DAILY_TO_1YR_AVG_DAILY", , "3M")</f>
        <v>76.2</v>
      </c>
      <c r="G402" s="9" t="str">
        <f>_xll.SNL.Clients.Office.Excel.Functions.SPG(A402, "IQ_SECTOR")</f>
        <v>Health Care</v>
      </c>
      <c r="H402" s="9" t="str">
        <f>_xll.SNL.Clients.Office.Excel.Functions.SPG(A402, "IQ_INDUSTRY_GROUP")</f>
        <v>Health Care Equipment and Services</v>
      </c>
      <c r="I402" s="9" t="str">
        <f>_xll.SNL.Clients.Office.Excel.Functions.SPG(A402, "IQ_INDUSTRY")</f>
        <v>Health Care Providers and Services</v>
      </c>
      <c r="J402" s="9" t="str">
        <f>_xll.SNL.Clients.Office.Excel.Functions.SPG(A402, "IQ_PRIMARY_INDUSTRY")</f>
        <v>Health Care Services</v>
      </c>
      <c r="K402" s="9" t="str">
        <f>_xll.SNL.Clients.Office.Excel.Functions.SPG(A402, "NAICS_CODE", "Primary")</f>
        <v>621111 - Offices of Physicians (except Mental Health Specialists)</v>
      </c>
      <c r="L402" s="9" t="str">
        <f>_xll.SNL.Clients.Office.Excel.Functions.SPG(A402, "SP_TOPICTAG")</f>
        <v>Health Diagnostics; Outpatient Care; Cardiovascular; Chronic Diseases; Ear Nose &amp; Throat (ENT); Ophthalmology</v>
      </c>
      <c r="M402" s="5">
        <f>_xll.SNL.Clients.Office.Excel.Functions.SPG(A402, "SP_PCT_SHARES_OWNED_ALL_INSTITUTIONS")</f>
        <v>95.24</v>
      </c>
      <c r="N402" s="9" t="str">
        <f>_xll.SNL.Clients.Office.Excel.Functions.SPG(A402, "RD_CREDIT_RATING_GLOBAL", "Issuer Credit Rating", "Local Currency LT|0")</f>
        <v>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(07/12/2022)</v>
      </c>
      <c r="Q402" s="10">
        <f>_xll.SNL.Clients.Office.Excel.Functions.SPG(A402, "RD_LAST_REVIEW_DATE_GLOBAL", "Issuer Credit Rating", "Local Currency LT")</f>
        <v>45513</v>
      </c>
      <c r="R402" s="10">
        <f>_xll.SNL.Clients.Office.Excel.Functions.SPG(A402, "RD_CREDIT_RATING_DATE_GLOBAL", "Issuer Credit Rating", "Local Currency LT|0")</f>
        <v>44754</v>
      </c>
      <c r="S402" s="10">
        <f>_xll.SNL.Clients.Office.Excel.Functions.SPG(A402, "RD_CREDIT_WATCH_OUTLOOK_DATE_GLOBAL", "Issuer Credit Rating", "Local Currency LT|0")</f>
        <v>44754</v>
      </c>
    </row>
    <row r="403" spans="1:19">
      <c r="A403" s="12" t="s">
        <v>1436</v>
      </c>
      <c r="B403" s="10">
        <f>_xll.SNL.Clients.Office.Excel.Functions.SPG(A403,"SP_IPO_DATE")</f>
        <v>42878</v>
      </c>
      <c r="C403" s="5">
        <f>_xll.SNL.Clients.Office.Excel.Functions.SPG(A403, "SP_VOLUME_AVG_WEEKLY_TO_SHARES_OUT", , "1M")</f>
        <v>8.9774545435049369</v>
      </c>
      <c r="D403" s="5">
        <f>_xll.SNL.Clients.Office.Excel.Functions.SPG(A403, "SP_VOLUME_AVG_WEEKLY_TO_SHARES_OUT", , "3M")</f>
        <v>8.484267302335498</v>
      </c>
      <c r="E403" s="5">
        <f>_xll.SNL.Clients.Office.Excel.Functions.SPG(A403, "SP_VOLUME_AVG_DAILY_TO_1YR_AVG_DAILY", , "1M")</f>
        <v>93.37</v>
      </c>
      <c r="F403" s="5">
        <f>_xll.SNL.Clients.Office.Excel.Functions.SPG(A403, "SP_VOLUME_AVG_DAILY_TO_1YR_AVG_DAILY", , "3M")</f>
        <v>88.24</v>
      </c>
      <c r="G403" s="9" t="str">
        <f>_xll.SNL.Clients.Office.Excel.Functions.SPG(A403, "IQ_SECTOR")</f>
        <v>Information Technology</v>
      </c>
      <c r="H403" s="9" t="str">
        <f>_xll.SNL.Clients.Office.Excel.Functions.SPG(A403, "IQ_INDUSTRY_GROUP")</f>
        <v>Semiconductors and Semiconductor Equipment</v>
      </c>
      <c r="I403" s="9" t="str">
        <f>_xll.SNL.Clients.Office.Excel.Functions.SPG(A403, "IQ_INDUSTRY")</f>
        <v>Semiconductors and Semiconductor Equipment</v>
      </c>
      <c r="J403" s="9" t="str">
        <f>_xll.SNL.Clients.Office.Excel.Functions.SPG(A403, "IQ_PRIMARY_INDUSTRY")</f>
        <v>Semiconductors</v>
      </c>
      <c r="K403" s="9" t="str">
        <f>_xll.SNL.Clients.Office.Excel.Functions.SPG(A403, "NAICS_CODE", "Primary")</f>
        <v>334112 - Computer Storage Device Manufacturing</v>
      </c>
      <c r="L403" s="9" t="str">
        <f>_xll.SNL.Clients.Office.Excel.Functions.SPG(A403, "SP_TOPICTAG")</f>
        <v>Data Integration; Machine Learning; Data Protection; Cloud Infrastructure; Edge Computing; Process Automation; Artificial Intelligence</v>
      </c>
      <c r="M403" s="5">
        <f>_xll.SNL.Clients.Office.Excel.Functions.SPG(A403, "SP_PCT_SHARES_OWNED_ALL_INSTITUTIONS")</f>
        <v>104.45</v>
      </c>
      <c r="N403" s="9" t="str">
        <f>_xll.SNL.Clients.Office.Excel.Functions.SPG(A403, "RD_CREDIT_RATING_GLOBAL", "Issuer Credit Rating", "Local Currency LT|0")</f>
        <v/>
      </c>
      <c r="O403" s="9" t="str">
        <f>_xll.SNL.Clients.Office.Excel.Functions.SPG(A403, "RD_CWOL_GLOBAL", "Issuer Credit Rating", "Local Currency LT|0")</f>
        <v/>
      </c>
      <c r="P403" s="9" t="str">
        <f>_xll.SNL.Clients.Office.Excel.Functions.SPG(A403, "RD_RATING_ACTION_GLOBAL", "Issuer Credit Rating", "Local Currency LT|0")</f>
        <v/>
      </c>
      <c r="Q403" s="10" t="str">
        <f>_xll.SNL.Clients.Office.Excel.Functions.SPG(A403, "RD_LAST_REVIEW_DATE_GLOBAL", "Issuer Credit Rating", "Local Currency LT")</f>
        <v/>
      </c>
      <c r="R403" s="10" t="str">
        <f>_xll.SNL.Clients.Office.Excel.Functions.SPG(A403, "RD_CREDIT_RATING_DATE_GLOBAL", "Issuer Credit Rating", "Local Currency LT|0")</f>
        <v/>
      </c>
      <c r="S403" s="10" t="str">
        <f>_xll.SNL.Clients.Office.Excel.Functions.SPG(A403, "RD_CREDIT_WATCH_OUTLOOK_DATE_GLOBAL", "Issuer Credit Rating", "Local Currency LT|0")</f>
        <v/>
      </c>
    </row>
    <row r="404" spans="1:19">
      <c r="A404" s="12" t="s">
        <v>1437</v>
      </c>
      <c r="B404" s="10">
        <f>_xll.SNL.Clients.Office.Excel.Functions.SPG(A404,"SP_IPO_DATE")</f>
        <v>34479</v>
      </c>
      <c r="C404" s="5">
        <f>_xll.SNL.Clients.Office.Excel.Functions.SPG(A404, "SP_VOLUME_AVG_WEEKLY_TO_SHARES_OUT", , "1M")</f>
        <v>18.63269066495824</v>
      </c>
      <c r="D404" s="5">
        <f>_xll.SNL.Clients.Office.Excel.Functions.SPG(A404, "SP_VOLUME_AVG_WEEKLY_TO_SHARES_OUT", , "3M")</f>
        <v>13.079235116204927</v>
      </c>
      <c r="E404" s="5">
        <f>_xll.SNL.Clients.Office.Excel.Functions.SPG(A404, "SP_VOLUME_AVG_DAILY_TO_1YR_AVG_DAILY", , "1M")</f>
        <v>115.16</v>
      </c>
      <c r="F404" s="5">
        <f>_xll.SNL.Clients.Office.Excel.Functions.SPG(A404, "SP_VOLUME_AVG_DAILY_TO_1YR_AVG_DAILY", , "3M")</f>
        <v>80.84</v>
      </c>
      <c r="G404" s="9" t="str">
        <f>_xll.SNL.Clients.Office.Excel.Functions.SPG(A404, "IQ_SECTOR")</f>
        <v>Consumer Discretionary</v>
      </c>
      <c r="H404" s="9" t="str">
        <f>_xll.SNL.Clients.Office.Excel.Functions.SPG(A404, "IQ_INDUSTRY_GROUP")</f>
        <v>Consumer Services</v>
      </c>
      <c r="I404" s="9" t="str">
        <f>_xll.SNL.Clients.Office.Excel.Functions.SPG(A404, "IQ_INDUSTRY")</f>
        <v>Hotels, Restaurants and Leisure</v>
      </c>
      <c r="J404" s="9" t="str">
        <f>_xll.SNL.Clients.Office.Excel.Functions.SPG(A404, "IQ_PRIMARY_INDUSTRY")</f>
        <v>Casinos and Gaming</v>
      </c>
      <c r="K404" s="9" t="str">
        <f>_xll.SNL.Clients.Office.Excel.Functions.SPG(A404, "NAICS_CODE", "Primary")</f>
        <v>7132 - Gambling Industries</v>
      </c>
      <c r="L404" s="9" t="str">
        <f>_xll.SNL.Clients.Office.Excel.Functions.SPG(A404, "SP_TOPICTAG")</f>
        <v>Entertainment Systems</v>
      </c>
      <c r="M404" s="5">
        <f>_xll.SNL.Clients.Office.Excel.Functions.SPG(A404, "SP_PCT_SHARES_OWNED_ALL_INSTITUTIONS")</f>
        <v>96.56</v>
      </c>
      <c r="N404" s="9" t="str">
        <f>_xll.SNL.Clients.Office.Excel.Functions.SPG(A404, "RD_CREDIT_RATING_GLOBAL", "Issuer Credit Rating", "Local Currency LT|0")</f>
        <v>B</v>
      </c>
      <c r="O404" s="9" t="str">
        <f>_xll.SNL.Clients.Office.Excel.Functions.SPG(A404, "RD_CWOL_GLOBAL", "Issuer Credit Rating", "Local Currency LT|0")</f>
        <v>Stable</v>
      </c>
      <c r="P404" s="9" t="str">
        <f>_xll.SNL.Clients.Office.Excel.Functions.SPG(A404, "RD_RATING_ACTION_GLOBAL", "Issuer Credit Rating", "Local Currency LT|0")</f>
        <v>Downgrade | CreditWatch/Outlook (05/17/2024)</v>
      </c>
      <c r="Q404" s="10">
        <f>_xll.SNL.Clients.Office.Excel.Functions.SPG(A404, "RD_LAST_REVIEW_DATE_GLOBAL", "Issuer Credit Rating", "Local Currency LT")</f>
        <v>45429</v>
      </c>
      <c r="R404" s="10">
        <f>_xll.SNL.Clients.Office.Excel.Functions.SPG(A404, "RD_CREDIT_RATING_DATE_GLOBAL", "Issuer Credit Rating", "Local Currency LT|0")</f>
        <v>45429</v>
      </c>
      <c r="S404" s="10">
        <f>_xll.SNL.Clients.Office.Excel.Functions.SPG(A404, "RD_CREDIT_WATCH_OUTLOOK_DATE_GLOBAL", "Issuer Credit Rating", "Local Currency LT|0")</f>
        <v>45429</v>
      </c>
    </row>
    <row r="405" spans="1:19">
      <c r="A405" s="12" t="s">
        <v>1438</v>
      </c>
      <c r="B405" s="10">
        <f>_xll.SNL.Clients.Office.Excel.Functions.SPG(A405,"SP_IPO_DATE")</f>
        <v>40023</v>
      </c>
      <c r="C405" s="5">
        <f>_xll.SNL.Clients.Office.Excel.Functions.SPG(A405, "SP_VOLUME_AVG_WEEKLY_TO_SHARES_OUT", , "1M")</f>
        <v>4.5317789104180601</v>
      </c>
      <c r="D405" s="5">
        <f>_xll.SNL.Clients.Office.Excel.Functions.SPG(A405, "SP_VOLUME_AVG_WEEKLY_TO_SHARES_OUT", , "3M")</f>
        <v>4.394956272274011</v>
      </c>
      <c r="E405" s="5">
        <f>_xll.SNL.Clients.Office.Excel.Functions.SPG(A405, "SP_VOLUME_AVG_DAILY_TO_1YR_AVG_DAILY", , "1M")</f>
        <v>103.83</v>
      </c>
      <c r="F405" s="5">
        <f>_xll.SNL.Clients.Office.Excel.Functions.SPG(A405, "SP_VOLUME_AVG_DAILY_TO_1YR_AVG_DAILY", , "3M")</f>
        <v>100.69</v>
      </c>
      <c r="G405" s="9" t="str">
        <f>_xll.SNL.Clients.Office.Excel.Functions.SPG(A405, "IQ_SECTOR")</f>
        <v>Financials</v>
      </c>
      <c r="H405" s="9" t="str">
        <f>_xll.SNL.Clients.Office.Excel.Functions.SPG(A405, "IQ_INDUSTRY_GROUP")</f>
        <v>Financial Services</v>
      </c>
      <c r="I405" s="9" t="str">
        <f>_xll.SNL.Clients.Office.Excel.Functions.SPG(A405, "IQ_INDUSTRY")</f>
        <v>Mortgage Real Estate Investment Trusts (REITs)</v>
      </c>
      <c r="J405" s="9" t="str">
        <f>_xll.SNL.Clients.Office.Excel.Functions.SPG(A405, "IQ_PRIMARY_INDUSTRY")</f>
        <v>Mortgage REITs</v>
      </c>
      <c r="K405" s="9" t="str">
        <f>_xll.SNL.Clients.Office.Excel.Functions.SPG(A405, "NAICS_CODE", "Primary")</f>
        <v>525990 - Other Financial Vehicles</v>
      </c>
      <c r="L405" s="9" t="str">
        <f>_xll.SNL.Clients.Office.Excel.Functions.SPG(A405, "SP_TOPICTAG")</f>
        <v/>
      </c>
      <c r="M405" s="5">
        <f>_xll.SNL.Clients.Office.Excel.Functions.SPG(A405, "SP_PCT_SHARES_OWNED_ALL_INSTITUTIONS")</f>
        <v>68.069999999999993</v>
      </c>
      <c r="N405" s="9" t="str">
        <f>_xll.SNL.Clients.Office.Excel.Functions.SPG(A405, "RD_CREDIT_RATING_GLOBAL", "Issuer Credit Rating", "Local Currency LT|0")</f>
        <v/>
      </c>
      <c r="O405" s="9" t="str">
        <f>_xll.SNL.Clients.Office.Excel.Functions.SPG(A405, "RD_CWOL_GLOBAL", "Issuer Credit Rating", "Local Currency LT|0")</f>
        <v/>
      </c>
      <c r="P405" s="9" t="str">
        <f>_xll.SNL.Clients.Office.Excel.Functions.SPG(A405, "RD_RATING_ACTION_GLOBAL", "Issuer Credit Rating", "Local Currency LT|0")</f>
        <v/>
      </c>
      <c r="Q405" s="10" t="str">
        <f>_xll.SNL.Clients.Office.Excel.Functions.SPG(A405, "RD_LAST_REVIEW_DATE_GLOBAL", "Issuer Credit Rating", "Local Currency LT")</f>
        <v/>
      </c>
      <c r="R405" s="10" t="str">
        <f>_xll.SNL.Clients.Office.Excel.Functions.SPG(A405, "RD_CREDIT_RATING_DATE_GLOBAL", "Issuer Credit Rating", "Local Currency LT|0")</f>
        <v/>
      </c>
      <c r="S405" s="10" t="str">
        <f>_xll.SNL.Clients.Office.Excel.Functions.SPG(A405, "RD_CREDIT_WATCH_OUTLOOK_DATE_GLOBAL", "Issuer Credit Rating", "Local Currency LT|0")</f>
        <v/>
      </c>
    </row>
    <row r="406" spans="1:19">
      <c r="A406" s="12" t="s">
        <v>1439</v>
      </c>
      <c r="B406" s="10">
        <f>_xll.SNL.Clients.Office.Excel.Functions.SPG(A406,"SP_IPO_DATE")</f>
        <v>35823</v>
      </c>
      <c r="C406" s="5">
        <f>_xll.SNL.Clients.Office.Excel.Functions.SPG(A406, "SP_VOLUME_AVG_WEEKLY_TO_SHARES_OUT", , "1M")</f>
        <v>2.7052321235640009</v>
      </c>
      <c r="D406" s="5">
        <f>_xll.SNL.Clients.Office.Excel.Functions.SPG(A406, "SP_VOLUME_AVG_WEEKLY_TO_SHARES_OUT", , "3M")</f>
        <v>3.2665530705229968</v>
      </c>
      <c r="E406" s="5">
        <f>_xll.SNL.Clients.Office.Excel.Functions.SPG(A406, "SP_VOLUME_AVG_DAILY_TO_1YR_AVG_DAILY", , "1M")</f>
        <v>76.569999999999993</v>
      </c>
      <c r="F406" s="5">
        <f>_xll.SNL.Clients.Office.Excel.Functions.SPG(A406, "SP_VOLUME_AVG_DAILY_TO_1YR_AVG_DAILY", , "3M")</f>
        <v>92.46</v>
      </c>
      <c r="G406" s="9" t="str">
        <f>_xll.SNL.Clients.Office.Excel.Functions.SPG(A406, "IQ_SECTOR")</f>
        <v>Consumer Discretionary</v>
      </c>
      <c r="H406" s="9" t="str">
        <f>_xll.SNL.Clients.Office.Excel.Functions.SPG(A406, "IQ_INDUSTRY_GROUP")</f>
        <v>Consumer Services</v>
      </c>
      <c r="I406" s="9" t="str">
        <f>_xll.SNL.Clients.Office.Excel.Functions.SPG(A406, "IQ_INDUSTRY")</f>
        <v>Diversified Consumer Services</v>
      </c>
      <c r="J406" s="9" t="str">
        <f>_xll.SNL.Clients.Office.Excel.Functions.SPG(A406, "IQ_PRIMARY_INDUSTRY")</f>
        <v>Education Services</v>
      </c>
      <c r="K406" s="9" t="str">
        <f>_xll.SNL.Clients.Office.Excel.Functions.SPG(A406, "NAICS_CODE", "Primary")</f>
        <v>611310 - Colleges, Universities, and Professional Schools</v>
      </c>
      <c r="L406" s="9" t="str">
        <f>_xll.SNL.Clients.Office.Excel.Functions.SPG(A406, "SP_TOPICTAG")</f>
        <v>E-learning</v>
      </c>
      <c r="M406" s="5">
        <f>_xll.SNL.Clients.Office.Excel.Functions.SPG(A406, "SP_PCT_SHARES_OWNED_ALL_INSTITUTIONS")</f>
        <v>88.19</v>
      </c>
      <c r="N406" s="9" t="str">
        <f>_xll.SNL.Clients.Office.Excel.Functions.SPG(A406, "RD_CREDIT_RATING_GLOBAL", "Issuer Credit Rating", "Local Currency LT|0")</f>
        <v/>
      </c>
      <c r="O406" s="9" t="str">
        <f>_xll.SNL.Clients.Office.Excel.Functions.SPG(A406, "RD_CWOL_GLOBAL", "Issuer Credit Rating", "Local Currency LT|0")</f>
        <v/>
      </c>
      <c r="P406" s="9" t="str">
        <f>_xll.SNL.Clients.Office.Excel.Functions.SPG(A406, "RD_RATING_ACTION_GLOBAL", "Issuer Credit Rating", "Local Currency LT|0")</f>
        <v/>
      </c>
      <c r="Q406" s="10" t="str">
        <f>_xll.SNL.Clients.Office.Excel.Functions.SPG(A406, "RD_LAST_REVIEW_DATE_GLOBAL", "Issuer Credit Rating", "Local Currency LT")</f>
        <v/>
      </c>
      <c r="R406" s="10" t="str">
        <f>_xll.SNL.Clients.Office.Excel.Functions.SPG(A406, "RD_CREDIT_RATING_DATE_GLOBAL", "Issuer Credit Rating", "Local Currency LT|0")</f>
        <v/>
      </c>
      <c r="S406" s="10" t="str">
        <f>_xll.SNL.Clients.Office.Excel.Functions.SPG(A406, "RD_CREDIT_WATCH_OUTLOOK_DATE_GLOBAL", "Issuer Credit Rating", "Local Currency LT|0")</f>
        <v/>
      </c>
    </row>
    <row r="407" spans="1:19">
      <c r="A407" s="12" t="s">
        <v>1440</v>
      </c>
      <c r="B407" s="10">
        <f>_xll.SNL.Clients.Office.Excel.Functions.SPG(A407,"SP_IPO_DATE")</f>
        <v>41739</v>
      </c>
      <c r="C407" s="5">
        <f>_xll.SNL.Clients.Office.Excel.Functions.SPG(A407, "SP_VOLUME_AVG_WEEKLY_TO_SHARES_OUT", , "1M")</f>
        <v>4.6374766139522743</v>
      </c>
      <c r="D407" s="5">
        <f>_xll.SNL.Clients.Office.Excel.Functions.SPG(A407, "SP_VOLUME_AVG_WEEKLY_TO_SHARES_OUT", , "3M")</f>
        <v>4.6586919332406049</v>
      </c>
      <c r="E407" s="5">
        <f>_xll.SNL.Clients.Office.Excel.Functions.SPG(A407, "SP_VOLUME_AVG_DAILY_TO_1YR_AVG_DAILY", , "1M")</f>
        <v>114.27</v>
      </c>
      <c r="F407" s="5">
        <f>_xll.SNL.Clients.Office.Excel.Functions.SPG(A407, "SP_VOLUME_AVG_DAILY_TO_1YR_AVG_DAILY", , "3M")</f>
        <v>114.79</v>
      </c>
      <c r="G407" s="9" t="str">
        <f>_xll.SNL.Clients.Office.Excel.Functions.SPG(A407, "IQ_SECTOR")</f>
        <v>Health Care</v>
      </c>
      <c r="H407" s="9" t="str">
        <f>_xll.SNL.Clients.Office.Excel.Functions.SPG(A407, "IQ_INDUSTRY_GROUP")</f>
        <v>Pharmaceuticals, Biotechnology and Life Sciences</v>
      </c>
      <c r="I407" s="9" t="str">
        <f>_xll.SNL.Clients.Office.Excel.Functions.SPG(A407, "IQ_INDUSTRY")</f>
        <v>Pharmaceuticals</v>
      </c>
      <c r="J407" s="9" t="str">
        <f>_xll.SNL.Clients.Office.Excel.Functions.SPG(A407, "IQ_PRIMARY_INDUSTRY")</f>
        <v>Pharmaceuticals</v>
      </c>
      <c r="K407" s="9" t="str">
        <f>_xll.SNL.Clients.Office.Excel.Functions.SPG(A407, "NAICS_CODE", "Primary")</f>
        <v>325412 - Pharmaceutical Preparation Manufacturing</v>
      </c>
      <c r="L407" s="9" t="str">
        <f>_xll.SNL.Clients.Office.Excel.Functions.SPG(A407, "SP_TOPICTAG")</f>
        <v>Animal Feed; Aquaculture; Livestock; Nutraceutical; Immunology; Vaccines; Pet Care</v>
      </c>
      <c r="M407" s="5">
        <f>_xll.SNL.Clients.Office.Excel.Functions.SPG(A407, "SP_PCT_SHARES_OWNED_ALL_INSTITUTIONS")</f>
        <v>50.57</v>
      </c>
      <c r="N407" s="9" t="str">
        <f>_xll.SNL.Clients.Office.Excel.Functions.SPG(A407, "RD_CREDIT_RATING_GLOBAL", "Issuer Credit Rating", "Local Currency LT|0")</f>
        <v>NR</v>
      </c>
      <c r="O407" s="9" t="str">
        <f>_xll.SNL.Clients.Office.Excel.Functions.SPG(A407, "RD_CWOL_GLOBAL", "Issuer Credit Rating", "Local Currency LT|0")</f>
        <v>NR</v>
      </c>
      <c r="P407" s="9" t="str">
        <f>_xll.SNL.Clients.Office.Excel.Functions.SPG(A407, "RD_RATING_ACTION_GLOBAL", "Issuer Credit Rating", "Local Currency LT|0")</f>
        <v>Not Rated | CreditWatch/Outlook (08/04/2017)</v>
      </c>
      <c r="Q407" s="10" t="str">
        <f>_xll.SNL.Clients.Office.Excel.Functions.SPG(A407, "RD_LAST_REVIEW_DATE_GLOBAL", "Issuer Credit Rating", "Local Currency LT")</f>
        <v/>
      </c>
      <c r="R407" s="10">
        <f>_xll.SNL.Clients.Office.Excel.Functions.SPG(A407, "RD_CREDIT_RATING_DATE_GLOBAL", "Issuer Credit Rating", "Local Currency LT|0")</f>
        <v>42951</v>
      </c>
      <c r="S407" s="10">
        <f>_xll.SNL.Clients.Office.Excel.Functions.SPG(A407, "RD_CREDIT_WATCH_OUTLOOK_DATE_GLOBAL", "Issuer Credit Rating", "Local Currency LT|0")</f>
        <v>42951</v>
      </c>
    </row>
    <row r="408" spans="1:19">
      <c r="A408" s="12" t="s">
        <v>1441</v>
      </c>
      <c r="B408" s="10">
        <f>_xll.SNL.Clients.Office.Excel.Functions.SPG(A408,"SP_IPO_DATE")</f>
        <v>44391</v>
      </c>
      <c r="C408" s="5">
        <f>_xll.SNL.Clients.Office.Excel.Functions.SPG(A408, "SP_VOLUME_AVG_WEEKLY_TO_SHARES_OUT", , "1M")</f>
        <v>2.2497893450858601</v>
      </c>
      <c r="D408" s="5">
        <f>_xll.SNL.Clients.Office.Excel.Functions.SPG(A408, "SP_VOLUME_AVG_WEEKLY_TO_SHARES_OUT", , "3M")</f>
        <v>2.6029203577468851</v>
      </c>
      <c r="E408" s="5">
        <f>_xll.SNL.Clients.Office.Excel.Functions.SPG(A408, "SP_VOLUME_AVG_DAILY_TO_1YR_AVG_DAILY", , "1M")</f>
        <v>83.49</v>
      </c>
      <c r="F408" s="5">
        <f>_xll.SNL.Clients.Office.Excel.Functions.SPG(A408, "SP_VOLUME_AVG_DAILY_TO_1YR_AVG_DAILY", , "3M")</f>
        <v>96.59</v>
      </c>
      <c r="G408" s="9" t="str">
        <f>_xll.SNL.Clients.Office.Excel.Functions.SPG(A408, "IQ_SECTOR")</f>
        <v>Real Estate</v>
      </c>
      <c r="H408" s="9" t="str">
        <f>_xll.SNL.Clients.Office.Excel.Functions.SPG(A408, "IQ_INDUSTRY_GROUP")</f>
        <v>Equity Real Estate Investment Trusts (REITs)</v>
      </c>
      <c r="I408" s="9" t="str">
        <f>_xll.SNL.Clients.Office.Excel.Functions.SPG(A408, "IQ_INDUSTRY")</f>
        <v>Retail REITs</v>
      </c>
      <c r="J408" s="9" t="str">
        <f>_xll.SNL.Clients.Office.Excel.Functions.SPG(A408, "IQ_PRIMARY_INDUSTRY")</f>
        <v>Retail REITs</v>
      </c>
      <c r="K408" s="9" t="str">
        <f>_xll.SNL.Clients.Office.Excel.Functions.SPG(A408, "NAICS_CODE", "Primary")</f>
        <v>531110 - Lessors of Residential Buildings and Dwellings</v>
      </c>
      <c r="L408" s="9" t="str">
        <f>_xll.SNL.Clients.Office.Excel.Functions.SPG(A408, "SP_TOPICTAG")</f>
        <v/>
      </c>
      <c r="M408" s="5">
        <f>_xll.SNL.Clients.Office.Excel.Functions.SPG(A408, "SP_PCT_SHARES_OWNED_ALL_INSTITUTIONS")</f>
        <v>81.599999999999994</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(08/08/2024)</v>
      </c>
      <c r="Q408" s="10">
        <f>_xll.SNL.Clients.Office.Excel.Functions.SPG(A408, "RD_LAST_REVIEW_DATE_GLOBAL", "Issuer Credit Rating", "Local Currency LT")</f>
        <v>45517</v>
      </c>
      <c r="R408" s="10">
        <f>_xll.SNL.Clients.Office.Excel.Functions.SPG(A408, "RD_CREDIT_RATING_DATE_GLOBAL", "Issuer Credit Rating", "Local Currency LT|0")</f>
        <v>45512</v>
      </c>
      <c r="S408" s="10">
        <f>_xll.SNL.Clients.Office.Excel.Functions.SPG(A408, "RD_CREDIT_WATCH_OUTLOOK_DATE_GLOBAL", "Issuer Credit Rating", "Local Currency LT|0")</f>
        <v>45512</v>
      </c>
    </row>
    <row r="409" spans="1:19">
      <c r="A409" s="12" t="s">
        <v>1442</v>
      </c>
      <c r="B409" t="str">
        <f>_xll.SNL.Clients.Office.Excel.Functions.SPG(A409,"SP_IPO_DATE")</f>
        <v/>
      </c>
      <c r="C409" s="5">
        <f>_xll.SNL.Clients.Office.Excel.Functions.SPG(A409, "SP_VOLUME_AVG_WEEKLY_TO_SHARES_OUT", , "1M")</f>
        <v>4.5172093377729592</v>
      </c>
      <c r="D409" s="5">
        <f>_xll.SNL.Clients.Office.Excel.Functions.SPG(A409, "SP_VOLUME_AVG_WEEKLY_TO_SHARES_OUT", , "3M")</f>
        <v>5.6322395246130901</v>
      </c>
      <c r="E409" s="5">
        <f>_xll.SNL.Clients.Office.Excel.Functions.SPG(A409, "SP_VOLUME_AVG_DAILY_TO_1YR_AVG_DAILY", , "1M")</f>
        <v>59.97</v>
      </c>
      <c r="F409" s="5">
        <f>_xll.SNL.Clients.Office.Excel.Functions.SPG(A409, "SP_VOLUME_AVG_DAILY_TO_1YR_AVG_DAILY", , "3M")</f>
        <v>74.78</v>
      </c>
      <c r="G409" s="9" t="str">
        <f>_xll.SNL.Clients.Office.Excel.Functions.SPG(A409, "IQ_SECTOR")</f>
        <v>Consumer Discretionary</v>
      </c>
      <c r="H409" s="9" t="str">
        <f>_xll.SNL.Clients.Office.Excel.Functions.SPG(A409, "IQ_INDUSTRY_GROUP")</f>
        <v>Automobiles and Components</v>
      </c>
      <c r="I409" s="9" t="str">
        <f>_xll.SNL.Clients.Office.Excel.Functions.SPG(A409, "IQ_INDUSTRY")</f>
        <v>Automobile Components</v>
      </c>
      <c r="J409" s="9" t="str">
        <f>_xll.SNL.Clients.Office.Excel.Functions.SPG(A409, "IQ_PRIMARY_INDUSTRY")</f>
        <v>Automotive Parts and Equipment</v>
      </c>
      <c r="K409" s="9" t="str">
        <f>_xll.SNL.Clients.Office.Excel.Functions.SPG(A409, "NAICS_CODE", "Primary")</f>
        <v>336390 - Other Motor Vehicle Parts Manufacturing</v>
      </c>
      <c r="L409" s="9" t="str">
        <f>_xll.SNL.Clients.Office.Excel.Functions.SPG(A409, "SP_TOPICTAG")</f>
        <v>Battery Energy Storage System (BESS)</v>
      </c>
      <c r="M409" s="5">
        <f>_xll.SNL.Clients.Office.Excel.Functions.SPG(A409, "SP_PCT_SHARES_OWNED_ALL_INSTITUTIONS")</f>
        <v>97.64</v>
      </c>
      <c r="N409" s="9" t="str">
        <f>_xll.SNL.Clients.Office.Excel.Functions.SPG(A409, "RD_CREDIT_RATING_GLOBAL", "Issuer Credit Rating", "Local Currency LT|0")</f>
        <v>BB+</v>
      </c>
      <c r="O409" s="9" t="str">
        <f>_xll.SNL.Clients.Office.Excel.Functions.SPG(A409, "RD_CWOL_GLOBAL", "Issuer Credit Rating", "Local Currency LT|0")</f>
        <v>Stable</v>
      </c>
      <c r="P409" s="9" t="str">
        <f>_xll.SNL.Clients.Office.Excel.Functions.SPG(A409, "RD_RATING_ACTION_GLOBAL", "Issuer Credit Rating", "Local Currency LT|0")</f>
        <v>New Rating | CreditWatch/Outlook (05/22/2023)</v>
      </c>
      <c r="Q409" s="10">
        <f>_xll.SNL.Clients.Office.Excel.Functions.SPG(A409, "RD_LAST_REVIEW_DATE_GLOBAL", "Issuer Credit Rating", "Local Currency LT")</f>
        <v>45684</v>
      </c>
      <c r="R409" s="10">
        <f>_xll.SNL.Clients.Office.Excel.Functions.SPG(A409, "RD_CREDIT_RATING_DATE_GLOBAL", "Issuer Credit Rating", "Local Currency LT|0")</f>
        <v>45068</v>
      </c>
      <c r="S409" s="10">
        <f>_xll.SNL.Clients.Office.Excel.Functions.SPG(A409, "RD_CREDIT_WATCH_OUTLOOK_DATE_GLOBAL", "Issuer Credit Rating", "Local Currency LT|0")</f>
        <v>45068</v>
      </c>
    </row>
    <row r="410" spans="1:19">
      <c r="A410" s="12" t="s">
        <v>1443</v>
      </c>
      <c r="B410" t="str">
        <f>_xll.SNL.Clients.Office.Excel.Functions.SPG(A410,"SP_IPO_DATE")</f>
        <v/>
      </c>
      <c r="C410" s="5">
        <f>_xll.SNL.Clients.Office.Excel.Functions.SPG(A410, "SP_VOLUME_AVG_WEEKLY_TO_SHARES_OUT", , "1M")</f>
        <v>3.4979696012087573</v>
      </c>
      <c r="D410" s="5">
        <f>_xll.SNL.Clients.Office.Excel.Functions.SPG(A410, "SP_VOLUME_AVG_WEEKLY_TO_SHARES_OUT", , "3M")</f>
        <v>3.9873084192118879</v>
      </c>
      <c r="E410" s="5">
        <f>_xll.SNL.Clients.Office.Excel.Functions.SPG(A410, "SP_VOLUME_AVG_DAILY_TO_1YR_AVG_DAILY", , "1M")</f>
        <v>91.22</v>
      </c>
      <c r="F410" s="5">
        <f>_xll.SNL.Clients.Office.Excel.Functions.SPG(A410, "SP_VOLUME_AVG_DAILY_TO_1YR_AVG_DAILY", , "3M")</f>
        <v>103.98</v>
      </c>
      <c r="G410" s="9" t="str">
        <f>_xll.SNL.Clients.Office.Excel.Functions.SPG(A410, "IQ_SECTOR")</f>
        <v>Information Technology</v>
      </c>
      <c r="H410" s="9" t="str">
        <f>_xll.SNL.Clients.Office.Excel.Functions.SPG(A410, "IQ_INDUSTRY_GROUP")</f>
        <v>Semiconductors and Semiconductor Equipment</v>
      </c>
      <c r="I410" s="9" t="str">
        <f>_xll.SNL.Clients.Office.Excel.Functions.SPG(A410, "IQ_INDUSTRY")</f>
        <v>Semiconductors and Semiconductor Equipment</v>
      </c>
      <c r="J410" s="9" t="str">
        <f>_xll.SNL.Clients.Office.Excel.Functions.SPG(A410, "IQ_PRIMARY_INDUSTRY")</f>
        <v>Semiconductor Materials and Equipment</v>
      </c>
      <c r="K410" s="9" t="str">
        <f>_xll.SNL.Clients.Office.Excel.Functions.SPG(A410, "NAICS_CODE", "Primary")</f>
        <v>33441 - Semiconductor and Other Electronic Component Manufacturing</v>
      </c>
      <c r="L410" s="9" t="str">
        <f>_xll.SNL.Clients.Office.Excel.Functions.SPG(A410, "SP_TOPICTAG")</f>
        <v>Sensors</v>
      </c>
      <c r="M410" s="5">
        <f>_xll.SNL.Clients.Office.Excel.Functions.SPG(A410, "SP_PCT_SHARES_OWNED_ALL_INSTITUTIONS")</f>
        <v>88.47</v>
      </c>
      <c r="N410" s="9" t="str">
        <f>_xll.SNL.Clients.Office.Excel.Functions.SPG(A410, "RD_CREDIT_RATING_GLOBAL", "Issuer Credit Rating", "Local Currency LT|0")</f>
        <v>NR</v>
      </c>
      <c r="O410" s="9" t="str">
        <f>_xll.SNL.Clients.Office.Excel.Functions.SPG(A410, "RD_CWOL_GLOBAL", "Issuer Credit Rating", "Local Currency LT|0")</f>
        <v>NR</v>
      </c>
      <c r="P410" s="9" t="str">
        <f>_xll.SNL.Clients.Office.Excel.Functions.SPG(A410, "RD_RATING_ACTION_GLOBAL", "Issuer Credit Rating", "Local Currency LT|0")</f>
        <v>Not Rated | CreditWatch/Outlook (06/22/2009)</v>
      </c>
      <c r="Q410" s="10" t="str">
        <f>_xll.SNL.Clients.Office.Excel.Functions.SPG(A410, "RD_LAST_REVIEW_DATE_GLOBAL", "Issuer Credit Rating", "Local Currency LT")</f>
        <v/>
      </c>
      <c r="R410" s="10">
        <f>_xll.SNL.Clients.Office.Excel.Functions.SPG(A410, "RD_CREDIT_RATING_DATE_GLOBAL", "Issuer Credit Rating", "Local Currency LT|0")</f>
        <v>39986</v>
      </c>
      <c r="S410" s="10">
        <f>_xll.SNL.Clients.Office.Excel.Functions.SPG(A410, "RD_CREDIT_WATCH_OUTLOOK_DATE_GLOBAL", "Issuer Credit Rating", "Local Currency LT|0")</f>
        <v>39986</v>
      </c>
    </row>
    <row r="411" spans="1:19">
      <c r="A411" s="12" t="s">
        <v>1444</v>
      </c>
      <c r="B411" s="10">
        <f>_xll.SNL.Clients.Office.Excel.Functions.SPG(A411,"SP_IPO_DATE")</f>
        <v>26143</v>
      </c>
      <c r="C411" s="5">
        <f>_xll.SNL.Clients.Office.Excel.Functions.SPG(A411, "SP_VOLUME_AVG_WEEKLY_TO_SHARES_OUT", , "1M")</f>
        <v>2.9678053830227742</v>
      </c>
      <c r="D411" s="5">
        <f>_xll.SNL.Clients.Office.Excel.Functions.SPG(A411, "SP_VOLUME_AVG_WEEKLY_TO_SHARES_OUT", , "3M")</f>
        <v>2.9420116209176519</v>
      </c>
      <c r="E411" s="5">
        <f>_xll.SNL.Clients.Office.Excel.Functions.SPG(A411, "SP_VOLUME_AVG_DAILY_TO_1YR_AVG_DAILY", , "1M")</f>
        <v>88.85</v>
      </c>
      <c r="F411" s="5">
        <f>_xll.SNL.Clients.Office.Excel.Functions.SPG(A411, "SP_VOLUME_AVG_DAILY_TO_1YR_AVG_DAILY", , "3M")</f>
        <v>88.08</v>
      </c>
      <c r="G411" s="9" t="str">
        <f>_xll.SNL.Clients.Office.Excel.Functions.SPG(A411, "IQ_SECTOR")</f>
        <v>Financials</v>
      </c>
      <c r="H411" s="9" t="str">
        <f>_xll.SNL.Clients.Office.Excel.Functions.SPG(A411, "IQ_INDUSTRY_GROUP")</f>
        <v>Financial Services</v>
      </c>
      <c r="I411" s="9" t="str">
        <f>_xll.SNL.Clients.Office.Excel.Functions.SPG(A411, "IQ_INDUSTRY")</f>
        <v>Capital Markets</v>
      </c>
      <c r="J411" s="9" t="str">
        <f>_xll.SNL.Clients.Office.Excel.Functions.SPG(A411, "IQ_PRIMARY_INDUSTRY")</f>
        <v>Investment Banking and Brokerage</v>
      </c>
      <c r="K411" s="9" t="str">
        <f>_xll.SNL.Clients.Office.Excel.Functions.SPG(A411, "NAICS_CODE", "Primary")</f>
        <v>523210 - Securities and Commodity Exchanges</v>
      </c>
      <c r="L411" s="9" t="str">
        <f>_xll.SNL.Clients.Office.Excel.Functions.SPG(A411, "SP_TOPICTAG")</f>
        <v/>
      </c>
      <c r="M411" s="5">
        <f>_xll.SNL.Clients.Office.Excel.Functions.SPG(A411, "SP_PCT_SHARES_OWNED_ALL_INSTITUTIONS")</f>
        <v>87.99</v>
      </c>
      <c r="N411" s="9" t="str">
        <f>_xll.SNL.Clients.Office.Excel.Functions.SPG(A411, "RD_CREDIT_RATING_GLOBAL", "Issuer Credit Rating", "Local Currency LT|0")</f>
        <v/>
      </c>
      <c r="O411" s="9" t="str">
        <f>_xll.SNL.Clients.Office.Excel.Functions.SPG(A411, "RD_CWOL_GLOBAL", "Issuer Credit Rating", "Local Currency LT|0")</f>
        <v/>
      </c>
      <c r="P411" s="9" t="str">
        <f>_xll.SNL.Clients.Office.Excel.Functions.SPG(A411, "RD_RATING_ACTION_GLOBAL", "Issuer Credit Rating", "Local Currency LT|0")</f>
        <v/>
      </c>
      <c r="Q411" s="10" t="str">
        <f>_xll.SNL.Clients.Office.Excel.Functions.SPG(A411, "RD_LAST_REVIEW_DATE_GLOBAL", "Issuer Credit Rating", "Local Currency LT")</f>
        <v/>
      </c>
      <c r="R411" s="10" t="str">
        <f>_xll.SNL.Clients.Office.Excel.Functions.SPG(A411, "RD_CREDIT_RATING_DATE_GLOBAL", "Issuer Credit Rating", "Local Currency LT|0")</f>
        <v/>
      </c>
      <c r="S411" s="10" t="str">
        <f>_xll.SNL.Clients.Office.Excel.Functions.SPG(A411, "RD_CREDIT_WATCH_OUTLOOK_DATE_GLOBAL", "Issuer Credit Rating", "Local Currency LT|0")</f>
        <v/>
      </c>
    </row>
    <row r="412" spans="1:19">
      <c r="A412" s="12" t="s">
        <v>1445</v>
      </c>
      <c r="B412" t="str">
        <f>_xll.SNL.Clients.Office.Excel.Functions.SPG(A412,"SP_IPO_DATE")</f>
        <v/>
      </c>
      <c r="C412" s="5">
        <f>_xll.SNL.Clients.Office.Excel.Functions.SPG(A412, "SP_VOLUME_AVG_WEEKLY_TO_SHARES_OUT", , "1M")</f>
        <v>5.4334332683850981</v>
      </c>
      <c r="D412" s="5">
        <f>_xll.SNL.Clients.Office.Excel.Functions.SPG(A412, "SP_VOLUME_AVG_WEEKLY_TO_SHARES_OUT", , "3M")</f>
        <v>5.3728173888942488</v>
      </c>
      <c r="E412" s="5">
        <f>_xll.SNL.Clients.Office.Excel.Functions.SPG(A412, "SP_VOLUME_AVG_DAILY_TO_1YR_AVG_DAILY", , "1M")</f>
        <v>110.39</v>
      </c>
      <c r="F412" s="5">
        <f>_xll.SNL.Clients.Office.Excel.Functions.SPG(A412, "SP_VOLUME_AVG_DAILY_TO_1YR_AVG_DAILY", , "3M")</f>
        <v>109.16</v>
      </c>
      <c r="G412" s="9" t="str">
        <f>_xll.SNL.Clients.Office.Excel.Functions.SPG(A412, "IQ_SECTOR")</f>
        <v>Industrials</v>
      </c>
      <c r="H412" s="9" t="str">
        <f>_xll.SNL.Clients.Office.Excel.Functions.SPG(A412, "IQ_INDUSTRY_GROUP")</f>
        <v>Commercial and Professional Services</v>
      </c>
      <c r="I412" s="9" t="str">
        <f>_xll.SNL.Clients.Office.Excel.Functions.SPG(A412, "IQ_INDUSTRY")</f>
        <v>Commercial Services and Supplies</v>
      </c>
      <c r="J412" s="9" t="str">
        <f>_xll.SNL.Clients.Office.Excel.Functions.SPG(A412, "IQ_PRIMARY_INDUSTRY")</f>
        <v>Office Services and Supplies</v>
      </c>
      <c r="K412" s="9" t="str">
        <f>_xll.SNL.Clients.Office.Excel.Functions.SPG(A412, "NAICS_CODE", "Primary")</f>
        <v>333310 - Commercial and Service Industry Machinery Manufacturing</v>
      </c>
      <c r="L412" s="9" t="str">
        <f>_xll.SNL.Clients.Office.Excel.Functions.SPG(A412, "SP_TOPICTAG")</f>
        <v>Data Integration; Data Protection; Cloud Infrastructure; Cloud Storage; Courier Service; Team Collaboration</v>
      </c>
      <c r="M412" s="5">
        <f>_xll.SNL.Clients.Office.Excel.Functions.SPG(A412, "SP_PCT_SHARES_OWNED_ALL_INSTITUTIONS")</f>
        <v>59.15</v>
      </c>
      <c r="N412" s="9" t="str">
        <f>_xll.SNL.Clients.Office.Excel.Functions.SPG(A412, "RD_CREDIT_RATING_GLOBAL", "Issuer Credit Rating", "Local Currency LT|0")</f>
        <v>B+</v>
      </c>
      <c r="O412" s="9" t="str">
        <f>_xll.SNL.Clients.Office.Excel.Functions.SPG(A412, "RD_CWOL_GLOBAL", "Issuer Credit Rating", "Local Currency LT|0")</f>
        <v>Stable</v>
      </c>
      <c r="P412" s="9" t="str">
        <f>_xll.SNL.Clients.Office.Excel.Functions.SPG(A412, "RD_RATING_ACTION_GLOBAL", "Issuer Credit Rating", "Local Currency LT|0")</f>
        <v>CreditWatch/Outlook (09/09/2024)</v>
      </c>
      <c r="Q412" s="10">
        <f>_xll.SNL.Clients.Office.Excel.Functions.SPG(A412, "RD_LAST_REVIEW_DATE_GLOBAL", "Issuer Credit Rating", "Local Currency LT")</f>
        <v>45546</v>
      </c>
      <c r="R412" s="10">
        <f>_xll.SNL.Clients.Office.Excel.Functions.SPG(A412, "RD_CREDIT_RATING_DATE_GLOBAL", "Issuer Credit Rating", "Local Currency LT|0")</f>
        <v>45264</v>
      </c>
      <c r="S412" s="10">
        <f>_xll.SNL.Clients.Office.Excel.Functions.SPG(A412, "RD_CREDIT_WATCH_OUTLOOK_DATE_GLOBAL", "Issuer Credit Rating", "Local Currency LT|0")</f>
        <v>45544</v>
      </c>
    </row>
    <row r="413" spans="1:19">
      <c r="A413" s="12" t="s">
        <v>1446</v>
      </c>
      <c r="B413" t="str">
        <f>_xll.SNL.Clients.Office.Excel.Functions.SPG(A413,"SP_IPO_DATE")</f>
        <v/>
      </c>
      <c r="C413" s="5">
        <f>_xll.SNL.Clients.Office.Excel.Functions.SPG(A413, "SP_VOLUME_AVG_WEEKLY_TO_SHARES_OUT", , "1M")</f>
        <v>5.4251645753524604</v>
      </c>
      <c r="D413" s="5">
        <f>_xll.SNL.Clients.Office.Excel.Functions.SPG(A413, "SP_VOLUME_AVG_WEEKLY_TO_SHARES_OUT", , "3M")</f>
        <v>4.8946299554741186</v>
      </c>
      <c r="E413" s="5">
        <f>_xll.SNL.Clients.Office.Excel.Functions.SPG(A413, "SP_VOLUME_AVG_DAILY_TO_1YR_AVG_DAILY", , "1M")</f>
        <v>110.45</v>
      </c>
      <c r="F413" s="5">
        <f>_xll.SNL.Clients.Office.Excel.Functions.SPG(A413, "SP_VOLUME_AVG_DAILY_TO_1YR_AVG_DAILY", , "3M")</f>
        <v>99.65</v>
      </c>
      <c r="G413" s="9" t="str">
        <f>_xll.SNL.Clients.Office.Excel.Functions.SPG(A413, "IQ_SECTOR")</f>
        <v>Financials</v>
      </c>
      <c r="H413" s="9" t="str">
        <f>_xll.SNL.Clients.Office.Excel.Functions.SPG(A413, "IQ_INDUSTRY_GROUP")</f>
        <v>Financial Services</v>
      </c>
      <c r="I413" s="9" t="str">
        <f>_xll.SNL.Clients.Office.Excel.Functions.SPG(A413, "IQ_INDUSTRY")</f>
        <v>Capital Markets</v>
      </c>
      <c r="J413" s="9" t="str">
        <f>_xll.SNL.Clients.Office.Excel.Functions.SPG(A413, "IQ_PRIMARY_INDUSTRY")</f>
        <v>Investment Banking and Brokerage</v>
      </c>
      <c r="K413" s="9" t="str">
        <f>_xll.SNL.Clients.Office.Excel.Functions.SPG(A413, "NAICS_CODE", "Primary")</f>
        <v>523150 - Investment Banking and Securities Intermediation</v>
      </c>
      <c r="L413" s="9" t="str">
        <f>_xll.SNL.Clients.Office.Excel.Functions.SPG(A413, "SP_TOPICTAG")</f>
        <v/>
      </c>
      <c r="M413" s="5">
        <f>_xll.SNL.Clients.Office.Excel.Functions.SPG(A413, "SP_PCT_SHARES_OWNED_ALL_INSTITUTIONS")</f>
        <v>88.5</v>
      </c>
      <c r="N413" s="9" t="str">
        <f>_xll.SNL.Clients.Office.Excel.Functions.SPG(A413, "RD_CREDIT_RATING_GLOBAL", "Issuer Credit Rating", "Local Currency LT|0")</f>
        <v/>
      </c>
      <c r="O413" s="9" t="str">
        <f>_xll.SNL.Clients.Office.Excel.Functions.SPG(A413, "RD_CWOL_GLOBAL", "Issuer Credit Rating", "Local Currency LT|0")</f>
        <v/>
      </c>
      <c r="P413" s="9" t="str">
        <f>_xll.SNL.Clients.Office.Excel.Functions.SPG(A413, "RD_RATING_ACTION_GLOBAL", "Issuer Credit Rating", "Local Currency LT|0")</f>
        <v/>
      </c>
      <c r="Q413" s="10" t="str">
        <f>_xll.SNL.Clients.Office.Excel.Functions.SPG(A413, "RD_LAST_REVIEW_DATE_GLOBAL", "Issuer Credit Rating", "Local Currency LT")</f>
        <v/>
      </c>
      <c r="R413" s="10" t="str">
        <f>_xll.SNL.Clients.Office.Excel.Functions.SPG(A413, "RD_CREDIT_RATING_DATE_GLOBAL", "Issuer Credit Rating", "Local Currency LT|0")</f>
        <v/>
      </c>
      <c r="S413" s="10" t="str">
        <f>_xll.SNL.Clients.Office.Excel.Functions.SPG(A413, "RD_CREDIT_WATCH_OUTLOOK_DATE_GLOBAL", "Issuer Credit Rating", "Local Currency LT|0")</f>
        <v/>
      </c>
    </row>
    <row r="414" spans="1:19">
      <c r="A414" s="12" t="s">
        <v>1447</v>
      </c>
      <c r="B414" t="str">
        <f>_xll.SNL.Clients.Office.Excel.Functions.SPG(A414,"SP_IPO_DATE")</f>
        <v/>
      </c>
      <c r="C414" s="5">
        <f>_xll.SNL.Clients.Office.Excel.Functions.SPG(A414, "SP_VOLUME_AVG_WEEKLY_TO_SHARES_OUT", , "1M")</f>
        <v>3.5915981316522245</v>
      </c>
      <c r="D414" s="5">
        <f>_xll.SNL.Clients.Office.Excel.Functions.SPG(A414, "SP_VOLUME_AVG_WEEKLY_TO_SHARES_OUT", , "3M")</f>
        <v>3.607652438106459</v>
      </c>
      <c r="E414" s="5">
        <f>_xll.SNL.Clients.Office.Excel.Functions.SPG(A414, "SP_VOLUME_AVG_DAILY_TO_1YR_AVG_DAILY", , "1M")</f>
        <v>130.24</v>
      </c>
      <c r="F414" s="5">
        <f>_xll.SNL.Clients.Office.Excel.Functions.SPG(A414, "SP_VOLUME_AVG_DAILY_TO_1YR_AVG_DAILY", , "3M")</f>
        <v>130.83000000000001</v>
      </c>
      <c r="G414" s="9" t="str">
        <f>_xll.SNL.Clients.Office.Excel.Functions.SPG(A414, "IQ_SECTOR")</f>
        <v>Information Technology</v>
      </c>
      <c r="H414" s="9" t="str">
        <f>_xll.SNL.Clients.Office.Excel.Functions.SPG(A414, "IQ_INDUSTRY_GROUP")</f>
        <v>Technology Hardware and Equipment</v>
      </c>
      <c r="I414" s="9" t="str">
        <f>_xll.SNL.Clients.Office.Excel.Functions.SPG(A414, "IQ_INDUSTRY")</f>
        <v>Electronic Equipment, Instruments and Components</v>
      </c>
      <c r="J414" s="9" t="str">
        <f>_xll.SNL.Clients.Office.Excel.Functions.SPG(A414, "IQ_PRIMARY_INDUSTRY")</f>
        <v>Electronic Manufacturing Services</v>
      </c>
      <c r="K414" s="9" t="str">
        <f>_xll.SNL.Clients.Office.Excel.Functions.SPG(A414, "NAICS_CODE", "Primary")</f>
        <v>33441 - Semiconductor and Other Electronic Component Manufacturing</v>
      </c>
      <c r="L414" s="9" t="str">
        <f>_xll.SNL.Clients.Office.Excel.Functions.SPG(A414, "SP_TOPICTAG")</f>
        <v>Industrial Automation; Process Automation</v>
      </c>
      <c r="M414" s="5">
        <f>_xll.SNL.Clients.Office.Excel.Functions.SPG(A414, "SP_PCT_SHARES_OWNED_ALL_INSTITUTIONS")</f>
        <v>98.57</v>
      </c>
      <c r="N414" s="9" t="str">
        <f>_xll.SNL.Clients.Office.Excel.Functions.SPG(A414, "RD_CREDIT_RATING_GLOBAL", "Issuer Credit Rating", "Local Currency LT|0")</f>
        <v/>
      </c>
      <c r="O414" s="9" t="str">
        <f>_xll.SNL.Clients.Office.Excel.Functions.SPG(A414, "RD_CWOL_GLOBAL", "Issuer Credit Rating", "Local Currency LT|0")</f>
        <v/>
      </c>
      <c r="P414" s="9" t="str">
        <f>_xll.SNL.Clients.Office.Excel.Functions.SPG(A414, "RD_RATING_ACTION_GLOBAL", "Issuer Credit Rating", "Local Currency LT|0")</f>
        <v/>
      </c>
      <c r="Q414" s="10" t="str">
        <f>_xll.SNL.Clients.Office.Excel.Functions.SPG(A414, "RD_LAST_REVIEW_DATE_GLOBAL", "Issuer Credit Rating", "Local Currency LT")</f>
        <v/>
      </c>
      <c r="R414" s="10" t="str">
        <f>_xll.SNL.Clients.Office.Excel.Functions.SPG(A414, "RD_CREDIT_RATING_DATE_GLOBAL", "Issuer Credit Rating", "Local Currency LT|0")</f>
        <v/>
      </c>
      <c r="S414" s="10" t="str">
        <f>_xll.SNL.Clients.Office.Excel.Functions.SPG(A414, "RD_CREDIT_WATCH_OUTLOOK_DATE_GLOBAL", "Issuer Credit Rating", "Local Currency LT|0")</f>
        <v/>
      </c>
    </row>
    <row r="415" spans="1:19">
      <c r="A415" s="12" t="s">
        <v>1448</v>
      </c>
      <c r="B415" t="str">
        <f>_xll.SNL.Clients.Office.Excel.Functions.SPG(A415,"SP_IPO_DATE")</f>
        <v/>
      </c>
      <c r="C415" s="5">
        <f>_xll.SNL.Clients.Office.Excel.Functions.SPG(A415, "SP_VOLUME_AVG_WEEKLY_TO_SHARES_OUT", , "1M")</f>
        <v>21.803770578151887</v>
      </c>
      <c r="D415" s="5">
        <f>_xll.SNL.Clients.Office.Excel.Functions.SPG(A415, "SP_VOLUME_AVG_WEEKLY_TO_SHARES_OUT", , "3M")</f>
        <v>21.118161281368192</v>
      </c>
      <c r="E415" s="5">
        <f>_xll.SNL.Clients.Office.Excel.Functions.SPG(A415, "SP_VOLUME_AVG_DAILY_TO_1YR_AVG_DAILY", , "1M")</f>
        <v>126.48</v>
      </c>
      <c r="F415" s="5">
        <f>_xll.SNL.Clients.Office.Excel.Functions.SPG(A415, "SP_VOLUME_AVG_DAILY_TO_1YR_AVG_DAILY", , "3M")</f>
        <v>122.5</v>
      </c>
      <c r="G415" s="9" t="str">
        <f>_xll.SNL.Clients.Office.Excel.Functions.SPG(A415, "IQ_SECTOR")</f>
        <v>Industrials</v>
      </c>
      <c r="H415" s="9" t="str">
        <f>_xll.SNL.Clients.Office.Excel.Functions.SPG(A415, "IQ_INDUSTRY_GROUP")</f>
        <v>Capital Goods</v>
      </c>
      <c r="I415" s="9" t="str">
        <f>_xll.SNL.Clients.Office.Excel.Functions.SPG(A415, "IQ_INDUSTRY")</f>
        <v>Electrical Equipment</v>
      </c>
      <c r="J415" s="9" t="str">
        <f>_xll.SNL.Clients.Office.Excel.Functions.SPG(A415, "IQ_PRIMARY_INDUSTRY")</f>
        <v>Electrical Components and Equipment</v>
      </c>
      <c r="K415" s="9" t="str">
        <f>_xll.SNL.Clients.Office.Excel.Functions.SPG(A415, "NAICS_CODE", "Primary")</f>
        <v>335313 - Switchgear and Switchboard Apparatus Manufacturing</v>
      </c>
      <c r="L415" s="9" t="str">
        <f>_xll.SNL.Clients.Office.Excel.Functions.SPG(A415, "SP_TOPICTAG")</f>
        <v>Industrial Automation; Smart Energy; Process Automation; Data Center Technology</v>
      </c>
      <c r="M415" s="5">
        <f>_xll.SNL.Clients.Office.Excel.Functions.SPG(A415, "SP_PCT_SHARES_OWNED_ALL_INSTITUTIONS")</f>
        <v>89.38</v>
      </c>
      <c r="N415" s="9" t="str">
        <f>_xll.SNL.Clients.Office.Excel.Functions.SPG(A415, "RD_CREDIT_RATING_GLOBAL", "Issuer Credit Rating", "Local Currency LT|0")</f>
        <v/>
      </c>
      <c r="O415" s="9" t="str">
        <f>_xll.SNL.Clients.Office.Excel.Functions.SPG(A415, "RD_CWOL_GLOBAL", "Issuer Credit Rating", "Local Currency LT|0")</f>
        <v/>
      </c>
      <c r="P415" s="9" t="str">
        <f>_xll.SNL.Clients.Office.Excel.Functions.SPG(A415, "RD_RATING_ACTION_GLOBAL", "Issuer Credit Rating", "Local Currency LT|0")</f>
        <v/>
      </c>
      <c r="Q415" s="10" t="str">
        <f>_xll.SNL.Clients.Office.Excel.Functions.SPG(A415, "RD_LAST_REVIEW_DATE_GLOBAL", "Issuer Credit Rating", "Local Currency LT")</f>
        <v/>
      </c>
      <c r="R415" s="10" t="str">
        <f>_xll.SNL.Clients.Office.Excel.Functions.SPG(A415, "RD_CREDIT_RATING_DATE_GLOBAL", "Issuer Credit Rating", "Local Currency LT|0")</f>
        <v/>
      </c>
      <c r="S415" s="10" t="str">
        <f>_xll.SNL.Clients.Office.Excel.Functions.SPG(A415, "RD_CREDIT_WATCH_OUTLOOK_DATE_GLOBAL", "Issuer Credit Rating", "Local Currency LT|0")</f>
        <v/>
      </c>
    </row>
    <row r="416" spans="1:19">
      <c r="A416" s="12" t="s">
        <v>1449</v>
      </c>
      <c r="B416" s="10">
        <f>_xll.SNL.Clients.Office.Excel.Functions.SPG(A416,"SP_IPO_DATE")</f>
        <v>37567</v>
      </c>
      <c r="C416" s="5">
        <f>_xll.SNL.Clients.Office.Excel.Functions.SPG(A416, "SP_VOLUME_AVG_WEEKLY_TO_SHARES_OUT", , "1M")</f>
        <v>2.733714432117377</v>
      </c>
      <c r="D416" s="5">
        <f>_xll.SNL.Clients.Office.Excel.Functions.SPG(A416, "SP_VOLUME_AVG_WEEKLY_TO_SHARES_OUT", , "3M")</f>
        <v>3.1980726245040128</v>
      </c>
      <c r="E416" s="5">
        <f>_xll.SNL.Clients.Office.Excel.Functions.SPG(A416, "SP_VOLUME_AVG_DAILY_TO_1YR_AVG_DAILY", , "1M")</f>
        <v>97.83</v>
      </c>
      <c r="F416" s="5">
        <f>_xll.SNL.Clients.Office.Excel.Functions.SPG(A416, "SP_VOLUME_AVG_DAILY_TO_1YR_AVG_DAILY", , "3M")</f>
        <v>114.45</v>
      </c>
      <c r="G416" s="9" t="str">
        <f>_xll.SNL.Clients.Office.Excel.Functions.SPG(A416, "IQ_SECTOR")</f>
        <v>Financials</v>
      </c>
      <c r="H416" s="9" t="str">
        <f>_xll.SNL.Clients.Office.Excel.Functions.SPG(A416, "IQ_INDUSTRY_GROUP")</f>
        <v>Financial Services</v>
      </c>
      <c r="I416" s="9" t="str">
        <f>_xll.SNL.Clients.Office.Excel.Functions.SPG(A416, "IQ_INDUSTRY")</f>
        <v>Consumer Finance</v>
      </c>
      <c r="J416" s="9" t="str">
        <f>_xll.SNL.Clients.Office.Excel.Functions.SPG(A416, "IQ_PRIMARY_INDUSTRY")</f>
        <v>Consumer Finance</v>
      </c>
      <c r="K416" s="9" t="str">
        <f>_xll.SNL.Clients.Office.Excel.Functions.SPG(A416, "NAICS_CODE", "Primary")</f>
        <v>522291 - Consumer Lending</v>
      </c>
      <c r="L416" s="9" t="str">
        <f>_xll.SNL.Clients.Office.Excel.Functions.SPG(A416, "SP_TOPICTAG")</f>
        <v>Consumer Lending</v>
      </c>
      <c r="M416" s="5">
        <f>_xll.SNL.Clients.Office.Excel.Functions.SPG(A416, "SP_PCT_SHARES_OWNED_ALL_INSTITUTIONS")</f>
        <v>96.73</v>
      </c>
      <c r="N416" s="9" t="str">
        <f>_xll.SNL.Clients.Office.Excel.Functions.SPG(A416, "RD_CREDIT_RATING_GLOBAL", "Issuer Credit Rating", "Local Currency LT|0")</f>
        <v>BB</v>
      </c>
      <c r="O416" s="9" t="str">
        <f>_xll.SNL.Clients.Office.Excel.Functions.SPG(A416, "RD_CWOL_GLOBAL", "Issuer Credit Rating", "Local Currency LT|0")</f>
        <v>Stable</v>
      </c>
      <c r="P416" s="9" t="str">
        <f>_xll.SNL.Clients.Office.Excel.Functions.SPG(A416, "RD_RATING_ACTION_GLOBAL", "Issuer Credit Rating", "Local Currency LT|0")</f>
        <v>New Rating | CreditWatch/Outlook (06/14/2023)</v>
      </c>
      <c r="Q416" s="10">
        <f>_xll.SNL.Clients.Office.Excel.Functions.SPG(A416, "RD_LAST_REVIEW_DATE_GLOBAL", "Issuer Credit Rating", "Local Currency LT")</f>
        <v>45408</v>
      </c>
      <c r="R416" s="10">
        <f>_xll.SNL.Clients.Office.Excel.Functions.SPG(A416, "RD_CREDIT_RATING_DATE_GLOBAL", "Issuer Credit Rating", "Local Currency LT|0")</f>
        <v>45091</v>
      </c>
      <c r="S416" s="10">
        <f>_xll.SNL.Clients.Office.Excel.Functions.SPG(A416, "RD_CREDIT_WATCH_OUTLOOK_DATE_GLOBAL", "Issuer Credit Rating", "Local Currency LT|0")</f>
        <v>45091</v>
      </c>
    </row>
    <row r="417" spans="1:19">
      <c r="A417" s="12" t="s">
        <v>1450</v>
      </c>
      <c r="B417" s="10">
        <f>_xll.SNL.Clients.Office.Excel.Functions.SPG(A417,"SP_IPO_DATE")</f>
        <v>38397</v>
      </c>
      <c r="C417" s="5">
        <f>_xll.SNL.Clients.Office.Excel.Functions.SPG(A417, "SP_VOLUME_AVG_WEEKLY_TO_SHARES_OUT", , "1M")</f>
        <v>3.1558905339914283</v>
      </c>
      <c r="D417" s="5">
        <f>_xll.SNL.Clients.Office.Excel.Functions.SPG(A417, "SP_VOLUME_AVG_WEEKLY_TO_SHARES_OUT", , "3M")</f>
        <v>2.9784997583575801</v>
      </c>
      <c r="E417" s="5">
        <f>_xll.SNL.Clients.Office.Excel.Functions.SPG(A417, "SP_VOLUME_AVG_DAILY_TO_1YR_AVG_DAILY", , "1M")</f>
        <v>103.82</v>
      </c>
      <c r="F417" s="5">
        <f>_xll.SNL.Clients.Office.Excel.Functions.SPG(A417, "SP_VOLUME_AVG_DAILY_TO_1YR_AVG_DAILY", , "3M")</f>
        <v>97.98</v>
      </c>
      <c r="G417" s="9" t="str">
        <f>_xll.SNL.Clients.Office.Excel.Functions.SPG(A417, "IQ_SECTOR")</f>
        <v>Financials</v>
      </c>
      <c r="H417" s="9" t="str">
        <f>_xll.SNL.Clients.Office.Excel.Functions.SPG(A417, "IQ_INDUSTRY_GROUP")</f>
        <v>Banks</v>
      </c>
      <c r="I417" s="9" t="str">
        <f>_xll.SNL.Clients.Office.Excel.Functions.SPG(A417, "IQ_INDUSTRY")</f>
        <v>Banks</v>
      </c>
      <c r="J417" s="9" t="str">
        <f>_xll.SNL.Clients.Office.Excel.Functions.SPG(A417, "IQ_PRIMARY_INDUSTRY")</f>
        <v>Regional Banks</v>
      </c>
      <c r="K417" s="9" t="str">
        <f>_xll.SNL.Clients.Office.Excel.Functions.SPG(A417, "NAICS_CODE", "Primary")</f>
        <v>522110 - Commercial Banking</v>
      </c>
      <c r="L417" s="9" t="str">
        <f>_xll.SNL.Clients.Office.Excel.Functions.SPG(A417, "SP_TOPICTAG")</f>
        <v>Consumer Lending</v>
      </c>
      <c r="M417" s="5">
        <f>_xll.SNL.Clients.Office.Excel.Functions.SPG(A417, "SP_PCT_SHARES_OWNED_ALL_INSTITUTIONS")</f>
        <v>84.56</v>
      </c>
      <c r="N417" s="9" t="str">
        <f>_xll.SNL.Clients.Office.Excel.Functions.SPG(A417, "RD_CREDIT_RATING_GLOBAL", "Issuer Credit Rating", "Local Currency LT|0")</f>
        <v/>
      </c>
      <c r="O417" s="9" t="str">
        <f>_xll.SNL.Clients.Office.Excel.Functions.SPG(A417, "RD_CWOL_GLOBAL", "Issuer Credit Rating", "Local Currency LT|0")</f>
        <v/>
      </c>
      <c r="P417" s="9" t="str">
        <f>_xll.SNL.Clients.Office.Excel.Functions.SPG(A417, "RD_RATING_ACTION_GLOBAL", "Issuer Credit Rating", "Local Currency LT|0")</f>
        <v/>
      </c>
      <c r="Q417" s="10" t="str">
        <f>_xll.SNL.Clients.Office.Excel.Functions.SPG(A417, "RD_LAST_REVIEW_DATE_GLOBAL", "Issuer Credit Rating", "Local Currency LT")</f>
        <v/>
      </c>
      <c r="R417" s="10" t="str">
        <f>_xll.SNL.Clients.Office.Excel.Functions.SPG(A417, "RD_CREDIT_RATING_DATE_GLOBAL", "Issuer Credit Rating", "Local Currency LT|0")</f>
        <v/>
      </c>
      <c r="S417" s="10" t="str">
        <f>_xll.SNL.Clients.Office.Excel.Functions.SPG(A417, "RD_CREDIT_WATCH_OUTLOOK_DATE_GLOBAL", "Issuer Credit Rating", "Local Currency LT|0")</f>
        <v/>
      </c>
    </row>
    <row r="418" spans="1:19">
      <c r="A418" s="12" t="s">
        <v>1451</v>
      </c>
      <c r="B418" s="10">
        <f>_xll.SNL.Clients.Office.Excel.Functions.SPG(A418,"SP_IPO_DATE")</f>
        <v>41542</v>
      </c>
      <c r="C418" s="5">
        <f>_xll.SNL.Clients.Office.Excel.Functions.SPG(A418, "SP_VOLUME_AVG_WEEKLY_TO_SHARES_OUT", , "1M")</f>
        <v>7.5357165933299646</v>
      </c>
      <c r="D418" s="5">
        <f>_xll.SNL.Clients.Office.Excel.Functions.SPG(A418, "SP_VOLUME_AVG_WEEKLY_TO_SHARES_OUT", , "3M")</f>
        <v>6.1637317998629717</v>
      </c>
      <c r="E418" s="5">
        <f>_xll.SNL.Clients.Office.Excel.Functions.SPG(A418, "SP_VOLUME_AVG_DAILY_TO_1YR_AVG_DAILY", , "1M")</f>
        <v>102.95</v>
      </c>
      <c r="F418" s="5">
        <f>_xll.SNL.Clients.Office.Excel.Functions.SPG(A418, "SP_VOLUME_AVG_DAILY_TO_1YR_AVG_DAILY", , "3M")</f>
        <v>84.21</v>
      </c>
      <c r="G418" s="9" t="str">
        <f>_xll.SNL.Clients.Office.Excel.Functions.SPG(A418, "IQ_SECTOR")</f>
        <v>Health Care</v>
      </c>
      <c r="H418" s="9" t="str">
        <f>_xll.SNL.Clients.Office.Excel.Functions.SPG(A418, "IQ_INDUSTRY_GROUP")</f>
        <v>Health Care Equipment and Services</v>
      </c>
      <c r="I418" s="9" t="str">
        <f>_xll.SNL.Clients.Office.Excel.Functions.SPG(A418, "IQ_INDUSTRY")</f>
        <v>Health Care Providers and Services</v>
      </c>
      <c r="J418" s="9" t="str">
        <f>_xll.SNL.Clients.Office.Excel.Functions.SPG(A418, "IQ_PRIMARY_INDUSTRY")</f>
        <v>Health Care Services</v>
      </c>
      <c r="K418" s="9" t="str">
        <f>_xll.SNL.Clients.Office.Excel.Functions.SPG(A418, "NAICS_CODE", "Primary")</f>
        <v>62 - Health Care and Social Assistance</v>
      </c>
      <c r="L418" s="9" t="str">
        <f>_xll.SNL.Clients.Office.Excel.Functions.SPG(A418, "SP_TOPICTAG")</f>
        <v>Software Development; Data Integration; Outpatient Care; Data Protection; Process Automation; Artificial Intelligence</v>
      </c>
      <c r="M418" s="5">
        <f>_xll.SNL.Clients.Office.Excel.Functions.SPG(A418, "SP_PCT_SHARES_OWNED_ALL_INSTITUTIONS")</f>
        <v>87.64</v>
      </c>
      <c r="N418" s="9" t="str">
        <f>_xll.SNL.Clients.Office.Excel.Functions.SPG(A418, "RD_CREDIT_RATING_GLOBAL", "Issuer Credit Rating", "Local Currency LT|0")</f>
        <v/>
      </c>
      <c r="O418" s="9" t="str">
        <f>_xll.SNL.Clients.Office.Excel.Functions.SPG(A418, "RD_CWOL_GLOBAL", "Issuer Credit Rating", "Local Currency LT|0")</f>
        <v/>
      </c>
      <c r="P418" s="9" t="str">
        <f>_xll.SNL.Clients.Office.Excel.Functions.SPG(A418, "RD_RATING_ACTION_GLOBAL", "Issuer Credit Rating", "Local Currency LT|0")</f>
        <v/>
      </c>
      <c r="Q418" s="10" t="str">
        <f>_xll.SNL.Clients.Office.Excel.Functions.SPG(A418, "RD_LAST_REVIEW_DATE_GLOBAL", "Issuer Credit Rating", "Local Currency LT")</f>
        <v/>
      </c>
      <c r="R418" s="10" t="str">
        <f>_xll.SNL.Clients.Office.Excel.Functions.SPG(A418, "RD_CREDIT_RATING_DATE_GLOBAL", "Issuer Credit Rating", "Local Currency LT|0")</f>
        <v/>
      </c>
      <c r="S418" s="10" t="str">
        <f>_xll.SNL.Clients.Office.Excel.Functions.SPG(A418, "RD_CREDIT_WATCH_OUTLOOK_DATE_GLOBAL", "Issuer Credit Rating", "Local Currency LT|0")</f>
        <v/>
      </c>
    </row>
    <row r="419" spans="1:19">
      <c r="A419" s="12" t="s">
        <v>1452</v>
      </c>
      <c r="B419" s="10">
        <f>_xll.SNL.Clients.Office.Excel.Functions.SPG(A419,"SP_IPO_DATE")</f>
        <v>38394</v>
      </c>
      <c r="C419" s="5">
        <f>_xll.SNL.Clients.Office.Excel.Functions.SPG(A419, "SP_VOLUME_AVG_WEEKLY_TO_SHARES_OUT", , "1M")</f>
        <v>3.2200075236571033</v>
      </c>
      <c r="D419" s="5">
        <f>_xll.SNL.Clients.Office.Excel.Functions.SPG(A419, "SP_VOLUME_AVG_WEEKLY_TO_SHARES_OUT", , "3M")</f>
        <v>2.9742091729372837</v>
      </c>
      <c r="E419" s="5">
        <f>_xll.SNL.Clients.Office.Excel.Functions.SPG(A419, "SP_VOLUME_AVG_DAILY_TO_1YR_AVG_DAILY", , "1M")</f>
        <v>122.95</v>
      </c>
      <c r="F419" s="5">
        <f>_xll.SNL.Clients.Office.Excel.Functions.SPG(A419, "SP_VOLUME_AVG_DAILY_TO_1YR_AVG_DAILY", , "3M")</f>
        <v>113.57</v>
      </c>
      <c r="G419" s="9" t="str">
        <f>_xll.SNL.Clients.Office.Excel.Functions.SPG(A419, "IQ_SECTOR")</f>
        <v>Health Care</v>
      </c>
      <c r="H419" s="9" t="str">
        <f>_xll.SNL.Clients.Office.Excel.Functions.SPG(A419, "IQ_INDUSTRY_GROUP")</f>
        <v>Pharmaceuticals, Biotechnology and Life Sciences</v>
      </c>
      <c r="I419" s="9" t="str">
        <f>_xll.SNL.Clients.Office.Excel.Functions.SPG(A419, "IQ_INDUSTRY")</f>
        <v>Pharmaceuticals</v>
      </c>
      <c r="J419" s="9" t="str">
        <f>_xll.SNL.Clients.Office.Excel.Functions.SPG(A419, "IQ_PRIMARY_INDUSTRY")</f>
        <v>Pharmaceuticals</v>
      </c>
      <c r="K419" s="9" t="str">
        <f>_xll.SNL.Clients.Office.Excel.Functions.SPG(A419, "NAICS_CODE", "Primary")</f>
        <v>325412 - Pharmaceutical Preparation Manufacturing</v>
      </c>
      <c r="L419" s="9" t="str">
        <f>_xll.SNL.Clients.Office.Excel.Functions.SPG(A419, "SP_TOPICTAG")</f>
        <v>Health Diagnostics; Dentistry; Dermatology; Ear Nose &amp; Throat (ENT); Gastroenterology; Ophthalmology; Pain Management</v>
      </c>
      <c r="M419" s="5">
        <f>_xll.SNL.Clients.Office.Excel.Functions.SPG(A419, "SP_PCT_SHARES_OWNED_ALL_INSTITUTIONS")</f>
        <v>103.54</v>
      </c>
      <c r="N419" s="9" t="str">
        <f>_xll.SNL.Clients.Office.Excel.Functions.SPG(A419, "RD_CREDIT_RATING_GLOBAL", "Issuer Credit Rating", "Local Currency LT|0")</f>
        <v>BB</v>
      </c>
      <c r="O419" s="9" t="str">
        <f>_xll.SNL.Clients.Office.Excel.Functions.SPG(A419, "RD_CWOL_GLOBAL", "Issuer Credit Rating", "Local Currency LT|0")</f>
        <v>Stable</v>
      </c>
      <c r="P419" s="9" t="str">
        <f>_xll.SNL.Clients.Office.Excel.Functions.SPG(A419, "RD_RATING_ACTION_GLOBAL", "Issuer Credit Rating", "Local Currency LT|0")</f>
        <v>Upgrade | CreditWatch/Outlook (10/20/2023)</v>
      </c>
      <c r="Q419" s="10">
        <f>_xll.SNL.Clients.Office.Excel.Functions.SPG(A419, "RD_LAST_REVIEW_DATE_GLOBAL", "Issuer Credit Rating", "Local Currency LT")</f>
        <v>45681</v>
      </c>
      <c r="R419" s="10">
        <f>_xll.SNL.Clients.Office.Excel.Functions.SPG(A419, "RD_CREDIT_RATING_DATE_GLOBAL", "Issuer Credit Rating", "Local Currency LT|0")</f>
        <v>45219</v>
      </c>
      <c r="S419" s="10">
        <f>_xll.SNL.Clients.Office.Excel.Functions.SPG(A419, "RD_CREDIT_WATCH_OUTLOOK_DATE_GLOBAL", "Issuer Credit Rating", "Local Currency LT|0")</f>
        <v>45219</v>
      </c>
    </row>
    <row r="420" spans="1:19">
      <c r="A420" s="12" t="s">
        <v>1453</v>
      </c>
      <c r="B420" t="str">
        <f>_xll.SNL.Clients.Office.Excel.Functions.SPG(A420,"SP_IPO_DATE")</f>
        <v/>
      </c>
      <c r="C420" s="5">
        <f>_xll.SNL.Clients.Office.Excel.Functions.SPG(A420, "SP_VOLUME_AVG_WEEKLY_TO_SHARES_OUT", , "1M")</f>
        <v>3.922104736980442</v>
      </c>
      <c r="D420" s="5">
        <f>_xll.SNL.Clients.Office.Excel.Functions.SPG(A420, "SP_VOLUME_AVG_WEEKLY_TO_SHARES_OUT", , "3M")</f>
        <v>3.1603778763233392</v>
      </c>
      <c r="E420" s="5">
        <f>_xll.SNL.Clients.Office.Excel.Functions.SPG(A420, "SP_VOLUME_AVG_DAILY_TO_1YR_AVG_DAILY", , "1M")</f>
        <v>149.83000000000001</v>
      </c>
      <c r="F420" s="5">
        <f>_xll.SNL.Clients.Office.Excel.Functions.SPG(A420, "SP_VOLUME_AVG_DAILY_TO_1YR_AVG_DAILY", , "3M")</f>
        <v>120.73</v>
      </c>
      <c r="G420" s="9" t="str">
        <f>_xll.SNL.Clients.Office.Excel.Functions.SPG(A420, "IQ_SECTOR")</f>
        <v>Consumer Staples</v>
      </c>
      <c r="H420" s="9" t="str">
        <f>_xll.SNL.Clients.Office.Excel.Functions.SPG(A420, "IQ_INDUSTRY_GROUP")</f>
        <v>Consumer Staples Distribution and Retail</v>
      </c>
      <c r="I420" s="9" t="str">
        <f>_xll.SNL.Clients.Office.Excel.Functions.SPG(A420, "IQ_INDUSTRY")</f>
        <v>Consumer Staples Distribution and Retail</v>
      </c>
      <c r="J420" s="9" t="str">
        <f>_xll.SNL.Clients.Office.Excel.Functions.SPG(A420, "IQ_PRIMARY_INDUSTRY")</f>
        <v>Consumer Staples Merchandise Retail</v>
      </c>
      <c r="K420" s="9" t="str">
        <f>_xll.SNL.Clients.Office.Excel.Functions.SPG(A420, "NAICS_CODE", "Primary")</f>
        <v>455211 - Warehouse Clubs and Supercenters</v>
      </c>
      <c r="L420" s="9" t="str">
        <f>_xll.SNL.Clients.Office.Excel.Functions.SPG(A420, "SP_TOPICTAG")</f>
        <v>Fast-Moving Consumer Goods; Food Delivery; Lifestyle; Online Grocery</v>
      </c>
      <c r="M420" s="5">
        <f>_xll.SNL.Clients.Office.Excel.Functions.SPG(A420, "SP_PCT_SHARES_OWNED_ALL_INSTITUTIONS")</f>
        <v>93.9</v>
      </c>
      <c r="N420" s="9" t="str">
        <f>_xll.SNL.Clients.Office.Excel.Functions.SPG(A420, "RD_CREDIT_RATING_GLOBAL", "Issuer Credit Rating", "Local Currency LT|0")</f>
        <v/>
      </c>
      <c r="O420" s="9" t="str">
        <f>_xll.SNL.Clients.Office.Excel.Functions.SPG(A420, "RD_CWOL_GLOBAL", "Issuer Credit Rating", "Local Currency LT|0")</f>
        <v/>
      </c>
      <c r="P420" s="9" t="str">
        <f>_xll.SNL.Clients.Office.Excel.Functions.SPG(A420, "RD_RATING_ACTION_GLOBAL", "Issuer Credit Rating", "Local Currency LT|0")</f>
        <v/>
      </c>
      <c r="Q420" s="10" t="str">
        <f>_xll.SNL.Clients.Office.Excel.Functions.SPG(A420, "RD_LAST_REVIEW_DATE_GLOBAL", "Issuer Credit Rating", "Local Currency LT")</f>
        <v/>
      </c>
      <c r="R420" s="10" t="str">
        <f>_xll.SNL.Clients.Office.Excel.Functions.SPG(A420, "RD_CREDIT_RATING_DATE_GLOBAL", "Issuer Credit Rating", "Local Currency LT|0")</f>
        <v/>
      </c>
      <c r="S420" s="10" t="str">
        <f>_xll.SNL.Clients.Office.Excel.Functions.SPG(A420, "RD_CREDIT_WATCH_OUTLOOK_DATE_GLOBAL", "Issuer Credit Rating", "Local Currency LT|0")</f>
        <v/>
      </c>
    </row>
    <row r="421" spans="1:19">
      <c r="A421" s="12" t="s">
        <v>1454</v>
      </c>
      <c r="B421" s="10">
        <f>_xll.SNL.Clients.Office.Excel.Functions.SPG(A421,"SP_IPO_DATE")</f>
        <v>44314</v>
      </c>
      <c r="C421" s="5">
        <f>_xll.SNL.Clients.Office.Excel.Functions.SPG(A421, "SP_VOLUME_AVG_WEEKLY_TO_SHARES_OUT", , "1M")</f>
        <v>2.3815653700624582</v>
      </c>
      <c r="D421" s="5">
        <f>_xll.SNL.Clients.Office.Excel.Functions.SPG(A421, "SP_VOLUME_AVG_WEEKLY_TO_SHARES_OUT", , "3M")</f>
        <v>2.5039344952235294</v>
      </c>
      <c r="E421" s="5">
        <f>_xll.SNL.Clients.Office.Excel.Functions.SPG(A421, "SP_VOLUME_AVG_DAILY_TO_1YR_AVG_DAILY", , "1M")</f>
        <v>73.02</v>
      </c>
      <c r="F421" s="5">
        <f>_xll.SNL.Clients.Office.Excel.Functions.SPG(A421, "SP_VOLUME_AVG_DAILY_TO_1YR_AVG_DAILY", , "3M")</f>
        <v>76.77</v>
      </c>
      <c r="G421" s="9" t="str">
        <f>_xll.SNL.Clients.Office.Excel.Functions.SPG(A421, "IQ_SECTOR")</f>
        <v>Health Care</v>
      </c>
      <c r="H421" s="9" t="str">
        <f>_xll.SNL.Clients.Office.Excel.Functions.SPG(A421, "IQ_INDUSTRY_GROUP")</f>
        <v>Health Care Equipment and Services</v>
      </c>
      <c r="I421" s="9" t="str">
        <f>_xll.SNL.Clients.Office.Excel.Functions.SPG(A421, "IQ_INDUSTRY")</f>
        <v>Health Care Providers and Services</v>
      </c>
      <c r="J421" s="9" t="str">
        <f>_xll.SNL.Clients.Office.Excel.Functions.SPG(A421, "IQ_PRIMARY_INDUSTRY")</f>
        <v>Health Care Services</v>
      </c>
      <c r="K421" s="9" t="str">
        <f>_xll.SNL.Clients.Office.Excel.Functions.SPG(A421, "NAICS_CODE", "Primary")</f>
        <v>621491 - HMO Medical Centers</v>
      </c>
      <c r="L421" s="9" t="str">
        <f>_xll.SNL.Clients.Office.Excel.Functions.SPG(A421, "SP_TOPICTAG")</f>
        <v>Data Integration; Health Diagnostics; MHealth; Process Automation; Chronic Diseases</v>
      </c>
      <c r="M421" s="5">
        <f>_xll.SNL.Clients.Office.Excel.Functions.SPG(A421, "SP_PCT_SHARES_OWNED_ALL_INSTITUTIONS")</f>
        <v>94.86</v>
      </c>
      <c r="N421" s="9" t="str">
        <f>_xll.SNL.Clients.Office.Excel.Functions.SPG(A421, "RD_CREDIT_RATING_GLOBAL", "Issuer Credit Rating", "Local Currency LT|0")</f>
        <v/>
      </c>
      <c r="O421" s="9" t="str">
        <f>_xll.SNL.Clients.Office.Excel.Functions.SPG(A421, "RD_CWOL_GLOBAL", "Issuer Credit Rating", "Local Currency LT|0")</f>
        <v/>
      </c>
      <c r="P421" s="9" t="str">
        <f>_xll.SNL.Clients.Office.Excel.Functions.SPG(A421, "RD_RATING_ACTION_GLOBAL", "Issuer Credit Rating", "Local Currency LT|0")</f>
        <v/>
      </c>
      <c r="Q421" s="10" t="str">
        <f>_xll.SNL.Clients.Office.Excel.Functions.SPG(A421, "RD_LAST_REVIEW_DATE_GLOBAL", "Issuer Credit Rating", "Local Currency LT")</f>
        <v/>
      </c>
      <c r="R421" s="10" t="str">
        <f>_xll.SNL.Clients.Office.Excel.Functions.SPG(A421, "RD_CREDIT_RATING_DATE_GLOBAL", "Issuer Credit Rating", "Local Currency LT|0")</f>
        <v/>
      </c>
      <c r="S421" s="10" t="str">
        <f>_xll.SNL.Clients.Office.Excel.Functions.SPG(A421, "RD_CREDIT_WATCH_OUTLOOK_DATE_GLOBAL", "Issuer Credit Rating", "Local Currency LT|0")</f>
        <v/>
      </c>
    </row>
    <row r="422" spans="1:19">
      <c r="A422" s="12" t="s">
        <v>1455</v>
      </c>
      <c r="B422" s="10">
        <f>_xll.SNL.Clients.Office.Excel.Functions.SPG(A422,"SP_IPO_DATE")</f>
        <v>33485</v>
      </c>
      <c r="C422" s="5">
        <f>_xll.SNL.Clients.Office.Excel.Functions.SPG(A422, "SP_VOLUME_AVG_WEEKLY_TO_SHARES_OUT", , "1M")</f>
        <v>1.6105709817000879</v>
      </c>
      <c r="D422" s="5">
        <f>_xll.SNL.Clients.Office.Excel.Functions.SPG(A422, "SP_VOLUME_AVG_WEEKLY_TO_SHARES_OUT", , "3M")</f>
        <v>2.1562994192839327</v>
      </c>
      <c r="E422" s="5">
        <f>_xll.SNL.Clients.Office.Excel.Functions.SPG(A422, "SP_VOLUME_AVG_DAILY_TO_1YR_AVG_DAILY", , "1M")</f>
        <v>60.65</v>
      </c>
      <c r="F422" s="5">
        <f>_xll.SNL.Clients.Office.Excel.Functions.SPG(A422, "SP_VOLUME_AVG_DAILY_TO_1YR_AVG_DAILY", , "3M")</f>
        <v>81.2</v>
      </c>
      <c r="G422" s="9" t="str">
        <f>_xll.SNL.Clients.Office.Excel.Functions.SPG(A422, "IQ_SECTOR")</f>
        <v>Financials</v>
      </c>
      <c r="H422" s="9" t="str">
        <f>_xll.SNL.Clients.Office.Excel.Functions.SPG(A422, "IQ_INDUSTRY_GROUP")</f>
        <v>Insurance</v>
      </c>
      <c r="I422" s="9" t="str">
        <f>_xll.SNL.Clients.Office.Excel.Functions.SPG(A422, "IQ_INDUSTRY")</f>
        <v>Insurance</v>
      </c>
      <c r="J422" s="9" t="str">
        <f>_xll.SNL.Clients.Office.Excel.Functions.SPG(A422, "IQ_PRIMARY_INDUSTRY")</f>
        <v>Property and Casualty Insurance</v>
      </c>
      <c r="K422" s="9" t="str">
        <f>_xll.SNL.Clients.Office.Excel.Functions.SPG(A422, "NAICS_CODE", "Primary")</f>
        <v>524126 - Direct Property and Casualty Insurance Carriers</v>
      </c>
      <c r="L422" s="9" t="str">
        <f>_xll.SNL.Clients.Office.Excel.Functions.SPG(A422, "SP_TOPICTAG")</f>
        <v>Employee Benefits</v>
      </c>
      <c r="M422" s="5">
        <f>_xll.SNL.Clients.Office.Excel.Functions.SPG(A422, "SP_PCT_SHARES_OWNED_ALL_INSTITUTIONS")</f>
        <v>84.82</v>
      </c>
      <c r="N422" s="9" t="str">
        <f>_xll.SNL.Clients.Office.Excel.Functions.SPG(A422, "RD_CREDIT_RATING_GLOBAL", "Issuer Credit Rating", "Local Currency LT|0")</f>
        <v>NR</v>
      </c>
      <c r="O422" s="9" t="str">
        <f>_xll.SNL.Clients.Office.Excel.Functions.SPG(A422, "RD_CWOL_GLOBAL", "Issuer Credit Rating", "Local Currency LT|0")</f>
        <v>NR</v>
      </c>
      <c r="P422" s="9" t="str">
        <f>_xll.SNL.Clients.Office.Excel.Functions.SPG(A422, "RD_RATING_ACTION_GLOBAL", "Issuer Credit Rating", "Local Currency LT|0")</f>
        <v>Not Rated | CreditWatch/Outlook (12/08/2023)</v>
      </c>
      <c r="Q422" s="10">
        <f>_xll.SNL.Clients.Office.Excel.Functions.SPG(A422, "RD_LAST_REVIEW_DATE_GLOBAL", "Issuer Credit Rating", "Local Currency LT")</f>
        <v>45268</v>
      </c>
      <c r="R422" s="10">
        <f>_xll.SNL.Clients.Office.Excel.Functions.SPG(A422, "RD_CREDIT_RATING_DATE_GLOBAL", "Issuer Credit Rating", "Local Currency LT|0")</f>
        <v>45268</v>
      </c>
      <c r="S422" s="10">
        <f>_xll.SNL.Clients.Office.Excel.Functions.SPG(A422, "RD_CREDIT_WATCH_OUTLOOK_DATE_GLOBAL", "Issuer Credit Rating", "Local Currency LT|0")</f>
        <v>45268</v>
      </c>
    </row>
    <row r="423" spans="1:19">
      <c r="A423" s="12" t="s">
        <v>1456</v>
      </c>
      <c r="B423" t="str">
        <f>_xll.SNL.Clients.Office.Excel.Functions.SPG(A423,"SP_IPO_DATE")</f>
        <v/>
      </c>
      <c r="C423" s="5">
        <f>_xll.SNL.Clients.Office.Excel.Functions.SPG(A423, "SP_VOLUME_AVG_WEEKLY_TO_SHARES_OUT", , "1M")</f>
        <v>3.8034000023057928</v>
      </c>
      <c r="D423" s="5">
        <f>_xll.SNL.Clients.Office.Excel.Functions.SPG(A423, "SP_VOLUME_AVG_WEEKLY_TO_SHARES_OUT", , "3M")</f>
        <v>4.280966841004493</v>
      </c>
      <c r="E423" s="5">
        <f>_xll.SNL.Clients.Office.Excel.Functions.SPG(A423, "SP_VOLUME_AVG_DAILY_TO_1YR_AVG_DAILY", , "1M")</f>
        <v>77.709999999999994</v>
      </c>
      <c r="F423" s="5">
        <f>_xll.SNL.Clients.Office.Excel.Functions.SPG(A423, "SP_VOLUME_AVG_DAILY_TO_1YR_AVG_DAILY", , "3M")</f>
        <v>87.47</v>
      </c>
      <c r="G423" s="9" t="str">
        <f>_xll.SNL.Clients.Office.Excel.Functions.SPG(A423, "IQ_SECTOR")</f>
        <v>Financials</v>
      </c>
      <c r="H423" s="9" t="str">
        <f>_xll.SNL.Clients.Office.Excel.Functions.SPG(A423, "IQ_INDUSTRY_GROUP")</f>
        <v>Financial Services</v>
      </c>
      <c r="I423" s="9" t="str">
        <f>_xll.SNL.Clients.Office.Excel.Functions.SPG(A423, "IQ_INDUSTRY")</f>
        <v>Consumer Finance</v>
      </c>
      <c r="J423" s="9" t="str">
        <f>_xll.SNL.Clients.Office.Excel.Functions.SPG(A423, "IQ_PRIMARY_INDUSTRY")</f>
        <v>Consumer Finance</v>
      </c>
      <c r="K423" s="9" t="str">
        <f>_xll.SNL.Clients.Office.Excel.Functions.SPG(A423, "NAICS_CODE", "Primary")</f>
        <v>522291 - Consumer Lending</v>
      </c>
      <c r="L423" s="9" t="str">
        <f>_xll.SNL.Clients.Office.Excel.Functions.SPG(A423, "SP_TOPICTAG")</f>
        <v>Fintech; Online Payments; Buy Now Pay Later (BNPL)</v>
      </c>
      <c r="M423" s="5">
        <f>_xll.SNL.Clients.Office.Excel.Functions.SPG(A423, "SP_PCT_SHARES_OWNED_ALL_INSTITUTIONS")</f>
        <v>99.31</v>
      </c>
      <c r="N423" s="9" t="str">
        <f>_xll.SNL.Clients.Office.Excel.Functions.SPG(A423, "RD_CREDIT_RATING_GLOBAL", "Issuer Credit Rating", "Local Currency LT|0")</f>
        <v>BB-</v>
      </c>
      <c r="O423" s="9" t="str">
        <f>_xll.SNL.Clients.Office.Excel.Functions.SPG(A423, "RD_CWOL_GLOBAL", "Issuer Credit Rating", "Local Currency LT|0")</f>
        <v>Stable</v>
      </c>
      <c r="P423" s="9" t="str">
        <f>_xll.SNL.Clients.Office.Excel.Functions.SPG(A423, "RD_RATING_ACTION_GLOBAL", "Issuer Credit Rating", "Local Currency LT|0")</f>
        <v>New Rating | CreditWatch/Outlook (11/08/2021)</v>
      </c>
      <c r="Q423" s="10">
        <f>_xll.SNL.Clients.Office.Excel.Functions.SPG(A423, "RD_LAST_REVIEW_DATE_GLOBAL", "Issuer Credit Rating", "Local Currency LT")</f>
        <v>45541</v>
      </c>
      <c r="R423" s="10">
        <f>_xll.SNL.Clients.Office.Excel.Functions.SPG(A423, "RD_CREDIT_RATING_DATE_GLOBAL", "Issuer Credit Rating", "Local Currency LT|0")</f>
        <v>44508</v>
      </c>
      <c r="S423" s="10">
        <f>_xll.SNL.Clients.Office.Excel.Functions.SPG(A423, "RD_CREDIT_WATCH_OUTLOOK_DATE_GLOBAL", "Issuer Credit Rating", "Local Currency LT|0")</f>
        <v>44508</v>
      </c>
    </row>
    <row r="424" spans="1:19">
      <c r="A424" s="12" t="s">
        <v>1457</v>
      </c>
      <c r="B424" t="str">
        <f>_xll.SNL.Clients.Office.Excel.Functions.SPG(A424,"SP_IPO_DATE")</f>
        <v/>
      </c>
      <c r="C424" s="5">
        <f>_xll.SNL.Clients.Office.Excel.Functions.SPG(A424, "SP_VOLUME_AVG_WEEKLY_TO_SHARES_OUT", , "1M")</f>
        <v>10.506781175654821</v>
      </c>
      <c r="D424" s="5">
        <f>_xll.SNL.Clients.Office.Excel.Functions.SPG(A424, "SP_VOLUME_AVG_WEEKLY_TO_SHARES_OUT", , "3M")</f>
        <v>7.1102518222484212</v>
      </c>
      <c r="E424" s="5">
        <f>_xll.SNL.Clients.Office.Excel.Functions.SPG(A424, "SP_VOLUME_AVG_DAILY_TO_1YR_AVG_DAILY", , "1M")</f>
        <v>167.89</v>
      </c>
      <c r="F424" s="5">
        <f>_xll.SNL.Clients.Office.Excel.Functions.SPG(A424, "SP_VOLUME_AVG_DAILY_TO_1YR_AVG_DAILY", , "3M")</f>
        <v>113.62</v>
      </c>
      <c r="G424" s="9" t="str">
        <f>_xll.SNL.Clients.Office.Excel.Functions.SPG(A424, "IQ_SECTOR")</f>
        <v>Information Technology</v>
      </c>
      <c r="H424" s="9" t="str">
        <f>_xll.SNL.Clients.Office.Excel.Functions.SPG(A424, "IQ_INDUSTRY_GROUP")</f>
        <v>Software and Services</v>
      </c>
      <c r="I424" s="9" t="str">
        <f>_xll.SNL.Clients.Office.Excel.Functions.SPG(A424, "IQ_INDUSTRY")</f>
        <v>Software</v>
      </c>
      <c r="J424" s="9" t="str">
        <f>_xll.SNL.Clients.Office.Excel.Functions.SPG(A424, "IQ_PRIMARY_INDUSTRY")</f>
        <v>Systems Software</v>
      </c>
      <c r="K424" s="9" t="str">
        <f>_xll.SNL.Clients.Office.Excel.Functions.SPG(A424, "NAICS_CODE", "Primary")</f>
        <v>513210 - Software Publishers</v>
      </c>
      <c r="L424" s="9" t="str">
        <f>_xll.SNL.Clients.Office.Excel.Functions.SPG(A424, "SP_TOPICTAG")</f>
        <v>Software Development; Data Integration; Machine Learning; Data Protection; Cloud Security; Process Automation; Artificial Intelligence</v>
      </c>
      <c r="M424" s="5">
        <f>_xll.SNL.Clients.Office.Excel.Functions.SPG(A424, "SP_PCT_SHARES_OWNED_ALL_INSTITUTIONS")</f>
        <v>114.98</v>
      </c>
      <c r="N424" s="9" t="str">
        <f>_xll.SNL.Clients.Office.Excel.Functions.SPG(A424, "RD_CREDIT_RATING_GLOBAL", "Issuer Credit Rating", "Local Currency LT|0")</f>
        <v/>
      </c>
      <c r="O424" s="9" t="str">
        <f>_xll.SNL.Clients.Office.Excel.Functions.SPG(A424, "RD_CWOL_GLOBAL", "Issuer Credit Rating", "Local Currency LT|0")</f>
        <v/>
      </c>
      <c r="P424" s="9" t="str">
        <f>_xll.SNL.Clients.Office.Excel.Functions.SPG(A424, "RD_RATING_ACTION_GLOBAL", "Issuer Credit Rating", "Local Currency LT|0")</f>
        <v/>
      </c>
      <c r="Q424" s="10" t="str">
        <f>_xll.SNL.Clients.Office.Excel.Functions.SPG(A424, "RD_LAST_REVIEW_DATE_GLOBAL", "Issuer Credit Rating", "Local Currency LT")</f>
        <v/>
      </c>
      <c r="R424" s="10" t="str">
        <f>_xll.SNL.Clients.Office.Excel.Functions.SPG(A424, "RD_CREDIT_RATING_DATE_GLOBAL", "Issuer Credit Rating", "Local Currency LT|0")</f>
        <v/>
      </c>
      <c r="S424" s="10" t="str">
        <f>_xll.SNL.Clients.Office.Excel.Functions.SPG(A424, "RD_CREDIT_WATCH_OUTLOOK_DATE_GLOBAL", "Issuer Credit Rating", "Local Currency LT|0")</f>
        <v/>
      </c>
    </row>
    <row r="425" spans="1:19">
      <c r="A425" s="12" t="s">
        <v>1458</v>
      </c>
      <c r="B425" s="10">
        <f>_xll.SNL.Clients.Office.Excel.Functions.SPG(A425,"SP_IPO_DATE")</f>
        <v>43762</v>
      </c>
      <c r="C425" s="5">
        <f>_xll.SNL.Clients.Office.Excel.Functions.SPG(A425, "SP_VOLUME_AVG_WEEKLY_TO_SHARES_OUT", , "1M")</f>
        <v>11.474384854110848</v>
      </c>
      <c r="D425" s="5">
        <f>_xll.SNL.Clients.Office.Excel.Functions.SPG(A425, "SP_VOLUME_AVG_WEEKLY_TO_SHARES_OUT", , "3M")</f>
        <v>11.049385695590288</v>
      </c>
      <c r="E425" s="5">
        <f>_xll.SNL.Clients.Office.Excel.Functions.SPG(A425, "SP_VOLUME_AVG_DAILY_TO_1YR_AVG_DAILY", , "1M")</f>
        <v>123.49</v>
      </c>
      <c r="F425" s="5">
        <f>_xll.SNL.Clients.Office.Excel.Functions.SPG(A425, "SP_VOLUME_AVG_DAILY_TO_1YR_AVG_DAILY", , "3M")</f>
        <v>118.92</v>
      </c>
      <c r="G425" s="9" t="str">
        <f>_xll.SNL.Clients.Office.Excel.Functions.SPG(A425, "IQ_SECTOR")</f>
        <v>Health Care</v>
      </c>
      <c r="H425" s="9" t="str">
        <f>_xll.SNL.Clients.Office.Excel.Functions.SPG(A425, "IQ_INDUSTRY_GROUP")</f>
        <v>Health Care Equipment and Services</v>
      </c>
      <c r="I425" s="9" t="str">
        <f>_xll.SNL.Clients.Office.Excel.Functions.SPG(A425, "IQ_INDUSTRY")</f>
        <v>Health Care Providers and Services</v>
      </c>
      <c r="J425" s="9" t="str">
        <f>_xll.SNL.Clients.Office.Excel.Functions.SPG(A425, "IQ_PRIMARY_INDUSTRY")</f>
        <v>Managed Health Care</v>
      </c>
      <c r="K425" s="9" t="str">
        <f>_xll.SNL.Clients.Office.Excel.Functions.SPG(A425, "NAICS_CODE", "Primary")</f>
        <v>6214 - Outpatient Care Centers</v>
      </c>
      <c r="L425" s="9" t="str">
        <f>_xll.SNL.Clients.Office.Excel.Functions.SPG(A425, "SP_TOPICTAG")</f>
        <v>Health Diagnostics; MHealth; Fertility; Employee Benefits; Reproductive Health</v>
      </c>
      <c r="M425" s="5">
        <f>_xll.SNL.Clients.Office.Excel.Functions.SPG(A425, "SP_PCT_SHARES_OWNED_ALL_INSTITUTIONS")</f>
        <v>90.76</v>
      </c>
      <c r="N425" s="9" t="str">
        <f>_xll.SNL.Clients.Office.Excel.Functions.SPG(A425, "RD_CREDIT_RATING_GLOBAL", "Issuer Credit Rating", "Local Currency LT|0")</f>
        <v/>
      </c>
      <c r="O425" s="9" t="str">
        <f>_xll.SNL.Clients.Office.Excel.Functions.SPG(A425, "RD_CWOL_GLOBAL", "Issuer Credit Rating", "Local Currency LT|0")</f>
        <v/>
      </c>
      <c r="P425" s="9" t="str">
        <f>_xll.SNL.Clients.Office.Excel.Functions.SPG(A425, "RD_RATING_ACTION_GLOBAL", "Issuer Credit Rating", "Local Currency LT|0")</f>
        <v/>
      </c>
      <c r="Q425" s="10" t="str">
        <f>_xll.SNL.Clients.Office.Excel.Functions.SPG(A425, "RD_LAST_REVIEW_DATE_GLOBAL", "Issuer Credit Rating", "Local Currency LT")</f>
        <v/>
      </c>
      <c r="R425" s="10" t="str">
        <f>_xll.SNL.Clients.Office.Excel.Functions.SPG(A425, "RD_CREDIT_RATING_DATE_GLOBAL", "Issuer Credit Rating", "Local Currency LT|0")</f>
        <v/>
      </c>
      <c r="S425" s="10" t="str">
        <f>_xll.SNL.Clients.Office.Excel.Functions.SPG(A425, "RD_CREDIT_WATCH_OUTLOOK_DATE_GLOBAL", "Issuer Credit Rating", "Local Currency LT|0")</f>
        <v/>
      </c>
    </row>
    <row r="426" spans="1:19">
      <c r="A426" s="12" t="s">
        <v>1459</v>
      </c>
      <c r="B426" s="10">
        <f>_xll.SNL.Clients.Office.Excel.Functions.SPG(A426,"SP_IPO_DATE")</f>
        <v>42810</v>
      </c>
      <c r="C426" s="5">
        <f>_xll.SNL.Clients.Office.Excel.Functions.SPG(A426, "SP_VOLUME_AVG_WEEKLY_TO_SHARES_OUT", , "1M")</f>
        <v>7.009135606135156</v>
      </c>
      <c r="D426" s="5">
        <f>_xll.SNL.Clients.Office.Excel.Functions.SPG(A426, "SP_VOLUME_AVG_WEEKLY_TO_SHARES_OUT", , "3M")</f>
        <v>8.0815386228771562</v>
      </c>
      <c r="E426" s="5">
        <f>_xll.SNL.Clients.Office.Excel.Functions.SPG(A426, "SP_VOLUME_AVG_DAILY_TO_1YR_AVG_DAILY", , "1M")</f>
        <v>95.43</v>
      </c>
      <c r="F426" s="5">
        <f>_xll.SNL.Clients.Office.Excel.Functions.SPG(A426, "SP_VOLUME_AVG_DAILY_TO_1YR_AVG_DAILY", , "3M")</f>
        <v>110.03</v>
      </c>
      <c r="G426" s="9" t="str">
        <f>_xll.SNL.Clients.Office.Excel.Functions.SPG(A426, "IQ_SECTOR")</f>
        <v>Energy</v>
      </c>
      <c r="H426" s="9" t="str">
        <f>_xll.SNL.Clients.Office.Excel.Functions.SPG(A426, "IQ_INDUSTRY_GROUP")</f>
        <v>Energy</v>
      </c>
      <c r="I426" s="9" t="str">
        <f>_xll.SNL.Clients.Office.Excel.Functions.SPG(A426, "IQ_INDUSTRY")</f>
        <v>Energy Equipment and Services</v>
      </c>
      <c r="J426" s="9" t="str">
        <f>_xll.SNL.Clients.Office.Excel.Functions.SPG(A426, "IQ_PRIMARY_INDUSTRY")</f>
        <v>Oil and Gas Equipment and Services</v>
      </c>
      <c r="K426" s="9" t="str">
        <f>_xll.SNL.Clients.Office.Excel.Functions.SPG(A426, "NAICS_CODE", "Primary")</f>
        <v>213112 - Support Activities for Oil and Gas Operations</v>
      </c>
      <c r="L426" s="9" t="str">
        <f>_xll.SNL.Clients.Office.Excel.Functions.SPG(A426, "SP_TOPICTAG")</f>
        <v>Environmental Engineering</v>
      </c>
      <c r="M426" s="5">
        <f>_xll.SNL.Clients.Office.Excel.Functions.SPG(A426, "SP_PCT_SHARES_OWNED_ALL_INSTITUTIONS")</f>
        <v>78.209999999999994</v>
      </c>
      <c r="N426" s="9" t="str">
        <f>_xll.SNL.Clients.Office.Excel.Functions.SPG(A426, "RD_CREDIT_RATING_GLOBAL", "Issuer Credit Rating", "Local Currency LT|0")</f>
        <v/>
      </c>
      <c r="O426" s="9" t="str">
        <f>_xll.SNL.Clients.Office.Excel.Functions.SPG(A426, "RD_CWOL_GLOBAL", "Issuer Credit Rating", "Local Currency LT|0")</f>
        <v/>
      </c>
      <c r="P426" s="9" t="str">
        <f>_xll.SNL.Clients.Office.Excel.Functions.SPG(A426, "RD_RATING_ACTION_GLOBAL", "Issuer Credit Rating", "Local Currency LT|0")</f>
        <v/>
      </c>
      <c r="Q426" s="10" t="str">
        <f>_xll.SNL.Clients.Office.Excel.Functions.SPG(A426, "RD_LAST_REVIEW_DATE_GLOBAL", "Issuer Credit Rating", "Local Currency LT")</f>
        <v/>
      </c>
      <c r="R426" s="10" t="str">
        <f>_xll.SNL.Clients.Office.Excel.Functions.SPG(A426, "RD_CREDIT_RATING_DATE_GLOBAL", "Issuer Credit Rating", "Local Currency LT|0")</f>
        <v/>
      </c>
      <c r="S426" s="10" t="str">
        <f>_xll.SNL.Clients.Office.Excel.Functions.SPG(A426, "RD_CREDIT_WATCH_OUTLOOK_DATE_GLOBAL", "Issuer Credit Rating", "Local Currency LT|0")</f>
        <v/>
      </c>
    </row>
    <row r="427" spans="1:19">
      <c r="A427" s="12" t="s">
        <v>1460</v>
      </c>
      <c r="B427" s="10">
        <f>_xll.SNL.Clients.Office.Excel.Functions.SPG(A427,"SP_IPO_DATE")</f>
        <v>42592</v>
      </c>
      <c r="C427" s="5">
        <f>_xll.SNL.Clients.Office.Excel.Functions.SPG(A427, "SP_VOLUME_AVG_WEEKLY_TO_SHARES_OUT", , "1M")</f>
        <v>4.5069411856072445</v>
      </c>
      <c r="D427" s="5">
        <f>_xll.SNL.Clients.Office.Excel.Functions.SPG(A427, "SP_VOLUME_AVG_WEEKLY_TO_SHARES_OUT", , "3M")</f>
        <v>5.7488625631162602</v>
      </c>
      <c r="E427" s="5">
        <f>_xll.SNL.Clients.Office.Excel.Functions.SPG(A427, "SP_VOLUME_AVG_DAILY_TO_1YR_AVG_DAILY", , "1M")</f>
        <v>76.62</v>
      </c>
      <c r="F427" s="5">
        <f>_xll.SNL.Clients.Office.Excel.Functions.SPG(A427, "SP_VOLUME_AVG_DAILY_TO_1YR_AVG_DAILY", , "3M")</f>
        <v>97.73</v>
      </c>
      <c r="G427" s="9" t="str">
        <f>_xll.SNL.Clients.Office.Excel.Functions.SPG(A427, "IQ_SECTOR")</f>
        <v>Health Care</v>
      </c>
      <c r="H427" s="9" t="str">
        <f>_xll.SNL.Clients.Office.Excel.Functions.SPG(A427, "IQ_INDUSTRY_GROUP")</f>
        <v>Pharmaceuticals, Biotechnology and Life Sciences</v>
      </c>
      <c r="I427" s="9" t="str">
        <f>_xll.SNL.Clients.Office.Excel.Functions.SPG(A427, "IQ_INDUSTRY")</f>
        <v>Biotechnology</v>
      </c>
      <c r="J427" s="9" t="str">
        <f>_xll.SNL.Clients.Office.Excel.Functions.SPG(A427, "IQ_PRIMARY_INDUSTRY")</f>
        <v>Biotechnology</v>
      </c>
      <c r="K427" s="9" t="str">
        <f>_xll.SNL.Clients.Office.Excel.Functions.SPG(A427, "NAICS_CODE", "Primary")</f>
        <v>325414 - Biological Product (except Diagnostic) Manufacturing</v>
      </c>
      <c r="L427" s="9" t="str">
        <f>_xll.SNL.Clients.Office.Excel.Functions.SPG(A427, "SP_TOPICTAG")</f>
        <v>Chronic Diseases; Gastroenterology; Hematology; Immunology; Inflammation</v>
      </c>
      <c r="M427" s="5">
        <f>_xll.SNL.Clients.Office.Excel.Functions.SPG(A427, "SP_PCT_SHARES_OWNED_ALL_INSTITUTIONS")</f>
        <v>86</v>
      </c>
      <c r="N427" s="9" t="str">
        <f>_xll.SNL.Clients.Office.Excel.Functions.SPG(A427, "RD_CREDIT_RATING_GLOBAL", "Issuer Credit Rating", "Local Currency LT|0")</f>
        <v/>
      </c>
      <c r="O427" s="9" t="str">
        <f>_xll.SNL.Clients.Office.Excel.Functions.SPG(A427, "RD_CWOL_GLOBAL", "Issuer Credit Rating", "Local Currency LT|0")</f>
        <v/>
      </c>
      <c r="P427" s="9" t="str">
        <f>_xll.SNL.Clients.Office.Excel.Functions.SPG(A427, "RD_RATING_ACTION_GLOBAL", "Issuer Credit Rating", "Local Currency LT|0")</f>
        <v/>
      </c>
      <c r="Q427" s="10" t="str">
        <f>_xll.SNL.Clients.Office.Excel.Functions.SPG(A427, "RD_LAST_REVIEW_DATE_GLOBAL", "Issuer Credit Rating", "Local Currency LT")</f>
        <v/>
      </c>
      <c r="R427" s="10" t="str">
        <f>_xll.SNL.Clients.Office.Excel.Functions.SPG(A427, "RD_CREDIT_RATING_DATE_GLOBAL", "Issuer Credit Rating", "Local Currency LT|0")</f>
        <v/>
      </c>
      <c r="S427" s="10" t="str">
        <f>_xll.SNL.Clients.Office.Excel.Functions.SPG(A427, "RD_CREDIT_WATCH_OUTLOOK_DATE_GLOBAL", "Issuer Credit Rating", "Local Currency LT|0")</f>
        <v/>
      </c>
    </row>
    <row r="428" spans="1:19">
      <c r="A428" s="12" t="s">
        <v>1461</v>
      </c>
      <c r="B428" s="10">
        <f>_xll.SNL.Clients.Office.Excel.Functions.SPG(A428,"SP_IPO_DATE")</f>
        <v>40962</v>
      </c>
      <c r="C428" s="5">
        <f>_xll.SNL.Clients.Office.Excel.Functions.SPG(A428, "SP_VOLUME_AVG_WEEKLY_TO_SHARES_OUT", , "1M")</f>
        <v>5.2655147485738798</v>
      </c>
      <c r="D428" s="5">
        <f>_xll.SNL.Clients.Office.Excel.Functions.SPG(A428, "SP_VOLUME_AVG_WEEKLY_TO_SHARES_OUT", , "3M")</f>
        <v>5.2502479309509935</v>
      </c>
      <c r="E428" s="5">
        <f>_xll.SNL.Clients.Office.Excel.Functions.SPG(A428, "SP_VOLUME_AVG_DAILY_TO_1YR_AVG_DAILY", , "1M")</f>
        <v>117.46</v>
      </c>
      <c r="F428" s="5">
        <f>_xll.SNL.Clients.Office.Excel.Functions.SPG(A428, "SP_VOLUME_AVG_DAILY_TO_1YR_AVG_DAILY", , "3M")</f>
        <v>117.12</v>
      </c>
      <c r="G428" s="9" t="str">
        <f>_xll.SNL.Clients.Office.Excel.Functions.SPG(A428, "IQ_SECTOR")</f>
        <v>Industrials</v>
      </c>
      <c r="H428" s="9" t="str">
        <f>_xll.SNL.Clients.Office.Excel.Functions.SPG(A428, "IQ_INDUSTRY_GROUP")</f>
        <v>Capital Goods</v>
      </c>
      <c r="I428" s="9" t="str">
        <f>_xll.SNL.Clients.Office.Excel.Functions.SPG(A428, "IQ_INDUSTRY")</f>
        <v>Machinery</v>
      </c>
      <c r="J428" s="9" t="str">
        <f>_xll.SNL.Clients.Office.Excel.Functions.SPG(A428, "IQ_PRIMARY_INDUSTRY")</f>
        <v>Industrial Machinery and Supplies and Components</v>
      </c>
      <c r="K428" s="9" t="str">
        <f>_xll.SNL.Clients.Office.Excel.Functions.SPG(A428, "NAICS_CODE", "Primary")</f>
        <v>33324 - Industrial Machinery Manufacturing</v>
      </c>
      <c r="L428" s="9" t="str">
        <f>_xll.SNL.Clients.Office.Excel.Functions.SPG(A428, "SP_TOPICTAG")</f>
        <v>Machine Learning; 3D Printing; Artificial Intelligence</v>
      </c>
      <c r="M428" s="5">
        <f>_xll.SNL.Clients.Office.Excel.Functions.SPG(A428, "SP_PCT_SHARES_OWNED_ALL_INSTITUTIONS")</f>
        <v>87.26</v>
      </c>
      <c r="N428" s="9" t="str">
        <f>_xll.SNL.Clients.Office.Excel.Functions.SPG(A428, "RD_CREDIT_RATING_GLOBAL", "Issuer Credit Rating", "Local Currency LT|0")</f>
        <v/>
      </c>
      <c r="O428" s="9" t="str">
        <f>_xll.SNL.Clients.Office.Excel.Functions.SPG(A428, "RD_CWOL_GLOBAL", "Issuer Credit Rating", "Local Currency LT|0")</f>
        <v/>
      </c>
      <c r="P428" s="9" t="str">
        <f>_xll.SNL.Clients.Office.Excel.Functions.SPG(A428, "RD_RATING_ACTION_GLOBAL", "Issuer Credit Rating", "Local Currency LT|0")</f>
        <v/>
      </c>
      <c r="Q428" s="10" t="str">
        <f>_xll.SNL.Clients.Office.Excel.Functions.SPG(A428, "RD_LAST_REVIEW_DATE_GLOBAL", "Issuer Credit Rating", "Local Currency LT")</f>
        <v/>
      </c>
      <c r="R428" s="10" t="str">
        <f>_xll.SNL.Clients.Office.Excel.Functions.SPG(A428, "RD_CREDIT_RATING_DATE_GLOBAL", "Issuer Credit Rating", "Local Currency LT|0")</f>
        <v/>
      </c>
      <c r="S428" s="10" t="str">
        <f>_xll.SNL.Clients.Office.Excel.Functions.SPG(A428, "RD_CREDIT_WATCH_OUTLOOK_DATE_GLOBAL", "Issuer Credit Rating", "Local Currency LT|0")</f>
        <v/>
      </c>
    </row>
    <row r="429" spans="1:19">
      <c r="A429" s="12" t="s">
        <v>1462</v>
      </c>
      <c r="B429" s="10">
        <f>_xll.SNL.Clients.Office.Excel.Functions.SPG(A429,"SP_IPO_DATE")</f>
        <v>37636</v>
      </c>
      <c r="C429" s="5">
        <f>_xll.SNL.Clients.Office.Excel.Functions.SPG(A429, "SP_VOLUME_AVG_WEEKLY_TO_SHARES_OUT", , "1M")</f>
        <v>2.5224130000605522</v>
      </c>
      <c r="D429" s="5">
        <f>_xll.SNL.Clients.Office.Excel.Functions.SPG(A429, "SP_VOLUME_AVG_WEEKLY_TO_SHARES_OUT", , "3M")</f>
        <v>2.2901718522943981</v>
      </c>
      <c r="E429" s="5">
        <f>_xll.SNL.Clients.Office.Excel.Functions.SPG(A429, "SP_VOLUME_AVG_DAILY_TO_1YR_AVG_DAILY", , "1M")</f>
        <v>77.239999999999995</v>
      </c>
      <c r="F429" s="5">
        <f>_xll.SNL.Clients.Office.Excel.Functions.SPG(A429, "SP_VOLUME_AVG_DAILY_TO_1YR_AVG_DAILY", , "3M")</f>
        <v>70.12</v>
      </c>
      <c r="G429" s="9" t="str">
        <f>_xll.SNL.Clients.Office.Excel.Functions.SPG(A429, "IQ_SECTOR")</f>
        <v>Financials</v>
      </c>
      <c r="H429" s="9" t="str">
        <f>_xll.SNL.Clients.Office.Excel.Functions.SPG(A429, "IQ_INDUSTRY_GROUP")</f>
        <v>Banks</v>
      </c>
      <c r="I429" s="9" t="str">
        <f>_xll.SNL.Clients.Office.Excel.Functions.SPG(A429, "IQ_INDUSTRY")</f>
        <v>Banks</v>
      </c>
      <c r="J429" s="9" t="str">
        <f>_xll.SNL.Clients.Office.Excel.Functions.SPG(A429, "IQ_PRIMARY_INDUSTRY")</f>
        <v>Regional Banks</v>
      </c>
      <c r="K429" s="9" t="str">
        <f>_xll.SNL.Clients.Office.Excel.Functions.SPG(A429, "NAICS_CODE", "Primary")</f>
        <v>522180 - Savings Institutions and Other Depository Credit Intermediation</v>
      </c>
      <c r="L429" s="9" t="str">
        <f>_xll.SNL.Clients.Office.Excel.Functions.SPG(A429, "SP_TOPICTAG")</f>
        <v>Consumer Lending</v>
      </c>
      <c r="M429" s="5">
        <f>_xll.SNL.Clients.Office.Excel.Functions.SPG(A429, "SP_PCT_SHARES_OWNED_ALL_INSTITUTIONS")</f>
        <v>67.849999999999994</v>
      </c>
      <c r="N429" s="9" t="str">
        <f>_xll.SNL.Clients.Office.Excel.Functions.SPG(A429, "RD_CREDIT_RATING_GLOBAL", "Issuer Credit Rating", "Local Currency LT|0")</f>
        <v/>
      </c>
      <c r="O429" s="9" t="str">
        <f>_xll.SNL.Clients.Office.Excel.Functions.SPG(A429, "RD_CWOL_GLOBAL", "Issuer Credit Rating", "Local Currency LT|0")</f>
        <v/>
      </c>
      <c r="P429" s="9" t="str">
        <f>_xll.SNL.Clients.Office.Excel.Functions.SPG(A429, "RD_RATING_ACTION_GLOBAL", "Issuer Credit Rating", "Local Currency LT|0")</f>
        <v/>
      </c>
      <c r="Q429" s="10" t="str">
        <f>_xll.SNL.Clients.Office.Excel.Functions.SPG(A429, "RD_LAST_REVIEW_DATE_GLOBAL", "Issuer Credit Rating", "Local Currency LT")</f>
        <v/>
      </c>
      <c r="R429" s="10" t="str">
        <f>_xll.SNL.Clients.Office.Excel.Functions.SPG(A429, "RD_CREDIT_RATING_DATE_GLOBAL", "Issuer Credit Rating", "Local Currency LT|0")</f>
        <v/>
      </c>
      <c r="S429" s="10" t="str">
        <f>_xll.SNL.Clients.Office.Excel.Functions.SPG(A429, "RD_CREDIT_WATCH_OUTLOOK_DATE_GLOBAL", "Issuer Credit Rating", "Local Currency LT|0")</f>
        <v/>
      </c>
    </row>
    <row r="430" spans="1:19">
      <c r="A430" s="12" t="s">
        <v>1463</v>
      </c>
      <c r="B430" t="str">
        <f>_xll.SNL.Clients.Office.Excel.Functions.SPG(A430,"SP_IPO_DATE")</f>
        <v/>
      </c>
      <c r="C430" s="5">
        <f>_xll.SNL.Clients.Office.Excel.Functions.SPG(A430, "SP_VOLUME_AVG_WEEKLY_TO_SHARES_OUT", , "1M")</f>
        <v>3.9948061224489795</v>
      </c>
      <c r="D430" s="5">
        <f>_xll.SNL.Clients.Office.Excel.Functions.SPG(A430, "SP_VOLUME_AVG_WEEKLY_TO_SHARES_OUT", , "3M")</f>
        <v>3.0972307027649766</v>
      </c>
      <c r="E430" s="5">
        <f>_xll.SNL.Clients.Office.Excel.Functions.SPG(A430, "SP_VOLUME_AVG_DAILY_TO_1YR_AVG_DAILY", , "1M")</f>
        <v>184.72</v>
      </c>
      <c r="F430" s="5">
        <f>_xll.SNL.Clients.Office.Excel.Functions.SPG(A430, "SP_VOLUME_AVG_DAILY_TO_1YR_AVG_DAILY", , "3M")</f>
        <v>143.22</v>
      </c>
      <c r="G430" s="9" t="str">
        <f>_xll.SNL.Clients.Office.Excel.Functions.SPG(A430, "IQ_SECTOR")</f>
        <v>Industrials</v>
      </c>
      <c r="H430" s="9" t="str">
        <f>_xll.SNL.Clients.Office.Excel.Functions.SPG(A430, "IQ_INDUSTRY_GROUP")</f>
        <v>Commercial and Professional Services</v>
      </c>
      <c r="I430" s="9" t="str">
        <f>_xll.SNL.Clients.Office.Excel.Functions.SPG(A430, "IQ_INDUSTRY")</f>
        <v>Commercial Services and Supplies</v>
      </c>
      <c r="J430" s="9" t="str">
        <f>_xll.SNL.Clients.Office.Excel.Functions.SPG(A430, "IQ_PRIMARY_INDUSTRY")</f>
        <v>Diversified Support Services</v>
      </c>
      <c r="K430" s="9" t="str">
        <f>_xll.SNL.Clients.Office.Excel.Functions.SPG(A430, "NAICS_CODE", "Primary")</f>
        <v>5614 - Business Support Services</v>
      </c>
      <c r="L430" s="9" t="str">
        <f>_xll.SNL.Clients.Office.Excel.Functions.SPG(A430, "SP_TOPICTAG")</f>
        <v>Adventure Travel; Business Travel; Tourism; Travel Accommodations; Brand Marketing</v>
      </c>
      <c r="M430" s="5">
        <f>_xll.SNL.Clients.Office.Excel.Functions.SPG(A430, "SP_PCT_SHARES_OWNED_ALL_INSTITUTIONS")</f>
        <v>69.94</v>
      </c>
      <c r="N430" s="9" t="str">
        <f>_xll.SNL.Clients.Office.Excel.Functions.SPG(A430, "RD_CREDIT_RATING_GLOBAL", "Issuer Credit Rating", "Local Currency LT|0")</f>
        <v>NR</v>
      </c>
      <c r="O430" s="9" t="str">
        <f>_xll.SNL.Clients.Office.Excel.Functions.SPG(A430, "RD_CWOL_GLOBAL", "Issuer Credit Rating", "Local Currency LT|0")</f>
        <v>NR</v>
      </c>
      <c r="P430" s="9" t="str">
        <f>_xll.SNL.Clients.Office.Excel.Functions.SPG(A430, "RD_RATING_ACTION_GLOBAL", "Issuer Credit Rating", "Local Currency LT|0")</f>
        <v>Not Rated | CreditWatch/Outlook (02/06/2025)</v>
      </c>
      <c r="Q430" s="10">
        <f>_xll.SNL.Clients.Office.Excel.Functions.SPG(A430, "RD_LAST_REVIEW_DATE_GLOBAL", "Issuer Credit Rating", "Local Currency LT")</f>
        <v>45694</v>
      </c>
      <c r="R430" s="10">
        <f>_xll.SNL.Clients.Office.Excel.Functions.SPG(A430, "RD_CREDIT_RATING_DATE_GLOBAL", "Issuer Credit Rating", "Local Currency LT|0")</f>
        <v>45694</v>
      </c>
      <c r="S430" s="10">
        <f>_xll.SNL.Clients.Office.Excel.Functions.SPG(A430, "RD_CREDIT_WATCH_OUTLOOK_DATE_GLOBAL", "Issuer Credit Rating", "Local Currency LT|0")</f>
        <v>45694</v>
      </c>
    </row>
    <row r="431" spans="1:19">
      <c r="A431" s="12" t="s">
        <v>1464</v>
      </c>
      <c r="B431" s="10">
        <f>_xll.SNL.Clients.Office.Excel.Functions.SPG(A431,"SP_IPO_DATE")</f>
        <v>35584</v>
      </c>
      <c r="C431" s="5">
        <f>_xll.SNL.Clients.Office.Excel.Functions.SPG(A431, "SP_VOLUME_AVG_WEEKLY_TO_SHARES_OUT", , "1M")</f>
        <v>19.355805905503864</v>
      </c>
      <c r="D431" s="5">
        <f>_xll.SNL.Clients.Office.Excel.Functions.SPG(A431, "SP_VOLUME_AVG_WEEKLY_TO_SHARES_OUT", , "3M")</f>
        <v>17.111595201195524</v>
      </c>
      <c r="E431" s="5">
        <f>_xll.SNL.Clients.Office.Excel.Functions.SPG(A431, "SP_VOLUME_AVG_DAILY_TO_1YR_AVG_DAILY", , "1M")</f>
        <v>196.45</v>
      </c>
      <c r="F431" s="5">
        <f>_xll.SNL.Clients.Office.Excel.Functions.SPG(A431, "SP_VOLUME_AVG_DAILY_TO_1YR_AVG_DAILY", , "3M")</f>
        <v>173.67</v>
      </c>
      <c r="G431" s="9" t="str">
        <f>_xll.SNL.Clients.Office.Excel.Functions.SPG(A431, "IQ_SECTOR")</f>
        <v>Information Technology</v>
      </c>
      <c r="H431" s="9" t="str">
        <f>_xll.SNL.Clients.Office.Excel.Functions.SPG(A431, "IQ_INDUSTRY_GROUP")</f>
        <v>Semiconductors and Semiconductor Equipment</v>
      </c>
      <c r="I431" s="9" t="str">
        <f>_xll.SNL.Clients.Office.Excel.Functions.SPG(A431, "IQ_INDUSTRY")</f>
        <v>Semiconductors and Semiconductor Equipment</v>
      </c>
      <c r="J431" s="9" t="str">
        <f>_xll.SNL.Clients.Office.Excel.Functions.SPG(A431, "IQ_PRIMARY_INDUSTRY")</f>
        <v>Semiconductors</v>
      </c>
      <c r="K431" s="9" t="str">
        <f>_xll.SNL.Clients.Office.Excel.Functions.SPG(A431, "NAICS_CODE", "Primary")</f>
        <v>334413 - Semiconductor and Related Device Manufacturing</v>
      </c>
      <c r="L431" s="9" t="str">
        <f>_xll.SNL.Clients.Office.Excel.Functions.SPG(A431, "SP_TOPICTAG")</f>
        <v>Industrial Automation; Sensors; Smart Building; Smart Cities; Edge Computing; Network Security; 5G</v>
      </c>
      <c r="M431" s="5">
        <f>_xll.SNL.Clients.Office.Excel.Functions.SPG(A431, "SP_PCT_SHARES_OWNED_ALL_INSTITUTIONS")</f>
        <v>104.86</v>
      </c>
      <c r="N431" s="9" t="str">
        <f>_xll.SNL.Clients.Office.Excel.Functions.SPG(A431, "RD_CREDIT_RATING_GLOBAL", "Issuer Credit Rating", "Local Currency LT|0")</f>
        <v>BBB-</v>
      </c>
      <c r="O431" s="9" t="str">
        <f>_xll.SNL.Clients.Office.Excel.Functions.SPG(A431, "RD_CWOL_GLOBAL", "Issuer Credit Rating", "Local Currency LT|0")</f>
        <v>Stable</v>
      </c>
      <c r="P431" s="9" t="str">
        <f>_xll.SNL.Clients.Office.Excel.Functions.SPG(A431, "RD_RATING_ACTION_GLOBAL", "Issuer Credit Rating", "Local Currency LT|0")</f>
        <v>Upgrade | CreditWatch/Outlook (04/22/2021)</v>
      </c>
      <c r="Q431" s="10">
        <f>_xll.SNL.Clients.Office.Excel.Functions.SPG(A431, "RD_LAST_REVIEW_DATE_GLOBAL", "Issuer Credit Rating", "Local Currency LT")</f>
        <v>45394</v>
      </c>
      <c r="R431" s="10">
        <f>_xll.SNL.Clients.Office.Excel.Functions.SPG(A431, "RD_CREDIT_RATING_DATE_GLOBAL", "Issuer Credit Rating", "Local Currency LT|0")</f>
        <v>44308</v>
      </c>
      <c r="S431" s="10">
        <f>_xll.SNL.Clients.Office.Excel.Functions.SPG(A431, "RD_CREDIT_WATCH_OUTLOOK_DATE_GLOBAL", "Issuer Credit Rating", "Local Currency LT|0")</f>
        <v>44308</v>
      </c>
    </row>
    <row r="432" spans="1:19">
      <c r="A432" s="12" t="s">
        <v>1465</v>
      </c>
      <c r="B432" t="str">
        <f>_xll.SNL.Clients.Office.Excel.Functions.SPG(A432,"SP_IPO_DATE")</f>
        <v/>
      </c>
      <c r="C432" s="5">
        <f>_xll.SNL.Clients.Office.Excel.Functions.SPG(A432, "SP_VOLUME_AVG_WEEKLY_TO_SHARES_OUT", , "1M")</f>
        <v>4.3948388387359048</v>
      </c>
      <c r="D432" s="5">
        <f>_xll.SNL.Clients.Office.Excel.Functions.SPG(A432, "SP_VOLUME_AVG_WEEKLY_TO_SHARES_OUT", , "3M")</f>
        <v>3.9907243270724813</v>
      </c>
      <c r="E432" s="5">
        <f>_xll.SNL.Clients.Office.Excel.Functions.SPG(A432, "SP_VOLUME_AVG_DAILY_TO_1YR_AVG_DAILY", , "1M")</f>
        <v>145.55000000000001</v>
      </c>
      <c r="F432" s="5">
        <f>_xll.SNL.Clients.Office.Excel.Functions.SPG(A432, "SP_VOLUME_AVG_DAILY_TO_1YR_AVG_DAILY", , "3M")</f>
        <v>132.16999999999999</v>
      </c>
      <c r="G432" s="9" t="str">
        <f>_xll.SNL.Clients.Office.Excel.Functions.SPG(A432, "IQ_SECTOR")</f>
        <v>Materials</v>
      </c>
      <c r="H432" s="9" t="str">
        <f>_xll.SNL.Clients.Office.Excel.Functions.SPG(A432, "IQ_INDUSTRY_GROUP")</f>
        <v>Materials</v>
      </c>
      <c r="I432" s="9" t="str">
        <f>_xll.SNL.Clients.Office.Excel.Functions.SPG(A432, "IQ_INDUSTRY")</f>
        <v>Chemicals</v>
      </c>
      <c r="J432" s="9" t="str">
        <f>_xll.SNL.Clients.Office.Excel.Functions.SPG(A432, "IQ_PRIMARY_INDUSTRY")</f>
        <v>Specialty Chemicals</v>
      </c>
      <c r="K432" s="9" t="str">
        <f>_xll.SNL.Clients.Office.Excel.Functions.SPG(A432, "NAICS_CODE", "Primary")</f>
        <v>325 - Chemical Manufacturing</v>
      </c>
      <c r="L432" s="9" t="str">
        <f>_xll.SNL.Clients.Office.Excel.Functions.SPG(A432, "SP_TOPICTAG")</f>
        <v/>
      </c>
      <c r="M432" s="5">
        <f>_xll.SNL.Clients.Office.Excel.Functions.SPG(A432, "SP_PCT_SHARES_OWNED_ALL_INSTITUTIONS")</f>
        <v>81.33</v>
      </c>
      <c r="N432" s="9" t="str">
        <f>_xll.SNL.Clients.Office.Excel.Functions.SPG(A432, "RD_CREDIT_RATING_GLOBAL", "Issuer Credit Rating", "Local Currency LT|0")</f>
        <v/>
      </c>
      <c r="O432" s="9" t="str">
        <f>_xll.SNL.Clients.Office.Excel.Functions.SPG(A432, "RD_CWOL_GLOBAL", "Issuer Credit Rating", "Local Currency LT|0")</f>
        <v/>
      </c>
      <c r="P432" s="9" t="str">
        <f>_xll.SNL.Clients.Office.Excel.Functions.SPG(A432, "RD_RATING_ACTION_GLOBAL", "Issuer Credit Rating", "Local Currency LT|0")</f>
        <v/>
      </c>
      <c r="Q432" s="10" t="str">
        <f>_xll.SNL.Clients.Office.Excel.Functions.SPG(A432, "RD_LAST_REVIEW_DATE_GLOBAL", "Issuer Credit Rating", "Local Currency LT")</f>
        <v/>
      </c>
      <c r="R432" s="10" t="str">
        <f>_xll.SNL.Clients.Office.Excel.Functions.SPG(A432, "RD_CREDIT_RATING_DATE_GLOBAL", "Issuer Credit Rating", "Local Currency LT|0")</f>
        <v/>
      </c>
      <c r="S432" s="10" t="str">
        <f>_xll.SNL.Clients.Office.Excel.Functions.SPG(A432, "RD_CREDIT_WATCH_OUTLOOK_DATE_GLOBAL", "Issuer Credit Rating", "Local Currency LT|0")</f>
        <v/>
      </c>
    </row>
    <row r="433" spans="1:19">
      <c r="A433" s="12" t="s">
        <v>1466</v>
      </c>
      <c r="B433" t="str">
        <f>_xll.SNL.Clients.Office.Excel.Functions.SPG(A433,"SP_IPO_DATE")</f>
        <v/>
      </c>
      <c r="C433" s="5">
        <f>_xll.SNL.Clients.Office.Excel.Functions.SPG(A433, "SP_VOLUME_AVG_WEEKLY_TO_SHARES_OUT", , "1M")</f>
        <v>4.2846513029956714</v>
      </c>
      <c r="D433" s="5">
        <f>_xll.SNL.Clients.Office.Excel.Functions.SPG(A433, "SP_VOLUME_AVG_WEEKLY_TO_SHARES_OUT", , "3M")</f>
        <v>4.927318254988168</v>
      </c>
      <c r="E433" s="5">
        <f>_xll.SNL.Clients.Office.Excel.Functions.SPG(A433, "SP_VOLUME_AVG_DAILY_TO_1YR_AVG_DAILY", , "1M")</f>
        <v>98.79</v>
      </c>
      <c r="F433" s="5">
        <f>_xll.SNL.Clients.Office.Excel.Functions.SPG(A433, "SP_VOLUME_AVG_DAILY_TO_1YR_AVG_DAILY", , "3M")</f>
        <v>113.6</v>
      </c>
      <c r="G433" s="9" t="str">
        <f>_xll.SNL.Clients.Office.Excel.Functions.SPG(A433, "IQ_SECTOR")</f>
        <v>Industrials</v>
      </c>
      <c r="H433" s="9" t="str">
        <f>_xll.SNL.Clients.Office.Excel.Functions.SPG(A433, "IQ_INDUSTRY_GROUP")</f>
        <v>Capital Goods</v>
      </c>
      <c r="I433" s="9" t="str">
        <f>_xll.SNL.Clients.Office.Excel.Functions.SPG(A433, "IQ_INDUSTRY")</f>
        <v>Building Products</v>
      </c>
      <c r="J433" s="9" t="str">
        <f>_xll.SNL.Clients.Office.Excel.Functions.SPG(A433, "IQ_PRIMARY_INDUSTRY")</f>
        <v>Building Products</v>
      </c>
      <c r="K433" s="9" t="str">
        <f>_xll.SNL.Clients.Office.Excel.Functions.SPG(A433, "NAICS_CODE", "Primary")</f>
        <v>332 - Fabricated Metal Product Manufacturing</v>
      </c>
      <c r="L433" s="9" t="str">
        <f>_xll.SNL.Clients.Office.Excel.Functions.SPG(A433, "SP_TOPICTAG")</f>
        <v/>
      </c>
      <c r="M433" s="5">
        <f>_xll.SNL.Clients.Office.Excel.Functions.SPG(A433, "SP_PCT_SHARES_OWNED_ALL_INSTITUTIONS")</f>
        <v>95.73</v>
      </c>
      <c r="N433" s="9" t="str">
        <f>_xll.SNL.Clients.Office.Excel.Functions.SPG(A433, "RD_CREDIT_RATING_GLOBAL", "Issuer Credit Rating", "Local Currency LT|0")</f>
        <v>NR</v>
      </c>
      <c r="O433" s="9" t="str">
        <f>_xll.SNL.Clients.Office.Excel.Functions.SPG(A433, "RD_CWOL_GLOBAL", "Issuer Credit Rating", "Local Currency LT|0")</f>
        <v>NR</v>
      </c>
      <c r="P433" s="9" t="str">
        <f>_xll.SNL.Clients.Office.Excel.Functions.SPG(A433, "RD_RATING_ACTION_GLOBAL", "Issuer Credit Rating", "Local Currency LT|0")</f>
        <v>Not Rated | CreditWatch/Outlook (08/08/2016)</v>
      </c>
      <c r="Q433" s="10" t="str">
        <f>_xll.SNL.Clients.Office.Excel.Functions.SPG(A433, "RD_LAST_REVIEW_DATE_GLOBAL", "Issuer Credit Rating", "Local Currency LT")</f>
        <v/>
      </c>
      <c r="R433" s="10">
        <f>_xll.SNL.Clients.Office.Excel.Functions.SPG(A433, "RD_CREDIT_RATING_DATE_GLOBAL", "Issuer Credit Rating", "Local Currency LT|0")</f>
        <v>42590</v>
      </c>
      <c r="S433" s="10">
        <f>_xll.SNL.Clients.Office.Excel.Functions.SPG(A433, "RD_CREDIT_WATCH_OUTLOOK_DATE_GLOBAL", "Issuer Credit Rating", "Local Currency LT|0")</f>
        <v>42590</v>
      </c>
    </row>
    <row r="434" spans="1:19">
      <c r="A434" s="12" t="s">
        <v>1467</v>
      </c>
      <c r="B434" t="str">
        <f>_xll.SNL.Clients.Office.Excel.Functions.SPG(A434,"SP_IPO_DATE")</f>
        <v/>
      </c>
      <c r="C434" s="5">
        <f>_xll.SNL.Clients.Office.Excel.Functions.SPG(A434, "SP_VOLUME_AVG_WEEKLY_TO_SHARES_OUT", , "1M")</f>
        <v>6.5619404442320821</v>
      </c>
      <c r="D434" s="5">
        <f>_xll.SNL.Clients.Office.Excel.Functions.SPG(A434, "SP_VOLUME_AVG_WEEKLY_TO_SHARES_OUT", , "3M")</f>
        <v>7.542191275758352</v>
      </c>
      <c r="E434" s="5">
        <f>_xll.SNL.Clients.Office.Excel.Functions.SPG(A434, "SP_VOLUME_AVG_DAILY_TO_1YR_AVG_DAILY", , "1M")</f>
        <v>85.76</v>
      </c>
      <c r="F434" s="5">
        <f>_xll.SNL.Clients.Office.Excel.Functions.SPG(A434, "SP_VOLUME_AVG_DAILY_TO_1YR_AVG_DAILY", , "3M")</f>
        <v>98.57</v>
      </c>
      <c r="G434" s="9" t="str">
        <f>_xll.SNL.Clients.Office.Excel.Functions.SPG(A434, "IQ_SECTOR")</f>
        <v>Health Care</v>
      </c>
      <c r="H434" s="9" t="str">
        <f>_xll.SNL.Clients.Office.Excel.Functions.SPG(A434, "IQ_INDUSTRY_GROUP")</f>
        <v>Health Care Equipment and Services</v>
      </c>
      <c r="I434" s="9" t="str">
        <f>_xll.SNL.Clients.Office.Excel.Functions.SPG(A434, "IQ_INDUSTRY")</f>
        <v>Health Care Equipment and Supplies</v>
      </c>
      <c r="J434" s="9" t="str">
        <f>_xll.SNL.Clients.Office.Excel.Functions.SPG(A434, "IQ_PRIMARY_INDUSTRY")</f>
        <v>Health Care Equipment</v>
      </c>
      <c r="K434" s="9" t="str">
        <f>_xll.SNL.Clients.Office.Excel.Functions.SPG(A434, "NAICS_CODE", "Primary")</f>
        <v>339112 - Surgical and Medical Instrument Manufacturing</v>
      </c>
      <c r="L434" s="9" t="str">
        <f>_xll.SNL.Clients.Office.Excel.Functions.SPG(A434, "SP_TOPICTAG")</f>
        <v>Health Diagnostics; MHealth; Wearables; Immunology; Infectious Diseases</v>
      </c>
      <c r="M434" s="5">
        <f>_xll.SNL.Clients.Office.Excel.Functions.SPG(A434, "SP_PCT_SHARES_OWNED_ALL_INSTITUTIONS")</f>
        <v>96.02</v>
      </c>
      <c r="N434" s="9" t="str">
        <f>_xll.SNL.Clients.Office.Excel.Functions.SPG(A434, "RD_CREDIT_RATING_GLOBAL", "Issuer Credit Rating", "Local Currency LT|0")</f>
        <v/>
      </c>
      <c r="O434" s="9" t="str">
        <f>_xll.SNL.Clients.Office.Excel.Functions.SPG(A434, "RD_CWOL_GLOBAL", "Issuer Credit Rating", "Local Currency LT|0")</f>
        <v/>
      </c>
      <c r="P434" s="9" t="str">
        <f>_xll.SNL.Clients.Office.Excel.Functions.SPG(A434, "RD_RATING_ACTION_GLOBAL", "Issuer Credit Rating", "Local Currency LT|0")</f>
        <v/>
      </c>
      <c r="Q434" s="10" t="str">
        <f>_xll.SNL.Clients.Office.Excel.Functions.SPG(A434, "RD_LAST_REVIEW_DATE_GLOBAL", "Issuer Credit Rating", "Local Currency LT")</f>
        <v/>
      </c>
      <c r="R434" s="10" t="str">
        <f>_xll.SNL.Clients.Office.Excel.Functions.SPG(A434, "RD_CREDIT_RATING_DATE_GLOBAL", "Issuer Credit Rating", "Local Currency LT|0")</f>
        <v/>
      </c>
      <c r="S434" s="10" t="str">
        <f>_xll.SNL.Clients.Office.Excel.Functions.SPG(A434, "RD_CREDIT_WATCH_OUTLOOK_DATE_GLOBAL", "Issuer Credit Rating", "Local Currency LT|0")</f>
        <v/>
      </c>
    </row>
    <row r="435" spans="1:19">
      <c r="A435" s="12" t="s">
        <v>1468</v>
      </c>
      <c r="B435" s="10">
        <f>_xll.SNL.Clients.Office.Excel.Functions.SPG(A435,"SP_IPO_DATE")</f>
        <v>40219</v>
      </c>
      <c r="C435" s="5">
        <f>_xll.SNL.Clients.Office.Excel.Functions.SPG(A435, "SP_VOLUME_AVG_WEEKLY_TO_SHARES_OUT", , "1M")</f>
        <v>4.9973913020012981</v>
      </c>
      <c r="D435" s="5">
        <f>_xll.SNL.Clients.Office.Excel.Functions.SPG(A435, "SP_VOLUME_AVG_WEEKLY_TO_SHARES_OUT", , "3M")</f>
        <v>4.32461937453564</v>
      </c>
      <c r="E435" s="5">
        <f>_xll.SNL.Clients.Office.Excel.Functions.SPG(A435, "SP_VOLUME_AVG_DAILY_TO_1YR_AVG_DAILY", , "1M")</f>
        <v>130.38999999999999</v>
      </c>
      <c r="F435" s="5">
        <f>_xll.SNL.Clients.Office.Excel.Functions.SPG(A435, "SP_VOLUME_AVG_DAILY_TO_1YR_AVG_DAILY", , "3M")</f>
        <v>112.84</v>
      </c>
      <c r="G435" s="9" t="str">
        <f>_xll.SNL.Clients.Office.Excel.Functions.SPG(A435, "IQ_SECTOR")</f>
        <v>Communication Services</v>
      </c>
      <c r="H435" s="9" t="str">
        <f>_xll.SNL.Clients.Office.Excel.Functions.SPG(A435, "IQ_INDUSTRY_GROUP")</f>
        <v>Media and Entertainment</v>
      </c>
      <c r="I435" s="9" t="str">
        <f>_xll.SNL.Clients.Office.Excel.Functions.SPG(A435, "IQ_INDUSTRY")</f>
        <v>Interactive Media and Services</v>
      </c>
      <c r="J435" s="9" t="str">
        <f>_xll.SNL.Clients.Office.Excel.Functions.SPG(A435, "IQ_PRIMARY_INDUSTRY")</f>
        <v>Interactive Media and Services</v>
      </c>
      <c r="K435" s="9" t="str">
        <f>_xll.SNL.Clients.Office.Excel.Functions.SPG(A435, "NAICS_CODE", "Primary")</f>
        <v>519290 - Web Search Portals and All Other Information Services</v>
      </c>
      <c r="L435" s="9" t="str">
        <f>_xll.SNL.Clients.Office.Excel.Functions.SPG(A435, "SP_TOPICTAG")</f>
        <v>Ad Network; Digital Media; Marketing Automation; Social Media Advertising; Customer Analytics; Ad Targeting; Search Engine Optimization</v>
      </c>
      <c r="M435" s="5">
        <f>_xll.SNL.Clients.Office.Excel.Functions.SPG(A435, "SP_PCT_SHARES_OWNED_ALL_INSTITUTIONS")</f>
        <v>93.97</v>
      </c>
      <c r="N435" s="9" t="str">
        <f>_xll.SNL.Clients.Office.Excel.Functions.SPG(A435, "RD_CREDIT_RATING_GLOBAL", "Issuer Credit Rating", "Local Currency LT|0")</f>
        <v/>
      </c>
      <c r="O435" s="9" t="str">
        <f>_xll.SNL.Clients.Office.Excel.Functions.SPG(A435, "RD_CWOL_GLOBAL", "Issuer Credit Rating", "Local Currency LT|0")</f>
        <v/>
      </c>
      <c r="P435" s="9" t="str">
        <f>_xll.SNL.Clients.Office.Excel.Functions.SPG(A435, "RD_RATING_ACTION_GLOBAL", "Issuer Credit Rating", "Local Currency LT|0")</f>
        <v/>
      </c>
      <c r="Q435" s="10" t="str">
        <f>_xll.SNL.Clients.Office.Excel.Functions.SPG(A435, "RD_LAST_REVIEW_DATE_GLOBAL", "Issuer Credit Rating", "Local Currency LT")</f>
        <v/>
      </c>
      <c r="R435" s="10" t="str">
        <f>_xll.SNL.Clients.Office.Excel.Functions.SPG(A435, "RD_CREDIT_RATING_DATE_GLOBAL", "Issuer Credit Rating", "Local Currency LT|0")</f>
        <v/>
      </c>
      <c r="S435" s="10" t="str">
        <f>_xll.SNL.Clients.Office.Excel.Functions.SPG(A435, "RD_CREDIT_WATCH_OUTLOOK_DATE_GLOBAL", "Issuer Credit Rating", "Local Currency LT|0")</f>
        <v/>
      </c>
    </row>
    <row r="436" spans="1:19">
      <c r="A436" s="12" t="s">
        <v>1469</v>
      </c>
      <c r="B436" s="10">
        <f>_xll.SNL.Clients.Office.Excel.Functions.SPG(A436,"SP_IPO_DATE")</f>
        <v>33907.041666666664</v>
      </c>
      <c r="C436" s="5">
        <f>_xll.SNL.Clients.Office.Excel.Functions.SPG(A436, "SP_VOLUME_AVG_WEEKLY_TO_SHARES_OUT", , "1M")</f>
        <v>3.9875738516509949</v>
      </c>
      <c r="D436" s="5">
        <f>_xll.SNL.Clients.Office.Excel.Functions.SPG(A436, "SP_VOLUME_AVG_WEEKLY_TO_SHARES_OUT", , "3M")</f>
        <v>3.7692241945211409</v>
      </c>
      <c r="E436" s="5">
        <f>_xll.SNL.Clients.Office.Excel.Functions.SPG(A436, "SP_VOLUME_AVG_DAILY_TO_1YR_AVG_DAILY", , "1M")</f>
        <v>109.65</v>
      </c>
      <c r="F436" s="5">
        <f>_xll.SNL.Clients.Office.Excel.Functions.SPG(A436, "SP_VOLUME_AVG_DAILY_TO_1YR_AVG_DAILY", , "3M")</f>
        <v>103.65</v>
      </c>
      <c r="G436" s="9" t="str">
        <f>_xll.SNL.Clients.Office.Excel.Functions.SPG(A436, "IQ_SECTOR")</f>
        <v>Financials</v>
      </c>
      <c r="H436" s="9" t="str">
        <f>_xll.SNL.Clients.Office.Excel.Functions.SPG(A436, "IQ_INDUSTRY_GROUP")</f>
        <v>Financial Services</v>
      </c>
      <c r="I436" s="9" t="str">
        <f>_xll.SNL.Clients.Office.Excel.Functions.SPG(A436, "IQ_INDUSTRY")</f>
        <v>Financial Services</v>
      </c>
      <c r="J436" s="9" t="str">
        <f>_xll.SNL.Clients.Office.Excel.Functions.SPG(A436, "IQ_PRIMARY_INDUSTRY")</f>
        <v>Commercial and Residential Mortgage Finance</v>
      </c>
      <c r="K436" s="9" t="str">
        <f>_xll.SNL.Clients.Office.Excel.Functions.SPG(A436, "NAICS_CODE", "Primary")</f>
        <v>524126 - Direct Property and Casualty Insurance Carriers</v>
      </c>
      <c r="L436" s="9" t="str">
        <f>_xll.SNL.Clients.Office.Excel.Functions.SPG(A436, "SP_TOPICTAG")</f>
        <v>Fintech; Real Estate Technology</v>
      </c>
      <c r="M436" s="5">
        <f>_xll.SNL.Clients.Office.Excel.Functions.SPG(A436, "SP_PCT_SHARES_OWNED_ALL_INSTITUTIONS")</f>
        <v>101.47</v>
      </c>
      <c r="N436" s="9" t="str">
        <f>_xll.SNL.Clients.Office.Excel.Functions.SPG(A436, "RD_CREDIT_RATING_GLOBAL", "Issuer Credit Rating", "Local Currency LT|0")</f>
        <v>BBB-</v>
      </c>
      <c r="O436" s="9" t="str">
        <f>_xll.SNL.Clients.Office.Excel.Functions.SPG(A436, "RD_CWOL_GLOBAL", "Issuer Credit Rating", "Local Currency LT|0")</f>
        <v>Stable</v>
      </c>
      <c r="P436" s="9" t="str">
        <f>_xll.SNL.Clients.Office.Excel.Functions.SPG(A436, "RD_RATING_ACTION_GLOBAL", "Issuer Credit Rating", "Local Currency LT|0")</f>
        <v>Upgrade | CreditWatch/Outlook (01/08/2024)</v>
      </c>
      <c r="Q436" s="10">
        <f>_xll.SNL.Clients.Office.Excel.Functions.SPG(A436, "RD_LAST_REVIEW_DATE_GLOBAL", "Issuer Credit Rating", "Local Currency LT")</f>
        <v>45569</v>
      </c>
      <c r="R436" s="10">
        <f>_xll.SNL.Clients.Office.Excel.Functions.SPG(A436, "RD_CREDIT_RATING_DATE_GLOBAL", "Issuer Credit Rating", "Local Currency LT|0")</f>
        <v>45299</v>
      </c>
      <c r="S436" s="10">
        <f>_xll.SNL.Clients.Office.Excel.Functions.SPG(A436, "RD_CREDIT_WATCH_OUTLOOK_DATE_GLOBAL", "Issuer Credit Rating", "Local Currency LT|0")</f>
        <v>45299</v>
      </c>
    </row>
    <row r="437" spans="1:19">
      <c r="A437" s="12" t="s">
        <v>1470</v>
      </c>
      <c r="B437" t="str">
        <f>_xll.SNL.Clients.Office.Excel.Functions.SPG(A437,"SP_IPO_DATE")</f>
        <v/>
      </c>
      <c r="C437" s="5">
        <f>_xll.SNL.Clients.Office.Excel.Functions.SPG(A437, "SP_VOLUME_AVG_WEEKLY_TO_SHARES_OUT", , "1M")</f>
        <v>6.2464258529931396</v>
      </c>
      <c r="D437" s="5">
        <f>_xll.SNL.Clients.Office.Excel.Functions.SPG(A437, "SP_VOLUME_AVG_WEEKLY_TO_SHARES_OUT", , "3M")</f>
        <v>4.5566720645289145</v>
      </c>
      <c r="E437" s="5">
        <f>_xll.SNL.Clients.Office.Excel.Functions.SPG(A437, "SP_VOLUME_AVG_DAILY_TO_1YR_AVG_DAILY", , "1M")</f>
        <v>155.49</v>
      </c>
      <c r="F437" s="5">
        <f>_xll.SNL.Clients.Office.Excel.Functions.SPG(A437, "SP_VOLUME_AVG_DAILY_TO_1YR_AVG_DAILY", , "3M")</f>
        <v>113.43</v>
      </c>
      <c r="G437" s="9" t="str">
        <f>_xll.SNL.Clients.Office.Excel.Functions.SPG(A437, "IQ_SECTOR")</f>
        <v>Health Care</v>
      </c>
      <c r="H437" s="9" t="str">
        <f>_xll.SNL.Clients.Office.Excel.Functions.SPG(A437, "IQ_INDUSTRY_GROUP")</f>
        <v>Health Care Equipment and Services</v>
      </c>
      <c r="I437" s="9" t="str">
        <f>_xll.SNL.Clients.Office.Excel.Functions.SPG(A437, "IQ_INDUSTRY")</f>
        <v>Health Care Providers and Services</v>
      </c>
      <c r="J437" s="9" t="str">
        <f>_xll.SNL.Clients.Office.Excel.Functions.SPG(A437, "IQ_PRIMARY_INDUSTRY")</f>
        <v>Health Care Services</v>
      </c>
      <c r="K437" s="9" t="str">
        <f>_xll.SNL.Clients.Office.Excel.Functions.SPG(A437, "NAICS_CODE", "Primary")</f>
        <v>621512 - Diagnostic Imaging Centers</v>
      </c>
      <c r="L437" s="9" t="str">
        <f>_xll.SNL.Clients.Office.Excel.Functions.SPG(A437, "SP_TOPICTAG")</f>
        <v>Health Diagnostics; Image Recognition; Artificial Intelligence; Neurology; Oncology; Urology</v>
      </c>
      <c r="M437" s="5">
        <f>_xll.SNL.Clients.Office.Excel.Functions.SPG(A437, "SP_PCT_SHARES_OWNED_ALL_INSTITUTIONS")</f>
        <v>86.25</v>
      </c>
      <c r="N437" s="9" t="str">
        <f>_xll.SNL.Clients.Office.Excel.Functions.SPG(A437, "RD_CREDIT_RATING_GLOBAL", "Issuer Credit Rating", "Local Currency LT|0")</f>
        <v>B+</v>
      </c>
      <c r="O437" s="9" t="str">
        <f>_xll.SNL.Clients.Office.Excel.Functions.SPG(A437, "RD_CWOL_GLOBAL", "Issuer Credit Rating", "Local Currency LT|0")</f>
        <v>Stable</v>
      </c>
      <c r="P437" s="9" t="str">
        <f>_xll.SNL.Clients.Office.Excel.Functions.SPG(A437, "RD_RATING_ACTION_GLOBAL", "Issuer Credit Rating", "Local Currency LT|0")</f>
        <v>Upgrade | CreditWatch/Outlook (06/22/2023)</v>
      </c>
      <c r="Q437" s="10">
        <f>_xll.SNL.Clients.Office.Excel.Functions.SPG(A437, "RD_LAST_REVIEW_DATE_GLOBAL", "Issuer Credit Rating", "Local Currency LT")</f>
        <v>45399</v>
      </c>
      <c r="R437" s="10">
        <f>_xll.SNL.Clients.Office.Excel.Functions.SPG(A437, "RD_CREDIT_RATING_DATE_GLOBAL", "Issuer Credit Rating", "Local Currency LT|0")</f>
        <v>45099</v>
      </c>
      <c r="S437" s="10">
        <f>_xll.SNL.Clients.Office.Excel.Functions.SPG(A437, "RD_CREDIT_WATCH_OUTLOOK_DATE_GLOBAL", "Issuer Credit Rating", "Local Currency LT|0")</f>
        <v>45099</v>
      </c>
    </row>
    <row r="438" spans="1:19">
      <c r="A438" s="12" t="s">
        <v>1471</v>
      </c>
      <c r="B438" s="10">
        <f>_xll.SNL.Clients.Office.Excel.Functions.SPG(A438,"SP_IPO_DATE")</f>
        <v>41312</v>
      </c>
      <c r="C438" s="5">
        <f>_xll.SNL.Clients.Office.Excel.Functions.SPG(A438, "SP_VOLUME_AVG_WEEKLY_TO_SHARES_OUT", , "1M")</f>
        <v>5.4937238193530771</v>
      </c>
      <c r="D438" s="5">
        <f>_xll.SNL.Clients.Office.Excel.Functions.SPG(A438, "SP_VOLUME_AVG_WEEKLY_TO_SHARES_OUT", , "3M")</f>
        <v>5.676219438711394</v>
      </c>
      <c r="E438" s="5">
        <f>_xll.SNL.Clients.Office.Excel.Functions.SPG(A438, "SP_VOLUME_AVG_DAILY_TO_1YR_AVG_DAILY", , "1M")</f>
        <v>111.34</v>
      </c>
      <c r="F438" s="5">
        <f>_xll.SNL.Clients.Office.Excel.Functions.SPG(A438, "SP_VOLUME_AVG_DAILY_TO_1YR_AVG_DAILY", , "3M")</f>
        <v>115.03</v>
      </c>
      <c r="G438" s="9" t="str">
        <f>_xll.SNL.Clients.Office.Excel.Functions.SPG(A438, "IQ_SECTOR")</f>
        <v>Financials</v>
      </c>
      <c r="H438" s="9" t="str">
        <f>_xll.SNL.Clients.Office.Excel.Functions.SPG(A438, "IQ_INDUSTRY_GROUP")</f>
        <v>Financial Services</v>
      </c>
      <c r="I438" s="9" t="str">
        <f>_xll.SNL.Clients.Office.Excel.Functions.SPG(A438, "IQ_INDUSTRY")</f>
        <v>Mortgage Real Estate Investment Trusts (REITs)</v>
      </c>
      <c r="J438" s="9" t="str">
        <f>_xll.SNL.Clients.Office.Excel.Functions.SPG(A438, "IQ_PRIMARY_INDUSTRY")</f>
        <v>Mortgage REITs</v>
      </c>
      <c r="K438" s="9" t="str">
        <f>_xll.SNL.Clients.Office.Excel.Functions.SPG(A438, "NAICS_CODE", "Primary")</f>
        <v>525990 - Other Financial Vehicles</v>
      </c>
      <c r="L438" s="9" t="str">
        <f>_xll.SNL.Clients.Office.Excel.Functions.SPG(A438, "SP_TOPICTAG")</f>
        <v/>
      </c>
      <c r="M438" s="5">
        <f>_xll.SNL.Clients.Office.Excel.Functions.SPG(A438, "SP_PCT_SHARES_OWNED_ALL_INSTITUTIONS")</f>
        <v>60.61</v>
      </c>
      <c r="N438" s="9" t="str">
        <f>_xll.SNL.Clients.Office.Excel.Functions.SPG(A438, "RD_CREDIT_RATING_GLOBAL", "Issuer Credit Rating", "Local Currency LT|0")</f>
        <v/>
      </c>
      <c r="O438" s="9" t="str">
        <f>_xll.SNL.Clients.Office.Excel.Functions.SPG(A438, "RD_CWOL_GLOBAL", "Issuer Credit Rating", "Local Currency LT|0")</f>
        <v/>
      </c>
      <c r="P438" s="9" t="str">
        <f>_xll.SNL.Clients.Office.Excel.Functions.SPG(A438, "RD_RATING_ACTION_GLOBAL", "Issuer Credit Rating", "Local Currency LT|0")</f>
        <v/>
      </c>
      <c r="Q438" s="10" t="str">
        <f>_xll.SNL.Clients.Office.Excel.Functions.SPG(A438, "RD_LAST_REVIEW_DATE_GLOBAL", "Issuer Credit Rating", "Local Currency LT")</f>
        <v/>
      </c>
      <c r="R438" s="10" t="str">
        <f>_xll.SNL.Clients.Office.Excel.Functions.SPG(A438, "RD_CREDIT_RATING_DATE_GLOBAL", "Issuer Credit Rating", "Local Currency LT|0")</f>
        <v/>
      </c>
      <c r="S438" s="10" t="str">
        <f>_xll.SNL.Clients.Office.Excel.Functions.SPG(A438, "RD_CREDIT_WATCH_OUTLOOK_DATE_GLOBAL", "Issuer Credit Rating", "Local Currency LT|0")</f>
        <v/>
      </c>
    </row>
    <row r="439" spans="1:19">
      <c r="A439" s="12" t="s">
        <v>1472</v>
      </c>
      <c r="B439" s="10">
        <f>_xll.SNL.Clients.Office.Excel.Functions.SPG(A439,"SP_IPO_DATE")</f>
        <v>34914</v>
      </c>
      <c r="C439" s="5">
        <f>_xll.SNL.Clients.Office.Excel.Functions.SPG(A439, "SP_VOLUME_AVG_WEEKLY_TO_SHARES_OUT", , "1M")</f>
        <v>2.9403324549319541</v>
      </c>
      <c r="D439" s="5">
        <f>_xll.SNL.Clients.Office.Excel.Functions.SPG(A439, "SP_VOLUME_AVG_WEEKLY_TO_SHARES_OUT", , "3M")</f>
        <v>3.692376059900869</v>
      </c>
      <c r="E439" s="5">
        <f>_xll.SNL.Clients.Office.Excel.Functions.SPG(A439, "SP_VOLUME_AVG_DAILY_TO_1YR_AVG_DAILY", , "1M")</f>
        <v>73.13</v>
      </c>
      <c r="F439" s="5">
        <f>_xll.SNL.Clients.Office.Excel.Functions.SPG(A439, "SP_VOLUME_AVG_DAILY_TO_1YR_AVG_DAILY", , "3M")</f>
        <v>91.84</v>
      </c>
      <c r="G439" s="9" t="str">
        <f>_xll.SNL.Clients.Office.Excel.Functions.SPG(A439, "IQ_SECTOR")</f>
        <v>Financials</v>
      </c>
      <c r="H439" s="9" t="str">
        <f>_xll.SNL.Clients.Office.Excel.Functions.SPG(A439, "IQ_INDUSTRY_GROUP")</f>
        <v>Financial Services</v>
      </c>
      <c r="I439" s="9" t="str">
        <f>_xll.SNL.Clients.Office.Excel.Functions.SPG(A439, "IQ_INDUSTRY")</f>
        <v>Mortgage Real Estate Investment Trusts (REITs)</v>
      </c>
      <c r="J439" s="9" t="str">
        <f>_xll.SNL.Clients.Office.Excel.Functions.SPG(A439, "IQ_PRIMARY_INDUSTRY")</f>
        <v>Mortgage REITs</v>
      </c>
      <c r="K439" s="9" t="str">
        <f>_xll.SNL.Clients.Office.Excel.Functions.SPG(A439, "NAICS_CODE", "Primary")</f>
        <v>525990 - Other Financial Vehicles</v>
      </c>
      <c r="L439" s="9" t="str">
        <f>_xll.SNL.Clients.Office.Excel.Functions.SPG(A439, "SP_TOPICTAG")</f>
        <v/>
      </c>
      <c r="M439" s="5">
        <f>_xll.SNL.Clients.Office.Excel.Functions.SPG(A439, "SP_PCT_SHARES_OWNED_ALL_INSTITUTIONS")</f>
        <v>74.36</v>
      </c>
      <c r="N439" s="9" t="str">
        <f>_xll.SNL.Clients.Office.Excel.Functions.SPG(A439, "RD_CREDIT_RATING_GLOBAL", "Issuer Credit Rating", "Local Currency LT|0")</f>
        <v/>
      </c>
      <c r="O439" s="9" t="str">
        <f>_xll.SNL.Clients.Office.Excel.Functions.SPG(A439, "RD_CWOL_GLOBAL", "Issuer Credit Rating", "Local Currency LT|0")</f>
        <v/>
      </c>
      <c r="P439" s="9" t="str">
        <f>_xll.SNL.Clients.Office.Excel.Functions.SPG(A439, "RD_RATING_ACTION_GLOBAL", "Issuer Credit Rating", "Local Currency LT|0")</f>
        <v/>
      </c>
      <c r="Q439" s="10" t="str">
        <f>_xll.SNL.Clients.Office.Excel.Functions.SPG(A439, "RD_LAST_REVIEW_DATE_GLOBAL", "Issuer Credit Rating", "Local Currency LT")</f>
        <v/>
      </c>
      <c r="R439" s="10" t="str">
        <f>_xll.SNL.Clients.Office.Excel.Functions.SPG(A439, "RD_CREDIT_RATING_DATE_GLOBAL", "Issuer Credit Rating", "Local Currency LT|0")</f>
        <v/>
      </c>
      <c r="S439" s="10" t="str">
        <f>_xll.SNL.Clients.Office.Excel.Functions.SPG(A439, "RD_CREDIT_WATCH_OUTLOOK_DATE_GLOBAL", "Issuer Credit Rating", "Local Currency LT|0")</f>
        <v/>
      </c>
    </row>
    <row r="440" spans="1:19">
      <c r="A440" s="12" t="s">
        <v>1473</v>
      </c>
      <c r="B440" t="str">
        <f>_xll.SNL.Clients.Office.Excel.Functions.SPG(A440,"SP_IPO_DATE")</f>
        <v/>
      </c>
      <c r="C440" s="5">
        <f>_xll.SNL.Clients.Office.Excel.Functions.SPG(A440, "SP_VOLUME_AVG_WEEKLY_TO_SHARES_OUT", , "1M")</f>
        <v>4.4101599014005384</v>
      </c>
      <c r="D440" s="5">
        <f>_xll.SNL.Clients.Office.Excel.Functions.SPG(A440, "SP_VOLUME_AVG_WEEKLY_TO_SHARES_OUT", , "3M")</f>
        <v>4.11144513296707</v>
      </c>
      <c r="E440" s="5">
        <f>_xll.SNL.Clients.Office.Excel.Functions.SPG(A440, "SP_VOLUME_AVG_DAILY_TO_1YR_AVG_DAILY", , "1M")</f>
        <v>124.92</v>
      </c>
      <c r="F440" s="5">
        <f>_xll.SNL.Clients.Office.Excel.Functions.SPG(A440, "SP_VOLUME_AVG_DAILY_TO_1YR_AVG_DAILY", , "3M")</f>
        <v>116.46</v>
      </c>
      <c r="G440" s="9" t="str">
        <f>_xll.SNL.Clients.Office.Excel.Functions.SPG(A440, "IQ_SECTOR")</f>
        <v>Financials</v>
      </c>
      <c r="H440" s="9" t="str">
        <f>_xll.SNL.Clients.Office.Excel.Functions.SPG(A440, "IQ_INDUSTRY_GROUP")</f>
        <v>Banks</v>
      </c>
      <c r="I440" s="9" t="str">
        <f>_xll.SNL.Clients.Office.Excel.Functions.SPG(A440, "IQ_INDUSTRY")</f>
        <v>Banks</v>
      </c>
      <c r="J440" s="9" t="str">
        <f>_xll.SNL.Clients.Office.Excel.Functions.SPG(A440, "IQ_PRIMARY_INDUSTRY")</f>
        <v>Regional Banks</v>
      </c>
      <c r="K440" s="9" t="str">
        <f>_xll.SNL.Clients.Office.Excel.Functions.SPG(A440, "NAICS_CODE", "Primary")</f>
        <v>522110 - Commercial Banking</v>
      </c>
      <c r="L440" s="9" t="str">
        <f>_xll.SNL.Clients.Office.Excel.Functions.SPG(A440, "SP_TOPICTAG")</f>
        <v>Consumer Lending</v>
      </c>
      <c r="M440" s="5">
        <f>_xll.SNL.Clients.Office.Excel.Functions.SPG(A440, "SP_PCT_SHARES_OWNED_ALL_INSTITUTIONS")</f>
        <v>93.62</v>
      </c>
      <c r="N440" s="9" t="str">
        <f>_xll.SNL.Clients.Office.Excel.Functions.SPG(A440, "RD_CREDIT_RATING_GLOBAL", "Issuer Credit Rating", "Local Currency LT|0")</f>
        <v/>
      </c>
      <c r="O440" s="9" t="str">
        <f>_xll.SNL.Clients.Office.Excel.Functions.SPG(A440, "RD_CWOL_GLOBAL", "Issuer Credit Rating", "Local Currency LT|0")</f>
        <v/>
      </c>
      <c r="P440" s="9" t="str">
        <f>_xll.SNL.Clients.Office.Excel.Functions.SPG(A440, "RD_RATING_ACTION_GLOBAL", "Issuer Credit Rating", "Local Currency LT|0")</f>
        <v/>
      </c>
      <c r="Q440" s="10" t="str">
        <f>_xll.SNL.Clients.Office.Excel.Functions.SPG(A440, "RD_LAST_REVIEW_DATE_GLOBAL", "Issuer Credit Rating", "Local Currency LT")</f>
        <v/>
      </c>
      <c r="R440" s="10" t="str">
        <f>_xll.SNL.Clients.Office.Excel.Functions.SPG(A440, "RD_CREDIT_RATING_DATE_GLOBAL", "Issuer Credit Rating", "Local Currency LT|0")</f>
        <v/>
      </c>
      <c r="S440" s="10" t="str">
        <f>_xll.SNL.Clients.Office.Excel.Functions.SPG(A440, "RD_CREDIT_WATCH_OUTLOOK_DATE_GLOBAL", "Issuer Credit Rating", "Local Currency LT|0")</f>
        <v/>
      </c>
    </row>
    <row r="441" spans="1:19">
      <c r="A441" s="12" t="s">
        <v>1474</v>
      </c>
      <c r="B441" t="str">
        <f>_xll.SNL.Clients.Office.Excel.Functions.SPG(A441,"SP_IPO_DATE")</f>
        <v/>
      </c>
      <c r="C441" s="5">
        <f>_xll.SNL.Clients.Office.Excel.Functions.SPG(A441, "SP_VOLUME_AVG_WEEKLY_TO_SHARES_OUT", , "1M")</f>
        <v>2.122654267692897</v>
      </c>
      <c r="D441" s="5">
        <f>_xll.SNL.Clients.Office.Excel.Functions.SPG(A441, "SP_VOLUME_AVG_WEEKLY_TO_SHARES_OUT", , "3M")</f>
        <v>3.3403707798026634</v>
      </c>
      <c r="E441" s="5">
        <f>_xll.SNL.Clients.Office.Excel.Functions.SPG(A441, "SP_VOLUME_AVG_DAILY_TO_1YR_AVG_DAILY", , "1M")</f>
        <v>68.81</v>
      </c>
      <c r="F441" s="5">
        <f>_xll.SNL.Clients.Office.Excel.Functions.SPG(A441, "SP_VOLUME_AVG_DAILY_TO_1YR_AVG_DAILY", , "3M")</f>
        <v>108.28</v>
      </c>
      <c r="G441" s="9" t="str">
        <f>_xll.SNL.Clients.Office.Excel.Functions.SPG(A441, "IQ_SECTOR")</f>
        <v>Industrials</v>
      </c>
      <c r="H441" s="9" t="str">
        <f>_xll.SNL.Clients.Office.Excel.Functions.SPG(A441, "IQ_INDUSTRY_GROUP")</f>
        <v>Capital Goods</v>
      </c>
      <c r="I441" s="9" t="str">
        <f>_xll.SNL.Clients.Office.Excel.Functions.SPG(A441, "IQ_INDUSTRY")</f>
        <v>Building Products</v>
      </c>
      <c r="J441" s="9" t="str">
        <f>_xll.SNL.Clients.Office.Excel.Functions.SPG(A441, "IQ_PRIMARY_INDUSTRY")</f>
        <v>Building Products</v>
      </c>
      <c r="K441" s="9" t="str">
        <f>_xll.SNL.Clients.Office.Excel.Functions.SPG(A441, "NAICS_CODE", "Primary")</f>
        <v>334 - Computer and Electronic Product Manufacturing</v>
      </c>
      <c r="L441" s="9" t="str">
        <f>_xll.SNL.Clients.Office.Excel.Functions.SPG(A441, "SP_TOPICTAG")</f>
        <v>Energy Management; Physical Security; Sensors; Smart Building; Cloud Infrastructure; Process Automation; Security Management</v>
      </c>
      <c r="M441" s="5">
        <f>_xll.SNL.Clients.Office.Excel.Functions.SPG(A441, "SP_PCT_SHARES_OWNED_ALL_INSTITUTIONS")</f>
        <v>96.6</v>
      </c>
      <c r="N441" s="9" t="str">
        <f>_xll.SNL.Clients.Office.Excel.Functions.SPG(A441, "RD_CREDIT_RATING_GLOBAL", "Issuer Credit Rating", "Local Currency LT|0")</f>
        <v>BB+</v>
      </c>
      <c r="O441" s="9" t="str">
        <f>_xll.SNL.Clients.Office.Excel.Functions.SPG(A441, "RD_CWOL_GLOBAL", "Issuer Credit Rating", "Local Currency LT|0")</f>
        <v>Negative</v>
      </c>
      <c r="P441" s="9" t="str">
        <f>_xll.SNL.Clients.Office.Excel.Functions.SPG(A441, "RD_RATING_ACTION_GLOBAL", "Issuer Credit Rating", "Local Currency LT|0")</f>
        <v>CreditWatch/Outlook (04/22/2024)</v>
      </c>
      <c r="Q441" s="10">
        <f>_xll.SNL.Clients.Office.Excel.Functions.SPG(A441, "RD_LAST_REVIEW_DATE_GLOBAL", "Issuer Credit Rating", "Local Currency LT")</f>
        <v>45404</v>
      </c>
      <c r="R441" s="10">
        <f>_xll.SNL.Clients.Office.Excel.Functions.SPG(A441, "RD_CREDIT_RATING_DATE_GLOBAL", "Issuer Credit Rating", "Local Currency LT|0")</f>
        <v>44687</v>
      </c>
      <c r="S441" s="10">
        <f>_xll.SNL.Clients.Office.Excel.Functions.SPG(A441, "RD_CREDIT_WATCH_OUTLOOK_DATE_GLOBAL", "Issuer Credit Rating", "Local Currency LT|0")</f>
        <v>45404</v>
      </c>
    </row>
    <row r="442" spans="1:19">
      <c r="A442" s="12" t="s">
        <v>1475</v>
      </c>
      <c r="B442" s="10">
        <f>_xll.SNL.Clients.Office.Excel.Functions.SPG(A442,"SP_IPO_DATE")</f>
        <v>39372</v>
      </c>
      <c r="C442" s="5">
        <f>_xll.SNL.Clients.Office.Excel.Functions.SPG(A442, "SP_VOLUME_AVG_WEEKLY_TO_SHARES_OUT", , "1M")</f>
        <v>6.0204851523826042</v>
      </c>
      <c r="D442" s="5">
        <f>_xll.SNL.Clients.Office.Excel.Functions.SPG(A442, "SP_VOLUME_AVG_WEEKLY_TO_SHARES_OUT", , "3M")</f>
        <v>5.672156545052653</v>
      </c>
      <c r="E442" s="5">
        <f>_xll.SNL.Clients.Office.Excel.Functions.SPG(A442, "SP_VOLUME_AVG_DAILY_TO_1YR_AVG_DAILY", , "1M")</f>
        <v>115.49</v>
      </c>
      <c r="F442" s="5">
        <f>_xll.SNL.Clients.Office.Excel.Functions.SPG(A442, "SP_VOLUME_AVG_DAILY_TO_1YR_AVG_DAILY", , "3M")</f>
        <v>108.8</v>
      </c>
      <c r="G442" s="9" t="str">
        <f>_xll.SNL.Clients.Office.Excel.Functions.SPG(A442, "IQ_SECTOR")</f>
        <v>Real Estate</v>
      </c>
      <c r="H442" s="9" t="str">
        <f>_xll.SNL.Clients.Office.Excel.Functions.SPG(A442, "IQ_INDUSTRY_GROUP")</f>
        <v>Equity Real Estate Investment Trusts (REITs)</v>
      </c>
      <c r="I442" s="9" t="str">
        <f>_xll.SNL.Clients.Office.Excel.Functions.SPG(A442, "IQ_INDUSTRY")</f>
        <v>Retail REITs</v>
      </c>
      <c r="J442" s="9" t="str">
        <f>_xll.SNL.Clients.Office.Excel.Functions.SPG(A442, "IQ_PRIMARY_INDUSTRY")</f>
        <v>Retail REITs</v>
      </c>
      <c r="K442" s="9" t="str">
        <f>_xll.SNL.Clients.Office.Excel.Functions.SPG(A442, "NAICS_CODE", "Primary")</f>
        <v>531110 - Lessors of Residential Buildings and Dwellings</v>
      </c>
      <c r="L442" s="9" t="str">
        <f>_xll.SNL.Clients.Office.Excel.Functions.SPG(A442, "SP_TOPICTAG")</f>
        <v/>
      </c>
      <c r="M442" s="5">
        <f>_xll.SNL.Clients.Office.Excel.Functions.SPG(A442, "SP_PCT_SHARES_OWNED_ALL_INSTITUTIONS")</f>
        <v>97.24</v>
      </c>
      <c r="N442" s="9" t="str">
        <f>_xll.SNL.Clients.Office.Excel.Functions.SPG(A442, "RD_CREDIT_RATING_GLOBAL", "Issuer Credit Rating", "Local Currency LT|0")</f>
        <v>BBB-</v>
      </c>
      <c r="O442" s="9" t="str">
        <f>_xll.SNL.Clients.Office.Excel.Functions.SPG(A442, "RD_CWOL_GLOBAL", "Issuer Credit Rating", "Local Currency LT|0")</f>
        <v>Watch Neg</v>
      </c>
      <c r="P442" s="9" t="str">
        <f>_xll.SNL.Clients.Office.Excel.Functions.SPG(A442, "RD_RATING_ACTION_GLOBAL", "Issuer Credit Rating", "Local Currency LT|0")</f>
        <v>CreditWatch/Outlook (11/07/2024)</v>
      </c>
      <c r="Q442" s="10">
        <f>_xll.SNL.Clients.Office.Excel.Functions.SPG(A442, "RD_LAST_REVIEW_DATE_GLOBAL", "Issuer Credit Rating", "Local Currency LT")</f>
        <v>45603</v>
      </c>
      <c r="R442" s="10">
        <f>_xll.SNL.Clients.Office.Excel.Functions.SPG(A442, "RD_CREDIT_RATING_DATE_GLOBAL", "Issuer Credit Rating", "Local Currency LT|0")</f>
        <v>41443</v>
      </c>
      <c r="S442" s="10">
        <f>_xll.SNL.Clients.Office.Excel.Functions.SPG(A442, "RD_CREDIT_WATCH_OUTLOOK_DATE_GLOBAL", "Issuer Credit Rating", "Local Currency LT|0")</f>
        <v>45603</v>
      </c>
    </row>
    <row r="443" spans="1:19">
      <c r="A443" s="12" t="s">
        <v>1476</v>
      </c>
      <c r="B443" t="str">
        <f>_xll.SNL.Clients.Office.Excel.Functions.SPG(A443,"SP_IPO_DATE")</f>
        <v/>
      </c>
      <c r="C443" s="5">
        <f>_xll.SNL.Clients.Office.Excel.Functions.SPG(A443, "SP_VOLUME_AVG_WEEKLY_TO_SHARES_OUT", , "1M")</f>
        <v>3.5109181803250373</v>
      </c>
      <c r="D443" s="5">
        <f>_xll.SNL.Clients.Office.Excel.Functions.SPG(A443, "SP_VOLUME_AVG_WEEKLY_TO_SHARES_OUT", , "3M")</f>
        <v>4.4590627016869044</v>
      </c>
      <c r="E443" s="5">
        <f>_xll.SNL.Clients.Office.Excel.Functions.SPG(A443, "SP_VOLUME_AVG_DAILY_TO_1YR_AVG_DAILY", , "1M")</f>
        <v>79.400000000000006</v>
      </c>
      <c r="F443" s="5">
        <f>_xll.SNL.Clients.Office.Excel.Functions.SPG(A443, "SP_VOLUME_AVG_DAILY_TO_1YR_AVG_DAILY", , "3M")</f>
        <v>100.85</v>
      </c>
      <c r="G443" s="9" t="str">
        <f>_xll.SNL.Clients.Office.Excel.Functions.SPG(A443, "IQ_SECTOR")</f>
        <v>Energy</v>
      </c>
      <c r="H443" s="9" t="str">
        <f>_xll.SNL.Clients.Office.Excel.Functions.SPG(A443, "IQ_INDUSTRY_GROUP")</f>
        <v>Energy</v>
      </c>
      <c r="I443" s="9" t="str">
        <f>_xll.SNL.Clients.Office.Excel.Functions.SPG(A443, "IQ_INDUSTRY")</f>
        <v>Oil, Gas and Consumable Fuels</v>
      </c>
      <c r="J443" s="9" t="str">
        <f>_xll.SNL.Clients.Office.Excel.Functions.SPG(A443, "IQ_PRIMARY_INDUSTRY")</f>
        <v>Oil and Gas Refining and Marketing</v>
      </c>
      <c r="K443" s="9" t="str">
        <f>_xll.SNL.Clients.Office.Excel.Functions.SPG(A443, "NAICS_CODE", "Primary")</f>
        <v>32419 - Other Petroleum and Coal Products Manufacturing</v>
      </c>
      <c r="L443" s="9" t="str">
        <f>_xll.SNL.Clients.Office.Excel.Functions.SPG(A443, "SP_TOPICTAG")</f>
        <v>Animal Feed</v>
      </c>
      <c r="M443" s="5">
        <f>_xll.SNL.Clients.Office.Excel.Functions.SPG(A443, "SP_PCT_SHARES_OWNED_ALL_INSTITUTIONS")</f>
        <v>89.46</v>
      </c>
      <c r="N443" s="9" t="str">
        <f>_xll.SNL.Clients.Office.Excel.Functions.SPG(A443, "RD_CREDIT_RATING_GLOBAL", "Issuer Credit Rating", "Local Currency LT|0")</f>
        <v/>
      </c>
      <c r="O443" s="9" t="str">
        <f>_xll.SNL.Clients.Office.Excel.Functions.SPG(A443, "RD_CWOL_GLOBAL", "Issuer Credit Rating", "Local Currency LT|0")</f>
        <v/>
      </c>
      <c r="P443" s="9" t="str">
        <f>_xll.SNL.Clients.Office.Excel.Functions.SPG(A443, "RD_RATING_ACTION_GLOBAL", "Issuer Credit Rating", "Local Currency LT|0")</f>
        <v/>
      </c>
      <c r="Q443" s="10" t="str">
        <f>_xll.SNL.Clients.Office.Excel.Functions.SPG(A443, "RD_LAST_REVIEW_DATE_GLOBAL", "Issuer Credit Rating", "Local Currency LT")</f>
        <v/>
      </c>
      <c r="R443" s="10" t="str">
        <f>_xll.SNL.Clients.Office.Excel.Functions.SPG(A443, "RD_CREDIT_RATING_DATE_GLOBAL", "Issuer Credit Rating", "Local Currency LT|0")</f>
        <v/>
      </c>
      <c r="S443" s="10" t="str">
        <f>_xll.SNL.Clients.Office.Excel.Functions.SPG(A443, "RD_CREDIT_WATCH_OUTLOOK_DATE_GLOBAL", "Issuer Credit Rating", "Local Currency LT|0")</f>
        <v/>
      </c>
    </row>
    <row r="444" spans="1:19">
      <c r="A444" s="12" t="s">
        <v>1477</v>
      </c>
      <c r="B444" t="str">
        <f>_xll.SNL.Clients.Office.Excel.Functions.SPG(A444,"SP_IPO_DATE")</f>
        <v/>
      </c>
      <c r="C444" s="5">
        <f>_xll.SNL.Clients.Office.Excel.Functions.SPG(A444, "SP_VOLUME_AVG_WEEKLY_TO_SHARES_OUT", , "1M")</f>
        <v>6.7161864301833889</v>
      </c>
      <c r="D444" s="5">
        <f>_xll.SNL.Clients.Office.Excel.Functions.SPG(A444, "SP_VOLUME_AVG_WEEKLY_TO_SHARES_OUT", , "3M")</f>
        <v>4.9782655324247287</v>
      </c>
      <c r="E444" s="5">
        <f>_xll.SNL.Clients.Office.Excel.Functions.SPG(A444, "SP_VOLUME_AVG_DAILY_TO_1YR_AVG_DAILY", , "1M")</f>
        <v>101.27</v>
      </c>
      <c r="F444" s="5">
        <f>_xll.SNL.Clients.Office.Excel.Functions.SPG(A444, "SP_VOLUME_AVG_DAILY_TO_1YR_AVG_DAILY", , "3M")</f>
        <v>75.069999999999993</v>
      </c>
      <c r="G444" s="9" t="str">
        <f>_xll.SNL.Clients.Office.Excel.Functions.SPG(A444, "IQ_SECTOR")</f>
        <v>Industrials</v>
      </c>
      <c r="H444" s="9" t="str">
        <f>_xll.SNL.Clients.Office.Excel.Functions.SPG(A444, "IQ_INDUSTRY_GROUP")</f>
        <v>Commercial and Professional Services</v>
      </c>
      <c r="I444" s="9" t="str">
        <f>_xll.SNL.Clients.Office.Excel.Functions.SPG(A444, "IQ_INDUSTRY")</f>
        <v>Professional Services</v>
      </c>
      <c r="J444" s="9" t="str">
        <f>_xll.SNL.Clients.Office.Excel.Functions.SPG(A444, "IQ_PRIMARY_INDUSTRY")</f>
        <v>Human Resource and Employment Services</v>
      </c>
      <c r="K444" s="9" t="str">
        <f>_xll.SNL.Clients.Office.Excel.Functions.SPG(A444, "NAICS_CODE", "Primary")</f>
        <v>561311 - Employment Placement Agencies</v>
      </c>
      <c r="L444" s="9" t="str">
        <f>_xll.SNL.Clients.Office.Excel.Functions.SPG(A444, "SP_TOPICTAG")</f>
        <v/>
      </c>
      <c r="M444" s="5">
        <f>_xll.SNL.Clients.Office.Excel.Functions.SPG(A444, "SP_PCT_SHARES_OWNED_ALL_INSTITUTIONS")</f>
        <v>97.66</v>
      </c>
      <c r="N444" s="9" t="str">
        <f>_xll.SNL.Clients.Office.Excel.Functions.SPG(A444, "RD_CREDIT_RATING_GLOBAL", "Issuer Credit Rating", "Local Currency LT|0")</f>
        <v/>
      </c>
      <c r="O444" s="9" t="str">
        <f>_xll.SNL.Clients.Office.Excel.Functions.SPG(A444, "RD_CWOL_GLOBAL", "Issuer Credit Rating", "Local Currency LT|0")</f>
        <v/>
      </c>
      <c r="P444" s="9" t="str">
        <f>_xll.SNL.Clients.Office.Excel.Functions.SPG(A444, "RD_RATING_ACTION_GLOBAL", "Issuer Credit Rating", "Local Currency LT|0")</f>
        <v/>
      </c>
      <c r="Q444" s="10" t="str">
        <f>_xll.SNL.Clients.Office.Excel.Functions.SPG(A444, "RD_LAST_REVIEW_DATE_GLOBAL", "Issuer Credit Rating", "Local Currency LT")</f>
        <v/>
      </c>
      <c r="R444" s="10" t="str">
        <f>_xll.SNL.Clients.Office.Excel.Functions.SPG(A444, "RD_CREDIT_RATING_DATE_GLOBAL", "Issuer Credit Rating", "Local Currency LT|0")</f>
        <v/>
      </c>
      <c r="S444" s="10" t="str">
        <f>_xll.SNL.Clients.Office.Excel.Functions.SPG(A444, "RD_CREDIT_WATCH_OUTLOOK_DATE_GLOBAL", "Issuer Credit Rating", "Local Currency LT|0")</f>
        <v/>
      </c>
    </row>
    <row r="445" spans="1:19">
      <c r="A445" s="12" t="s">
        <v>1478</v>
      </c>
      <c r="B445" t="str">
        <f>_xll.SNL.Clients.Office.Excel.Functions.SPG(A445,"SP_IPO_DATE")</f>
        <v/>
      </c>
      <c r="C445" s="5">
        <f>_xll.SNL.Clients.Office.Excel.Functions.SPG(A445, "SP_VOLUME_AVG_WEEKLY_TO_SHARES_OUT", , "1M")</f>
        <v>3.0329046703263187</v>
      </c>
      <c r="D445" s="5">
        <f>_xll.SNL.Clients.Office.Excel.Functions.SPG(A445, "SP_VOLUME_AVG_WEEKLY_TO_SHARES_OUT", , "3M")</f>
        <v>3.2729030300857094</v>
      </c>
      <c r="E445" s="5">
        <f>_xll.SNL.Clients.Office.Excel.Functions.SPG(A445, "SP_VOLUME_AVG_DAILY_TO_1YR_AVG_DAILY", , "1M")</f>
        <v>76.459999999999994</v>
      </c>
      <c r="F445" s="5">
        <f>_xll.SNL.Clients.Office.Excel.Functions.SPG(A445, "SP_VOLUME_AVG_DAILY_TO_1YR_AVG_DAILY", , "3M")</f>
        <v>82.51</v>
      </c>
      <c r="G445" s="9" t="str">
        <f>_xll.SNL.Clients.Office.Excel.Functions.SPG(A445, "IQ_SECTOR")</f>
        <v>Information Technology</v>
      </c>
      <c r="H445" s="9" t="str">
        <f>_xll.SNL.Clients.Office.Excel.Functions.SPG(A445, "IQ_INDUSTRY_GROUP")</f>
        <v>Technology Hardware and Equipment</v>
      </c>
      <c r="I445" s="9" t="str">
        <f>_xll.SNL.Clients.Office.Excel.Functions.SPG(A445, "IQ_INDUSTRY")</f>
        <v>Electronic Equipment, Instruments and Components</v>
      </c>
      <c r="J445" s="9" t="str">
        <f>_xll.SNL.Clients.Office.Excel.Functions.SPG(A445, "IQ_PRIMARY_INDUSTRY")</f>
        <v>Electronic Components</v>
      </c>
      <c r="K445" s="9" t="str">
        <f>_xll.SNL.Clients.Office.Excel.Functions.SPG(A445, "NAICS_CODE", "Primary")</f>
        <v>334419 - Other Electronic Component Manufacturing</v>
      </c>
      <c r="L445" s="9" t="str">
        <f>_xll.SNL.Clients.Office.Excel.Functions.SPG(A445, "SP_TOPICTAG")</f>
        <v>Fleet Management; GPS; Industrial Automation; Sensors; Smart Energy; Electric Vehicle</v>
      </c>
      <c r="M445" s="5">
        <f>_xll.SNL.Clients.Office.Excel.Functions.SPG(A445, "SP_PCT_SHARES_OWNED_ALL_INSTITUTIONS")</f>
        <v>94.54</v>
      </c>
      <c r="N445" s="9" t="str">
        <f>_xll.SNL.Clients.Office.Excel.Functions.SPG(A445, "RD_CREDIT_RATING_GLOBAL", "Issuer Credit Rating", "Local Currency LT|0")</f>
        <v/>
      </c>
      <c r="O445" s="9" t="str">
        <f>_xll.SNL.Clients.Office.Excel.Functions.SPG(A445, "RD_CWOL_GLOBAL", "Issuer Credit Rating", "Local Currency LT|0")</f>
        <v/>
      </c>
      <c r="P445" s="9" t="str">
        <f>_xll.SNL.Clients.Office.Excel.Functions.SPG(A445, "RD_RATING_ACTION_GLOBAL", "Issuer Credit Rating", "Local Currency LT|0")</f>
        <v/>
      </c>
      <c r="Q445" s="10" t="str">
        <f>_xll.SNL.Clients.Office.Excel.Functions.SPG(A445, "RD_LAST_REVIEW_DATE_GLOBAL", "Issuer Credit Rating", "Local Currency LT")</f>
        <v/>
      </c>
      <c r="R445" s="10" t="str">
        <f>_xll.SNL.Clients.Office.Excel.Functions.SPG(A445, "RD_CREDIT_RATING_DATE_GLOBAL", "Issuer Credit Rating", "Local Currency LT|0")</f>
        <v/>
      </c>
      <c r="S445" s="10" t="str">
        <f>_xll.SNL.Clients.Office.Excel.Functions.SPG(A445, "RD_CREDIT_WATCH_OUTLOOK_DATE_GLOBAL", "Issuer Credit Rating", "Local Currency LT|0")</f>
        <v/>
      </c>
    </row>
    <row r="446" spans="1:19">
      <c r="A446" s="12" t="s">
        <v>1479</v>
      </c>
      <c r="B446" t="str">
        <f>_xll.SNL.Clients.Office.Excel.Functions.SPG(A446,"SP_IPO_DATE")</f>
        <v/>
      </c>
      <c r="C446" s="5">
        <f>_xll.SNL.Clients.Office.Excel.Functions.SPG(A446, "SP_VOLUME_AVG_WEEKLY_TO_SHARES_OUT", , "1M")</f>
        <v>3.9550199925922023</v>
      </c>
      <c r="D446" s="5">
        <f>_xll.SNL.Clients.Office.Excel.Functions.SPG(A446, "SP_VOLUME_AVG_WEEKLY_TO_SHARES_OUT", , "3M")</f>
        <v>3.5941725770767263</v>
      </c>
      <c r="E446" s="5">
        <f>_xll.SNL.Clients.Office.Excel.Functions.SPG(A446, "SP_VOLUME_AVG_DAILY_TO_1YR_AVG_DAILY", , "1M")</f>
        <v>101.02</v>
      </c>
      <c r="F446" s="5">
        <f>_xll.SNL.Clients.Office.Excel.Functions.SPG(A446, "SP_VOLUME_AVG_DAILY_TO_1YR_AVG_DAILY", , "3M")</f>
        <v>91.8</v>
      </c>
      <c r="G446" s="9" t="str">
        <f>_xll.SNL.Clients.Office.Excel.Functions.SPG(A446, "IQ_SECTOR")</f>
        <v>Energy</v>
      </c>
      <c r="H446" s="9" t="str">
        <f>_xll.SNL.Clients.Office.Excel.Functions.SPG(A446, "IQ_INDUSTRY_GROUP")</f>
        <v>Energy</v>
      </c>
      <c r="I446" s="9" t="str">
        <f>_xll.SNL.Clients.Office.Excel.Functions.SPG(A446, "IQ_INDUSTRY")</f>
        <v>Energy Equipment and Services</v>
      </c>
      <c r="J446" s="9" t="str">
        <f>_xll.SNL.Clients.Office.Excel.Functions.SPG(A446, "IQ_PRIMARY_INDUSTRY")</f>
        <v>Oil and Gas Equipment and Services</v>
      </c>
      <c r="K446" s="9" t="str">
        <f>_xll.SNL.Clients.Office.Excel.Functions.SPG(A446, "NAICS_CODE", "Primary")</f>
        <v>213112 - Support Activities for Oil and Gas Operations</v>
      </c>
      <c r="L446" s="9" t="str">
        <f>_xll.SNL.Clients.Office.Excel.Functions.SPG(A446, "SP_TOPICTAG")</f>
        <v>Environmental Engineering; Marine Transportation</v>
      </c>
      <c r="M446" s="5">
        <f>_xll.SNL.Clients.Office.Excel.Functions.SPG(A446, "SP_PCT_SHARES_OWNED_ALL_INSTITUTIONS")</f>
        <v>52.01</v>
      </c>
      <c r="N446" s="9" t="str">
        <f>_xll.SNL.Clients.Office.Excel.Functions.SPG(A446, "RD_CREDIT_RATING_GLOBAL", "Issuer Credit Rating", "Local Currency LT|0")</f>
        <v/>
      </c>
      <c r="O446" s="9" t="str">
        <f>_xll.SNL.Clients.Office.Excel.Functions.SPG(A446, "RD_CWOL_GLOBAL", "Issuer Credit Rating", "Local Currency LT|0")</f>
        <v/>
      </c>
      <c r="P446" s="9" t="str">
        <f>_xll.SNL.Clients.Office.Excel.Functions.SPG(A446, "RD_RATING_ACTION_GLOBAL", "Issuer Credit Rating", "Local Currency LT|0")</f>
        <v/>
      </c>
      <c r="Q446" s="10" t="str">
        <f>_xll.SNL.Clients.Office.Excel.Functions.SPG(A446, "RD_LAST_REVIEW_DATE_GLOBAL", "Issuer Credit Rating", "Local Currency LT")</f>
        <v/>
      </c>
      <c r="R446" s="10" t="str">
        <f>_xll.SNL.Clients.Office.Excel.Functions.SPG(A446, "RD_CREDIT_RATING_DATE_GLOBAL", "Issuer Credit Rating", "Local Currency LT|0")</f>
        <v/>
      </c>
      <c r="S446" s="10" t="str">
        <f>_xll.SNL.Clients.Office.Excel.Functions.SPG(A446, "RD_CREDIT_WATCH_OUTLOOK_DATE_GLOBAL", "Issuer Credit Rating", "Local Currency LT|0")</f>
        <v/>
      </c>
    </row>
    <row r="447" spans="1:19">
      <c r="A447" s="12" t="s">
        <v>1480</v>
      </c>
      <c r="B447" t="str">
        <f>_xll.SNL.Clients.Office.Excel.Functions.SPG(A447,"SP_IPO_DATE")</f>
        <v/>
      </c>
      <c r="C447" s="5">
        <f>_xll.SNL.Clients.Office.Excel.Functions.SPG(A447, "SP_VOLUME_AVG_WEEKLY_TO_SHARES_OUT", , "1M")</f>
        <v>2.374542033792534</v>
      </c>
      <c r="D447" s="5">
        <f>_xll.SNL.Clients.Office.Excel.Functions.SPG(A447, "SP_VOLUME_AVG_WEEKLY_TO_SHARES_OUT", , "3M")</f>
        <v>2.6877390935273868</v>
      </c>
      <c r="E447" s="5">
        <f>_xll.SNL.Clients.Office.Excel.Functions.SPG(A447, "SP_VOLUME_AVG_DAILY_TO_1YR_AVG_DAILY", , "1M")</f>
        <v>86.53</v>
      </c>
      <c r="F447" s="5">
        <f>_xll.SNL.Clients.Office.Excel.Functions.SPG(A447, "SP_VOLUME_AVG_DAILY_TO_1YR_AVG_DAILY", , "3M")</f>
        <v>97.94</v>
      </c>
      <c r="G447" s="9" t="str">
        <f>_xll.SNL.Clients.Office.Excel.Functions.SPG(A447, "IQ_SECTOR")</f>
        <v>Industrials</v>
      </c>
      <c r="H447" s="9" t="str">
        <f>_xll.SNL.Clients.Office.Excel.Functions.SPG(A447, "IQ_INDUSTRY_GROUP")</f>
        <v>Capital Goods</v>
      </c>
      <c r="I447" s="9" t="str">
        <f>_xll.SNL.Clients.Office.Excel.Functions.SPG(A447, "IQ_INDUSTRY")</f>
        <v>Trading Companies and Distributors</v>
      </c>
      <c r="J447" s="9" t="str">
        <f>_xll.SNL.Clients.Office.Excel.Functions.SPG(A447, "IQ_PRIMARY_INDUSTRY")</f>
        <v>Trading Companies and Distributors</v>
      </c>
      <c r="K447" s="9" t="str">
        <f>_xll.SNL.Clients.Office.Excel.Functions.SPG(A447, "NAICS_CODE", "Primary")</f>
        <v>441 - Motor Vehicle and Parts Dealers</v>
      </c>
      <c r="L447" s="9" t="str">
        <f>_xll.SNL.Clients.Office.Excel.Functions.SPG(A447, "SP_TOPICTAG")</f>
        <v>Fleet Management; Freight Service; Passenger Aircraft Manufacturing</v>
      </c>
      <c r="M447" s="5">
        <f>_xll.SNL.Clients.Office.Excel.Functions.SPG(A447, "SP_PCT_SHARES_OWNED_ALL_INSTITUTIONS")</f>
        <v>93</v>
      </c>
      <c r="N447" s="9" t="str">
        <f>_xll.SNL.Clients.Office.Excel.Functions.SPG(A447, "RD_CREDIT_RATING_GLOBAL", "Issuer Credit Rating", "Local Currency LT|0")</f>
        <v/>
      </c>
      <c r="O447" s="9" t="str">
        <f>_xll.SNL.Clients.Office.Excel.Functions.SPG(A447, "RD_CWOL_GLOBAL", "Issuer Credit Rating", "Local Currency LT|0")</f>
        <v/>
      </c>
      <c r="P447" s="9" t="str">
        <f>_xll.SNL.Clients.Office.Excel.Functions.SPG(A447, "RD_RATING_ACTION_GLOBAL", "Issuer Credit Rating", "Local Currency LT|0")</f>
        <v/>
      </c>
      <c r="Q447" s="10" t="str">
        <f>_xll.SNL.Clients.Office.Excel.Functions.SPG(A447, "RD_LAST_REVIEW_DATE_GLOBAL", "Issuer Credit Rating", "Local Currency LT")</f>
        <v/>
      </c>
      <c r="R447" s="10" t="str">
        <f>_xll.SNL.Clients.Office.Excel.Functions.SPG(A447, "RD_CREDIT_RATING_DATE_GLOBAL", "Issuer Credit Rating", "Local Currency LT|0")</f>
        <v/>
      </c>
      <c r="S447" s="10" t="str">
        <f>_xll.SNL.Clients.Office.Excel.Functions.SPG(A447, "RD_CREDIT_WATCH_OUTLOOK_DATE_GLOBAL", "Issuer Credit Rating", "Local Currency LT|0")</f>
        <v/>
      </c>
    </row>
    <row r="448" spans="1:19">
      <c r="A448" s="12" t="s">
        <v>1481</v>
      </c>
      <c r="B448" t="str">
        <f>_xll.SNL.Clients.Office.Excel.Functions.SPG(A448,"SP_IPO_DATE")</f>
        <v/>
      </c>
      <c r="C448" s="5">
        <f>_xll.SNL.Clients.Office.Excel.Functions.SPG(A448, "SP_VOLUME_AVG_WEEKLY_TO_SHARES_OUT", , "1M")</f>
        <v>3.8137746468721074</v>
      </c>
      <c r="D448" s="5">
        <f>_xll.SNL.Clients.Office.Excel.Functions.SPG(A448, "SP_VOLUME_AVG_WEEKLY_TO_SHARES_OUT", , "3M")</f>
        <v>3.409165284346432</v>
      </c>
      <c r="E448" s="5">
        <f>_xll.SNL.Clients.Office.Excel.Functions.SPG(A448, "SP_VOLUME_AVG_DAILY_TO_1YR_AVG_DAILY", , "1M")</f>
        <v>131.38999999999999</v>
      </c>
      <c r="F448" s="5">
        <f>_xll.SNL.Clients.Office.Excel.Functions.SPG(A448, "SP_VOLUME_AVG_DAILY_TO_1YR_AVG_DAILY", , "3M")</f>
        <v>117.45</v>
      </c>
      <c r="G448" s="9" t="str">
        <f>_xll.SNL.Clients.Office.Excel.Functions.SPG(A448, "IQ_SECTOR")</f>
        <v>Industrials</v>
      </c>
      <c r="H448" s="9" t="str">
        <f>_xll.SNL.Clients.Office.Excel.Functions.SPG(A448, "IQ_INDUSTRY_GROUP")</f>
        <v>Transportation</v>
      </c>
      <c r="I448" s="9" t="str">
        <f>_xll.SNL.Clients.Office.Excel.Functions.SPG(A448, "IQ_INDUSTRY")</f>
        <v>Ground Transportation</v>
      </c>
      <c r="J448" s="9" t="str">
        <f>_xll.SNL.Clients.Office.Excel.Functions.SPG(A448, "IQ_PRIMARY_INDUSTRY")</f>
        <v>Cargo Ground Transportation</v>
      </c>
      <c r="K448" s="9" t="str">
        <f>_xll.SNL.Clients.Office.Excel.Functions.SPG(A448, "NAICS_CODE", "Primary")</f>
        <v>488510 - Freight Transportation Arrangement</v>
      </c>
      <c r="L448" s="9" t="str">
        <f>_xll.SNL.Clients.Office.Excel.Functions.SPG(A448, "SP_TOPICTAG")</f>
        <v>Data Integration; Fleet Management; Freight Service; Last Mile Transportation; Cloud Infrastructure; Digital Brokerage</v>
      </c>
      <c r="M448" s="5">
        <f>_xll.SNL.Clients.Office.Excel.Functions.SPG(A448, "SP_PCT_SHARES_OWNED_ALL_INSTITUTIONS")</f>
        <v>88.15</v>
      </c>
      <c r="N448" s="9" t="str">
        <f>_xll.SNL.Clients.Office.Excel.Functions.SPG(A448, "RD_CREDIT_RATING_GLOBAL", "Issuer Credit Rating", "Local Currency LT|0")</f>
        <v>BB</v>
      </c>
      <c r="O448" s="9" t="str">
        <f>_xll.SNL.Clients.Office.Excel.Functions.SPG(A448, "RD_CWOL_GLOBAL", "Issuer Credit Rating", "Local Currency LT|0")</f>
        <v>Stable</v>
      </c>
      <c r="P448" s="9" t="str">
        <f>_xll.SNL.Clients.Office.Excel.Functions.SPG(A448, "RD_RATING_ACTION_GLOBAL", "Issuer Credit Rating", "Local Currency LT|0")</f>
        <v>Downgrade | CreditWatch/Outlook (05/22/2024)</v>
      </c>
      <c r="Q448" s="10">
        <f>_xll.SNL.Clients.Office.Excel.Functions.SPG(A448, "RD_LAST_REVIEW_DATE_GLOBAL", "Issuer Credit Rating", "Local Currency LT")</f>
        <v>45588</v>
      </c>
      <c r="R448" s="10">
        <f>_xll.SNL.Clients.Office.Excel.Functions.SPG(A448, "RD_CREDIT_RATING_DATE_GLOBAL", "Issuer Credit Rating", "Local Currency LT|0")</f>
        <v>45434</v>
      </c>
      <c r="S448" s="10">
        <f>_xll.SNL.Clients.Office.Excel.Functions.SPG(A448, "RD_CREDIT_WATCH_OUTLOOK_DATE_GLOBAL", "Issuer Credit Rating", "Local Currency LT|0")</f>
        <v>45434</v>
      </c>
    </row>
    <row r="449" spans="1:19">
      <c r="A449" s="12" t="s">
        <v>1482</v>
      </c>
      <c r="B449" t="str">
        <f>_xll.SNL.Clients.Office.Excel.Functions.SPG(A449,"SP_IPO_DATE")</f>
        <v/>
      </c>
      <c r="C449" s="5">
        <f>_xll.SNL.Clients.Office.Excel.Functions.SPG(A449, "SP_VOLUME_AVG_WEEKLY_TO_SHARES_OUT", , "1M")</f>
        <v>2.0915256528555615</v>
      </c>
      <c r="D449" s="5">
        <f>_xll.SNL.Clients.Office.Excel.Functions.SPG(A449, "SP_VOLUME_AVG_WEEKLY_TO_SHARES_OUT", , "3M")</f>
        <v>2.1370525125153588</v>
      </c>
      <c r="E449" s="5">
        <f>_xll.SNL.Clients.Office.Excel.Functions.SPG(A449, "SP_VOLUME_AVG_DAILY_TO_1YR_AVG_DAILY", , "1M")</f>
        <v>100.92</v>
      </c>
      <c r="F449" s="5">
        <f>_xll.SNL.Clients.Office.Excel.Functions.SPG(A449, "SP_VOLUME_AVG_DAILY_TO_1YR_AVG_DAILY", , "3M")</f>
        <v>103.12</v>
      </c>
      <c r="G449" s="9" t="str">
        <f>_xll.SNL.Clients.Office.Excel.Functions.SPG(A449, "IQ_SECTOR")</f>
        <v>Financials</v>
      </c>
      <c r="H449" s="9" t="str">
        <f>_xll.SNL.Clients.Office.Excel.Functions.SPG(A449, "IQ_INDUSTRY_GROUP")</f>
        <v>Banks</v>
      </c>
      <c r="I449" s="9" t="str">
        <f>_xll.SNL.Clients.Office.Excel.Functions.SPG(A449, "IQ_INDUSTRY")</f>
        <v>Banks</v>
      </c>
      <c r="J449" s="9" t="str">
        <f>_xll.SNL.Clients.Office.Excel.Functions.SPG(A449, "IQ_PRIMARY_INDUSTRY")</f>
        <v>Regional Banks</v>
      </c>
      <c r="K449" s="9" t="str">
        <f>_xll.SNL.Clients.Office.Excel.Functions.SPG(A449, "NAICS_CODE", "Primary")</f>
        <v>522110 - Commercial Banking</v>
      </c>
      <c r="L449" s="9" t="str">
        <f>_xll.SNL.Clients.Office.Excel.Functions.SPG(A449, "SP_TOPICTAG")</f>
        <v>Consumer Lending</v>
      </c>
      <c r="M449" s="5">
        <f>_xll.SNL.Clients.Office.Excel.Functions.SPG(A449, "SP_PCT_SHARES_OWNED_ALL_INSTITUTIONS")</f>
        <v>71.03</v>
      </c>
      <c r="N449" s="9" t="str">
        <f>_xll.SNL.Clients.Office.Excel.Functions.SPG(A449, "RD_CREDIT_RATING_GLOBAL", "Issuer Credit Rating", "Local Currency LT|0")</f>
        <v/>
      </c>
      <c r="O449" s="9" t="str">
        <f>_xll.SNL.Clients.Office.Excel.Functions.SPG(A449, "RD_CWOL_GLOBAL", "Issuer Credit Rating", "Local Currency LT|0")</f>
        <v/>
      </c>
      <c r="P449" s="9" t="str">
        <f>_xll.SNL.Clients.Office.Excel.Functions.SPG(A449, "RD_RATING_ACTION_GLOBAL", "Issuer Credit Rating", "Local Currency LT|0")</f>
        <v/>
      </c>
      <c r="Q449" s="10" t="str">
        <f>_xll.SNL.Clients.Office.Excel.Functions.SPG(A449, "RD_LAST_REVIEW_DATE_GLOBAL", "Issuer Credit Rating", "Local Currency LT")</f>
        <v/>
      </c>
      <c r="R449" s="10" t="str">
        <f>_xll.SNL.Clients.Office.Excel.Functions.SPG(A449, "RD_CREDIT_RATING_DATE_GLOBAL", "Issuer Credit Rating", "Local Currency LT|0")</f>
        <v/>
      </c>
      <c r="S449" s="10" t="str">
        <f>_xll.SNL.Clients.Office.Excel.Functions.SPG(A449, "RD_CREDIT_WATCH_OUTLOOK_DATE_GLOBAL", "Issuer Credit Rating", "Local Currency LT|0")</f>
        <v/>
      </c>
    </row>
    <row r="450" spans="1:19">
      <c r="A450" s="12" t="s">
        <v>1483</v>
      </c>
      <c r="B450" s="10">
        <f>_xll.SNL.Clients.Office.Excel.Functions.SPG(A450,"SP_IPO_DATE")</f>
        <v>41745</v>
      </c>
      <c r="C450" s="5">
        <f>_xll.SNL.Clients.Office.Excel.Functions.SPG(A450, "SP_VOLUME_AVG_WEEKLY_TO_SHARES_OUT", , "1M")</f>
        <v>4.1693995209940091</v>
      </c>
      <c r="D450" s="5">
        <f>_xll.SNL.Clients.Office.Excel.Functions.SPG(A450, "SP_VOLUME_AVG_WEEKLY_TO_SHARES_OUT", , "3M")</f>
        <v>5.2081708616256535</v>
      </c>
      <c r="E450" s="5">
        <f>_xll.SNL.Clients.Office.Excel.Functions.SPG(A450, "SP_VOLUME_AVG_DAILY_TO_1YR_AVG_DAILY", , "1M")</f>
        <v>72.98</v>
      </c>
      <c r="F450" s="5">
        <f>_xll.SNL.Clients.Office.Excel.Functions.SPG(A450, "SP_VOLUME_AVG_DAILY_TO_1YR_AVG_DAILY", , "3M")</f>
        <v>91.17</v>
      </c>
      <c r="G450" s="9" t="str">
        <f>_xll.SNL.Clients.Office.Excel.Functions.SPG(A450, "IQ_SECTOR")</f>
        <v>Consumer Discretionary</v>
      </c>
      <c r="H450" s="9" t="str">
        <f>_xll.SNL.Clients.Office.Excel.Functions.SPG(A450, "IQ_INDUSTRY_GROUP")</f>
        <v>Consumer Services</v>
      </c>
      <c r="I450" s="9" t="str">
        <f>_xll.SNL.Clients.Office.Excel.Functions.SPG(A450, "IQ_INDUSTRY")</f>
        <v>Hotels, Restaurants and Leisure</v>
      </c>
      <c r="J450" s="9" t="str">
        <f>_xll.SNL.Clients.Office.Excel.Functions.SPG(A450, "IQ_PRIMARY_INDUSTRY")</f>
        <v>Hotels, Resorts and Cruise Lines</v>
      </c>
      <c r="K450" s="9" t="str">
        <f>_xll.SNL.Clients.Office.Excel.Functions.SPG(A450, "NAICS_CODE", "Primary")</f>
        <v>721110 - Hotels (except Casino Hotels) and Motels</v>
      </c>
      <c r="L450" s="9" t="str">
        <f>_xll.SNL.Clients.Office.Excel.Functions.SPG(A450, "SP_TOPICTAG")</f>
        <v>Adventure Travel; Business Travel; Tourism; Travel Accommodations</v>
      </c>
      <c r="M450" s="5">
        <f>_xll.SNL.Clients.Office.Excel.Functions.SPG(A450, "SP_PCT_SHARES_OWNED_ALL_INSTITUTIONS")</f>
        <v>95.55</v>
      </c>
      <c r="N450" s="9" t="str">
        <f>_xll.SNL.Clients.Office.Excel.Functions.SPG(A450, "RD_CREDIT_RATING_GLOBAL", "Issuer Credit Rating", "Local Currency LT|0")</f>
        <v>B-</v>
      </c>
      <c r="O450" s="9" t="str">
        <f>_xll.SNL.Clients.Office.Excel.Functions.SPG(A450, "RD_CWOL_GLOBAL", "Issuer Credit Rating", "Local Currency LT|0")</f>
        <v>Stable</v>
      </c>
      <c r="P450" s="9" t="str">
        <f>_xll.SNL.Clients.Office.Excel.Functions.SPG(A450, "RD_RATING_ACTION_GLOBAL", "Issuer Credit Rating", "Local Currency LT|0")</f>
        <v>Downgrade | CreditWatch/Outlook (02/16/2023)</v>
      </c>
      <c r="Q450" s="10">
        <f>_xll.SNL.Clients.Office.Excel.Functions.SPG(A450, "RD_LAST_REVIEW_DATE_GLOBAL", "Issuer Credit Rating", "Local Currency LT")</f>
        <v>45401</v>
      </c>
      <c r="R450" s="10">
        <f>_xll.SNL.Clients.Office.Excel.Functions.SPG(A450, "RD_CREDIT_RATING_DATE_GLOBAL", "Issuer Credit Rating", "Local Currency LT|0")</f>
        <v>44973</v>
      </c>
      <c r="S450" s="10">
        <f>_xll.SNL.Clients.Office.Excel.Functions.SPG(A450, "RD_CREDIT_WATCH_OUTLOOK_DATE_GLOBAL", "Issuer Credit Rating", "Local Currency LT|0")</f>
        <v>44973</v>
      </c>
    </row>
    <row r="451" spans="1:19">
      <c r="A451" s="12" t="s">
        <v>1484</v>
      </c>
      <c r="B451" s="10">
        <f>_xll.SNL.Clients.Office.Excel.Functions.SPG(A451,"SP_IPO_DATE")</f>
        <v>42907</v>
      </c>
      <c r="C451" s="5">
        <f>_xll.SNL.Clients.Office.Excel.Functions.SPG(A451, "SP_VOLUME_AVG_WEEKLY_TO_SHARES_OUT", , "1M")</f>
        <v>3.6617793467314161</v>
      </c>
      <c r="D451" s="5">
        <f>_xll.SNL.Clients.Office.Excel.Functions.SPG(A451, "SP_VOLUME_AVG_WEEKLY_TO_SHARES_OUT", , "3M")</f>
        <v>3.1955011055268927</v>
      </c>
      <c r="E451" s="5">
        <f>_xll.SNL.Clients.Office.Excel.Functions.SPG(A451, "SP_VOLUME_AVG_DAILY_TO_1YR_AVG_DAILY", , "1M")</f>
        <v>138.49</v>
      </c>
      <c r="F451" s="5">
        <f>_xll.SNL.Clients.Office.Excel.Functions.SPG(A451, "SP_VOLUME_AVG_DAILY_TO_1YR_AVG_DAILY", , "3M")</f>
        <v>120.85</v>
      </c>
      <c r="G451" s="9" t="str">
        <f>_xll.SNL.Clients.Office.Excel.Functions.SPG(A451, "IQ_SECTOR")</f>
        <v>Real Estate</v>
      </c>
      <c r="H451" s="9" t="str">
        <f>_xll.SNL.Clients.Office.Excel.Functions.SPG(A451, "IQ_INDUSTRY_GROUP")</f>
        <v>Equity Real Estate Investment Trusts (REITs)</v>
      </c>
      <c r="I451" s="9" t="str">
        <f>_xll.SNL.Clients.Office.Excel.Functions.SPG(A451, "IQ_INDUSTRY")</f>
        <v>Specialized REITs</v>
      </c>
      <c r="J451" s="9" t="str">
        <f>_xll.SNL.Clients.Office.Excel.Functions.SPG(A451, "IQ_PRIMARY_INDUSTRY")</f>
        <v>Other Specialized REITs</v>
      </c>
      <c r="K451" s="9" t="str">
        <f>_xll.SNL.Clients.Office.Excel.Functions.SPG(A451, "NAICS_CODE", "Primary")</f>
        <v>531110 - Lessors of Residential Buildings and Dwellings</v>
      </c>
      <c r="L451" s="9" t="str">
        <f>_xll.SNL.Clients.Office.Excel.Functions.SPG(A451, "SP_TOPICTAG")</f>
        <v/>
      </c>
      <c r="M451" s="5">
        <f>_xll.SNL.Clients.Office.Excel.Functions.SPG(A451, "SP_PCT_SHARES_OWNED_ALL_INSTITUTIONS")</f>
        <v>76.39</v>
      </c>
      <c r="N451" s="9" t="str">
        <f>_xll.SNL.Clients.Office.Excel.Functions.SPG(A451, "RD_CREDIT_RATING_GLOBAL", "Issuer Credit Rating", "Local Currency LT|0")</f>
        <v>BBB+</v>
      </c>
      <c r="O451" s="9" t="str">
        <f>_xll.SNL.Clients.Office.Excel.Functions.SPG(A451, "RD_CWOL_GLOBAL", "Issuer Credit Rating", "Local Currency LT|0")</f>
        <v>Positive</v>
      </c>
      <c r="P451" s="9" t="str">
        <f>_xll.SNL.Clients.Office.Excel.Functions.SPG(A451, "RD_RATING_ACTION_GLOBAL", "Issuer Credit Rating", "Local Currency LT|0")</f>
        <v>New Rating | CreditWatch/Outlook (11/07/2024)</v>
      </c>
      <c r="Q451" s="10">
        <f>_xll.SNL.Clients.Office.Excel.Functions.SPG(A451, "RD_LAST_REVIEW_DATE_GLOBAL", "Issuer Credit Rating", "Local Currency LT")</f>
        <v>45672</v>
      </c>
      <c r="R451" s="10">
        <f>_xll.SNL.Clients.Office.Excel.Functions.SPG(A451, "RD_CREDIT_RATING_DATE_GLOBAL", "Issuer Credit Rating", "Local Currency LT|0")</f>
        <v>45603</v>
      </c>
      <c r="S451" s="10">
        <f>_xll.SNL.Clients.Office.Excel.Functions.SPG(A451, "RD_CREDIT_WATCH_OUTLOOK_DATE_GLOBAL", "Issuer Credit Rating", "Local Currency LT|0")</f>
        <v>45603</v>
      </c>
    </row>
    <row r="452" spans="1:19">
      <c r="A452" s="12" t="s">
        <v>1485</v>
      </c>
      <c r="B452" s="10">
        <f>_xll.SNL.Clients.Office.Excel.Functions.SPG(A452,"SP_IPO_DATE")</f>
        <v>37581</v>
      </c>
      <c r="C452" s="5">
        <f>_xll.SNL.Clients.Office.Excel.Functions.SPG(A452, "SP_VOLUME_AVG_WEEKLY_TO_SHARES_OUT", , "1M")</f>
        <v>1.4195029856836727</v>
      </c>
      <c r="D452" s="5">
        <f>_xll.SNL.Clients.Office.Excel.Functions.SPG(A452, "SP_VOLUME_AVG_WEEKLY_TO_SHARES_OUT", , "3M")</f>
        <v>1.912005215673072</v>
      </c>
      <c r="E452" s="5">
        <f>_xll.SNL.Clients.Office.Excel.Functions.SPG(A452, "SP_VOLUME_AVG_DAILY_TO_1YR_AVG_DAILY", , "1M")</f>
        <v>80.239999999999995</v>
      </c>
      <c r="F452" s="5">
        <f>_xll.SNL.Clients.Office.Excel.Functions.SPG(A452, "SP_VOLUME_AVG_DAILY_TO_1YR_AVG_DAILY", , "3M")</f>
        <v>108.08</v>
      </c>
      <c r="G452" s="9" t="str">
        <f>_xll.SNL.Clients.Office.Excel.Functions.SPG(A452, "IQ_SECTOR")</f>
        <v>Financials</v>
      </c>
      <c r="H452" s="9" t="str">
        <f>_xll.SNL.Clients.Office.Excel.Functions.SPG(A452, "IQ_INDUSTRY_GROUP")</f>
        <v>Insurance</v>
      </c>
      <c r="I452" s="9" t="str">
        <f>_xll.SNL.Clients.Office.Excel.Functions.SPG(A452, "IQ_INDUSTRY")</f>
        <v>Insurance</v>
      </c>
      <c r="J452" s="9" t="str">
        <f>_xll.SNL.Clients.Office.Excel.Functions.SPG(A452, "IQ_PRIMARY_INDUSTRY")</f>
        <v>Property and Casualty Insurance</v>
      </c>
      <c r="K452" s="9" t="str">
        <f>_xll.SNL.Clients.Office.Excel.Functions.SPG(A452, "NAICS_CODE", "Primary")</f>
        <v>524126 - Direct Property and Casualty Insurance Carriers</v>
      </c>
      <c r="L452" s="9" t="str">
        <f>_xll.SNL.Clients.Office.Excel.Functions.SPG(A452, "SP_TOPICTAG")</f>
        <v/>
      </c>
      <c r="M452" s="5">
        <f>_xll.SNL.Clients.Office.Excel.Functions.SPG(A452, "SP_PCT_SHARES_OWNED_ALL_INSTITUTIONS")</f>
        <v>83.02</v>
      </c>
      <c r="N452" s="9" t="str">
        <f>_xll.SNL.Clients.Office.Excel.Functions.SPG(A452, "RD_CREDIT_RATING_GLOBAL", "Issuer Credit Rating", "Local Currency LT|0")</f>
        <v/>
      </c>
      <c r="O452" s="9" t="str">
        <f>_xll.SNL.Clients.Office.Excel.Functions.SPG(A452, "RD_CWOL_GLOBAL", "Issuer Credit Rating", "Local Currency LT|0")</f>
        <v/>
      </c>
      <c r="P452" s="9" t="str">
        <f>_xll.SNL.Clients.Office.Excel.Functions.SPG(A452, "RD_RATING_ACTION_GLOBAL", "Issuer Credit Rating", "Local Currency LT|0")</f>
        <v/>
      </c>
      <c r="Q452" s="10" t="str">
        <f>_xll.SNL.Clients.Office.Excel.Functions.SPG(A452, "RD_LAST_REVIEW_DATE_GLOBAL", "Issuer Credit Rating", "Local Currency LT")</f>
        <v/>
      </c>
      <c r="R452" s="10" t="str">
        <f>_xll.SNL.Clients.Office.Excel.Functions.SPG(A452, "RD_CREDIT_RATING_DATE_GLOBAL", "Issuer Credit Rating", "Local Currency LT|0")</f>
        <v/>
      </c>
      <c r="S452" s="10" t="str">
        <f>_xll.SNL.Clients.Office.Excel.Functions.SPG(A452, "RD_CREDIT_WATCH_OUTLOOK_DATE_GLOBAL", "Issuer Credit Rating", "Local Currency LT|0")</f>
        <v/>
      </c>
    </row>
    <row r="453" spans="1:19">
      <c r="A453" s="12" t="s">
        <v>1486</v>
      </c>
      <c r="B453" t="str">
        <f>_xll.SNL.Clients.Office.Excel.Functions.SPG(A453,"SP_IPO_DATE")</f>
        <v/>
      </c>
      <c r="C453" s="5">
        <f>_xll.SNL.Clients.Office.Excel.Functions.SPG(A453, "SP_VOLUME_AVG_WEEKLY_TO_SHARES_OUT", , "1M")</f>
        <v>10.229346776779506</v>
      </c>
      <c r="D453" s="5">
        <f>_xll.SNL.Clients.Office.Excel.Functions.SPG(A453, "SP_VOLUME_AVG_WEEKLY_TO_SHARES_OUT", , "3M")</f>
        <v>10.273359980943964</v>
      </c>
      <c r="E453" s="5">
        <f>_xll.SNL.Clients.Office.Excel.Functions.SPG(A453, "SP_VOLUME_AVG_DAILY_TO_1YR_AVG_DAILY", , "1M")</f>
        <v>138.04</v>
      </c>
      <c r="F453" s="5">
        <f>_xll.SNL.Clients.Office.Excel.Functions.SPG(A453, "SP_VOLUME_AVG_DAILY_TO_1YR_AVG_DAILY", , "3M")</f>
        <v>138.63999999999999</v>
      </c>
      <c r="G453" s="9" t="str">
        <f>_xll.SNL.Clients.Office.Excel.Functions.SPG(A453, "IQ_SECTOR")</f>
        <v>Consumer Discretionary</v>
      </c>
      <c r="H453" s="9" t="str">
        <f>_xll.SNL.Clients.Office.Excel.Functions.SPG(A453, "IQ_INDUSTRY_GROUP")</f>
        <v>Consumer Discretionary Distribution and Retail</v>
      </c>
      <c r="I453" s="9" t="str">
        <f>_xll.SNL.Clients.Office.Excel.Functions.SPG(A453, "IQ_INDUSTRY")</f>
        <v>Specialty Retail</v>
      </c>
      <c r="J453" s="9" t="str">
        <f>_xll.SNL.Clients.Office.Excel.Functions.SPG(A453, "IQ_PRIMARY_INDUSTRY")</f>
        <v>Other Specialty Retail</v>
      </c>
      <c r="K453" s="9" t="str">
        <f>_xll.SNL.Clients.Office.Excel.Functions.SPG(A453, "NAICS_CODE", "Primary")</f>
        <v>456120 - Cosmetics, Beauty Supplies, and Perfume Retailers</v>
      </c>
      <c r="L453" s="9" t="str">
        <f>_xll.SNL.Clients.Office.Excel.Functions.SPG(A453, "SP_TOPICTAG")</f>
        <v>Fast-Moving Consumer Goods; Lifestyle; Brand Marketing; Courier Service</v>
      </c>
      <c r="M453" s="5">
        <f>_xll.SNL.Clients.Office.Excel.Functions.SPG(A453, "SP_PCT_SHARES_OWNED_ALL_INSTITUTIONS")</f>
        <v>105.27</v>
      </c>
      <c r="N453" s="9" t="str">
        <f>_xll.SNL.Clients.Office.Excel.Functions.SPG(A453, "RD_CREDIT_RATING_GLOBAL", "Issuer Credit Rating", "Local Currency LT|0")</f>
        <v>BB-</v>
      </c>
      <c r="O453" s="9" t="str">
        <f>_xll.SNL.Clients.Office.Excel.Functions.SPG(A453, "RD_CWOL_GLOBAL", "Issuer Credit Rating", "Local Currency LT|0")</f>
        <v>Stable</v>
      </c>
      <c r="P453" s="9" t="str">
        <f>_xll.SNL.Clients.Office.Excel.Functions.SPG(A453, "RD_RATING_ACTION_GLOBAL", "Issuer Credit Rating", "Local Currency LT|0")</f>
        <v>CreditWatch/Outlook (12/08/2022)</v>
      </c>
      <c r="Q453" s="10">
        <f>_xll.SNL.Clients.Office.Excel.Functions.SPG(A453, "RD_LAST_REVIEW_DATE_GLOBAL", "Issuer Credit Rating", "Local Currency LT")</f>
        <v>45553</v>
      </c>
      <c r="R453" s="10">
        <f>_xll.SNL.Clients.Office.Excel.Functions.SPG(A453, "RD_CREDIT_RATING_DATE_GLOBAL", "Issuer Credit Rating", "Local Currency LT|0")</f>
        <v>43235</v>
      </c>
      <c r="S453" s="10">
        <f>_xll.SNL.Clients.Office.Excel.Functions.SPG(A453, "RD_CREDIT_WATCH_OUTLOOK_DATE_GLOBAL", "Issuer Credit Rating", "Local Currency LT|0")</f>
        <v>44903</v>
      </c>
    </row>
    <row r="454" spans="1:19">
      <c r="A454" s="12" t="s">
        <v>1487</v>
      </c>
      <c r="B454" t="str">
        <f>_xll.SNL.Clients.Office.Excel.Functions.SPG(A454,"SP_IPO_DATE")</f>
        <v/>
      </c>
      <c r="C454" s="5">
        <f>_xll.SNL.Clients.Office.Excel.Functions.SPG(A454, "SP_VOLUME_AVG_WEEKLY_TO_SHARES_OUT", , "1M")</f>
        <v>4.6236798158954384</v>
      </c>
      <c r="D454" s="5">
        <f>_xll.SNL.Clients.Office.Excel.Functions.SPG(A454, "SP_VOLUME_AVG_WEEKLY_TO_SHARES_OUT", , "3M")</f>
        <v>3.6413330705920255</v>
      </c>
      <c r="E454" s="5">
        <f>_xll.SNL.Clients.Office.Excel.Functions.SPG(A454, "SP_VOLUME_AVG_DAILY_TO_1YR_AVG_DAILY", , "1M")</f>
        <v>128.1</v>
      </c>
      <c r="F454" s="5">
        <f>_xll.SNL.Clients.Office.Excel.Functions.SPG(A454, "SP_VOLUME_AVG_DAILY_TO_1YR_AVG_DAILY", , "3M")</f>
        <v>100.89</v>
      </c>
      <c r="G454" s="9" t="str">
        <f>_xll.SNL.Clients.Office.Excel.Functions.SPG(A454, "IQ_SECTOR")</f>
        <v>Information Technology</v>
      </c>
      <c r="H454" s="9" t="str">
        <f>_xll.SNL.Clients.Office.Excel.Functions.SPG(A454, "IQ_INDUSTRY_GROUP")</f>
        <v>Technology Hardware and Equipment</v>
      </c>
      <c r="I454" s="9" t="str">
        <f>_xll.SNL.Clients.Office.Excel.Functions.SPG(A454, "IQ_INDUSTRY")</f>
        <v>Electronic Equipment, Instruments and Components</v>
      </c>
      <c r="J454" s="9" t="str">
        <f>_xll.SNL.Clients.Office.Excel.Functions.SPG(A454, "IQ_PRIMARY_INDUSTRY")</f>
        <v>Electronic Manufacturing Services</v>
      </c>
      <c r="K454" s="9" t="str">
        <f>_xll.SNL.Clients.Office.Excel.Functions.SPG(A454, "NAICS_CODE", "Primary")</f>
        <v>33441 - Semiconductor and Other Electronic Component Manufacturing</v>
      </c>
      <c r="L454" s="9" t="str">
        <f>_xll.SNL.Clients.Office.Excel.Functions.SPG(A454, "SP_TOPICTAG")</f>
        <v>Software Development; Cloud Infrastructure; Cloud Storage; Process Automation; Artificial Intelligence</v>
      </c>
      <c r="M454" s="5">
        <f>_xll.SNL.Clients.Office.Excel.Functions.SPG(A454, "SP_PCT_SHARES_OWNED_ALL_INSTITUTIONS")</f>
        <v>96.55</v>
      </c>
      <c r="N454" s="9" t="str">
        <f>_xll.SNL.Clients.Office.Excel.Functions.SPG(A454, "RD_CREDIT_RATING_GLOBAL", "Issuer Credit Rating", "Local Currency LT|0")</f>
        <v>BB+</v>
      </c>
      <c r="O454" s="9" t="str">
        <f>_xll.SNL.Clients.Office.Excel.Functions.SPG(A454, "RD_CWOL_GLOBAL", "Issuer Credit Rating", "Local Currency LT|0")</f>
        <v>Stable</v>
      </c>
      <c r="P454" s="9" t="str">
        <f>_xll.SNL.Clients.Office.Excel.Functions.SPG(A454, "RD_RATING_ACTION_GLOBAL", "Issuer Credit Rating", "Local Currency LT|0")</f>
        <v>Upgrade | CreditWatch/Outlook (03/14/2017)</v>
      </c>
      <c r="Q454" s="10">
        <f>_xll.SNL.Clients.Office.Excel.Functions.SPG(A454, "RD_LAST_REVIEW_DATE_GLOBAL", "Issuer Credit Rating", "Local Currency LT")</f>
        <v>45373</v>
      </c>
      <c r="R454" s="10">
        <f>_xll.SNL.Clients.Office.Excel.Functions.SPG(A454, "RD_CREDIT_RATING_DATE_GLOBAL", "Issuer Credit Rating", "Local Currency LT|0")</f>
        <v>42808</v>
      </c>
      <c r="S454" s="10">
        <f>_xll.SNL.Clients.Office.Excel.Functions.SPG(A454, "RD_CREDIT_WATCH_OUTLOOK_DATE_GLOBAL", "Issuer Credit Rating", "Local Currency LT|0")</f>
        <v>42808</v>
      </c>
    </row>
    <row r="455" spans="1:19">
      <c r="A455" s="12" t="s">
        <v>1488</v>
      </c>
      <c r="B455" s="10">
        <f>_xll.SNL.Clients.Office.Excel.Functions.SPG(A455,"SP_IPO_DATE")</f>
        <v>34200</v>
      </c>
      <c r="C455" s="5">
        <f>_xll.SNL.Clients.Office.Excel.Functions.SPG(A455, "SP_VOLUME_AVG_WEEKLY_TO_SHARES_OUT", , "1M")</f>
        <v>0.96194739104927052</v>
      </c>
      <c r="D455" s="5">
        <f>_xll.SNL.Clients.Office.Excel.Functions.SPG(A455, "SP_VOLUME_AVG_WEEKLY_TO_SHARES_OUT", , "3M")</f>
        <v>0.90098112344547399</v>
      </c>
      <c r="E455" s="5">
        <f>_xll.SNL.Clients.Office.Excel.Functions.SPG(A455, "SP_VOLUME_AVG_DAILY_TO_1YR_AVG_DAILY", , "1M")</f>
        <v>91.05</v>
      </c>
      <c r="F455" s="5">
        <f>_xll.SNL.Clients.Office.Excel.Functions.SPG(A455, "SP_VOLUME_AVG_DAILY_TO_1YR_AVG_DAILY", , "3M")</f>
        <v>85.28</v>
      </c>
      <c r="G455" s="9" t="str">
        <f>_xll.SNL.Clients.Office.Excel.Functions.SPG(A455, "IQ_SECTOR")</f>
        <v>Real Estate</v>
      </c>
      <c r="H455" s="9" t="str">
        <f>_xll.SNL.Clients.Office.Excel.Functions.SPG(A455, "IQ_INDUSTRY_GROUP")</f>
        <v>Equity Real Estate Investment Trusts (REITs)</v>
      </c>
      <c r="I455" s="9" t="str">
        <f>_xll.SNL.Clients.Office.Excel.Functions.SPG(A455, "IQ_INDUSTRY")</f>
        <v>Retail REITs</v>
      </c>
      <c r="J455" s="9" t="str">
        <f>_xll.SNL.Clients.Office.Excel.Functions.SPG(A455, "IQ_PRIMARY_INDUSTRY")</f>
        <v>Retail REITs</v>
      </c>
      <c r="K455" s="9" t="str">
        <f>_xll.SNL.Clients.Office.Excel.Functions.SPG(A455, "NAICS_CODE", "Primary")</f>
        <v>531110 - Lessors of Residential Buildings and Dwellings</v>
      </c>
      <c r="L455" s="9" t="str">
        <f>_xll.SNL.Clients.Office.Excel.Functions.SPG(A455, "SP_TOPICTAG")</f>
        <v/>
      </c>
      <c r="M455" s="5">
        <f>_xll.SNL.Clients.Office.Excel.Functions.SPG(A455, "SP_PCT_SHARES_OWNED_ALL_INSTITUTIONS")</f>
        <v>83.73</v>
      </c>
      <c r="N455" s="9" t="str">
        <f>_xll.SNL.Clients.Office.Excel.Functions.SPG(A455, "RD_CREDIT_RATING_GLOBAL", "Issuer Credit Rating", "Local Currency LT|0")</f>
        <v/>
      </c>
      <c r="O455" s="9" t="str">
        <f>_xll.SNL.Clients.Office.Excel.Functions.SPG(A455, "RD_CWOL_GLOBAL", "Issuer Credit Rating", "Local Currency LT|0")</f>
        <v/>
      </c>
      <c r="P455" s="9" t="str">
        <f>_xll.SNL.Clients.Office.Excel.Functions.SPG(A455, "RD_RATING_ACTION_GLOBAL", "Issuer Credit Rating", "Local Currency LT|0")</f>
        <v/>
      </c>
      <c r="Q455" s="10" t="str">
        <f>_xll.SNL.Clients.Office.Excel.Functions.SPG(A455, "RD_LAST_REVIEW_DATE_GLOBAL", "Issuer Credit Rating", "Local Currency LT")</f>
        <v/>
      </c>
      <c r="R455" s="10" t="str">
        <f>_xll.SNL.Clients.Office.Excel.Functions.SPG(A455, "RD_CREDIT_RATING_DATE_GLOBAL", "Issuer Credit Rating", "Local Currency LT|0")</f>
        <v/>
      </c>
      <c r="S455" s="10" t="str">
        <f>_xll.SNL.Clients.Office.Excel.Functions.SPG(A455, "RD_CREDIT_WATCH_OUTLOOK_DATE_GLOBAL", "Issuer Credit Rating", "Local Currency LT|0")</f>
        <v/>
      </c>
    </row>
    <row r="456" spans="1:19">
      <c r="A456" s="12" t="s">
        <v>1489</v>
      </c>
      <c r="B456" t="str">
        <f>_xll.SNL.Clients.Office.Excel.Functions.SPG(A456,"SP_IPO_DATE")</f>
        <v/>
      </c>
      <c r="C456" s="5">
        <f>_xll.SNL.Clients.Office.Excel.Functions.SPG(A456, "SP_VOLUME_AVG_WEEKLY_TO_SHARES_OUT", , "1M")</f>
        <v>4.6536896673723831</v>
      </c>
      <c r="D456" s="5">
        <f>_xll.SNL.Clients.Office.Excel.Functions.SPG(A456, "SP_VOLUME_AVG_WEEKLY_TO_SHARES_OUT", , "3M")</f>
        <v>4.8185989313637094</v>
      </c>
      <c r="E456" s="5">
        <f>_xll.SNL.Clients.Office.Excel.Functions.SPG(A456, "SP_VOLUME_AVG_DAILY_TO_1YR_AVG_DAILY", , "1M")</f>
        <v>99.27</v>
      </c>
      <c r="F456" s="5">
        <f>_xll.SNL.Clients.Office.Excel.Functions.SPG(A456, "SP_VOLUME_AVG_DAILY_TO_1YR_AVG_DAILY", , "3M")</f>
        <v>102.79</v>
      </c>
      <c r="G456" s="9" t="str">
        <f>_xll.SNL.Clients.Office.Excel.Functions.SPG(A456, "IQ_SECTOR")</f>
        <v>Information Technology</v>
      </c>
      <c r="H456" s="9" t="str">
        <f>_xll.SNL.Clients.Office.Excel.Functions.SPG(A456, "IQ_INDUSTRY_GROUP")</f>
        <v>Technology Hardware and Equipment</v>
      </c>
      <c r="I456" s="9" t="str">
        <f>_xll.SNL.Clients.Office.Excel.Functions.SPG(A456, "IQ_INDUSTRY")</f>
        <v>Electronic Equipment, Instruments and Components</v>
      </c>
      <c r="J456" s="9" t="str">
        <f>_xll.SNL.Clients.Office.Excel.Functions.SPG(A456, "IQ_PRIMARY_INDUSTRY")</f>
        <v>Technology Distributors</v>
      </c>
      <c r="K456" s="9" t="str">
        <f>_xll.SNL.Clients.Office.Excel.Functions.SPG(A456, "NAICS_CODE", "Primary")</f>
        <v>423430 - Computer and Computer Peripheral Equipment and Software Merchant Wholesalers</v>
      </c>
      <c r="L456" s="9" t="str">
        <f>_xll.SNL.Clients.Office.Excel.Functions.SPG(A456, "SP_TOPICTAG")</f>
        <v>Software Development; Cloud Management; Data Integration; Cloud Infrastructure; Cloud Storage; Process Automation; Network Security</v>
      </c>
      <c r="M456" s="5">
        <f>_xll.SNL.Clients.Office.Excel.Functions.SPG(A456, "SP_PCT_SHARES_OWNED_ALL_INSTITUTIONS")</f>
        <v>100.38</v>
      </c>
      <c r="N456" s="9" t="str">
        <f>_xll.SNL.Clients.Office.Excel.Functions.SPG(A456, "RD_CREDIT_RATING_GLOBAL", "Issuer Credit Rating", "Local Currency LT|0")</f>
        <v/>
      </c>
      <c r="O456" s="9" t="str">
        <f>_xll.SNL.Clients.Office.Excel.Functions.SPG(A456, "RD_CWOL_GLOBAL", "Issuer Credit Rating", "Local Currency LT|0")</f>
        <v/>
      </c>
      <c r="P456" s="9" t="str">
        <f>_xll.SNL.Clients.Office.Excel.Functions.SPG(A456, "RD_RATING_ACTION_GLOBAL", "Issuer Credit Rating", "Local Currency LT|0")</f>
        <v/>
      </c>
      <c r="Q456" s="10" t="str">
        <f>_xll.SNL.Clients.Office.Excel.Functions.SPG(A456, "RD_LAST_REVIEW_DATE_GLOBAL", "Issuer Credit Rating", "Local Currency LT")</f>
        <v/>
      </c>
      <c r="R456" s="10" t="str">
        <f>_xll.SNL.Clients.Office.Excel.Functions.SPG(A456, "RD_CREDIT_RATING_DATE_GLOBAL", "Issuer Credit Rating", "Local Currency LT|0")</f>
        <v/>
      </c>
      <c r="S456" s="10" t="str">
        <f>_xll.SNL.Clients.Office.Excel.Functions.SPG(A456, "RD_CREDIT_WATCH_OUTLOOK_DATE_GLOBAL", "Issuer Credit Rating", "Local Currency LT|0")</f>
        <v/>
      </c>
    </row>
    <row r="457" spans="1:19">
      <c r="A457" s="12" t="s">
        <v>1490</v>
      </c>
      <c r="B457" s="10">
        <f>_xll.SNL.Clients.Office.Excel.Functions.SPG(A457,"SP_IPO_DATE")</f>
        <v>42830</v>
      </c>
      <c r="C457" s="5">
        <f>_xll.SNL.Clients.Office.Excel.Functions.SPG(A457, "SP_VOLUME_AVG_WEEKLY_TO_SHARES_OUT", , "1M")</f>
        <v>4.6074145249012144</v>
      </c>
      <c r="D457" s="5">
        <f>_xll.SNL.Clients.Office.Excel.Functions.SPG(A457, "SP_VOLUME_AVG_WEEKLY_TO_SHARES_OUT", , "3M")</f>
        <v>4.3280259477701266</v>
      </c>
      <c r="E457" s="5">
        <f>_xll.SNL.Clients.Office.Excel.Functions.SPG(A457, "SP_VOLUME_AVG_DAILY_TO_1YR_AVG_DAILY", , "1M")</f>
        <v>103.18</v>
      </c>
      <c r="F457" s="5">
        <f>_xll.SNL.Clients.Office.Excel.Functions.SPG(A457, "SP_VOLUME_AVG_DAILY_TO_1YR_AVG_DAILY", , "3M")</f>
        <v>96.92</v>
      </c>
      <c r="G457" s="9" t="str">
        <f>_xll.SNL.Clients.Office.Excel.Functions.SPG(A457, "IQ_SECTOR")</f>
        <v>Industrials</v>
      </c>
      <c r="H457" s="9" t="str">
        <f>_xll.SNL.Clients.Office.Excel.Functions.SPG(A457, "IQ_INDUSTRY_GROUP")</f>
        <v>Transportation</v>
      </c>
      <c r="I457" s="9" t="str">
        <f>_xll.SNL.Clients.Office.Excel.Functions.SPG(A457, "IQ_INDUSTRY")</f>
        <v>Ground Transportation</v>
      </c>
      <c r="J457" s="9" t="str">
        <f>_xll.SNL.Clients.Office.Excel.Functions.SPG(A457, "IQ_PRIMARY_INDUSTRY")</f>
        <v>Cargo Ground Transportation</v>
      </c>
      <c r="K457" s="9" t="str">
        <f>_xll.SNL.Clients.Office.Excel.Functions.SPG(A457, "NAICS_CODE", "Primary")</f>
        <v>4841 - General Freight Trucking</v>
      </c>
      <c r="L457" s="9" t="str">
        <f>_xll.SNL.Clients.Office.Excel.Functions.SPG(A457, "SP_TOPICTAG")</f>
        <v>Fleet Management; Freight Service; Industrial Automation</v>
      </c>
      <c r="M457" s="5">
        <f>_xll.SNL.Clients.Office.Excel.Functions.SPG(A457, "SP_PCT_SHARES_OWNED_ALL_INSTITUTIONS")</f>
        <v>32.590000000000003</v>
      </c>
      <c r="N457" s="9" t="str">
        <f>_xll.SNL.Clients.Office.Excel.Functions.SPG(A457, "RD_CREDIT_RATING_GLOBAL", "Issuer Credit Rating", "Local Currency LT|0")</f>
        <v/>
      </c>
      <c r="O457" s="9" t="str">
        <f>_xll.SNL.Clients.Office.Excel.Functions.SPG(A457, "RD_CWOL_GLOBAL", "Issuer Credit Rating", "Local Currency LT|0")</f>
        <v/>
      </c>
      <c r="P457" s="9" t="str">
        <f>_xll.SNL.Clients.Office.Excel.Functions.SPG(A457, "RD_RATING_ACTION_GLOBAL", "Issuer Credit Rating", "Local Currency LT|0")</f>
        <v/>
      </c>
      <c r="Q457" s="10" t="str">
        <f>_xll.SNL.Clients.Office.Excel.Functions.SPG(A457, "RD_LAST_REVIEW_DATE_GLOBAL", "Issuer Credit Rating", "Local Currency LT")</f>
        <v/>
      </c>
      <c r="R457" s="10" t="str">
        <f>_xll.SNL.Clients.Office.Excel.Functions.SPG(A457, "RD_CREDIT_RATING_DATE_GLOBAL", "Issuer Credit Rating", "Local Currency LT|0")</f>
        <v/>
      </c>
      <c r="S457" s="10" t="str">
        <f>_xll.SNL.Clients.Office.Excel.Functions.SPG(A457, "RD_CREDIT_WATCH_OUTLOOK_DATE_GLOBAL", "Issuer Credit Rating", "Local Currency LT|0")</f>
        <v/>
      </c>
    </row>
    <row r="458" spans="1:19">
      <c r="A458" s="12" t="s">
        <v>1491</v>
      </c>
      <c r="B458" t="str">
        <f>_xll.SNL.Clients.Office.Excel.Functions.SPG(A458,"SP_IPO_DATE")</f>
        <v/>
      </c>
      <c r="C458" s="5">
        <f>_xll.SNL.Clients.Office.Excel.Functions.SPG(A458, "SP_VOLUME_AVG_WEEKLY_TO_SHARES_OUT", , "1M")</f>
        <v>5.3855780922900598</v>
      </c>
      <c r="D458" s="5">
        <f>_xll.SNL.Clients.Office.Excel.Functions.SPG(A458, "SP_VOLUME_AVG_WEEKLY_TO_SHARES_OUT", , "3M")</f>
        <v>5.5066701883918174</v>
      </c>
      <c r="E458" s="5">
        <f>_xll.SNL.Clients.Office.Excel.Functions.SPG(A458, "SP_VOLUME_AVG_DAILY_TO_1YR_AVG_DAILY", , "1M")</f>
        <v>127.59</v>
      </c>
      <c r="F458" s="5">
        <f>_xll.SNL.Clients.Office.Excel.Functions.SPG(A458, "SP_VOLUME_AVG_DAILY_TO_1YR_AVG_DAILY", , "3M")</f>
        <v>130.46</v>
      </c>
      <c r="G458" s="9" t="str">
        <f>_xll.SNL.Clients.Office.Excel.Functions.SPG(A458, "IQ_SECTOR")</f>
        <v>Communication Services</v>
      </c>
      <c r="H458" s="9" t="str">
        <f>_xll.SNL.Clients.Office.Excel.Functions.SPG(A458, "IQ_INDUSTRY_GROUP")</f>
        <v>Media and Entertainment</v>
      </c>
      <c r="I458" s="9" t="str">
        <f>_xll.SNL.Clients.Office.Excel.Functions.SPG(A458, "IQ_INDUSTRY")</f>
        <v>Media</v>
      </c>
      <c r="J458" s="9" t="str">
        <f>_xll.SNL.Clients.Office.Excel.Functions.SPG(A458, "IQ_PRIMARY_INDUSTRY")</f>
        <v>Publishing</v>
      </c>
      <c r="K458" s="9" t="str">
        <f>_xll.SNL.Clients.Office.Excel.Functions.SPG(A458, "NAICS_CODE", "Primary")</f>
        <v>5131 - Newspaper, Periodical, Book, and Directory Publishers</v>
      </c>
      <c r="L458" s="9" t="str">
        <f>_xll.SNL.Clients.Office.Excel.Functions.SPG(A458, "SP_TOPICTAG")</f>
        <v>Language Learning; E-learning; Brand Marketing</v>
      </c>
      <c r="M458" s="5">
        <f>_xll.SNL.Clients.Office.Excel.Functions.SPG(A458, "SP_PCT_SHARES_OWNED_ALL_INSTITUTIONS")</f>
        <v>79.61</v>
      </c>
      <c r="N458" s="9" t="str">
        <f>_xll.SNL.Clients.Office.Excel.Functions.SPG(A458, "RD_CREDIT_RATING_GLOBAL", "Issuer Credit Rating", "Local Currency LT|0")</f>
        <v>NR</v>
      </c>
      <c r="O458" s="9" t="str">
        <f>_xll.SNL.Clients.Office.Excel.Functions.SPG(A458, "RD_CWOL_GLOBAL", "Issuer Credit Rating", "Local Currency LT|0")</f>
        <v>NR</v>
      </c>
      <c r="P458" s="9" t="str">
        <f>_xll.SNL.Clients.Office.Excel.Functions.SPG(A458, "RD_RATING_ACTION_GLOBAL", "Issuer Credit Rating", "Local Currency LT|0")</f>
        <v>Not Rated | CreditWatch/Outlook (04/26/2013)</v>
      </c>
      <c r="Q458" s="10" t="str">
        <f>_xll.SNL.Clients.Office.Excel.Functions.SPG(A458, "RD_LAST_REVIEW_DATE_GLOBAL", "Issuer Credit Rating", "Local Currency LT")</f>
        <v/>
      </c>
      <c r="R458" s="10">
        <f>_xll.SNL.Clients.Office.Excel.Functions.SPG(A458, "RD_CREDIT_RATING_DATE_GLOBAL", "Issuer Credit Rating", "Local Currency LT|0")</f>
        <v>41390</v>
      </c>
      <c r="S458" s="10">
        <f>_xll.SNL.Clients.Office.Excel.Functions.SPG(A458, "RD_CREDIT_WATCH_OUTLOOK_DATE_GLOBAL", "Issuer Credit Rating", "Local Currency LT|0")</f>
        <v>41390</v>
      </c>
    </row>
    <row r="459" spans="1:19">
      <c r="A459" s="12" t="s">
        <v>1492</v>
      </c>
      <c r="B459" s="10">
        <f>_xll.SNL.Clients.Office.Excel.Functions.SPG(A459,"SP_IPO_DATE")</f>
        <v>43867</v>
      </c>
      <c r="C459" s="5" t="str">
        <f>_xll.SNL.Clients.Office.Excel.Functions.SPG(A459, "SP_VOLUME_AVG_WEEKLY_TO_SHARES_OUT", , "1M")</f>
        <v>NA</v>
      </c>
      <c r="D459" s="5" t="str">
        <f>_xll.SNL.Clients.Office.Excel.Functions.SPG(A459, "SP_VOLUME_AVG_WEEKLY_TO_SHARES_OUT", , "3M")</f>
        <v>NA</v>
      </c>
      <c r="E459" s="5">
        <f>_xll.SNL.Clients.Office.Excel.Functions.SPG(A459, "SP_VOLUME_AVG_DAILY_TO_1YR_AVG_DAILY", , "1M")</f>
        <v>131.85</v>
      </c>
      <c r="F459" s="5">
        <f>_xll.SNL.Clients.Office.Excel.Functions.SPG(A459, "SP_VOLUME_AVG_DAILY_TO_1YR_AVG_DAILY", , "3M")</f>
        <v>110.16</v>
      </c>
      <c r="G459" s="9" t="str">
        <f>_xll.SNL.Clients.Office.Excel.Functions.SPG(A459, "IQ_SECTOR")</f>
        <v>Health Care</v>
      </c>
      <c r="H459" s="9" t="str">
        <f>_xll.SNL.Clients.Office.Excel.Functions.SPG(A459, "IQ_INDUSTRY_GROUP")</f>
        <v>Health Care Equipment and Services</v>
      </c>
      <c r="I459" s="9" t="str">
        <f>_xll.SNL.Clients.Office.Excel.Functions.SPG(A459, "IQ_INDUSTRY")</f>
        <v>Health Care Technology</v>
      </c>
      <c r="J459" s="9" t="str">
        <f>_xll.SNL.Clients.Office.Excel.Functions.SPG(A459, "IQ_PRIMARY_INDUSTRY")</f>
        <v>Health Care Technology</v>
      </c>
      <c r="K459" s="9" t="str">
        <f>_xll.SNL.Clients.Office.Excel.Functions.SPG(A459, "NAICS_CODE", "Primary")</f>
        <v>513210 - Software Publishers</v>
      </c>
      <c r="L459" s="9" t="str">
        <f>_xll.SNL.Clients.Office.Excel.Functions.SPG(A459, "SP_TOPICTAG")</f>
        <v>Health Diagnostics; Artificial Intelligence; Genetic Disorder; Immunology; Neurology; Oncology</v>
      </c>
      <c r="M459" s="5">
        <f>_xll.SNL.Clients.Office.Excel.Functions.SPG(A459, "SP_PCT_SHARES_OWNED_ALL_INSTITUTIONS")</f>
        <v>90.95</v>
      </c>
      <c r="N459" s="9" t="str">
        <f>_xll.SNL.Clients.Office.Excel.Functions.SPG(A459, "RD_CREDIT_RATING_GLOBAL", "Issuer Credit Rating", "Local Currency LT|0")</f>
        <v/>
      </c>
      <c r="O459" s="9" t="str">
        <f>_xll.SNL.Clients.Office.Excel.Functions.SPG(A459, "RD_CWOL_GLOBAL", "Issuer Credit Rating", "Local Currency LT|0")</f>
        <v/>
      </c>
      <c r="P459" s="9" t="str">
        <f>_xll.SNL.Clients.Office.Excel.Functions.SPG(A459, "RD_RATING_ACTION_GLOBAL", "Issuer Credit Rating", "Local Currency LT|0")</f>
        <v/>
      </c>
      <c r="Q459" s="10" t="str">
        <f>_xll.SNL.Clients.Office.Excel.Functions.SPG(A459, "RD_LAST_REVIEW_DATE_GLOBAL", "Issuer Credit Rating", "Local Currency LT")</f>
        <v/>
      </c>
      <c r="R459" s="10" t="str">
        <f>_xll.SNL.Clients.Office.Excel.Functions.SPG(A459, "RD_CREDIT_RATING_DATE_GLOBAL", "Issuer Credit Rating", "Local Currency LT|0")</f>
        <v/>
      </c>
      <c r="S459" s="10" t="str">
        <f>_xll.SNL.Clients.Office.Excel.Functions.SPG(A459, "RD_CREDIT_WATCH_OUTLOOK_DATE_GLOBAL", "Issuer Credit Rating", "Local Currency LT|0")</f>
        <v/>
      </c>
    </row>
    <row r="460" spans="1:19">
      <c r="A460" s="12" t="s">
        <v>1493</v>
      </c>
      <c r="B460" s="10">
        <f>_xll.SNL.Clients.Office.Excel.Functions.SPG(A460,"SP_IPO_DATE")</f>
        <v>30713</v>
      </c>
      <c r="C460" s="5">
        <f>_xll.SNL.Clients.Office.Excel.Functions.SPG(A460, "SP_VOLUME_AVG_WEEKLY_TO_SHARES_OUT", , "1M")</f>
        <v>2.2252379586555104</v>
      </c>
      <c r="D460" s="5">
        <f>_xll.SNL.Clients.Office.Excel.Functions.SPG(A460, "SP_VOLUME_AVG_WEEKLY_TO_SHARES_OUT", , "3M")</f>
        <v>2.2795415787441224</v>
      </c>
      <c r="E460" s="5">
        <f>_xll.SNL.Clients.Office.Excel.Functions.SPG(A460, "SP_VOLUME_AVG_DAILY_TO_1YR_AVG_DAILY", , "1M")</f>
        <v>92.97</v>
      </c>
      <c r="F460" s="5">
        <f>_xll.SNL.Clients.Office.Excel.Functions.SPG(A460, "SP_VOLUME_AVG_DAILY_TO_1YR_AVG_DAILY", , "3M")</f>
        <v>95.24</v>
      </c>
      <c r="G460" s="9" t="str">
        <f>_xll.SNL.Clients.Office.Excel.Functions.SPG(A460, "IQ_SECTOR")</f>
        <v>Financials</v>
      </c>
      <c r="H460" s="9" t="str">
        <f>_xll.SNL.Clients.Office.Excel.Functions.SPG(A460, "IQ_INDUSTRY_GROUP")</f>
        <v>Banks</v>
      </c>
      <c r="I460" s="9" t="str">
        <f>_xll.SNL.Clients.Office.Excel.Functions.SPG(A460, "IQ_INDUSTRY")</f>
        <v>Banks</v>
      </c>
      <c r="J460" s="9" t="str">
        <f>_xll.SNL.Clients.Office.Excel.Functions.SPG(A460, "IQ_PRIMARY_INDUSTRY")</f>
        <v>Regional Banks</v>
      </c>
      <c r="K460" s="9" t="str">
        <f>_xll.SNL.Clients.Office.Excel.Functions.SPG(A460, "NAICS_CODE", "Primary")</f>
        <v>522110 - Commercial Banking</v>
      </c>
      <c r="L460" s="9" t="str">
        <f>_xll.SNL.Clients.Office.Excel.Functions.SPG(A460, "SP_TOPICTAG")</f>
        <v>Consumer Lending</v>
      </c>
      <c r="M460" s="5">
        <f>_xll.SNL.Clients.Office.Excel.Functions.SPG(A460, "SP_PCT_SHARES_OWNED_ALL_INSTITUTIONS")</f>
        <v>79.7</v>
      </c>
      <c r="N460" s="9" t="str">
        <f>_xll.SNL.Clients.Office.Excel.Functions.SPG(A460, "RD_CREDIT_RATING_GLOBAL", "Issuer Credit Rating", "Local Currency LT|0")</f>
        <v/>
      </c>
      <c r="O460" s="9" t="str">
        <f>_xll.SNL.Clients.Office.Excel.Functions.SPG(A460, "RD_CWOL_GLOBAL", "Issuer Credit Rating", "Local Currency LT|0")</f>
        <v/>
      </c>
      <c r="P460" s="9" t="str">
        <f>_xll.SNL.Clients.Office.Excel.Functions.SPG(A460, "RD_RATING_ACTION_GLOBAL", "Issuer Credit Rating", "Local Currency LT|0")</f>
        <v/>
      </c>
      <c r="Q460" s="10" t="str">
        <f>_xll.SNL.Clients.Office.Excel.Functions.SPG(A460, "RD_LAST_REVIEW_DATE_GLOBAL", "Issuer Credit Rating", "Local Currency LT")</f>
        <v/>
      </c>
      <c r="R460" s="10" t="str">
        <f>_xll.SNL.Clients.Office.Excel.Functions.SPG(A460, "RD_CREDIT_RATING_DATE_GLOBAL", "Issuer Credit Rating", "Local Currency LT|0")</f>
        <v/>
      </c>
      <c r="S460" s="10" t="str">
        <f>_xll.SNL.Clients.Office.Excel.Functions.SPG(A460, "RD_CREDIT_WATCH_OUTLOOK_DATE_GLOBAL", "Issuer Credit Rating", "Local Currency LT|0")</f>
        <v/>
      </c>
    </row>
    <row r="461" spans="1:19">
      <c r="A461" s="12" t="s">
        <v>1494</v>
      </c>
      <c r="B461" t="str">
        <f>_xll.SNL.Clients.Office.Excel.Functions.SPG(A461,"SP_IPO_DATE")</f>
        <v/>
      </c>
      <c r="C461" s="5">
        <f>_xll.SNL.Clients.Office.Excel.Functions.SPG(A461, "SP_VOLUME_AVG_WEEKLY_TO_SHARES_OUT", , "1M")</f>
        <v>3.8120346956258615</v>
      </c>
      <c r="D461" s="5">
        <f>_xll.SNL.Clients.Office.Excel.Functions.SPG(A461, "SP_VOLUME_AVG_WEEKLY_TO_SHARES_OUT", , "3M")</f>
        <v>4.3499509322542238</v>
      </c>
      <c r="E461" s="5">
        <f>_xll.SNL.Clients.Office.Excel.Functions.SPG(A461, "SP_VOLUME_AVG_DAILY_TO_1YR_AVG_DAILY", , "1M")</f>
        <v>76.569999999999993</v>
      </c>
      <c r="F461" s="5">
        <f>_xll.SNL.Clients.Office.Excel.Functions.SPG(A461, "SP_VOLUME_AVG_DAILY_TO_1YR_AVG_DAILY", , "3M")</f>
        <v>87.37</v>
      </c>
      <c r="G461" s="9" t="str">
        <f>_xll.SNL.Clients.Office.Excel.Functions.SPG(A461, "IQ_SECTOR")</f>
        <v>Materials</v>
      </c>
      <c r="H461" s="9" t="str">
        <f>_xll.SNL.Clients.Office.Excel.Functions.SPG(A461, "IQ_INDUSTRY_GROUP")</f>
        <v>Materials</v>
      </c>
      <c r="I461" s="9" t="str">
        <f>_xll.SNL.Clients.Office.Excel.Functions.SPG(A461, "IQ_INDUSTRY")</f>
        <v>Containers and Packaging</v>
      </c>
      <c r="J461" s="9" t="str">
        <f>_xll.SNL.Clients.Office.Excel.Functions.SPG(A461, "IQ_PRIMARY_INDUSTRY")</f>
        <v>Paper and Plastic Packaging Products and Materials</v>
      </c>
      <c r="K461" s="9" t="str">
        <f>_xll.SNL.Clients.Office.Excel.Functions.SPG(A461, "NAICS_CODE", "Primary")</f>
        <v>32611 - Plastics Packaging Materials and Unlaminated Film and Sheet Manufacturing</v>
      </c>
      <c r="L461" s="9" t="str">
        <f>_xll.SNL.Clients.Office.Excel.Functions.SPG(A461, "SP_TOPICTAG")</f>
        <v>Food Delivery; Industrial Automation; Packaging Services</v>
      </c>
      <c r="M461" s="5">
        <f>_xll.SNL.Clients.Office.Excel.Functions.SPG(A461, "SP_PCT_SHARES_OWNED_ALL_INSTITUTIONS")</f>
        <v>93.88</v>
      </c>
      <c r="N461" s="9" t="str">
        <f>_xll.SNL.Clients.Office.Excel.Functions.SPG(A461, "RD_CREDIT_RATING_GLOBAL", "Issuer Credit Rating", "Local Currency LT|0")</f>
        <v>BB+</v>
      </c>
      <c r="O461" s="9" t="str">
        <f>_xll.SNL.Clients.Office.Excel.Functions.SPG(A461, "RD_CWOL_GLOBAL", "Issuer Credit Rating", "Local Currency LT|0")</f>
        <v>Stable</v>
      </c>
      <c r="P461" s="9" t="str">
        <f>_xll.SNL.Clients.Office.Excel.Functions.SPG(A461, "RD_RATING_ACTION_GLOBAL", "Issuer Credit Rating", "Local Currency LT|0")</f>
        <v>Upgrade | CreditWatch/Outlook (09/26/2017)</v>
      </c>
      <c r="Q461" s="10">
        <f>_xll.SNL.Clients.Office.Excel.Functions.SPG(A461, "RD_LAST_REVIEW_DATE_GLOBAL", "Issuer Credit Rating", "Local Currency LT")</f>
        <v>45463</v>
      </c>
      <c r="R461" s="10">
        <f>_xll.SNL.Clients.Office.Excel.Functions.SPG(A461, "RD_CREDIT_RATING_DATE_GLOBAL", "Issuer Credit Rating", "Local Currency LT|0")</f>
        <v>43004</v>
      </c>
      <c r="S461" s="10">
        <f>_xll.SNL.Clients.Office.Excel.Functions.SPG(A461, "RD_CREDIT_WATCH_OUTLOOK_DATE_GLOBAL", "Issuer Credit Rating", "Local Currency LT|0")</f>
        <v>43004</v>
      </c>
    </row>
    <row r="462" spans="1:19">
      <c r="A462" s="12" t="s">
        <v>1495</v>
      </c>
      <c r="B462" s="10">
        <f>_xll.SNL.Clients.Office.Excel.Functions.SPG(A462,"SP_IPO_DATE")</f>
        <v>40081</v>
      </c>
      <c r="C462" s="5">
        <f>_xll.SNL.Clients.Office.Excel.Functions.SPG(A462, "SP_VOLUME_AVG_WEEKLY_TO_SHARES_OUT", , "1M")</f>
        <v>2.8806502508804614</v>
      </c>
      <c r="D462" s="5">
        <f>_xll.SNL.Clients.Office.Excel.Functions.SPG(A462, "SP_VOLUME_AVG_WEEKLY_TO_SHARES_OUT", , "3M")</f>
        <v>4.2127170539472383</v>
      </c>
      <c r="E462" s="5">
        <f>_xll.SNL.Clients.Office.Excel.Functions.SPG(A462, "SP_VOLUME_AVG_DAILY_TO_1YR_AVG_DAILY", , "1M")</f>
        <v>103.08</v>
      </c>
      <c r="F462" s="5">
        <f>_xll.SNL.Clients.Office.Excel.Functions.SPG(A462, "SP_VOLUME_AVG_DAILY_TO_1YR_AVG_DAILY", , "3M")</f>
        <v>150.75</v>
      </c>
      <c r="G462" s="9" t="str">
        <f>_xll.SNL.Clients.Office.Excel.Functions.SPG(A462, "IQ_SECTOR")</f>
        <v>Health Care</v>
      </c>
      <c r="H462" s="9" t="str">
        <f>_xll.SNL.Clients.Office.Excel.Functions.SPG(A462, "IQ_INDUSTRY_GROUP")</f>
        <v>Health Care Equipment and Services</v>
      </c>
      <c r="I462" s="9" t="str">
        <f>_xll.SNL.Clients.Office.Excel.Functions.SPG(A462, "IQ_INDUSTRY")</f>
        <v>Health Care Providers and Services</v>
      </c>
      <c r="J462" s="9" t="str">
        <f>_xll.SNL.Clients.Office.Excel.Functions.SPG(A462, "IQ_PRIMARY_INDUSTRY")</f>
        <v>Health Care Facilities</v>
      </c>
      <c r="K462" s="9" t="str">
        <f>_xll.SNL.Clients.Office.Excel.Functions.SPG(A462, "NAICS_CODE", "Primary")</f>
        <v>622310 - Specialty (except Psychiatric and Substance Abuse) Hospitals</v>
      </c>
      <c r="L462" s="9" t="str">
        <f>_xll.SNL.Clients.Office.Excel.Functions.SPG(A462, "SP_TOPICTAG")</f>
        <v>Health Diagnostics; Outpatient Care; Chronic Diseases; Neurology; Orthopaedics; Respiratory; Surgery</v>
      </c>
      <c r="M462" s="5">
        <f>_xll.SNL.Clients.Office.Excel.Functions.SPG(A462, "SP_PCT_SHARES_OWNED_ALL_INSTITUTIONS")</f>
        <v>79.73</v>
      </c>
      <c r="N462" s="9" t="str">
        <f>_xll.SNL.Clients.Office.Excel.Functions.SPG(A462, "RD_CREDIT_RATING_GLOBAL", "Issuer Credit Rating", "Local Currency LT|0")</f>
        <v/>
      </c>
      <c r="O462" s="9" t="str">
        <f>_xll.SNL.Clients.Office.Excel.Functions.SPG(A462, "RD_CWOL_GLOBAL", "Issuer Credit Rating", "Local Currency LT|0")</f>
        <v/>
      </c>
      <c r="P462" s="9" t="str">
        <f>_xll.SNL.Clients.Office.Excel.Functions.SPG(A462, "RD_RATING_ACTION_GLOBAL", "Issuer Credit Rating", "Local Currency LT|0")</f>
        <v/>
      </c>
      <c r="Q462" s="10" t="str">
        <f>_xll.SNL.Clients.Office.Excel.Functions.SPG(A462, "RD_LAST_REVIEW_DATE_GLOBAL", "Issuer Credit Rating", "Local Currency LT")</f>
        <v/>
      </c>
      <c r="R462" s="10" t="str">
        <f>_xll.SNL.Clients.Office.Excel.Functions.SPG(A462, "RD_CREDIT_RATING_DATE_GLOBAL", "Issuer Credit Rating", "Local Currency LT|0")</f>
        <v/>
      </c>
      <c r="S462" s="10" t="str">
        <f>_xll.SNL.Clients.Office.Excel.Functions.SPG(A462, "RD_CREDIT_WATCH_OUTLOOK_DATE_GLOBAL", "Issuer Credit Rating", "Local Currency LT|0")</f>
        <v/>
      </c>
    </row>
    <row r="463" spans="1:19">
      <c r="A463" s="12" t="s">
        <v>1496</v>
      </c>
      <c r="B463" t="str">
        <f>_xll.SNL.Clients.Office.Excel.Functions.SPG(A463,"SP_IPO_DATE")</f>
        <v/>
      </c>
      <c r="C463" s="5">
        <f>_xll.SNL.Clients.Office.Excel.Functions.SPG(A463, "SP_VOLUME_AVG_WEEKLY_TO_SHARES_OUT", , "1M")</f>
        <v>18.825449968817495</v>
      </c>
      <c r="D463" s="5">
        <f>_xll.SNL.Clients.Office.Excel.Functions.SPG(A463, "SP_VOLUME_AVG_WEEKLY_TO_SHARES_OUT", , "3M")</f>
        <v>13.677370794936547</v>
      </c>
      <c r="E463" s="5">
        <f>_xll.SNL.Clients.Office.Excel.Functions.SPG(A463, "SP_VOLUME_AVG_DAILY_TO_1YR_AVG_DAILY", , "1M")</f>
        <v>158.66</v>
      </c>
      <c r="F463" s="5">
        <f>_xll.SNL.Clients.Office.Excel.Functions.SPG(A463, "SP_VOLUME_AVG_DAILY_TO_1YR_AVG_DAILY", , "3M")</f>
        <v>115.27</v>
      </c>
      <c r="G463" s="9" t="str">
        <f>_xll.SNL.Clients.Office.Excel.Functions.SPG(A463, "IQ_SECTOR")</f>
        <v>Information Technology</v>
      </c>
      <c r="H463" s="9" t="str">
        <f>_xll.SNL.Clients.Office.Excel.Functions.SPG(A463, "IQ_INDUSTRY_GROUP")</f>
        <v>Semiconductors and Semiconductor Equipment</v>
      </c>
      <c r="I463" s="9" t="str">
        <f>_xll.SNL.Clients.Office.Excel.Functions.SPG(A463, "IQ_INDUSTRY")</f>
        <v>Semiconductors and Semiconductor Equipment</v>
      </c>
      <c r="J463" s="9" t="str">
        <f>_xll.SNL.Clients.Office.Excel.Functions.SPG(A463, "IQ_PRIMARY_INDUSTRY")</f>
        <v>Semiconductors</v>
      </c>
      <c r="K463" s="9" t="str">
        <f>_xll.SNL.Clients.Office.Excel.Functions.SPG(A463, "NAICS_CODE", "Primary")</f>
        <v>334413 - Semiconductor and Related Device Manufacturing</v>
      </c>
      <c r="L463" s="9" t="str">
        <f>_xll.SNL.Clients.Office.Excel.Functions.SPG(A463, "SP_TOPICTAG")</f>
        <v>Optical Infrastructure; Industrial Automation; RFID (Radio Frequency Identification); Sensors; Process Automation; Data Center Technology; 5G</v>
      </c>
      <c r="M463" s="5">
        <f>_xll.SNL.Clients.Office.Excel.Functions.SPG(A463, "SP_PCT_SHARES_OWNED_ALL_INSTITUTIONS")</f>
        <v>100.47</v>
      </c>
      <c r="N463" s="9" t="str">
        <f>_xll.SNL.Clients.Office.Excel.Functions.SPG(A463, "RD_CREDIT_RATING_GLOBAL", "Issuer Credit Rating", "Local Currency LT|0")</f>
        <v>NR</v>
      </c>
      <c r="O463" s="9" t="str">
        <f>_xll.SNL.Clients.Office.Excel.Functions.SPG(A463, "RD_CWOL_GLOBAL", "Issuer Credit Rating", "Local Currency LT|0")</f>
        <v>NR</v>
      </c>
      <c r="P463" s="9" t="str">
        <f>_xll.SNL.Clients.Office.Excel.Functions.SPG(A463, "RD_RATING_ACTION_GLOBAL", "Issuer Credit Rating", "Local Currency LT|0")</f>
        <v>Not Rated | CreditWatch/Outlook (11/27/2013)</v>
      </c>
      <c r="Q463" s="10" t="str">
        <f>_xll.SNL.Clients.Office.Excel.Functions.SPG(A463, "RD_LAST_REVIEW_DATE_GLOBAL", "Issuer Credit Rating", "Local Currency LT")</f>
        <v/>
      </c>
      <c r="R463" s="10">
        <f>_xll.SNL.Clients.Office.Excel.Functions.SPG(A463, "RD_CREDIT_RATING_DATE_GLOBAL", "Issuer Credit Rating", "Local Currency LT|0")</f>
        <v>41605</v>
      </c>
      <c r="S463" s="10">
        <f>_xll.SNL.Clients.Office.Excel.Functions.SPG(A463, "RD_CREDIT_WATCH_OUTLOOK_DATE_GLOBAL", "Issuer Credit Rating", "Local Currency LT|0")</f>
        <v>41605</v>
      </c>
    </row>
    <row r="464" spans="1:19">
      <c r="A464" s="12" t="s">
        <v>1497</v>
      </c>
      <c r="B464" t="str">
        <f>_xll.SNL.Clients.Office.Excel.Functions.SPG(A464,"SP_IPO_DATE")</f>
        <v/>
      </c>
      <c r="C464" s="5">
        <f>_xll.SNL.Clients.Office.Excel.Functions.SPG(A464, "SP_VOLUME_AVG_WEEKLY_TO_SHARES_OUT", , "1M")</f>
        <v>2.3090566518291005</v>
      </c>
      <c r="D464" s="5">
        <f>_xll.SNL.Clients.Office.Excel.Functions.SPG(A464, "SP_VOLUME_AVG_WEEKLY_TO_SHARES_OUT", , "3M")</f>
        <v>2.1867767711377701</v>
      </c>
      <c r="E464" s="5">
        <f>_xll.SNL.Clients.Office.Excel.Functions.SPG(A464, "SP_VOLUME_AVG_DAILY_TO_1YR_AVG_DAILY", , "1M")</f>
        <v>108.94</v>
      </c>
      <c r="F464" s="5">
        <f>_xll.SNL.Clients.Office.Excel.Functions.SPG(A464, "SP_VOLUME_AVG_DAILY_TO_1YR_AVG_DAILY", , "3M")</f>
        <v>103.17</v>
      </c>
      <c r="G464" s="9" t="str">
        <f>_xll.SNL.Clients.Office.Excel.Functions.SPG(A464, "IQ_SECTOR")</f>
        <v>Materials</v>
      </c>
      <c r="H464" s="9" t="str">
        <f>_xll.SNL.Clients.Office.Excel.Functions.SPG(A464, "IQ_INDUSTRY_GROUP")</f>
        <v>Materials</v>
      </c>
      <c r="I464" s="9" t="str">
        <f>_xll.SNL.Clients.Office.Excel.Functions.SPG(A464, "IQ_INDUSTRY")</f>
        <v>Chemicals</v>
      </c>
      <c r="J464" s="9" t="str">
        <f>_xll.SNL.Clients.Office.Excel.Functions.SPG(A464, "IQ_PRIMARY_INDUSTRY")</f>
        <v>Specialty Chemicals</v>
      </c>
      <c r="K464" s="9" t="str">
        <f>_xll.SNL.Clients.Office.Excel.Functions.SPG(A464, "NAICS_CODE", "Primary")</f>
        <v>325 - Chemical Manufacturing</v>
      </c>
      <c r="L464" s="9" t="str">
        <f>_xll.SNL.Clients.Office.Excel.Functions.SPG(A464, "SP_TOPICTAG")</f>
        <v>Nutraceutical; Alternative Protein</v>
      </c>
      <c r="M464" s="5">
        <f>_xll.SNL.Clients.Office.Excel.Functions.SPG(A464, "SP_PCT_SHARES_OWNED_ALL_INSTITUTIONS")</f>
        <v>89.66</v>
      </c>
      <c r="N464" s="9" t="str">
        <f>_xll.SNL.Clients.Office.Excel.Functions.SPG(A464, "RD_CREDIT_RATING_GLOBAL", "Issuer Credit Rating", "Local Currency LT|0")</f>
        <v>NR</v>
      </c>
      <c r="O464" s="9" t="str">
        <f>_xll.SNL.Clients.Office.Excel.Functions.SPG(A464, "RD_CWOL_GLOBAL", "Issuer Credit Rating", "Local Currency LT|0")</f>
        <v>NR</v>
      </c>
      <c r="P464" s="9" t="str">
        <f>_xll.SNL.Clients.Office.Excel.Functions.SPG(A464, "RD_RATING_ACTION_GLOBAL", "Issuer Credit Rating", "Local Currency LT|0")</f>
        <v>Not Rated | CreditWatch/Outlook (04/07/2009)</v>
      </c>
      <c r="Q464" s="10" t="str">
        <f>_xll.SNL.Clients.Office.Excel.Functions.SPG(A464, "RD_LAST_REVIEW_DATE_GLOBAL", "Issuer Credit Rating", "Local Currency LT")</f>
        <v/>
      </c>
      <c r="R464" s="10">
        <f>_xll.SNL.Clients.Office.Excel.Functions.SPG(A464, "RD_CREDIT_RATING_DATE_GLOBAL", "Issuer Credit Rating", "Local Currency LT|0")</f>
        <v>39910</v>
      </c>
      <c r="S464" s="10">
        <f>_xll.SNL.Clients.Office.Excel.Functions.SPG(A464, "RD_CREDIT_WATCH_OUTLOOK_DATE_GLOBAL", "Issuer Credit Rating", "Local Currency LT|0")</f>
        <v>39910</v>
      </c>
    </row>
    <row r="465" spans="1:19">
      <c r="A465" s="12" t="s">
        <v>1498</v>
      </c>
      <c r="B465" s="10">
        <f>_xll.SNL.Clients.Office.Excel.Functions.SPG(A465,"SP_IPO_DATE")</f>
        <v>41772</v>
      </c>
      <c r="C465" s="5">
        <f>_xll.SNL.Clients.Office.Excel.Functions.SPG(A465, "SP_VOLUME_AVG_WEEKLY_TO_SHARES_OUT", , "1M")</f>
        <v>1.9963347335636557</v>
      </c>
      <c r="D465" s="5">
        <f>_xll.SNL.Clients.Office.Excel.Functions.SPG(A465, "SP_VOLUME_AVG_WEEKLY_TO_SHARES_OUT", , "3M")</f>
        <v>2.0671241476428004</v>
      </c>
      <c r="E465" s="5">
        <f>_xll.SNL.Clients.Office.Excel.Functions.SPG(A465, "SP_VOLUME_AVG_DAILY_TO_1YR_AVG_DAILY", , "1M")</f>
        <v>103.59</v>
      </c>
      <c r="F465" s="5">
        <f>_xll.SNL.Clients.Office.Excel.Functions.SPG(A465, "SP_VOLUME_AVG_DAILY_TO_1YR_AVG_DAILY", , "3M")</f>
        <v>107.26</v>
      </c>
      <c r="G465" s="9" t="str">
        <f>_xll.SNL.Clients.Office.Excel.Functions.SPG(A465, "IQ_SECTOR")</f>
        <v>Financials</v>
      </c>
      <c r="H465" s="9" t="str">
        <f>_xll.SNL.Clients.Office.Excel.Functions.SPG(A465, "IQ_INDUSTRY_GROUP")</f>
        <v>Banks</v>
      </c>
      <c r="I465" s="9" t="str">
        <f>_xll.SNL.Clients.Office.Excel.Functions.SPG(A465, "IQ_INDUSTRY")</f>
        <v>Banks</v>
      </c>
      <c r="J465" s="9" t="str">
        <f>_xll.SNL.Clients.Office.Excel.Functions.SPG(A465, "IQ_PRIMARY_INDUSTRY")</f>
        <v>Regional Banks</v>
      </c>
      <c r="K465" s="9" t="str">
        <f>_xll.SNL.Clients.Office.Excel.Functions.SPG(A465, "NAICS_CODE", "Primary")</f>
        <v>522110 - Commercial Banking</v>
      </c>
      <c r="L465" s="9" t="str">
        <f>_xll.SNL.Clients.Office.Excel.Functions.SPG(A465, "SP_TOPICTAG")</f>
        <v>Consumer Lending</v>
      </c>
      <c r="M465" s="5">
        <f>_xll.SNL.Clients.Office.Excel.Functions.SPG(A465, "SP_PCT_SHARES_OWNED_ALL_INSTITUTIONS")</f>
        <v>73.989999999999995</v>
      </c>
      <c r="N465" s="9" t="str">
        <f>_xll.SNL.Clients.Office.Excel.Functions.SPG(A465, "RD_CREDIT_RATING_GLOBAL", "Issuer Credit Rating", "Local Currency LT|0")</f>
        <v/>
      </c>
      <c r="O465" s="9" t="str">
        <f>_xll.SNL.Clients.Office.Excel.Functions.SPG(A465, "RD_CWOL_GLOBAL", "Issuer Credit Rating", "Local Currency LT|0")</f>
        <v/>
      </c>
      <c r="P465" s="9" t="str">
        <f>_xll.SNL.Clients.Office.Excel.Functions.SPG(A465, "RD_RATING_ACTION_GLOBAL", "Issuer Credit Rating", "Local Currency LT|0")</f>
        <v/>
      </c>
      <c r="Q465" s="10" t="str">
        <f>_xll.SNL.Clients.Office.Excel.Functions.SPG(A465, "RD_LAST_REVIEW_DATE_GLOBAL", "Issuer Credit Rating", "Local Currency LT")</f>
        <v/>
      </c>
      <c r="R465" s="10" t="str">
        <f>_xll.SNL.Clients.Office.Excel.Functions.SPG(A465, "RD_CREDIT_RATING_DATE_GLOBAL", "Issuer Credit Rating", "Local Currency LT|0")</f>
        <v/>
      </c>
      <c r="S465" s="10" t="str">
        <f>_xll.SNL.Clients.Office.Excel.Functions.SPG(A465, "RD_CREDIT_WATCH_OUTLOOK_DATE_GLOBAL", "Issuer Credit Rating", "Local Currency LT|0")</f>
        <v/>
      </c>
    </row>
    <row r="466" spans="1:19">
      <c r="A466" s="12" t="s">
        <v>1499</v>
      </c>
      <c r="B466" s="10">
        <f>_xll.SNL.Clients.Office.Excel.Functions.SPG(A466,"SP_IPO_DATE")</f>
        <v>42033</v>
      </c>
      <c r="C466" s="5">
        <f>_xll.SNL.Clients.Office.Excel.Functions.SPG(A466, "SP_VOLUME_AVG_WEEKLY_TO_SHARES_OUT", , "1M")</f>
        <v>15.711135119056557</v>
      </c>
      <c r="D466" s="5">
        <f>_xll.SNL.Clients.Office.Excel.Functions.SPG(A466, "SP_VOLUME_AVG_WEEKLY_TO_SHARES_OUT", , "3M")</f>
        <v>11.826775888429539</v>
      </c>
      <c r="E466" s="5">
        <f>_xll.SNL.Clients.Office.Excel.Functions.SPG(A466, "SP_VOLUME_AVG_DAILY_TO_1YR_AVG_DAILY", , "1M")</f>
        <v>131.63999999999999</v>
      </c>
      <c r="F466" s="5">
        <f>_xll.SNL.Clients.Office.Excel.Functions.SPG(A466, "SP_VOLUME_AVG_DAILY_TO_1YR_AVG_DAILY", , "3M")</f>
        <v>99.09</v>
      </c>
      <c r="G466" s="9" t="str">
        <f>_xll.SNL.Clients.Office.Excel.Functions.SPG(A466, "IQ_SECTOR")</f>
        <v>Consumer Discretionary</v>
      </c>
      <c r="H466" s="9" t="str">
        <f>_xll.SNL.Clients.Office.Excel.Functions.SPG(A466, "IQ_INDUSTRY_GROUP")</f>
        <v>Consumer Services</v>
      </c>
      <c r="I466" s="9" t="str">
        <f>_xll.SNL.Clients.Office.Excel.Functions.SPG(A466, "IQ_INDUSTRY")</f>
        <v>Hotels, Restaurants and Leisure</v>
      </c>
      <c r="J466" s="9" t="str">
        <f>_xll.SNL.Clients.Office.Excel.Functions.SPG(A466, "IQ_PRIMARY_INDUSTRY")</f>
        <v>Restaurants</v>
      </c>
      <c r="K466" s="9" t="str">
        <f>_xll.SNL.Clients.Office.Excel.Functions.SPG(A466, "NAICS_CODE", "Primary")</f>
        <v>722513 - Limited-Service Restaurants</v>
      </c>
      <c r="L466" s="9" t="str">
        <f>_xll.SNL.Clients.Office.Excel.Functions.SPG(A466, "SP_TOPICTAG")</f>
        <v>Food Delivery</v>
      </c>
      <c r="M466" s="5">
        <f>_xll.SNL.Clients.Office.Excel.Functions.SPG(A466, "SP_PCT_SHARES_OWNED_ALL_INSTITUTIONS")</f>
        <v>99.06</v>
      </c>
      <c r="N466" s="9" t="str">
        <f>_xll.SNL.Clients.Office.Excel.Functions.SPG(A466, "RD_CREDIT_RATING_GLOBAL", "Issuer Credit Rating", "Local Currency LT|0")</f>
        <v/>
      </c>
      <c r="O466" s="9" t="str">
        <f>_xll.SNL.Clients.Office.Excel.Functions.SPG(A466, "RD_CWOL_GLOBAL", "Issuer Credit Rating", "Local Currency LT|0")</f>
        <v/>
      </c>
      <c r="P466" s="9" t="str">
        <f>_xll.SNL.Clients.Office.Excel.Functions.SPG(A466, "RD_RATING_ACTION_GLOBAL", "Issuer Credit Rating", "Local Currency LT|0")</f>
        <v/>
      </c>
      <c r="Q466" s="10" t="str">
        <f>_xll.SNL.Clients.Office.Excel.Functions.SPG(A466, "RD_LAST_REVIEW_DATE_GLOBAL", "Issuer Credit Rating", "Local Currency LT")</f>
        <v/>
      </c>
      <c r="R466" s="10" t="str">
        <f>_xll.SNL.Clients.Office.Excel.Functions.SPG(A466, "RD_CREDIT_RATING_DATE_GLOBAL", "Issuer Credit Rating", "Local Currency LT|0")</f>
        <v/>
      </c>
      <c r="S466" s="10" t="str">
        <f>_xll.SNL.Clients.Office.Excel.Functions.SPG(A466, "RD_CREDIT_WATCH_OUTLOOK_DATE_GLOBAL", "Issuer Credit Rating", "Local Currency LT|0")</f>
        <v/>
      </c>
    </row>
    <row r="467" spans="1:19">
      <c r="A467" s="12" t="s">
        <v>1500</v>
      </c>
      <c r="B467" t="str">
        <f>_xll.SNL.Clients.Office.Excel.Functions.SPG(A467,"SP_IPO_DATE")</f>
        <v/>
      </c>
      <c r="C467" s="5">
        <f>_xll.SNL.Clients.Office.Excel.Functions.SPG(A467, "SP_VOLUME_AVG_WEEKLY_TO_SHARES_OUT", , "1M")</f>
        <v>1.8548917734583441</v>
      </c>
      <c r="D467" s="5">
        <f>_xll.SNL.Clients.Office.Excel.Functions.SPG(A467, "SP_VOLUME_AVG_WEEKLY_TO_SHARES_OUT", , "3M")</f>
        <v>2.0862493856631041</v>
      </c>
      <c r="E467" s="5">
        <f>_xll.SNL.Clients.Office.Excel.Functions.SPG(A467, "SP_VOLUME_AVG_DAILY_TO_1YR_AVG_DAILY", , "1M")</f>
        <v>95.25</v>
      </c>
      <c r="F467" s="5">
        <f>_xll.SNL.Clients.Office.Excel.Functions.SPG(A467, "SP_VOLUME_AVG_DAILY_TO_1YR_AVG_DAILY", , "3M")</f>
        <v>107.13</v>
      </c>
      <c r="G467" s="9" t="str">
        <f>_xll.SNL.Clients.Office.Excel.Functions.SPG(A467, "IQ_SECTOR")</f>
        <v>Communication Services</v>
      </c>
      <c r="H467" s="9" t="str">
        <f>_xll.SNL.Clients.Office.Excel.Functions.SPG(A467, "IQ_INDUSTRY_GROUP")</f>
        <v>Telecommunication Services</v>
      </c>
      <c r="I467" s="9" t="str">
        <f>_xll.SNL.Clients.Office.Excel.Functions.SPG(A467, "IQ_INDUSTRY")</f>
        <v>Diversified Telecommunication Services</v>
      </c>
      <c r="J467" s="9" t="str">
        <f>_xll.SNL.Clients.Office.Excel.Functions.SPG(A467, "IQ_PRIMARY_INDUSTRY")</f>
        <v>Integrated Telecommunication Services</v>
      </c>
      <c r="K467" s="9" t="str">
        <f>_xll.SNL.Clients.Office.Excel.Functions.SPG(A467, "NAICS_CODE", "Primary")</f>
        <v>517810 - All Other Telecommunications</v>
      </c>
      <c r="L467" s="9" t="str">
        <f>_xll.SNL.Clients.Office.Excel.Functions.SPG(A467, "SP_TOPICTAG")</f>
        <v>Network Backbone; VoIP; Enterprise Voip and Telephony; Data Centers and Facilities; 5G</v>
      </c>
      <c r="M467" s="5">
        <f>_xll.SNL.Clients.Office.Excel.Functions.SPG(A467, "SP_PCT_SHARES_OWNED_ALL_INSTITUTIONS")</f>
        <v>59.57</v>
      </c>
      <c r="N467" s="9" t="str">
        <f>_xll.SNL.Clients.Office.Excel.Functions.SPG(A467, "RD_CREDIT_RATING_GLOBAL", "Issuer Credit Rating", "Local Currency LT|0")</f>
        <v/>
      </c>
      <c r="O467" s="9" t="str">
        <f>_xll.SNL.Clients.Office.Excel.Functions.SPG(A467, "RD_CWOL_GLOBAL", "Issuer Credit Rating", "Local Currency LT|0")</f>
        <v/>
      </c>
      <c r="P467" s="9" t="str">
        <f>_xll.SNL.Clients.Office.Excel.Functions.SPG(A467, "RD_RATING_ACTION_GLOBAL", "Issuer Credit Rating", "Local Currency LT|0")</f>
        <v/>
      </c>
      <c r="Q467" s="10" t="str">
        <f>_xll.SNL.Clients.Office.Excel.Functions.SPG(A467, "RD_LAST_REVIEW_DATE_GLOBAL", "Issuer Credit Rating", "Local Currency LT")</f>
        <v/>
      </c>
      <c r="R467" s="10" t="str">
        <f>_xll.SNL.Clients.Office.Excel.Functions.SPG(A467, "RD_CREDIT_RATING_DATE_GLOBAL", "Issuer Credit Rating", "Local Currency LT|0")</f>
        <v/>
      </c>
      <c r="S467" s="10" t="str">
        <f>_xll.SNL.Clients.Office.Excel.Functions.SPG(A467, "RD_CREDIT_WATCH_OUTLOOK_DATE_GLOBAL", "Issuer Credit Rating", "Local Currency LT|0")</f>
        <v/>
      </c>
    </row>
    <row r="468" spans="1:19">
      <c r="A468" s="12" t="s">
        <v>1501</v>
      </c>
      <c r="B468" t="str">
        <f>_xll.SNL.Clients.Office.Excel.Functions.SPG(A468,"SP_IPO_DATE")</f>
        <v/>
      </c>
      <c r="C468" s="5">
        <f>_xll.SNL.Clients.Office.Excel.Functions.SPG(A468, "SP_VOLUME_AVG_WEEKLY_TO_SHARES_OUT", , "1M")</f>
        <v>7.3085680427271056</v>
      </c>
      <c r="D468" s="5">
        <f>_xll.SNL.Clients.Office.Excel.Functions.SPG(A468, "SP_VOLUME_AVG_WEEKLY_TO_SHARES_OUT", , "3M")</f>
        <v>7.8967258541090866</v>
      </c>
      <c r="E468" s="5">
        <f>_xll.SNL.Clients.Office.Excel.Functions.SPG(A468, "SP_VOLUME_AVG_DAILY_TO_1YR_AVG_DAILY", , "1M")</f>
        <v>135.66999999999999</v>
      </c>
      <c r="F468" s="5">
        <f>_xll.SNL.Clients.Office.Excel.Functions.SPG(A468, "SP_VOLUME_AVG_DAILY_TO_1YR_AVG_DAILY", , "3M")</f>
        <v>146.59</v>
      </c>
      <c r="G468" s="9" t="str">
        <f>_xll.SNL.Clients.Office.Excel.Functions.SPG(A468, "IQ_SECTOR")</f>
        <v>Consumer Discretionary</v>
      </c>
      <c r="H468" s="9" t="str">
        <f>_xll.SNL.Clients.Office.Excel.Functions.SPG(A468, "IQ_INDUSTRY_GROUP")</f>
        <v>Consumer Discretionary Distribution and Retail</v>
      </c>
      <c r="I468" s="9" t="str">
        <f>_xll.SNL.Clients.Office.Excel.Functions.SPG(A468, "IQ_INDUSTRY")</f>
        <v>Specialty Retail</v>
      </c>
      <c r="J468" s="9" t="str">
        <f>_xll.SNL.Clients.Office.Excel.Functions.SPG(A468, "IQ_PRIMARY_INDUSTRY")</f>
        <v>Apparel Retail</v>
      </c>
      <c r="K468" s="9" t="str">
        <f>_xll.SNL.Clients.Office.Excel.Functions.SPG(A468, "NAICS_CODE", "Primary")</f>
        <v>458210 - Shoe Retailers</v>
      </c>
      <c r="L468" s="9" t="str">
        <f>_xll.SNL.Clients.Office.Excel.Functions.SPG(A468, "SP_TOPICTAG")</f>
        <v>Lifestyle</v>
      </c>
      <c r="M468" s="5">
        <f>_xll.SNL.Clients.Office.Excel.Functions.SPG(A468, "SP_PCT_SHARES_OWNED_ALL_INSTITUTIONS")</f>
        <v>68.650000000000006</v>
      </c>
      <c r="N468" s="9" t="str">
        <f>_xll.SNL.Clients.Office.Excel.Functions.SPG(A468, "RD_CREDIT_RATING_GLOBAL", "Issuer Credit Rating", "Local Currency LT|0")</f>
        <v/>
      </c>
      <c r="O468" s="9" t="str">
        <f>_xll.SNL.Clients.Office.Excel.Functions.SPG(A468, "RD_CWOL_GLOBAL", "Issuer Credit Rating", "Local Currency LT|0")</f>
        <v/>
      </c>
      <c r="P468" s="9" t="str">
        <f>_xll.SNL.Clients.Office.Excel.Functions.SPG(A468, "RD_RATING_ACTION_GLOBAL", "Issuer Credit Rating", "Local Currency LT|0")</f>
        <v/>
      </c>
      <c r="Q468" s="10" t="str">
        <f>_xll.SNL.Clients.Office.Excel.Functions.SPG(A468, "RD_LAST_REVIEW_DATE_GLOBAL", "Issuer Credit Rating", "Local Currency LT")</f>
        <v/>
      </c>
      <c r="R468" s="10" t="str">
        <f>_xll.SNL.Clients.Office.Excel.Functions.SPG(A468, "RD_CREDIT_RATING_DATE_GLOBAL", "Issuer Credit Rating", "Local Currency LT|0")</f>
        <v/>
      </c>
      <c r="S468" s="10" t="str">
        <f>_xll.SNL.Clients.Office.Excel.Functions.SPG(A468, "RD_CREDIT_WATCH_OUTLOOK_DATE_GLOBAL", "Issuer Credit Rating", "Local Currency LT|0")</f>
        <v/>
      </c>
    </row>
    <row r="469" spans="1:19">
      <c r="A469" s="12" t="s">
        <v>1502</v>
      </c>
      <c r="B469" s="10">
        <f>_xll.SNL.Clients.Office.Excel.Functions.SPG(A469,"SP_IPO_DATE")</f>
        <v>41192</v>
      </c>
      <c r="C469" s="5">
        <f>_xll.SNL.Clients.Office.Excel.Functions.SPG(A469, "SP_VOLUME_AVG_WEEKLY_TO_SHARES_OUT", , "1M")</f>
        <v>8.3320547971515619</v>
      </c>
      <c r="D469" s="5">
        <f>_xll.SNL.Clients.Office.Excel.Functions.SPG(A469, "SP_VOLUME_AVG_WEEKLY_TO_SHARES_OUT", , "3M")</f>
        <v>8.2394151433383698</v>
      </c>
      <c r="E469" s="5">
        <f>_xll.SNL.Clients.Office.Excel.Functions.SPG(A469, "SP_VOLUME_AVG_DAILY_TO_1YR_AVG_DAILY", , "1M")</f>
        <v>107.98</v>
      </c>
      <c r="F469" s="5">
        <f>_xll.SNL.Clients.Office.Excel.Functions.SPG(A469, "SP_VOLUME_AVG_DAILY_TO_1YR_AVG_DAILY", , "3M")</f>
        <v>106.78</v>
      </c>
      <c r="G469" s="9" t="str">
        <f>_xll.SNL.Clients.Office.Excel.Functions.SPG(A469, "IQ_SECTOR")</f>
        <v>Communication Services</v>
      </c>
      <c r="H469" s="9" t="str">
        <f>_xll.SNL.Clients.Office.Excel.Functions.SPG(A469, "IQ_INDUSTRY_GROUP")</f>
        <v>Media and Entertainment</v>
      </c>
      <c r="I469" s="9" t="str">
        <f>_xll.SNL.Clients.Office.Excel.Functions.SPG(A469, "IQ_INDUSTRY")</f>
        <v>Interactive Media and Services</v>
      </c>
      <c r="J469" s="9" t="str">
        <f>_xll.SNL.Clients.Office.Excel.Functions.SPG(A469, "IQ_PRIMARY_INDUSTRY")</f>
        <v>Interactive Media and Services</v>
      </c>
      <c r="K469" s="9" t="str">
        <f>_xll.SNL.Clients.Office.Excel.Functions.SPG(A469, "NAICS_CODE", "Primary")</f>
        <v>519290 - Web Search Portals and All Other Information Services</v>
      </c>
      <c r="L469" s="9" t="str">
        <f>_xll.SNL.Clients.Office.Excel.Functions.SPG(A469, "SP_TOPICTAG")</f>
        <v>Digital Media; Machine Learning; Content Creation; Artificial Intelligence; GenAI</v>
      </c>
      <c r="M469" s="5">
        <f>_xll.SNL.Clients.Office.Excel.Functions.SPG(A469, "SP_PCT_SHARES_OWNED_ALL_INSTITUTIONS")</f>
        <v>79.67</v>
      </c>
      <c r="N469" s="9" t="str">
        <f>_xll.SNL.Clients.Office.Excel.Functions.SPG(A469, "RD_CREDIT_RATING_GLOBAL", "Issuer Credit Rating", "Local Currency LT|0")</f>
        <v/>
      </c>
      <c r="O469" s="9" t="str">
        <f>_xll.SNL.Clients.Office.Excel.Functions.SPG(A469, "RD_CWOL_GLOBAL", "Issuer Credit Rating", "Local Currency LT|0")</f>
        <v/>
      </c>
      <c r="P469" s="9" t="str">
        <f>_xll.SNL.Clients.Office.Excel.Functions.SPG(A469, "RD_RATING_ACTION_GLOBAL", "Issuer Credit Rating", "Local Currency LT|0")</f>
        <v/>
      </c>
      <c r="Q469" s="10" t="str">
        <f>_xll.SNL.Clients.Office.Excel.Functions.SPG(A469, "RD_LAST_REVIEW_DATE_GLOBAL", "Issuer Credit Rating", "Local Currency LT")</f>
        <v/>
      </c>
      <c r="R469" s="10" t="str">
        <f>_xll.SNL.Clients.Office.Excel.Functions.SPG(A469, "RD_CREDIT_RATING_DATE_GLOBAL", "Issuer Credit Rating", "Local Currency LT|0")</f>
        <v/>
      </c>
      <c r="S469" s="10" t="str">
        <f>_xll.SNL.Clients.Office.Excel.Functions.SPG(A469, "RD_CREDIT_WATCH_OUTLOOK_DATE_GLOBAL", "Issuer Credit Rating", "Local Currency LT|0")</f>
        <v/>
      </c>
    </row>
    <row r="470" spans="1:19">
      <c r="A470" s="12" t="s">
        <v>1503</v>
      </c>
      <c r="B470" t="str">
        <f>_xll.SNL.Clients.Office.Excel.Functions.SPG(A470,"SP_IPO_DATE")</f>
        <v/>
      </c>
      <c r="C470" s="5">
        <f>_xll.SNL.Clients.Office.Excel.Functions.SPG(A470, "SP_VOLUME_AVG_WEEKLY_TO_SHARES_OUT", , "1M")</f>
        <v>23.021124866427744</v>
      </c>
      <c r="D470" s="5">
        <f>_xll.SNL.Clients.Office.Excel.Functions.SPG(A470, "SP_VOLUME_AVG_WEEKLY_TO_SHARES_OUT", , "3M")</f>
        <v>16.465552278482615</v>
      </c>
      <c r="E470" s="5">
        <f>_xll.SNL.Clients.Office.Excel.Functions.SPG(A470, "SP_VOLUME_AVG_DAILY_TO_1YR_AVG_DAILY", , "1M")</f>
        <v>201.97</v>
      </c>
      <c r="F470" s="5">
        <f>_xll.SNL.Clients.Office.Excel.Functions.SPG(A470, "SP_VOLUME_AVG_DAILY_TO_1YR_AVG_DAILY", , "3M")</f>
        <v>144.46</v>
      </c>
      <c r="G470" s="9" t="str">
        <f>_xll.SNL.Clients.Office.Excel.Functions.SPG(A470, "IQ_SECTOR")</f>
        <v>Consumer Discretionary</v>
      </c>
      <c r="H470" s="9" t="str">
        <f>_xll.SNL.Clients.Office.Excel.Functions.SPG(A470, "IQ_INDUSTRY_GROUP")</f>
        <v>Consumer Discretionary Distribution and Retail</v>
      </c>
      <c r="I470" s="9" t="str">
        <f>_xll.SNL.Clients.Office.Excel.Functions.SPG(A470, "IQ_INDUSTRY")</f>
        <v>Specialty Retail</v>
      </c>
      <c r="J470" s="9" t="str">
        <f>_xll.SNL.Clients.Office.Excel.Functions.SPG(A470, "IQ_PRIMARY_INDUSTRY")</f>
        <v>Other Specialty Retail</v>
      </c>
      <c r="K470" s="9" t="str">
        <f>_xll.SNL.Clients.Office.Excel.Functions.SPG(A470, "NAICS_CODE", "Primary")</f>
        <v>458310 - Jewelry Retailers</v>
      </c>
      <c r="L470" s="9" t="str">
        <f>_xll.SNL.Clients.Office.Excel.Functions.SPG(A470, "SP_TOPICTAG")</f>
        <v/>
      </c>
      <c r="M470" s="5">
        <f>_xll.SNL.Clients.Office.Excel.Functions.SPG(A470, "SP_PCT_SHARES_OWNED_ALL_INSTITUTIONS")</f>
        <v>92.24</v>
      </c>
      <c r="N470" s="9" t="str">
        <f>_xll.SNL.Clients.Office.Excel.Functions.SPG(A470, "RD_CREDIT_RATING_GLOBAL", "Issuer Credit Rating", "Local Currency LT|0")</f>
        <v>BB</v>
      </c>
      <c r="O470" s="9" t="str">
        <f>_xll.SNL.Clients.Office.Excel.Functions.SPG(A470, "RD_CWOL_GLOBAL", "Issuer Credit Rating", "Local Currency LT|0")</f>
        <v>Stable</v>
      </c>
      <c r="P470" s="9" t="str">
        <f>_xll.SNL.Clients.Office.Excel.Functions.SPG(A470, "RD_RATING_ACTION_GLOBAL", "Issuer Credit Rating", "Local Currency LT|0")</f>
        <v>Upgrade | CreditWatch/Outlook (05/02/2024)</v>
      </c>
      <c r="Q470" s="10">
        <f>_xll.SNL.Clients.Office.Excel.Functions.SPG(A470, "RD_LAST_REVIEW_DATE_GLOBAL", "Issuer Credit Rating", "Local Currency LT")</f>
        <v>45440</v>
      </c>
      <c r="R470" s="10">
        <f>_xll.SNL.Clients.Office.Excel.Functions.SPG(A470, "RD_CREDIT_RATING_DATE_GLOBAL", "Issuer Credit Rating", "Local Currency LT|0")</f>
        <v>45414</v>
      </c>
      <c r="S470" s="10">
        <f>_xll.SNL.Clients.Office.Excel.Functions.SPG(A470, "RD_CREDIT_WATCH_OUTLOOK_DATE_GLOBAL", "Issuer Credit Rating", "Local Currency LT|0")</f>
        <v>45414</v>
      </c>
    </row>
    <row r="471" spans="1:19">
      <c r="A471" s="12" t="s">
        <v>1504</v>
      </c>
      <c r="B471" t="str">
        <f>_xll.SNL.Clients.Office.Excel.Functions.SPG(A471,"SP_IPO_DATE")</f>
        <v/>
      </c>
      <c r="C471" s="5">
        <f>_xll.SNL.Clients.Office.Excel.Functions.SPG(A471, "SP_VOLUME_AVG_WEEKLY_TO_SHARES_OUT", , "1M")</f>
        <v>2.2504326913409365</v>
      </c>
      <c r="D471" s="5">
        <f>_xll.SNL.Clients.Office.Excel.Functions.SPG(A471, "SP_VOLUME_AVG_WEEKLY_TO_SHARES_OUT", , "3M")</f>
        <v>2.5214773820442811</v>
      </c>
      <c r="E471" s="5">
        <f>_xll.SNL.Clients.Office.Excel.Functions.SPG(A471, "SP_VOLUME_AVG_DAILY_TO_1YR_AVG_DAILY", , "1M")</f>
        <v>101.73</v>
      </c>
      <c r="F471" s="5">
        <f>_xll.SNL.Clients.Office.Excel.Functions.SPG(A471, "SP_VOLUME_AVG_DAILY_TO_1YR_AVG_DAILY", , "3M")</f>
        <v>113.98</v>
      </c>
      <c r="G471" s="9" t="str">
        <f>_xll.SNL.Clients.Office.Excel.Functions.SPG(A471, "IQ_SECTOR")</f>
        <v>Financials</v>
      </c>
      <c r="H471" s="9" t="str">
        <f>_xll.SNL.Clients.Office.Excel.Functions.SPG(A471, "IQ_INDUSTRY_GROUP")</f>
        <v>Banks</v>
      </c>
      <c r="I471" s="9" t="str">
        <f>_xll.SNL.Clients.Office.Excel.Functions.SPG(A471, "IQ_INDUSTRY")</f>
        <v>Banks</v>
      </c>
      <c r="J471" s="9" t="str">
        <f>_xll.SNL.Clients.Office.Excel.Functions.SPG(A471, "IQ_PRIMARY_INDUSTRY")</f>
        <v>Regional Banks</v>
      </c>
      <c r="K471" s="9" t="str">
        <f>_xll.SNL.Clients.Office.Excel.Functions.SPG(A471, "NAICS_CODE", "Primary")</f>
        <v>522110 - Commercial Banking</v>
      </c>
      <c r="L471" s="9" t="str">
        <f>_xll.SNL.Clients.Office.Excel.Functions.SPG(A471, "SP_TOPICTAG")</f>
        <v>Consumer Lending</v>
      </c>
      <c r="M471" s="5">
        <f>_xll.SNL.Clients.Office.Excel.Functions.SPG(A471, "SP_PCT_SHARES_OWNED_ALL_INSTITUTIONS")</f>
        <v>72.3</v>
      </c>
      <c r="N471" s="9" t="str">
        <f>_xll.SNL.Clients.Office.Excel.Functions.SPG(A471, "RD_CREDIT_RATING_GLOBAL", "Issuer Credit Rating", "Local Currency LT|0")</f>
        <v/>
      </c>
      <c r="O471" s="9" t="str">
        <f>_xll.SNL.Clients.Office.Excel.Functions.SPG(A471, "RD_CWOL_GLOBAL", "Issuer Credit Rating", "Local Currency LT|0")</f>
        <v/>
      </c>
      <c r="P471" s="9" t="str">
        <f>_xll.SNL.Clients.Office.Excel.Functions.SPG(A471, "RD_RATING_ACTION_GLOBAL", "Issuer Credit Rating", "Local Currency LT|0")</f>
        <v/>
      </c>
      <c r="Q471" s="10" t="str">
        <f>_xll.SNL.Clients.Office.Excel.Functions.SPG(A471, "RD_LAST_REVIEW_DATE_GLOBAL", "Issuer Credit Rating", "Local Currency LT")</f>
        <v/>
      </c>
      <c r="R471" s="10" t="str">
        <f>_xll.SNL.Clients.Office.Excel.Functions.SPG(A471, "RD_CREDIT_RATING_DATE_GLOBAL", "Issuer Credit Rating", "Local Currency LT|0")</f>
        <v/>
      </c>
      <c r="S471" s="10" t="str">
        <f>_xll.SNL.Clients.Office.Excel.Functions.SPG(A471, "RD_CREDIT_WATCH_OUTLOOK_DATE_GLOBAL", "Issuer Credit Rating", "Local Currency LT|0")</f>
        <v/>
      </c>
    </row>
    <row r="472" spans="1:19">
      <c r="A472" s="12" t="s">
        <v>1505</v>
      </c>
      <c r="B472" s="10">
        <f>_xll.SNL.Clients.Office.Excel.Functions.SPG(A472,"SP_IPO_DATE")</f>
        <v>35599</v>
      </c>
      <c r="C472" s="5">
        <f>_xll.SNL.Clients.Office.Excel.Functions.SPG(A472, "SP_VOLUME_AVG_WEEKLY_TO_SHARES_OUT", , "1M")</f>
        <v>5.5478828818147825</v>
      </c>
      <c r="D472" s="5">
        <f>_xll.SNL.Clients.Office.Excel.Functions.SPG(A472, "SP_VOLUME_AVG_WEEKLY_TO_SHARES_OUT", , "3M")</f>
        <v>5.8315801524947242</v>
      </c>
      <c r="E472" s="5">
        <f>_xll.SNL.Clients.Office.Excel.Functions.SPG(A472, "SP_VOLUME_AVG_DAILY_TO_1YR_AVG_DAILY", , "1M")</f>
        <v>137.47</v>
      </c>
      <c r="F472" s="5">
        <f>_xll.SNL.Clients.Office.Excel.Functions.SPG(A472, "SP_VOLUME_AVG_DAILY_TO_1YR_AVG_DAILY", , "3M")</f>
        <v>144.5</v>
      </c>
      <c r="G472" s="9" t="str">
        <f>_xll.SNL.Clients.Office.Excel.Functions.SPG(A472, "IQ_SECTOR")</f>
        <v>Health Care</v>
      </c>
      <c r="H472" s="9" t="str">
        <f>_xll.SNL.Clients.Office.Excel.Functions.SPG(A472, "IQ_INDUSTRY_GROUP")</f>
        <v>Health Care Equipment and Services</v>
      </c>
      <c r="I472" s="9" t="str">
        <f>_xll.SNL.Clients.Office.Excel.Functions.SPG(A472, "IQ_INDUSTRY")</f>
        <v>Health Care Technology</v>
      </c>
      <c r="J472" s="9" t="str">
        <f>_xll.SNL.Clients.Office.Excel.Functions.SPG(A472, "IQ_PRIMARY_INDUSTRY")</f>
        <v>Health Care Technology</v>
      </c>
      <c r="K472" s="9" t="str">
        <f>_xll.SNL.Clients.Office.Excel.Functions.SPG(A472, "NAICS_CODE", "Primary")</f>
        <v>513210 - Software Publishers</v>
      </c>
      <c r="L472" s="9" t="str">
        <f>_xll.SNL.Clients.Office.Excel.Functions.SPG(A472, "SP_TOPICTAG")</f>
        <v>Health Diagnostics; Neuroscience; Gastroenterology; Hepatology</v>
      </c>
      <c r="M472" s="5">
        <f>_xll.SNL.Clients.Office.Excel.Functions.SPG(A472, "SP_PCT_SHARES_OWNED_ALL_INSTITUTIONS")</f>
        <v>78.31</v>
      </c>
      <c r="N472" s="9" t="str">
        <f>_xll.SNL.Clients.Office.Excel.Functions.SPG(A472, "RD_CREDIT_RATING_GLOBAL", "Issuer Credit Rating", "Local Currency LT|0")</f>
        <v/>
      </c>
      <c r="O472" s="9" t="str">
        <f>_xll.SNL.Clients.Office.Excel.Functions.SPG(A472, "RD_CWOL_GLOBAL", "Issuer Credit Rating", "Local Currency LT|0")</f>
        <v/>
      </c>
      <c r="P472" s="9" t="str">
        <f>_xll.SNL.Clients.Office.Excel.Functions.SPG(A472, "RD_RATING_ACTION_GLOBAL", "Issuer Credit Rating", "Local Currency LT|0")</f>
        <v/>
      </c>
      <c r="Q472" s="10" t="str">
        <f>_xll.SNL.Clients.Office.Excel.Functions.SPG(A472, "RD_LAST_REVIEW_DATE_GLOBAL", "Issuer Credit Rating", "Local Currency LT")</f>
        <v/>
      </c>
      <c r="R472" s="10" t="str">
        <f>_xll.SNL.Clients.Office.Excel.Functions.SPG(A472, "RD_CREDIT_RATING_DATE_GLOBAL", "Issuer Credit Rating", "Local Currency LT|0")</f>
        <v/>
      </c>
      <c r="S472" s="10" t="str">
        <f>_xll.SNL.Clients.Office.Excel.Functions.SPG(A472, "RD_CREDIT_WATCH_OUTLOOK_DATE_GLOBAL", "Issuer Credit Rating", "Local Currency LT|0")</f>
        <v/>
      </c>
    </row>
    <row r="473" spans="1:19">
      <c r="A473" s="12" t="s">
        <v>1506</v>
      </c>
      <c r="B473" s="10">
        <f>_xll.SNL.Clients.Office.Excel.Functions.SPG(A473,"SP_IPO_DATE")</f>
        <v>41500</v>
      </c>
      <c r="C473" s="5">
        <f>_xll.SNL.Clients.Office.Excel.Functions.SPG(A473, "SP_VOLUME_AVG_WEEKLY_TO_SHARES_OUT", , "1M")</f>
        <v>1.1070150424009506</v>
      </c>
      <c r="D473" s="5">
        <f>_xll.SNL.Clients.Office.Excel.Functions.SPG(A473, "SP_VOLUME_AVG_WEEKLY_TO_SHARES_OUT", , "3M")</f>
        <v>1.7685502622811624</v>
      </c>
      <c r="E473" s="5">
        <f>_xll.SNL.Clients.Office.Excel.Functions.SPG(A473, "SP_VOLUME_AVG_DAILY_TO_1YR_AVG_DAILY", , "1M")</f>
        <v>64.540000000000006</v>
      </c>
      <c r="F473" s="5">
        <f>_xll.SNL.Clients.Office.Excel.Functions.SPG(A473, "SP_VOLUME_AVG_DAILY_TO_1YR_AVG_DAILY", , "3M")</f>
        <v>103.1</v>
      </c>
      <c r="G473" s="9" t="str">
        <f>_xll.SNL.Clients.Office.Excel.Functions.SPG(A473, "IQ_SECTOR")</f>
        <v>Financials</v>
      </c>
      <c r="H473" s="9" t="str">
        <f>_xll.SNL.Clients.Office.Excel.Functions.SPG(A473, "IQ_INDUSTRY_GROUP")</f>
        <v>Insurance</v>
      </c>
      <c r="I473" s="9" t="str">
        <f>_xll.SNL.Clients.Office.Excel.Functions.SPG(A473, "IQ_INDUSTRY")</f>
        <v>Insurance</v>
      </c>
      <c r="J473" s="9" t="str">
        <f>_xll.SNL.Clients.Office.Excel.Functions.SPG(A473, "IQ_PRIMARY_INDUSTRY")</f>
        <v>Reinsurance</v>
      </c>
      <c r="K473" s="9" t="str">
        <f>_xll.SNL.Clients.Office.Excel.Functions.SPG(A473, "NAICS_CODE", "Primary")</f>
        <v>524130 - Reinsurance Carriers</v>
      </c>
      <c r="L473" s="9" t="str">
        <f>_xll.SNL.Clients.Office.Excel.Functions.SPG(A473, "SP_TOPICTAG")</f>
        <v>Employee Benefits</v>
      </c>
      <c r="M473" s="5">
        <f>_xll.SNL.Clients.Office.Excel.Functions.SPG(A473, "SP_PCT_SHARES_OWNED_ALL_INSTITUTIONS")</f>
        <v>58.88</v>
      </c>
      <c r="N473" s="9" t="str">
        <f>_xll.SNL.Clients.Office.Excel.Functions.SPG(A473, "RD_CREDIT_RATING_GLOBAL", "Issuer Credit Rating", "Local Currency LT|0")</f>
        <v>BBB</v>
      </c>
      <c r="O473" s="9" t="str">
        <f>_xll.SNL.Clients.Office.Excel.Functions.SPG(A473, "RD_CWOL_GLOBAL", "Issuer Credit Rating", "Local Currency LT|0")</f>
        <v>Stable</v>
      </c>
      <c r="P473" s="9" t="str">
        <f>_xll.SNL.Clients.Office.Excel.Functions.SPG(A473, "RD_RATING_ACTION_GLOBAL", "Issuer Credit Rating", "Local Currency LT|0")</f>
        <v>CreditWatch/Outlook (01/29/2024)</v>
      </c>
      <c r="Q473" s="10">
        <f>_xll.SNL.Clients.Office.Excel.Functions.SPG(A473, "RD_LAST_REVIEW_DATE_GLOBAL", "Issuer Credit Rating", "Local Currency LT")</f>
        <v>45681</v>
      </c>
      <c r="R473" s="10">
        <f>_xll.SNL.Clients.Office.Excel.Functions.SPG(A473, "RD_CREDIT_RATING_DATE_GLOBAL", "Issuer Credit Rating", "Local Currency LT|0")</f>
        <v>44267</v>
      </c>
      <c r="S473" s="10">
        <f>_xll.SNL.Clients.Office.Excel.Functions.SPG(A473, "RD_CREDIT_WATCH_OUTLOOK_DATE_GLOBAL", "Issuer Credit Rating", "Local Currency LT|0")</f>
        <v>45320</v>
      </c>
    </row>
    <row r="474" spans="1:19">
      <c r="A474" s="12" t="s">
        <v>1507</v>
      </c>
      <c r="B474" s="10">
        <f>_xll.SNL.Clients.Office.Excel.Functions.SPG(A474,"SP_IPO_DATE")</f>
        <v>34003</v>
      </c>
      <c r="C474" s="5">
        <f>_xll.SNL.Clients.Office.Excel.Functions.SPG(A474, "SP_VOLUME_AVG_WEEKLY_TO_SHARES_OUT", , "1M")</f>
        <v>6.7853642123135591</v>
      </c>
      <c r="D474" s="5">
        <f>_xll.SNL.Clients.Office.Excel.Functions.SPG(A474, "SP_VOLUME_AVG_WEEKLY_TO_SHARES_OUT", , "3M")</f>
        <v>10.71442354741011</v>
      </c>
      <c r="E474" s="5">
        <f>_xll.SNL.Clients.Office.Excel.Functions.SPG(A474, "SP_VOLUME_AVG_DAILY_TO_1YR_AVG_DAILY", , "1M")</f>
        <v>89.81</v>
      </c>
      <c r="F474" s="5">
        <f>_xll.SNL.Clients.Office.Excel.Functions.SPG(A474, "SP_VOLUME_AVG_DAILY_TO_1YR_AVG_DAILY", , "3M")</f>
        <v>141.82</v>
      </c>
      <c r="G474" s="9" t="str">
        <f>_xll.SNL.Clients.Office.Excel.Functions.SPG(A474, "IQ_SECTOR")</f>
        <v>Real Estate</v>
      </c>
      <c r="H474" s="9" t="str">
        <f>_xll.SNL.Clients.Office.Excel.Functions.SPG(A474, "IQ_INDUSTRY_GROUP")</f>
        <v>Equity Real Estate Investment Trusts (REITs)</v>
      </c>
      <c r="I474" s="9" t="str">
        <f>_xll.SNL.Clients.Office.Excel.Functions.SPG(A474, "IQ_INDUSTRY")</f>
        <v>Retail REITs</v>
      </c>
      <c r="J474" s="9" t="str">
        <f>_xll.SNL.Clients.Office.Excel.Functions.SPG(A474, "IQ_PRIMARY_INDUSTRY")</f>
        <v>Retail REITs</v>
      </c>
      <c r="K474" s="9" t="str">
        <f>_xll.SNL.Clients.Office.Excel.Functions.SPG(A474, "NAICS_CODE", "Primary")</f>
        <v>531110 - Lessors of Residential Buildings and Dwellings</v>
      </c>
      <c r="L474" s="9" t="str">
        <f>_xll.SNL.Clients.Office.Excel.Functions.SPG(A474, "SP_TOPICTAG")</f>
        <v/>
      </c>
      <c r="M474" s="5">
        <f>_xll.SNL.Clients.Office.Excel.Functions.SPG(A474, "SP_PCT_SHARES_OWNED_ALL_INSTITUTIONS")</f>
        <v>97.73</v>
      </c>
      <c r="N474" s="9" t="str">
        <f>_xll.SNL.Clients.Office.Excel.Functions.SPG(A474, "RD_CREDIT_RATING_GLOBAL", "Issuer Credit Rating", "Local Currency LT|0")</f>
        <v>NR</v>
      </c>
      <c r="O474" s="9" t="str">
        <f>_xll.SNL.Clients.Office.Excel.Functions.SPG(A474, "RD_CWOL_GLOBAL", "Issuer Credit Rating", "Local Currency LT|0")</f>
        <v>NR</v>
      </c>
      <c r="P474" s="9" t="str">
        <f>_xll.SNL.Clients.Office.Excel.Functions.SPG(A474, "RD_RATING_ACTION_GLOBAL", "Issuer Credit Rating", "Local Currency LT|0")</f>
        <v>Not Rated | CreditWatch/Outlook (08/23/2024)</v>
      </c>
      <c r="Q474" s="10">
        <f>_xll.SNL.Clients.Office.Excel.Functions.SPG(A474, "RD_LAST_REVIEW_DATE_GLOBAL", "Issuer Credit Rating", "Local Currency LT")</f>
        <v>45527</v>
      </c>
      <c r="R474" s="10">
        <f>_xll.SNL.Clients.Office.Excel.Functions.SPG(A474, "RD_CREDIT_RATING_DATE_GLOBAL", "Issuer Credit Rating", "Local Currency LT|0")</f>
        <v>45527</v>
      </c>
      <c r="S474" s="10">
        <f>_xll.SNL.Clients.Office.Excel.Functions.SPG(A474, "RD_CREDIT_WATCH_OUTLOOK_DATE_GLOBAL", "Issuer Credit Rating", "Local Currency LT|0")</f>
        <v>45527</v>
      </c>
    </row>
    <row r="475" spans="1:19">
      <c r="A475" s="12" t="s">
        <v>1508</v>
      </c>
      <c r="B475" s="10">
        <f>_xll.SNL.Clients.Office.Excel.Functions.SPG(A475,"SP_IPO_DATE")</f>
        <v>43789</v>
      </c>
      <c r="C475" s="5">
        <f>_xll.SNL.Clients.Office.Excel.Functions.SPG(A475, "SP_VOLUME_AVG_WEEKLY_TO_SHARES_OUT", , "1M")</f>
        <v>6.0169213166206781</v>
      </c>
      <c r="D475" s="5">
        <f>_xll.SNL.Clients.Office.Excel.Functions.SPG(A475, "SP_VOLUME_AVG_WEEKLY_TO_SHARES_OUT", , "3M")</f>
        <v>5.1227476437140611</v>
      </c>
      <c r="E475" s="5">
        <f>_xll.SNL.Clients.Office.Excel.Functions.SPG(A475, "SP_VOLUME_AVG_DAILY_TO_1YR_AVG_DAILY", , "1M")</f>
        <v>128.75</v>
      </c>
      <c r="F475" s="5">
        <f>_xll.SNL.Clients.Office.Excel.Functions.SPG(A475, "SP_VOLUME_AVG_DAILY_TO_1YR_AVG_DAILY", , "3M")</f>
        <v>109.61</v>
      </c>
      <c r="G475" s="9" t="str">
        <f>_xll.SNL.Clients.Office.Excel.Functions.SPG(A475, "IQ_SECTOR")</f>
        <v>Information Technology</v>
      </c>
      <c r="H475" s="9" t="str">
        <f>_xll.SNL.Clients.Office.Excel.Functions.SPG(A475, "IQ_INDUSTRY_GROUP")</f>
        <v>Semiconductors and Semiconductor Equipment</v>
      </c>
      <c r="I475" s="9" t="str">
        <f>_xll.SNL.Clients.Office.Excel.Functions.SPG(A475, "IQ_INDUSTRY")</f>
        <v>Semiconductors and Semiconductor Equipment</v>
      </c>
      <c r="J475" s="9" t="str">
        <f>_xll.SNL.Clients.Office.Excel.Functions.SPG(A475, "IQ_PRIMARY_INDUSTRY")</f>
        <v>Semiconductors</v>
      </c>
      <c r="K475" s="9" t="str">
        <f>_xll.SNL.Clients.Office.Excel.Functions.SPG(A475, "NAICS_CODE", "Primary")</f>
        <v>334413 - Semiconductor and Related Device Manufacturing</v>
      </c>
      <c r="L475" s="9" t="str">
        <f>_xll.SNL.Clients.Office.Excel.Functions.SPG(A475, "SP_TOPICTAG")</f>
        <v>Sensors; Process Automation</v>
      </c>
      <c r="M475" s="5">
        <f>_xll.SNL.Clients.Office.Excel.Functions.SPG(A475, "SP_PCT_SHARES_OWNED_ALL_INSTITUTIONS")</f>
        <v>89.6</v>
      </c>
      <c r="N475" s="9" t="str">
        <f>_xll.SNL.Clients.Office.Excel.Functions.SPG(A475, "RD_CREDIT_RATING_GLOBAL", "Issuer Credit Rating", "Local Currency LT|0")</f>
        <v/>
      </c>
      <c r="O475" s="9" t="str">
        <f>_xll.SNL.Clients.Office.Excel.Functions.SPG(A475, "RD_CWOL_GLOBAL", "Issuer Credit Rating", "Local Currency LT|0")</f>
        <v/>
      </c>
      <c r="P475" s="9" t="str">
        <f>_xll.SNL.Clients.Office.Excel.Functions.SPG(A475, "RD_RATING_ACTION_GLOBAL", "Issuer Credit Rating", "Local Currency LT|0")</f>
        <v/>
      </c>
      <c r="Q475" s="10" t="str">
        <f>_xll.SNL.Clients.Office.Excel.Functions.SPG(A475, "RD_LAST_REVIEW_DATE_GLOBAL", "Issuer Credit Rating", "Local Currency LT")</f>
        <v/>
      </c>
      <c r="R475" s="10" t="str">
        <f>_xll.SNL.Clients.Office.Excel.Functions.SPG(A475, "RD_CREDIT_RATING_DATE_GLOBAL", "Issuer Credit Rating", "Local Currency LT|0")</f>
        <v/>
      </c>
      <c r="S475" s="10" t="str">
        <f>_xll.SNL.Clients.Office.Excel.Functions.SPG(A475, "RD_CREDIT_WATCH_OUTLOOK_DATE_GLOBAL", "Issuer Credit Rating", "Local Currency LT|0")</f>
        <v/>
      </c>
    </row>
    <row r="476" spans="1:19">
      <c r="A476" s="12" t="s">
        <v>1509</v>
      </c>
      <c r="B476" t="str">
        <f>_xll.SNL.Clients.Office.Excel.Functions.SPG(A476,"SP_IPO_DATE")</f>
        <v/>
      </c>
      <c r="C476" s="5">
        <f>_xll.SNL.Clients.Office.Excel.Functions.SPG(A476, "SP_VOLUME_AVG_WEEKLY_TO_SHARES_OUT", , "1M")</f>
        <v>5.6001180742929382</v>
      </c>
      <c r="D476" s="5">
        <f>_xll.SNL.Clients.Office.Excel.Functions.SPG(A476, "SP_VOLUME_AVG_WEEKLY_TO_SHARES_OUT", , "3M")</f>
        <v>5.8150848732374989</v>
      </c>
      <c r="E476" s="5">
        <f>_xll.SNL.Clients.Office.Excel.Functions.SPG(A476, "SP_VOLUME_AVG_DAILY_TO_1YR_AVG_DAILY", , "1M")</f>
        <v>101.88</v>
      </c>
      <c r="F476" s="5">
        <f>_xll.SNL.Clients.Office.Excel.Functions.SPG(A476, "SP_VOLUME_AVG_DAILY_TO_1YR_AVG_DAILY", , "3M")</f>
        <v>105.79</v>
      </c>
      <c r="G476" s="9" t="str">
        <f>_xll.SNL.Clients.Office.Excel.Functions.SPG(A476, "IQ_SECTOR")</f>
        <v>Consumer Discretionary</v>
      </c>
      <c r="H476" s="9" t="str">
        <f>_xll.SNL.Clients.Office.Excel.Functions.SPG(A476, "IQ_INDUSTRY_GROUP")</f>
        <v>Consumer Services</v>
      </c>
      <c r="I476" s="9" t="str">
        <f>_xll.SNL.Clients.Office.Excel.Functions.SPG(A476, "IQ_INDUSTRY")</f>
        <v>Hotels, Restaurants and Leisure</v>
      </c>
      <c r="J476" s="9" t="str">
        <f>_xll.SNL.Clients.Office.Excel.Functions.SPG(A476, "IQ_PRIMARY_INDUSTRY")</f>
        <v>Leisure Facilities</v>
      </c>
      <c r="K476" s="9" t="str">
        <f>_xll.SNL.Clients.Office.Excel.Functions.SPG(A476, "NAICS_CODE", "Primary")</f>
        <v>713110 - Amusement and Theme Parks</v>
      </c>
      <c r="L476" s="9" t="str">
        <f>_xll.SNL.Clients.Office.Excel.Functions.SPG(A476, "SP_TOPICTAG")</f>
        <v/>
      </c>
      <c r="M476" s="5">
        <f>_xll.SNL.Clients.Office.Excel.Functions.SPG(A476, "SP_PCT_SHARES_OWNED_ALL_INSTITUTIONS")</f>
        <v>86.63</v>
      </c>
      <c r="N476" s="9" t="str">
        <f>_xll.SNL.Clients.Office.Excel.Functions.SPG(A476, "RD_CREDIT_RATING_GLOBAL", "Issuer Credit Rating", "Local Currency LT|0")</f>
        <v>BB</v>
      </c>
      <c r="O476" s="9" t="str">
        <f>_xll.SNL.Clients.Office.Excel.Functions.SPG(A476, "RD_CWOL_GLOBAL", "Issuer Credit Rating", "Local Currency LT|0")</f>
        <v>Stable</v>
      </c>
      <c r="P476" s="9" t="str">
        <f>_xll.SNL.Clients.Office.Excel.Functions.SPG(A476, "RD_RATING_ACTION_GLOBAL", "Issuer Credit Rating", "Local Currency LT|0")</f>
        <v>Upgrade | CreditWatch/Outlook (07/01/2024)</v>
      </c>
      <c r="Q476" s="10">
        <f>_xll.SNL.Clients.Office.Excel.Functions.SPG(A476, "RD_LAST_REVIEW_DATE_GLOBAL", "Issuer Credit Rating", "Local Currency LT")</f>
        <v>45483</v>
      </c>
      <c r="R476" s="10">
        <f>_xll.SNL.Clients.Office.Excel.Functions.SPG(A476, "RD_CREDIT_RATING_DATE_GLOBAL", "Issuer Credit Rating", "Local Currency LT|0")</f>
        <v>45474</v>
      </c>
      <c r="S476" s="10">
        <f>_xll.SNL.Clients.Office.Excel.Functions.SPG(A476, "RD_CREDIT_WATCH_OUTLOOK_DATE_GLOBAL", "Issuer Credit Rating", "Local Currency LT|0")</f>
        <v>45474</v>
      </c>
    </row>
    <row r="477" spans="1:19">
      <c r="A477" s="12" t="s">
        <v>1510</v>
      </c>
      <c r="B477" t="str">
        <f>_xll.SNL.Clients.Office.Excel.Functions.SPG(A477,"SP_IPO_DATE")</f>
        <v/>
      </c>
      <c r="C477" s="5">
        <f>_xll.SNL.Clients.Office.Excel.Functions.SPG(A477, "SP_VOLUME_AVG_WEEKLY_TO_SHARES_OUT", , "1M")</f>
        <v>4.7242322913096695</v>
      </c>
      <c r="D477" s="5">
        <f>_xll.SNL.Clients.Office.Excel.Functions.SPG(A477, "SP_VOLUME_AVG_WEEKLY_TO_SHARES_OUT", , "3M")</f>
        <v>3.9350603001990141</v>
      </c>
      <c r="E477" s="5">
        <f>_xll.SNL.Clients.Office.Excel.Functions.SPG(A477, "SP_VOLUME_AVG_DAILY_TO_1YR_AVG_DAILY", , "1M")</f>
        <v>149.32</v>
      </c>
      <c r="F477" s="5">
        <f>_xll.SNL.Clients.Office.Excel.Functions.SPG(A477, "SP_VOLUME_AVG_DAILY_TO_1YR_AVG_DAILY", , "3M")</f>
        <v>124.38</v>
      </c>
      <c r="G477" s="9" t="str">
        <f>_xll.SNL.Clients.Office.Excel.Functions.SPG(A477, "IQ_SECTOR")</f>
        <v>Utilities</v>
      </c>
      <c r="H477" s="9" t="str">
        <f>_xll.SNL.Clients.Office.Excel.Functions.SPG(A477, "IQ_INDUSTRY_GROUP")</f>
        <v>Utilities</v>
      </c>
      <c r="I477" s="9" t="str">
        <f>_xll.SNL.Clients.Office.Excel.Functions.SPG(A477, "IQ_INDUSTRY")</f>
        <v>Water Utilities</v>
      </c>
      <c r="J477" s="9" t="str">
        <f>_xll.SNL.Clients.Office.Excel.Functions.SPG(A477, "IQ_PRIMARY_INDUSTRY")</f>
        <v>Water Utilities</v>
      </c>
      <c r="K477" s="9" t="str">
        <f>_xll.SNL.Clients.Office.Excel.Functions.SPG(A477, "NAICS_CODE", "Primary")</f>
        <v>221310 - Water Supply and Irrigation Systems</v>
      </c>
      <c r="L477" s="9" t="str">
        <f>_xll.SNL.Clients.Office.Excel.Functions.SPG(A477, "SP_TOPICTAG")</f>
        <v>Energy Management; Environmental Consulting; Environmental Engineering; Water Purification; CleanTech</v>
      </c>
      <c r="M477" s="5">
        <f>_xll.SNL.Clients.Office.Excel.Functions.SPG(A477, "SP_PCT_SHARES_OWNED_ALL_INSTITUTIONS")</f>
        <v>79.400000000000006</v>
      </c>
      <c r="N477" s="9" t="str">
        <f>_xll.SNL.Clients.Office.Excel.Functions.SPG(A477, "RD_CREDIT_RATING_GLOBAL", "Issuer Credit Rating", "Local Currency LT|0")</f>
        <v>A-</v>
      </c>
      <c r="O477" s="9" t="str">
        <f>_xll.SNL.Clients.Office.Excel.Functions.SPG(A477, "RD_CWOL_GLOBAL", "Issuer Credit Rating", "Local Currency LT|0")</f>
        <v>Negative</v>
      </c>
      <c r="P477" s="9" t="str">
        <f>_xll.SNL.Clients.Office.Excel.Functions.SPG(A477, "RD_RATING_ACTION_GLOBAL", "Issuer Credit Rating", "Local Currency LT|0")</f>
        <v>CreditWatch/Outlook (09/19/2023)</v>
      </c>
      <c r="Q477" s="10">
        <f>_xll.SNL.Clients.Office.Excel.Functions.SPG(A477, "RD_LAST_REVIEW_DATE_GLOBAL", "Issuer Credit Rating", "Local Currency LT")</f>
        <v>45379</v>
      </c>
      <c r="R477" s="10">
        <f>_xll.SNL.Clients.Office.Excel.Functions.SPG(A477, "RD_CREDIT_RATING_DATE_GLOBAL", "Issuer Credit Rating", "Local Currency LT|0")</f>
        <v>43754</v>
      </c>
      <c r="S477" s="10">
        <f>_xll.SNL.Clients.Office.Excel.Functions.SPG(A477, "RD_CREDIT_WATCH_OUTLOOK_DATE_GLOBAL", "Issuer Credit Rating", "Local Currency LT|0")</f>
        <v>45188</v>
      </c>
    </row>
    <row r="478" spans="1:19">
      <c r="A478" s="12" t="s">
        <v>1511</v>
      </c>
      <c r="B478" t="str">
        <f>_xll.SNL.Clients.Office.Excel.Functions.SPG(A478,"SP_IPO_DATE")</f>
        <v/>
      </c>
      <c r="C478" s="5">
        <f>_xll.SNL.Clients.Office.Excel.Functions.SPG(A478, "SP_VOLUME_AVG_WEEKLY_TO_SHARES_OUT", , "1M")</f>
        <v>5.0904319153468602</v>
      </c>
      <c r="D478" s="5">
        <f>_xll.SNL.Clients.Office.Excel.Functions.SPG(A478, "SP_VOLUME_AVG_WEEKLY_TO_SHARES_OUT", , "3M")</f>
        <v>4.5076363018739016</v>
      </c>
      <c r="E478" s="5">
        <f>_xll.SNL.Clients.Office.Excel.Functions.SPG(A478, "SP_VOLUME_AVG_DAILY_TO_1YR_AVG_DAILY", , "1M")</f>
        <v>102.78</v>
      </c>
      <c r="F478" s="5">
        <f>_xll.SNL.Clients.Office.Excel.Functions.SPG(A478, "SP_VOLUME_AVG_DAILY_TO_1YR_AVG_DAILY", , "3M")</f>
        <v>91.02</v>
      </c>
      <c r="G478" s="9" t="str">
        <f>_xll.SNL.Clients.Office.Excel.Functions.SPG(A478, "IQ_SECTOR")</f>
        <v>Industrials</v>
      </c>
      <c r="H478" s="9" t="str">
        <f>_xll.SNL.Clients.Office.Excel.Functions.SPG(A478, "IQ_INDUSTRY_GROUP")</f>
        <v>Transportation</v>
      </c>
      <c r="I478" s="9" t="str">
        <f>_xll.SNL.Clients.Office.Excel.Functions.SPG(A478, "IQ_INDUSTRY")</f>
        <v>Passenger Airlines</v>
      </c>
      <c r="J478" s="9" t="str">
        <f>_xll.SNL.Clients.Office.Excel.Functions.SPG(A478, "IQ_PRIMARY_INDUSTRY")</f>
        <v>Passenger Airlines</v>
      </c>
      <c r="K478" s="9" t="str">
        <f>_xll.SNL.Clients.Office.Excel.Functions.SPG(A478, "NAICS_CODE", "Primary")</f>
        <v>481111 - Scheduled Passenger Air Transportation</v>
      </c>
      <c r="L478" s="9" t="str">
        <f>_xll.SNL.Clients.Office.Excel.Functions.SPG(A478, "SP_TOPICTAG")</f>
        <v>Freight Service; Passenger Aircraft Manufacturing</v>
      </c>
      <c r="M478" s="5">
        <f>_xll.SNL.Clients.Office.Excel.Functions.SPG(A478, "SP_PCT_SHARES_OWNED_ALL_INSTITUTIONS")</f>
        <v>89.25</v>
      </c>
      <c r="N478" s="9" t="str">
        <f>_xll.SNL.Clients.Office.Excel.Functions.SPG(A478, "RD_CREDIT_RATING_GLOBAL", "Issuer Credit Rating", "Local Currency LT|0")</f>
        <v/>
      </c>
      <c r="O478" s="9" t="str">
        <f>_xll.SNL.Clients.Office.Excel.Functions.SPG(A478, "RD_CWOL_GLOBAL", "Issuer Credit Rating", "Local Currency LT|0")</f>
        <v/>
      </c>
      <c r="P478" s="9" t="str">
        <f>_xll.SNL.Clients.Office.Excel.Functions.SPG(A478, "RD_RATING_ACTION_GLOBAL", "Issuer Credit Rating", "Local Currency LT|0")</f>
        <v/>
      </c>
      <c r="Q478" s="10" t="str">
        <f>_xll.SNL.Clients.Office.Excel.Functions.SPG(A478, "RD_LAST_REVIEW_DATE_GLOBAL", "Issuer Credit Rating", "Local Currency LT")</f>
        <v/>
      </c>
      <c r="R478" s="10" t="str">
        <f>_xll.SNL.Clients.Office.Excel.Functions.SPG(A478, "RD_CREDIT_RATING_DATE_GLOBAL", "Issuer Credit Rating", "Local Currency LT|0")</f>
        <v/>
      </c>
      <c r="S478" s="10" t="str">
        <f>_xll.SNL.Clients.Office.Excel.Functions.SPG(A478, "RD_CREDIT_WATCH_OUTLOOK_DATE_GLOBAL", "Issuer Credit Rating", "Local Currency LT|0")</f>
        <v/>
      </c>
    </row>
    <row r="479" spans="1:19">
      <c r="A479" s="12" t="s">
        <v>1512</v>
      </c>
      <c r="B479" s="10">
        <f>_xll.SNL.Clients.Office.Excel.Functions.SPG(A479,"SP_IPO_DATE")</f>
        <v>35656</v>
      </c>
      <c r="C479" s="5">
        <f>_xll.SNL.Clients.Office.Excel.Functions.SPG(A479, "SP_VOLUME_AVG_WEEKLY_TO_SHARES_OUT", , "1M")</f>
        <v>5.5979962318415417</v>
      </c>
      <c r="D479" s="5">
        <f>_xll.SNL.Clients.Office.Excel.Functions.SPG(A479, "SP_VOLUME_AVG_WEEKLY_TO_SHARES_OUT", , "3M")</f>
        <v>6.6301150586182356</v>
      </c>
      <c r="E479" s="5">
        <f>_xll.SNL.Clients.Office.Excel.Functions.SPG(A479, "SP_VOLUME_AVG_DAILY_TO_1YR_AVG_DAILY", , "1M")</f>
        <v>87.19</v>
      </c>
      <c r="F479" s="5">
        <f>_xll.SNL.Clients.Office.Excel.Functions.SPG(A479, "SP_VOLUME_AVG_DAILY_TO_1YR_AVG_DAILY", , "3M")</f>
        <v>103.26</v>
      </c>
      <c r="G479" s="9" t="str">
        <f>_xll.SNL.Clients.Office.Excel.Functions.SPG(A479, "IQ_SECTOR")</f>
        <v>Real Estate</v>
      </c>
      <c r="H479" s="9" t="str">
        <f>_xll.SNL.Clients.Office.Excel.Functions.SPG(A479, "IQ_INDUSTRY_GROUP")</f>
        <v>Equity Real Estate Investment Trusts (REITs)</v>
      </c>
      <c r="I479" s="9" t="str">
        <f>_xll.SNL.Clients.Office.Excel.Functions.SPG(A479, "IQ_INDUSTRY")</f>
        <v>Office REITs</v>
      </c>
      <c r="J479" s="9" t="str">
        <f>_xll.SNL.Clients.Office.Excel.Functions.SPG(A479, "IQ_PRIMARY_INDUSTRY")</f>
        <v>Office REITs</v>
      </c>
      <c r="K479" s="9" t="str">
        <f>_xll.SNL.Clients.Office.Excel.Functions.SPG(A479, "NAICS_CODE", "Primary")</f>
        <v>531110 - Lessors of Residential Buildings and Dwellings</v>
      </c>
      <c r="L479" s="9" t="str">
        <f>_xll.SNL.Clients.Office.Excel.Functions.SPG(A479, "SP_TOPICTAG")</f>
        <v/>
      </c>
      <c r="M479" s="5">
        <f>_xll.SNL.Clients.Office.Excel.Functions.SPG(A479, "SP_PCT_SHARES_OWNED_ALL_INSTITUTIONS")</f>
        <v>83.51</v>
      </c>
      <c r="N479" s="9" t="str">
        <f>_xll.SNL.Clients.Office.Excel.Functions.SPG(A479, "RD_CREDIT_RATING_GLOBAL", "Issuer Credit Rating", "Local Currency LT|0")</f>
        <v>BB</v>
      </c>
      <c r="O479" s="9" t="str">
        <f>_xll.SNL.Clients.Office.Excel.Functions.SPG(A479, "RD_CWOL_GLOBAL", "Issuer Credit Rating", "Local Currency LT|0")</f>
        <v>Negative</v>
      </c>
      <c r="P479" s="9" t="str">
        <f>_xll.SNL.Clients.Office.Excel.Functions.SPG(A479, "RD_RATING_ACTION_GLOBAL", "Issuer Credit Rating", "Local Currency LT|0")</f>
        <v>Downgrade | CreditWatch/Outlook (09/16/2024)</v>
      </c>
      <c r="Q479" s="10">
        <f>_xll.SNL.Clients.Office.Excel.Functions.SPG(A479, "RD_LAST_REVIEW_DATE_GLOBAL", "Issuer Credit Rating", "Local Currency LT")</f>
        <v>45566</v>
      </c>
      <c r="R479" s="10">
        <f>_xll.SNL.Clients.Office.Excel.Functions.SPG(A479, "RD_CREDIT_RATING_DATE_GLOBAL", "Issuer Credit Rating", "Local Currency LT|0")</f>
        <v>45551</v>
      </c>
      <c r="S479" s="10">
        <f>_xll.SNL.Clients.Office.Excel.Functions.SPG(A479, "RD_CREDIT_WATCH_OUTLOOK_DATE_GLOBAL", "Issuer Credit Rating", "Local Currency LT|0")</f>
        <v>45551</v>
      </c>
    </row>
    <row r="480" spans="1:19">
      <c r="A480" s="12" t="s">
        <v>1513</v>
      </c>
      <c r="B480" t="str">
        <f>_xll.SNL.Clients.Office.Excel.Functions.SPG(A480,"SP_IPO_DATE")</f>
        <v/>
      </c>
      <c r="C480" s="5">
        <f>_xll.SNL.Clients.Office.Excel.Functions.SPG(A480, "SP_VOLUME_AVG_WEEKLY_TO_SHARES_OUT", , "1M")</f>
        <v>6.3379917040184113</v>
      </c>
      <c r="D480" s="5">
        <f>_xll.SNL.Clients.Office.Excel.Functions.SPG(A480, "SP_VOLUME_AVG_WEEKLY_TO_SHARES_OUT", , "3M")</f>
        <v>5.6071353147814449</v>
      </c>
      <c r="E480" s="5">
        <f>_xll.SNL.Clients.Office.Excel.Functions.SPG(A480, "SP_VOLUME_AVG_DAILY_TO_1YR_AVG_DAILY", , "1M")</f>
        <v>86.27</v>
      </c>
      <c r="F480" s="5">
        <f>_xll.SNL.Clients.Office.Excel.Functions.SPG(A480, "SP_VOLUME_AVG_DAILY_TO_1YR_AVG_DAILY", , "3M")</f>
        <v>76.319999999999993</v>
      </c>
      <c r="G480" s="9" t="str">
        <f>_xll.SNL.Clients.Office.Excel.Functions.SPG(A480, "IQ_SECTOR")</f>
        <v>Energy</v>
      </c>
      <c r="H480" s="9" t="str">
        <f>_xll.SNL.Clients.Office.Excel.Functions.SPG(A480, "IQ_INDUSTRY_GROUP")</f>
        <v>Energy</v>
      </c>
      <c r="I480" s="9" t="str">
        <f>_xll.SNL.Clients.Office.Excel.Functions.SPG(A480, "IQ_INDUSTRY")</f>
        <v>Oil, Gas and Consumable Fuels</v>
      </c>
      <c r="J480" s="9" t="str">
        <f>_xll.SNL.Clients.Office.Excel.Functions.SPG(A480, "IQ_PRIMARY_INDUSTRY")</f>
        <v>Oil and Gas Exploration and Production</v>
      </c>
      <c r="K480" s="9" t="str">
        <f>_xll.SNL.Clients.Office.Excel.Functions.SPG(A480, "NAICS_CODE", "Primary")</f>
        <v>2111 - Oil and Gas Extraction</v>
      </c>
      <c r="L480" s="9" t="str">
        <f>_xll.SNL.Clients.Office.Excel.Functions.SPG(A480, "SP_TOPICTAG")</f>
        <v/>
      </c>
      <c r="M480" s="5">
        <f>_xll.SNL.Clients.Office.Excel.Functions.SPG(A480, "SP_PCT_SHARES_OWNED_ALL_INSTITUTIONS")</f>
        <v>102.63</v>
      </c>
      <c r="N480" s="9" t="str">
        <f>_xll.SNL.Clients.Office.Excel.Functions.SPG(A480, "RD_CREDIT_RATING_GLOBAL", "Issuer Credit Rating", "Local Currency LT|0")</f>
        <v>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(05/23/2023)</v>
      </c>
      <c r="Q480" s="10">
        <f>_xll.SNL.Clients.Office.Excel.Functions.SPG(A480, "RD_LAST_REVIEW_DATE_GLOBAL", "Issuer Credit Rating", "Local Currency LT")</f>
        <v>45463</v>
      </c>
      <c r="R480" s="10">
        <f>_xll.SNL.Clients.Office.Excel.Functions.SPG(A480, "RD_CREDIT_RATING_DATE_GLOBAL", "Issuer Credit Rating", "Local Currency LT|0")</f>
        <v>45069</v>
      </c>
      <c r="S480" s="10">
        <f>_xll.SNL.Clients.Office.Excel.Functions.SPG(A480, "RD_CREDIT_WATCH_OUTLOOK_DATE_GLOBAL", "Issuer Credit Rating", "Local Currency LT|0")</f>
        <v>45069</v>
      </c>
    </row>
    <row r="481" spans="1:19">
      <c r="A481" s="12" t="s">
        <v>1514</v>
      </c>
      <c r="B481" s="10">
        <f>_xll.SNL.Clients.Office.Excel.Functions.SPG(A481,"SP_IPO_DATE")</f>
        <v>42088</v>
      </c>
      <c r="C481" s="5">
        <f>_xll.SNL.Clients.Office.Excel.Functions.SPG(A481, "SP_VOLUME_AVG_WEEKLY_TO_SHARES_OUT", , "1M")</f>
        <v>28.816261893289806</v>
      </c>
      <c r="D481" s="5">
        <f>_xll.SNL.Clients.Office.Excel.Functions.SPG(A481, "SP_VOLUME_AVG_WEEKLY_TO_SHARES_OUT", , "3M")</f>
        <v>41.128326506683557</v>
      </c>
      <c r="E481" s="5">
        <f>_xll.SNL.Clients.Office.Excel.Functions.SPG(A481, "SP_VOLUME_AVG_DAILY_TO_1YR_AVG_DAILY", , "1M")</f>
        <v>86.85</v>
      </c>
      <c r="F481" s="5">
        <f>_xll.SNL.Clients.Office.Excel.Functions.SPG(A481, "SP_VOLUME_AVG_DAILY_TO_1YR_AVG_DAILY", , "3M")</f>
        <v>123.95</v>
      </c>
      <c r="G481" s="9" t="str">
        <f>_xll.SNL.Clients.Office.Excel.Functions.SPG(A481, "IQ_SECTOR")</f>
        <v>Information Technology</v>
      </c>
      <c r="H481" s="9" t="str">
        <f>_xll.SNL.Clients.Office.Excel.Functions.SPG(A481, "IQ_INDUSTRY_GROUP")</f>
        <v>Semiconductors and Semiconductor Equipment</v>
      </c>
      <c r="I481" s="9" t="str">
        <f>_xll.SNL.Clients.Office.Excel.Functions.SPG(A481, "IQ_INDUSTRY")</f>
        <v>Semiconductors and Semiconductor Equipment</v>
      </c>
      <c r="J481" s="9" t="str">
        <f>_xll.SNL.Clients.Office.Excel.Functions.SPG(A481, "IQ_PRIMARY_INDUSTRY")</f>
        <v>Semiconductor Materials and Equipment</v>
      </c>
      <c r="K481" s="9" t="str">
        <f>_xll.SNL.Clients.Office.Excel.Functions.SPG(A481, "NAICS_CODE", "Primary")</f>
        <v>333242 - Semiconductor Machinery Manufacturing</v>
      </c>
      <c r="L481" s="9" t="str">
        <f>_xll.SNL.Clients.Office.Excel.Functions.SPG(A481, "SP_TOPICTAG")</f>
        <v>Clean Energy; Energy Efficiency; Energy Management; Energy Storage; Industrial Automation; Smart Energy; ClimateTech; Utility Scale Solar</v>
      </c>
      <c r="M481" s="5">
        <f>_xll.SNL.Clients.Office.Excel.Functions.SPG(A481, "SP_PCT_SHARES_OWNED_ALL_INSTITUTIONS")</f>
        <v>99.49</v>
      </c>
      <c r="N481" s="9" t="str">
        <f>_xll.SNL.Clients.Office.Excel.Functions.SPG(A481, "RD_CREDIT_RATING_GLOBAL", "Issuer Credit Rating", "Local Currency LT|0")</f>
        <v/>
      </c>
      <c r="O481" s="9" t="str">
        <f>_xll.SNL.Clients.Office.Excel.Functions.SPG(A481, "RD_CWOL_GLOBAL", "Issuer Credit Rating", "Local Currency LT|0")</f>
        <v/>
      </c>
      <c r="P481" s="9" t="str">
        <f>_xll.SNL.Clients.Office.Excel.Functions.SPG(A481, "RD_RATING_ACTION_GLOBAL", "Issuer Credit Rating", "Local Currency LT|0")</f>
        <v/>
      </c>
      <c r="Q481" s="10" t="str">
        <f>_xll.SNL.Clients.Office.Excel.Functions.SPG(A481, "RD_LAST_REVIEW_DATE_GLOBAL", "Issuer Credit Rating", "Local Currency LT")</f>
        <v/>
      </c>
      <c r="R481" s="10" t="str">
        <f>_xll.SNL.Clients.Office.Excel.Functions.SPG(A481, "RD_CREDIT_RATING_DATE_GLOBAL", "Issuer Credit Rating", "Local Currency LT|0")</f>
        <v/>
      </c>
      <c r="S481" s="10" t="str">
        <f>_xll.SNL.Clients.Office.Excel.Functions.SPG(A481, "RD_CREDIT_WATCH_OUTLOOK_DATE_GLOBAL", "Issuer Credit Rating", "Local Currency LT|0")</f>
        <v/>
      </c>
    </row>
    <row r="482" spans="1:19">
      <c r="A482" s="12" t="s">
        <v>1515</v>
      </c>
      <c r="B482" s="10">
        <f>_xll.SNL.Clients.Office.Excel.Functions.SPG(A482,"SP_IPO_DATE")</f>
        <v>43391</v>
      </c>
      <c r="C482" s="5">
        <f>_xll.SNL.Clients.Office.Excel.Functions.SPG(A482, "SP_VOLUME_AVG_WEEKLY_TO_SHARES_OUT", , "1M")</f>
        <v>2.6424580989355486</v>
      </c>
      <c r="D482" s="5">
        <f>_xll.SNL.Clients.Office.Excel.Functions.SPG(A482, "SP_VOLUME_AVG_WEEKLY_TO_SHARES_OUT", , "3M")</f>
        <v>2.0378837059795103</v>
      </c>
      <c r="E482" s="5">
        <f>_xll.SNL.Clients.Office.Excel.Functions.SPG(A482, "SP_VOLUME_AVG_DAILY_TO_1YR_AVG_DAILY", , "1M")</f>
        <v>148.93</v>
      </c>
      <c r="F482" s="5">
        <f>_xll.SNL.Clients.Office.Excel.Functions.SPG(A482, "SP_VOLUME_AVG_DAILY_TO_1YR_AVG_DAILY", , "3M")</f>
        <v>114.86</v>
      </c>
      <c r="G482" s="9" t="str">
        <f>_xll.SNL.Clients.Office.Excel.Functions.SPG(A482, "IQ_SECTOR")</f>
        <v>Information Technology</v>
      </c>
      <c r="H482" s="9" t="str">
        <f>_xll.SNL.Clients.Office.Excel.Functions.SPG(A482, "IQ_INDUSTRY_GROUP")</f>
        <v>Software and Services</v>
      </c>
      <c r="I482" s="9" t="str">
        <f>_xll.SNL.Clients.Office.Excel.Functions.SPG(A482, "IQ_INDUSTRY")</f>
        <v>Software</v>
      </c>
      <c r="J482" s="9" t="str">
        <f>_xll.SNL.Clients.Office.Excel.Functions.SPG(A482, "IQ_PRIMARY_INDUSTRY")</f>
        <v>Systems Software</v>
      </c>
      <c r="K482" s="9" t="str">
        <f>_xll.SNL.Clients.Office.Excel.Functions.SPG(A482, "NAICS_CODE", "Primary")</f>
        <v>513210 - Software Publishers</v>
      </c>
      <c r="L482" s="9" t="str">
        <f>_xll.SNL.Clients.Office.Excel.Functions.SPG(A482, "SP_TOPICTAG")</f>
        <v>Software Development; Cloud Management; Data Integration; Endpoint Security Integrity; Data Protection; Cloud Infrastructure; Network Security</v>
      </c>
      <c r="M482" s="5">
        <f>_xll.SNL.Clients.Office.Excel.Functions.SPG(A482, "SP_PCT_SHARES_OWNED_ALL_INSTITUTIONS")</f>
        <v>32.869999999999997</v>
      </c>
      <c r="N482" s="9" t="str">
        <f>_xll.SNL.Clients.Office.Excel.Functions.SPG(A482, "RD_CREDIT_RATING_GLOBAL", "Issuer Credit Rating", "Local Currency LT|0")</f>
        <v/>
      </c>
      <c r="O482" s="9" t="str">
        <f>_xll.SNL.Clients.Office.Excel.Functions.SPG(A482, "RD_CWOL_GLOBAL", "Issuer Credit Rating", "Local Currency LT|0")</f>
        <v/>
      </c>
      <c r="P482" s="9" t="str">
        <f>_xll.SNL.Clients.Office.Excel.Functions.SPG(A482, "RD_RATING_ACTION_GLOBAL", "Issuer Credit Rating", "Local Currency LT|0")</f>
        <v/>
      </c>
      <c r="Q482" s="10" t="str">
        <f>_xll.SNL.Clients.Office.Excel.Functions.SPG(A482, "RD_LAST_REVIEW_DATE_GLOBAL", "Issuer Credit Rating", "Local Currency LT")</f>
        <v/>
      </c>
      <c r="R482" s="10" t="str">
        <f>_xll.SNL.Clients.Office.Excel.Functions.SPG(A482, "RD_CREDIT_RATING_DATE_GLOBAL", "Issuer Credit Rating", "Local Currency LT|0")</f>
        <v/>
      </c>
      <c r="S482" s="10" t="str">
        <f>_xll.SNL.Clients.Office.Excel.Functions.SPG(A482, "RD_CREDIT_WATCH_OUTLOOK_DATE_GLOBAL", "Issuer Credit Rating", "Local Currency LT|0")</f>
        <v/>
      </c>
    </row>
    <row r="483" spans="1:19">
      <c r="A483" s="12" t="s">
        <v>1516</v>
      </c>
      <c r="B483" s="10">
        <f>_xll.SNL.Clients.Office.Excel.Functions.SPG(A483,"SP_IPO_DATE")</f>
        <v>35744</v>
      </c>
      <c r="C483" s="5">
        <f>_xll.SNL.Clients.Office.Excel.Functions.SPG(A483, "SP_VOLUME_AVG_WEEKLY_TO_SHARES_OUT", , "1M")</f>
        <v>3.9055755850546556</v>
      </c>
      <c r="D483" s="5">
        <f>_xll.SNL.Clients.Office.Excel.Functions.SPG(A483, "SP_VOLUME_AVG_WEEKLY_TO_SHARES_OUT", , "3M")</f>
        <v>3.4727018922030415</v>
      </c>
      <c r="E483" s="5">
        <f>_xll.SNL.Clients.Office.Excel.Functions.SPG(A483, "SP_VOLUME_AVG_DAILY_TO_1YR_AVG_DAILY", , "1M")</f>
        <v>91.28</v>
      </c>
      <c r="F483" s="5">
        <f>_xll.SNL.Clients.Office.Excel.Functions.SPG(A483, "SP_VOLUME_AVG_DAILY_TO_1YR_AVG_DAILY", , "3M")</f>
        <v>81.16</v>
      </c>
      <c r="G483" s="9" t="str">
        <f>_xll.SNL.Clients.Office.Excel.Functions.SPG(A483, "IQ_SECTOR")</f>
        <v>Consumer Discretionary</v>
      </c>
      <c r="H483" s="9" t="str">
        <f>_xll.SNL.Clients.Office.Excel.Functions.SPG(A483, "IQ_INDUSTRY_GROUP")</f>
        <v>Consumer Discretionary Distribution and Retail</v>
      </c>
      <c r="I483" s="9" t="str">
        <f>_xll.SNL.Clients.Office.Excel.Functions.SPG(A483, "IQ_INDUSTRY")</f>
        <v>Specialty Retail</v>
      </c>
      <c r="J483" s="9" t="str">
        <f>_xll.SNL.Clients.Office.Excel.Functions.SPG(A483, "IQ_PRIMARY_INDUSTRY")</f>
        <v>Automotive Retail</v>
      </c>
      <c r="K483" s="9" t="str">
        <f>_xll.SNL.Clients.Office.Excel.Functions.SPG(A483, "NAICS_CODE", "Primary")</f>
        <v>4411 - Automobile Dealers</v>
      </c>
      <c r="L483" s="9" t="str">
        <f>_xll.SNL.Clients.Office.Excel.Functions.SPG(A483, "SP_TOPICTAG")</f>
        <v/>
      </c>
      <c r="M483" s="5">
        <f>_xll.SNL.Clients.Office.Excel.Functions.SPG(A483, "SP_PCT_SHARES_OWNED_ALL_INSTITUTIONS")</f>
        <v>46</v>
      </c>
      <c r="N483" s="9" t="str">
        <f>_xll.SNL.Clients.Office.Excel.Functions.SPG(A483, "RD_CREDIT_RATING_GLOBAL", "Issuer Credit Rating", "Local Currency LT|0")</f>
        <v>BB</v>
      </c>
      <c r="O483" s="9" t="str">
        <f>_xll.SNL.Clients.Office.Excel.Functions.SPG(A483, "RD_CWOL_GLOBAL", "Issuer Credit Rating", "Local Currency LT|0")</f>
        <v>Stable</v>
      </c>
      <c r="P483" s="9" t="str">
        <f>_xll.SNL.Clients.Office.Excel.Functions.SPG(A483, "RD_RATING_ACTION_GLOBAL", "Issuer Credit Rating", "Local Currency LT|0")</f>
        <v>Upgrade | CreditWatch/Outlook (10/13/2021)</v>
      </c>
      <c r="Q483" s="10">
        <f>_xll.SNL.Clients.Office.Excel.Functions.SPG(A483, "RD_LAST_REVIEW_DATE_GLOBAL", "Issuer Credit Rating", "Local Currency LT")</f>
        <v>45457</v>
      </c>
      <c r="R483" s="10">
        <f>_xll.SNL.Clients.Office.Excel.Functions.SPG(A483, "RD_CREDIT_RATING_DATE_GLOBAL", "Issuer Credit Rating", "Local Currency LT|0")</f>
        <v>44482</v>
      </c>
      <c r="S483" s="10">
        <f>_xll.SNL.Clients.Office.Excel.Functions.SPG(A483, "RD_CREDIT_WATCH_OUTLOOK_DATE_GLOBAL", "Issuer Credit Rating", "Local Currency LT|0")</f>
        <v>44482</v>
      </c>
    </row>
    <row r="484" spans="1:19">
      <c r="A484" s="12" t="s">
        <v>1517</v>
      </c>
      <c r="B484" s="10">
        <f>_xll.SNL.Clients.Office.Excel.Functions.SPG(A484,"SP_IPO_DATE")</f>
        <v>43313</v>
      </c>
      <c r="C484" s="5">
        <f>_xll.SNL.Clients.Office.Excel.Functions.SPG(A484, "SP_VOLUME_AVG_WEEKLY_TO_SHARES_OUT", , "1M")</f>
        <v>10.081599687565252</v>
      </c>
      <c r="D484" s="5">
        <f>_xll.SNL.Clients.Office.Excel.Functions.SPG(A484, "SP_VOLUME_AVG_WEEKLY_TO_SHARES_OUT", , "3M")</f>
        <v>8.6874577606541248</v>
      </c>
      <c r="E484" s="5">
        <f>_xll.SNL.Clients.Office.Excel.Functions.SPG(A484, "SP_VOLUME_AVG_DAILY_TO_1YR_AVG_DAILY", , "1M")</f>
        <v>125.44</v>
      </c>
      <c r="F484" s="5">
        <f>_xll.SNL.Clients.Office.Excel.Functions.SPG(A484, "SP_VOLUME_AVG_DAILY_TO_1YR_AVG_DAILY", , "3M")</f>
        <v>108.09</v>
      </c>
      <c r="G484" s="9" t="str">
        <f>_xll.SNL.Clients.Office.Excel.Functions.SPG(A484, "IQ_SECTOR")</f>
        <v>Consumer Discretionary</v>
      </c>
      <c r="H484" s="9" t="str">
        <f>_xll.SNL.Clients.Office.Excel.Functions.SPG(A484, "IQ_INDUSTRY_GROUP")</f>
        <v>Consumer Durables and Apparel</v>
      </c>
      <c r="I484" s="9" t="str">
        <f>_xll.SNL.Clients.Office.Excel.Functions.SPG(A484, "IQ_INDUSTRY")</f>
        <v>Household Durables</v>
      </c>
      <c r="J484" s="9" t="str">
        <f>_xll.SNL.Clients.Office.Excel.Functions.SPG(A484, "IQ_PRIMARY_INDUSTRY")</f>
        <v>Consumer Electronics</v>
      </c>
      <c r="K484" s="9" t="str">
        <f>_xll.SNL.Clients.Office.Excel.Functions.SPG(A484, "NAICS_CODE", "Primary")</f>
        <v>334310 - Audio and Video Equipment Manufacturing</v>
      </c>
      <c r="L484" s="9" t="str">
        <f>_xll.SNL.Clients.Office.Excel.Functions.SPG(A484, "SP_TOPICTAG")</f>
        <v>Entertainment Systems; Music Streaming; Speech Recognition; Content Creation</v>
      </c>
      <c r="M484" s="5">
        <f>_xll.SNL.Clients.Office.Excel.Functions.SPG(A484, "SP_PCT_SHARES_OWNED_ALL_INSTITUTIONS")</f>
        <v>86.03</v>
      </c>
      <c r="N484" s="9" t="str">
        <f>_xll.SNL.Clients.Office.Excel.Functions.SPG(A484, "RD_CREDIT_RATING_GLOBAL", "Issuer Credit Rating", "Local Currency LT|0")</f>
        <v/>
      </c>
      <c r="O484" s="9" t="str">
        <f>_xll.SNL.Clients.Office.Excel.Functions.SPG(A484, "RD_CWOL_GLOBAL", "Issuer Credit Rating", "Local Currency LT|0")</f>
        <v/>
      </c>
      <c r="P484" s="9" t="str">
        <f>_xll.SNL.Clients.Office.Excel.Functions.SPG(A484, "RD_RATING_ACTION_GLOBAL", "Issuer Credit Rating", "Local Currency LT|0")</f>
        <v/>
      </c>
      <c r="Q484" s="10" t="str">
        <f>_xll.SNL.Clients.Office.Excel.Functions.SPG(A484, "RD_LAST_REVIEW_DATE_GLOBAL", "Issuer Credit Rating", "Local Currency LT")</f>
        <v/>
      </c>
      <c r="R484" s="10" t="str">
        <f>_xll.SNL.Clients.Office.Excel.Functions.SPG(A484, "RD_CREDIT_RATING_DATE_GLOBAL", "Issuer Credit Rating", "Local Currency LT|0")</f>
        <v/>
      </c>
      <c r="S484" s="10" t="str">
        <f>_xll.SNL.Clients.Office.Excel.Functions.SPG(A484, "RD_CREDIT_WATCH_OUTLOOK_DATE_GLOBAL", "Issuer Credit Rating", "Local Currency LT|0")</f>
        <v/>
      </c>
    </row>
    <row r="485" spans="1:19">
      <c r="A485" s="12" t="s">
        <v>1518</v>
      </c>
      <c r="B485" t="str">
        <f>_xll.SNL.Clients.Office.Excel.Functions.SPG(A485,"SP_IPO_DATE")</f>
        <v/>
      </c>
      <c r="C485" s="5">
        <f>_xll.SNL.Clients.Office.Excel.Functions.SPG(A485, "SP_VOLUME_AVG_WEEKLY_TO_SHARES_OUT", , "1M")</f>
        <v>1.9078200950217803</v>
      </c>
      <c r="D485" s="5">
        <f>_xll.SNL.Clients.Office.Excel.Functions.SPG(A485, "SP_VOLUME_AVG_WEEKLY_TO_SHARES_OUT", , "3M")</f>
        <v>2.0060523026836239</v>
      </c>
      <c r="E485" s="5">
        <f>_xll.SNL.Clients.Office.Excel.Functions.SPG(A485, "SP_VOLUME_AVG_DAILY_TO_1YR_AVG_DAILY", , "1M")</f>
        <v>99.67</v>
      </c>
      <c r="F485" s="5">
        <f>_xll.SNL.Clients.Office.Excel.Functions.SPG(A485, "SP_VOLUME_AVG_DAILY_TO_1YR_AVG_DAILY", , "3M")</f>
        <v>104.81</v>
      </c>
      <c r="G485" s="9" t="str">
        <f>_xll.SNL.Clients.Office.Excel.Functions.SPG(A485, "IQ_SECTOR")</f>
        <v>Financials</v>
      </c>
      <c r="H485" s="9" t="str">
        <f>_xll.SNL.Clients.Office.Excel.Functions.SPG(A485, "IQ_INDUSTRY_GROUP")</f>
        <v>Banks</v>
      </c>
      <c r="I485" s="9" t="str">
        <f>_xll.SNL.Clients.Office.Excel.Functions.SPG(A485, "IQ_INDUSTRY")</f>
        <v>Banks</v>
      </c>
      <c r="J485" s="9" t="str">
        <f>_xll.SNL.Clients.Office.Excel.Functions.SPG(A485, "IQ_PRIMARY_INDUSTRY")</f>
        <v>Regional Banks</v>
      </c>
      <c r="K485" s="9" t="str">
        <f>_xll.SNL.Clients.Office.Excel.Functions.SPG(A485, "NAICS_CODE", "Primary")</f>
        <v>522110 - Commercial Banking</v>
      </c>
      <c r="L485" s="9" t="str">
        <f>_xll.SNL.Clients.Office.Excel.Functions.SPG(A485, "SP_TOPICTAG")</f>
        <v>Consumer Lending</v>
      </c>
      <c r="M485" s="5">
        <f>_xll.SNL.Clients.Office.Excel.Functions.SPG(A485, "SP_PCT_SHARES_OWNED_ALL_INSTITUTIONS")</f>
        <v>56</v>
      </c>
      <c r="N485" s="9" t="str">
        <f>_xll.SNL.Clients.Office.Excel.Functions.SPG(A485, "RD_CREDIT_RATING_GLOBAL", "Issuer Credit Rating", "Local Currency LT|0")</f>
        <v/>
      </c>
      <c r="O485" s="9" t="str">
        <f>_xll.SNL.Clients.Office.Excel.Functions.SPG(A485, "RD_CWOL_GLOBAL", "Issuer Credit Rating", "Local Currency LT|0")</f>
        <v/>
      </c>
      <c r="P485" s="9" t="str">
        <f>_xll.SNL.Clients.Office.Excel.Functions.SPG(A485, "RD_RATING_ACTION_GLOBAL", "Issuer Credit Rating", "Local Currency LT|0")</f>
        <v/>
      </c>
      <c r="Q485" s="10" t="str">
        <f>_xll.SNL.Clients.Office.Excel.Functions.SPG(A485, "RD_LAST_REVIEW_DATE_GLOBAL", "Issuer Credit Rating", "Local Currency LT")</f>
        <v/>
      </c>
      <c r="R485" s="10" t="str">
        <f>_xll.SNL.Clients.Office.Excel.Functions.SPG(A485, "RD_CREDIT_RATING_DATE_GLOBAL", "Issuer Credit Rating", "Local Currency LT|0")</f>
        <v/>
      </c>
      <c r="S485" s="10" t="str">
        <f>_xll.SNL.Clients.Office.Excel.Functions.SPG(A485, "RD_CREDIT_WATCH_OUTLOOK_DATE_GLOBAL", "Issuer Credit Rating", "Local Currency LT|0")</f>
        <v/>
      </c>
    </row>
    <row r="486" spans="1:19">
      <c r="A486" s="12" t="s">
        <v>1519</v>
      </c>
      <c r="B486" t="str">
        <f>_xll.SNL.Clients.Office.Excel.Functions.SPG(A486,"SP_IPO_DATE")</f>
        <v/>
      </c>
      <c r="C486" s="5">
        <f>_xll.SNL.Clients.Office.Excel.Functions.SPG(A486, "SP_VOLUME_AVG_WEEKLY_TO_SHARES_OUT", , "1M")</f>
        <v>3.3647432133460207</v>
      </c>
      <c r="D486" s="5">
        <f>_xll.SNL.Clients.Office.Excel.Functions.SPG(A486, "SP_VOLUME_AVG_WEEKLY_TO_SHARES_OUT", , "3M")</f>
        <v>4.0663276646820021</v>
      </c>
      <c r="E486" s="5">
        <f>_xll.SNL.Clients.Office.Excel.Functions.SPG(A486, "SP_VOLUME_AVG_DAILY_TO_1YR_AVG_DAILY", , "1M")</f>
        <v>86.74</v>
      </c>
      <c r="F486" s="5">
        <f>_xll.SNL.Clients.Office.Excel.Functions.SPG(A486, "SP_VOLUME_AVG_DAILY_TO_1YR_AVG_DAILY", , "3M")</f>
        <v>104.83</v>
      </c>
      <c r="G486" s="9" t="str">
        <f>_xll.SNL.Clients.Office.Excel.Functions.SPG(A486, "IQ_SECTOR")</f>
        <v>Consumer Staples</v>
      </c>
      <c r="H486" s="9" t="str">
        <f>_xll.SNL.Clients.Office.Excel.Functions.SPG(A486, "IQ_INDUSTRY_GROUP")</f>
        <v>Consumer Staples Distribution and Retail</v>
      </c>
      <c r="I486" s="9" t="str">
        <f>_xll.SNL.Clients.Office.Excel.Functions.SPG(A486, "IQ_INDUSTRY")</f>
        <v>Consumer Staples Distribution and Retail</v>
      </c>
      <c r="J486" s="9" t="str">
        <f>_xll.SNL.Clients.Office.Excel.Functions.SPG(A486, "IQ_PRIMARY_INDUSTRY")</f>
        <v>Food Distributors</v>
      </c>
      <c r="K486" s="9" t="str">
        <f>_xll.SNL.Clients.Office.Excel.Functions.SPG(A486, "NAICS_CODE", "Primary")</f>
        <v>424410 - General Line Grocery Merchant Wholesalers</v>
      </c>
      <c r="L486" s="9" t="str">
        <f>_xll.SNL.Clients.Office.Excel.Functions.SPG(A486, "SP_TOPICTAG")</f>
        <v>Data Integration; Fast-Moving Consumer Goods; Food Delivery; Marketing Automation; Process Automation; Online Grocery</v>
      </c>
      <c r="M486" s="5">
        <f>_xll.SNL.Clients.Office.Excel.Functions.SPG(A486, "SP_PCT_SHARES_OWNED_ALL_INSTITUTIONS")</f>
        <v>82.65</v>
      </c>
      <c r="N486" s="9" t="str">
        <f>_xll.SNL.Clients.Office.Excel.Functions.SPG(A486, "RD_CREDIT_RATING_GLOBAL", "Issuer Credit Rating", "Local Currency LT|0")</f>
        <v/>
      </c>
      <c r="O486" s="9" t="str">
        <f>_xll.SNL.Clients.Office.Excel.Functions.SPG(A486, "RD_CWOL_GLOBAL", "Issuer Credit Rating", "Local Currency LT|0")</f>
        <v/>
      </c>
      <c r="P486" s="9" t="str">
        <f>_xll.SNL.Clients.Office.Excel.Functions.SPG(A486, "RD_RATING_ACTION_GLOBAL", "Issuer Credit Rating", "Local Currency LT|0")</f>
        <v/>
      </c>
      <c r="Q486" s="10" t="str">
        <f>_xll.SNL.Clients.Office.Excel.Functions.SPG(A486, "RD_LAST_REVIEW_DATE_GLOBAL", "Issuer Credit Rating", "Local Currency LT")</f>
        <v/>
      </c>
      <c r="R486" s="10" t="str">
        <f>_xll.SNL.Clients.Office.Excel.Functions.SPG(A486, "RD_CREDIT_RATING_DATE_GLOBAL", "Issuer Credit Rating", "Local Currency LT|0")</f>
        <v/>
      </c>
      <c r="S486" s="10" t="str">
        <f>_xll.SNL.Clients.Office.Excel.Functions.SPG(A486, "RD_CREDIT_WATCH_OUTLOOK_DATE_GLOBAL", "Issuer Credit Rating", "Local Currency LT|0")</f>
        <v/>
      </c>
    </row>
    <row r="487" spans="1:19">
      <c r="A487" s="12" t="s">
        <v>1520</v>
      </c>
      <c r="B487" s="10">
        <f>_xll.SNL.Clients.Office.Excel.Functions.SPG(A487,"SP_IPO_DATE")</f>
        <v>44369</v>
      </c>
      <c r="C487" s="5">
        <f>_xll.SNL.Clients.Office.Excel.Functions.SPG(A487, "SP_VOLUME_AVG_WEEKLY_TO_SHARES_OUT", , "1M")</f>
        <v>4.7325904470866469</v>
      </c>
      <c r="D487" s="5">
        <f>_xll.SNL.Clients.Office.Excel.Functions.SPG(A487, "SP_VOLUME_AVG_WEEKLY_TO_SHARES_OUT", , "3M")</f>
        <v>8.1407042407745234</v>
      </c>
      <c r="E487" s="5">
        <f>_xll.SNL.Clients.Office.Excel.Functions.SPG(A487, "SP_VOLUME_AVG_DAILY_TO_1YR_AVG_DAILY", , "1M")</f>
        <v>57.13</v>
      </c>
      <c r="F487" s="5">
        <f>_xll.SNL.Clients.Office.Excel.Functions.SPG(A487, "SP_VOLUME_AVG_DAILY_TO_1YR_AVG_DAILY", , "3M")</f>
        <v>98.27</v>
      </c>
      <c r="G487" s="9" t="str">
        <f>_xll.SNL.Clients.Office.Excel.Functions.SPG(A487, "IQ_SECTOR")</f>
        <v>Information Technology</v>
      </c>
      <c r="H487" s="9" t="str">
        <f>_xll.SNL.Clients.Office.Excel.Functions.SPG(A487, "IQ_INDUSTRY_GROUP")</f>
        <v>Software and Services</v>
      </c>
      <c r="I487" s="9" t="str">
        <f>_xll.SNL.Clients.Office.Excel.Functions.SPG(A487, "IQ_INDUSTRY")</f>
        <v>Software</v>
      </c>
      <c r="J487" s="9" t="str">
        <f>_xll.SNL.Clients.Office.Excel.Functions.SPG(A487, "IQ_PRIMARY_INDUSTRY")</f>
        <v>Application Software</v>
      </c>
      <c r="K487" s="9" t="str">
        <f>_xll.SNL.Clients.Office.Excel.Functions.SPG(A487, "NAICS_CODE", "Primary")</f>
        <v>513210 - Software Publishers</v>
      </c>
      <c r="L487" s="9" t="str">
        <f>_xll.SNL.Clients.Office.Excel.Functions.SPG(A487, "SP_TOPICTAG")</f>
        <v>Software Development; Marketing Automation; Salesforce Automation; Machine Learning; Customer Relationship Management; Text Analytics; Artificial Intelligence</v>
      </c>
      <c r="M487" s="5">
        <f>_xll.SNL.Clients.Office.Excel.Functions.SPG(A487, "SP_PCT_SHARES_OWNED_ALL_INSTITUTIONS")</f>
        <v>40.53</v>
      </c>
      <c r="N487" s="9" t="str">
        <f>_xll.SNL.Clients.Office.Excel.Functions.SPG(A487, "RD_CREDIT_RATING_GLOBAL", "Issuer Credit Rating", "Local Currency LT|0")</f>
        <v/>
      </c>
      <c r="O487" s="9" t="str">
        <f>_xll.SNL.Clients.Office.Excel.Functions.SPG(A487, "RD_CWOL_GLOBAL", "Issuer Credit Rating", "Local Currency LT|0")</f>
        <v/>
      </c>
      <c r="P487" s="9" t="str">
        <f>_xll.SNL.Clients.Office.Excel.Functions.SPG(A487, "RD_RATING_ACTION_GLOBAL", "Issuer Credit Rating", "Local Currency LT|0")</f>
        <v/>
      </c>
      <c r="Q487" s="10" t="str">
        <f>_xll.SNL.Clients.Office.Excel.Functions.SPG(A487, "RD_LAST_REVIEW_DATE_GLOBAL", "Issuer Credit Rating", "Local Currency LT")</f>
        <v/>
      </c>
      <c r="R487" s="10" t="str">
        <f>_xll.SNL.Clients.Office.Excel.Functions.SPG(A487, "RD_CREDIT_RATING_DATE_GLOBAL", "Issuer Credit Rating", "Local Currency LT|0")</f>
        <v/>
      </c>
      <c r="S487" s="10" t="str">
        <f>_xll.SNL.Clients.Office.Excel.Functions.SPG(A487, "RD_CREDIT_WATCH_OUTLOOK_DATE_GLOBAL", "Issuer Credit Rating", "Local Currency LT|0")</f>
        <v/>
      </c>
    </row>
    <row r="488" spans="1:19">
      <c r="A488" s="12" t="s">
        <v>1521</v>
      </c>
      <c r="B488" s="10">
        <f>_xll.SNL.Clients.Office.Excel.Functions.SPG(A488,"SP_IPO_DATE")</f>
        <v>40290</v>
      </c>
      <c r="C488" s="5">
        <f>_xll.SNL.Clients.Office.Excel.Functions.SPG(A488, "SP_VOLUME_AVG_WEEKLY_TO_SHARES_OUT", , "1M")</f>
        <v>3.0603120889645528</v>
      </c>
      <c r="D488" s="5">
        <f>_xll.SNL.Clients.Office.Excel.Functions.SPG(A488, "SP_VOLUME_AVG_WEEKLY_TO_SHARES_OUT", , "3M")</f>
        <v>2.6368637090510862</v>
      </c>
      <c r="E488" s="5">
        <f>_xll.SNL.Clients.Office.Excel.Functions.SPG(A488, "SP_VOLUME_AVG_DAILY_TO_1YR_AVG_DAILY", , "1M")</f>
        <v>119.56</v>
      </c>
      <c r="F488" s="5">
        <f>_xll.SNL.Clients.Office.Excel.Functions.SPG(A488, "SP_VOLUME_AVG_DAILY_TO_1YR_AVG_DAILY", , "3M")</f>
        <v>103.01</v>
      </c>
      <c r="G488" s="9" t="str">
        <f>_xll.SNL.Clients.Office.Excel.Functions.SPG(A488, "IQ_SECTOR")</f>
        <v>Information Technology</v>
      </c>
      <c r="H488" s="9" t="str">
        <f>_xll.SNL.Clients.Office.Excel.Functions.SPG(A488, "IQ_INDUSTRY_GROUP")</f>
        <v>Software and Services</v>
      </c>
      <c r="I488" s="9" t="str">
        <f>_xll.SNL.Clients.Office.Excel.Functions.SPG(A488, "IQ_INDUSTRY")</f>
        <v>Software</v>
      </c>
      <c r="J488" s="9" t="str">
        <f>_xll.SNL.Clients.Office.Excel.Functions.SPG(A488, "IQ_PRIMARY_INDUSTRY")</f>
        <v>Application Software</v>
      </c>
      <c r="K488" s="9" t="str">
        <f>_xll.SNL.Clients.Office.Excel.Functions.SPG(A488, "NAICS_CODE", "Primary")</f>
        <v>513210 - Software Publishers</v>
      </c>
      <c r="L488" s="9" t="str">
        <f>_xll.SNL.Clients.Office.Excel.Functions.SPG(A488, "SP_TOPICTAG")</f>
        <v>EDI (Electronic Data Interchange); Software Development; Cloud Management; Data Integration; Cloud Infrastructure; Cloud Storage; Process Automation</v>
      </c>
      <c r="M488" s="5">
        <f>_xll.SNL.Clients.Office.Excel.Functions.SPG(A488, "SP_PCT_SHARES_OWNED_ALL_INSTITUTIONS")</f>
        <v>98.33</v>
      </c>
      <c r="N488" s="9" t="str">
        <f>_xll.SNL.Clients.Office.Excel.Functions.SPG(A488, "RD_CREDIT_RATING_GLOBAL", "Issuer Credit Rating", "Local Currency LT|0")</f>
        <v/>
      </c>
      <c r="O488" s="9" t="str">
        <f>_xll.SNL.Clients.Office.Excel.Functions.SPG(A488, "RD_CWOL_GLOBAL", "Issuer Credit Rating", "Local Currency LT|0")</f>
        <v/>
      </c>
      <c r="P488" s="9" t="str">
        <f>_xll.SNL.Clients.Office.Excel.Functions.SPG(A488, "RD_RATING_ACTION_GLOBAL", "Issuer Credit Rating", "Local Currency LT|0")</f>
        <v/>
      </c>
      <c r="Q488" s="10" t="str">
        <f>_xll.SNL.Clients.Office.Excel.Functions.SPG(A488, "RD_LAST_REVIEW_DATE_GLOBAL", "Issuer Credit Rating", "Local Currency LT")</f>
        <v/>
      </c>
      <c r="R488" s="10" t="str">
        <f>_xll.SNL.Clients.Office.Excel.Functions.SPG(A488, "RD_CREDIT_RATING_DATE_GLOBAL", "Issuer Credit Rating", "Local Currency LT|0")</f>
        <v/>
      </c>
      <c r="S488" s="10" t="str">
        <f>_xll.SNL.Clients.Office.Excel.Functions.SPG(A488, "RD_CREDIT_WATCH_OUTLOOK_DATE_GLOBAL", "Issuer Credit Rating", "Local Currency LT|0")</f>
        <v/>
      </c>
    </row>
    <row r="489" spans="1:19">
      <c r="A489" s="12" t="s">
        <v>1522</v>
      </c>
      <c r="B489" t="str">
        <f>_xll.SNL.Clients.Office.Excel.Functions.SPG(A489,"SP_IPO_DATE")</f>
        <v/>
      </c>
      <c r="C489" s="5">
        <f>_xll.SNL.Clients.Office.Excel.Functions.SPG(A489, "SP_VOLUME_AVG_WEEKLY_TO_SHARES_OUT", , "1M")</f>
        <v>3.2461289267218154</v>
      </c>
      <c r="D489" s="5">
        <f>_xll.SNL.Clients.Office.Excel.Functions.SPG(A489, "SP_VOLUME_AVG_WEEKLY_TO_SHARES_OUT", , "3M")</f>
        <v>2.9248023223716211</v>
      </c>
      <c r="E489" s="5">
        <f>_xll.SNL.Clients.Office.Excel.Functions.SPG(A489, "SP_VOLUME_AVG_DAILY_TO_1YR_AVG_DAILY", , "1M")</f>
        <v>113.49</v>
      </c>
      <c r="F489" s="5">
        <f>_xll.SNL.Clients.Office.Excel.Functions.SPG(A489, "SP_VOLUME_AVG_DAILY_TO_1YR_AVG_DAILY", , "3M")</f>
        <v>102.26</v>
      </c>
      <c r="G489" s="9" t="str">
        <f>_xll.SNL.Clients.Office.Excel.Functions.SPG(A489, "IQ_SECTOR")</f>
        <v>Industrials</v>
      </c>
      <c r="H489" s="9" t="str">
        <f>_xll.SNL.Clients.Office.Excel.Functions.SPG(A489, "IQ_INDUSTRY_GROUP")</f>
        <v>Capital Goods</v>
      </c>
      <c r="I489" s="9" t="str">
        <f>_xll.SNL.Clients.Office.Excel.Functions.SPG(A489, "IQ_INDUSTRY")</f>
        <v>Machinery</v>
      </c>
      <c r="J489" s="9" t="str">
        <f>_xll.SNL.Clients.Office.Excel.Functions.SPG(A489, "IQ_PRIMARY_INDUSTRY")</f>
        <v>Industrial Machinery and Supplies and Components</v>
      </c>
      <c r="K489" s="9" t="str">
        <f>_xll.SNL.Clients.Office.Excel.Functions.SPG(A489, "NAICS_CODE", "Primary")</f>
        <v>33341 - Ventilation, Heating, Air-Conditioning, and Commercial Refrigeration Equipment Manufacturing</v>
      </c>
      <c r="L489" s="9" t="str">
        <f>_xll.SNL.Clients.Office.Excel.Functions.SPG(A489, "SP_TOPICTAG")</f>
        <v>Industrial Automation; Sensors; Smart Building</v>
      </c>
      <c r="M489" s="5">
        <f>_xll.SNL.Clients.Office.Excel.Functions.SPG(A489, "SP_PCT_SHARES_OWNED_ALL_INSTITUTIONS")</f>
        <v>93.57</v>
      </c>
      <c r="N489" s="9" t="str">
        <f>_xll.SNL.Clients.Office.Excel.Functions.SPG(A489, "RD_CREDIT_RATING_GLOBAL", "Issuer Credit Rating", "Local Currency LT|0")</f>
        <v>NR</v>
      </c>
      <c r="O489" s="9" t="str">
        <f>_xll.SNL.Clients.Office.Excel.Functions.SPG(A489, "RD_CWOL_GLOBAL", "Issuer Credit Rating", "Local Currency LT|0")</f>
        <v>NR</v>
      </c>
      <c r="P489" s="9" t="str">
        <f>_xll.SNL.Clients.Office.Excel.Functions.SPG(A489, "RD_RATING_ACTION_GLOBAL", "Issuer Credit Rating", "Local Currency LT|0")</f>
        <v>Not Rated | CreditWatch/Outlook (11/24/1998)</v>
      </c>
      <c r="Q489" s="10" t="str">
        <f>_xll.SNL.Clients.Office.Excel.Functions.SPG(A489, "RD_LAST_REVIEW_DATE_GLOBAL", "Issuer Credit Rating", "Local Currency LT")</f>
        <v/>
      </c>
      <c r="R489" s="10">
        <f>_xll.SNL.Clients.Office.Excel.Functions.SPG(A489, "RD_CREDIT_RATING_DATE_GLOBAL", "Issuer Credit Rating", "Local Currency LT|0")</f>
        <v>36123</v>
      </c>
      <c r="S489" s="10">
        <f>_xll.SNL.Clients.Office.Excel.Functions.SPG(A489, "RD_CREDIT_WATCH_OUTLOOK_DATE_GLOBAL", "Issuer Credit Rating", "Local Currency LT|0")</f>
        <v>36123</v>
      </c>
    </row>
    <row r="490" spans="1:19">
      <c r="A490" s="12" t="s">
        <v>1523</v>
      </c>
      <c r="B490" t="str">
        <f>_xll.SNL.Clients.Office.Excel.Functions.SPG(A490,"SP_IPO_DATE")</f>
        <v/>
      </c>
      <c r="C490" s="5">
        <f>_xll.SNL.Clients.Office.Excel.Functions.SPG(A490, "SP_VOLUME_AVG_WEEKLY_TO_SHARES_OUT", , "1M")</f>
        <v>6.1603852937874795</v>
      </c>
      <c r="D490" s="5">
        <f>_xll.SNL.Clients.Office.Excel.Functions.SPG(A490, "SP_VOLUME_AVG_WEEKLY_TO_SHARES_OUT", , "3M")</f>
        <v>6.2146957761621238</v>
      </c>
      <c r="E490" s="5">
        <f>_xll.SNL.Clients.Office.Excel.Functions.SPG(A490, "SP_VOLUME_AVG_DAILY_TO_1YR_AVG_DAILY", , "1M")</f>
        <v>89.21</v>
      </c>
      <c r="F490" s="5">
        <f>_xll.SNL.Clients.Office.Excel.Functions.SPG(A490, "SP_VOLUME_AVG_DAILY_TO_1YR_AVG_DAILY", , "3M")</f>
        <v>90</v>
      </c>
      <c r="G490" s="9" t="str">
        <f>_xll.SNL.Clients.Office.Excel.Functions.SPG(A490, "IQ_SECTOR")</f>
        <v>Health Care</v>
      </c>
      <c r="H490" s="9" t="str">
        <f>_xll.SNL.Clients.Office.Excel.Functions.SPG(A490, "IQ_INDUSTRY_GROUP")</f>
        <v>Health Care Equipment and Services</v>
      </c>
      <c r="I490" s="9" t="str">
        <f>_xll.SNL.Clients.Office.Excel.Functions.SPG(A490, "IQ_INDUSTRY")</f>
        <v>Health Care Equipment and Supplies</v>
      </c>
      <c r="J490" s="9" t="str">
        <f>_xll.SNL.Clients.Office.Excel.Functions.SPG(A490, "IQ_PRIMARY_INDUSTRY")</f>
        <v>Health Care Supplies</v>
      </c>
      <c r="K490" s="9" t="str">
        <f>_xll.SNL.Clients.Office.Excel.Functions.SPG(A490, "NAICS_CODE", "Primary")</f>
        <v>339115 - Ophthalmic Goods Manufacturing</v>
      </c>
      <c r="L490" s="9" t="str">
        <f>_xll.SNL.Clients.Office.Excel.Functions.SPG(A490, "SP_TOPICTAG")</f>
        <v>Health Diagnostics; Ophthalmology</v>
      </c>
      <c r="M490" s="5">
        <f>_xll.SNL.Clients.Office.Excel.Functions.SPG(A490, "SP_PCT_SHARES_OWNED_ALL_INSTITUTIONS")</f>
        <v>77.69</v>
      </c>
      <c r="N490" s="9" t="str">
        <f>_xll.SNL.Clients.Office.Excel.Functions.SPG(A490, "RD_CREDIT_RATING_GLOBAL", "Issuer Credit Rating", "Local Currency LT|0")</f>
        <v/>
      </c>
      <c r="O490" s="9" t="str">
        <f>_xll.SNL.Clients.Office.Excel.Functions.SPG(A490, "RD_CWOL_GLOBAL", "Issuer Credit Rating", "Local Currency LT|0")</f>
        <v/>
      </c>
      <c r="P490" s="9" t="str">
        <f>_xll.SNL.Clients.Office.Excel.Functions.SPG(A490, "RD_RATING_ACTION_GLOBAL", "Issuer Credit Rating", "Local Currency LT|0")</f>
        <v/>
      </c>
      <c r="Q490" s="10" t="str">
        <f>_xll.SNL.Clients.Office.Excel.Functions.SPG(A490, "RD_LAST_REVIEW_DATE_GLOBAL", "Issuer Credit Rating", "Local Currency LT")</f>
        <v/>
      </c>
      <c r="R490" s="10" t="str">
        <f>_xll.SNL.Clients.Office.Excel.Functions.SPG(A490, "RD_CREDIT_RATING_DATE_GLOBAL", "Issuer Credit Rating", "Local Currency LT|0")</f>
        <v/>
      </c>
      <c r="S490" s="10" t="str">
        <f>_xll.SNL.Clients.Office.Excel.Functions.SPG(A490, "RD_CREDIT_WATCH_OUTLOOK_DATE_GLOBAL", "Issuer Credit Rating", "Local Currency LT|0")</f>
        <v/>
      </c>
    </row>
    <row r="491" spans="1:19">
      <c r="A491" s="12" t="s">
        <v>1524</v>
      </c>
      <c r="B491" t="str">
        <f>_xll.SNL.Clients.Office.Excel.Functions.SPG(A491,"SP_IPO_DATE")</f>
        <v/>
      </c>
      <c r="C491" s="5">
        <f>_xll.SNL.Clients.Office.Excel.Functions.SPG(A491, "SP_VOLUME_AVG_WEEKLY_TO_SHARES_OUT", , "1M")</f>
        <v>2.0396964146165697</v>
      </c>
      <c r="D491" s="5">
        <f>_xll.SNL.Clients.Office.Excel.Functions.SPG(A491, "SP_VOLUME_AVG_WEEKLY_TO_SHARES_OUT", , "3M")</f>
        <v>2.5138522972825421</v>
      </c>
      <c r="E491" s="5">
        <f>_xll.SNL.Clients.Office.Excel.Functions.SPG(A491, "SP_VOLUME_AVG_DAILY_TO_1YR_AVG_DAILY", , "1M")</f>
        <v>58.91</v>
      </c>
      <c r="F491" s="5">
        <f>_xll.SNL.Clients.Office.Excel.Functions.SPG(A491, "SP_VOLUME_AVG_DAILY_TO_1YR_AVG_DAILY", , "3M")</f>
        <v>72.599999999999994</v>
      </c>
      <c r="G491" s="9" t="str">
        <f>_xll.SNL.Clients.Office.Excel.Functions.SPG(A491, "IQ_SECTOR")</f>
        <v>Consumer Discretionary</v>
      </c>
      <c r="H491" s="9" t="str">
        <f>_xll.SNL.Clients.Office.Excel.Functions.SPG(A491, "IQ_INDUSTRY_GROUP")</f>
        <v>Automobiles and Components</v>
      </c>
      <c r="I491" s="9" t="str">
        <f>_xll.SNL.Clients.Office.Excel.Functions.SPG(A491, "IQ_INDUSTRY")</f>
        <v>Automobile Components</v>
      </c>
      <c r="J491" s="9" t="str">
        <f>_xll.SNL.Clients.Office.Excel.Functions.SPG(A491, "IQ_PRIMARY_INDUSTRY")</f>
        <v>Automotive Parts and Equipment</v>
      </c>
      <c r="K491" s="9" t="str">
        <f>_xll.SNL.Clients.Office.Excel.Functions.SPG(A491, "NAICS_CODE", "Primary")</f>
        <v>3363 - Motor Vehicle Parts Manufacturing</v>
      </c>
      <c r="L491" s="9" t="str">
        <f>_xll.SNL.Clients.Office.Excel.Functions.SPG(A491, "SP_TOPICTAG")</f>
        <v>Fleet Management; Industrial Automation; Sensors; Electric Vehicle</v>
      </c>
      <c r="M491" s="5">
        <f>_xll.SNL.Clients.Office.Excel.Functions.SPG(A491, "SP_PCT_SHARES_OWNED_ALL_INSTITUTIONS")</f>
        <v>80.680000000000007</v>
      </c>
      <c r="N491" s="9" t="str">
        <f>_xll.SNL.Clients.Office.Excel.Functions.SPG(A491, "RD_CREDIT_RATING_GLOBAL", "Issuer Credit Rating", "Local Currency LT|0")</f>
        <v>NR</v>
      </c>
      <c r="O491" s="9" t="str">
        <f>_xll.SNL.Clients.Office.Excel.Functions.SPG(A491, "RD_CWOL_GLOBAL", "Issuer Credit Rating", "Local Currency LT|0")</f>
        <v>NR</v>
      </c>
      <c r="P491" s="9" t="str">
        <f>_xll.SNL.Clients.Office.Excel.Functions.SPG(A491, "RD_RATING_ACTION_GLOBAL", "Issuer Credit Rating", "Local Currency LT|0")</f>
        <v>Not Rated | CreditWatch/Outlook (06/19/2009)</v>
      </c>
      <c r="Q491" s="10" t="str">
        <f>_xll.SNL.Clients.Office.Excel.Functions.SPG(A491, "RD_LAST_REVIEW_DATE_GLOBAL", "Issuer Credit Rating", "Local Currency LT")</f>
        <v/>
      </c>
      <c r="R491" s="10">
        <f>_xll.SNL.Clients.Office.Excel.Functions.SPG(A491, "RD_CREDIT_RATING_DATE_GLOBAL", "Issuer Credit Rating", "Local Currency LT|0")</f>
        <v>39983</v>
      </c>
      <c r="S491" s="10">
        <f>_xll.SNL.Clients.Office.Excel.Functions.SPG(A491, "RD_CREDIT_WATCH_OUTLOOK_DATE_GLOBAL", "Issuer Credit Rating", "Local Currency LT|0")</f>
        <v>39983</v>
      </c>
    </row>
    <row r="492" spans="1:19">
      <c r="A492" s="12" t="s">
        <v>1525</v>
      </c>
      <c r="B492" t="str">
        <f>_xll.SNL.Clients.Office.Excel.Functions.SPG(A492,"SP_IPO_DATE")</f>
        <v/>
      </c>
      <c r="C492" s="5">
        <f>_xll.SNL.Clients.Office.Excel.Functions.SPG(A492, "SP_VOLUME_AVG_WEEKLY_TO_SHARES_OUT", , "1M")</f>
        <v>2.4197941820785172</v>
      </c>
      <c r="D492" s="5">
        <f>_xll.SNL.Clients.Office.Excel.Functions.SPG(A492, "SP_VOLUME_AVG_WEEKLY_TO_SHARES_OUT", , "3M")</f>
        <v>2.1595873912754913</v>
      </c>
      <c r="E492" s="5">
        <f>_xll.SNL.Clients.Office.Excel.Functions.SPG(A492, "SP_VOLUME_AVG_DAILY_TO_1YR_AVG_DAILY", , "1M")</f>
        <v>104.42</v>
      </c>
      <c r="F492" s="5">
        <f>_xll.SNL.Clients.Office.Excel.Functions.SPG(A492, "SP_VOLUME_AVG_DAILY_TO_1YR_AVG_DAILY", , "3M")</f>
        <v>93.19</v>
      </c>
      <c r="G492" s="9" t="str">
        <f>_xll.SNL.Clients.Office.Excel.Functions.SPG(A492, "IQ_SECTOR")</f>
        <v>Industrials</v>
      </c>
      <c r="H492" s="9" t="str">
        <f>_xll.SNL.Clients.Office.Excel.Functions.SPG(A492, "IQ_INDUSTRY_GROUP")</f>
        <v>Capital Goods</v>
      </c>
      <c r="I492" s="9" t="str">
        <f>_xll.SNL.Clients.Office.Excel.Functions.SPG(A492, "IQ_INDUSTRY")</f>
        <v>Machinery</v>
      </c>
      <c r="J492" s="9" t="str">
        <f>_xll.SNL.Clients.Office.Excel.Functions.SPG(A492, "IQ_PRIMARY_INDUSTRY")</f>
        <v>Industrial Machinery and Supplies and Components</v>
      </c>
      <c r="K492" s="9" t="str">
        <f>_xll.SNL.Clients.Office.Excel.Functions.SPG(A492, "NAICS_CODE", "Primary")</f>
        <v>33331 - Commercial and Service Industry Machinery Manufacturing</v>
      </c>
      <c r="L492" s="9" t="str">
        <f>_xll.SNL.Clients.Office.Excel.Functions.SPG(A492, "SP_TOPICTAG")</f>
        <v>Energy Management; Industrial Automation; Marine Transportation; Sensors; Smart Energy; 3D Printing; Passenger Aircraft Manufacturing</v>
      </c>
      <c r="M492" s="5">
        <f>_xll.SNL.Clients.Office.Excel.Functions.SPG(A492, "SP_PCT_SHARES_OWNED_ALL_INSTITUTIONS")</f>
        <v>95.33</v>
      </c>
      <c r="N492" s="9" t="str">
        <f>_xll.SNL.Clients.Office.Excel.Functions.SPG(A492, "RD_CREDIT_RATING_GLOBAL", "Issuer Credit Rating", "Local Currency LT|0")</f>
        <v/>
      </c>
      <c r="O492" s="9" t="str">
        <f>_xll.SNL.Clients.Office.Excel.Functions.SPG(A492, "RD_CWOL_GLOBAL", "Issuer Credit Rating", "Local Currency LT|0")</f>
        <v/>
      </c>
      <c r="P492" s="9" t="str">
        <f>_xll.SNL.Clients.Office.Excel.Functions.SPG(A492, "RD_RATING_ACTION_GLOBAL", "Issuer Credit Rating", "Local Currency LT|0")</f>
        <v/>
      </c>
      <c r="Q492" s="10" t="str">
        <f>_xll.SNL.Clients.Office.Excel.Functions.SPG(A492, "RD_LAST_REVIEW_DATE_GLOBAL", "Issuer Credit Rating", "Local Currency LT")</f>
        <v/>
      </c>
      <c r="R492" s="10" t="str">
        <f>_xll.SNL.Clients.Office.Excel.Functions.SPG(A492, "RD_CREDIT_RATING_DATE_GLOBAL", "Issuer Credit Rating", "Local Currency LT|0")</f>
        <v/>
      </c>
      <c r="S492" s="10" t="str">
        <f>_xll.SNL.Clients.Office.Excel.Functions.SPG(A492, "RD_CREDIT_WATCH_OUTLOOK_DATE_GLOBAL", "Issuer Credit Rating", "Local Currency LT|0")</f>
        <v/>
      </c>
    </row>
    <row r="493" spans="1:19">
      <c r="A493" s="12" t="s">
        <v>1526</v>
      </c>
      <c r="B493" s="10">
        <f>_xll.SNL.Clients.Office.Excel.Functions.SPG(A493,"SP_IPO_DATE")</f>
        <v>42284</v>
      </c>
      <c r="C493" s="5">
        <f>_xll.SNL.Clients.Office.Excel.Functions.SPG(A493, "SP_VOLUME_AVG_WEEKLY_TO_SHARES_OUT", , "1M")</f>
        <v>1.3534321025945424</v>
      </c>
      <c r="D493" s="5">
        <f>_xll.SNL.Clients.Office.Excel.Functions.SPG(A493, "SP_VOLUME_AVG_WEEKLY_TO_SHARES_OUT", , "3M")</f>
        <v>1.5992610633708044</v>
      </c>
      <c r="E493" s="5">
        <f>_xll.SNL.Clients.Office.Excel.Functions.SPG(A493, "SP_VOLUME_AVG_DAILY_TO_1YR_AVG_DAILY", , "1M")</f>
        <v>85.72</v>
      </c>
      <c r="F493" s="5">
        <f>_xll.SNL.Clients.Office.Excel.Functions.SPG(A493, "SP_VOLUME_AVG_DAILY_TO_1YR_AVG_DAILY", , "3M")</f>
        <v>101.3</v>
      </c>
      <c r="G493" s="9" t="str">
        <f>_xll.SNL.Clients.Office.Excel.Functions.SPG(A493, "IQ_SECTOR")</f>
        <v>Financials</v>
      </c>
      <c r="H493" s="9" t="str">
        <f>_xll.SNL.Clients.Office.Excel.Functions.SPG(A493, "IQ_INDUSTRY_GROUP")</f>
        <v>Banks</v>
      </c>
      <c r="I493" s="9" t="str">
        <f>_xll.SNL.Clients.Office.Excel.Functions.SPG(A493, "IQ_INDUSTRY")</f>
        <v>Banks</v>
      </c>
      <c r="J493" s="9" t="str">
        <f>_xll.SNL.Clients.Office.Excel.Functions.SPG(A493, "IQ_PRIMARY_INDUSTRY")</f>
        <v>Regional Banks</v>
      </c>
      <c r="K493" s="9" t="str">
        <f>_xll.SNL.Clients.Office.Excel.Functions.SPG(A493, "NAICS_CODE", "Primary")</f>
        <v>522110 - Commercial Banking</v>
      </c>
      <c r="L493" s="9" t="str">
        <f>_xll.SNL.Clients.Office.Excel.Functions.SPG(A493, "SP_TOPICTAG")</f>
        <v>Consumer Lending</v>
      </c>
      <c r="M493" s="5">
        <f>_xll.SNL.Clients.Office.Excel.Functions.SPG(A493, "SP_PCT_SHARES_OWNED_ALL_INSTITUTIONS")</f>
        <v>55.71</v>
      </c>
      <c r="N493" s="9" t="str">
        <f>_xll.SNL.Clients.Office.Excel.Functions.SPG(A493, "RD_CREDIT_RATING_GLOBAL", "Issuer Credit Rating", "Local Currency LT|0")</f>
        <v/>
      </c>
      <c r="O493" s="9" t="str">
        <f>_xll.SNL.Clients.Office.Excel.Functions.SPG(A493, "RD_CWOL_GLOBAL", "Issuer Credit Rating", "Local Currency LT|0")</f>
        <v/>
      </c>
      <c r="P493" s="9" t="str">
        <f>_xll.SNL.Clients.Office.Excel.Functions.SPG(A493, "RD_RATING_ACTION_GLOBAL", "Issuer Credit Rating", "Local Currency LT|0")</f>
        <v/>
      </c>
      <c r="Q493" s="10" t="str">
        <f>_xll.SNL.Clients.Office.Excel.Functions.SPG(A493, "RD_LAST_REVIEW_DATE_GLOBAL", "Issuer Credit Rating", "Local Currency LT")</f>
        <v/>
      </c>
      <c r="R493" s="10" t="str">
        <f>_xll.SNL.Clients.Office.Excel.Functions.SPG(A493, "RD_CREDIT_RATING_DATE_GLOBAL", "Issuer Credit Rating", "Local Currency LT|0")</f>
        <v/>
      </c>
      <c r="S493" s="10" t="str">
        <f>_xll.SNL.Clients.Office.Excel.Functions.SPG(A493, "RD_CREDIT_WATCH_OUTLOOK_DATE_GLOBAL", "Issuer Credit Rating", "Local Currency LT|0")</f>
        <v/>
      </c>
    </row>
    <row r="494" spans="1:19">
      <c r="A494" s="12" t="s">
        <v>1527</v>
      </c>
      <c r="B494" t="str">
        <f>_xll.SNL.Clients.Office.Excel.Functions.SPG(A494,"SP_IPO_DATE")</f>
        <v/>
      </c>
      <c r="C494" s="5">
        <f>_xll.SNL.Clients.Office.Excel.Functions.SPG(A494, "SP_VOLUME_AVG_WEEKLY_TO_SHARES_OUT", , "1M")</f>
        <v>2.9006870706179093</v>
      </c>
      <c r="D494" s="5">
        <f>_xll.SNL.Clients.Office.Excel.Functions.SPG(A494, "SP_VOLUME_AVG_WEEKLY_TO_SHARES_OUT", , "3M")</f>
        <v>2.7045150599358787</v>
      </c>
      <c r="E494" s="5">
        <f>_xll.SNL.Clients.Office.Excel.Functions.SPG(A494, "SP_VOLUME_AVG_DAILY_TO_1YR_AVG_DAILY", , "1M")</f>
        <v>128.38999999999999</v>
      </c>
      <c r="F494" s="5">
        <f>_xll.SNL.Clients.Office.Excel.Functions.SPG(A494, "SP_VOLUME_AVG_DAILY_TO_1YR_AVG_DAILY", , "3M")</f>
        <v>119.71</v>
      </c>
      <c r="G494" s="9" t="str">
        <f>_xll.SNL.Clients.Office.Excel.Functions.SPG(A494, "IQ_SECTOR")</f>
        <v>Materials</v>
      </c>
      <c r="H494" s="9" t="str">
        <f>_xll.SNL.Clients.Office.Excel.Functions.SPG(A494, "IQ_INDUSTRY_GROUP")</f>
        <v>Materials</v>
      </c>
      <c r="I494" s="9" t="str">
        <f>_xll.SNL.Clients.Office.Excel.Functions.SPG(A494, "IQ_INDUSTRY")</f>
        <v>Chemicals</v>
      </c>
      <c r="J494" s="9" t="str">
        <f>_xll.SNL.Clients.Office.Excel.Functions.SPG(A494, "IQ_PRIMARY_INDUSTRY")</f>
        <v>Specialty Chemicals</v>
      </c>
      <c r="K494" s="9" t="str">
        <f>_xll.SNL.Clients.Office.Excel.Functions.SPG(A494, "NAICS_CODE", "Primary")</f>
        <v>325613 - Surface Active Agent Manufacturing</v>
      </c>
      <c r="L494" s="9" t="str">
        <f>_xll.SNL.Clients.Office.Excel.Functions.SPG(A494, "SP_TOPICTAG")</f>
        <v/>
      </c>
      <c r="M494" s="5">
        <f>_xll.SNL.Clients.Office.Excel.Functions.SPG(A494, "SP_PCT_SHARES_OWNED_ALL_INSTITUTIONS")</f>
        <v>82.5</v>
      </c>
      <c r="N494" s="9" t="str">
        <f>_xll.SNL.Clients.Office.Excel.Functions.SPG(A494, "RD_CREDIT_RATING_GLOBAL", "Issuer Credit Rating", "Local Currency LT|0")</f>
        <v/>
      </c>
      <c r="O494" s="9" t="str">
        <f>_xll.SNL.Clients.Office.Excel.Functions.SPG(A494, "RD_CWOL_GLOBAL", "Issuer Credit Rating", "Local Currency LT|0")</f>
        <v/>
      </c>
      <c r="P494" s="9" t="str">
        <f>_xll.SNL.Clients.Office.Excel.Functions.SPG(A494, "RD_RATING_ACTION_GLOBAL", "Issuer Credit Rating", "Local Currency LT|0")</f>
        <v/>
      </c>
      <c r="Q494" s="10" t="str">
        <f>_xll.SNL.Clients.Office.Excel.Functions.SPG(A494, "RD_LAST_REVIEW_DATE_GLOBAL", "Issuer Credit Rating", "Local Currency LT")</f>
        <v/>
      </c>
      <c r="R494" s="10" t="str">
        <f>_xll.SNL.Clients.Office.Excel.Functions.SPG(A494, "RD_CREDIT_RATING_DATE_GLOBAL", "Issuer Credit Rating", "Local Currency LT|0")</f>
        <v/>
      </c>
      <c r="S494" s="10" t="str">
        <f>_xll.SNL.Clients.Office.Excel.Functions.SPG(A494, "RD_CREDIT_WATCH_OUTLOOK_DATE_GLOBAL", "Issuer Credit Rating", "Local Currency LT|0")</f>
        <v/>
      </c>
    </row>
    <row r="495" spans="1:19">
      <c r="A495" s="12" t="s">
        <v>1528</v>
      </c>
      <c r="B495" s="10">
        <f>_xll.SNL.Clients.Office.Excel.Functions.SPG(A495,"SP_IPO_DATE")</f>
        <v>44089</v>
      </c>
      <c r="C495" s="5">
        <f>_xll.SNL.Clients.Office.Excel.Functions.SPG(A495, "SP_VOLUME_AVG_WEEKLY_TO_SHARES_OUT", , "1M")</f>
        <v>2.9752450762589042</v>
      </c>
      <c r="D495" s="5">
        <f>_xll.SNL.Clients.Office.Excel.Functions.SPG(A495, "SP_VOLUME_AVG_WEEKLY_TO_SHARES_OUT", , "3M")</f>
        <v>3.8416664590050909</v>
      </c>
      <c r="E495" s="5">
        <f>_xll.SNL.Clients.Office.Excel.Functions.SPG(A495, "SP_VOLUME_AVG_DAILY_TO_1YR_AVG_DAILY", , "1M")</f>
        <v>74.67</v>
      </c>
      <c r="F495" s="5">
        <f>_xll.SNL.Clients.Office.Excel.Functions.SPG(A495, "SP_VOLUME_AVG_DAILY_TO_1YR_AVG_DAILY", , "3M")</f>
        <v>96.41</v>
      </c>
      <c r="G495" s="9" t="str">
        <f>_xll.SNL.Clients.Office.Excel.Functions.SPG(A495, "IQ_SECTOR")</f>
        <v>Financials</v>
      </c>
      <c r="H495" s="9" t="str">
        <f>_xll.SNL.Clients.Office.Excel.Functions.SPG(A495, "IQ_INDUSTRY_GROUP")</f>
        <v>Financial Services</v>
      </c>
      <c r="I495" s="9" t="str">
        <f>_xll.SNL.Clients.Office.Excel.Functions.SPG(A495, "IQ_INDUSTRY")</f>
        <v>Capital Markets</v>
      </c>
      <c r="J495" s="9" t="str">
        <f>_xll.SNL.Clients.Office.Excel.Functions.SPG(A495, "IQ_PRIMARY_INDUSTRY")</f>
        <v>Asset Management and Custody Banks</v>
      </c>
      <c r="K495" s="9" t="str">
        <f>_xll.SNL.Clients.Office.Excel.Functions.SPG(A495, "NAICS_CODE", "Primary")</f>
        <v>523940 - Portfolio Management and Investment Advice</v>
      </c>
      <c r="L495" s="9" t="str">
        <f>_xll.SNL.Clients.Office.Excel.Functions.SPG(A495, "SP_TOPICTAG")</f>
        <v/>
      </c>
      <c r="M495" s="5">
        <f>_xll.SNL.Clients.Office.Excel.Functions.SPG(A495, "SP_PCT_SHARES_OWNED_ALL_INSTITUTIONS")</f>
        <v>91.75</v>
      </c>
      <c r="N495" s="9" t="str">
        <f>_xll.SNL.Clients.Office.Excel.Functions.SPG(A495, "RD_CREDIT_RATING_GLOBAL", "Issuer Credit Rating", "Local Currency LT|0")</f>
        <v>NR</v>
      </c>
      <c r="O495" s="9" t="str">
        <f>_xll.SNL.Clients.Office.Excel.Functions.SPG(A495, "RD_CWOL_GLOBAL", "Issuer Credit Rating", "Local Currency LT|0")</f>
        <v>NR</v>
      </c>
      <c r="P495" s="9" t="str">
        <f>_xll.SNL.Clients.Office.Excel.Functions.SPG(A495, "RD_RATING_ACTION_GLOBAL", "Issuer Credit Rating", "Local Currency LT|0")</f>
        <v>Not Rated | CreditWatch/Outlook (10/23/2020)</v>
      </c>
      <c r="Q495" s="10">
        <f>_xll.SNL.Clients.Office.Excel.Functions.SPG(A495, "RD_LAST_REVIEW_DATE_GLOBAL", "Issuer Credit Rating", "Local Currency LT")</f>
        <v>44127</v>
      </c>
      <c r="R495" s="10">
        <f>_xll.SNL.Clients.Office.Excel.Functions.SPG(A495, "RD_CREDIT_RATING_DATE_GLOBAL", "Issuer Credit Rating", "Local Currency LT|0")</f>
        <v>44127</v>
      </c>
      <c r="S495" s="10">
        <f>_xll.SNL.Clients.Office.Excel.Functions.SPG(A495, "RD_CREDIT_WATCH_OUTLOOK_DATE_GLOBAL", "Issuer Credit Rating", "Local Currency LT|0")</f>
        <v>44127</v>
      </c>
    </row>
    <row r="496" spans="1:19">
      <c r="A496" s="12" t="s">
        <v>1529</v>
      </c>
      <c r="B496" t="str">
        <f>_xll.SNL.Clients.Office.Excel.Functions.SPG(A496,"SP_IPO_DATE")</f>
        <v/>
      </c>
      <c r="C496" s="5">
        <f>_xll.SNL.Clients.Office.Excel.Functions.SPG(A496, "SP_VOLUME_AVG_WEEKLY_TO_SHARES_OUT", , "1M")</f>
        <v>4.9857349235524007</v>
      </c>
      <c r="D496" s="5">
        <f>_xll.SNL.Clients.Office.Excel.Functions.SPG(A496, "SP_VOLUME_AVG_WEEKLY_TO_SHARES_OUT", , "3M")</f>
        <v>5.0954195697738385</v>
      </c>
      <c r="E496" s="5">
        <f>_xll.SNL.Clients.Office.Excel.Functions.SPG(A496, "SP_VOLUME_AVG_DAILY_TO_1YR_AVG_DAILY", , "1M")</f>
        <v>99.26</v>
      </c>
      <c r="F496" s="5">
        <f>_xll.SNL.Clients.Office.Excel.Functions.SPG(A496, "SP_VOLUME_AVG_DAILY_TO_1YR_AVG_DAILY", , "3M")</f>
        <v>101.44</v>
      </c>
      <c r="G496" s="9" t="str">
        <f>_xll.SNL.Clients.Office.Excel.Functions.SPG(A496, "IQ_SECTOR")</f>
        <v>Consumer Discretionary</v>
      </c>
      <c r="H496" s="9" t="str">
        <f>_xll.SNL.Clients.Office.Excel.Functions.SPG(A496, "IQ_INDUSTRY_GROUP")</f>
        <v>Consumer Durables and Apparel</v>
      </c>
      <c r="I496" s="9" t="str">
        <f>_xll.SNL.Clients.Office.Excel.Functions.SPG(A496, "IQ_INDUSTRY")</f>
        <v>Textiles, Apparel and Luxury Goods</v>
      </c>
      <c r="J496" s="9" t="str">
        <f>_xll.SNL.Clients.Office.Excel.Functions.SPG(A496, "IQ_PRIMARY_INDUSTRY")</f>
        <v>Footwear</v>
      </c>
      <c r="K496" s="9" t="str">
        <f>_xll.SNL.Clients.Office.Excel.Functions.SPG(A496, "NAICS_CODE", "Primary")</f>
        <v>316210 - Footwear Manufacturing</v>
      </c>
      <c r="L496" s="9" t="str">
        <f>_xll.SNL.Clients.Office.Excel.Functions.SPG(A496, "SP_TOPICTAG")</f>
        <v>Lifestyle; Brand Marketing</v>
      </c>
      <c r="M496" s="5">
        <f>_xll.SNL.Clients.Office.Excel.Functions.SPG(A496, "SP_PCT_SHARES_OWNED_ALL_INSTITUTIONS")</f>
        <v>104.4</v>
      </c>
      <c r="N496" s="9" t="str">
        <f>_xll.SNL.Clients.Office.Excel.Functions.SPG(A496, "RD_CREDIT_RATING_GLOBAL", "Issuer Credit Rating", "Local Currency LT|0")</f>
        <v/>
      </c>
      <c r="O496" s="9" t="str">
        <f>_xll.SNL.Clients.Office.Excel.Functions.SPG(A496, "RD_CWOL_GLOBAL", "Issuer Credit Rating", "Local Currency LT|0")</f>
        <v/>
      </c>
      <c r="P496" s="9" t="str">
        <f>_xll.SNL.Clients.Office.Excel.Functions.SPG(A496, "RD_RATING_ACTION_GLOBAL", "Issuer Credit Rating", "Local Currency LT|0")</f>
        <v/>
      </c>
      <c r="Q496" s="10" t="str">
        <f>_xll.SNL.Clients.Office.Excel.Functions.SPG(A496, "RD_LAST_REVIEW_DATE_GLOBAL", "Issuer Credit Rating", "Local Currency LT")</f>
        <v/>
      </c>
      <c r="R496" s="10" t="str">
        <f>_xll.SNL.Clients.Office.Excel.Functions.SPG(A496, "RD_CREDIT_RATING_DATE_GLOBAL", "Issuer Credit Rating", "Local Currency LT|0")</f>
        <v/>
      </c>
      <c r="S496" s="10" t="str">
        <f>_xll.SNL.Clients.Office.Excel.Functions.SPG(A496, "RD_CREDIT_WATCH_OUTLOOK_DATE_GLOBAL", "Issuer Credit Rating", "Local Currency LT|0")</f>
        <v/>
      </c>
    </row>
    <row r="497" spans="1:19">
      <c r="A497" s="12" t="s">
        <v>1530</v>
      </c>
      <c r="B497" t="str">
        <f>_xll.SNL.Clients.Office.Excel.Functions.SPG(A497,"SP_IPO_DATE")</f>
        <v/>
      </c>
      <c r="C497" s="5">
        <f>_xll.SNL.Clients.Office.Excel.Functions.SPG(A497, "SP_VOLUME_AVG_WEEKLY_TO_SHARES_OUT", , "1M")</f>
        <v>3.4591780380211441</v>
      </c>
      <c r="D497" s="5">
        <f>_xll.SNL.Clients.Office.Excel.Functions.SPG(A497, "SP_VOLUME_AVG_WEEKLY_TO_SHARES_OUT", , "3M")</f>
        <v>3.0685399635638633</v>
      </c>
      <c r="E497" s="5">
        <f>_xll.SNL.Clients.Office.Excel.Functions.SPG(A497, "SP_VOLUME_AVG_DAILY_TO_1YR_AVG_DAILY", , "1M")</f>
        <v>106.58</v>
      </c>
      <c r="F497" s="5">
        <f>_xll.SNL.Clients.Office.Excel.Functions.SPG(A497, "SP_VOLUME_AVG_DAILY_TO_1YR_AVG_DAILY", , "3M")</f>
        <v>94.54</v>
      </c>
      <c r="G497" s="9" t="str">
        <f>_xll.SNL.Clients.Office.Excel.Functions.SPG(A497, "IQ_SECTOR")</f>
        <v>Financials</v>
      </c>
      <c r="H497" s="9" t="str">
        <f>_xll.SNL.Clients.Office.Excel.Functions.SPG(A497, "IQ_INDUSTRY_GROUP")</f>
        <v>Insurance</v>
      </c>
      <c r="I497" s="9" t="str">
        <f>_xll.SNL.Clients.Office.Excel.Functions.SPG(A497, "IQ_INDUSTRY")</f>
        <v>Insurance</v>
      </c>
      <c r="J497" s="9" t="str">
        <f>_xll.SNL.Clients.Office.Excel.Functions.SPG(A497, "IQ_PRIMARY_INDUSTRY")</f>
        <v>Property and Casualty Insurance</v>
      </c>
      <c r="K497" s="9" t="str">
        <f>_xll.SNL.Clients.Office.Excel.Functions.SPG(A497, "NAICS_CODE", "Primary")</f>
        <v>524127 - Direct Title Insurance Carriers</v>
      </c>
      <c r="L497" s="9" t="str">
        <f>_xll.SNL.Clients.Office.Excel.Functions.SPG(A497, "SP_TOPICTAG")</f>
        <v>Customer Relationship Management; Digital Asset Management</v>
      </c>
      <c r="M497" s="5">
        <f>_xll.SNL.Clients.Office.Excel.Functions.SPG(A497, "SP_PCT_SHARES_OWNED_ALL_INSTITUTIONS")</f>
        <v>100.49</v>
      </c>
      <c r="N497" s="9" t="str">
        <f>_xll.SNL.Clients.Office.Excel.Functions.SPG(A497, "RD_CREDIT_RATING_GLOBAL", "Issuer Credit Rating", "Local Currency LT|0")</f>
        <v/>
      </c>
      <c r="O497" s="9" t="str">
        <f>_xll.SNL.Clients.Office.Excel.Functions.SPG(A497, "RD_CWOL_GLOBAL", "Issuer Credit Rating", "Local Currency LT|0")</f>
        <v/>
      </c>
      <c r="P497" s="9" t="str">
        <f>_xll.SNL.Clients.Office.Excel.Functions.SPG(A497, "RD_RATING_ACTION_GLOBAL", "Issuer Credit Rating", "Local Currency LT|0")</f>
        <v/>
      </c>
      <c r="Q497" s="10" t="str">
        <f>_xll.SNL.Clients.Office.Excel.Functions.SPG(A497, "RD_LAST_REVIEW_DATE_GLOBAL", "Issuer Credit Rating", "Local Currency LT")</f>
        <v/>
      </c>
      <c r="R497" s="10" t="str">
        <f>_xll.SNL.Clients.Office.Excel.Functions.SPG(A497, "RD_CREDIT_RATING_DATE_GLOBAL", "Issuer Credit Rating", "Local Currency LT|0")</f>
        <v/>
      </c>
      <c r="S497" s="10" t="str">
        <f>_xll.SNL.Clients.Office.Excel.Functions.SPG(A497, "RD_CREDIT_WATCH_OUTLOOK_DATE_GLOBAL", "Issuer Credit Rating", "Local Currency LT|0")</f>
        <v/>
      </c>
    </row>
    <row r="498" spans="1:19">
      <c r="A498" s="12" t="s">
        <v>1531</v>
      </c>
      <c r="B498" s="10">
        <f>_xll.SNL.Clients.Office.Excel.Functions.SPG(A498,"SP_IPO_DATE")</f>
        <v>34418.041666666664</v>
      </c>
      <c r="C498" s="5">
        <f>_xll.SNL.Clients.Office.Excel.Functions.SPG(A498, "SP_VOLUME_AVG_WEEKLY_TO_SHARES_OUT", , "1M")</f>
        <v>3.2495345819884078</v>
      </c>
      <c r="D498" s="5">
        <f>_xll.SNL.Clients.Office.Excel.Functions.SPG(A498, "SP_VOLUME_AVG_WEEKLY_TO_SHARES_OUT", , "3M")</f>
        <v>2.9720491860886789</v>
      </c>
      <c r="E498" s="5">
        <f>_xll.SNL.Clients.Office.Excel.Functions.SPG(A498, "SP_VOLUME_AVG_DAILY_TO_1YR_AVG_DAILY", , "1M")</f>
        <v>143.97</v>
      </c>
      <c r="F498" s="5">
        <f>_xll.SNL.Clients.Office.Excel.Functions.SPG(A498, "SP_VOLUME_AVG_DAILY_TO_1YR_AVG_DAILY", , "3M")</f>
        <v>131.66999999999999</v>
      </c>
      <c r="G498" s="9" t="str">
        <f>_xll.SNL.Clients.Office.Excel.Functions.SPG(A498, "IQ_SECTOR")</f>
        <v>Financials</v>
      </c>
      <c r="H498" s="9" t="str">
        <f>_xll.SNL.Clients.Office.Excel.Functions.SPG(A498, "IQ_INDUSTRY_GROUP")</f>
        <v>Financial Services</v>
      </c>
      <c r="I498" s="9" t="str">
        <f>_xll.SNL.Clients.Office.Excel.Functions.SPG(A498, "IQ_INDUSTRY")</f>
        <v>Capital Markets</v>
      </c>
      <c r="J498" s="9" t="str">
        <f>_xll.SNL.Clients.Office.Excel.Functions.SPG(A498, "IQ_PRIMARY_INDUSTRY")</f>
        <v>Investment Banking and Brokerage</v>
      </c>
      <c r="K498" s="9" t="str">
        <f>_xll.SNL.Clients.Office.Excel.Functions.SPG(A498, "NAICS_CODE", "Primary")</f>
        <v>5231 - Securities and Commodity Contracts Intermediation and Brokerage</v>
      </c>
      <c r="L498" s="9" t="str">
        <f>_xll.SNL.Clients.Office.Excel.Functions.SPG(A498, "SP_TOPICTAG")</f>
        <v/>
      </c>
      <c r="M498" s="5">
        <f>_xll.SNL.Clients.Office.Excel.Functions.SPG(A498, "SP_PCT_SHARES_OWNED_ALL_INSTITUTIONS")</f>
        <v>80.88</v>
      </c>
      <c r="N498" s="9" t="str">
        <f>_xll.SNL.Clients.Office.Excel.Functions.SPG(A498, "RD_CREDIT_RATING_GLOBAL", "Issuer Credit Rating", "Local Currency LT|0")</f>
        <v>BB-</v>
      </c>
      <c r="O498" s="9" t="str">
        <f>_xll.SNL.Clients.Office.Excel.Functions.SPG(A498, "RD_CWOL_GLOBAL", "Issuer Credit Rating", "Local Currency LT|0")</f>
        <v>Positive</v>
      </c>
      <c r="P498" s="9" t="str">
        <f>_xll.SNL.Clients.Office.Excel.Functions.SPG(A498, "RD_RATING_ACTION_GLOBAL", "Issuer Credit Rating", "Local Currency LT|0")</f>
        <v>CreditWatch/Outlook (04/29/2024)</v>
      </c>
      <c r="Q498" s="10">
        <f>_xll.SNL.Clients.Office.Excel.Functions.SPG(A498, "RD_LAST_REVIEW_DATE_GLOBAL", "Issuer Credit Rating", "Local Currency LT")</f>
        <v>45411</v>
      </c>
      <c r="R498" s="10">
        <f>_xll.SNL.Clients.Office.Excel.Functions.SPG(A498, "RD_CREDIT_RATING_DATE_GLOBAL", "Issuer Credit Rating", "Local Currency LT|0")</f>
        <v>43396</v>
      </c>
      <c r="S498" s="10">
        <f>_xll.SNL.Clients.Office.Excel.Functions.SPG(A498, "RD_CREDIT_WATCH_OUTLOOK_DATE_GLOBAL", "Issuer Credit Rating", "Local Currency LT|0")</f>
        <v>45411</v>
      </c>
    </row>
    <row r="499" spans="1:19">
      <c r="A499" s="12" t="s">
        <v>1532</v>
      </c>
      <c r="B499" t="str">
        <f>_xll.SNL.Clients.Office.Excel.Functions.SPG(A499,"SP_IPO_DATE")</f>
        <v/>
      </c>
      <c r="C499" s="5">
        <f>_xll.SNL.Clients.Office.Excel.Functions.SPG(A499, "SP_VOLUME_AVG_WEEKLY_TO_SHARES_OUT", , "1M")</f>
        <v>1.9429493956379846</v>
      </c>
      <c r="D499" s="5">
        <f>_xll.SNL.Clients.Office.Excel.Functions.SPG(A499, "SP_VOLUME_AVG_WEEKLY_TO_SHARES_OUT", , "3M")</f>
        <v>2.4888030249427442</v>
      </c>
      <c r="E499" s="5">
        <f>_xll.SNL.Clients.Office.Excel.Functions.SPG(A499, "SP_VOLUME_AVG_DAILY_TO_1YR_AVG_DAILY", , "1M")</f>
        <v>70.62</v>
      </c>
      <c r="F499" s="5">
        <f>_xll.SNL.Clients.Office.Excel.Functions.SPG(A499, "SP_VOLUME_AVG_DAILY_TO_1YR_AVG_DAILY", , "3M")</f>
        <v>90.46</v>
      </c>
      <c r="G499" s="9" t="str">
        <f>_xll.SNL.Clients.Office.Excel.Functions.SPG(A499, "IQ_SECTOR")</f>
        <v>Consumer Discretionary</v>
      </c>
      <c r="H499" s="9" t="str">
        <f>_xll.SNL.Clients.Office.Excel.Functions.SPG(A499, "IQ_INDUSTRY_GROUP")</f>
        <v>Consumer Services</v>
      </c>
      <c r="I499" s="9" t="str">
        <f>_xll.SNL.Clients.Office.Excel.Functions.SPG(A499, "IQ_INDUSTRY")</f>
        <v>Diversified Consumer Services</v>
      </c>
      <c r="J499" s="9" t="str">
        <f>_xll.SNL.Clients.Office.Excel.Functions.SPG(A499, "IQ_PRIMARY_INDUSTRY")</f>
        <v>Education Services</v>
      </c>
      <c r="K499" s="9" t="str">
        <f>_xll.SNL.Clients.Office.Excel.Functions.SPG(A499, "NAICS_CODE", "Primary")</f>
        <v>611310 - Colleges, Universities, and Professional Schools</v>
      </c>
      <c r="L499" s="9" t="str">
        <f>_xll.SNL.Clients.Office.Excel.Functions.SPG(A499, "SP_TOPICTAG")</f>
        <v>Language Learning; E-learning; Mobile Development Tools</v>
      </c>
      <c r="M499" s="5">
        <f>_xll.SNL.Clients.Office.Excel.Functions.SPG(A499, "SP_PCT_SHARES_OWNED_ALL_INSTITUTIONS")</f>
        <v>94.3</v>
      </c>
      <c r="N499" s="9" t="str">
        <f>_xll.SNL.Clients.Office.Excel.Functions.SPG(A499, "RD_CREDIT_RATING_GLOBAL", "Issuer Credit Rating", "Local Currency LT|0")</f>
        <v/>
      </c>
      <c r="O499" s="9" t="str">
        <f>_xll.SNL.Clients.Office.Excel.Functions.SPG(A499, "RD_CWOL_GLOBAL", "Issuer Credit Rating", "Local Currency LT|0")</f>
        <v/>
      </c>
      <c r="P499" s="9" t="str">
        <f>_xll.SNL.Clients.Office.Excel.Functions.SPG(A499, "RD_RATING_ACTION_GLOBAL", "Issuer Credit Rating", "Local Currency LT|0")</f>
        <v/>
      </c>
      <c r="Q499" s="10" t="str">
        <f>_xll.SNL.Clients.Office.Excel.Functions.SPG(A499, "RD_LAST_REVIEW_DATE_GLOBAL", "Issuer Credit Rating", "Local Currency LT")</f>
        <v/>
      </c>
      <c r="R499" s="10" t="str">
        <f>_xll.SNL.Clients.Office.Excel.Functions.SPG(A499, "RD_CREDIT_RATING_DATE_GLOBAL", "Issuer Credit Rating", "Local Currency LT|0")</f>
        <v/>
      </c>
      <c r="S499" s="10" t="str">
        <f>_xll.SNL.Clients.Office.Excel.Functions.SPG(A499, "RD_CREDIT_WATCH_OUTLOOK_DATE_GLOBAL", "Issuer Credit Rating", "Local Currency LT|0")</f>
        <v/>
      </c>
    </row>
    <row r="500" spans="1:19">
      <c r="A500" s="12" t="s">
        <v>1533</v>
      </c>
      <c r="B500" s="10">
        <f>_xll.SNL.Clients.Office.Excel.Functions.SPG(A500,"SP_IPO_DATE")</f>
        <v>39428</v>
      </c>
      <c r="C500" s="5">
        <f>_xll.SNL.Clients.Office.Excel.Functions.SPG(A500, "SP_VOLUME_AVG_WEEKLY_TO_SHARES_OUT", , "1M")</f>
        <v>12.380229644958622</v>
      </c>
      <c r="D500" s="5">
        <f>_xll.SNL.Clients.Office.Excel.Functions.SPG(A500, "SP_VOLUME_AVG_WEEKLY_TO_SHARES_OUT", , "3M")</f>
        <v>9.1719471134990247</v>
      </c>
      <c r="E500" s="5">
        <f>_xll.SNL.Clients.Office.Excel.Functions.SPG(A500, "SP_VOLUME_AVG_DAILY_TO_1YR_AVG_DAILY", , "1M")</f>
        <v>127.09</v>
      </c>
      <c r="F500" s="5">
        <f>_xll.SNL.Clients.Office.Excel.Functions.SPG(A500, "SP_VOLUME_AVG_DAILY_TO_1YR_AVG_DAILY", , "3M")</f>
        <v>94.16</v>
      </c>
      <c r="G500" s="9" t="str">
        <f>_xll.SNL.Clients.Office.Excel.Functions.SPG(A500, "IQ_SECTOR")</f>
        <v>Consumer Discretionary</v>
      </c>
      <c r="H500" s="9" t="str">
        <f>_xll.SNL.Clients.Office.Excel.Functions.SPG(A500, "IQ_INDUSTRY_GROUP")</f>
        <v>Consumer Services</v>
      </c>
      <c r="I500" s="9" t="str">
        <f>_xll.SNL.Clients.Office.Excel.Functions.SPG(A500, "IQ_INDUSTRY")</f>
        <v>Diversified Consumer Services</v>
      </c>
      <c r="J500" s="9" t="str">
        <f>_xll.SNL.Clients.Office.Excel.Functions.SPG(A500, "IQ_PRIMARY_INDUSTRY")</f>
        <v>Education Services</v>
      </c>
      <c r="K500" s="9" t="str">
        <f>_xll.SNL.Clients.Office.Excel.Functions.SPG(A500, "NAICS_CODE", "Primary")</f>
        <v>611 - Educational Services</v>
      </c>
      <c r="L500" s="9" t="str">
        <f>_xll.SNL.Clients.Office.Excel.Functions.SPG(A500, "SP_TOPICTAG")</f>
        <v>Language Learning; Natural Language Processing; Web Development; E-learning; Content Creation</v>
      </c>
      <c r="M500" s="5">
        <f>_xll.SNL.Clients.Office.Excel.Functions.SPG(A500, "SP_PCT_SHARES_OWNED_ALL_INSTITUTIONS")</f>
        <v>113.75</v>
      </c>
      <c r="N500" s="9" t="str">
        <f>_xll.SNL.Clients.Office.Excel.Functions.SPG(A500, "RD_CREDIT_RATING_GLOBAL", "Issuer Credit Rating", "Local Currency LT|0")</f>
        <v/>
      </c>
      <c r="O500" s="9" t="str">
        <f>_xll.SNL.Clients.Office.Excel.Functions.SPG(A500, "RD_CWOL_GLOBAL", "Issuer Credit Rating", "Local Currency LT|0")</f>
        <v/>
      </c>
      <c r="P500" s="9" t="str">
        <f>_xll.SNL.Clients.Office.Excel.Functions.SPG(A500, "RD_RATING_ACTION_GLOBAL", "Issuer Credit Rating", "Local Currency LT|0")</f>
        <v/>
      </c>
      <c r="Q500" s="10" t="str">
        <f>_xll.SNL.Clients.Office.Excel.Functions.SPG(A500, "RD_LAST_REVIEW_DATE_GLOBAL", "Issuer Credit Rating", "Local Currency LT")</f>
        <v/>
      </c>
      <c r="R500" s="10" t="str">
        <f>_xll.SNL.Clients.Office.Excel.Functions.SPG(A500, "RD_CREDIT_RATING_DATE_GLOBAL", "Issuer Credit Rating", "Local Currency LT|0")</f>
        <v/>
      </c>
      <c r="S500" s="10" t="str">
        <f>_xll.SNL.Clients.Office.Excel.Functions.SPG(A500, "RD_CREDIT_WATCH_OUTLOOK_DATE_GLOBAL", "Issuer Credit Rating", "Local Currency LT|0")</f>
        <v/>
      </c>
    </row>
    <row r="501" spans="1:19">
      <c r="A501" s="12" t="s">
        <v>1534</v>
      </c>
      <c r="B501" t="str">
        <f>_xll.SNL.Clients.Office.Excel.Functions.SPG(A501,"SP_IPO_DATE")</f>
        <v/>
      </c>
      <c r="C501" s="5">
        <f>_xll.SNL.Clients.Office.Excel.Functions.SPG(A501, "SP_VOLUME_AVG_WEEKLY_TO_SHARES_OUT", , "1M")</f>
        <v>3.7198945827849337</v>
      </c>
      <c r="D501" s="5">
        <f>_xll.SNL.Clients.Office.Excel.Functions.SPG(A501, "SP_VOLUME_AVG_WEEKLY_TO_SHARES_OUT", , "3M")</f>
        <v>4.7930965343083018</v>
      </c>
      <c r="E501" s="5">
        <f>_xll.SNL.Clients.Office.Excel.Functions.SPG(A501, "SP_VOLUME_AVG_DAILY_TO_1YR_AVG_DAILY", , "1M")</f>
        <v>79.58</v>
      </c>
      <c r="F501" s="5">
        <f>_xll.SNL.Clients.Office.Excel.Functions.SPG(A501, "SP_VOLUME_AVG_DAILY_TO_1YR_AVG_DAILY", , "3M")</f>
        <v>102.54</v>
      </c>
      <c r="G501" s="9" t="str">
        <f>_xll.SNL.Clients.Office.Excel.Functions.SPG(A501, "IQ_SECTOR")</f>
        <v>Consumer Discretionary</v>
      </c>
      <c r="H501" s="9" t="str">
        <f>_xll.SNL.Clients.Office.Excel.Functions.SPG(A501, "IQ_INDUSTRY_GROUP")</f>
        <v>Consumer Durables and Apparel</v>
      </c>
      <c r="I501" s="9" t="str">
        <f>_xll.SNL.Clients.Office.Excel.Functions.SPG(A501, "IQ_INDUSTRY")</f>
        <v>Leisure Products</v>
      </c>
      <c r="J501" s="9" t="str">
        <f>_xll.SNL.Clients.Office.Excel.Functions.SPG(A501, "IQ_PRIMARY_INDUSTRY")</f>
        <v>Leisure Products</v>
      </c>
      <c r="K501" s="9" t="str">
        <f>_xll.SNL.Clients.Office.Excel.Functions.SPG(A501, "NAICS_CODE", "Primary")</f>
        <v>332992 - Small Arms Ammunition Manufacturing</v>
      </c>
      <c r="L501" s="9" t="str">
        <f>_xll.SNL.Clients.Office.Excel.Functions.SPG(A501, "SP_TOPICTAG")</f>
        <v/>
      </c>
      <c r="M501" s="5">
        <f>_xll.SNL.Clients.Office.Excel.Functions.SPG(A501, "SP_PCT_SHARES_OWNED_ALL_INSTITUTIONS")</f>
        <v>63.36</v>
      </c>
      <c r="N501" s="9" t="str">
        <f>_xll.SNL.Clients.Office.Excel.Functions.SPG(A501, "RD_CREDIT_RATING_GLOBAL", "Issuer Credit Rating", "Local Currency LT|0")</f>
        <v/>
      </c>
      <c r="O501" s="9" t="str">
        <f>_xll.SNL.Clients.Office.Excel.Functions.SPG(A501, "RD_CWOL_GLOBAL", "Issuer Credit Rating", "Local Currency LT|0")</f>
        <v/>
      </c>
      <c r="P501" s="9" t="str">
        <f>_xll.SNL.Clients.Office.Excel.Functions.SPG(A501, "RD_RATING_ACTION_GLOBAL", "Issuer Credit Rating", "Local Currency LT|0")</f>
        <v/>
      </c>
      <c r="Q501" s="10" t="str">
        <f>_xll.SNL.Clients.Office.Excel.Functions.SPG(A501, "RD_LAST_REVIEW_DATE_GLOBAL", "Issuer Credit Rating", "Local Currency LT")</f>
        <v/>
      </c>
      <c r="R501" s="10" t="str">
        <f>_xll.SNL.Clients.Office.Excel.Functions.SPG(A501, "RD_CREDIT_RATING_DATE_GLOBAL", "Issuer Credit Rating", "Local Currency LT|0")</f>
        <v/>
      </c>
      <c r="S501" s="10" t="str">
        <f>_xll.SNL.Clients.Office.Excel.Functions.SPG(A501, "RD_CREDIT_WATCH_OUTLOOK_DATE_GLOBAL", "Issuer Credit Rating", "Local Currency LT|0")</f>
        <v/>
      </c>
    </row>
    <row r="502" spans="1:19">
      <c r="A502" s="12" t="s">
        <v>1535</v>
      </c>
      <c r="B502" s="10">
        <f>_xll.SNL.Clients.Office.Excel.Functions.SPG(A502,"SP_IPO_DATE")</f>
        <v>40582</v>
      </c>
      <c r="C502" s="5">
        <f>_xll.SNL.Clients.Office.Excel.Functions.SPG(A502, "SP_VOLUME_AVG_WEEKLY_TO_SHARES_OUT", , "1M")</f>
        <v>2.4505160864234066</v>
      </c>
      <c r="D502" s="5">
        <f>_xll.SNL.Clients.Office.Excel.Functions.SPG(A502, "SP_VOLUME_AVG_WEEKLY_TO_SHARES_OUT", , "3M")</f>
        <v>3.048434706568639</v>
      </c>
      <c r="E502" s="5">
        <f>_xll.SNL.Clients.Office.Excel.Functions.SPG(A502, "SP_VOLUME_AVG_DAILY_TO_1YR_AVG_DAILY", , "1M")</f>
        <v>72.05</v>
      </c>
      <c r="F502" s="5">
        <f>_xll.SNL.Clients.Office.Excel.Functions.SPG(A502, "SP_VOLUME_AVG_DAILY_TO_1YR_AVG_DAILY", , "3M")</f>
        <v>89.63</v>
      </c>
      <c r="G502" s="9" t="str">
        <f>_xll.SNL.Clients.Office.Excel.Functions.SPG(A502, "IQ_SECTOR")</f>
        <v>Real Estate</v>
      </c>
      <c r="H502" s="9" t="str">
        <f>_xll.SNL.Clients.Office.Excel.Functions.SPG(A502, "IQ_INDUSTRY_GROUP")</f>
        <v>Equity Real Estate Investment Trusts (REITs)</v>
      </c>
      <c r="I502" s="9" t="str">
        <f>_xll.SNL.Clients.Office.Excel.Functions.SPG(A502, "IQ_INDUSTRY")</f>
        <v>Hotel and Resort REITs</v>
      </c>
      <c r="J502" s="9" t="str">
        <f>_xll.SNL.Clients.Office.Excel.Functions.SPG(A502, "IQ_PRIMARY_INDUSTRY")</f>
        <v>Hotel and Resort REITs</v>
      </c>
      <c r="K502" s="9" t="str">
        <f>_xll.SNL.Clients.Office.Excel.Functions.SPG(A502, "NAICS_CODE", "Primary")</f>
        <v>531110 - Lessors of Residential Buildings and Dwellings</v>
      </c>
      <c r="L502" s="9" t="str">
        <f>_xll.SNL.Clients.Office.Excel.Functions.SPG(A502, "SP_TOPICTAG")</f>
        <v/>
      </c>
      <c r="M502" s="5">
        <f>_xll.SNL.Clients.Office.Excel.Functions.SPG(A502, "SP_PCT_SHARES_OWNED_ALL_INSTITUTIONS")</f>
        <v>86.61</v>
      </c>
      <c r="N502" s="9" t="str">
        <f>_xll.SNL.Clients.Office.Excel.Functions.SPG(A502, "RD_CREDIT_RATING_GLOBAL", "Issuer Credit Rating", "Local Currency LT|0")</f>
        <v/>
      </c>
      <c r="O502" s="9" t="str">
        <f>_xll.SNL.Clients.Office.Excel.Functions.SPG(A502, "RD_CWOL_GLOBAL", "Issuer Credit Rating", "Local Currency LT|0")</f>
        <v/>
      </c>
      <c r="P502" s="9" t="str">
        <f>_xll.SNL.Clients.Office.Excel.Functions.SPG(A502, "RD_RATING_ACTION_GLOBAL", "Issuer Credit Rating", "Local Currency LT|0")</f>
        <v/>
      </c>
      <c r="Q502" s="10" t="str">
        <f>_xll.SNL.Clients.Office.Excel.Functions.SPG(A502, "RD_LAST_REVIEW_DATE_GLOBAL", "Issuer Credit Rating", "Local Currency LT")</f>
        <v/>
      </c>
      <c r="R502" s="10" t="str">
        <f>_xll.SNL.Clients.Office.Excel.Functions.SPG(A502, "RD_CREDIT_RATING_DATE_GLOBAL", "Issuer Credit Rating", "Local Currency LT|0")</f>
        <v/>
      </c>
      <c r="S502" s="10" t="str">
        <f>_xll.SNL.Clients.Office.Excel.Functions.SPG(A502, "RD_CREDIT_WATCH_OUTLOOK_DATE_GLOBAL", "Issuer Credit Rating", "Local Currency LT|0")</f>
        <v/>
      </c>
    </row>
    <row r="503" spans="1:19">
      <c r="A503" s="12" t="s">
        <v>1536</v>
      </c>
      <c r="B503" s="10">
        <f>_xll.SNL.Clients.Office.Excel.Functions.SPG(A503,"SP_IPO_DATE")</f>
        <v>44271</v>
      </c>
      <c r="C503" s="5">
        <f>_xll.SNL.Clients.Office.Excel.Functions.SPG(A503, "SP_VOLUME_AVG_WEEKLY_TO_SHARES_OUT", , "1M")</f>
        <v>8.210870768302005</v>
      </c>
      <c r="D503" s="5">
        <f>_xll.SNL.Clients.Office.Excel.Functions.SPG(A503, "SP_VOLUME_AVG_WEEKLY_TO_SHARES_OUT", , "3M")</f>
        <v>7.5591042615590336</v>
      </c>
      <c r="E503" s="5">
        <f>_xll.SNL.Clients.Office.Excel.Functions.SPG(A503, "SP_VOLUME_AVG_DAILY_TO_1YR_AVG_DAILY", , "1M")</f>
        <v>121.78</v>
      </c>
      <c r="F503" s="5">
        <f>_xll.SNL.Clients.Office.Excel.Functions.SPG(A503, "SP_VOLUME_AVG_DAILY_TO_1YR_AVG_DAILY", , "3M")</f>
        <v>112.12</v>
      </c>
      <c r="G503" s="9" t="str">
        <f>_xll.SNL.Clients.Office.Excel.Functions.SPG(A503, "IQ_SECTOR")</f>
        <v>Industrials</v>
      </c>
      <c r="H503" s="9" t="str">
        <f>_xll.SNL.Clients.Office.Excel.Functions.SPG(A503, "IQ_INDUSTRY_GROUP")</f>
        <v>Transportation</v>
      </c>
      <c r="I503" s="9" t="str">
        <f>_xll.SNL.Clients.Office.Excel.Functions.SPG(A503, "IQ_INDUSTRY")</f>
        <v>Passenger Airlines</v>
      </c>
      <c r="J503" s="9" t="str">
        <f>_xll.SNL.Clients.Office.Excel.Functions.SPG(A503, "IQ_PRIMARY_INDUSTRY")</f>
        <v>Passenger Airlines</v>
      </c>
      <c r="K503" s="9" t="str">
        <f>_xll.SNL.Clients.Office.Excel.Functions.SPG(A503, "NAICS_CODE", "Primary")</f>
        <v>481111 - Scheduled Passenger Air Transportation</v>
      </c>
      <c r="L503" s="9" t="str">
        <f>_xll.SNL.Clients.Office.Excel.Functions.SPG(A503, "SP_TOPICTAG")</f>
        <v>Adventure Travel; Business Travel; Fleet Management; Tourism; Passenger Aircraft Manufacturing</v>
      </c>
      <c r="M503" s="5">
        <f>_xll.SNL.Clients.Office.Excel.Functions.SPG(A503, "SP_PCT_SHARES_OWNED_ALL_INSTITUTIONS")</f>
        <v>100.12</v>
      </c>
      <c r="N503" s="9" t="str">
        <f>_xll.SNL.Clients.Office.Excel.Functions.SPG(A503, "RD_CREDIT_RATING_GLOBAL", "Issuer Credit Rating", "Local Currency LT|0")</f>
        <v/>
      </c>
      <c r="O503" s="9" t="str">
        <f>_xll.SNL.Clients.Office.Excel.Functions.SPG(A503, "RD_CWOL_GLOBAL", "Issuer Credit Rating", "Local Currency LT|0")</f>
        <v/>
      </c>
      <c r="P503" s="9" t="str">
        <f>_xll.SNL.Clients.Office.Excel.Functions.SPG(A503, "RD_RATING_ACTION_GLOBAL", "Issuer Credit Rating", "Local Currency LT|0")</f>
        <v/>
      </c>
      <c r="Q503" s="10" t="str">
        <f>_xll.SNL.Clients.Office.Excel.Functions.SPG(A503, "RD_LAST_REVIEW_DATE_GLOBAL", "Issuer Credit Rating", "Local Currency LT")</f>
        <v/>
      </c>
      <c r="R503" s="10" t="str">
        <f>_xll.SNL.Clients.Office.Excel.Functions.SPG(A503, "RD_CREDIT_RATING_DATE_GLOBAL", "Issuer Credit Rating", "Local Currency LT|0")</f>
        <v/>
      </c>
      <c r="S503" s="10" t="str">
        <f>_xll.SNL.Clients.Office.Excel.Functions.SPG(A503, "RD_CREDIT_WATCH_OUTLOOK_DATE_GLOBAL", "Issuer Credit Rating", "Local Currency LT|0")</f>
        <v/>
      </c>
    </row>
    <row r="504" spans="1:19">
      <c r="A504" s="12" t="s">
        <v>1537</v>
      </c>
      <c r="B504" s="10">
        <f>_xll.SNL.Clients.Office.Excel.Functions.SPG(A504,"SP_IPO_DATE")</f>
        <v>40744</v>
      </c>
      <c r="C504" s="5">
        <f>_xll.SNL.Clients.Office.Excel.Functions.SPG(A504, "SP_VOLUME_AVG_WEEKLY_TO_SHARES_OUT", , "1M")</f>
        <v>5.5363393355698873</v>
      </c>
      <c r="D504" s="5">
        <f>_xll.SNL.Clients.Office.Excel.Functions.SPG(A504, "SP_VOLUME_AVG_WEEKLY_TO_SHARES_OUT", , "3M")</f>
        <v>5.8006917245893908</v>
      </c>
      <c r="E504" s="5">
        <f>_xll.SNL.Clients.Office.Excel.Functions.SPG(A504, "SP_VOLUME_AVG_DAILY_TO_1YR_AVG_DAILY", , "1M")</f>
        <v>103.62</v>
      </c>
      <c r="F504" s="5">
        <f>_xll.SNL.Clients.Office.Excel.Functions.SPG(A504, "SP_VOLUME_AVG_DAILY_TO_1YR_AVG_DAILY", , "3M")</f>
        <v>108.57</v>
      </c>
      <c r="G504" s="9" t="str">
        <f>_xll.SNL.Clients.Office.Excel.Functions.SPG(A504, "IQ_SECTOR")</f>
        <v>Materials</v>
      </c>
      <c r="H504" s="9" t="str">
        <f>_xll.SNL.Clients.Office.Excel.Functions.SPG(A504, "IQ_INDUSTRY_GROUP")</f>
        <v>Materials</v>
      </c>
      <c r="I504" s="9" t="str">
        <f>_xll.SNL.Clients.Office.Excel.Functions.SPG(A504, "IQ_INDUSTRY")</f>
        <v>Metals and Mining</v>
      </c>
      <c r="J504" s="9" t="str">
        <f>_xll.SNL.Clients.Office.Excel.Functions.SPG(A504, "IQ_PRIMARY_INDUSTRY")</f>
        <v>Steel</v>
      </c>
      <c r="K504" s="9" t="str">
        <f>_xll.SNL.Clients.Office.Excel.Functions.SPG(A504, "NAICS_CODE", "Primary")</f>
        <v>21211 - Coal Mining</v>
      </c>
      <c r="L504" s="9" t="str">
        <f>_xll.SNL.Clients.Office.Excel.Functions.SPG(A504, "SP_TOPICTAG")</f>
        <v>Environmental Engineering; Marine Transportation; Disposal and Recycling; CleanTech; ClimateTech</v>
      </c>
      <c r="M504" s="5">
        <f>_xll.SNL.Clients.Office.Excel.Functions.SPG(A504, "SP_PCT_SHARES_OWNED_ALL_INSTITUTIONS")</f>
        <v>94.01</v>
      </c>
      <c r="N504" s="9" t="str">
        <f>_xll.SNL.Clients.Office.Excel.Functions.SPG(A504, "RD_CREDIT_RATING_GLOBAL", "Issuer Credit Rating", "Local Currency LT|0")</f>
        <v>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(02/08/2017)</v>
      </c>
      <c r="Q504" s="10">
        <f>_xll.SNL.Clients.Office.Excel.Functions.SPG(A504, "RD_LAST_REVIEW_DATE_GLOBAL", "Issuer Credit Rating", "Local Currency LT")</f>
        <v>45343</v>
      </c>
      <c r="R504" s="10">
        <f>_xll.SNL.Clients.Office.Excel.Functions.SPG(A504, "RD_CREDIT_RATING_DATE_GLOBAL", "Issuer Credit Rating", "Local Currency LT|0")</f>
        <v>42774</v>
      </c>
      <c r="S504" s="10">
        <f>_xll.SNL.Clients.Office.Excel.Functions.SPG(A504, "RD_CREDIT_WATCH_OUTLOOK_DATE_GLOBAL", "Issuer Credit Rating", "Local Currency LT|0")</f>
        <v>42774</v>
      </c>
    </row>
    <row r="505" spans="1:19">
      <c r="A505" s="12" t="s">
        <v>1538</v>
      </c>
      <c r="B505" s="10">
        <f>_xll.SNL.Clients.Office.Excel.Functions.SPG(A505,"SP_IPO_DATE")</f>
        <v>42220</v>
      </c>
      <c r="C505" s="5">
        <f>_xll.SNL.Clients.Office.Excel.Functions.SPG(A505, "SP_VOLUME_AVG_WEEKLY_TO_SHARES_OUT", , "1M")</f>
        <v>24.620792454679254</v>
      </c>
      <c r="D505" s="5">
        <f>_xll.SNL.Clients.Office.Excel.Functions.SPG(A505, "SP_VOLUME_AVG_WEEKLY_TO_SHARES_OUT", , "3M")</f>
        <v>21.996757243336159</v>
      </c>
      <c r="E505" s="5">
        <f>_xll.SNL.Clients.Office.Excel.Functions.SPG(A505, "SP_VOLUME_AVG_DAILY_TO_1YR_AVG_DAILY", , "1M")</f>
        <v>98.58</v>
      </c>
      <c r="F505" s="5">
        <f>_xll.SNL.Clients.Office.Excel.Functions.SPG(A505, "SP_VOLUME_AVG_DAILY_TO_1YR_AVG_DAILY", , "3M")</f>
        <v>88.07</v>
      </c>
      <c r="G505" s="9" t="str">
        <f>_xll.SNL.Clients.Office.Excel.Functions.SPG(A505, "IQ_SECTOR")</f>
        <v>Industrials</v>
      </c>
      <c r="H505" s="9" t="str">
        <f>_xll.SNL.Clients.Office.Excel.Functions.SPG(A505, "IQ_INDUSTRY_GROUP")</f>
        <v>Capital Goods</v>
      </c>
      <c r="I505" s="9" t="str">
        <f>_xll.SNL.Clients.Office.Excel.Functions.SPG(A505, "IQ_INDUSTRY")</f>
        <v>Electrical Equipment</v>
      </c>
      <c r="J505" s="9" t="str">
        <f>_xll.SNL.Clients.Office.Excel.Functions.SPG(A505, "IQ_PRIMARY_INDUSTRY")</f>
        <v>Electrical Components and Equipment</v>
      </c>
      <c r="K505" s="9" t="str">
        <f>_xll.SNL.Clients.Office.Excel.Functions.SPG(A505, "NAICS_CODE", "Primary")</f>
        <v>335 - Electrical Equipment, Appliance, and Component Manufacturing</v>
      </c>
      <c r="L505" s="9" t="str">
        <f>_xll.SNL.Clients.Office.Excel.Functions.SPG(A505, "SP_TOPICTAG")</f>
        <v>Clean Energy; Energy Efficiency; Energy Management; Energy Storage; CleanTech; Smart Energy; Residential Solar</v>
      </c>
      <c r="M505" s="5">
        <f>_xll.SNL.Clients.Office.Excel.Functions.SPG(A505, "SP_PCT_SHARES_OWNED_ALL_INSTITUTIONS")</f>
        <v>107.92</v>
      </c>
      <c r="N505" s="9" t="str">
        <f>_xll.SNL.Clients.Office.Excel.Functions.SPG(A505, "RD_CREDIT_RATING_GLOBAL", "Issuer Credit Rating", "Local Currency LT|0")</f>
        <v/>
      </c>
      <c r="O505" s="9" t="str">
        <f>_xll.SNL.Clients.Office.Excel.Functions.SPG(A505, "RD_CWOL_GLOBAL", "Issuer Credit Rating", "Local Currency LT|0")</f>
        <v/>
      </c>
      <c r="P505" s="9" t="str">
        <f>_xll.SNL.Clients.Office.Excel.Functions.SPG(A505, "RD_RATING_ACTION_GLOBAL", "Issuer Credit Rating", "Local Currency LT|0")</f>
        <v/>
      </c>
      <c r="Q505" s="10" t="str">
        <f>_xll.SNL.Clients.Office.Excel.Functions.SPG(A505, "RD_LAST_REVIEW_DATE_GLOBAL", "Issuer Credit Rating", "Local Currency LT")</f>
        <v/>
      </c>
      <c r="R505" s="10" t="str">
        <f>_xll.SNL.Clients.Office.Excel.Functions.SPG(A505, "RD_CREDIT_RATING_DATE_GLOBAL", "Issuer Credit Rating", "Local Currency LT|0")</f>
        <v/>
      </c>
      <c r="S505" s="10" t="str">
        <f>_xll.SNL.Clients.Office.Excel.Functions.SPG(A505, "RD_CREDIT_WATCH_OUTLOOK_DATE_GLOBAL", "Issuer Credit Rating", "Local Currency LT|0")</f>
        <v/>
      </c>
    </row>
    <row r="506" spans="1:19">
      <c r="A506" s="12" t="s">
        <v>1539</v>
      </c>
      <c r="B506" s="10">
        <f>_xll.SNL.Clients.Office.Excel.Functions.SPG(A506,"SP_IPO_DATE")</f>
        <v>38280</v>
      </c>
      <c r="C506" s="5">
        <f>_xll.SNL.Clients.Office.Excel.Functions.SPG(A506, "SP_VOLUME_AVG_WEEKLY_TO_SHARES_OUT", , "1M")</f>
        <v>5.2370798659866011</v>
      </c>
      <c r="D506" s="5">
        <f>_xll.SNL.Clients.Office.Excel.Functions.SPG(A506, "SP_VOLUME_AVG_WEEKLY_TO_SHARES_OUT", , "3M")</f>
        <v>6.8192135275561654</v>
      </c>
      <c r="E506" s="5">
        <f>_xll.SNL.Clients.Office.Excel.Functions.SPG(A506, "SP_VOLUME_AVG_DAILY_TO_1YR_AVG_DAILY", , "1M")</f>
        <v>94.69</v>
      </c>
      <c r="F506" s="5">
        <f>_xll.SNL.Clients.Office.Excel.Functions.SPG(A506, "SP_VOLUME_AVG_DAILY_TO_1YR_AVG_DAILY", , "3M")</f>
        <v>123.3</v>
      </c>
      <c r="G506" s="9" t="str">
        <f>_xll.SNL.Clients.Office.Excel.Functions.SPG(A506, "IQ_SECTOR")</f>
        <v>Real Estate</v>
      </c>
      <c r="H506" s="9" t="str">
        <f>_xll.SNL.Clients.Office.Excel.Functions.SPG(A506, "IQ_INDUSTRY_GROUP")</f>
        <v>Equity Real Estate Investment Trusts (REITs)</v>
      </c>
      <c r="I506" s="9" t="str">
        <f>_xll.SNL.Clients.Office.Excel.Functions.SPG(A506, "IQ_INDUSTRY")</f>
        <v>Hotel and Resort REITs</v>
      </c>
      <c r="J506" s="9" t="str">
        <f>_xll.SNL.Clients.Office.Excel.Functions.SPG(A506, "IQ_PRIMARY_INDUSTRY")</f>
        <v>Hotel and Resort REITs</v>
      </c>
      <c r="K506" s="9" t="str">
        <f>_xll.SNL.Clients.Office.Excel.Functions.SPG(A506, "NAICS_CODE", "Primary")</f>
        <v>531110 - Lessors of Residential Buildings and Dwellings</v>
      </c>
      <c r="L506" s="9" t="str">
        <f>_xll.SNL.Clients.Office.Excel.Functions.SPG(A506, "SP_TOPICTAG")</f>
        <v/>
      </c>
      <c r="M506" s="5">
        <f>_xll.SNL.Clients.Office.Excel.Functions.SPG(A506, "SP_PCT_SHARES_OWNED_ALL_INSTITUTIONS")</f>
        <v>104.93</v>
      </c>
      <c r="N506" s="9" t="str">
        <f>_xll.SNL.Clients.Office.Excel.Functions.SPG(A506, "RD_CREDIT_RATING_GLOBAL", "Issuer Credit Rating", "Local Currency LT|0")</f>
        <v>NR</v>
      </c>
      <c r="O506" s="9" t="str">
        <f>_xll.SNL.Clients.Office.Excel.Functions.SPG(A506, "RD_CWOL_GLOBAL", "Issuer Credit Rating", "Local Currency LT|0")</f>
        <v>NR</v>
      </c>
      <c r="P506" s="9" t="str">
        <f>_xll.SNL.Clients.Office.Excel.Functions.SPG(A506, "RD_RATING_ACTION_GLOBAL", "Issuer Credit Rating", "Local Currency LT|0")</f>
        <v>Not Rated | CreditWatch/Outlook (09/11/2000)</v>
      </c>
      <c r="Q506" s="10" t="str">
        <f>_xll.SNL.Clients.Office.Excel.Functions.SPG(A506, "RD_LAST_REVIEW_DATE_GLOBAL", "Issuer Credit Rating", "Local Currency LT")</f>
        <v/>
      </c>
      <c r="R506" s="10">
        <f>_xll.SNL.Clients.Office.Excel.Functions.SPG(A506, "RD_CREDIT_RATING_DATE_GLOBAL", "Issuer Credit Rating", "Local Currency LT|0")</f>
        <v>36780</v>
      </c>
      <c r="S506" s="10">
        <f>_xll.SNL.Clients.Office.Excel.Functions.SPG(A506, "RD_CREDIT_WATCH_OUTLOOK_DATE_GLOBAL", "Issuer Credit Rating", "Local Currency LT|0")</f>
        <v>36780</v>
      </c>
    </row>
    <row r="507" spans="1:19">
      <c r="A507" s="12" t="s">
        <v>1540</v>
      </c>
      <c r="B507" s="10">
        <f>_xll.SNL.Clients.Office.Excel.Functions.SPG(A507,"SP_IPO_DATE")</f>
        <v>41029</v>
      </c>
      <c r="C507" s="5">
        <f>_xll.SNL.Clients.Office.Excel.Functions.SPG(A507, "SP_VOLUME_AVG_WEEKLY_TO_SHARES_OUT", , "1M")</f>
        <v>3.1237316448586796</v>
      </c>
      <c r="D507" s="5">
        <f>_xll.SNL.Clients.Office.Excel.Functions.SPG(A507, "SP_VOLUME_AVG_WEEKLY_TO_SHARES_OUT", , "3M")</f>
        <v>3.1655043117679869</v>
      </c>
      <c r="E507" s="5">
        <f>_xll.SNL.Clients.Office.Excel.Functions.SPG(A507, "SP_VOLUME_AVG_DAILY_TO_1YR_AVG_DAILY", , "1M")</f>
        <v>78.150000000000006</v>
      </c>
      <c r="F507" s="5">
        <f>_xll.SNL.Clients.Office.Excel.Functions.SPG(A507, "SP_VOLUME_AVG_DAILY_TO_1YR_AVG_DAILY", , "3M")</f>
        <v>79.2</v>
      </c>
      <c r="G507" s="9" t="str">
        <f>_xll.SNL.Clients.Office.Excel.Functions.SPG(A507, "IQ_SECTOR")</f>
        <v>Health Care</v>
      </c>
      <c r="H507" s="9" t="str">
        <f>_xll.SNL.Clients.Office.Excel.Functions.SPG(A507, "IQ_INDUSTRY_GROUP")</f>
        <v>Pharmaceuticals, Biotechnology and Life Sciences</v>
      </c>
      <c r="I507" s="9" t="str">
        <f>_xll.SNL.Clients.Office.Excel.Functions.SPG(A507, "IQ_INDUSTRY")</f>
        <v>Pharmaceuticals</v>
      </c>
      <c r="J507" s="9" t="str">
        <f>_xll.SNL.Clients.Office.Excel.Functions.SPG(A507, "IQ_PRIMARY_INDUSTRY")</f>
        <v>Pharmaceuticals</v>
      </c>
      <c r="K507" s="9" t="str">
        <f>_xll.SNL.Clients.Office.Excel.Functions.SPG(A507, "NAICS_CODE", "Primary")</f>
        <v>325412 - Pharmaceutical Preparation Manufacturing</v>
      </c>
      <c r="L507" s="9" t="str">
        <f>_xll.SNL.Clients.Office.Excel.Functions.SPG(A507, "SP_TOPICTAG")</f>
        <v>Neuroscience; Central Nervous System; Neurology; Psychiatry</v>
      </c>
      <c r="M507" s="5">
        <f>_xll.SNL.Clients.Office.Excel.Functions.SPG(A507, "SP_PCT_SHARES_OWNED_ALL_INSTITUTIONS")</f>
        <v>100.73</v>
      </c>
      <c r="N507" s="9" t="str">
        <f>_xll.SNL.Clients.Office.Excel.Functions.SPG(A507, "RD_CREDIT_RATING_GLOBAL", "Issuer Credit Rating", "Local Currency LT|0")</f>
        <v/>
      </c>
      <c r="O507" s="9" t="str">
        <f>_xll.SNL.Clients.Office.Excel.Functions.SPG(A507, "RD_CWOL_GLOBAL", "Issuer Credit Rating", "Local Currency LT|0")</f>
        <v/>
      </c>
      <c r="P507" s="9" t="str">
        <f>_xll.SNL.Clients.Office.Excel.Functions.SPG(A507, "RD_RATING_ACTION_GLOBAL", "Issuer Credit Rating", "Local Currency LT|0")</f>
        <v/>
      </c>
      <c r="Q507" s="10" t="str">
        <f>_xll.SNL.Clients.Office.Excel.Functions.SPG(A507, "RD_LAST_REVIEW_DATE_GLOBAL", "Issuer Credit Rating", "Local Currency LT")</f>
        <v/>
      </c>
      <c r="R507" s="10" t="str">
        <f>_xll.SNL.Clients.Office.Excel.Functions.SPG(A507, "RD_CREDIT_RATING_DATE_GLOBAL", "Issuer Credit Rating", "Local Currency LT|0")</f>
        <v/>
      </c>
      <c r="S507" s="10" t="str">
        <f>_xll.SNL.Clients.Office.Excel.Functions.SPG(A507, "RD_CREDIT_WATCH_OUTLOOK_DATE_GLOBAL", "Issuer Credit Rating", "Local Currency LT|0")</f>
        <v/>
      </c>
    </row>
    <row r="508" spans="1:19">
      <c r="A508" s="12" t="s">
        <v>1541</v>
      </c>
      <c r="B508" t="str">
        <f>_xll.SNL.Clients.Office.Excel.Functions.SPG(A508,"SP_IPO_DATE")</f>
        <v/>
      </c>
      <c r="C508" s="5">
        <f>_xll.SNL.Clients.Office.Excel.Functions.SPG(A508, "SP_VOLUME_AVG_WEEKLY_TO_SHARES_OUT", , "1M")</f>
        <v>2.8725608388907053</v>
      </c>
      <c r="D508" s="5">
        <f>_xll.SNL.Clients.Office.Excel.Functions.SPG(A508, "SP_VOLUME_AVG_WEEKLY_TO_SHARES_OUT", , "3M")</f>
        <v>3.8471096163359384</v>
      </c>
      <c r="E508" s="5">
        <f>_xll.SNL.Clients.Office.Excel.Functions.SPG(A508, "SP_VOLUME_AVG_DAILY_TO_1YR_AVG_DAILY", , "1M")</f>
        <v>72.86</v>
      </c>
      <c r="F508" s="5">
        <f>_xll.SNL.Clients.Office.Excel.Functions.SPG(A508, "SP_VOLUME_AVG_DAILY_TO_1YR_AVG_DAILY", , "3M")</f>
        <v>97.58</v>
      </c>
      <c r="G508" s="9" t="str">
        <f>_xll.SNL.Clients.Office.Excel.Functions.SPG(A508, "IQ_SECTOR")</f>
        <v>Materials</v>
      </c>
      <c r="H508" s="9" t="str">
        <f>_xll.SNL.Clients.Office.Excel.Functions.SPG(A508, "IQ_INDUSTRY_GROUP")</f>
        <v>Materials</v>
      </c>
      <c r="I508" s="9" t="str">
        <f>_xll.SNL.Clients.Office.Excel.Functions.SPG(A508, "IQ_INDUSTRY")</f>
        <v>Paper and Forest Products</v>
      </c>
      <c r="J508" s="9" t="str">
        <f>_xll.SNL.Clients.Office.Excel.Functions.SPG(A508, "IQ_PRIMARY_INDUSTRY")</f>
        <v>Paper Products</v>
      </c>
      <c r="K508" s="9" t="str">
        <f>_xll.SNL.Clients.Office.Excel.Functions.SPG(A508, "NAICS_CODE", "Primary")</f>
        <v>322120 - Paper Mills</v>
      </c>
      <c r="L508" s="9" t="str">
        <f>_xll.SNL.Clients.Office.Excel.Functions.SPG(A508, "SP_TOPICTAG")</f>
        <v/>
      </c>
      <c r="M508" s="5">
        <f>_xll.SNL.Clients.Office.Excel.Functions.SPG(A508, "SP_PCT_SHARES_OWNED_ALL_INSTITUTIONS")</f>
        <v>80.739999999999995</v>
      </c>
      <c r="N508" s="9" t="str">
        <f>_xll.SNL.Clients.Office.Excel.Functions.SPG(A508, "RD_CREDIT_RATING_GLOBAL", "Issuer Credit Rating", "Local Currency LT|0")</f>
        <v>NR</v>
      </c>
      <c r="O508" s="9" t="str">
        <f>_xll.SNL.Clients.Office.Excel.Functions.SPG(A508, "RD_CWOL_GLOBAL", "Issuer Credit Rating", "Local Currency LT|0")</f>
        <v>NR</v>
      </c>
      <c r="P508" s="9" t="str">
        <f>_xll.SNL.Clients.Office.Excel.Functions.SPG(A508, "RD_RATING_ACTION_GLOBAL", "Issuer Credit Rating", "Local Currency LT|0")</f>
        <v>Not Rated | CreditWatch/Outlook (09/05/2024)</v>
      </c>
      <c r="Q508" s="10">
        <f>_xll.SNL.Clients.Office.Excel.Functions.SPG(A508, "RD_LAST_REVIEW_DATE_GLOBAL", "Issuer Credit Rating", "Local Currency LT")</f>
        <v>45540</v>
      </c>
      <c r="R508" s="10">
        <f>_xll.SNL.Clients.Office.Excel.Functions.SPG(A508, "RD_CREDIT_RATING_DATE_GLOBAL", "Issuer Credit Rating", "Local Currency LT|0")</f>
        <v>45540</v>
      </c>
      <c r="S508" s="10">
        <f>_xll.SNL.Clients.Office.Excel.Functions.SPG(A508, "RD_CREDIT_WATCH_OUTLOOK_DATE_GLOBAL", "Issuer Credit Rating", "Local Currency LT|0")</f>
        <v>45540</v>
      </c>
    </row>
    <row r="509" spans="1:19">
      <c r="A509" s="12" t="s">
        <v>1542</v>
      </c>
      <c r="B509" t="str">
        <f>_xll.SNL.Clients.Office.Excel.Functions.SPG(A509,"SP_IPO_DATE")</f>
        <v/>
      </c>
      <c r="C509" s="5">
        <f>_xll.SNL.Clients.Office.Excel.Functions.SPG(A509, "SP_VOLUME_AVG_WEEKLY_TO_SHARES_OUT", , "1M")</f>
        <v>4.7022627699166692</v>
      </c>
      <c r="D509" s="5">
        <f>_xll.SNL.Clients.Office.Excel.Functions.SPG(A509, "SP_VOLUME_AVG_WEEKLY_TO_SHARES_OUT", , "3M")</f>
        <v>4.8439010345448725</v>
      </c>
      <c r="E509" s="5">
        <f>_xll.SNL.Clients.Office.Excel.Functions.SPG(A509, "SP_VOLUME_AVG_DAILY_TO_1YR_AVG_DAILY", , "1M")</f>
        <v>85.83</v>
      </c>
      <c r="F509" s="5">
        <f>_xll.SNL.Clients.Office.Excel.Functions.SPG(A509, "SP_VOLUME_AVG_DAILY_TO_1YR_AVG_DAILY", , "3M")</f>
        <v>88.42</v>
      </c>
      <c r="G509" s="9" t="str">
        <f>_xll.SNL.Clients.Office.Excel.Functions.SPG(A509, "IQ_SECTOR")</f>
        <v>Energy</v>
      </c>
      <c r="H509" s="9" t="str">
        <f>_xll.SNL.Clients.Office.Excel.Functions.SPG(A509, "IQ_INDUSTRY_GROUP")</f>
        <v>Energy</v>
      </c>
      <c r="I509" s="9" t="str">
        <f>_xll.SNL.Clients.Office.Excel.Functions.SPG(A509, "IQ_INDUSTRY")</f>
        <v>Oil, Gas and Consumable Fuels</v>
      </c>
      <c r="J509" s="9" t="str">
        <f>_xll.SNL.Clients.Office.Excel.Functions.SPG(A509, "IQ_PRIMARY_INDUSTRY")</f>
        <v>Oil and Gas Exploration and Production</v>
      </c>
      <c r="K509" s="9" t="str">
        <f>_xll.SNL.Clients.Office.Excel.Functions.SPG(A509, "NAICS_CODE", "Primary")</f>
        <v>2111 - Oil and Gas Extraction</v>
      </c>
      <c r="L509" s="9" t="str">
        <f>_xll.SNL.Clients.Office.Excel.Functions.SPG(A509, "SP_TOPICTAG")</f>
        <v/>
      </c>
      <c r="M509" s="5">
        <f>_xll.SNL.Clients.Office.Excel.Functions.SPG(A509, "SP_PCT_SHARES_OWNED_ALL_INSTITUTIONS")</f>
        <v>71.16</v>
      </c>
      <c r="N509" s="9" t="str">
        <f>_xll.SNL.Clients.Office.Excel.Functions.SPG(A509, "RD_CREDIT_RATING_GLOBAL", "Issuer Credit Rating", "Local Currency LT|0")</f>
        <v>B</v>
      </c>
      <c r="O509" s="9" t="str">
        <f>_xll.SNL.Clients.Office.Excel.Functions.SPG(A509, "RD_CWOL_GLOBAL", "Issuer Credit Rating", "Local Currency LT|0")</f>
        <v>Stable</v>
      </c>
      <c r="P509" s="9" t="str">
        <f>_xll.SNL.Clients.Office.Excel.Functions.SPG(A509, "RD_RATING_ACTION_GLOBAL", "Issuer Credit Rating", "Local Currency LT|0")</f>
        <v>Upgrade | CreditWatch/Outlook (02/13/2023)</v>
      </c>
      <c r="Q509" s="10">
        <f>_xll.SNL.Clients.Office.Excel.Functions.SPG(A509, "RD_LAST_REVIEW_DATE_GLOBAL", "Issuer Credit Rating", "Local Currency LT")</f>
        <v>45618</v>
      </c>
      <c r="R509" s="10">
        <f>_xll.SNL.Clients.Office.Excel.Functions.SPG(A509, "RD_CREDIT_RATING_DATE_GLOBAL", "Issuer Credit Rating", "Local Currency LT|0")</f>
        <v>44970</v>
      </c>
      <c r="S509" s="10">
        <f>_xll.SNL.Clients.Office.Excel.Functions.SPG(A509, "RD_CREDIT_WATCH_OUTLOOK_DATE_GLOBAL", "Issuer Credit Rating", "Local Currency LT|0")</f>
        <v>44970</v>
      </c>
    </row>
    <row r="510" spans="1:19">
      <c r="A510" s="12" t="s">
        <v>1543</v>
      </c>
      <c r="B510" s="10">
        <f>_xll.SNL.Clients.Office.Excel.Functions.SPG(A510,"SP_IPO_DATE")</f>
        <v>41591</v>
      </c>
      <c r="C510" s="5">
        <f>_xll.SNL.Clients.Office.Excel.Functions.SPG(A510, "SP_VOLUME_AVG_WEEKLY_TO_SHARES_OUT", , "1M")</f>
        <v>6.9251129880290394</v>
      </c>
      <c r="D510" s="5">
        <f>_xll.SNL.Clients.Office.Excel.Functions.SPG(A510, "SP_VOLUME_AVG_WEEKLY_TO_SHARES_OUT", , "3M")</f>
        <v>9.0353401493795822</v>
      </c>
      <c r="E510" s="5">
        <f>_xll.SNL.Clients.Office.Excel.Functions.SPG(A510, "SP_VOLUME_AVG_DAILY_TO_1YR_AVG_DAILY", , "1M")</f>
        <v>60.09</v>
      </c>
      <c r="F510" s="5">
        <f>_xll.SNL.Clients.Office.Excel.Functions.SPG(A510, "SP_VOLUME_AVG_DAILY_TO_1YR_AVG_DAILY", , "3M")</f>
        <v>78.400000000000006</v>
      </c>
      <c r="G510" s="9" t="str">
        <f>_xll.SNL.Clients.Office.Excel.Functions.SPG(A510, "IQ_SECTOR")</f>
        <v>Health Care</v>
      </c>
      <c r="H510" s="9" t="str">
        <f>_xll.SNL.Clients.Office.Excel.Functions.SPG(A510, "IQ_INDUSTRY_GROUP")</f>
        <v>Health Care Equipment and Services</v>
      </c>
      <c r="I510" s="9" t="str">
        <f>_xll.SNL.Clients.Office.Excel.Functions.SPG(A510, "IQ_INDUSTRY")</f>
        <v>Health Care Equipment and Supplies</v>
      </c>
      <c r="J510" s="9" t="str">
        <f>_xll.SNL.Clients.Office.Excel.Functions.SPG(A510, "IQ_PRIMARY_INDUSTRY")</f>
        <v>Health Care Equipment</v>
      </c>
      <c r="K510" s="9" t="str">
        <f>_xll.SNL.Clients.Office.Excel.Functions.SPG(A510, "NAICS_CODE", "Primary")</f>
        <v>334510 - Electromedical and Electrotherapeutic Apparatus Manufacturing</v>
      </c>
      <c r="L510" s="9" t="str">
        <f>_xll.SNL.Clients.Office.Excel.Functions.SPG(A510, "SP_TOPICTAG")</f>
        <v>Software Development; Data Integration; Health Diagnostics; MHealth; Diabetes; Artificial Intelligence</v>
      </c>
      <c r="M510" s="5">
        <f>_xll.SNL.Clients.Office.Excel.Functions.SPG(A510, "SP_PCT_SHARES_OWNED_ALL_INSTITUTIONS")</f>
        <v>115.32</v>
      </c>
      <c r="N510" s="9" t="str">
        <f>_xll.SNL.Clients.Office.Excel.Functions.SPG(A510, "RD_CREDIT_RATING_GLOBAL", "Issuer Credit Rating", "Local Currency LT|0")</f>
        <v/>
      </c>
      <c r="O510" s="9" t="str">
        <f>_xll.SNL.Clients.Office.Excel.Functions.SPG(A510, "RD_CWOL_GLOBAL", "Issuer Credit Rating", "Local Currency LT|0")</f>
        <v/>
      </c>
      <c r="P510" s="9" t="str">
        <f>_xll.SNL.Clients.Office.Excel.Functions.SPG(A510, "RD_RATING_ACTION_GLOBAL", "Issuer Credit Rating", "Local Currency LT|0")</f>
        <v/>
      </c>
      <c r="Q510" s="10" t="str">
        <f>_xll.SNL.Clients.Office.Excel.Functions.SPG(A510, "RD_LAST_REVIEW_DATE_GLOBAL", "Issuer Credit Rating", "Local Currency LT")</f>
        <v/>
      </c>
      <c r="R510" s="10" t="str">
        <f>_xll.SNL.Clients.Office.Excel.Functions.SPG(A510, "RD_CREDIT_RATING_DATE_GLOBAL", "Issuer Credit Rating", "Local Currency LT|0")</f>
        <v/>
      </c>
      <c r="S510" s="10" t="str">
        <f>_xll.SNL.Clients.Office.Excel.Functions.SPG(A510, "RD_CREDIT_WATCH_OUTLOOK_DATE_GLOBAL", "Issuer Credit Rating", "Local Currency LT|0")</f>
        <v/>
      </c>
    </row>
    <row r="511" spans="1:19">
      <c r="A511" s="12" t="s">
        <v>1544</v>
      </c>
      <c r="B511" s="10">
        <f>_xll.SNL.Clients.Office.Excel.Functions.SPG(A511,"SP_IPO_DATE")</f>
        <v>34116</v>
      </c>
      <c r="C511" s="5">
        <f>_xll.SNL.Clients.Office.Excel.Functions.SPG(A511, "SP_VOLUME_AVG_WEEKLY_TO_SHARES_OUT", , "1M")</f>
        <v>3.2288731132737629</v>
      </c>
      <c r="D511" s="5">
        <f>_xll.SNL.Clients.Office.Excel.Functions.SPG(A511, "SP_VOLUME_AVG_WEEKLY_TO_SHARES_OUT", , "3M")</f>
        <v>3.2629149806670004</v>
      </c>
      <c r="E511" s="5">
        <f>_xll.SNL.Clients.Office.Excel.Functions.SPG(A511, "SP_VOLUME_AVG_DAILY_TO_1YR_AVG_DAILY", , "1M")</f>
        <v>97.89</v>
      </c>
      <c r="F511" s="5">
        <f>_xll.SNL.Clients.Office.Excel.Functions.SPG(A511, "SP_VOLUME_AVG_DAILY_TO_1YR_AVG_DAILY", , "3M")</f>
        <v>98.92</v>
      </c>
      <c r="G511" s="9" t="str">
        <f>_xll.SNL.Clients.Office.Excel.Functions.SPG(A511, "IQ_SECTOR")</f>
        <v>Real Estate</v>
      </c>
      <c r="H511" s="9" t="str">
        <f>_xll.SNL.Clients.Office.Excel.Functions.SPG(A511, "IQ_INDUSTRY_GROUP")</f>
        <v>Equity Real Estate Investment Trusts (REITs)</v>
      </c>
      <c r="I511" s="9" t="str">
        <f>_xll.SNL.Clients.Office.Excel.Functions.SPG(A511, "IQ_INDUSTRY")</f>
        <v>Retail REITs</v>
      </c>
      <c r="J511" s="9" t="str">
        <f>_xll.SNL.Clients.Office.Excel.Functions.SPG(A511, "IQ_PRIMARY_INDUSTRY")</f>
        <v>Retail REITs</v>
      </c>
      <c r="K511" s="9" t="str">
        <f>_xll.SNL.Clients.Office.Excel.Functions.SPG(A511, "NAICS_CODE", "Primary")</f>
        <v>531110 - Lessors of Residential Buildings and Dwellings</v>
      </c>
      <c r="L511" s="9" t="str">
        <f>_xll.SNL.Clients.Office.Excel.Functions.SPG(A511, "SP_TOPICTAG")</f>
        <v>Lifestyle; Utility Scale Solar</v>
      </c>
      <c r="M511" s="5">
        <f>_xll.SNL.Clients.Office.Excel.Functions.SPG(A511, "SP_PCT_SHARES_OWNED_ALL_INSTITUTIONS")</f>
        <v>87.2</v>
      </c>
      <c r="N511" s="9" t="str">
        <f>_xll.SNL.Clients.Office.Excel.Functions.SPG(A511, "RD_CREDIT_RATING_GLOBAL", "Issuer Credit Rating", "Local Currency LT|0")</f>
        <v>BBB-</v>
      </c>
      <c r="O511" s="9" t="str">
        <f>_xll.SNL.Clients.Office.Excel.Functions.SPG(A511, "RD_CWOL_GLOBAL", "Issuer Credit Rating", "Local Currency LT|0")</f>
        <v>Stable</v>
      </c>
      <c r="P511" s="9" t="str">
        <f>_xll.SNL.Clients.Office.Excel.Functions.SPG(A511, "RD_RATING_ACTION_GLOBAL", "Issuer Credit Rating", "Local Currency LT|0")</f>
        <v>Downgrade | CreditWatch/Outlook (02/19/2021)</v>
      </c>
      <c r="Q511" s="10">
        <f>_xll.SNL.Clients.Office.Excel.Functions.SPG(A511, "RD_LAST_REVIEW_DATE_GLOBAL", "Issuer Credit Rating", "Local Currency LT")</f>
        <v>45427</v>
      </c>
      <c r="R511" s="10">
        <f>_xll.SNL.Clients.Office.Excel.Functions.SPG(A511, "RD_CREDIT_RATING_DATE_GLOBAL", "Issuer Credit Rating", "Local Currency LT|0")</f>
        <v>44246</v>
      </c>
      <c r="S511" s="10">
        <f>_xll.SNL.Clients.Office.Excel.Functions.SPG(A511, "RD_CREDIT_WATCH_OUTLOOK_DATE_GLOBAL", "Issuer Credit Rating", "Local Currency LT|0")</f>
        <v>44246</v>
      </c>
    </row>
    <row r="512" spans="1:19">
      <c r="A512" s="12" t="s">
        <v>1545</v>
      </c>
      <c r="B512" t="str">
        <f>_xll.SNL.Clients.Office.Excel.Functions.SPG(A512,"SP_IPO_DATE")</f>
        <v/>
      </c>
      <c r="C512" s="5">
        <f>_xll.SNL.Clients.Office.Excel.Functions.SPG(A512, "SP_VOLUME_AVG_WEEKLY_TO_SHARES_OUT", , "1M")</f>
        <v>1.7275029668858033</v>
      </c>
      <c r="D512" s="5">
        <f>_xll.SNL.Clients.Office.Excel.Functions.SPG(A512, "SP_VOLUME_AVG_WEEKLY_TO_SHARES_OUT", , "3M")</f>
        <v>1.6860993790107943</v>
      </c>
      <c r="E512" s="5">
        <f>_xll.SNL.Clients.Office.Excel.Functions.SPG(A512, "SP_VOLUME_AVG_DAILY_TO_1YR_AVG_DAILY", , "1M")</f>
        <v>170.41</v>
      </c>
      <c r="F512" s="5">
        <f>_xll.SNL.Clients.Office.Excel.Functions.SPG(A512, "SP_VOLUME_AVG_DAILY_TO_1YR_AVG_DAILY", , "3M")</f>
        <v>166.32</v>
      </c>
      <c r="G512" s="9" t="str">
        <f>_xll.SNL.Clients.Office.Excel.Functions.SPG(A512, "IQ_SECTOR")</f>
        <v>Communication Services</v>
      </c>
      <c r="H512" s="9" t="str">
        <f>_xll.SNL.Clients.Office.Excel.Functions.SPG(A512, "IQ_INDUSTRY_GROUP")</f>
        <v>Media and Entertainment</v>
      </c>
      <c r="I512" s="9" t="str">
        <f>_xll.SNL.Clients.Office.Excel.Functions.SPG(A512, "IQ_INDUSTRY")</f>
        <v>Media</v>
      </c>
      <c r="J512" s="9" t="str">
        <f>_xll.SNL.Clients.Office.Excel.Functions.SPG(A512, "IQ_PRIMARY_INDUSTRY")</f>
        <v>Advertising</v>
      </c>
      <c r="K512" s="9" t="str">
        <f>_xll.SNL.Clients.Office.Excel.Functions.SPG(A512, "NAICS_CODE", "Primary")</f>
        <v>5418 - Advertising, Public Relations, and Related Services</v>
      </c>
      <c r="L512" s="9" t="str">
        <f>_xll.SNL.Clients.Office.Excel.Functions.SPG(A512, "SP_TOPICTAG")</f>
        <v>Social Media Marketing; Brand Marketing</v>
      </c>
      <c r="M512" s="5">
        <f>_xll.SNL.Clients.Office.Excel.Functions.SPG(A512, "SP_PCT_SHARES_OWNED_ALL_INSTITUTIONS")</f>
        <v>21.14</v>
      </c>
      <c r="N512" s="9" t="str">
        <f>_xll.SNL.Clients.Office.Excel.Functions.SPG(A512, "RD_CREDIT_RATING_GLOBAL", "Issuer Credit Rating", "Local Currency LT|0")</f>
        <v/>
      </c>
      <c r="O512" s="9" t="str">
        <f>_xll.SNL.Clients.Office.Excel.Functions.SPG(A512, "RD_CWOL_GLOBAL", "Issuer Credit Rating", "Local Currency LT|0")</f>
        <v/>
      </c>
      <c r="P512" s="9" t="str">
        <f>_xll.SNL.Clients.Office.Excel.Functions.SPG(A512, "RD_RATING_ACTION_GLOBAL", "Issuer Credit Rating", "Local Currency LT|0")</f>
        <v/>
      </c>
      <c r="Q512" s="10" t="str">
        <f>_xll.SNL.Clients.Office.Excel.Functions.SPG(A512, "RD_LAST_REVIEW_DATE_GLOBAL", "Issuer Credit Rating", "Local Currency LT")</f>
        <v/>
      </c>
      <c r="R512" s="10" t="str">
        <f>_xll.SNL.Clients.Office.Excel.Functions.SPG(A512, "RD_CREDIT_RATING_DATE_GLOBAL", "Issuer Credit Rating", "Local Currency LT|0")</f>
        <v/>
      </c>
      <c r="S512" s="10" t="str">
        <f>_xll.SNL.Clients.Office.Excel.Functions.SPG(A512, "RD_CREDIT_WATCH_OUTLOOK_DATE_GLOBAL", "Issuer Credit Rating", "Local Currency LT|0")</f>
        <v/>
      </c>
    </row>
    <row r="513" spans="1:19">
      <c r="A513" s="12" t="s">
        <v>1546</v>
      </c>
      <c r="B513" t="str">
        <f>_xll.SNL.Clients.Office.Excel.Functions.SPG(A513,"SP_IPO_DATE")</f>
        <v/>
      </c>
      <c r="C513" s="5">
        <f>_xll.SNL.Clients.Office.Excel.Functions.SPG(A513, "SP_VOLUME_AVG_WEEKLY_TO_SHARES_OUT", , "1M")</f>
        <v>3.1844738923760931</v>
      </c>
      <c r="D513" s="5">
        <f>_xll.SNL.Clients.Office.Excel.Functions.SPG(A513, "SP_VOLUME_AVG_WEEKLY_TO_SHARES_OUT", , "3M")</f>
        <v>4.3144676193317428</v>
      </c>
      <c r="E513" s="5">
        <f>_xll.SNL.Clients.Office.Excel.Functions.SPG(A513, "SP_VOLUME_AVG_DAILY_TO_1YR_AVG_DAILY", , "1M")</f>
        <v>49.43</v>
      </c>
      <c r="F513" s="5">
        <f>_xll.SNL.Clients.Office.Excel.Functions.SPG(A513, "SP_VOLUME_AVG_DAILY_TO_1YR_AVG_DAILY", , "3M")</f>
        <v>66.97</v>
      </c>
      <c r="G513" s="9" t="str">
        <f>_xll.SNL.Clients.Office.Excel.Functions.SPG(A513, "IQ_SECTOR")</f>
        <v>Communication Services</v>
      </c>
      <c r="H513" s="9" t="str">
        <f>_xll.SNL.Clients.Office.Excel.Functions.SPG(A513, "IQ_INDUSTRY_GROUP")</f>
        <v>Media and Entertainment</v>
      </c>
      <c r="I513" s="9" t="str">
        <f>_xll.SNL.Clients.Office.Excel.Functions.SPG(A513, "IQ_INDUSTRY")</f>
        <v>Media</v>
      </c>
      <c r="J513" s="9" t="str">
        <f>_xll.SNL.Clients.Office.Excel.Functions.SPG(A513, "IQ_PRIMARY_INDUSTRY")</f>
        <v>Broadcasting</v>
      </c>
      <c r="K513" s="9" t="str">
        <f>_xll.SNL.Clients.Office.Excel.Functions.SPG(A513, "NAICS_CODE", "Primary")</f>
        <v>51612 - Television Broadcasting Stations</v>
      </c>
      <c r="L513" s="9" t="str">
        <f>_xll.SNL.Clients.Office.Excel.Functions.SPG(A513, "SP_TOPICTAG")</f>
        <v>Ad Network; Digital Media; Video Streaming; Video Advertising; Podcast; Streaming Media; Content Creation</v>
      </c>
      <c r="M513" s="5">
        <f>_xll.SNL.Clients.Office.Excel.Functions.SPG(A513, "SP_PCT_SHARES_OWNED_ALL_INSTITUTIONS")</f>
        <v>100.6</v>
      </c>
      <c r="N513" s="9" t="str">
        <f>_xll.SNL.Clients.Office.Excel.Functions.SPG(A513, "RD_CREDIT_RATING_GLOBAL", "Issuer Credit Rating", "Local Currency LT|0")</f>
        <v>BB+</v>
      </c>
      <c r="O513" s="9" t="str">
        <f>_xll.SNL.Clients.Office.Excel.Functions.SPG(A513, "RD_CWOL_GLOBAL", "Issuer Credit Rating", "Local Currency LT|0")</f>
        <v>Stable</v>
      </c>
      <c r="P513" s="9" t="str">
        <f>_xll.SNL.Clients.Office.Excel.Functions.SPG(A513, "RD_RATING_ACTION_GLOBAL", "Issuer Credit Rating", "Local Currency LT|0")</f>
        <v>Upgrade | CreditWatch/Outlook (05/31/2023)</v>
      </c>
      <c r="Q513" s="10">
        <f>_xll.SNL.Clients.Office.Excel.Functions.SPG(A513, "RD_LAST_REVIEW_DATE_GLOBAL", "Issuer Credit Rating", "Local Currency LT")</f>
        <v>45553</v>
      </c>
      <c r="R513" s="10">
        <f>_xll.SNL.Clients.Office.Excel.Functions.SPG(A513, "RD_CREDIT_RATING_DATE_GLOBAL", "Issuer Credit Rating", "Local Currency LT|0")</f>
        <v>45077</v>
      </c>
      <c r="S513" s="10">
        <f>_xll.SNL.Clients.Office.Excel.Functions.SPG(A513, "RD_CREDIT_WATCH_OUTLOOK_DATE_GLOBAL", "Issuer Credit Rating", "Local Currency LT|0")</f>
        <v>45077</v>
      </c>
    </row>
    <row r="514" spans="1:19">
      <c r="A514" s="12" t="s">
        <v>1547</v>
      </c>
      <c r="B514" t="str">
        <f>_xll.SNL.Clients.Office.Excel.Functions.SPG(A514,"SP_IPO_DATE")</f>
        <v/>
      </c>
      <c r="C514" s="5">
        <f>_xll.SNL.Clients.Office.Excel.Functions.SPG(A514, "SP_VOLUME_AVG_WEEKLY_TO_SHARES_OUT", , "1M")</f>
        <v>3.4573673217938152</v>
      </c>
      <c r="D514" s="5">
        <f>_xll.SNL.Clients.Office.Excel.Functions.SPG(A514, "SP_VOLUME_AVG_WEEKLY_TO_SHARES_OUT", , "3M")</f>
        <v>4.1248947876639201</v>
      </c>
      <c r="E514" s="5">
        <f>_xll.SNL.Clients.Office.Excel.Functions.SPG(A514, "SP_VOLUME_AVG_DAILY_TO_1YR_AVG_DAILY", , "1M")</f>
        <v>68.19</v>
      </c>
      <c r="F514" s="5">
        <f>_xll.SNL.Clients.Office.Excel.Functions.SPG(A514, "SP_VOLUME_AVG_DAILY_TO_1YR_AVG_DAILY", , "3M")</f>
        <v>81.36</v>
      </c>
      <c r="G514" s="9" t="str">
        <f>_xll.SNL.Clients.Office.Excel.Functions.SPG(A514, "IQ_SECTOR")</f>
        <v>Communication Services</v>
      </c>
      <c r="H514" s="9" t="str">
        <f>_xll.SNL.Clients.Office.Excel.Functions.SPG(A514, "IQ_INDUSTRY_GROUP")</f>
        <v>Telecommunication Services</v>
      </c>
      <c r="I514" s="9" t="str">
        <f>_xll.SNL.Clients.Office.Excel.Functions.SPG(A514, "IQ_INDUSTRY")</f>
        <v>Wireless Telecommunication Services</v>
      </c>
      <c r="J514" s="9" t="str">
        <f>_xll.SNL.Clients.Office.Excel.Functions.SPG(A514, "IQ_PRIMARY_INDUSTRY")</f>
        <v>Wireless Telecommunication Services</v>
      </c>
      <c r="K514" s="9" t="str">
        <f>_xll.SNL.Clients.Office.Excel.Functions.SPG(A514, "NAICS_CODE", "Primary")</f>
        <v>517112 - Wireless Telecommunications Carriers (except Satellite)</v>
      </c>
      <c r="L514" s="9" t="str">
        <f>_xll.SNL.Clients.Office.Excel.Functions.SPG(A514, "SP_TOPICTAG")</f>
        <v>Network Backbone; VoIP; Enterprise Voip and Telephony; Smart Cities; Edge Computing; Network Security; 5G</v>
      </c>
      <c r="M514" s="5">
        <f>_xll.SNL.Clients.Office.Excel.Functions.SPG(A514, "SP_PCT_SHARES_OWNED_ALL_INSTITUTIONS")</f>
        <v>78.91</v>
      </c>
      <c r="N514" s="9" t="str">
        <f>_xll.SNL.Clients.Office.Excel.Functions.SPG(A514, "RD_CREDIT_RATING_GLOBAL", "Issuer Credit Rating", "Local Currency LT|0")</f>
        <v>BB</v>
      </c>
      <c r="O514" s="9" t="str">
        <f>_xll.SNL.Clients.Office.Excel.Functions.SPG(A514, "RD_CWOL_GLOBAL", "Issuer Credit Rating", "Local Currency LT|0")</f>
        <v>Watch Dev</v>
      </c>
      <c r="P514" s="9" t="str">
        <f>_xll.SNL.Clients.Office.Excel.Functions.SPG(A514, "RD_RATING_ACTION_GLOBAL", "Issuer Credit Rating", "Local Currency LT|0")</f>
        <v>CreditWatch/Outlook (08/08/2023)</v>
      </c>
      <c r="Q514" s="10">
        <f>_xll.SNL.Clients.Office.Excel.Functions.SPG(A514, "RD_LAST_REVIEW_DATE_GLOBAL", "Issuer Credit Rating", "Local Currency LT")</f>
        <v>45541</v>
      </c>
      <c r="R514" s="10">
        <f>_xll.SNL.Clients.Office.Excel.Functions.SPG(A514, "RD_CREDIT_RATING_DATE_GLOBAL", "Issuer Credit Rating", "Local Currency LT|0")</f>
        <v>41967</v>
      </c>
      <c r="S514" s="10">
        <f>_xll.SNL.Clients.Office.Excel.Functions.SPG(A514, "RD_CREDIT_WATCH_OUTLOOK_DATE_GLOBAL", "Issuer Credit Rating", "Local Currency LT|0")</f>
        <v>45146</v>
      </c>
    </row>
    <row r="515" spans="1:19">
      <c r="A515" s="12" t="s">
        <v>1548</v>
      </c>
      <c r="B515" t="str">
        <f>_xll.SNL.Clients.Office.Excel.Functions.SPG(A515,"SP_IPO_DATE")</f>
        <v/>
      </c>
      <c r="C515" s="5">
        <f>_xll.SNL.Clients.Office.Excel.Functions.SPG(A515, "SP_VOLUME_AVG_WEEKLY_TO_SHARES_OUT", , "1M")</f>
        <v>3.4982824556566481</v>
      </c>
      <c r="D515" s="5">
        <f>_xll.SNL.Clients.Office.Excel.Functions.SPG(A515, "SP_VOLUME_AVG_WEEKLY_TO_SHARES_OUT", , "3M")</f>
        <v>4.3161545518423665</v>
      </c>
      <c r="E515" s="5">
        <f>_xll.SNL.Clients.Office.Excel.Functions.SPG(A515, "SP_VOLUME_AVG_DAILY_TO_1YR_AVG_DAILY", , "1M")</f>
        <v>100.9</v>
      </c>
      <c r="F515" s="5">
        <f>_xll.SNL.Clients.Office.Excel.Functions.SPG(A515, "SP_VOLUME_AVG_DAILY_TO_1YR_AVG_DAILY", , "3M")</f>
        <v>124.49</v>
      </c>
      <c r="G515" s="9" t="str">
        <f>_xll.SNL.Clients.Office.Excel.Functions.SPG(A515, "IQ_SECTOR")</f>
        <v>Industrials</v>
      </c>
      <c r="H515" s="9" t="str">
        <f>_xll.SNL.Clients.Office.Excel.Functions.SPG(A515, "IQ_INDUSTRY_GROUP")</f>
        <v>Capital Goods</v>
      </c>
      <c r="I515" s="9" t="str">
        <f>_xll.SNL.Clients.Office.Excel.Functions.SPG(A515, "IQ_INDUSTRY")</f>
        <v>Machinery</v>
      </c>
      <c r="J515" s="9" t="str">
        <f>_xll.SNL.Clients.Office.Excel.Functions.SPG(A515, "IQ_PRIMARY_INDUSTRY")</f>
        <v>Industrial Machinery and Supplies and Components</v>
      </c>
      <c r="K515" s="9" t="str">
        <f>_xll.SNL.Clients.Office.Excel.Functions.SPG(A515, "NAICS_CODE", "Primary")</f>
        <v>33331 - Commercial and Service Industry Machinery Manufacturing</v>
      </c>
      <c r="L515" s="9" t="str">
        <f>_xll.SNL.Clients.Office.Excel.Functions.SPG(A515, "SP_TOPICTAG")</f>
        <v>Environmental Engineering</v>
      </c>
      <c r="M515" s="5">
        <f>_xll.SNL.Clients.Office.Excel.Functions.SPG(A515, "SP_PCT_SHARES_OWNED_ALL_INSTITUTIONS")</f>
        <v>94.95</v>
      </c>
      <c r="N515" s="9" t="str">
        <f>_xll.SNL.Clients.Office.Excel.Functions.SPG(A515, "RD_CREDIT_RATING_GLOBAL", "Issuer Credit Rating", "Local Currency LT|0")</f>
        <v>NR</v>
      </c>
      <c r="O515" s="9" t="str">
        <f>_xll.SNL.Clients.Office.Excel.Functions.SPG(A515, "RD_CWOL_GLOBAL", "Issuer Credit Rating", "Local Currency LT|0")</f>
        <v>NR</v>
      </c>
      <c r="P515" s="9" t="str">
        <f>_xll.SNL.Clients.Office.Excel.Functions.SPG(A515, "RD_RATING_ACTION_GLOBAL", "Issuer Credit Rating", "Local Currency LT|0")</f>
        <v>Not Rated | CreditWatch/Outlook (04/08/2024)</v>
      </c>
      <c r="Q515" s="10">
        <f>_xll.SNL.Clients.Office.Excel.Functions.SPG(A515, "RD_LAST_REVIEW_DATE_GLOBAL", "Issuer Credit Rating", "Local Currency LT")</f>
        <v>45390</v>
      </c>
      <c r="R515" s="10">
        <f>_xll.SNL.Clients.Office.Excel.Functions.SPG(A515, "RD_CREDIT_RATING_DATE_GLOBAL", "Issuer Credit Rating", "Local Currency LT|0")</f>
        <v>45390</v>
      </c>
      <c r="S515" s="10">
        <f>_xll.SNL.Clients.Office.Excel.Functions.SPG(A515, "RD_CREDIT_WATCH_OUTLOOK_DATE_GLOBAL", "Issuer Credit Rating", "Local Currency LT|0")</f>
        <v>45390</v>
      </c>
    </row>
    <row r="516" spans="1:19">
      <c r="A516" s="12" t="s">
        <v>1549</v>
      </c>
      <c r="B516" s="10">
        <f>_xll.SNL.Clients.Office.Excel.Functions.SPG(A516,"SP_IPO_DATE")</f>
        <v>40218</v>
      </c>
      <c r="C516" s="5">
        <f>_xll.SNL.Clients.Office.Excel.Functions.SPG(A516, "SP_VOLUME_AVG_WEEKLY_TO_SHARES_OUT", , "1M")</f>
        <v>4.4365185297436884</v>
      </c>
      <c r="D516" s="5">
        <f>_xll.SNL.Clients.Office.Excel.Functions.SPG(A516, "SP_VOLUME_AVG_WEEKLY_TO_SHARES_OUT", , "3M")</f>
        <v>6.3886324357108535</v>
      </c>
      <c r="E516" s="5">
        <f>_xll.SNL.Clients.Office.Excel.Functions.SPG(A516, "SP_VOLUME_AVG_DAILY_TO_1YR_AVG_DAILY", , "1M")</f>
        <v>101.79</v>
      </c>
      <c r="F516" s="5">
        <f>_xll.SNL.Clients.Office.Excel.Functions.SPG(A516, "SP_VOLUME_AVG_DAILY_TO_1YR_AVG_DAILY", , "3M")</f>
        <v>146.58000000000001</v>
      </c>
      <c r="G516" s="9" t="str">
        <f>_xll.SNL.Clients.Office.Excel.Functions.SPG(A516, "IQ_SECTOR")</f>
        <v>Real Estate</v>
      </c>
      <c r="H516" s="9" t="str">
        <f>_xll.SNL.Clients.Office.Excel.Functions.SPG(A516, "IQ_INDUSTRY_GROUP")</f>
        <v>Equity Real Estate Investment Trusts (REITs)</v>
      </c>
      <c r="I516" s="9" t="str">
        <f>_xll.SNL.Clients.Office.Excel.Functions.SPG(A516, "IQ_INDUSTRY")</f>
        <v>Industrial REITs</v>
      </c>
      <c r="J516" s="9" t="str">
        <f>_xll.SNL.Clients.Office.Excel.Functions.SPG(A516, "IQ_PRIMARY_INDUSTRY")</f>
        <v>Industrial REITs</v>
      </c>
      <c r="K516" s="9" t="str">
        <f>_xll.SNL.Clients.Office.Excel.Functions.SPG(A516, "NAICS_CODE", "Primary")</f>
        <v>531110 - Lessors of Residential Buildings and Dwellings</v>
      </c>
      <c r="L516" s="9" t="str">
        <f>_xll.SNL.Clients.Office.Excel.Functions.SPG(A516, "SP_TOPICTAG")</f>
        <v/>
      </c>
      <c r="M516" s="5">
        <f>_xll.SNL.Clients.Office.Excel.Functions.SPG(A516, "SP_PCT_SHARES_OWNED_ALL_INSTITUTIONS")</f>
        <v>116.92</v>
      </c>
      <c r="N516" s="9" t="str">
        <f>_xll.SNL.Clients.Office.Excel.Functions.SPG(A516, "RD_CREDIT_RATING_GLOBAL", "Issuer Credit Rating", "Local Currency LT|0")</f>
        <v/>
      </c>
      <c r="O516" s="9" t="str">
        <f>_xll.SNL.Clients.Office.Excel.Functions.SPG(A516, "RD_CWOL_GLOBAL", "Issuer Credit Rating", "Local Currency LT|0")</f>
        <v/>
      </c>
      <c r="P516" s="9" t="str">
        <f>_xll.SNL.Clients.Office.Excel.Functions.SPG(A516, "RD_RATING_ACTION_GLOBAL", "Issuer Credit Rating", "Local Currency LT|0")</f>
        <v/>
      </c>
      <c r="Q516" s="10" t="str">
        <f>_xll.SNL.Clients.Office.Excel.Functions.SPG(A516, "RD_LAST_REVIEW_DATE_GLOBAL", "Issuer Credit Rating", "Local Currency LT")</f>
        <v/>
      </c>
      <c r="R516" s="10" t="str">
        <f>_xll.SNL.Clients.Office.Excel.Functions.SPG(A516, "RD_CREDIT_RATING_DATE_GLOBAL", "Issuer Credit Rating", "Local Currency LT|0")</f>
        <v/>
      </c>
      <c r="S516" s="10" t="str">
        <f>_xll.SNL.Clients.Office.Excel.Functions.SPG(A516, "RD_CREDIT_WATCH_OUTLOOK_DATE_GLOBAL", "Issuer Credit Rating", "Local Currency LT|0")</f>
        <v/>
      </c>
    </row>
    <row r="517" spans="1:19">
      <c r="A517" s="12" t="s">
        <v>1550</v>
      </c>
      <c r="B517" t="str">
        <f>_xll.SNL.Clients.Office.Excel.Functions.SPG(A517,"SP_IPO_DATE")</f>
        <v/>
      </c>
      <c r="C517" s="5">
        <f>_xll.SNL.Clients.Office.Excel.Functions.SPG(A517, "SP_VOLUME_AVG_WEEKLY_TO_SHARES_OUT", , "1M")</f>
        <v>8.0259860627852309</v>
      </c>
      <c r="D517" s="5">
        <f>_xll.SNL.Clients.Office.Excel.Functions.SPG(A517, "SP_VOLUME_AVG_WEEKLY_TO_SHARES_OUT", , "3M")</f>
        <v>9.2881159502505479</v>
      </c>
      <c r="E517" s="5">
        <f>_xll.SNL.Clients.Office.Excel.Functions.SPG(A517, "SP_VOLUME_AVG_DAILY_TO_1YR_AVG_DAILY", , "1M")</f>
        <v>72.06</v>
      </c>
      <c r="F517" s="5">
        <f>_xll.SNL.Clients.Office.Excel.Functions.SPG(A517, "SP_VOLUME_AVG_DAILY_TO_1YR_AVG_DAILY", , "3M")</f>
        <v>83.39</v>
      </c>
      <c r="G517" s="9" t="str">
        <f>_xll.SNL.Clients.Office.Excel.Functions.SPG(A517, "IQ_SECTOR")</f>
        <v>Health Care</v>
      </c>
      <c r="H517" s="9" t="str">
        <f>_xll.SNL.Clients.Office.Excel.Functions.SPG(A517, "IQ_INDUSTRY_GROUP")</f>
        <v>Pharmaceuticals, Biotechnology and Life Sciences</v>
      </c>
      <c r="I517" s="9" t="str">
        <f>_xll.SNL.Clients.Office.Excel.Functions.SPG(A517, "IQ_INDUSTRY")</f>
        <v>Biotechnology</v>
      </c>
      <c r="J517" s="9" t="str">
        <f>_xll.SNL.Clients.Office.Excel.Functions.SPG(A517, "IQ_PRIMARY_INDUSTRY")</f>
        <v>Biotechnology</v>
      </c>
      <c r="K517" s="9" t="str">
        <f>_xll.SNL.Clients.Office.Excel.Functions.SPG(A517, "NAICS_CODE", "Primary")</f>
        <v>325414 - Biological Product (except Diagnostic) Manufacturing</v>
      </c>
      <c r="L517" s="9" t="str">
        <f>_xll.SNL.Clients.Office.Excel.Functions.SPG(A517, "SP_TOPICTAG")</f>
        <v>Hematology; Immunology; Neurology; Oncology</v>
      </c>
      <c r="M517" s="5">
        <f>_xll.SNL.Clients.Office.Excel.Functions.SPG(A517, "SP_PCT_SHARES_OWNED_ALL_INSTITUTIONS")</f>
        <v>75.69</v>
      </c>
      <c r="N517" s="9" t="str">
        <f>_xll.SNL.Clients.Office.Excel.Functions.SPG(A517, "RD_CREDIT_RATING_GLOBAL", "Issuer Credit Rating", "Local Currency LT|0")</f>
        <v/>
      </c>
      <c r="O517" s="9" t="str">
        <f>_xll.SNL.Clients.Office.Excel.Functions.SPG(A517, "RD_CWOL_GLOBAL", "Issuer Credit Rating", "Local Currency LT|0")</f>
        <v/>
      </c>
      <c r="P517" s="9" t="str">
        <f>_xll.SNL.Clients.Office.Excel.Functions.SPG(A517, "RD_RATING_ACTION_GLOBAL", "Issuer Credit Rating", "Local Currency LT|0")</f>
        <v/>
      </c>
      <c r="Q517" s="10" t="str">
        <f>_xll.SNL.Clients.Office.Excel.Functions.SPG(A517, "RD_LAST_REVIEW_DATE_GLOBAL", "Issuer Credit Rating", "Local Currency LT")</f>
        <v/>
      </c>
      <c r="R517" s="10" t="str">
        <f>_xll.SNL.Clients.Office.Excel.Functions.SPG(A517, "RD_CREDIT_RATING_DATE_GLOBAL", "Issuer Credit Rating", "Local Currency LT|0")</f>
        <v/>
      </c>
      <c r="S517" s="10" t="str">
        <f>_xll.SNL.Clients.Office.Excel.Functions.SPG(A517, "RD_CREDIT_WATCH_OUTLOOK_DATE_GLOBAL", "Issuer Credit Rating", "Local Currency LT|0")</f>
        <v/>
      </c>
    </row>
    <row r="518" spans="1:19">
      <c r="A518" s="12" t="s">
        <v>1551</v>
      </c>
      <c r="B518" t="str">
        <f>_xll.SNL.Clients.Office.Excel.Functions.SPG(A518,"SP_IPO_DATE")</f>
        <v/>
      </c>
      <c r="C518" s="5">
        <f>_xll.SNL.Clients.Office.Excel.Functions.SPG(A518, "SP_VOLUME_AVG_WEEKLY_TO_SHARES_OUT", , "1M")</f>
        <v>3.2962247384991388</v>
      </c>
      <c r="D518" s="5">
        <f>_xll.SNL.Clients.Office.Excel.Functions.SPG(A518, "SP_VOLUME_AVG_WEEKLY_TO_SHARES_OUT", , "3M")</f>
        <v>4.7677032145541896</v>
      </c>
      <c r="E518" s="5">
        <f>_xll.SNL.Clients.Office.Excel.Functions.SPG(A518, "SP_VOLUME_AVG_DAILY_TO_1YR_AVG_DAILY", , "1M")</f>
        <v>108.27</v>
      </c>
      <c r="F518" s="5">
        <f>_xll.SNL.Clients.Office.Excel.Functions.SPG(A518, "SP_VOLUME_AVG_DAILY_TO_1YR_AVG_DAILY", , "3M")</f>
        <v>156.61000000000001</v>
      </c>
      <c r="G518" s="9" t="str">
        <f>_xll.SNL.Clients.Office.Excel.Functions.SPG(A518, "IQ_SECTOR")</f>
        <v>Consumer Staples</v>
      </c>
      <c r="H518" s="9" t="str">
        <f>_xll.SNL.Clients.Office.Excel.Functions.SPG(A518, "IQ_INDUSTRY_GROUP")</f>
        <v>Consumer Staples Distribution and Retail</v>
      </c>
      <c r="I518" s="9" t="str">
        <f>_xll.SNL.Clients.Office.Excel.Functions.SPG(A518, "IQ_INDUSTRY")</f>
        <v>Consumer Staples Distribution and Retail</v>
      </c>
      <c r="J518" s="9" t="str">
        <f>_xll.SNL.Clients.Office.Excel.Functions.SPG(A518, "IQ_PRIMARY_INDUSTRY")</f>
        <v>Food Distributors</v>
      </c>
      <c r="K518" s="9" t="str">
        <f>_xll.SNL.Clients.Office.Excel.Functions.SPG(A518, "NAICS_CODE", "Primary")</f>
        <v>424410 - General Line Grocery Merchant Wholesalers</v>
      </c>
      <c r="L518" s="9" t="str">
        <f>_xll.SNL.Clients.Office.Excel.Functions.SPG(A518, "SP_TOPICTAG")</f>
        <v>Animal Feed; Farming; Horticulture; Biofuel; Biomass Energy; Sustainable Aviation Fuel (SAF); Bio-based and Renewable Materials</v>
      </c>
      <c r="M518" s="5">
        <f>_xll.SNL.Clients.Office.Excel.Functions.SPG(A518, "SP_PCT_SHARES_OWNED_ALL_INSTITUTIONS")</f>
        <v>85.53</v>
      </c>
      <c r="N518" s="9" t="str">
        <f>_xll.SNL.Clients.Office.Excel.Functions.SPG(A518, "RD_CREDIT_RATING_GLOBAL", "Issuer Credit Rating", "Local Currency LT|0")</f>
        <v/>
      </c>
      <c r="O518" s="9" t="str">
        <f>_xll.SNL.Clients.Office.Excel.Functions.SPG(A518, "RD_CWOL_GLOBAL", "Issuer Credit Rating", "Local Currency LT|0")</f>
        <v/>
      </c>
      <c r="P518" s="9" t="str">
        <f>_xll.SNL.Clients.Office.Excel.Functions.SPG(A518, "RD_RATING_ACTION_GLOBAL", "Issuer Credit Rating", "Local Currency LT|0")</f>
        <v/>
      </c>
      <c r="Q518" s="10" t="str">
        <f>_xll.SNL.Clients.Office.Excel.Functions.SPG(A518, "RD_LAST_REVIEW_DATE_GLOBAL", "Issuer Credit Rating", "Local Currency LT")</f>
        <v/>
      </c>
      <c r="R518" s="10" t="str">
        <f>_xll.SNL.Clients.Office.Excel.Functions.SPG(A518, "RD_CREDIT_RATING_DATE_GLOBAL", "Issuer Credit Rating", "Local Currency LT|0")</f>
        <v/>
      </c>
      <c r="S518" s="10" t="str">
        <f>_xll.SNL.Clients.Office.Excel.Functions.SPG(A518, "RD_CREDIT_WATCH_OUTLOOK_DATE_GLOBAL", "Issuer Credit Rating", "Local Currency LT|0")</f>
        <v/>
      </c>
    </row>
    <row r="519" spans="1:19">
      <c r="A519" s="12" t="s">
        <v>1552</v>
      </c>
      <c r="B519" t="str">
        <f>_xll.SNL.Clients.Office.Excel.Functions.SPG(A519,"SP_IPO_DATE")</f>
        <v/>
      </c>
      <c r="C519" s="5">
        <f>_xll.SNL.Clients.Office.Excel.Functions.SPG(A519, "SP_VOLUME_AVG_WEEKLY_TO_SHARES_OUT", , "1M")</f>
        <v>5.1553274649489316</v>
      </c>
      <c r="D519" s="5">
        <f>_xll.SNL.Clients.Office.Excel.Functions.SPG(A519, "SP_VOLUME_AVG_WEEKLY_TO_SHARES_OUT", , "3M")</f>
        <v>4.8956597348647746</v>
      </c>
      <c r="E519" s="5">
        <f>_xll.SNL.Clients.Office.Excel.Functions.SPG(A519, "SP_VOLUME_AVG_DAILY_TO_1YR_AVG_DAILY", , "1M")</f>
        <v>80.94</v>
      </c>
      <c r="F519" s="5">
        <f>_xll.SNL.Clients.Office.Excel.Functions.SPG(A519, "SP_VOLUME_AVG_DAILY_TO_1YR_AVG_DAILY", , "3M")</f>
        <v>76.86</v>
      </c>
      <c r="G519" s="9" t="str">
        <f>_xll.SNL.Clients.Office.Excel.Functions.SPG(A519, "IQ_SECTOR")</f>
        <v>Financials</v>
      </c>
      <c r="H519" s="9" t="str">
        <f>_xll.SNL.Clients.Office.Excel.Functions.SPG(A519, "IQ_INDUSTRY_GROUP")</f>
        <v>Banks</v>
      </c>
      <c r="I519" s="9" t="str">
        <f>_xll.SNL.Clients.Office.Excel.Functions.SPG(A519, "IQ_INDUSTRY")</f>
        <v>Banks</v>
      </c>
      <c r="J519" s="9" t="str">
        <f>_xll.SNL.Clients.Office.Excel.Functions.SPG(A519, "IQ_PRIMARY_INDUSTRY")</f>
        <v>Regional Banks</v>
      </c>
      <c r="K519" s="9" t="str">
        <f>_xll.SNL.Clients.Office.Excel.Functions.SPG(A519, "NAICS_CODE", "Primary")</f>
        <v>522110 - Commercial Banking</v>
      </c>
      <c r="L519" s="9" t="str">
        <f>_xll.SNL.Clients.Office.Excel.Functions.SPG(A519, "SP_TOPICTAG")</f>
        <v>Consumer Lending; Banking as a Service</v>
      </c>
      <c r="M519" s="5">
        <f>_xll.SNL.Clients.Office.Excel.Functions.SPG(A519, "SP_PCT_SHARES_OWNED_ALL_INSTITUTIONS")</f>
        <v>107.97</v>
      </c>
      <c r="N519" s="9" t="str">
        <f>_xll.SNL.Clients.Office.Excel.Functions.SPG(A519, "RD_CREDIT_RATING_GLOBAL", "Issuer Credit Rating", "Local Currency LT|0")</f>
        <v/>
      </c>
      <c r="O519" s="9" t="str">
        <f>_xll.SNL.Clients.Office.Excel.Functions.SPG(A519, "RD_CWOL_GLOBAL", "Issuer Credit Rating", "Local Currency LT|0")</f>
        <v/>
      </c>
      <c r="P519" s="9" t="str">
        <f>_xll.SNL.Clients.Office.Excel.Functions.SPG(A519, "RD_RATING_ACTION_GLOBAL", "Issuer Credit Rating", "Local Currency LT|0")</f>
        <v/>
      </c>
      <c r="Q519" s="10" t="str">
        <f>_xll.SNL.Clients.Office.Excel.Functions.SPG(A519, "RD_LAST_REVIEW_DATE_GLOBAL", "Issuer Credit Rating", "Local Currency LT")</f>
        <v/>
      </c>
      <c r="R519" s="10" t="str">
        <f>_xll.SNL.Clients.Office.Excel.Functions.SPG(A519, "RD_CREDIT_RATING_DATE_GLOBAL", "Issuer Credit Rating", "Local Currency LT|0")</f>
        <v/>
      </c>
      <c r="S519" s="10" t="str">
        <f>_xll.SNL.Clients.Office.Excel.Functions.SPG(A519, "RD_CREDIT_WATCH_OUTLOOK_DATE_GLOBAL", "Issuer Credit Rating", "Local Currency LT|0")</f>
        <v/>
      </c>
    </row>
    <row r="520" spans="1:19">
      <c r="A520" s="12" t="s">
        <v>1553</v>
      </c>
      <c r="B520" t="str">
        <f>_xll.SNL.Clients.Office.Excel.Functions.SPG(A520,"SP_IPO_DATE")</f>
        <v/>
      </c>
      <c r="C520" s="5">
        <f>_xll.SNL.Clients.Office.Excel.Functions.SPG(A520, "SP_VOLUME_AVG_WEEKLY_TO_SHARES_OUT", , "1M")</f>
        <v>4.7046349362411322</v>
      </c>
      <c r="D520" s="5">
        <f>_xll.SNL.Clients.Office.Excel.Functions.SPG(A520, "SP_VOLUME_AVG_WEEKLY_TO_SHARES_OUT", , "3M")</f>
        <v>4.6766898598616802</v>
      </c>
      <c r="E520" s="5">
        <f>_xll.SNL.Clients.Office.Excel.Functions.SPG(A520, "SP_VOLUME_AVG_DAILY_TO_1YR_AVG_DAILY", , "1M")</f>
        <v>117.95</v>
      </c>
      <c r="F520" s="5">
        <f>_xll.SNL.Clients.Office.Excel.Functions.SPG(A520, "SP_VOLUME_AVG_DAILY_TO_1YR_AVG_DAILY", , "3M")</f>
        <v>117.25</v>
      </c>
      <c r="G520" s="9" t="str">
        <f>_xll.SNL.Clients.Office.Excel.Functions.SPG(A520, "IQ_SECTOR")</f>
        <v>Consumer Discretionary</v>
      </c>
      <c r="H520" s="9" t="str">
        <f>_xll.SNL.Clients.Office.Excel.Functions.SPG(A520, "IQ_INDUSTRY_GROUP")</f>
        <v>Consumer Discretionary Distribution and Retail</v>
      </c>
      <c r="I520" s="9" t="str">
        <f>_xll.SNL.Clients.Office.Excel.Functions.SPG(A520, "IQ_INDUSTRY")</f>
        <v>Specialty Retail</v>
      </c>
      <c r="J520" s="9" t="str">
        <f>_xll.SNL.Clients.Office.Excel.Functions.SPG(A520, "IQ_PRIMARY_INDUSTRY")</f>
        <v>Apparel Retail</v>
      </c>
      <c r="K520" s="9" t="str">
        <f>_xll.SNL.Clients.Office.Excel.Functions.SPG(A520, "NAICS_CODE", "Primary")</f>
        <v>4581 - Clothing and Clothing Accessories Retailers</v>
      </c>
      <c r="L520" s="9" t="str">
        <f>_xll.SNL.Clients.Office.Excel.Functions.SPG(A520, "SP_TOPICTAG")</f>
        <v>Lifestyle; Brand Marketing</v>
      </c>
      <c r="M520" s="5">
        <f>_xll.SNL.Clients.Office.Excel.Functions.SPG(A520, "SP_PCT_SHARES_OWNED_ALL_INSTITUTIONS")</f>
        <v>60.69</v>
      </c>
      <c r="N520" s="9" t="str">
        <f>_xll.SNL.Clients.Office.Excel.Functions.SPG(A520, "RD_CREDIT_RATING_GLOBAL", "Issuer Credit Rating", "Local Currency LT|0")</f>
        <v/>
      </c>
      <c r="O520" s="9" t="str">
        <f>_xll.SNL.Clients.Office.Excel.Functions.SPG(A520, "RD_CWOL_GLOBAL", "Issuer Credit Rating", "Local Currency LT|0")</f>
        <v/>
      </c>
      <c r="P520" s="9" t="str">
        <f>_xll.SNL.Clients.Office.Excel.Functions.SPG(A520, "RD_RATING_ACTION_GLOBAL", "Issuer Credit Rating", "Local Currency LT|0")</f>
        <v/>
      </c>
      <c r="Q520" s="10" t="str">
        <f>_xll.SNL.Clients.Office.Excel.Functions.SPG(A520, "RD_LAST_REVIEW_DATE_GLOBAL", "Issuer Credit Rating", "Local Currency LT")</f>
        <v/>
      </c>
      <c r="R520" s="10" t="str">
        <f>_xll.SNL.Clients.Office.Excel.Functions.SPG(A520, "RD_CREDIT_RATING_DATE_GLOBAL", "Issuer Credit Rating", "Local Currency LT|0")</f>
        <v/>
      </c>
      <c r="S520" s="10" t="str">
        <f>_xll.SNL.Clients.Office.Excel.Functions.SPG(A520, "RD_CREDIT_WATCH_OUTLOOK_DATE_GLOBAL", "Issuer Credit Rating", "Local Currency LT|0")</f>
        <v/>
      </c>
    </row>
    <row r="521" spans="1:19">
      <c r="A521" s="12" t="s">
        <v>1554</v>
      </c>
      <c r="B521" s="10">
        <f>_xll.SNL.Clients.Office.Excel.Functions.SPG(A521,"SP_IPO_DATE")</f>
        <v>33864</v>
      </c>
      <c r="C521" s="5">
        <f>_xll.SNL.Clients.Office.Excel.Functions.SPG(A521, "SP_VOLUME_AVG_WEEKLY_TO_SHARES_OUT", , "1M")</f>
        <v>12.675097869233307</v>
      </c>
      <c r="D521" s="5">
        <f>_xll.SNL.Clients.Office.Excel.Functions.SPG(A521, "SP_VOLUME_AVG_WEEKLY_TO_SHARES_OUT", , "3M")</f>
        <v>11.39834845590693</v>
      </c>
      <c r="E521" s="5">
        <f>_xll.SNL.Clients.Office.Excel.Functions.SPG(A521, "SP_VOLUME_AVG_DAILY_TO_1YR_AVG_DAILY", , "1M")</f>
        <v>125.16</v>
      </c>
      <c r="F521" s="5">
        <f>_xll.SNL.Clients.Office.Excel.Functions.SPG(A521, "SP_VOLUME_AVG_DAILY_TO_1YR_AVG_DAILY", , "3M")</f>
        <v>112.55</v>
      </c>
      <c r="G521" s="9" t="str">
        <f>_xll.SNL.Clients.Office.Excel.Functions.SPG(A521, "IQ_SECTOR")</f>
        <v>Consumer Discretionary</v>
      </c>
      <c r="H521" s="9" t="str">
        <f>_xll.SNL.Clients.Office.Excel.Functions.SPG(A521, "IQ_INDUSTRY_GROUP")</f>
        <v>Consumer Services</v>
      </c>
      <c r="I521" s="9" t="str">
        <f>_xll.SNL.Clients.Office.Excel.Functions.SPG(A521, "IQ_INDUSTRY")</f>
        <v>Hotels, Restaurants and Leisure</v>
      </c>
      <c r="J521" s="9" t="str">
        <f>_xll.SNL.Clients.Office.Excel.Functions.SPG(A521, "IQ_PRIMARY_INDUSTRY")</f>
        <v>Restaurants</v>
      </c>
      <c r="K521" s="9" t="str">
        <f>_xll.SNL.Clients.Office.Excel.Functions.SPG(A521, "NAICS_CODE", "Primary")</f>
        <v>722511 - Full-Service Restaurants</v>
      </c>
      <c r="L521" s="9" t="str">
        <f>_xll.SNL.Clients.Office.Excel.Functions.SPG(A521, "SP_TOPICTAG")</f>
        <v/>
      </c>
      <c r="M521" s="5">
        <f>_xll.SNL.Clients.Office.Excel.Functions.SPG(A521, "SP_PCT_SHARES_OWNED_ALL_INSTITUTIONS")</f>
        <v>94.8</v>
      </c>
      <c r="N521" s="9" t="str">
        <f>_xll.SNL.Clients.Office.Excel.Functions.SPG(A521, "RD_CREDIT_RATING_GLOBAL", "Issuer Credit Rating", "Local Currency LT|0")</f>
        <v/>
      </c>
      <c r="O521" s="9" t="str">
        <f>_xll.SNL.Clients.Office.Excel.Functions.SPG(A521, "RD_CWOL_GLOBAL", "Issuer Credit Rating", "Local Currency LT|0")</f>
        <v/>
      </c>
      <c r="P521" s="9" t="str">
        <f>_xll.SNL.Clients.Office.Excel.Functions.SPG(A521, "RD_RATING_ACTION_GLOBAL", "Issuer Credit Rating", "Local Currency LT|0")</f>
        <v/>
      </c>
      <c r="Q521" s="10" t="str">
        <f>_xll.SNL.Clients.Office.Excel.Functions.SPG(A521, "RD_LAST_REVIEW_DATE_GLOBAL", "Issuer Credit Rating", "Local Currency LT")</f>
        <v/>
      </c>
      <c r="R521" s="10" t="str">
        <f>_xll.SNL.Clients.Office.Excel.Functions.SPG(A521, "RD_CREDIT_RATING_DATE_GLOBAL", "Issuer Credit Rating", "Local Currency LT|0")</f>
        <v/>
      </c>
      <c r="S521" s="10" t="str">
        <f>_xll.SNL.Clients.Office.Excel.Functions.SPG(A521, "RD_CREDIT_WATCH_OUTLOOK_DATE_GLOBAL", "Issuer Credit Rating", "Local Currency LT|0")</f>
        <v/>
      </c>
    </row>
    <row r="522" spans="1:19">
      <c r="A522" s="12" t="s">
        <v>1555</v>
      </c>
      <c r="B522" s="10">
        <f>_xll.SNL.Clients.Office.Excel.Functions.SPG(A522,"SP_IPO_DATE")</f>
        <v>40751</v>
      </c>
      <c r="C522" s="5">
        <f>_xll.SNL.Clients.Office.Excel.Functions.SPG(A522, "SP_VOLUME_AVG_WEEKLY_TO_SHARES_OUT", , "1M")</f>
        <v>4.8124177826321484</v>
      </c>
      <c r="D522" s="5">
        <f>_xll.SNL.Clients.Office.Excel.Functions.SPG(A522, "SP_VOLUME_AVG_WEEKLY_TO_SHARES_OUT", , "3M")</f>
        <v>4.7376189199244099</v>
      </c>
      <c r="E522" s="5">
        <f>_xll.SNL.Clients.Office.Excel.Functions.SPG(A522, "SP_VOLUME_AVG_DAILY_TO_1YR_AVG_DAILY", , "1M")</f>
        <v>112.42</v>
      </c>
      <c r="F522" s="5">
        <f>_xll.SNL.Clients.Office.Excel.Functions.SPG(A522, "SP_VOLUME_AVG_DAILY_TO_1YR_AVG_DAILY", , "3M")</f>
        <v>110.68</v>
      </c>
      <c r="G522" s="9" t="str">
        <f>_xll.SNL.Clients.Office.Excel.Functions.SPG(A522, "IQ_SECTOR")</f>
        <v>Consumer Staples</v>
      </c>
      <c r="H522" s="9" t="str">
        <f>_xll.SNL.Clients.Office.Excel.Functions.SPG(A522, "IQ_INDUSTRY_GROUP")</f>
        <v>Consumer Staples Distribution and Retail</v>
      </c>
      <c r="I522" s="9" t="str">
        <f>_xll.SNL.Clients.Office.Excel.Functions.SPG(A522, "IQ_INDUSTRY")</f>
        <v>Consumer Staples Distribution and Retail</v>
      </c>
      <c r="J522" s="9" t="str">
        <f>_xll.SNL.Clients.Office.Excel.Functions.SPG(A522, "IQ_PRIMARY_INDUSTRY")</f>
        <v>Food Distributors</v>
      </c>
      <c r="K522" s="9" t="str">
        <f>_xll.SNL.Clients.Office.Excel.Functions.SPG(A522, "NAICS_CODE", "Primary")</f>
        <v>4244 - Grocery and Related Product Merchant Wholesalers</v>
      </c>
      <c r="L522" s="9" t="str">
        <f>_xll.SNL.Clients.Office.Excel.Functions.SPG(A522, "SP_TOPICTAG")</f>
        <v>Fast-Moving Consumer Goods; Food Delivery; Online Grocery</v>
      </c>
      <c r="M522" s="5">
        <f>_xll.SNL.Clients.Office.Excel.Functions.SPG(A522, "SP_PCT_SHARES_OWNED_ALL_INSTITUTIONS")</f>
        <v>84.76</v>
      </c>
      <c r="N522" s="9" t="str">
        <f>_xll.SNL.Clients.Office.Excel.Functions.SPG(A522, "RD_CREDIT_RATING_GLOBAL", "Issuer Credit Rating", "Local Currency LT|0")</f>
        <v>B+</v>
      </c>
      <c r="O522" s="9" t="str">
        <f>_xll.SNL.Clients.Office.Excel.Functions.SPG(A522, "RD_CWOL_GLOBAL", "Issuer Credit Rating", "Local Currency LT|0")</f>
        <v>Stable</v>
      </c>
      <c r="P522" s="9" t="str">
        <f>_xll.SNL.Clients.Office.Excel.Functions.SPG(A522, "RD_RATING_ACTION_GLOBAL", "Issuer Credit Rating", "Local Currency LT|0")</f>
        <v>Upgrade | CreditWatch/Outlook (11/17/2023)</v>
      </c>
      <c r="Q522" s="10">
        <f>_xll.SNL.Clients.Office.Excel.Functions.SPG(A522, "RD_LAST_REVIEW_DATE_GLOBAL", "Issuer Credit Rating", "Local Currency LT")</f>
        <v>45470</v>
      </c>
      <c r="R522" s="10">
        <f>_xll.SNL.Clients.Office.Excel.Functions.SPG(A522, "RD_CREDIT_RATING_DATE_GLOBAL", "Issuer Credit Rating", "Local Currency LT|0")</f>
        <v>45247</v>
      </c>
      <c r="S522" s="10">
        <f>_xll.SNL.Clients.Office.Excel.Functions.SPG(A522, "RD_CREDIT_WATCH_OUTLOOK_DATE_GLOBAL", "Issuer Credit Rating", "Local Currency LT|0")</f>
        <v>45247</v>
      </c>
    </row>
    <row r="523" spans="1:19">
      <c r="A523" s="12" t="s">
        <v>1556</v>
      </c>
      <c r="B523" s="10">
        <f>_xll.SNL.Clients.Office.Excel.Functions.SPG(A523,"SP_IPO_DATE")</f>
        <v>34542</v>
      </c>
      <c r="C523" s="5">
        <f>_xll.SNL.Clients.Office.Excel.Functions.SPG(A523, "SP_VOLUME_AVG_WEEKLY_TO_SHARES_OUT", , "1M")</f>
        <v>11.646026117857017</v>
      </c>
      <c r="D523" s="5">
        <f>_xll.SNL.Clients.Office.Excel.Functions.SPG(A523, "SP_VOLUME_AVG_WEEKLY_TO_SHARES_OUT", , "3M")</f>
        <v>11.919526792467467</v>
      </c>
      <c r="E523" s="5">
        <f>_xll.SNL.Clients.Office.Excel.Functions.SPG(A523, "SP_VOLUME_AVG_DAILY_TO_1YR_AVG_DAILY", , "1M")</f>
        <v>114.36</v>
      </c>
      <c r="F523" s="5">
        <f>_xll.SNL.Clients.Office.Excel.Functions.SPG(A523, "SP_VOLUME_AVG_DAILY_TO_1YR_AVG_DAILY", , "3M")</f>
        <v>117.05</v>
      </c>
      <c r="G523" s="9" t="str">
        <f>_xll.SNL.Clients.Office.Excel.Functions.SPG(A523, "IQ_SECTOR")</f>
        <v>Industrials</v>
      </c>
      <c r="H523" s="9" t="str">
        <f>_xll.SNL.Clients.Office.Excel.Functions.SPG(A523, "IQ_INDUSTRY_GROUP")</f>
        <v>Commercial and Professional Services</v>
      </c>
      <c r="I523" s="9" t="str">
        <f>_xll.SNL.Clients.Office.Excel.Functions.SPG(A523, "IQ_INDUSTRY")</f>
        <v>Commercial Services and Supplies</v>
      </c>
      <c r="J523" s="9" t="str">
        <f>_xll.SNL.Clients.Office.Excel.Functions.SPG(A523, "IQ_PRIMARY_INDUSTRY")</f>
        <v>Security and Alarm Services</v>
      </c>
      <c r="K523" s="9" t="str">
        <f>_xll.SNL.Clients.Office.Excel.Functions.SPG(A523, "NAICS_CODE", "Primary")</f>
        <v>561210 - Facilities Support Services</v>
      </c>
      <c r="L523" s="9" t="str">
        <f>_xll.SNL.Clients.Office.Excel.Functions.SPG(A523, "SP_TOPICTAG")</f>
        <v>Physical Security; Identity and Access Management; Security Management</v>
      </c>
      <c r="M523" s="5">
        <f>_xll.SNL.Clients.Office.Excel.Functions.SPG(A523, "SP_PCT_SHARES_OWNED_ALL_INSTITUTIONS")</f>
        <v>79.319999999999993</v>
      </c>
      <c r="N523" s="9" t="str">
        <f>_xll.SNL.Clients.Office.Excel.Functions.SPG(A523, "RD_CREDIT_RATING_GLOBAL", "Issuer Credit Rating", "Local Currency LT|0")</f>
        <v>B+</v>
      </c>
      <c r="O523" s="9" t="str">
        <f>_xll.SNL.Clients.Office.Excel.Functions.SPG(A523, "RD_CWOL_GLOBAL", "Issuer Credit Rating", "Local Currency LT|0")</f>
        <v>Stable</v>
      </c>
      <c r="P523" s="9" t="str">
        <f>_xll.SNL.Clients.Office.Excel.Functions.SPG(A523, "RD_RATING_ACTION_GLOBAL", "Issuer Credit Rating", "Local Currency LT|0")</f>
        <v>Upgrade | CreditWatch/Outlook (04/25/2024)</v>
      </c>
      <c r="Q523" s="10">
        <f>_xll.SNL.Clients.Office.Excel.Functions.SPG(A523, "RD_LAST_REVIEW_DATE_GLOBAL", "Issuer Credit Rating", "Local Currency LT")</f>
        <v>45674</v>
      </c>
      <c r="R523" s="10">
        <f>_xll.SNL.Clients.Office.Excel.Functions.SPG(A523, "RD_CREDIT_RATING_DATE_GLOBAL", "Issuer Credit Rating", "Local Currency LT|0")</f>
        <v>45407</v>
      </c>
      <c r="S523" s="10">
        <f>_xll.SNL.Clients.Office.Excel.Functions.SPG(A523, "RD_CREDIT_WATCH_OUTLOOK_DATE_GLOBAL", "Issuer Credit Rating", "Local Currency LT|0")</f>
        <v>45407</v>
      </c>
    </row>
    <row r="524" spans="1:19">
      <c r="A524" s="12" t="s">
        <v>1557</v>
      </c>
      <c r="B524" t="str">
        <f>_xll.SNL.Clients.Office.Excel.Functions.SPG(A524,"SP_IPO_DATE")</f>
        <v/>
      </c>
      <c r="C524" s="5">
        <f>_xll.SNL.Clients.Office.Excel.Functions.SPG(A524, "SP_VOLUME_AVG_WEEKLY_TO_SHARES_OUT", , "1M")</f>
        <v>6.6525633999927409</v>
      </c>
      <c r="D524" s="5">
        <f>_xll.SNL.Clients.Office.Excel.Functions.SPG(A524, "SP_VOLUME_AVG_WEEKLY_TO_SHARES_OUT", , "3M")</f>
        <v>5.1953291959103813</v>
      </c>
      <c r="E524" s="5">
        <f>_xll.SNL.Clients.Office.Excel.Functions.SPG(A524, "SP_VOLUME_AVG_DAILY_TO_1YR_AVG_DAILY", , "1M")</f>
        <v>127.39</v>
      </c>
      <c r="F524" s="5">
        <f>_xll.SNL.Clients.Office.Excel.Functions.SPG(A524, "SP_VOLUME_AVG_DAILY_TO_1YR_AVG_DAILY", , "3M")</f>
        <v>99.49</v>
      </c>
      <c r="G524" s="9" t="str">
        <f>_xll.SNL.Clients.Office.Excel.Functions.SPG(A524, "IQ_SECTOR")</f>
        <v>Industrials</v>
      </c>
      <c r="H524" s="9" t="str">
        <f>_xll.SNL.Clients.Office.Excel.Functions.SPG(A524, "IQ_INDUSTRY_GROUP")</f>
        <v>Capital Goods</v>
      </c>
      <c r="I524" s="9" t="str">
        <f>_xll.SNL.Clients.Office.Excel.Functions.SPG(A524, "IQ_INDUSTRY")</f>
        <v>Machinery</v>
      </c>
      <c r="J524" s="9" t="str">
        <f>_xll.SNL.Clients.Office.Excel.Functions.SPG(A524, "IQ_PRIMARY_INDUSTRY")</f>
        <v>Construction Machinery and Heavy Transportation Equipment</v>
      </c>
      <c r="K524" s="9" t="str">
        <f>_xll.SNL.Clients.Office.Excel.Functions.SPG(A524, "NAICS_CODE", "Primary")</f>
        <v>336510 - Railroad Rolling Stock Manufacturing</v>
      </c>
      <c r="L524" s="9" t="str">
        <f>_xll.SNL.Clients.Office.Excel.Functions.SPG(A524, "SP_TOPICTAG")</f>
        <v>Fleet Management; Freight Service</v>
      </c>
      <c r="M524" s="5">
        <f>_xll.SNL.Clients.Office.Excel.Functions.SPG(A524, "SP_PCT_SHARES_OWNED_ALL_INSTITUTIONS")</f>
        <v>106</v>
      </c>
      <c r="N524" s="9" t="str">
        <f>_xll.SNL.Clients.Office.Excel.Functions.SPG(A524, "RD_CREDIT_RATING_GLOBAL", "Issuer Credit Rating", "Local Currency LT|0")</f>
        <v>BB-</v>
      </c>
      <c r="O524" s="9" t="str">
        <f>_xll.SNL.Clients.Office.Excel.Functions.SPG(A524, "RD_CWOL_GLOBAL", "Issuer Credit Rating", "Local Currency LT|0")</f>
        <v>Stable</v>
      </c>
      <c r="P524" s="9" t="str">
        <f>_xll.SNL.Clients.Office.Excel.Functions.SPG(A524, "RD_RATING_ACTION_GLOBAL", "Issuer Credit Rating", "Local Currency LT|0")</f>
        <v>CreditWatch/Outlook (11/12/2024)</v>
      </c>
      <c r="Q524" s="10">
        <f>_xll.SNL.Clients.Office.Excel.Functions.SPG(A524, "RD_LAST_REVIEW_DATE_GLOBAL", "Issuer Credit Rating", "Local Currency LT")</f>
        <v>45643</v>
      </c>
      <c r="R524" s="10">
        <f>_xll.SNL.Clients.Office.Excel.Functions.SPG(A524, "RD_CREDIT_RATING_DATE_GLOBAL", "Issuer Credit Rating", "Local Currency LT|0")</f>
        <v>44301</v>
      </c>
      <c r="S524" s="10">
        <f>_xll.SNL.Clients.Office.Excel.Functions.SPG(A524, "RD_CREDIT_WATCH_OUTLOOK_DATE_GLOBAL", "Issuer Credit Rating", "Local Currency LT|0")</f>
        <v>45608</v>
      </c>
    </row>
    <row r="525" spans="1:19">
      <c r="A525" s="12" t="s">
        <v>1558</v>
      </c>
      <c r="B525" t="str">
        <f>_xll.SNL.Clients.Office.Excel.Functions.SPG(A525,"SP_IPO_DATE")</f>
        <v/>
      </c>
      <c r="C525" s="5">
        <f>_xll.SNL.Clients.Office.Excel.Functions.SPG(A525, "SP_VOLUME_AVG_WEEKLY_TO_SHARES_OUT", , "1M")</f>
        <v>10.258932065545201</v>
      </c>
      <c r="D525" s="5">
        <f>_xll.SNL.Clients.Office.Excel.Functions.SPG(A525, "SP_VOLUME_AVG_WEEKLY_TO_SHARES_OUT", , "3M")</f>
        <v>8.5753911429533947</v>
      </c>
      <c r="E525" s="5">
        <f>_xll.SNL.Clients.Office.Excel.Functions.SPG(A525, "SP_VOLUME_AVG_DAILY_TO_1YR_AVG_DAILY", , "1M")</f>
        <v>142.29</v>
      </c>
      <c r="F525" s="5">
        <f>_xll.SNL.Clients.Office.Excel.Functions.SPG(A525, "SP_VOLUME_AVG_DAILY_TO_1YR_AVG_DAILY", , "3M")</f>
        <v>118.94</v>
      </c>
      <c r="G525" s="9" t="str">
        <f>_xll.SNL.Clients.Office.Excel.Functions.SPG(A525, "IQ_SECTOR")</f>
        <v>Consumer Staples</v>
      </c>
      <c r="H525" s="9" t="str">
        <f>_xll.SNL.Clients.Office.Excel.Functions.SPG(A525, "IQ_INDUSTRY_GROUP")</f>
        <v>Food, Beverage and Tobacco</v>
      </c>
      <c r="I525" s="9" t="str">
        <f>_xll.SNL.Clients.Office.Excel.Functions.SPG(A525, "IQ_INDUSTRY")</f>
        <v>Food Products</v>
      </c>
      <c r="J525" s="9" t="str">
        <f>_xll.SNL.Clients.Office.Excel.Functions.SPG(A525, "IQ_PRIMARY_INDUSTRY")</f>
        <v>Packaged Foods and Meats</v>
      </c>
      <c r="K525" s="9" t="str">
        <f>_xll.SNL.Clients.Office.Excel.Functions.SPG(A525, "NAICS_CODE", "Primary")</f>
        <v>311 - Food Manufacturing</v>
      </c>
      <c r="L525" s="9" t="str">
        <f>_xll.SNL.Clients.Office.Excel.Functions.SPG(A525, "SP_TOPICTAG")</f>
        <v>Green Consumer Goods; Organic; Brand Marketing; Alternative Protein; Online Grocery</v>
      </c>
      <c r="M525" s="5">
        <f>_xll.SNL.Clients.Office.Excel.Functions.SPG(A525, "SP_PCT_SHARES_OWNED_ALL_INSTITUTIONS")</f>
        <v>110.29</v>
      </c>
      <c r="N525" s="9" t="str">
        <f>_xll.SNL.Clients.Office.Excel.Functions.SPG(A525, "RD_CREDIT_RATING_GLOBAL", "Issuer Credit Rating", "Local Currency LT|0")</f>
        <v/>
      </c>
      <c r="O525" s="9" t="str">
        <f>_xll.SNL.Clients.Office.Excel.Functions.SPG(A525, "RD_CWOL_GLOBAL", "Issuer Credit Rating", "Local Currency LT|0")</f>
        <v/>
      </c>
      <c r="P525" s="9" t="str">
        <f>_xll.SNL.Clients.Office.Excel.Functions.SPG(A525, "RD_RATING_ACTION_GLOBAL", "Issuer Credit Rating", "Local Currency LT|0")</f>
        <v/>
      </c>
      <c r="Q525" s="10" t="str">
        <f>_xll.SNL.Clients.Office.Excel.Functions.SPG(A525, "RD_LAST_REVIEW_DATE_GLOBAL", "Issuer Credit Rating", "Local Currency LT")</f>
        <v/>
      </c>
      <c r="R525" s="10" t="str">
        <f>_xll.SNL.Clients.Office.Excel.Functions.SPG(A525, "RD_CREDIT_RATING_DATE_GLOBAL", "Issuer Credit Rating", "Local Currency LT|0")</f>
        <v/>
      </c>
      <c r="S525" s="10" t="str">
        <f>_xll.SNL.Clients.Office.Excel.Functions.SPG(A525, "RD_CREDIT_WATCH_OUTLOOK_DATE_GLOBAL", "Issuer Credit Rating", "Local Currency LT|0")</f>
        <v/>
      </c>
    </row>
    <row r="526" spans="1:19">
      <c r="A526" s="12" t="s">
        <v>1559</v>
      </c>
      <c r="B526" s="10">
        <f>_xll.SNL.Clients.Office.Excel.Functions.SPG(A526,"SP_IPO_DATE")</f>
        <v>34402</v>
      </c>
      <c r="C526" s="5">
        <f>_xll.SNL.Clients.Office.Excel.Functions.SPG(A526, "SP_VOLUME_AVG_WEEKLY_TO_SHARES_OUT", , "1M")</f>
        <v>3.2408349216750523</v>
      </c>
      <c r="D526" s="5">
        <f>_xll.SNL.Clients.Office.Excel.Functions.SPG(A526, "SP_VOLUME_AVG_WEEKLY_TO_SHARES_OUT", , "3M")</f>
        <v>4.3257504840925414</v>
      </c>
      <c r="E526" s="5">
        <f>_xll.SNL.Clients.Office.Excel.Functions.SPG(A526, "SP_VOLUME_AVG_DAILY_TO_1YR_AVG_DAILY", , "1M")</f>
        <v>86.12</v>
      </c>
      <c r="F526" s="5">
        <f>_xll.SNL.Clients.Office.Excel.Functions.SPG(A526, "SP_VOLUME_AVG_DAILY_TO_1YR_AVG_DAILY", , "3M")</f>
        <v>114.95</v>
      </c>
      <c r="G526" s="9" t="str">
        <f>_xll.SNL.Clients.Office.Excel.Functions.SPG(A526, "IQ_SECTOR")</f>
        <v>Real Estate</v>
      </c>
      <c r="H526" s="9" t="str">
        <f>_xll.SNL.Clients.Office.Excel.Functions.SPG(A526, "IQ_INDUSTRY_GROUP")</f>
        <v>Equity Real Estate Investment Trusts (REITs)</v>
      </c>
      <c r="I526" s="9" t="str">
        <f>_xll.SNL.Clients.Office.Excel.Functions.SPG(A526, "IQ_INDUSTRY")</f>
        <v>Retail REITs</v>
      </c>
      <c r="J526" s="9" t="str">
        <f>_xll.SNL.Clients.Office.Excel.Functions.SPG(A526, "IQ_PRIMARY_INDUSTRY")</f>
        <v>Retail REITs</v>
      </c>
      <c r="K526" s="9" t="str">
        <f>_xll.SNL.Clients.Office.Excel.Functions.SPG(A526, "NAICS_CODE", "Primary")</f>
        <v>531110 - Lessors of Residential Buildings and Dwellings</v>
      </c>
      <c r="L526" s="9" t="str">
        <f>_xll.SNL.Clients.Office.Excel.Functions.SPG(A526, "SP_TOPICTAG")</f>
        <v/>
      </c>
      <c r="M526" s="5">
        <f>_xll.SNL.Clients.Office.Excel.Functions.SPG(A526, "SP_PCT_SHARES_OWNED_ALL_INSTITUTIONS")</f>
        <v>88.87</v>
      </c>
      <c r="N526" s="9" t="str">
        <f>_xll.SNL.Clients.Office.Excel.Functions.SPG(A526, "RD_CREDIT_RATING_GLOBAL", "Issuer Credit Rating", "Local Currency LT|0")</f>
        <v/>
      </c>
      <c r="O526" s="9" t="str">
        <f>_xll.SNL.Clients.Office.Excel.Functions.SPG(A526, "RD_CWOL_GLOBAL", "Issuer Credit Rating", "Local Currency LT|0")</f>
        <v/>
      </c>
      <c r="P526" s="9" t="str">
        <f>_xll.SNL.Clients.Office.Excel.Functions.SPG(A526, "RD_RATING_ACTION_GLOBAL", "Issuer Credit Rating", "Local Currency LT|0")</f>
        <v/>
      </c>
      <c r="Q526" s="10" t="str">
        <f>_xll.SNL.Clients.Office.Excel.Functions.SPG(A526, "RD_LAST_REVIEW_DATE_GLOBAL", "Issuer Credit Rating", "Local Currency LT")</f>
        <v/>
      </c>
      <c r="R526" s="10" t="str">
        <f>_xll.SNL.Clients.Office.Excel.Functions.SPG(A526, "RD_CREDIT_RATING_DATE_GLOBAL", "Issuer Credit Rating", "Local Currency LT|0")</f>
        <v/>
      </c>
      <c r="S526" s="10" t="str">
        <f>_xll.SNL.Clients.Office.Excel.Functions.SPG(A526, "RD_CREDIT_WATCH_OUTLOOK_DATE_GLOBAL", "Issuer Credit Rating", "Local Currency LT|0")</f>
        <v/>
      </c>
    </row>
    <row r="527" spans="1:19">
      <c r="A527" s="12" t="s">
        <v>1560</v>
      </c>
      <c r="B527" t="str">
        <f>_xll.SNL.Clients.Office.Excel.Functions.SPG(A527,"SP_IPO_DATE")</f>
        <v/>
      </c>
      <c r="C527" s="5">
        <f>_xll.SNL.Clients.Office.Excel.Functions.SPG(A527, "SP_VOLUME_AVG_WEEKLY_TO_SHARES_OUT", , "1M")</f>
        <v>6.9414947561027631</v>
      </c>
      <c r="D527" s="5">
        <f>_xll.SNL.Clients.Office.Excel.Functions.SPG(A527, "SP_VOLUME_AVG_WEEKLY_TO_SHARES_OUT", , "3M")</f>
        <v>8.5183871079345259</v>
      </c>
      <c r="E527" s="5">
        <f>_xll.SNL.Clients.Office.Excel.Functions.SPG(A527, "SP_VOLUME_AVG_DAILY_TO_1YR_AVG_DAILY", , "1M")</f>
        <v>82.7</v>
      </c>
      <c r="F527" s="5">
        <f>_xll.SNL.Clients.Office.Excel.Functions.SPG(A527, "SP_VOLUME_AVG_DAILY_TO_1YR_AVG_DAILY", , "3M")</f>
        <v>101.49</v>
      </c>
      <c r="G527" s="9" t="str">
        <f>_xll.SNL.Clients.Office.Excel.Functions.SPG(A527, "IQ_SECTOR")</f>
        <v>Consumer Discretionary</v>
      </c>
      <c r="H527" s="9" t="str">
        <f>_xll.SNL.Clients.Office.Excel.Functions.SPG(A527, "IQ_INDUSTRY_GROUP")</f>
        <v>Consumer Discretionary Distribution and Retail</v>
      </c>
      <c r="I527" s="9" t="str">
        <f>_xll.SNL.Clients.Office.Excel.Functions.SPG(A527, "IQ_INDUSTRY")</f>
        <v>Specialty Retail</v>
      </c>
      <c r="J527" s="9" t="str">
        <f>_xll.SNL.Clients.Office.Excel.Functions.SPG(A527, "IQ_PRIMARY_INDUSTRY")</f>
        <v>Other Specialty Retail</v>
      </c>
      <c r="K527" s="9" t="str">
        <f>_xll.SNL.Clients.Office.Excel.Functions.SPG(A527, "NAICS_CODE", "Primary")</f>
        <v>459410 - Office Supplies and Stationery Retailers</v>
      </c>
      <c r="L527" s="9" t="str">
        <f>_xll.SNL.Clients.Office.Excel.Functions.SPG(A527, "SP_TOPICTAG")</f>
        <v>Software Development; Customer Relationship Management; Brand Marketing; Courier Service; Process Automation; Artificial Intelligence</v>
      </c>
      <c r="M527" s="5">
        <f>_xll.SNL.Clients.Office.Excel.Functions.SPG(A527, "SP_PCT_SHARES_OWNED_ALL_INSTITUTIONS")</f>
        <v>102.01</v>
      </c>
      <c r="N527" s="9" t="str">
        <f>_xll.SNL.Clients.Office.Excel.Functions.SPG(A527, "RD_CREDIT_RATING_GLOBAL", "Issuer Credit Rating", "Local Currency LT|0")</f>
        <v>NR</v>
      </c>
      <c r="O527" s="9" t="str">
        <f>_xll.SNL.Clients.Office.Excel.Functions.SPG(A527, "RD_CWOL_GLOBAL", "Issuer Credit Rating", "Local Currency LT|0")</f>
        <v>NR</v>
      </c>
      <c r="P527" s="9" t="str">
        <f>_xll.SNL.Clients.Office.Excel.Functions.SPG(A527, "RD_RATING_ACTION_GLOBAL", "Issuer Credit Rating", "Local Currency LT|0")</f>
        <v>Not Rated | CreditWatch/Outlook (04/22/2020)</v>
      </c>
      <c r="Q527" s="10">
        <f>_xll.SNL.Clients.Office.Excel.Functions.SPG(A527, "RD_LAST_REVIEW_DATE_GLOBAL", "Issuer Credit Rating", "Local Currency LT")</f>
        <v>43943</v>
      </c>
      <c r="R527" s="10">
        <f>_xll.SNL.Clients.Office.Excel.Functions.SPG(A527, "RD_CREDIT_RATING_DATE_GLOBAL", "Issuer Credit Rating", "Local Currency LT|0")</f>
        <v>43943</v>
      </c>
      <c r="S527" s="10">
        <f>_xll.SNL.Clients.Office.Excel.Functions.SPG(A527, "RD_CREDIT_WATCH_OUTLOOK_DATE_GLOBAL", "Issuer Credit Rating", "Local Currency LT|0")</f>
        <v>43943</v>
      </c>
    </row>
    <row r="528" spans="1:19">
      <c r="A528" s="12" t="s">
        <v>1561</v>
      </c>
      <c r="B528" s="10">
        <f>_xll.SNL.Clients.Office.Excel.Functions.SPG(A528,"SP_IPO_DATE")</f>
        <v>42565</v>
      </c>
      <c r="C528" s="5">
        <f>_xll.SNL.Clients.Office.Excel.Functions.SPG(A528, "SP_VOLUME_AVG_WEEKLY_TO_SHARES_OUT", , "1M")</f>
        <v>5.8156278515651394</v>
      </c>
      <c r="D528" s="5">
        <f>_xll.SNL.Clients.Office.Excel.Functions.SPG(A528, "SP_VOLUME_AVG_WEEKLY_TO_SHARES_OUT", , "3M")</f>
        <v>5.2202755939755674</v>
      </c>
      <c r="E528" s="5">
        <f>_xll.SNL.Clients.Office.Excel.Functions.SPG(A528, "SP_VOLUME_AVG_DAILY_TO_1YR_AVG_DAILY", , "1M")</f>
        <v>125.69</v>
      </c>
      <c r="F528" s="5">
        <f>_xll.SNL.Clients.Office.Excel.Functions.SPG(A528, "SP_VOLUME_AVG_DAILY_TO_1YR_AVG_DAILY", , "3M")</f>
        <v>112.82</v>
      </c>
      <c r="G528" s="9" t="str">
        <f>_xll.SNL.Clients.Office.Excel.Functions.SPG(A528, "IQ_SECTOR")</f>
        <v>Consumer Staples</v>
      </c>
      <c r="H528" s="9" t="str">
        <f>_xll.SNL.Clients.Office.Excel.Functions.SPG(A528, "IQ_INDUSTRY_GROUP")</f>
        <v>Food, Beverage and Tobacco</v>
      </c>
      <c r="I528" s="9" t="str">
        <f>_xll.SNL.Clients.Office.Excel.Functions.SPG(A528, "IQ_INDUSTRY")</f>
        <v>Food Products</v>
      </c>
      <c r="J528" s="9" t="str">
        <f>_xll.SNL.Clients.Office.Excel.Functions.SPG(A528, "IQ_PRIMARY_INDUSTRY")</f>
        <v>Packaged Foods and Meats</v>
      </c>
      <c r="K528" s="9" t="str">
        <f>_xll.SNL.Clients.Office.Excel.Functions.SPG(A528, "NAICS_CODE", "Primary")</f>
        <v>311 - Food Manufacturing</v>
      </c>
      <c r="L528" s="9" t="str">
        <f>_xll.SNL.Clients.Office.Excel.Functions.SPG(A528, "SP_TOPICTAG")</f>
        <v>Alternative Protein</v>
      </c>
      <c r="M528" s="5">
        <f>_xll.SNL.Clients.Office.Excel.Functions.SPG(A528, "SP_PCT_SHARES_OWNED_ALL_INSTITUTIONS")</f>
        <v>92.11</v>
      </c>
      <c r="N528" s="9" t="str">
        <f>_xll.SNL.Clients.Office.Excel.Functions.SPG(A528, "RD_CREDIT_RATING_GLOBAL", "Issuer Credit Rating", "Local Currency LT|0")</f>
        <v>BB-</v>
      </c>
      <c r="O528" s="9" t="str">
        <f>_xll.SNL.Clients.Office.Excel.Functions.SPG(A528, "RD_CWOL_GLOBAL", "Issuer Credit Rating", "Local Currency LT|0")</f>
        <v>Stable</v>
      </c>
      <c r="P528" s="9" t="str">
        <f>_xll.SNL.Clients.Office.Excel.Functions.SPG(A528, "RD_RATING_ACTION_GLOBAL", "Issuer Credit Rating", "Local Currency LT|0")</f>
        <v>Upgrade | CreditWatch/Outlook (07/14/2022)</v>
      </c>
      <c r="Q528" s="10">
        <f>_xll.SNL.Clients.Office.Excel.Functions.SPG(A528, "RD_LAST_REVIEW_DATE_GLOBAL", "Issuer Credit Rating", "Local Currency LT")</f>
        <v>45376</v>
      </c>
      <c r="R528" s="10">
        <f>_xll.SNL.Clients.Office.Excel.Functions.SPG(A528, "RD_CREDIT_RATING_DATE_GLOBAL", "Issuer Credit Rating", "Local Currency LT|0")</f>
        <v>44756</v>
      </c>
      <c r="S528" s="10">
        <f>_xll.SNL.Clients.Office.Excel.Functions.SPG(A528, "RD_CREDIT_WATCH_OUTLOOK_DATE_GLOBAL", "Issuer Credit Rating", "Local Currency LT|0")</f>
        <v>44756</v>
      </c>
    </row>
    <row r="529" spans="1:19">
      <c r="A529" s="12" t="s">
        <v>1562</v>
      </c>
      <c r="B529" s="10">
        <f>_xll.SNL.Clients.Office.Excel.Functions.SPG(A529,"SP_IPO_DATE")</f>
        <v>30802</v>
      </c>
      <c r="C529" s="5">
        <f>_xll.SNL.Clients.Office.Excel.Functions.SPG(A529, "SP_VOLUME_AVG_WEEKLY_TO_SHARES_OUT", , "1M")</f>
        <v>1.9560322449712966</v>
      </c>
      <c r="D529" s="5">
        <f>_xll.SNL.Clients.Office.Excel.Functions.SPG(A529, "SP_VOLUME_AVG_WEEKLY_TO_SHARES_OUT", , "3M")</f>
        <v>2.3073978922672573</v>
      </c>
      <c r="E529" s="5">
        <f>_xll.SNL.Clients.Office.Excel.Functions.SPG(A529, "SP_VOLUME_AVG_DAILY_TO_1YR_AVG_DAILY", , "1M")</f>
        <v>110.96</v>
      </c>
      <c r="F529" s="5">
        <f>_xll.SNL.Clients.Office.Excel.Functions.SPG(A529, "SP_VOLUME_AVG_DAILY_TO_1YR_AVG_DAILY", , "3M")</f>
        <v>130.88999999999999</v>
      </c>
      <c r="G529" s="9" t="str">
        <f>_xll.SNL.Clients.Office.Excel.Functions.SPG(A529, "IQ_SECTOR")</f>
        <v>Real Estate</v>
      </c>
      <c r="H529" s="9" t="str">
        <f>_xll.SNL.Clients.Office.Excel.Functions.SPG(A529, "IQ_INDUSTRY_GROUP")</f>
        <v>Real Estate Management and Development</v>
      </c>
      <c r="I529" s="9" t="str">
        <f>_xll.SNL.Clients.Office.Excel.Functions.SPG(A529, "IQ_INDUSTRY")</f>
        <v>Real Estate Management and Development</v>
      </c>
      <c r="J529" s="9" t="str">
        <f>_xll.SNL.Clients.Office.Excel.Functions.SPG(A529, "IQ_PRIMARY_INDUSTRY")</f>
        <v>Diversified Real Estate Activities</v>
      </c>
      <c r="K529" s="9" t="str">
        <f>_xll.SNL.Clients.Office.Excel.Functions.SPG(A529, "NAICS_CODE", "Primary")</f>
        <v>531 - Real Estate</v>
      </c>
      <c r="L529" s="9" t="str">
        <f>_xll.SNL.Clients.Office.Excel.Functions.SPG(A529, "SP_TOPICTAG")</f>
        <v>Vacation Rental</v>
      </c>
      <c r="M529" s="5">
        <f>_xll.SNL.Clients.Office.Excel.Functions.SPG(A529, "SP_PCT_SHARES_OWNED_ALL_INSTITUTIONS")</f>
        <v>81.75</v>
      </c>
      <c r="N529" s="9" t="str">
        <f>_xll.SNL.Clients.Office.Excel.Functions.SPG(A529, "RD_CREDIT_RATING_GLOBAL", "Issuer Credit Rating", "Local Currency LT|0")</f>
        <v/>
      </c>
      <c r="O529" s="9" t="str">
        <f>_xll.SNL.Clients.Office.Excel.Functions.SPG(A529, "RD_CWOL_GLOBAL", "Issuer Credit Rating", "Local Currency LT|0")</f>
        <v/>
      </c>
      <c r="P529" s="9" t="str">
        <f>_xll.SNL.Clients.Office.Excel.Functions.SPG(A529, "RD_RATING_ACTION_GLOBAL", "Issuer Credit Rating", "Local Currency LT|0")</f>
        <v/>
      </c>
      <c r="Q529" s="10" t="str">
        <f>_xll.SNL.Clients.Office.Excel.Functions.SPG(A529, "RD_LAST_REVIEW_DATE_GLOBAL", "Issuer Credit Rating", "Local Currency LT")</f>
        <v/>
      </c>
      <c r="R529" s="10" t="str">
        <f>_xll.SNL.Clients.Office.Excel.Functions.SPG(A529, "RD_CREDIT_RATING_DATE_GLOBAL", "Issuer Credit Rating", "Local Currency LT|0")</f>
        <v/>
      </c>
      <c r="S529" s="10" t="str">
        <f>_xll.SNL.Clients.Office.Excel.Functions.SPG(A529, "RD_CREDIT_WATCH_OUTLOOK_DATE_GLOBAL", "Issuer Credit Rating", "Local Currency LT|0")</f>
        <v/>
      </c>
    </row>
    <row r="530" spans="1:19">
      <c r="A530" s="12" t="s">
        <v>1563</v>
      </c>
      <c r="B530" t="str">
        <f>_xll.SNL.Clients.Office.Excel.Functions.SPG(A530,"SP_IPO_DATE")</f>
        <v/>
      </c>
      <c r="C530" s="5">
        <f>_xll.SNL.Clients.Office.Excel.Functions.SPG(A530, "SP_VOLUME_AVG_WEEKLY_TO_SHARES_OUT", , "1M")</f>
        <v>4.7995734907249403</v>
      </c>
      <c r="D530" s="5">
        <f>_xll.SNL.Clients.Office.Excel.Functions.SPG(A530, "SP_VOLUME_AVG_WEEKLY_TO_SHARES_OUT", , "3M")</f>
        <v>5.699961781532136</v>
      </c>
      <c r="E530" s="5">
        <f>_xll.SNL.Clients.Office.Excel.Functions.SPG(A530, "SP_VOLUME_AVG_DAILY_TO_1YR_AVG_DAILY", , "1M")</f>
        <v>132.71</v>
      </c>
      <c r="F530" s="5">
        <f>_xll.SNL.Clients.Office.Excel.Functions.SPG(A530, "SP_VOLUME_AVG_DAILY_TO_1YR_AVG_DAILY", , "3M")</f>
        <v>157.6</v>
      </c>
      <c r="G530" s="9" t="str">
        <f>_xll.SNL.Clients.Office.Excel.Functions.SPG(A530, "IQ_SECTOR")</f>
        <v>Communication Services</v>
      </c>
      <c r="H530" s="9" t="str">
        <f>_xll.SNL.Clients.Office.Excel.Functions.SPG(A530, "IQ_INDUSTRY_GROUP")</f>
        <v>Media and Entertainment</v>
      </c>
      <c r="I530" s="9" t="str">
        <f>_xll.SNL.Clients.Office.Excel.Functions.SPG(A530, "IQ_INDUSTRY")</f>
        <v>Media</v>
      </c>
      <c r="J530" s="9" t="str">
        <f>_xll.SNL.Clients.Office.Excel.Functions.SPG(A530, "IQ_PRIMARY_INDUSTRY")</f>
        <v>Advertising</v>
      </c>
      <c r="K530" s="9" t="str">
        <f>_xll.SNL.Clients.Office.Excel.Functions.SPG(A530, "NAICS_CODE", "Primary")</f>
        <v>5418 - Advertising, Public Relations, and Related Services</v>
      </c>
      <c r="L530" s="9" t="str">
        <f>_xll.SNL.Clients.Office.Excel.Functions.SPG(A530, "SP_TOPICTAG")</f>
        <v>Ad Network; Digital Media; Marketing Automation; Social Media Advertising; Customer Relationship Management; Ad Targeting; Search Engine Optimization</v>
      </c>
      <c r="M530" s="5">
        <f>_xll.SNL.Clients.Office.Excel.Functions.SPG(A530, "SP_PCT_SHARES_OWNED_ALL_INSTITUTIONS")</f>
        <v>81.209999999999994</v>
      </c>
      <c r="N530" s="9" t="str">
        <f>_xll.SNL.Clients.Office.Excel.Functions.SPG(A530, "RD_CREDIT_RATING_GLOBAL", "Issuer Credit Rating", "Local Currency LT|0")</f>
        <v>B</v>
      </c>
      <c r="O530" s="9" t="str">
        <f>_xll.SNL.Clients.Office.Excel.Functions.SPG(A530, "RD_CWOL_GLOBAL", "Issuer Credit Rating", "Local Currency LT|0")</f>
        <v>Stable</v>
      </c>
      <c r="P530" s="9" t="str">
        <f>_xll.SNL.Clients.Office.Excel.Functions.SPG(A530, "RD_RATING_ACTION_GLOBAL", "Issuer Credit Rating", "Local Currency LT|0")</f>
        <v>New Rating | CreditWatch/Outlook (02/02/2021)</v>
      </c>
      <c r="Q530" s="10">
        <f>_xll.SNL.Clients.Office.Excel.Functions.SPG(A530, "RD_LAST_REVIEW_DATE_GLOBAL", "Issuer Credit Rating", "Local Currency LT")</f>
        <v>45369</v>
      </c>
      <c r="R530" s="10">
        <f>_xll.SNL.Clients.Office.Excel.Functions.SPG(A530, "RD_CREDIT_RATING_DATE_GLOBAL", "Issuer Credit Rating", "Local Currency LT|0")</f>
        <v>44229</v>
      </c>
      <c r="S530" s="10">
        <f>_xll.SNL.Clients.Office.Excel.Functions.SPG(A530, "RD_CREDIT_WATCH_OUTLOOK_DATE_GLOBAL", "Issuer Credit Rating", "Local Currency LT|0")</f>
        <v>44229</v>
      </c>
    </row>
    <row r="531" spans="1:19">
      <c r="A531" s="12" t="s">
        <v>1564</v>
      </c>
      <c r="B531" t="str">
        <f>_xll.SNL.Clients.Office.Excel.Functions.SPG(A531,"SP_IPO_DATE")</f>
        <v/>
      </c>
      <c r="C531" s="5">
        <f>_xll.SNL.Clients.Office.Excel.Functions.SPG(A531, "SP_VOLUME_AVG_WEEKLY_TO_SHARES_OUT", , "1M")</f>
        <v>9.2417354257444622</v>
      </c>
      <c r="D531" s="5">
        <f>_xll.SNL.Clients.Office.Excel.Functions.SPG(A531, "SP_VOLUME_AVG_WEEKLY_TO_SHARES_OUT", , "3M")</f>
        <v>10.714371018346961</v>
      </c>
      <c r="E531" s="5">
        <f>_xll.SNL.Clients.Office.Excel.Functions.SPG(A531, "SP_VOLUME_AVG_DAILY_TO_1YR_AVG_DAILY", , "1M")</f>
        <v>99.61</v>
      </c>
      <c r="F531" s="5">
        <f>_xll.SNL.Clients.Office.Excel.Functions.SPG(A531, "SP_VOLUME_AVG_DAILY_TO_1YR_AVG_DAILY", , "3M")</f>
        <v>115.49</v>
      </c>
      <c r="G531" s="9" t="str">
        <f>_xll.SNL.Clients.Office.Excel.Functions.SPG(A531, "IQ_SECTOR")</f>
        <v>Energy</v>
      </c>
      <c r="H531" s="9" t="str">
        <f>_xll.SNL.Clients.Office.Excel.Functions.SPG(A531, "IQ_INDUSTRY_GROUP")</f>
        <v>Energy</v>
      </c>
      <c r="I531" s="9" t="str">
        <f>_xll.SNL.Clients.Office.Excel.Functions.SPG(A531, "IQ_INDUSTRY")</f>
        <v>Energy Equipment and Services</v>
      </c>
      <c r="J531" s="9" t="str">
        <f>_xll.SNL.Clients.Office.Excel.Functions.SPG(A531, "IQ_PRIMARY_INDUSTRY")</f>
        <v>Oil and Gas Equipment and Services</v>
      </c>
      <c r="K531" s="9" t="str">
        <f>_xll.SNL.Clients.Office.Excel.Functions.SPG(A531, "NAICS_CODE", "Primary")</f>
        <v>213112 - Support Activities for Oil and Gas Operations</v>
      </c>
      <c r="L531" s="9" t="str">
        <f>_xll.SNL.Clients.Office.Excel.Functions.SPG(A531, "SP_TOPICTAG")</f>
        <v>Environmental Consulting; Fleet Management; Industrial Automation; Marine Transportation; Pollution Control; Ocean Data Collection</v>
      </c>
      <c r="M531" s="5">
        <f>_xll.SNL.Clients.Office.Excel.Functions.SPG(A531, "SP_PCT_SHARES_OWNED_ALL_INSTITUTIONS")</f>
        <v>104.82</v>
      </c>
      <c r="N531" s="9" t="str">
        <f>_xll.SNL.Clients.Office.Excel.Functions.SPG(A531, "RD_CREDIT_RATING_GLOBAL", "Issuer Credit Rating", "Local Currency LT|0")</f>
        <v>NR</v>
      </c>
      <c r="O531" s="9" t="str">
        <f>_xll.SNL.Clients.Office.Excel.Functions.SPG(A531, "RD_CWOL_GLOBAL", "Issuer Credit Rating", "Local Currency LT|0")</f>
        <v>NR</v>
      </c>
      <c r="P531" s="9" t="str">
        <f>_xll.SNL.Clients.Office.Excel.Functions.SPG(A531, "RD_RATING_ACTION_GLOBAL", "Issuer Credit Rating", "Local Currency LT|0")</f>
        <v>Not Rated | CreditWatch/Outlook (06/06/1997)</v>
      </c>
      <c r="Q531" s="10" t="str">
        <f>_xll.SNL.Clients.Office.Excel.Functions.SPG(A531, "RD_LAST_REVIEW_DATE_GLOBAL", "Issuer Credit Rating", "Local Currency LT")</f>
        <v/>
      </c>
      <c r="R531" s="10">
        <f>_xll.SNL.Clients.Office.Excel.Functions.SPG(A531, "RD_CREDIT_RATING_DATE_GLOBAL", "Issuer Credit Rating", "Local Currency LT|0")</f>
        <v>35587</v>
      </c>
      <c r="S531" s="10">
        <f>_xll.SNL.Clients.Office.Excel.Functions.SPG(A531, "RD_CREDIT_WATCH_OUTLOOK_DATE_GLOBAL", "Issuer Credit Rating", "Local Currency LT|0")</f>
        <v>35587</v>
      </c>
    </row>
    <row r="532" spans="1:19">
      <c r="A532" s="12" t="s">
        <v>1565</v>
      </c>
      <c r="B532" t="str">
        <f>_xll.SNL.Clients.Office.Excel.Functions.SPG(A532,"SP_IPO_DATE")</f>
        <v/>
      </c>
      <c r="C532" s="5">
        <f>_xll.SNL.Clients.Office.Excel.Functions.SPG(A532, "SP_VOLUME_AVG_WEEKLY_TO_SHARES_OUT", , "1M")</f>
        <v>5.9450288382333776</v>
      </c>
      <c r="D532" s="5">
        <f>_xll.SNL.Clients.Office.Excel.Functions.SPG(A532, "SP_VOLUME_AVG_WEEKLY_TO_SHARES_OUT", , "3M")</f>
        <v>6.4746681229690157</v>
      </c>
      <c r="E532" s="5">
        <f>_xll.SNL.Clients.Office.Excel.Functions.SPG(A532, "SP_VOLUME_AVG_DAILY_TO_1YR_AVG_DAILY", , "1M")</f>
        <v>121.38</v>
      </c>
      <c r="F532" s="5">
        <f>_xll.SNL.Clients.Office.Excel.Functions.SPG(A532, "SP_VOLUME_AVG_DAILY_TO_1YR_AVG_DAILY", , "3M")</f>
        <v>132.19999999999999</v>
      </c>
      <c r="G532" s="9" t="str">
        <f>_xll.SNL.Clients.Office.Excel.Functions.SPG(A532, "IQ_SECTOR")</f>
        <v>Industrials</v>
      </c>
      <c r="H532" s="9" t="str">
        <f>_xll.SNL.Clients.Office.Excel.Functions.SPG(A532, "IQ_INDUSTRY_GROUP")</f>
        <v>Capital Goods</v>
      </c>
      <c r="I532" s="9" t="str">
        <f>_xll.SNL.Clients.Office.Excel.Functions.SPG(A532, "IQ_INDUSTRY")</f>
        <v>Machinery</v>
      </c>
      <c r="J532" s="9" t="str">
        <f>_xll.SNL.Clients.Office.Excel.Functions.SPG(A532, "IQ_PRIMARY_INDUSTRY")</f>
        <v>Agricultural and Farm Machinery</v>
      </c>
      <c r="K532" s="9" t="str">
        <f>_xll.SNL.Clients.Office.Excel.Functions.SPG(A532, "NAICS_CODE", "Primary")</f>
        <v>333111 - Farm Machinery and Equipment Manufacturing</v>
      </c>
      <c r="L532" s="9" t="str">
        <f>_xll.SNL.Clients.Office.Excel.Functions.SPG(A532, "SP_TOPICTAG")</f>
        <v>Industrial Automation</v>
      </c>
      <c r="M532" s="5">
        <f>_xll.SNL.Clients.Office.Excel.Functions.SPG(A532, "SP_PCT_SHARES_OWNED_ALL_INSTITUTIONS")</f>
        <v>73.3</v>
      </c>
      <c r="N532" s="9" t="str">
        <f>_xll.SNL.Clients.Office.Excel.Functions.SPG(A532, "RD_CREDIT_RATING_GLOBAL", "Issuer Credit Rating", "Local Currency LT|0")</f>
        <v>B</v>
      </c>
      <c r="O532" s="9" t="str">
        <f>_xll.SNL.Clients.Office.Excel.Functions.SPG(A532, "RD_CWOL_GLOBAL", "Issuer Credit Rating", "Local Currency LT|0")</f>
        <v>Stable</v>
      </c>
      <c r="P532" s="9" t="str">
        <f>_xll.SNL.Clients.Office.Excel.Functions.SPG(A532, "RD_RATING_ACTION_GLOBAL", "Issuer Credit Rating", "Local Currency LT|0")</f>
        <v>Upgrade | CreditWatch/Outlook (12/09/2022)</v>
      </c>
      <c r="Q532" s="10">
        <f>_xll.SNL.Clients.Office.Excel.Functions.SPG(A532, "RD_LAST_REVIEW_DATE_GLOBAL", "Issuer Credit Rating", "Local Currency LT")</f>
        <v>45637</v>
      </c>
      <c r="R532" s="10">
        <f>_xll.SNL.Clients.Office.Excel.Functions.SPG(A532, "RD_CREDIT_RATING_DATE_GLOBAL", "Issuer Credit Rating", "Local Currency LT|0")</f>
        <v>44904</v>
      </c>
      <c r="S532" s="10">
        <f>_xll.SNL.Clients.Office.Excel.Functions.SPG(A532, "RD_CREDIT_WATCH_OUTLOOK_DATE_GLOBAL", "Issuer Credit Rating", "Local Currency LT|0")</f>
        <v>44904</v>
      </c>
    </row>
    <row r="533" spans="1:19">
      <c r="A533" s="12" t="s">
        <v>1566</v>
      </c>
      <c r="B533" t="str">
        <f>_xll.SNL.Clients.Office.Excel.Functions.SPG(A533,"SP_IPO_DATE")</f>
        <v/>
      </c>
      <c r="C533" s="5">
        <f>_xll.SNL.Clients.Office.Excel.Functions.SPG(A533, "SP_VOLUME_AVG_WEEKLY_TO_SHARES_OUT", , "1M")</f>
        <v>1.7509550603574282</v>
      </c>
      <c r="D533" s="5">
        <f>_xll.SNL.Clients.Office.Excel.Functions.SPG(A533, "SP_VOLUME_AVG_WEEKLY_TO_SHARES_OUT", , "3M")</f>
        <v>1.9197745834663085</v>
      </c>
      <c r="E533" s="5">
        <f>_xll.SNL.Clients.Office.Excel.Functions.SPG(A533, "SP_VOLUME_AVG_DAILY_TO_1YR_AVG_DAILY", , "1M")</f>
        <v>88.94</v>
      </c>
      <c r="F533" s="5">
        <f>_xll.SNL.Clients.Office.Excel.Functions.SPG(A533, "SP_VOLUME_AVG_DAILY_TO_1YR_AVG_DAILY", , "3M")</f>
        <v>97.52</v>
      </c>
      <c r="G533" s="9" t="str">
        <f>_xll.SNL.Clients.Office.Excel.Functions.SPG(A533, "IQ_SECTOR")</f>
        <v>Financials</v>
      </c>
      <c r="H533" s="9" t="str">
        <f>_xll.SNL.Clients.Office.Excel.Functions.SPG(A533, "IQ_INDUSTRY_GROUP")</f>
        <v>Banks</v>
      </c>
      <c r="I533" s="9" t="str">
        <f>_xll.SNL.Clients.Office.Excel.Functions.SPG(A533, "IQ_INDUSTRY")</f>
        <v>Banks</v>
      </c>
      <c r="J533" s="9" t="str">
        <f>_xll.SNL.Clients.Office.Excel.Functions.SPG(A533, "IQ_PRIMARY_INDUSTRY")</f>
        <v>Regional Banks</v>
      </c>
      <c r="K533" s="9" t="str">
        <f>_xll.SNL.Clients.Office.Excel.Functions.SPG(A533, "NAICS_CODE", "Primary")</f>
        <v>522110 - Commercial Banking</v>
      </c>
      <c r="L533" s="9" t="str">
        <f>_xll.SNL.Clients.Office.Excel.Functions.SPG(A533, "SP_TOPICTAG")</f>
        <v>Consumer Lending; Employee Benefits</v>
      </c>
      <c r="M533" s="5">
        <f>_xll.SNL.Clients.Office.Excel.Functions.SPG(A533, "SP_PCT_SHARES_OWNED_ALL_INSTITUTIONS")</f>
        <v>65.5</v>
      </c>
      <c r="N533" s="9" t="str">
        <f>_xll.SNL.Clients.Office.Excel.Functions.SPG(A533, "RD_CREDIT_RATING_GLOBAL", "Issuer Credit Rating", "Local Currency LT|0")</f>
        <v/>
      </c>
      <c r="O533" s="9" t="str">
        <f>_xll.SNL.Clients.Office.Excel.Functions.SPG(A533, "RD_CWOL_GLOBAL", "Issuer Credit Rating", "Local Currency LT|0")</f>
        <v/>
      </c>
      <c r="P533" s="9" t="str">
        <f>_xll.SNL.Clients.Office.Excel.Functions.SPG(A533, "RD_RATING_ACTION_GLOBAL", "Issuer Credit Rating", "Local Currency LT|0")</f>
        <v/>
      </c>
      <c r="Q533" s="10" t="str">
        <f>_xll.SNL.Clients.Office.Excel.Functions.SPG(A533, "RD_LAST_REVIEW_DATE_GLOBAL", "Issuer Credit Rating", "Local Currency LT")</f>
        <v/>
      </c>
      <c r="R533" s="10" t="str">
        <f>_xll.SNL.Clients.Office.Excel.Functions.SPG(A533, "RD_CREDIT_RATING_DATE_GLOBAL", "Issuer Credit Rating", "Local Currency LT|0")</f>
        <v/>
      </c>
      <c r="S533" s="10" t="str">
        <f>_xll.SNL.Clients.Office.Excel.Functions.SPG(A533, "RD_CREDIT_WATCH_OUTLOOK_DATE_GLOBAL", "Issuer Credit Rating", "Local Currency LT|0")</f>
        <v/>
      </c>
    </row>
    <row r="534" spans="1:19">
      <c r="A534" s="12" t="s">
        <v>1567</v>
      </c>
      <c r="B534" t="str">
        <f>_xll.SNL.Clients.Office.Excel.Functions.SPG(A534,"SP_IPO_DATE")</f>
        <v/>
      </c>
      <c r="C534" s="5">
        <f>_xll.SNL.Clients.Office.Excel.Functions.SPG(A534, "SP_VOLUME_AVG_WEEKLY_TO_SHARES_OUT", , "1M")</f>
        <v>1.2546473478197304</v>
      </c>
      <c r="D534" s="5">
        <f>_xll.SNL.Clients.Office.Excel.Functions.SPG(A534, "SP_VOLUME_AVG_WEEKLY_TO_SHARES_OUT", , "3M")</f>
        <v>1.2891589021395462</v>
      </c>
      <c r="E534" s="5">
        <f>_xll.SNL.Clients.Office.Excel.Functions.SPG(A534, "SP_VOLUME_AVG_DAILY_TO_1YR_AVG_DAILY", , "1M")</f>
        <v>67.27</v>
      </c>
      <c r="F534" s="5">
        <f>_xll.SNL.Clients.Office.Excel.Functions.SPG(A534, "SP_VOLUME_AVG_DAILY_TO_1YR_AVG_DAILY", , "3M")</f>
        <v>69.12</v>
      </c>
      <c r="G534" s="9" t="str">
        <f>_xll.SNL.Clients.Office.Excel.Functions.SPG(A534, "IQ_SECTOR")</f>
        <v>Consumer Staples</v>
      </c>
      <c r="H534" s="9" t="str">
        <f>_xll.SNL.Clients.Office.Excel.Functions.SPG(A534, "IQ_INDUSTRY_GROUP")</f>
        <v>Food, Beverage and Tobacco</v>
      </c>
      <c r="I534" s="9" t="str">
        <f>_xll.SNL.Clients.Office.Excel.Functions.SPG(A534, "IQ_INDUSTRY")</f>
        <v>Food Products</v>
      </c>
      <c r="J534" s="9" t="str">
        <f>_xll.SNL.Clients.Office.Excel.Functions.SPG(A534, "IQ_PRIMARY_INDUSTRY")</f>
        <v>Packaged Foods and Meats</v>
      </c>
      <c r="K534" s="9" t="str">
        <f>_xll.SNL.Clients.Office.Excel.Functions.SPG(A534, "NAICS_CODE", "Primary")</f>
        <v>3113 - Sugar and Confectionery Product Manufacturing</v>
      </c>
      <c r="L534" s="9" t="str">
        <f>_xll.SNL.Clients.Office.Excel.Functions.SPG(A534, "SP_TOPICTAG")</f>
        <v/>
      </c>
      <c r="M534" s="5">
        <f>_xll.SNL.Clients.Office.Excel.Functions.SPG(A534, "SP_PCT_SHARES_OWNED_ALL_INSTITUTIONS")</f>
        <v>16.36</v>
      </c>
      <c r="N534" s="9" t="str">
        <f>_xll.SNL.Clients.Office.Excel.Functions.SPG(A534, "RD_CREDIT_RATING_GLOBAL", "Issuer Credit Rating", "Local Currency LT|0")</f>
        <v/>
      </c>
      <c r="O534" s="9" t="str">
        <f>_xll.SNL.Clients.Office.Excel.Functions.SPG(A534, "RD_CWOL_GLOBAL", "Issuer Credit Rating", "Local Currency LT|0")</f>
        <v/>
      </c>
      <c r="P534" s="9" t="str">
        <f>_xll.SNL.Clients.Office.Excel.Functions.SPG(A534, "RD_RATING_ACTION_GLOBAL", "Issuer Credit Rating", "Local Currency LT|0")</f>
        <v/>
      </c>
      <c r="Q534" s="10" t="str">
        <f>_xll.SNL.Clients.Office.Excel.Functions.SPG(A534, "RD_LAST_REVIEW_DATE_GLOBAL", "Issuer Credit Rating", "Local Currency LT")</f>
        <v/>
      </c>
      <c r="R534" s="10" t="str">
        <f>_xll.SNL.Clients.Office.Excel.Functions.SPG(A534, "RD_CREDIT_RATING_DATE_GLOBAL", "Issuer Credit Rating", "Local Currency LT|0")</f>
        <v/>
      </c>
      <c r="S534" s="10" t="str">
        <f>_xll.SNL.Clients.Office.Excel.Functions.SPG(A534, "RD_CREDIT_WATCH_OUTLOOK_DATE_GLOBAL", "Issuer Credit Rating", "Local Currency LT|0")</f>
        <v/>
      </c>
    </row>
    <row r="535" spans="1:19">
      <c r="A535" s="12" t="s">
        <v>1568</v>
      </c>
      <c r="B535" t="str">
        <f>_xll.SNL.Clients.Office.Excel.Functions.SPG(A535,"SP_IPO_DATE")</f>
        <v/>
      </c>
      <c r="C535" s="5">
        <f>_xll.SNL.Clients.Office.Excel.Functions.SPG(A535, "SP_VOLUME_AVG_WEEKLY_TO_SHARES_OUT", , "1M")</f>
        <v>7.0490397838899392</v>
      </c>
      <c r="D535" s="5">
        <f>_xll.SNL.Clients.Office.Excel.Functions.SPG(A535, "SP_VOLUME_AVG_WEEKLY_TO_SHARES_OUT", , "3M")</f>
        <v>7.2842214084677197</v>
      </c>
      <c r="E535" s="5">
        <f>_xll.SNL.Clients.Office.Excel.Functions.SPG(A535, "SP_VOLUME_AVG_DAILY_TO_1YR_AVG_DAILY", , "1M")</f>
        <v>102.47</v>
      </c>
      <c r="F535" s="5">
        <f>_xll.SNL.Clients.Office.Excel.Functions.SPG(A535, "SP_VOLUME_AVG_DAILY_TO_1YR_AVG_DAILY", , "3M")</f>
        <v>105.89</v>
      </c>
      <c r="G535" s="9" t="str">
        <f>_xll.SNL.Clients.Office.Excel.Functions.SPG(A535, "IQ_SECTOR")</f>
        <v>Consumer Discretionary</v>
      </c>
      <c r="H535" s="9" t="str">
        <f>_xll.SNL.Clients.Office.Excel.Functions.SPG(A535, "IQ_INDUSTRY_GROUP")</f>
        <v>Consumer Durables and Apparel</v>
      </c>
      <c r="I535" s="9" t="str">
        <f>_xll.SNL.Clients.Office.Excel.Functions.SPG(A535, "IQ_INDUSTRY")</f>
        <v>Leisure Products</v>
      </c>
      <c r="J535" s="9" t="str">
        <f>_xll.SNL.Clients.Office.Excel.Functions.SPG(A535, "IQ_PRIMARY_INDUSTRY")</f>
        <v>Leisure Products</v>
      </c>
      <c r="K535" s="9" t="str">
        <f>_xll.SNL.Clients.Office.Excel.Functions.SPG(A535, "NAICS_CODE", "Primary")</f>
        <v>339920 - Sporting and Athletic Goods Manufacturing</v>
      </c>
      <c r="L535" s="9" t="str">
        <f>_xll.SNL.Clients.Office.Excel.Functions.SPG(A535, "SP_TOPICTAG")</f>
        <v>Entertainment Systems; Computer Vision; Lifestyle; Social Networking and Collaboration; Content Creation</v>
      </c>
      <c r="M535" s="5">
        <f>_xll.SNL.Clients.Office.Excel.Functions.SPG(A535, "SP_PCT_SHARES_OWNED_ALL_INSTITUTIONS")</f>
        <v>76.599999999999994</v>
      </c>
      <c r="N535" s="9" t="str">
        <f>_xll.SNL.Clients.Office.Excel.Functions.SPG(A535, "RD_CREDIT_RATING_GLOBAL", "Issuer Credit Rating", "Local Currency LT|0")</f>
        <v>B</v>
      </c>
      <c r="O535" s="9" t="str">
        <f>_xll.SNL.Clients.Office.Excel.Functions.SPG(A535, "RD_CWOL_GLOBAL", "Issuer Credit Rating", "Local Currency LT|0")</f>
        <v>Developing</v>
      </c>
      <c r="P535" s="9" t="str">
        <f>_xll.SNL.Clients.Office.Excel.Functions.SPG(A535, "RD_RATING_ACTION_GLOBAL", "Issuer Credit Rating", "Local Currency LT|0")</f>
        <v>Downgrade | CreditWatch/Outlook (11/20/2024)</v>
      </c>
      <c r="Q535" s="10">
        <f>_xll.SNL.Clients.Office.Excel.Functions.SPG(A535, "RD_LAST_REVIEW_DATE_GLOBAL", "Issuer Credit Rating", "Local Currency LT")</f>
        <v>45616</v>
      </c>
      <c r="R535" s="10">
        <f>_xll.SNL.Clients.Office.Excel.Functions.SPG(A535, "RD_CREDIT_RATING_DATE_GLOBAL", "Issuer Credit Rating", "Local Currency LT|0")</f>
        <v>45616</v>
      </c>
      <c r="S535" s="10">
        <f>_xll.SNL.Clients.Office.Excel.Functions.SPG(A535, "RD_CREDIT_WATCH_OUTLOOK_DATE_GLOBAL", "Issuer Credit Rating", "Local Currency LT|0")</f>
        <v>45616</v>
      </c>
    </row>
    <row r="536" spans="1:19">
      <c r="A536" s="12" t="s">
        <v>1569</v>
      </c>
      <c r="B536" s="10">
        <f>_xll.SNL.Clients.Office.Excel.Functions.SPG(A536,"SP_IPO_DATE")</f>
        <v>43586</v>
      </c>
      <c r="C536" s="5">
        <f>_xll.SNL.Clients.Office.Excel.Functions.SPG(A536, "SP_VOLUME_AVG_WEEKLY_TO_SHARES_OUT", , "1M")</f>
        <v>34.472504553922505</v>
      </c>
      <c r="D536" s="5">
        <f>_xll.SNL.Clients.Office.Excel.Functions.SPG(A536, "SP_VOLUME_AVG_WEEKLY_TO_SHARES_OUT", , "3M")</f>
        <v>30.36226032717866</v>
      </c>
      <c r="E536" s="5">
        <f>_xll.SNL.Clients.Office.Excel.Functions.SPG(A536, "SP_VOLUME_AVG_DAILY_TO_1YR_AVG_DAILY", , "1M")</f>
        <v>181.8</v>
      </c>
      <c r="F536" s="5">
        <f>_xll.SNL.Clients.Office.Excel.Functions.SPG(A536, "SP_VOLUME_AVG_DAILY_TO_1YR_AVG_DAILY", , "3M")</f>
        <v>160.12</v>
      </c>
      <c r="G536" s="9" t="str">
        <f>_xll.SNL.Clients.Office.Excel.Functions.SPG(A536, "IQ_SECTOR")</f>
        <v>Health Care</v>
      </c>
      <c r="H536" s="9" t="str">
        <f>_xll.SNL.Clients.Office.Excel.Functions.SPG(A536, "IQ_INDUSTRY_GROUP")</f>
        <v>Health Care Equipment and Services</v>
      </c>
      <c r="I536" s="9" t="str">
        <f>_xll.SNL.Clients.Office.Excel.Functions.SPG(A536, "IQ_INDUSTRY")</f>
        <v>Health Care Equipment and Supplies</v>
      </c>
      <c r="J536" s="9" t="str">
        <f>_xll.SNL.Clients.Office.Excel.Functions.SPG(A536, "IQ_PRIMARY_INDUSTRY")</f>
        <v>Health Care Equipment</v>
      </c>
      <c r="K536" s="9" t="str">
        <f>_xll.SNL.Clients.Office.Excel.Functions.SPG(A536, "NAICS_CODE", "Primary")</f>
        <v>334510 - Electromedical and Electrotherapeutic Apparatus Manufacturing</v>
      </c>
      <c r="L536" s="9" t="str">
        <f>_xll.SNL.Clients.Office.Excel.Functions.SPG(A536, "SP_TOPICTAG")</f>
        <v>Health Diagnostics; Cardiovascular; Hepatology; Respiratory; Surgery</v>
      </c>
      <c r="M536" s="5">
        <f>_xll.SNL.Clients.Office.Excel.Functions.SPG(A536, "SP_PCT_SHARES_OWNED_ALL_INSTITUTIONS")</f>
        <v>114.06</v>
      </c>
      <c r="N536" s="9" t="str">
        <f>_xll.SNL.Clients.Office.Excel.Functions.SPG(A536, "RD_CREDIT_RATING_GLOBAL", "Issuer Credit Rating", "Local Currency LT|0")</f>
        <v/>
      </c>
      <c r="O536" s="9" t="str">
        <f>_xll.SNL.Clients.Office.Excel.Functions.SPG(A536, "RD_CWOL_GLOBAL", "Issuer Credit Rating", "Local Currency LT|0")</f>
        <v/>
      </c>
      <c r="P536" s="9" t="str">
        <f>_xll.SNL.Clients.Office.Excel.Functions.SPG(A536, "RD_RATING_ACTION_GLOBAL", "Issuer Credit Rating", "Local Currency LT|0")</f>
        <v/>
      </c>
      <c r="Q536" s="10" t="str">
        <f>_xll.SNL.Clients.Office.Excel.Functions.SPG(A536, "RD_LAST_REVIEW_DATE_GLOBAL", "Issuer Credit Rating", "Local Currency LT")</f>
        <v/>
      </c>
      <c r="R536" s="10" t="str">
        <f>_xll.SNL.Clients.Office.Excel.Functions.SPG(A536, "RD_CREDIT_RATING_DATE_GLOBAL", "Issuer Credit Rating", "Local Currency LT|0")</f>
        <v/>
      </c>
      <c r="S536" s="10" t="str">
        <f>_xll.SNL.Clients.Office.Excel.Functions.SPG(A536, "RD_CREDIT_WATCH_OUTLOOK_DATE_GLOBAL", "Issuer Credit Rating", "Local Currency LT|0")</f>
        <v/>
      </c>
    </row>
    <row r="537" spans="1:19">
      <c r="A537" s="12" t="s">
        <v>1570</v>
      </c>
      <c r="B537" t="str">
        <f>_xll.SNL.Clients.Office.Excel.Functions.SPG(A537,"SP_IPO_DATE")</f>
        <v/>
      </c>
      <c r="C537" s="5">
        <f>_xll.SNL.Clients.Office.Excel.Functions.SPG(A537, "SP_VOLUME_AVG_WEEKLY_TO_SHARES_OUT", , "1M")</f>
        <v>4.7508463541666668</v>
      </c>
      <c r="D537" s="5">
        <f>_xll.SNL.Clients.Office.Excel.Functions.SPG(A537, "SP_VOLUME_AVG_WEEKLY_TO_SHARES_OUT", , "3M")</f>
        <v>6.3825494581653235</v>
      </c>
      <c r="E537" s="5">
        <f>_xll.SNL.Clients.Office.Excel.Functions.SPG(A537, "SP_VOLUME_AVG_DAILY_TO_1YR_AVG_DAILY", , "1M")</f>
        <v>90.74</v>
      </c>
      <c r="F537" s="5">
        <f>_xll.SNL.Clients.Office.Excel.Functions.SPG(A537, "SP_VOLUME_AVG_DAILY_TO_1YR_AVG_DAILY", , "3M")</f>
        <v>121.9</v>
      </c>
      <c r="G537" s="9" t="str">
        <f>_xll.SNL.Clients.Office.Excel.Functions.SPG(A537, "IQ_SECTOR")</f>
        <v>Consumer Staples</v>
      </c>
      <c r="H537" s="9" t="str">
        <f>_xll.SNL.Clients.Office.Excel.Functions.SPG(A537, "IQ_INDUSTRY_GROUP")</f>
        <v>Food, Beverage and Tobacco</v>
      </c>
      <c r="I537" s="9" t="str">
        <f>_xll.SNL.Clients.Office.Excel.Functions.SPG(A537, "IQ_INDUSTRY")</f>
        <v>Food Products</v>
      </c>
      <c r="J537" s="9" t="str">
        <f>_xll.SNL.Clients.Office.Excel.Functions.SPG(A537, "IQ_PRIMARY_INDUSTRY")</f>
        <v>Packaged Foods and Meats</v>
      </c>
      <c r="K537" s="9" t="str">
        <f>_xll.SNL.Clients.Office.Excel.Functions.SPG(A537, "NAICS_CODE", "Primary")</f>
        <v>311 - Food Manufacturing</v>
      </c>
      <c r="L537" s="9" t="str">
        <f>_xll.SNL.Clients.Office.Excel.Functions.SPG(A537, "SP_TOPICTAG")</f>
        <v>Coffee; Organic; Nutraceutical; Alternative Protein; Online Grocery</v>
      </c>
      <c r="M537" s="5">
        <f>_xll.SNL.Clients.Office.Excel.Functions.SPG(A537, "SP_PCT_SHARES_OWNED_ALL_INSTITUTIONS")</f>
        <v>104.88</v>
      </c>
      <c r="N537" s="9" t="str">
        <f>_xll.SNL.Clients.Office.Excel.Functions.SPG(A537, "RD_CREDIT_RATING_GLOBAL", "Issuer Credit Rating", "Local Currency LT|0")</f>
        <v>B</v>
      </c>
      <c r="O537" s="9" t="str">
        <f>_xll.SNL.Clients.Office.Excel.Functions.SPG(A537, "RD_CWOL_GLOBAL", "Issuer Credit Rating", "Local Currency LT|0")</f>
        <v>Stable</v>
      </c>
      <c r="P537" s="9" t="str">
        <f>_xll.SNL.Clients.Office.Excel.Functions.SPG(A537, "RD_RATING_ACTION_GLOBAL", "Issuer Credit Rating", "Local Currency LT|0")</f>
        <v>CreditWatch/Outlook (10/06/2022)</v>
      </c>
      <c r="Q537" s="10">
        <f>_xll.SNL.Clients.Office.Excel.Functions.SPG(A537, "RD_LAST_REVIEW_DATE_GLOBAL", "Issuer Credit Rating", "Local Currency LT")</f>
        <v>45468</v>
      </c>
      <c r="R537" s="10">
        <f>_xll.SNL.Clients.Office.Excel.Functions.SPG(A537, "RD_CREDIT_RATING_DATE_GLOBAL", "Issuer Credit Rating", "Local Currency LT|0")</f>
        <v>44508</v>
      </c>
      <c r="S537" s="10">
        <f>_xll.SNL.Clients.Office.Excel.Functions.SPG(A537, "RD_CREDIT_WATCH_OUTLOOK_DATE_GLOBAL", "Issuer Credit Rating", "Local Currency LT|0")</f>
        <v>44840</v>
      </c>
    </row>
    <row r="538" spans="1:19">
      <c r="A538" s="12" t="s">
        <v>1571</v>
      </c>
      <c r="B538" s="10">
        <f>_xll.SNL.Clients.Office.Excel.Functions.SPG(A538,"SP_IPO_DATE")</f>
        <v>41304</v>
      </c>
      <c r="C538" s="5">
        <f>_xll.SNL.Clients.Office.Excel.Functions.SPG(A538, "SP_VOLUME_AVG_WEEKLY_TO_SHARES_OUT", , "1M")</f>
        <v>3.7096613526204449</v>
      </c>
      <c r="D538" s="5">
        <f>_xll.SNL.Clients.Office.Excel.Functions.SPG(A538, "SP_VOLUME_AVG_WEEKLY_TO_SHARES_OUT", , "3M")</f>
        <v>4.1613980366663288</v>
      </c>
      <c r="E538" s="5">
        <f>_xll.SNL.Clients.Office.Excel.Functions.SPG(A538, "SP_VOLUME_AVG_DAILY_TO_1YR_AVG_DAILY", , "1M")</f>
        <v>77.53</v>
      </c>
      <c r="F538" s="5">
        <f>_xll.SNL.Clients.Office.Excel.Functions.SPG(A538, "SP_VOLUME_AVG_DAILY_TO_1YR_AVG_DAILY", , "3M")</f>
        <v>86.97</v>
      </c>
      <c r="G538" s="9" t="str">
        <f>_xll.SNL.Clients.Office.Excel.Functions.SPG(A538, "IQ_SECTOR")</f>
        <v>Consumer Discretionary</v>
      </c>
      <c r="H538" s="9" t="str">
        <f>_xll.SNL.Clients.Office.Excel.Functions.SPG(A538, "IQ_INDUSTRY_GROUP")</f>
        <v>Consumer Durables and Apparel</v>
      </c>
      <c r="I538" s="9" t="str">
        <f>_xll.SNL.Clients.Office.Excel.Functions.SPG(A538, "IQ_INDUSTRY")</f>
        <v>Household Durables</v>
      </c>
      <c r="J538" s="9" t="str">
        <f>_xll.SNL.Clients.Office.Excel.Functions.SPG(A538, "IQ_PRIMARY_INDUSTRY")</f>
        <v>Homebuilding</v>
      </c>
      <c r="K538" s="9" t="str">
        <f>_xll.SNL.Clients.Office.Excel.Functions.SPG(A538, "NAICS_CODE", "Primary")</f>
        <v>23611 - Residential Building Construction</v>
      </c>
      <c r="L538" s="9" t="str">
        <f>_xll.SNL.Clients.Office.Excel.Functions.SPG(A538, "SP_TOPICTAG")</f>
        <v/>
      </c>
      <c r="M538" s="5">
        <f>_xll.SNL.Clients.Office.Excel.Functions.SPG(A538, "SP_PCT_SHARES_OWNED_ALL_INSTITUTIONS")</f>
        <v>101.26</v>
      </c>
      <c r="N538" s="9" t="str">
        <f>_xll.SNL.Clients.Office.Excel.Functions.SPG(A538, "RD_CREDIT_RATING_GLOBAL", "Issuer Credit Rating", "Local Currency LT|0")</f>
        <v>BB</v>
      </c>
      <c r="O538" s="9" t="str">
        <f>_xll.SNL.Clients.Office.Excel.Functions.SPG(A538, "RD_CWOL_GLOBAL", "Issuer Credit Rating", "Local Currency LT|0")</f>
        <v>Stable</v>
      </c>
      <c r="P538" s="9" t="str">
        <f>_xll.SNL.Clients.Office.Excel.Functions.SPG(A538, "RD_RATING_ACTION_GLOBAL", "Issuer Credit Rating", "Local Currency LT|0")</f>
        <v>Upgrade | CreditWatch/Outlook (12/06/2023)</v>
      </c>
      <c r="Q538" s="10">
        <f>_xll.SNL.Clients.Office.Excel.Functions.SPG(A538, "RD_LAST_REVIEW_DATE_GLOBAL", "Issuer Credit Rating", "Local Currency LT")</f>
        <v>45397</v>
      </c>
      <c r="R538" s="10">
        <f>_xll.SNL.Clients.Office.Excel.Functions.SPG(A538, "RD_CREDIT_RATING_DATE_GLOBAL", "Issuer Credit Rating", "Local Currency LT|0")</f>
        <v>45266</v>
      </c>
      <c r="S538" s="10">
        <f>_xll.SNL.Clients.Office.Excel.Functions.SPG(A538, "RD_CREDIT_WATCH_OUTLOOK_DATE_GLOBAL", "Issuer Credit Rating", "Local Currency LT|0")</f>
        <v>45266</v>
      </c>
    </row>
    <row r="539" spans="1:19">
      <c r="A539" s="12" t="s">
        <v>1572</v>
      </c>
      <c r="B539" t="str">
        <f>_xll.SNL.Clients.Office.Excel.Functions.SPG(A539,"SP_IPO_DATE")</f>
        <v/>
      </c>
      <c r="C539" s="5">
        <f>_xll.SNL.Clients.Office.Excel.Functions.SPG(A539, "SP_VOLUME_AVG_WEEKLY_TO_SHARES_OUT", , "1M")</f>
        <v>2.7744925993331782</v>
      </c>
      <c r="D539" s="5">
        <f>_xll.SNL.Clients.Office.Excel.Functions.SPG(A539, "SP_VOLUME_AVG_WEEKLY_TO_SHARES_OUT", , "3M")</f>
        <v>3.0300561176095009</v>
      </c>
      <c r="E539" s="5">
        <f>_xll.SNL.Clients.Office.Excel.Functions.SPG(A539, "SP_VOLUME_AVG_DAILY_TO_1YR_AVG_DAILY", , "1M")</f>
        <v>83.12</v>
      </c>
      <c r="F539" s="5">
        <f>_xll.SNL.Clients.Office.Excel.Functions.SPG(A539, "SP_VOLUME_AVG_DAILY_TO_1YR_AVG_DAILY", , "3M")</f>
        <v>90.78</v>
      </c>
      <c r="G539" s="9" t="str">
        <f>_xll.SNL.Clients.Office.Excel.Functions.SPG(A539, "IQ_SECTOR")</f>
        <v>Industrials</v>
      </c>
      <c r="H539" s="9" t="str">
        <f>_xll.SNL.Clients.Office.Excel.Functions.SPG(A539, "IQ_INDUSTRY_GROUP")</f>
        <v>Capital Goods</v>
      </c>
      <c r="I539" s="9" t="str">
        <f>_xll.SNL.Clients.Office.Excel.Functions.SPG(A539, "IQ_INDUSTRY")</f>
        <v>Machinery</v>
      </c>
      <c r="J539" s="9" t="str">
        <f>_xll.SNL.Clients.Office.Excel.Functions.SPG(A539, "IQ_PRIMARY_INDUSTRY")</f>
        <v>Construction Machinery and Heavy Transportation Equipment</v>
      </c>
      <c r="K539" s="9" t="str">
        <f>_xll.SNL.Clients.Office.Excel.Functions.SPG(A539, "NAICS_CODE", "Primary")</f>
        <v>336510 - Railroad Rolling Stock Manufacturing</v>
      </c>
      <c r="L539" s="9" t="str">
        <f>_xll.SNL.Clients.Office.Excel.Functions.SPG(A539, "SP_TOPICTAG")</f>
        <v>Fleet Management; Freight Service</v>
      </c>
      <c r="M539" s="5">
        <f>_xll.SNL.Clients.Office.Excel.Functions.SPG(A539, "SP_PCT_SHARES_OWNED_ALL_INSTITUTIONS")</f>
        <v>86.37</v>
      </c>
      <c r="N539" s="9" t="str">
        <f>_xll.SNL.Clients.Office.Excel.Functions.SPG(A539, "RD_CREDIT_RATING_GLOBAL", "Issuer Credit Rating", "Local Currency LT|0")</f>
        <v>BB+</v>
      </c>
      <c r="O539" s="9" t="str">
        <f>_xll.SNL.Clients.Office.Excel.Functions.SPG(A539, "RD_CWOL_GLOBAL", "Issuer Credit Rating", "Local Currency LT|0")</f>
        <v>Stable</v>
      </c>
      <c r="P539" s="9" t="str">
        <f>_xll.SNL.Clients.Office.Excel.Functions.SPG(A539, "RD_RATING_ACTION_GLOBAL", "Issuer Credit Rating", "Local Currency LT|0")</f>
        <v>Downgrade | CreditWatch/Outlook (05/22/2020)</v>
      </c>
      <c r="Q539" s="10">
        <f>_xll.SNL.Clients.Office.Excel.Functions.SPG(A539, "RD_LAST_REVIEW_DATE_GLOBAL", "Issuer Credit Rating", "Local Currency LT")</f>
        <v>45401</v>
      </c>
      <c r="R539" s="10">
        <f>_xll.SNL.Clients.Office.Excel.Functions.SPG(A539, "RD_CREDIT_RATING_DATE_GLOBAL", "Issuer Credit Rating", "Local Currency LT|0")</f>
        <v>43973</v>
      </c>
      <c r="S539" s="10">
        <f>_xll.SNL.Clients.Office.Excel.Functions.SPG(A539, "RD_CREDIT_WATCH_OUTLOOK_DATE_GLOBAL", "Issuer Credit Rating", "Local Currency LT|0")</f>
        <v>43973</v>
      </c>
    </row>
    <row r="540" spans="1:19">
      <c r="A540" s="12" t="s">
        <v>1573</v>
      </c>
      <c r="B540" t="str">
        <f>_xll.SNL.Clients.Office.Excel.Functions.SPG(A540,"SP_IPO_DATE")</f>
        <v/>
      </c>
      <c r="C540" s="5">
        <f>_xll.SNL.Clients.Office.Excel.Functions.SPG(A540, "SP_VOLUME_AVG_WEEKLY_TO_SHARES_OUT", , "1M")</f>
        <v>10.12211535925338</v>
      </c>
      <c r="D540" s="5">
        <f>_xll.SNL.Clients.Office.Excel.Functions.SPG(A540, "SP_VOLUME_AVG_WEEKLY_TO_SHARES_OUT", , "3M")</f>
        <v>9.4933571476564413</v>
      </c>
      <c r="E540" s="5">
        <f>_xll.SNL.Clients.Office.Excel.Functions.SPG(A540, "SP_VOLUME_AVG_DAILY_TO_1YR_AVG_DAILY", , "1M")</f>
        <v>107.6</v>
      </c>
      <c r="F540" s="5">
        <f>_xll.SNL.Clients.Office.Excel.Functions.SPG(A540, "SP_VOLUME_AVG_DAILY_TO_1YR_AVG_DAILY", , "3M")</f>
        <v>100.91</v>
      </c>
      <c r="G540" s="9" t="str">
        <f>_xll.SNL.Clients.Office.Excel.Functions.SPG(A540, "IQ_SECTOR")</f>
        <v>Communication Services</v>
      </c>
      <c r="H540" s="9" t="str">
        <f>_xll.SNL.Clients.Office.Excel.Functions.SPG(A540, "IQ_INDUSTRY_GROUP")</f>
        <v>Media and Entertainment</v>
      </c>
      <c r="I540" s="9" t="str">
        <f>_xll.SNL.Clients.Office.Excel.Functions.SPG(A540, "IQ_INDUSTRY")</f>
        <v>Interactive Media and Services</v>
      </c>
      <c r="J540" s="9" t="str">
        <f>_xll.SNL.Clients.Office.Excel.Functions.SPG(A540, "IQ_PRIMARY_INDUSTRY")</f>
        <v>Interactive Media and Services</v>
      </c>
      <c r="K540" s="9" t="str">
        <f>_xll.SNL.Clients.Office.Excel.Functions.SPG(A540, "NAICS_CODE", "Primary")</f>
        <v>519290 - Web Search Portals and All Other Information Services</v>
      </c>
      <c r="L540" s="9" t="str">
        <f>_xll.SNL.Clients.Office.Excel.Functions.SPG(A540, "SP_TOPICTAG")</f>
        <v>Adventure Travel; Business Travel; Digital Media; Location Based Services; Tourism; Travel Accommodations; Social Networking and Collaboration</v>
      </c>
      <c r="M540" s="5">
        <f>_xll.SNL.Clients.Office.Excel.Functions.SPG(A540, "SP_PCT_SHARES_OWNED_ALL_INSTITUTIONS")</f>
        <v>71.94</v>
      </c>
      <c r="N540" s="9" t="str">
        <f>_xll.SNL.Clients.Office.Excel.Functions.SPG(A540, "RD_CREDIT_RATING_GLOBAL", "Issuer Credit Rating", "Local Currency LT|0")</f>
        <v>B+</v>
      </c>
      <c r="O540" s="9" t="str">
        <f>_xll.SNL.Clients.Office.Excel.Functions.SPG(A540, "RD_CWOL_GLOBAL", "Issuer Credit Rating", "Local Currency LT|0")</f>
        <v>Stable</v>
      </c>
      <c r="P540" s="9" t="str">
        <f>_xll.SNL.Clients.Office.Excel.Functions.SPG(A540, "RD_RATING_ACTION_GLOBAL", "Issuer Credit Rating", "Local Currency LT|0")</f>
        <v>Downgrade | CreditWatch/Outlook (08/14/2023)</v>
      </c>
      <c r="Q540" s="10">
        <f>_xll.SNL.Clients.Office.Excel.Functions.SPG(A540, "RD_LAST_REVIEW_DATE_GLOBAL", "Issuer Credit Rating", "Local Currency LT")</f>
        <v>45525</v>
      </c>
      <c r="R540" s="10">
        <f>_xll.SNL.Clients.Office.Excel.Functions.SPG(A540, "RD_CREDIT_RATING_DATE_GLOBAL", "Issuer Credit Rating", "Local Currency LT|0")</f>
        <v>45152</v>
      </c>
      <c r="S540" s="10">
        <f>_xll.SNL.Clients.Office.Excel.Functions.SPG(A540, "RD_CREDIT_WATCH_OUTLOOK_DATE_GLOBAL", "Issuer Credit Rating", "Local Currency LT|0")</f>
        <v>45152</v>
      </c>
    </row>
    <row r="541" spans="1:19">
      <c r="A541" s="12" t="s">
        <v>1574</v>
      </c>
      <c r="B541" s="10">
        <f>_xll.SNL.Clients.Office.Excel.Functions.SPG(A541,"SP_IPO_DATE")</f>
        <v>41949</v>
      </c>
      <c r="C541" s="5">
        <f>_xll.SNL.Clients.Office.Excel.Functions.SPG(A541, "SP_VOLUME_AVG_WEEKLY_TO_SHARES_OUT", , "1M")</f>
        <v>3.0696114921983946</v>
      </c>
      <c r="D541" s="5">
        <f>_xll.SNL.Clients.Office.Excel.Functions.SPG(A541, "SP_VOLUME_AVG_WEEKLY_TO_SHARES_OUT", , "3M")</f>
        <v>2.8016961856800147</v>
      </c>
      <c r="E541" s="5">
        <f>_xll.SNL.Clients.Office.Excel.Functions.SPG(A541, "SP_VOLUME_AVG_DAILY_TO_1YR_AVG_DAILY", , "1M")</f>
        <v>93.78</v>
      </c>
      <c r="F541" s="5">
        <f>_xll.SNL.Clients.Office.Excel.Functions.SPG(A541, "SP_VOLUME_AVG_DAILY_TO_1YR_AVG_DAILY", , "3M")</f>
        <v>85.6</v>
      </c>
      <c r="G541" s="9" t="str">
        <f>_xll.SNL.Clients.Office.Excel.Functions.SPG(A541, "IQ_SECTOR")</f>
        <v>Financials</v>
      </c>
      <c r="H541" s="9" t="str">
        <f>_xll.SNL.Clients.Office.Excel.Functions.SPG(A541, "IQ_INDUSTRY_GROUP")</f>
        <v>Banks</v>
      </c>
      <c r="I541" s="9" t="str">
        <f>_xll.SNL.Clients.Office.Excel.Functions.SPG(A541, "IQ_INDUSTRY")</f>
        <v>Banks</v>
      </c>
      <c r="J541" s="9" t="str">
        <f>_xll.SNL.Clients.Office.Excel.Functions.SPG(A541, "IQ_PRIMARY_INDUSTRY")</f>
        <v>Regional Banks</v>
      </c>
      <c r="K541" s="9" t="str">
        <f>_xll.SNL.Clients.Office.Excel.Functions.SPG(A541, "NAICS_CODE", "Primary")</f>
        <v>522110 - Commercial Banking</v>
      </c>
      <c r="L541" s="9" t="str">
        <f>_xll.SNL.Clients.Office.Excel.Functions.SPG(A541, "SP_TOPICTAG")</f>
        <v>Consumer Lending; Banking as a Service</v>
      </c>
      <c r="M541" s="5">
        <f>_xll.SNL.Clients.Office.Excel.Functions.SPG(A541, "SP_PCT_SHARES_OWNED_ALL_INSTITUTIONS")</f>
        <v>93.2</v>
      </c>
      <c r="N541" s="9" t="str">
        <f>_xll.SNL.Clients.Office.Excel.Functions.SPG(A541, "RD_CREDIT_RATING_GLOBAL", "Issuer Credit Rating", "Local Currency LT|0")</f>
        <v/>
      </c>
      <c r="O541" s="9" t="str">
        <f>_xll.SNL.Clients.Office.Excel.Functions.SPG(A541, "RD_CWOL_GLOBAL", "Issuer Credit Rating", "Local Currency LT|0")</f>
        <v/>
      </c>
      <c r="P541" s="9" t="str">
        <f>_xll.SNL.Clients.Office.Excel.Functions.SPG(A541, "RD_RATING_ACTION_GLOBAL", "Issuer Credit Rating", "Local Currency LT|0")</f>
        <v/>
      </c>
      <c r="Q541" s="10" t="str">
        <f>_xll.SNL.Clients.Office.Excel.Functions.SPG(A541, "RD_LAST_REVIEW_DATE_GLOBAL", "Issuer Credit Rating", "Local Currency LT")</f>
        <v/>
      </c>
      <c r="R541" s="10" t="str">
        <f>_xll.SNL.Clients.Office.Excel.Functions.SPG(A541, "RD_CREDIT_RATING_DATE_GLOBAL", "Issuer Credit Rating", "Local Currency LT|0")</f>
        <v/>
      </c>
      <c r="S541" s="10" t="str">
        <f>_xll.SNL.Clients.Office.Excel.Functions.SPG(A541, "RD_CREDIT_WATCH_OUTLOOK_DATE_GLOBAL", "Issuer Credit Rating", "Local Currency LT|0")</f>
        <v/>
      </c>
    </row>
    <row r="542" spans="1:19">
      <c r="A542" s="12" t="s">
        <v>1575</v>
      </c>
      <c r="B542" s="10">
        <f>_xll.SNL.Clients.Office.Excel.Functions.SPG(A542,"SP_IPO_DATE")</f>
        <v>35363</v>
      </c>
      <c r="C542" s="5">
        <f>_xll.SNL.Clients.Office.Excel.Functions.SPG(A542, "SP_VOLUME_AVG_WEEKLY_TO_SHARES_OUT", , "1M")</f>
        <v>16.652129207331257</v>
      </c>
      <c r="D542" s="5">
        <f>_xll.SNL.Clients.Office.Excel.Functions.SPG(A542, "SP_VOLUME_AVG_WEEKLY_TO_SHARES_OUT", , "3M")</f>
        <v>8.6782514720595643</v>
      </c>
      <c r="E542" s="5">
        <f>_xll.SNL.Clients.Office.Excel.Functions.SPG(A542, "SP_VOLUME_AVG_DAILY_TO_1YR_AVG_DAILY", , "1M")</f>
        <v>263.25</v>
      </c>
      <c r="F542" s="5">
        <f>_xll.SNL.Clients.Office.Excel.Functions.SPG(A542, "SP_VOLUME_AVG_DAILY_TO_1YR_AVG_DAILY", , "3M")</f>
        <v>137.19</v>
      </c>
      <c r="G542" s="9" t="str">
        <f>_xll.SNL.Clients.Office.Excel.Functions.SPG(A542, "IQ_SECTOR")</f>
        <v>Industrials</v>
      </c>
      <c r="H542" s="9" t="str">
        <f>_xll.SNL.Clients.Office.Excel.Functions.SPG(A542, "IQ_INDUSTRY_GROUP")</f>
        <v>Capital Goods</v>
      </c>
      <c r="I542" s="9" t="str">
        <f>_xll.SNL.Clients.Office.Excel.Functions.SPG(A542, "IQ_INDUSTRY")</f>
        <v>Aerospace and Defense</v>
      </c>
      <c r="J542" s="9" t="str">
        <f>_xll.SNL.Clients.Office.Excel.Functions.SPG(A542, "IQ_PRIMARY_INDUSTRY")</f>
        <v>Aerospace and Defense</v>
      </c>
      <c r="K542" s="9" t="str">
        <f>_xll.SNL.Clients.Office.Excel.Functions.SPG(A542, "NAICS_CODE", "Primary")</f>
        <v>33641 - Aerospace Product and Parts Manufacturing</v>
      </c>
      <c r="L542" s="9" t="str">
        <f>_xll.SNL.Clients.Office.Excel.Functions.SPG(A542, "SP_TOPICTAG")</f>
        <v>Industrial Automation; Sensors; Process Automation; Passenger Aircraft Manufacturing</v>
      </c>
      <c r="M542" s="5">
        <f>_xll.SNL.Clients.Office.Excel.Functions.SPG(A542, "SP_PCT_SHARES_OWNED_ALL_INSTITUTIONS")</f>
        <v>95.05</v>
      </c>
      <c r="N542" s="9" t="str">
        <f>_xll.SNL.Clients.Office.Excel.Functions.SPG(A542, "RD_CREDIT_RATING_GLOBAL", "Issuer Credit Rating", "Local Currency LT|0")</f>
        <v>B-</v>
      </c>
      <c r="O542" s="9" t="str">
        <f>_xll.SNL.Clients.Office.Excel.Functions.SPG(A542, "RD_CWOL_GLOBAL", "Issuer Credit Rating", "Local Currency LT|0")</f>
        <v>Stable</v>
      </c>
      <c r="P542" s="9" t="str">
        <f>_xll.SNL.Clients.Office.Excel.Functions.SPG(A542, "RD_RATING_ACTION_GLOBAL", "Issuer Credit Rating", "Local Currency LT|0")</f>
        <v>Upgrade | CreditWatch/Outlook (06/06/2024)</v>
      </c>
      <c r="Q542" s="10">
        <f>_xll.SNL.Clients.Office.Excel.Functions.SPG(A542, "RD_LAST_REVIEW_DATE_GLOBAL", "Issuer Credit Rating", "Local Currency LT")</f>
        <v>45449</v>
      </c>
      <c r="R542" s="10">
        <f>_xll.SNL.Clients.Office.Excel.Functions.SPG(A542, "RD_CREDIT_RATING_DATE_GLOBAL", "Issuer Credit Rating", "Local Currency LT|0")</f>
        <v>45449</v>
      </c>
      <c r="S542" s="10">
        <f>_xll.SNL.Clients.Office.Excel.Functions.SPG(A542, "RD_CREDIT_WATCH_OUTLOOK_DATE_GLOBAL", "Issuer Credit Rating", "Local Currency LT|0")</f>
        <v>45449</v>
      </c>
    </row>
    <row r="543" spans="1:19">
      <c r="A543" s="12" t="s">
        <v>1576</v>
      </c>
      <c r="B543" s="10">
        <f>_xll.SNL.Clients.Office.Excel.Functions.SPG(A543,"SP_IPO_DATE")</f>
        <v>41837</v>
      </c>
      <c r="C543" s="5">
        <f>_xll.SNL.Clients.Office.Excel.Functions.SPG(A543, "SP_VOLUME_AVG_WEEKLY_TO_SHARES_OUT", , "1M")</f>
        <v>5.2541768149853958</v>
      </c>
      <c r="D543" s="5">
        <f>_xll.SNL.Clients.Office.Excel.Functions.SPG(A543, "SP_VOLUME_AVG_WEEKLY_TO_SHARES_OUT", , "3M")</f>
        <v>6.2790221638956503</v>
      </c>
      <c r="E543" s="5">
        <f>_xll.SNL.Clients.Office.Excel.Functions.SPG(A543, "SP_VOLUME_AVG_DAILY_TO_1YR_AVG_DAILY", , "1M")</f>
        <v>67.87</v>
      </c>
      <c r="F543" s="5">
        <f>_xll.SNL.Clients.Office.Excel.Functions.SPG(A543, "SP_VOLUME_AVG_DAILY_TO_1YR_AVG_DAILY", , "3M")</f>
        <v>81.11</v>
      </c>
      <c r="G543" s="9" t="str">
        <f>_xll.SNL.Clients.Office.Excel.Functions.SPG(A543, "IQ_SECTOR")</f>
        <v>Financials</v>
      </c>
      <c r="H543" s="9" t="str">
        <f>_xll.SNL.Clients.Office.Excel.Functions.SPG(A543, "IQ_INDUSTRY_GROUP")</f>
        <v>Insurance</v>
      </c>
      <c r="I543" s="9" t="str">
        <f>_xll.SNL.Clients.Office.Excel.Functions.SPG(A543, "IQ_INDUSTRY")</f>
        <v>Insurance</v>
      </c>
      <c r="J543" s="9" t="str">
        <f>_xll.SNL.Clients.Office.Excel.Functions.SPG(A543, "IQ_PRIMARY_INDUSTRY")</f>
        <v>Property and Casualty Insurance</v>
      </c>
      <c r="K543" s="9" t="str">
        <f>_xll.SNL.Clients.Office.Excel.Functions.SPG(A543, "NAICS_CODE", "Primary")</f>
        <v>524114 - Direct Health and Medical Insurance Carriers</v>
      </c>
      <c r="L543" s="9" t="str">
        <f>_xll.SNL.Clients.Office.Excel.Functions.SPG(A543, "SP_TOPICTAG")</f>
        <v>Pet Care; Pet Food and Supplies</v>
      </c>
      <c r="M543" s="5">
        <f>_xll.SNL.Clients.Office.Excel.Functions.SPG(A543, "SP_PCT_SHARES_OWNED_ALL_INSTITUTIONS")</f>
        <v>88.79</v>
      </c>
      <c r="N543" s="9" t="str">
        <f>_xll.SNL.Clients.Office.Excel.Functions.SPG(A543, "RD_CREDIT_RATING_GLOBAL", "Issuer Credit Rating", "Local Currency LT|0")</f>
        <v/>
      </c>
      <c r="O543" s="9" t="str">
        <f>_xll.SNL.Clients.Office.Excel.Functions.SPG(A543, "RD_CWOL_GLOBAL", "Issuer Credit Rating", "Local Currency LT|0")</f>
        <v/>
      </c>
      <c r="P543" s="9" t="str">
        <f>_xll.SNL.Clients.Office.Excel.Functions.SPG(A543, "RD_RATING_ACTION_GLOBAL", "Issuer Credit Rating", "Local Currency LT|0")</f>
        <v/>
      </c>
      <c r="Q543" s="10" t="str">
        <f>_xll.SNL.Clients.Office.Excel.Functions.SPG(A543, "RD_LAST_REVIEW_DATE_GLOBAL", "Issuer Credit Rating", "Local Currency LT")</f>
        <v/>
      </c>
      <c r="R543" s="10" t="str">
        <f>_xll.SNL.Clients.Office.Excel.Functions.SPG(A543, "RD_CREDIT_RATING_DATE_GLOBAL", "Issuer Credit Rating", "Local Currency LT|0")</f>
        <v/>
      </c>
      <c r="S543" s="10" t="str">
        <f>_xll.SNL.Clients.Office.Excel.Functions.SPG(A543, "RD_CREDIT_WATCH_OUTLOOK_DATE_GLOBAL", "Issuer Credit Rating", "Local Currency LT|0")</f>
        <v/>
      </c>
    </row>
    <row r="544" spans="1:19">
      <c r="A544" s="12" t="s">
        <v>1577</v>
      </c>
      <c r="B544" t="str">
        <f>_xll.SNL.Clients.Office.Excel.Functions.SPG(A544,"SP_IPO_DATE")</f>
        <v/>
      </c>
      <c r="C544" s="5">
        <f>_xll.SNL.Clients.Office.Excel.Functions.SPG(A544, "SP_VOLUME_AVG_WEEKLY_TO_SHARES_OUT", , "1M")</f>
        <v>2.2052388463271742</v>
      </c>
      <c r="D544" s="5">
        <f>_xll.SNL.Clients.Office.Excel.Functions.SPG(A544, "SP_VOLUME_AVG_WEEKLY_TO_SHARES_OUT", , "3M")</f>
        <v>2.4040699942335744</v>
      </c>
      <c r="E544" s="5">
        <f>_xll.SNL.Clients.Office.Excel.Functions.SPG(A544, "SP_VOLUME_AVG_DAILY_TO_1YR_AVG_DAILY", , "1M")</f>
        <v>100.95</v>
      </c>
      <c r="F544" s="5">
        <f>_xll.SNL.Clients.Office.Excel.Functions.SPG(A544, "SP_VOLUME_AVG_DAILY_TO_1YR_AVG_DAILY", , "3M")</f>
        <v>110.05</v>
      </c>
      <c r="G544" s="9" t="str">
        <f>_xll.SNL.Clients.Office.Excel.Functions.SPG(A544, "IQ_SECTOR")</f>
        <v>Financials</v>
      </c>
      <c r="H544" s="9" t="str">
        <f>_xll.SNL.Clients.Office.Excel.Functions.SPG(A544, "IQ_INDUSTRY_GROUP")</f>
        <v>Banks</v>
      </c>
      <c r="I544" s="9" t="str">
        <f>_xll.SNL.Clients.Office.Excel.Functions.SPG(A544, "IQ_INDUSTRY")</f>
        <v>Banks</v>
      </c>
      <c r="J544" s="9" t="str">
        <f>_xll.SNL.Clients.Office.Excel.Functions.SPG(A544, "IQ_PRIMARY_INDUSTRY")</f>
        <v>Regional Banks</v>
      </c>
      <c r="K544" s="9" t="str">
        <f>_xll.SNL.Clients.Office.Excel.Functions.SPG(A544, "NAICS_CODE", "Primary")</f>
        <v>522110 - Commercial Banking</v>
      </c>
      <c r="L544" s="9" t="str">
        <f>_xll.SNL.Clients.Office.Excel.Functions.SPG(A544, "SP_TOPICTAG")</f>
        <v/>
      </c>
      <c r="M544" s="5">
        <f>_xll.SNL.Clients.Office.Excel.Functions.SPG(A544, "SP_PCT_SHARES_OWNED_ALL_INSTITUTIONS")</f>
        <v>71.540000000000006</v>
      </c>
      <c r="N544" s="9" t="str">
        <f>_xll.SNL.Clients.Office.Excel.Functions.SPG(A544, "RD_CREDIT_RATING_GLOBAL", "Issuer Credit Rating", "Local Currency LT|0")</f>
        <v/>
      </c>
      <c r="O544" s="9" t="str">
        <f>_xll.SNL.Clients.Office.Excel.Functions.SPG(A544, "RD_CWOL_GLOBAL", "Issuer Credit Rating", "Local Currency LT|0")</f>
        <v/>
      </c>
      <c r="P544" s="9" t="str">
        <f>_xll.SNL.Clients.Office.Excel.Functions.SPG(A544, "RD_RATING_ACTION_GLOBAL", "Issuer Credit Rating", "Local Currency LT|0")</f>
        <v/>
      </c>
      <c r="Q544" s="10" t="str">
        <f>_xll.SNL.Clients.Office.Excel.Functions.SPG(A544, "RD_LAST_REVIEW_DATE_GLOBAL", "Issuer Credit Rating", "Local Currency LT")</f>
        <v/>
      </c>
      <c r="R544" s="10" t="str">
        <f>_xll.SNL.Clients.Office.Excel.Functions.SPG(A544, "RD_CREDIT_RATING_DATE_GLOBAL", "Issuer Credit Rating", "Local Currency LT|0")</f>
        <v/>
      </c>
      <c r="S544" s="10" t="str">
        <f>_xll.SNL.Clients.Office.Excel.Functions.SPG(A544, "RD_CREDIT_WATCH_OUTLOOK_DATE_GLOBAL", "Issuer Credit Rating", "Local Currency LT|0")</f>
        <v/>
      </c>
    </row>
    <row r="545" spans="1:19">
      <c r="A545" s="12" t="s">
        <v>1578</v>
      </c>
      <c r="B545" t="str">
        <f>_xll.SNL.Clients.Office.Excel.Functions.SPG(A545,"SP_IPO_DATE")</f>
        <v/>
      </c>
      <c r="C545" s="5">
        <f>_xll.SNL.Clients.Office.Excel.Functions.SPG(A545, "SP_VOLUME_AVG_WEEKLY_TO_SHARES_OUT", , "1M")</f>
        <v>2.5243568999035388</v>
      </c>
      <c r="D545" s="5">
        <f>_xll.SNL.Clients.Office.Excel.Functions.SPG(A545, "SP_VOLUME_AVG_WEEKLY_TO_SHARES_OUT", , "3M")</f>
        <v>2.5170364782159669</v>
      </c>
      <c r="E545" s="5">
        <f>_xll.SNL.Clients.Office.Excel.Functions.SPG(A545, "SP_VOLUME_AVG_DAILY_TO_1YR_AVG_DAILY", , "1M")</f>
        <v>108.22</v>
      </c>
      <c r="F545" s="5">
        <f>_xll.SNL.Clients.Office.Excel.Functions.SPG(A545, "SP_VOLUME_AVG_DAILY_TO_1YR_AVG_DAILY", , "3M")</f>
        <v>107.91</v>
      </c>
      <c r="G545" s="9" t="str">
        <f>_xll.SNL.Clients.Office.Excel.Functions.SPG(A545, "IQ_SECTOR")</f>
        <v>Financials</v>
      </c>
      <c r="H545" s="9" t="str">
        <f>_xll.SNL.Clients.Office.Excel.Functions.SPG(A545, "IQ_INDUSTRY_GROUP")</f>
        <v>Banks</v>
      </c>
      <c r="I545" s="9" t="str">
        <f>_xll.SNL.Clients.Office.Excel.Functions.SPG(A545, "IQ_INDUSTRY")</f>
        <v>Banks</v>
      </c>
      <c r="J545" s="9" t="str">
        <f>_xll.SNL.Clients.Office.Excel.Functions.SPG(A545, "IQ_PRIMARY_INDUSTRY")</f>
        <v>Regional Banks</v>
      </c>
      <c r="K545" s="9" t="str">
        <f>_xll.SNL.Clients.Office.Excel.Functions.SPG(A545, "NAICS_CODE", "Primary")</f>
        <v>522110 - Commercial Banking</v>
      </c>
      <c r="L545" s="9" t="str">
        <f>_xll.SNL.Clients.Office.Excel.Functions.SPG(A545, "SP_TOPICTAG")</f>
        <v>Consumer Lending</v>
      </c>
      <c r="M545" s="5">
        <f>_xll.SNL.Clients.Office.Excel.Functions.SPG(A545, "SP_PCT_SHARES_OWNED_ALL_INSTITUTIONS")</f>
        <v>77.64</v>
      </c>
      <c r="N545" s="9" t="str">
        <f>_xll.SNL.Clients.Office.Excel.Functions.SPG(A545, "RD_CREDIT_RATING_GLOBAL", "Issuer Credit Rating", "Local Currency LT|0")</f>
        <v>BBB</v>
      </c>
      <c r="O545" s="9" t="str">
        <f>_xll.SNL.Clients.Office.Excel.Functions.SPG(A545, "RD_CWOL_GLOBAL", "Issuer Credit Rating", "Local Currency LT|0")</f>
        <v>Negative</v>
      </c>
      <c r="P545" s="9" t="str">
        <f>_xll.SNL.Clients.Office.Excel.Functions.SPG(A545, "RD_RATING_ACTION_GLOBAL", "Issuer Credit Rating", "Local Currency LT|0")</f>
        <v>CreditWatch/Outlook (03/26/2024)</v>
      </c>
      <c r="Q545" s="10">
        <f>_xll.SNL.Clients.Office.Excel.Functions.SPG(A545, "RD_LAST_REVIEW_DATE_GLOBAL", "Issuer Credit Rating", "Local Currency LT")</f>
        <v>45414</v>
      </c>
      <c r="R545" s="10">
        <f>_xll.SNL.Clients.Office.Excel.Functions.SPG(A545, "RD_CREDIT_RATING_DATE_GLOBAL", "Issuer Credit Rating", "Local Currency LT|0")</f>
        <v>43174</v>
      </c>
      <c r="S545" s="10">
        <f>_xll.SNL.Clients.Office.Excel.Functions.SPG(A545, "RD_CREDIT_WATCH_OUTLOOK_DATE_GLOBAL", "Issuer Credit Rating", "Local Currency LT|0")</f>
        <v>45377</v>
      </c>
    </row>
    <row r="546" spans="1:19">
      <c r="A546" s="12" t="s">
        <v>1579</v>
      </c>
      <c r="B546" s="10">
        <f>_xll.SNL.Clients.Office.Excel.Functions.SPG(A546,"SP_IPO_DATE")</f>
        <v>36789</v>
      </c>
      <c r="C546" s="5">
        <f>_xll.SNL.Clients.Office.Excel.Functions.SPG(A546, "SP_VOLUME_AVG_WEEKLY_TO_SHARES_OUT", , "1M")</f>
        <v>4.0218995822026375</v>
      </c>
      <c r="D546" s="5">
        <f>_xll.SNL.Clients.Office.Excel.Functions.SPG(A546, "SP_VOLUME_AVG_WEEKLY_TO_SHARES_OUT", , "3M")</f>
        <v>3.1842661043933185</v>
      </c>
      <c r="E546" s="5">
        <f>_xll.SNL.Clients.Office.Excel.Functions.SPG(A546, "SP_VOLUME_AVG_DAILY_TO_1YR_AVG_DAILY", , "1M")</f>
        <v>109.81</v>
      </c>
      <c r="F546" s="5">
        <f>_xll.SNL.Clients.Office.Excel.Functions.SPG(A546, "SP_VOLUME_AVG_DAILY_TO_1YR_AVG_DAILY", , "3M")</f>
        <v>86.94</v>
      </c>
      <c r="G546" s="9" t="str">
        <f>_xll.SNL.Clients.Office.Excel.Functions.SPG(A546, "IQ_SECTOR")</f>
        <v>Information Technology</v>
      </c>
      <c r="H546" s="9" t="str">
        <f>_xll.SNL.Clients.Office.Excel.Functions.SPG(A546, "IQ_INDUSTRY_GROUP")</f>
        <v>Technology Hardware and Equipment</v>
      </c>
      <c r="I546" s="9" t="str">
        <f>_xll.SNL.Clients.Office.Excel.Functions.SPG(A546, "IQ_INDUSTRY")</f>
        <v>Electronic Equipment, Instruments and Components</v>
      </c>
      <c r="J546" s="9" t="str">
        <f>_xll.SNL.Clients.Office.Excel.Functions.SPG(A546, "IQ_PRIMARY_INDUSTRY")</f>
        <v>Electronic Manufacturing Services</v>
      </c>
      <c r="K546" s="9" t="str">
        <f>_xll.SNL.Clients.Office.Excel.Functions.SPG(A546, "NAICS_CODE", "Primary")</f>
        <v>334412 - Bare Printed Circuit Board Manufacturing</v>
      </c>
      <c r="L546" s="9" t="str">
        <f>_xll.SNL.Clients.Office.Excel.Functions.SPG(A546, "SP_TOPICTAG")</f>
        <v>Computer Vision; Industrial Automation; Physical Security; RFID (Radio Frequency Identification)</v>
      </c>
      <c r="M546" s="5">
        <f>_xll.SNL.Clients.Office.Excel.Functions.SPG(A546, "SP_PCT_SHARES_OWNED_ALL_INSTITUTIONS")</f>
        <v>100.08</v>
      </c>
      <c r="N546" s="9" t="str">
        <f>_xll.SNL.Clients.Office.Excel.Functions.SPG(A546, "RD_CREDIT_RATING_GLOBAL", "Issuer Credit Rating", "Local Currency LT|0")</f>
        <v>BB</v>
      </c>
      <c r="O546" s="9" t="str">
        <f>_xll.SNL.Clients.Office.Excel.Functions.SPG(A546, "RD_CWOL_GLOBAL", "Issuer Credit Rating", "Local Currency LT|0")</f>
        <v>Stable</v>
      </c>
      <c r="P546" s="9" t="str">
        <f>_xll.SNL.Clients.Office.Excel.Functions.SPG(A546, "RD_RATING_ACTION_GLOBAL", "Issuer Credit Rating", "Local Currency LT|0")</f>
        <v>CreditWatch/Outlook (08/19/2020)</v>
      </c>
      <c r="Q546" s="10">
        <f>_xll.SNL.Clients.Office.Excel.Functions.SPG(A546, "RD_LAST_REVIEW_DATE_GLOBAL", "Issuer Credit Rating", "Local Currency LT")</f>
        <v>45455</v>
      </c>
      <c r="R546" s="10">
        <f>_xll.SNL.Clients.Office.Excel.Functions.SPG(A546, "RD_CREDIT_RATING_DATE_GLOBAL", "Issuer Credit Rating", "Local Currency LT|0")</f>
        <v>42984</v>
      </c>
      <c r="S546" s="10">
        <f>_xll.SNL.Clients.Office.Excel.Functions.SPG(A546, "RD_CREDIT_WATCH_OUTLOOK_DATE_GLOBAL", "Issuer Credit Rating", "Local Currency LT|0")</f>
        <v>44062</v>
      </c>
    </row>
    <row r="547" spans="1:19">
      <c r="A547" s="12" t="s">
        <v>1580</v>
      </c>
      <c r="B547" s="10">
        <f>_xll.SNL.Clients.Office.Excel.Functions.SPG(A547,"SP_IPO_DATE")</f>
        <v>39394</v>
      </c>
      <c r="C547" s="5">
        <f>_xll.SNL.Clients.Office.Excel.Functions.SPG(A547, "SP_VOLUME_AVG_WEEKLY_TO_SHARES_OUT", , "1M")</f>
        <v>6.2152911443279679</v>
      </c>
      <c r="D547" s="5">
        <f>_xll.SNL.Clients.Office.Excel.Functions.SPG(A547, "SP_VOLUME_AVG_WEEKLY_TO_SHARES_OUT", , "3M")</f>
        <v>5.9802714899188585</v>
      </c>
      <c r="E547" s="5">
        <f>_xll.SNL.Clients.Office.Excel.Functions.SPG(A547, "SP_VOLUME_AVG_DAILY_TO_1YR_AVG_DAILY", , "1M")</f>
        <v>116.16</v>
      </c>
      <c r="F547" s="5">
        <f>_xll.SNL.Clients.Office.Excel.Functions.SPG(A547, "SP_VOLUME_AVG_DAILY_TO_1YR_AVG_DAILY", , "3M")</f>
        <v>111.77</v>
      </c>
      <c r="G547" s="9" t="str">
        <f>_xll.SNL.Clients.Office.Excel.Functions.SPG(A547, "IQ_SECTOR")</f>
        <v>Financials</v>
      </c>
      <c r="H547" s="9" t="str">
        <f>_xll.SNL.Clients.Office.Excel.Functions.SPG(A547, "IQ_INDUSTRY_GROUP")</f>
        <v>Financial Services</v>
      </c>
      <c r="I547" s="9" t="str">
        <f>_xll.SNL.Clients.Office.Excel.Functions.SPG(A547, "IQ_INDUSTRY")</f>
        <v>Mortgage Real Estate Investment Trusts (REITs)</v>
      </c>
      <c r="J547" s="9" t="str">
        <f>_xll.SNL.Clients.Office.Excel.Functions.SPG(A547, "IQ_PRIMARY_INDUSTRY")</f>
        <v>Mortgage REITs</v>
      </c>
      <c r="K547" s="9" t="str">
        <f>_xll.SNL.Clients.Office.Excel.Functions.SPG(A547, "NAICS_CODE", "Primary")</f>
        <v>525990 - Other Financial Vehicles</v>
      </c>
      <c r="L547" s="9" t="str">
        <f>_xll.SNL.Clients.Office.Excel.Functions.SPG(A547, "SP_TOPICTAG")</f>
        <v/>
      </c>
      <c r="M547" s="5">
        <f>_xll.SNL.Clients.Office.Excel.Functions.SPG(A547, "SP_PCT_SHARES_OWNED_ALL_INSTITUTIONS")</f>
        <v>68.66</v>
      </c>
      <c r="N547" s="9" t="str">
        <f>_xll.SNL.Clients.Office.Excel.Functions.SPG(A547, "RD_CREDIT_RATING_GLOBAL", "Issuer Credit Rating", "Local Currency LT|0")</f>
        <v/>
      </c>
      <c r="O547" s="9" t="str">
        <f>_xll.SNL.Clients.Office.Excel.Functions.SPG(A547, "RD_CWOL_GLOBAL", "Issuer Credit Rating", "Local Currency LT|0")</f>
        <v/>
      </c>
      <c r="P547" s="9" t="str">
        <f>_xll.SNL.Clients.Office.Excel.Functions.SPG(A547, "RD_RATING_ACTION_GLOBAL", "Issuer Credit Rating", "Local Currency LT|0")</f>
        <v/>
      </c>
      <c r="Q547" s="10" t="str">
        <f>_xll.SNL.Clients.Office.Excel.Functions.SPG(A547, "RD_LAST_REVIEW_DATE_GLOBAL", "Issuer Credit Rating", "Local Currency LT")</f>
        <v/>
      </c>
      <c r="R547" s="10" t="str">
        <f>_xll.SNL.Clients.Office.Excel.Functions.SPG(A547, "RD_CREDIT_RATING_DATE_GLOBAL", "Issuer Credit Rating", "Local Currency LT|0")</f>
        <v/>
      </c>
      <c r="S547" s="10" t="str">
        <f>_xll.SNL.Clients.Office.Excel.Functions.SPG(A547, "RD_CREDIT_WATCH_OUTLOOK_DATE_GLOBAL", "Issuer Credit Rating", "Local Currency LT|0")</f>
        <v/>
      </c>
    </row>
    <row r="548" spans="1:19">
      <c r="A548" s="12" t="s">
        <v>1581</v>
      </c>
      <c r="B548" t="str">
        <f>_xll.SNL.Clients.Office.Excel.Functions.SPG(A548,"SP_IPO_DATE")</f>
        <v/>
      </c>
      <c r="C548" s="5">
        <f>_xll.SNL.Clients.Office.Excel.Functions.SPG(A548, "SP_VOLUME_AVG_WEEKLY_TO_SHARES_OUT", , "1M")</f>
        <v>2.8595759575521269</v>
      </c>
      <c r="D548" s="5">
        <f>_xll.SNL.Clients.Office.Excel.Functions.SPG(A548, "SP_VOLUME_AVG_WEEKLY_TO_SHARES_OUT", , "3M")</f>
        <v>3.3194431775862556</v>
      </c>
      <c r="E548" s="5">
        <f>_xll.SNL.Clients.Office.Excel.Functions.SPG(A548, "SP_VOLUME_AVG_DAILY_TO_1YR_AVG_DAILY", , "1M")</f>
        <v>89.03</v>
      </c>
      <c r="F548" s="5">
        <f>_xll.SNL.Clients.Office.Excel.Functions.SPG(A548, "SP_VOLUME_AVG_DAILY_TO_1YR_AVG_DAILY", , "3M")</f>
        <v>103.35</v>
      </c>
      <c r="G548" s="9" t="str">
        <f>_xll.SNL.Clients.Office.Excel.Functions.SPG(A548, "IQ_SECTOR")</f>
        <v>Health Care</v>
      </c>
      <c r="H548" s="9" t="str">
        <f>_xll.SNL.Clients.Office.Excel.Functions.SPG(A548, "IQ_INDUSTRY_GROUP")</f>
        <v>Health Care Equipment and Services</v>
      </c>
      <c r="I548" s="9" t="str">
        <f>_xll.SNL.Clients.Office.Excel.Functions.SPG(A548, "IQ_INDUSTRY")</f>
        <v>Health Care Providers and Services</v>
      </c>
      <c r="J548" s="9" t="str">
        <f>_xll.SNL.Clients.Office.Excel.Functions.SPG(A548, "IQ_PRIMARY_INDUSTRY")</f>
        <v>Health Care Facilities</v>
      </c>
      <c r="K548" s="9" t="str">
        <f>_xll.SNL.Clients.Office.Excel.Functions.SPG(A548, "NAICS_CODE", "Primary")</f>
        <v>621498 - All Other Outpatient Care Centers</v>
      </c>
      <c r="L548" s="9" t="str">
        <f>_xll.SNL.Clients.Office.Excel.Functions.SPG(A548, "SP_TOPICTAG")</f>
        <v>Fitness; MHealth; Outpatient Care; Assistive Technology; Neurology; Orthopaedics; Pain Management</v>
      </c>
      <c r="M548" s="5">
        <f>_xll.SNL.Clients.Office.Excel.Functions.SPG(A548, "SP_PCT_SHARES_OWNED_ALL_INSTITUTIONS")</f>
        <v>111.02</v>
      </c>
      <c r="N548" s="9" t="str">
        <f>_xll.SNL.Clients.Office.Excel.Functions.SPG(A548, "RD_CREDIT_RATING_GLOBAL", "Issuer Credit Rating", "Local Currency LT|0")</f>
        <v/>
      </c>
      <c r="O548" s="9" t="str">
        <f>_xll.SNL.Clients.Office.Excel.Functions.SPG(A548, "RD_CWOL_GLOBAL", "Issuer Credit Rating", "Local Currency LT|0")</f>
        <v/>
      </c>
      <c r="P548" s="9" t="str">
        <f>_xll.SNL.Clients.Office.Excel.Functions.SPG(A548, "RD_RATING_ACTION_GLOBAL", "Issuer Credit Rating", "Local Currency LT|0")</f>
        <v/>
      </c>
      <c r="Q548" s="10" t="str">
        <f>_xll.SNL.Clients.Office.Excel.Functions.SPG(A548, "RD_LAST_REVIEW_DATE_GLOBAL", "Issuer Credit Rating", "Local Currency LT")</f>
        <v/>
      </c>
      <c r="R548" s="10" t="str">
        <f>_xll.SNL.Clients.Office.Excel.Functions.SPG(A548, "RD_CREDIT_RATING_DATE_GLOBAL", "Issuer Credit Rating", "Local Currency LT|0")</f>
        <v/>
      </c>
      <c r="S548" s="10" t="str">
        <f>_xll.SNL.Clients.Office.Excel.Functions.SPG(A548, "RD_CREDIT_WATCH_OUTLOOK_DATE_GLOBAL", "Issuer Credit Rating", "Local Currency LT|0")</f>
        <v/>
      </c>
    </row>
    <row r="549" spans="1:19">
      <c r="A549" s="12" t="s">
        <v>1582</v>
      </c>
      <c r="B549" t="str">
        <f>_xll.SNL.Clients.Office.Excel.Functions.SPG(A549,"SP_IPO_DATE")</f>
        <v/>
      </c>
      <c r="C549" s="5">
        <f>_xll.SNL.Clients.Office.Excel.Functions.SPG(A549, "SP_VOLUME_AVG_WEEKLY_TO_SHARES_OUT", , "1M")</f>
        <v>6.6608382319406152</v>
      </c>
      <c r="D549" s="5">
        <f>_xll.SNL.Clients.Office.Excel.Functions.SPG(A549, "SP_VOLUME_AVG_WEEKLY_TO_SHARES_OUT", , "3M")</f>
        <v>6.1636575128502953</v>
      </c>
      <c r="E549" s="5">
        <f>_xll.SNL.Clients.Office.Excel.Functions.SPG(A549, "SP_VOLUME_AVG_DAILY_TO_1YR_AVG_DAILY", , "1M")</f>
        <v>146.65</v>
      </c>
      <c r="F549" s="5">
        <f>_xll.SNL.Clients.Office.Excel.Functions.SPG(A549, "SP_VOLUME_AVG_DAILY_TO_1YR_AVG_DAILY", , "3M")</f>
        <v>135.71</v>
      </c>
      <c r="G549" s="9" t="str">
        <f>_xll.SNL.Clients.Office.Excel.Functions.SPG(A549, "IQ_SECTOR")</f>
        <v>Health Care</v>
      </c>
      <c r="H549" s="9" t="str">
        <f>_xll.SNL.Clients.Office.Excel.Functions.SPG(A549, "IQ_INDUSTRY_GROUP")</f>
        <v>Health Care Equipment and Services</v>
      </c>
      <c r="I549" s="9" t="str">
        <f>_xll.SNL.Clients.Office.Excel.Functions.SPG(A549, "IQ_INDUSTRY")</f>
        <v>Health Care Equipment and Supplies</v>
      </c>
      <c r="J549" s="9" t="str">
        <f>_xll.SNL.Clients.Office.Excel.Functions.SPG(A549, "IQ_PRIMARY_INDUSTRY")</f>
        <v>Health Care Supplies</v>
      </c>
      <c r="K549" s="9" t="str">
        <f>_xll.SNL.Clients.Office.Excel.Functions.SPG(A549, "NAICS_CODE", "Primary")</f>
        <v>339113 - Surgical Appliance and Supplies Manufacturing</v>
      </c>
      <c r="L549" s="9" t="str">
        <f>_xll.SNL.Clients.Office.Excel.Functions.SPG(A549, "SP_TOPICTAG")</f>
        <v>MHealth; Packaging Services; Nutraceutical; Pain Management; Surgery</v>
      </c>
      <c r="M549" s="5">
        <f>_xll.SNL.Clients.Office.Excel.Functions.SPG(A549, "SP_PCT_SHARES_OWNED_ALL_INSTITUTIONS")</f>
        <v>96.13</v>
      </c>
      <c r="N549" s="9" t="str">
        <f>_xll.SNL.Clients.Office.Excel.Functions.SPG(A549, "RD_CREDIT_RATING_GLOBAL", "Issuer Credit Rating", "Local Currency LT|0")</f>
        <v/>
      </c>
      <c r="O549" s="9" t="str">
        <f>_xll.SNL.Clients.Office.Excel.Functions.SPG(A549, "RD_CWOL_GLOBAL", "Issuer Credit Rating", "Local Currency LT|0")</f>
        <v/>
      </c>
      <c r="P549" s="9" t="str">
        <f>_xll.SNL.Clients.Office.Excel.Functions.SPG(A549, "RD_RATING_ACTION_GLOBAL", "Issuer Credit Rating", "Local Currency LT|0")</f>
        <v/>
      </c>
      <c r="Q549" s="10" t="str">
        <f>_xll.SNL.Clients.Office.Excel.Functions.SPG(A549, "RD_LAST_REVIEW_DATE_GLOBAL", "Issuer Credit Rating", "Local Currency LT")</f>
        <v/>
      </c>
      <c r="R549" s="10" t="str">
        <f>_xll.SNL.Clients.Office.Excel.Functions.SPG(A549, "RD_CREDIT_RATING_DATE_GLOBAL", "Issuer Credit Rating", "Local Currency LT|0")</f>
        <v/>
      </c>
      <c r="S549" s="10" t="str">
        <f>_xll.SNL.Clients.Office.Excel.Functions.SPG(A549, "RD_CREDIT_WATCH_OUTLOOK_DATE_GLOBAL", "Issuer Credit Rating", "Local Currency LT|0")</f>
        <v/>
      </c>
    </row>
    <row r="550" spans="1:19">
      <c r="A550" s="12" t="s">
        <v>1583</v>
      </c>
      <c r="B550" s="10">
        <f>_xll.SNL.Clients.Office.Excel.Functions.SPG(A550,"SP_IPO_DATE")</f>
        <v>38070.041666666664</v>
      </c>
      <c r="C550" s="5">
        <f>_xll.SNL.Clients.Office.Excel.Functions.SPG(A550, "SP_VOLUME_AVG_WEEKLY_TO_SHARES_OUT", , "1M")</f>
        <v>3.8150536134038902</v>
      </c>
      <c r="D550" s="5">
        <f>_xll.SNL.Clients.Office.Excel.Functions.SPG(A550, "SP_VOLUME_AVG_WEEKLY_TO_SHARES_OUT", , "3M")</f>
        <v>3.6928978779914288</v>
      </c>
      <c r="E550" s="5">
        <f>_xll.SNL.Clients.Office.Excel.Functions.SPG(A550, "SP_VOLUME_AVG_DAILY_TO_1YR_AVG_DAILY", , "1M")</f>
        <v>93.17</v>
      </c>
      <c r="F550" s="5">
        <f>_xll.SNL.Clients.Office.Excel.Functions.SPG(A550, "SP_VOLUME_AVG_DAILY_TO_1YR_AVG_DAILY", , "3M")</f>
        <v>90.18</v>
      </c>
      <c r="G550" s="9" t="str">
        <f>_xll.SNL.Clients.Office.Excel.Functions.SPG(A550, "IQ_SECTOR")</f>
        <v>Information Technology</v>
      </c>
      <c r="H550" s="9" t="str">
        <f>_xll.SNL.Clients.Office.Excel.Functions.SPG(A550, "IQ_INDUSTRY_GROUP")</f>
        <v>Semiconductors and Semiconductor Equipment</v>
      </c>
      <c r="I550" s="9" t="str">
        <f>_xll.SNL.Clients.Office.Excel.Functions.SPG(A550, "IQ_INDUSTRY")</f>
        <v>Semiconductors and Semiconductor Equipment</v>
      </c>
      <c r="J550" s="9" t="str">
        <f>_xll.SNL.Clients.Office.Excel.Functions.SPG(A550, "IQ_PRIMARY_INDUSTRY")</f>
        <v>Semiconductor Materials and Equipment</v>
      </c>
      <c r="K550" s="9" t="str">
        <f>_xll.SNL.Clients.Office.Excel.Functions.SPG(A550, "NAICS_CODE", "Primary")</f>
        <v>334413 - Semiconductor and Related Device Manufacturing</v>
      </c>
      <c r="L550" s="9" t="str">
        <f>_xll.SNL.Clients.Office.Excel.Functions.SPG(A550, "SP_TOPICTAG")</f>
        <v>Computer Vision; Industrial Automation; Artificial Intelligence</v>
      </c>
      <c r="M550" s="5">
        <f>_xll.SNL.Clients.Office.Excel.Functions.SPG(A550, "SP_PCT_SHARES_OWNED_ALL_INSTITUTIONS")</f>
        <v>87.9</v>
      </c>
      <c r="N550" s="9" t="str">
        <f>_xll.SNL.Clients.Office.Excel.Functions.SPG(A550, "RD_CREDIT_RATING_GLOBAL", "Issuer Credit Rating", "Local Currency LT|0")</f>
        <v>B+</v>
      </c>
      <c r="O550" s="9" t="str">
        <f>_xll.SNL.Clients.Office.Excel.Functions.SPG(A550, "RD_CWOL_GLOBAL", "Issuer Credit Rating", "Local Currency LT|0")</f>
        <v>Stable</v>
      </c>
      <c r="P550" s="9" t="str">
        <f>_xll.SNL.Clients.Office.Excel.Functions.SPG(A550, "RD_RATING_ACTION_GLOBAL", "Issuer Credit Rating", "Local Currency LT|0")</f>
        <v>New Rating | CreditWatch/Outlook (09/05/2018)</v>
      </c>
      <c r="Q550" s="10">
        <f>_xll.SNL.Clients.Office.Excel.Functions.SPG(A550, "RD_LAST_REVIEW_DATE_GLOBAL", "Issuer Credit Rating", "Local Currency LT")</f>
        <v>45461</v>
      </c>
      <c r="R550" s="10">
        <f>_xll.SNL.Clients.Office.Excel.Functions.SPG(A550, "RD_CREDIT_RATING_DATE_GLOBAL", "Issuer Credit Rating", "Local Currency LT|0")</f>
        <v>43348</v>
      </c>
      <c r="S550" s="10">
        <f>_xll.SNL.Clients.Office.Excel.Functions.SPG(A550, "RD_CREDIT_WATCH_OUTLOOK_DATE_GLOBAL", "Issuer Credit Rating", "Local Currency LT|0")</f>
        <v>43348</v>
      </c>
    </row>
    <row r="551" spans="1:19">
      <c r="A551" s="12" t="s">
        <v>1584</v>
      </c>
      <c r="B551" t="str">
        <f>_xll.SNL.Clients.Office.Excel.Functions.SPG(A551,"SP_IPO_DATE")</f>
        <v/>
      </c>
      <c r="C551" s="5">
        <f>_xll.SNL.Clients.Office.Excel.Functions.SPG(A551, "SP_VOLUME_AVG_WEEKLY_TO_SHARES_OUT", , "1M")</f>
        <v>4.2317597244446628</v>
      </c>
      <c r="D551" s="5">
        <f>_xll.SNL.Clients.Office.Excel.Functions.SPG(A551, "SP_VOLUME_AVG_WEEKLY_TO_SHARES_OUT", , "3M")</f>
        <v>3.9227989508863215</v>
      </c>
      <c r="E551" s="5">
        <f>_xll.SNL.Clients.Office.Excel.Functions.SPG(A551, "SP_VOLUME_AVG_DAILY_TO_1YR_AVG_DAILY", , "1M")</f>
        <v>136.37</v>
      </c>
      <c r="F551" s="5">
        <f>_xll.SNL.Clients.Office.Excel.Functions.SPG(A551, "SP_VOLUME_AVG_DAILY_TO_1YR_AVG_DAILY", , "3M")</f>
        <v>126.41</v>
      </c>
      <c r="G551" s="9" t="str">
        <f>_xll.SNL.Clients.Office.Excel.Functions.SPG(A551, "IQ_SECTOR")</f>
        <v>Industrials</v>
      </c>
      <c r="H551" s="9" t="str">
        <f>_xll.SNL.Clients.Office.Excel.Functions.SPG(A551, "IQ_INDUSTRY_GROUP")</f>
        <v>Commercial and Professional Services</v>
      </c>
      <c r="I551" s="9" t="str">
        <f>_xll.SNL.Clients.Office.Excel.Functions.SPG(A551, "IQ_INDUSTRY")</f>
        <v>Commercial Services and Supplies</v>
      </c>
      <c r="J551" s="9" t="str">
        <f>_xll.SNL.Clients.Office.Excel.Functions.SPG(A551, "IQ_PRIMARY_INDUSTRY")</f>
        <v>Diversified Support Services</v>
      </c>
      <c r="K551" s="9" t="str">
        <f>_xll.SNL.Clients.Office.Excel.Functions.SPG(A551, "NAICS_CODE", "Primary")</f>
        <v>8123 - Drycleaning and Laundry Services</v>
      </c>
      <c r="L551" s="9" t="str">
        <f>_xll.SNL.Clients.Office.Excel.Functions.SPG(A551, "SP_TOPICTAG")</f>
        <v>Social Media Marketing; Ad Targeting; Conventional Nuclear; Brand Marketing</v>
      </c>
      <c r="M551" s="5">
        <f>_xll.SNL.Clients.Office.Excel.Functions.SPG(A551, "SP_PCT_SHARES_OWNED_ALL_INSTITUTIONS")</f>
        <v>88.18</v>
      </c>
      <c r="N551" s="9" t="str">
        <f>_xll.SNL.Clients.Office.Excel.Functions.SPG(A551, "RD_CREDIT_RATING_GLOBAL", "Issuer Credit Rating", "Local Currency LT|0")</f>
        <v/>
      </c>
      <c r="O551" s="9" t="str">
        <f>_xll.SNL.Clients.Office.Excel.Functions.SPG(A551, "RD_CWOL_GLOBAL", "Issuer Credit Rating", "Local Currency LT|0")</f>
        <v/>
      </c>
      <c r="P551" s="9" t="str">
        <f>_xll.SNL.Clients.Office.Excel.Functions.SPG(A551, "RD_RATING_ACTION_GLOBAL", "Issuer Credit Rating", "Local Currency LT|0")</f>
        <v/>
      </c>
      <c r="Q551" s="10" t="str">
        <f>_xll.SNL.Clients.Office.Excel.Functions.SPG(A551, "RD_LAST_REVIEW_DATE_GLOBAL", "Issuer Credit Rating", "Local Currency LT")</f>
        <v/>
      </c>
      <c r="R551" s="10" t="str">
        <f>_xll.SNL.Clients.Office.Excel.Functions.SPG(A551, "RD_CREDIT_RATING_DATE_GLOBAL", "Issuer Credit Rating", "Local Currency LT|0")</f>
        <v/>
      </c>
      <c r="S551" s="10" t="str">
        <f>_xll.SNL.Clients.Office.Excel.Functions.SPG(A551, "RD_CREDIT_WATCH_OUTLOOK_DATE_GLOBAL", "Issuer Credit Rating", "Local Currency LT|0")</f>
        <v/>
      </c>
    </row>
    <row r="552" spans="1:19">
      <c r="A552" s="12" t="s">
        <v>1585</v>
      </c>
      <c r="B552" t="str">
        <f>_xll.SNL.Clients.Office.Excel.Functions.SPG(A552,"SP_IPO_DATE")</f>
        <v/>
      </c>
      <c r="C552" s="5">
        <f>_xll.SNL.Clients.Office.Excel.Functions.SPG(A552, "SP_VOLUME_AVG_WEEKLY_TO_SHARES_OUT", , "1M")</f>
        <v>2.766955781647551</v>
      </c>
      <c r="D552" s="5">
        <f>_xll.SNL.Clients.Office.Excel.Functions.SPG(A552, "SP_VOLUME_AVG_WEEKLY_TO_SHARES_OUT", , "3M")</f>
        <v>2.8422901614553235</v>
      </c>
      <c r="E552" s="5">
        <f>_xll.SNL.Clients.Office.Excel.Functions.SPG(A552, "SP_VOLUME_AVG_DAILY_TO_1YR_AVG_DAILY", , "1M")</f>
        <v>111.36</v>
      </c>
      <c r="F552" s="5">
        <f>_xll.SNL.Clients.Office.Excel.Functions.SPG(A552, "SP_VOLUME_AVG_DAILY_TO_1YR_AVG_DAILY", , "3M")</f>
        <v>114.39</v>
      </c>
      <c r="G552" s="9" t="str">
        <f>_xll.SNL.Clients.Office.Excel.Functions.SPG(A552, "IQ_SECTOR")</f>
        <v>Financials</v>
      </c>
      <c r="H552" s="9" t="str">
        <f>_xll.SNL.Clients.Office.Excel.Functions.SPG(A552, "IQ_INDUSTRY_GROUP")</f>
        <v>Banks</v>
      </c>
      <c r="I552" s="9" t="str">
        <f>_xll.SNL.Clients.Office.Excel.Functions.SPG(A552, "IQ_INDUSTRY")</f>
        <v>Banks</v>
      </c>
      <c r="J552" s="9" t="str">
        <f>_xll.SNL.Clients.Office.Excel.Functions.SPG(A552, "IQ_PRIMARY_INDUSTRY")</f>
        <v>Regional Banks</v>
      </c>
      <c r="K552" s="9" t="str">
        <f>_xll.SNL.Clients.Office.Excel.Functions.SPG(A552, "NAICS_CODE", "Primary")</f>
        <v>522110 - Commercial Banking</v>
      </c>
      <c r="L552" s="9" t="str">
        <f>_xll.SNL.Clients.Office.Excel.Functions.SPG(A552, "SP_TOPICTAG")</f>
        <v>Consumer Lending; Digital Brokerage</v>
      </c>
      <c r="M552" s="5">
        <f>_xll.SNL.Clients.Office.Excel.Functions.SPG(A552, "SP_PCT_SHARES_OWNED_ALL_INSTITUTIONS")</f>
        <v>82.84</v>
      </c>
      <c r="N552" s="9" t="str">
        <f>_xll.SNL.Clients.Office.Excel.Functions.SPG(A552, "RD_CREDIT_RATING_GLOBAL", "Issuer Credit Rating", "Local Currency LT|0")</f>
        <v/>
      </c>
      <c r="O552" s="9" t="str">
        <f>_xll.SNL.Clients.Office.Excel.Functions.SPG(A552, "RD_CWOL_GLOBAL", "Issuer Credit Rating", "Local Currency LT|0")</f>
        <v/>
      </c>
      <c r="P552" s="9" t="str">
        <f>_xll.SNL.Clients.Office.Excel.Functions.SPG(A552, "RD_RATING_ACTION_GLOBAL", "Issuer Credit Rating", "Local Currency LT|0")</f>
        <v/>
      </c>
      <c r="Q552" s="10" t="str">
        <f>_xll.SNL.Clients.Office.Excel.Functions.SPG(A552, "RD_LAST_REVIEW_DATE_GLOBAL", "Issuer Credit Rating", "Local Currency LT")</f>
        <v/>
      </c>
      <c r="R552" s="10" t="str">
        <f>_xll.SNL.Clients.Office.Excel.Functions.SPG(A552, "RD_CREDIT_RATING_DATE_GLOBAL", "Issuer Credit Rating", "Local Currency LT|0")</f>
        <v/>
      </c>
      <c r="S552" s="10" t="str">
        <f>_xll.SNL.Clients.Office.Excel.Functions.SPG(A552, "RD_CREDIT_WATCH_OUTLOOK_DATE_GLOBAL", "Issuer Credit Rating", "Local Currency LT|0")</f>
        <v/>
      </c>
    </row>
    <row r="553" spans="1:19">
      <c r="A553" s="12" t="s">
        <v>1586</v>
      </c>
      <c r="B553" t="str">
        <f>_xll.SNL.Clients.Office.Excel.Functions.SPG(A553,"SP_IPO_DATE")</f>
        <v/>
      </c>
      <c r="C553" s="5">
        <f>_xll.SNL.Clients.Office.Excel.Functions.SPG(A553, "SP_VOLUME_AVG_WEEKLY_TO_SHARES_OUT", , "1M")</f>
        <v>2.5318555282551185</v>
      </c>
      <c r="D553" s="5">
        <f>_xll.SNL.Clients.Office.Excel.Functions.SPG(A553, "SP_VOLUME_AVG_WEEKLY_TO_SHARES_OUT", , "3M")</f>
        <v>2.7385079494615674</v>
      </c>
      <c r="E553" s="5">
        <f>_xll.SNL.Clients.Office.Excel.Functions.SPG(A553, "SP_VOLUME_AVG_DAILY_TO_1YR_AVG_DAILY", , "1M")</f>
        <v>109.88</v>
      </c>
      <c r="F553" s="5">
        <f>_xll.SNL.Clients.Office.Excel.Functions.SPG(A553, "SP_VOLUME_AVG_DAILY_TO_1YR_AVG_DAILY", , "3M")</f>
        <v>118.85</v>
      </c>
      <c r="G553" s="9" t="str">
        <f>_xll.SNL.Clients.Office.Excel.Functions.SPG(A553, "IQ_SECTOR")</f>
        <v>Financials</v>
      </c>
      <c r="H553" s="9" t="str">
        <f>_xll.SNL.Clients.Office.Excel.Functions.SPG(A553, "IQ_INDUSTRY_GROUP")</f>
        <v>Insurance</v>
      </c>
      <c r="I553" s="9" t="str">
        <f>_xll.SNL.Clients.Office.Excel.Functions.SPG(A553, "IQ_INDUSTRY")</f>
        <v>Insurance</v>
      </c>
      <c r="J553" s="9" t="str">
        <f>_xll.SNL.Clients.Office.Excel.Functions.SPG(A553, "IQ_PRIMARY_INDUSTRY")</f>
        <v>Property and Casualty Insurance</v>
      </c>
      <c r="K553" s="9" t="str">
        <f>_xll.SNL.Clients.Office.Excel.Functions.SPG(A553, "NAICS_CODE", "Primary")</f>
        <v>524126 - Direct Property and Casualty Insurance Carriers</v>
      </c>
      <c r="L553" s="9" t="str">
        <f>_xll.SNL.Clients.Office.Excel.Functions.SPG(A553, "SP_TOPICTAG")</f>
        <v/>
      </c>
      <c r="M553" s="5">
        <f>_xll.SNL.Clients.Office.Excel.Functions.SPG(A553, "SP_PCT_SHARES_OWNED_ALL_INSTITUTIONS")</f>
        <v>65.91</v>
      </c>
      <c r="N553" s="9" t="str">
        <f>_xll.SNL.Clients.Office.Excel.Functions.SPG(A553, "RD_CREDIT_RATING_GLOBAL", "Issuer Credit Rating", "Local Currency LT|0")</f>
        <v/>
      </c>
      <c r="O553" s="9" t="str">
        <f>_xll.SNL.Clients.Office.Excel.Functions.SPG(A553, "RD_CWOL_GLOBAL", "Issuer Credit Rating", "Local Currency LT|0")</f>
        <v/>
      </c>
      <c r="P553" s="9" t="str">
        <f>_xll.SNL.Clients.Office.Excel.Functions.SPG(A553, "RD_RATING_ACTION_GLOBAL", "Issuer Credit Rating", "Local Currency LT|0")</f>
        <v/>
      </c>
      <c r="Q553" s="10" t="str">
        <f>_xll.SNL.Clients.Office.Excel.Functions.SPG(A553, "RD_LAST_REVIEW_DATE_GLOBAL", "Issuer Credit Rating", "Local Currency LT")</f>
        <v/>
      </c>
      <c r="R553" s="10" t="str">
        <f>_xll.SNL.Clients.Office.Excel.Functions.SPG(A553, "RD_CREDIT_RATING_DATE_GLOBAL", "Issuer Credit Rating", "Local Currency LT|0")</f>
        <v/>
      </c>
      <c r="S553" s="10" t="str">
        <f>_xll.SNL.Clients.Office.Excel.Functions.SPG(A553, "RD_CREDIT_WATCH_OUTLOOK_DATE_GLOBAL", "Issuer Credit Rating", "Local Currency LT|0")</f>
        <v/>
      </c>
    </row>
    <row r="554" spans="1:19">
      <c r="A554" s="12" t="s">
        <v>1587</v>
      </c>
      <c r="B554" s="10">
        <f>_xll.SNL.Clients.Office.Excel.Functions.SPG(A554,"SP_IPO_DATE")</f>
        <v>35370.041666666664</v>
      </c>
      <c r="C554" s="5">
        <f>_xll.SNL.Clients.Office.Excel.Functions.SPG(A554, "SP_VOLUME_AVG_WEEKLY_TO_SHARES_OUT", , "1M")</f>
        <v>4.4672989538247689</v>
      </c>
      <c r="D554" s="5">
        <f>_xll.SNL.Clients.Office.Excel.Functions.SPG(A554, "SP_VOLUME_AVG_WEEKLY_TO_SHARES_OUT", , "3M")</f>
        <v>5.8478696154712662</v>
      </c>
      <c r="E554" s="5">
        <f>_xll.SNL.Clients.Office.Excel.Functions.SPG(A554, "SP_VOLUME_AVG_DAILY_TO_1YR_AVG_DAILY", , "1M")</f>
        <v>76.489999999999995</v>
      </c>
      <c r="F554" s="5">
        <f>_xll.SNL.Clients.Office.Excel.Functions.SPG(A554, "SP_VOLUME_AVG_DAILY_TO_1YR_AVG_DAILY", , "3M")</f>
        <v>100.13</v>
      </c>
      <c r="G554" s="9" t="str">
        <f>_xll.SNL.Clients.Office.Excel.Functions.SPG(A554, "IQ_SECTOR")</f>
        <v>Consumer Staples</v>
      </c>
      <c r="H554" s="9" t="str">
        <f>_xll.SNL.Clients.Office.Excel.Functions.SPG(A554, "IQ_INDUSTRY_GROUP")</f>
        <v>Consumer Staples Distribution and Retail</v>
      </c>
      <c r="I554" s="9" t="str">
        <f>_xll.SNL.Clients.Office.Excel.Functions.SPG(A554, "IQ_INDUSTRY")</f>
        <v>Consumer Staples Distribution and Retail</v>
      </c>
      <c r="J554" s="9" t="str">
        <f>_xll.SNL.Clients.Office.Excel.Functions.SPG(A554, "IQ_PRIMARY_INDUSTRY")</f>
        <v>Food Distributors</v>
      </c>
      <c r="K554" s="9" t="str">
        <f>_xll.SNL.Clients.Office.Excel.Functions.SPG(A554, "NAICS_CODE", "Primary")</f>
        <v>424410 - General Line Grocery Merchant Wholesalers</v>
      </c>
      <c r="L554" s="9" t="str">
        <f>_xll.SNL.Clients.Office.Excel.Functions.SPG(A554, "SP_TOPICTAG")</f>
        <v>Fast-Moving Consumer Goods; Food Delivery; Marketing Automation; Organic; Online Grocery; Utility Scale Solar</v>
      </c>
      <c r="M554" s="5">
        <f>_xll.SNL.Clients.Office.Excel.Functions.SPG(A554, "SP_PCT_SHARES_OWNED_ALL_INSTITUTIONS")</f>
        <v>88.31</v>
      </c>
      <c r="N554" s="9" t="str">
        <f>_xll.SNL.Clients.Office.Excel.Functions.SPG(A554, "RD_CREDIT_RATING_GLOBAL", "Issuer Credit Rating", "Local Currency LT|0")</f>
        <v>B</v>
      </c>
      <c r="O554" s="9" t="str">
        <f>_xll.SNL.Clients.Office.Excel.Functions.SPG(A554, "RD_CWOL_GLOBAL", "Issuer Credit Rating", "Local Currency LT|0")</f>
        <v>Stable</v>
      </c>
      <c r="P554" s="9" t="str">
        <f>_xll.SNL.Clients.Office.Excel.Functions.SPG(A554, "RD_RATING_ACTION_GLOBAL", "Issuer Credit Rating", "Local Currency LT|0")</f>
        <v>CreditWatch/Outlook (12/20/2024)</v>
      </c>
      <c r="Q554" s="10">
        <f>_xll.SNL.Clients.Office.Excel.Functions.SPG(A554, "RD_LAST_REVIEW_DATE_GLOBAL", "Issuer Credit Rating", "Local Currency LT")</f>
        <v>45693</v>
      </c>
      <c r="R554" s="10">
        <f>_xll.SNL.Clients.Office.Excel.Functions.SPG(A554, "RD_CREDIT_RATING_DATE_GLOBAL", "Issuer Credit Rating", "Local Currency LT|0")</f>
        <v>45104</v>
      </c>
      <c r="S554" s="10">
        <f>_xll.SNL.Clients.Office.Excel.Functions.SPG(A554, "RD_CREDIT_WATCH_OUTLOOK_DATE_GLOBAL", "Issuer Credit Rating", "Local Currency LT|0")</f>
        <v>45646</v>
      </c>
    </row>
    <row r="555" spans="1:19">
      <c r="A555" s="12" t="s">
        <v>1588</v>
      </c>
      <c r="B555" t="str">
        <f>_xll.SNL.Clients.Office.Excel.Functions.SPG(A555,"SP_IPO_DATE")</f>
        <v/>
      </c>
      <c r="C555" s="5">
        <f>_xll.SNL.Clients.Office.Excel.Functions.SPG(A555, "SP_VOLUME_AVG_WEEKLY_TO_SHARES_OUT", , "1M")</f>
        <v>3.483576019250092</v>
      </c>
      <c r="D555" s="5">
        <f>_xll.SNL.Clients.Office.Excel.Functions.SPG(A555, "SP_VOLUME_AVG_WEEKLY_TO_SHARES_OUT", , "3M")</f>
        <v>3.967175614612426</v>
      </c>
      <c r="E555" s="5">
        <f>_xll.SNL.Clients.Office.Excel.Functions.SPG(A555, "SP_VOLUME_AVG_DAILY_TO_1YR_AVG_DAILY", , "1M")</f>
        <v>64.89</v>
      </c>
      <c r="F555" s="5">
        <f>_xll.SNL.Clients.Office.Excel.Functions.SPG(A555, "SP_VOLUME_AVG_DAILY_TO_1YR_AVG_DAILY", , "3M")</f>
        <v>73.900000000000006</v>
      </c>
      <c r="G555" s="9" t="str">
        <f>_xll.SNL.Clients.Office.Excel.Functions.SPG(A555, "IQ_SECTOR")</f>
        <v>Real Estate</v>
      </c>
      <c r="H555" s="9" t="str">
        <f>_xll.SNL.Clients.Office.Excel.Functions.SPG(A555, "IQ_INDUSTRY_GROUP")</f>
        <v>Equity Real Estate Investment Trusts (REITs)</v>
      </c>
      <c r="I555" s="9" t="str">
        <f>_xll.SNL.Clients.Office.Excel.Functions.SPG(A555, "IQ_INDUSTRY")</f>
        <v>Specialized REITs</v>
      </c>
      <c r="J555" s="9" t="str">
        <f>_xll.SNL.Clients.Office.Excel.Functions.SPG(A555, "IQ_PRIMARY_INDUSTRY")</f>
        <v>Other Specialized REITs</v>
      </c>
      <c r="K555" s="9" t="str">
        <f>_xll.SNL.Clients.Office.Excel.Functions.SPG(A555, "NAICS_CODE", "Primary")</f>
        <v>531110 - Lessors of Residential Buildings and Dwellings</v>
      </c>
      <c r="L555" s="9" t="str">
        <f>_xll.SNL.Clients.Office.Excel.Functions.SPG(A555, "SP_TOPICTAG")</f>
        <v>Network Backbone; Edge Computing; 5G</v>
      </c>
      <c r="M555" s="5">
        <f>_xll.SNL.Clients.Office.Excel.Functions.SPG(A555, "SP_PCT_SHARES_OWNED_ALL_INSTITUTIONS")</f>
        <v>87.2</v>
      </c>
      <c r="N555" s="9" t="str">
        <f>_xll.SNL.Clients.Office.Excel.Functions.SPG(A555, "RD_CREDIT_RATING_GLOBAL", "Issuer Credit Rating", "Local Currency LT|0")</f>
        <v>B-</v>
      </c>
      <c r="O555" s="9" t="str">
        <f>_xll.SNL.Clients.Office.Excel.Functions.SPG(A555, "RD_CWOL_GLOBAL", "Issuer Credit Rating", "Local Currency LT|0")</f>
        <v>Stable</v>
      </c>
      <c r="P555" s="9" t="str">
        <f>_xll.SNL.Clients.Office.Excel.Functions.SPG(A555, "RD_RATING_ACTION_GLOBAL", "Issuer Credit Rating", "Local Currency LT|0")</f>
        <v>Upgrade | CreditWatch/Outlook (10/07/2020)</v>
      </c>
      <c r="Q555" s="10">
        <f>_xll.SNL.Clients.Office.Excel.Functions.SPG(A555, "RD_LAST_REVIEW_DATE_GLOBAL", "Issuer Credit Rating", "Local Currency LT")</f>
        <v>45614</v>
      </c>
      <c r="R555" s="10">
        <f>_xll.SNL.Clients.Office.Excel.Functions.SPG(A555, "RD_CREDIT_RATING_DATE_GLOBAL", "Issuer Credit Rating", "Local Currency LT|0")</f>
        <v>44111</v>
      </c>
      <c r="S555" s="10">
        <f>_xll.SNL.Clients.Office.Excel.Functions.SPG(A555, "RD_CREDIT_WATCH_OUTLOOK_DATE_GLOBAL", "Issuer Credit Rating", "Local Currency LT|0")</f>
        <v>44111</v>
      </c>
    </row>
    <row r="556" spans="1:19">
      <c r="A556" s="12" t="s">
        <v>1589</v>
      </c>
      <c r="B556" t="str">
        <f>_xll.SNL.Clients.Office.Excel.Functions.SPG(A556,"SP_IPO_DATE")</f>
        <v/>
      </c>
      <c r="C556" s="5">
        <f>_xll.SNL.Clients.Office.Excel.Functions.SPG(A556, "SP_VOLUME_AVG_WEEKLY_TO_SHARES_OUT", , "1M")</f>
        <v>1.7096196068027121</v>
      </c>
      <c r="D556" s="5">
        <f>_xll.SNL.Clients.Office.Excel.Functions.SPG(A556, "SP_VOLUME_AVG_WEEKLY_TO_SHARES_OUT", , "3M")</f>
        <v>1.8945940031485575</v>
      </c>
      <c r="E556" s="5">
        <f>_xll.SNL.Clients.Office.Excel.Functions.SPG(A556, "SP_VOLUME_AVG_DAILY_TO_1YR_AVG_DAILY", , "1M")</f>
        <v>93.41</v>
      </c>
      <c r="F556" s="5">
        <f>_xll.SNL.Clients.Office.Excel.Functions.SPG(A556, "SP_VOLUME_AVG_DAILY_TO_1YR_AVG_DAILY", , "3M")</f>
        <v>103.51</v>
      </c>
      <c r="G556" s="9" t="str">
        <f>_xll.SNL.Clients.Office.Excel.Functions.SPG(A556, "IQ_SECTOR")</f>
        <v>Utilities</v>
      </c>
      <c r="H556" s="9" t="str">
        <f>_xll.SNL.Clients.Office.Excel.Functions.SPG(A556, "IQ_INDUSTRY_GROUP")</f>
        <v>Utilities</v>
      </c>
      <c r="I556" s="9" t="str">
        <f>_xll.SNL.Clients.Office.Excel.Functions.SPG(A556, "IQ_INDUSTRY")</f>
        <v>Multi-Utilities</v>
      </c>
      <c r="J556" s="9" t="str">
        <f>_xll.SNL.Clients.Office.Excel.Functions.SPG(A556, "IQ_PRIMARY_INDUSTRY")</f>
        <v>Multi-Utilities</v>
      </c>
      <c r="K556" s="9" t="str">
        <f>_xll.SNL.Clients.Office.Excel.Functions.SPG(A556, "NAICS_CODE", "Primary")</f>
        <v>221122 - Electric Power Distribution</v>
      </c>
      <c r="L556" s="9" t="str">
        <f>_xll.SNL.Clients.Office.Excel.Functions.SPG(A556, "SP_TOPICTAG")</f>
        <v>Clean Energy; Energy Management; Smart Energy; Utility Scale Solar</v>
      </c>
      <c r="M556" s="5">
        <f>_xll.SNL.Clients.Office.Excel.Functions.SPG(A556, "SP_PCT_SHARES_OWNED_ALL_INSTITUTIONS")</f>
        <v>79.75</v>
      </c>
      <c r="N556" s="9" t="str">
        <f>_xll.SNL.Clients.Office.Excel.Functions.SPG(A556, "RD_CREDIT_RATING_GLOBAL", "Issuer Credit Rating", "Local Currency LT|0")</f>
        <v>BBB+</v>
      </c>
      <c r="O556" s="9" t="str">
        <f>_xll.SNL.Clients.Office.Excel.Functions.SPG(A556, "RD_CWOL_GLOBAL", "Issuer Credit Rating", "Local Currency LT|0")</f>
        <v>Stable</v>
      </c>
      <c r="P556" s="9" t="str">
        <f>_xll.SNL.Clients.Office.Excel.Functions.SPG(A556, "RD_RATING_ACTION_GLOBAL", "Issuer Credit Rating", "Local Currency LT|0")</f>
        <v>CreditWatch/Outlook (08/05/2022)</v>
      </c>
      <c r="Q556" s="10">
        <f>_xll.SNL.Clients.Office.Excel.Functions.SPG(A556, "RD_LAST_REVIEW_DATE_GLOBAL", "Issuer Credit Rating", "Local Currency LT")</f>
        <v>45519</v>
      </c>
      <c r="R556" s="10">
        <f>_xll.SNL.Clients.Office.Excel.Functions.SPG(A556, "RD_CREDIT_RATING_DATE_GLOBAL", "Issuer Credit Rating", "Local Currency LT|0")</f>
        <v>41996</v>
      </c>
      <c r="S556" s="10">
        <f>_xll.SNL.Clients.Office.Excel.Functions.SPG(A556, "RD_CREDIT_WATCH_OUTLOOK_DATE_GLOBAL", "Issuer Credit Rating", "Local Currency LT|0")</f>
        <v>44778</v>
      </c>
    </row>
    <row r="557" spans="1:19">
      <c r="A557" s="12" t="s">
        <v>1590</v>
      </c>
      <c r="B557" t="str">
        <f>_xll.SNL.Clients.Office.Excel.Functions.SPG(A557,"SP_IPO_DATE")</f>
        <v/>
      </c>
      <c r="C557" s="5">
        <f>_xll.SNL.Clients.Office.Excel.Functions.SPG(A557, "SP_VOLUME_AVG_WEEKLY_TO_SHARES_OUT", , "1M")</f>
        <v>2.9077875339168178</v>
      </c>
      <c r="D557" s="5">
        <f>_xll.SNL.Clients.Office.Excel.Functions.SPG(A557, "SP_VOLUME_AVG_WEEKLY_TO_SHARES_OUT", , "3M")</f>
        <v>2.9403798796307639</v>
      </c>
      <c r="E557" s="5">
        <f>_xll.SNL.Clients.Office.Excel.Functions.SPG(A557, "SP_VOLUME_AVG_DAILY_TO_1YR_AVG_DAILY", , "1M")</f>
        <v>76.23</v>
      </c>
      <c r="F557" s="5">
        <f>_xll.SNL.Clients.Office.Excel.Functions.SPG(A557, "SP_VOLUME_AVG_DAILY_TO_1YR_AVG_DAILY", , "3M")</f>
        <v>77.09</v>
      </c>
      <c r="G557" s="9" t="str">
        <f>_xll.SNL.Clients.Office.Excel.Functions.SPG(A557, "IQ_SECTOR")</f>
        <v>Consumer Staples</v>
      </c>
      <c r="H557" s="9" t="str">
        <f>_xll.SNL.Clients.Office.Excel.Functions.SPG(A557, "IQ_INDUSTRY_GROUP")</f>
        <v>Food, Beverage and Tobacco</v>
      </c>
      <c r="I557" s="9" t="str">
        <f>_xll.SNL.Clients.Office.Excel.Functions.SPG(A557, "IQ_INDUSTRY")</f>
        <v>Tobacco</v>
      </c>
      <c r="J557" s="9" t="str">
        <f>_xll.SNL.Clients.Office.Excel.Functions.SPG(A557, "IQ_PRIMARY_INDUSTRY")</f>
        <v>Tobacco</v>
      </c>
      <c r="K557" s="9" t="str">
        <f>_xll.SNL.Clients.Office.Excel.Functions.SPG(A557, "NAICS_CODE", "Primary")</f>
        <v>312230 - Tobacco Manufacturing</v>
      </c>
      <c r="L557" s="9" t="str">
        <f>_xll.SNL.Clients.Office.Excel.Functions.SPG(A557, "SP_TOPICTAG")</f>
        <v>Animal Feed; Farming; Green Consumer Goods; Horticulture; Organic; Alternative Protein</v>
      </c>
      <c r="M557" s="5">
        <f>_xll.SNL.Clients.Office.Excel.Functions.SPG(A557, "SP_PCT_SHARES_OWNED_ALL_INSTITUTIONS")</f>
        <v>80.53</v>
      </c>
      <c r="N557" s="9" t="str">
        <f>_xll.SNL.Clients.Office.Excel.Functions.SPG(A557, "RD_CREDIT_RATING_GLOBAL", "Issuer Credit Rating", "Local Currency LT|0")</f>
        <v>BBB-</v>
      </c>
      <c r="O557" s="9" t="str">
        <f>_xll.SNL.Clients.Office.Excel.Functions.SPG(A557, "RD_CWOL_GLOBAL", "Issuer Credit Rating", "Local Currency LT|0")</f>
        <v>Negative</v>
      </c>
      <c r="P557" s="9" t="str">
        <f>_xll.SNL.Clients.Office.Excel.Functions.SPG(A557, "RD_RATING_ACTION_GLOBAL", "Issuer Credit Rating", "Local Currency LT|0")</f>
        <v>CreditWatch/Outlook (07/16/2024)</v>
      </c>
      <c r="Q557" s="10">
        <f>_xll.SNL.Clients.Office.Excel.Functions.SPG(A557, "RD_LAST_REVIEW_DATE_GLOBAL", "Issuer Credit Rating", "Local Currency LT")</f>
        <v>45559</v>
      </c>
      <c r="R557" s="10">
        <f>_xll.SNL.Clients.Office.Excel.Functions.SPG(A557, "RD_CREDIT_RATING_DATE_GLOBAL", "Issuer Credit Rating", "Local Currency LT|0")</f>
        <v>45118</v>
      </c>
      <c r="S557" s="10">
        <f>_xll.SNL.Clients.Office.Excel.Functions.SPG(A557, "RD_CREDIT_WATCH_OUTLOOK_DATE_GLOBAL", "Issuer Credit Rating", "Local Currency LT|0")</f>
        <v>45489</v>
      </c>
    </row>
    <row r="558" spans="1:19">
      <c r="A558" s="12" t="s">
        <v>1591</v>
      </c>
      <c r="B558" s="10">
        <f>_xll.SNL.Clients.Office.Excel.Functions.SPG(A558,"SP_IPO_DATE")</f>
        <v>31772</v>
      </c>
      <c r="C558" s="5">
        <f>_xll.SNL.Clients.Office.Excel.Functions.SPG(A558, "SP_VOLUME_AVG_WEEKLY_TO_SHARES_OUT", , "1M")</f>
        <v>2.4391838689223269</v>
      </c>
      <c r="D558" s="5">
        <f>_xll.SNL.Clients.Office.Excel.Functions.SPG(A558, "SP_VOLUME_AVG_WEEKLY_TO_SHARES_OUT", , "3M")</f>
        <v>2.5097225112469328</v>
      </c>
      <c r="E558" s="5">
        <f>_xll.SNL.Clients.Office.Excel.Functions.SPG(A558, "SP_VOLUME_AVG_DAILY_TO_1YR_AVG_DAILY", , "1M")</f>
        <v>88.78</v>
      </c>
      <c r="F558" s="5">
        <f>_xll.SNL.Clients.Office.Excel.Functions.SPG(A558, "SP_VOLUME_AVG_DAILY_TO_1YR_AVG_DAILY", , "3M")</f>
        <v>91.35</v>
      </c>
      <c r="G558" s="9" t="str">
        <f>_xll.SNL.Clients.Office.Excel.Functions.SPG(A558, "IQ_SECTOR")</f>
        <v>Real Estate</v>
      </c>
      <c r="H558" s="9" t="str">
        <f>_xll.SNL.Clients.Office.Excel.Functions.SPG(A558, "IQ_INDUSTRY_GROUP")</f>
        <v>Equity Real Estate Investment Trusts (REITs)</v>
      </c>
      <c r="I558" s="9" t="str">
        <f>_xll.SNL.Clients.Office.Excel.Functions.SPG(A558, "IQ_INDUSTRY")</f>
        <v>Health Care REITs</v>
      </c>
      <c r="J558" s="9" t="str">
        <f>_xll.SNL.Clients.Office.Excel.Functions.SPG(A558, "IQ_PRIMARY_INDUSTRY")</f>
        <v>Health Care REITs</v>
      </c>
      <c r="K558" s="9" t="str">
        <f>_xll.SNL.Clients.Office.Excel.Functions.SPG(A558, "NAICS_CODE", "Primary")</f>
        <v>531110 - Lessors of Residential Buildings and Dwellings</v>
      </c>
      <c r="L558" s="9" t="str">
        <f>_xll.SNL.Clients.Office.Excel.Functions.SPG(A558, "SP_TOPICTAG")</f>
        <v/>
      </c>
      <c r="M558" s="5">
        <f>_xll.SNL.Clients.Office.Excel.Functions.SPG(A558, "SP_PCT_SHARES_OWNED_ALL_INSTITUTIONS")</f>
        <v>66.180000000000007</v>
      </c>
      <c r="N558" s="9" t="str">
        <f>_xll.SNL.Clients.Office.Excel.Functions.SPG(A558, "RD_CREDIT_RATING_GLOBAL", "Issuer Credit Rating", "Local Currency LT|0")</f>
        <v/>
      </c>
      <c r="O558" s="9" t="str">
        <f>_xll.SNL.Clients.Office.Excel.Functions.SPG(A558, "RD_CWOL_GLOBAL", "Issuer Credit Rating", "Local Currency LT|0")</f>
        <v/>
      </c>
      <c r="P558" s="9" t="str">
        <f>_xll.SNL.Clients.Office.Excel.Functions.SPG(A558, "RD_RATING_ACTION_GLOBAL", "Issuer Credit Rating", "Local Currency LT|0")</f>
        <v/>
      </c>
      <c r="Q558" s="10" t="str">
        <f>_xll.SNL.Clients.Office.Excel.Functions.SPG(A558, "RD_LAST_REVIEW_DATE_GLOBAL", "Issuer Credit Rating", "Local Currency LT")</f>
        <v/>
      </c>
      <c r="R558" s="10" t="str">
        <f>_xll.SNL.Clients.Office.Excel.Functions.SPG(A558, "RD_CREDIT_RATING_DATE_GLOBAL", "Issuer Credit Rating", "Local Currency LT|0")</f>
        <v/>
      </c>
      <c r="S558" s="10" t="str">
        <f>_xll.SNL.Clients.Office.Excel.Functions.SPG(A558, "RD_CREDIT_WATCH_OUTLOOK_DATE_GLOBAL", "Issuer Credit Rating", "Local Currency LT|0")</f>
        <v/>
      </c>
    </row>
    <row r="559" spans="1:19">
      <c r="A559" s="12" t="s">
        <v>1592</v>
      </c>
      <c r="B559" t="str">
        <f>_xll.SNL.Clients.Office.Excel.Functions.SPG(A559,"SP_IPO_DATE")</f>
        <v/>
      </c>
      <c r="C559" s="5">
        <f>_xll.SNL.Clients.Office.Excel.Functions.SPG(A559, "SP_VOLUME_AVG_WEEKLY_TO_SHARES_OUT", , "1M")</f>
        <v>3.2721179634430575</v>
      </c>
      <c r="D559" s="5">
        <f>_xll.SNL.Clients.Office.Excel.Functions.SPG(A559, "SP_VOLUME_AVG_WEEKLY_TO_SHARES_OUT", , "3M")</f>
        <v>3.5927891943820045</v>
      </c>
      <c r="E559" s="5">
        <f>_xll.SNL.Clients.Office.Excel.Functions.SPG(A559, "SP_VOLUME_AVG_DAILY_TO_1YR_AVG_DAILY", , "1M")</f>
        <v>82.58</v>
      </c>
      <c r="F559" s="5">
        <f>_xll.SNL.Clients.Office.Excel.Functions.SPG(A559, "SP_VOLUME_AVG_DAILY_TO_1YR_AVG_DAILY", , "3M")</f>
        <v>90.68</v>
      </c>
      <c r="G559" s="9" t="str">
        <f>_xll.SNL.Clients.Office.Excel.Functions.SPG(A559, "IQ_SECTOR")</f>
        <v>Consumer Discretionary</v>
      </c>
      <c r="H559" s="9" t="str">
        <f>_xll.SNL.Clients.Office.Excel.Functions.SPG(A559, "IQ_INDUSTRY_GROUP")</f>
        <v>Consumer Discretionary Distribution and Retail</v>
      </c>
      <c r="I559" s="9" t="str">
        <f>_xll.SNL.Clients.Office.Excel.Functions.SPG(A559, "IQ_INDUSTRY")</f>
        <v>Specialty Retail</v>
      </c>
      <c r="J559" s="9" t="str">
        <f>_xll.SNL.Clients.Office.Excel.Functions.SPG(A559, "IQ_PRIMARY_INDUSTRY")</f>
        <v>Other Specialty Retail</v>
      </c>
      <c r="K559" s="9" t="str">
        <f>_xll.SNL.Clients.Office.Excel.Functions.SPG(A559, "NAICS_CODE", "Primary")</f>
        <v>5322 - Consumer Goods Rental</v>
      </c>
      <c r="L559" s="9" t="str">
        <f>_xll.SNL.Clients.Office.Excel.Functions.SPG(A559, "SP_TOPICTAG")</f>
        <v>File Sharing; Virtual Workforce; Cloud Storage; Process Automation</v>
      </c>
      <c r="M559" s="5">
        <f>_xll.SNL.Clients.Office.Excel.Functions.SPG(A559, "SP_PCT_SHARES_OWNED_ALL_INSTITUTIONS")</f>
        <v>80.39</v>
      </c>
      <c r="N559" s="9" t="str">
        <f>_xll.SNL.Clients.Office.Excel.Functions.SPG(A559, "RD_CREDIT_RATING_GLOBAL", "Issuer Credit Rating", "Local Currency LT|0")</f>
        <v>BB-</v>
      </c>
      <c r="O559" s="9" t="str">
        <f>_xll.SNL.Clients.Office.Excel.Functions.SPG(A559, "RD_CWOL_GLOBAL", "Issuer Credit Rating", "Local Currency LT|0")</f>
        <v>Stable</v>
      </c>
      <c r="P559" s="9" t="str">
        <f>_xll.SNL.Clients.Office.Excel.Functions.SPG(A559, "RD_RATING_ACTION_GLOBAL", "Issuer Credit Rating", "Local Currency LT|0")</f>
        <v>Upgrade | CreditWatch/Outlook (07/17/2019)</v>
      </c>
      <c r="Q559" s="10">
        <f>_xll.SNL.Clients.Office.Excel.Functions.SPG(A559, "RD_LAST_REVIEW_DATE_GLOBAL", "Issuer Credit Rating", "Local Currency LT")</f>
        <v>45561</v>
      </c>
      <c r="R559" s="10">
        <f>_xll.SNL.Clients.Office.Excel.Functions.SPG(A559, "RD_CREDIT_RATING_DATE_GLOBAL", "Issuer Credit Rating", "Local Currency LT|0")</f>
        <v>43663</v>
      </c>
      <c r="S559" s="10">
        <f>_xll.SNL.Clients.Office.Excel.Functions.SPG(A559, "RD_CREDIT_WATCH_OUTLOOK_DATE_GLOBAL", "Issuer Credit Rating", "Local Currency LT|0")</f>
        <v>43663</v>
      </c>
    </row>
    <row r="560" spans="1:19">
      <c r="A560" s="12" t="s">
        <v>1593</v>
      </c>
      <c r="B560" t="str">
        <f>_xll.SNL.Clients.Office.Excel.Functions.SPG(A560,"SP_IPO_DATE")</f>
        <v/>
      </c>
      <c r="C560" s="5">
        <f>_xll.SNL.Clients.Office.Excel.Functions.SPG(A560, "SP_VOLUME_AVG_WEEKLY_TO_SHARES_OUT", , "1M")</f>
        <v>2.8759804090128669</v>
      </c>
      <c r="D560" s="5">
        <f>_xll.SNL.Clients.Office.Excel.Functions.SPG(A560, "SP_VOLUME_AVG_WEEKLY_TO_SHARES_OUT", , "3M")</f>
        <v>3.4346262901314151</v>
      </c>
      <c r="E560" s="5">
        <f>_xll.SNL.Clients.Office.Excel.Functions.SPG(A560, "SP_VOLUME_AVG_DAILY_TO_1YR_AVG_DAILY", , "1M")</f>
        <v>81.91</v>
      </c>
      <c r="F560" s="5">
        <f>_xll.SNL.Clients.Office.Excel.Functions.SPG(A560, "SP_VOLUME_AVG_DAILY_TO_1YR_AVG_DAILY", , "3M")</f>
        <v>97.82</v>
      </c>
      <c r="G560" s="9" t="str">
        <f>_xll.SNL.Clients.Office.Excel.Functions.SPG(A560, "IQ_SECTOR")</f>
        <v>Real Estate</v>
      </c>
      <c r="H560" s="9" t="str">
        <f>_xll.SNL.Clients.Office.Excel.Functions.SPG(A560, "IQ_INDUSTRY_GROUP")</f>
        <v>Equity Real Estate Investment Trusts (REITs)</v>
      </c>
      <c r="I560" s="9" t="str">
        <f>_xll.SNL.Clients.Office.Excel.Functions.SPG(A560, "IQ_INDUSTRY")</f>
        <v>Retail REITs</v>
      </c>
      <c r="J560" s="9" t="str">
        <f>_xll.SNL.Clients.Office.Excel.Functions.SPG(A560, "IQ_PRIMARY_INDUSTRY")</f>
        <v>Retail REITs</v>
      </c>
      <c r="K560" s="9" t="str">
        <f>_xll.SNL.Clients.Office.Excel.Functions.SPG(A560, "NAICS_CODE", "Primary")</f>
        <v>531110 - Lessors of Residential Buildings and Dwellings</v>
      </c>
      <c r="L560" s="9" t="str">
        <f>_xll.SNL.Clients.Office.Excel.Functions.SPG(A560, "SP_TOPICTAG")</f>
        <v/>
      </c>
      <c r="M560" s="5">
        <f>_xll.SNL.Clients.Office.Excel.Functions.SPG(A560, "SP_PCT_SHARES_OWNED_ALL_INSTITUTIONS")</f>
        <v>96.72</v>
      </c>
      <c r="N560" s="9" t="str">
        <f>_xll.SNL.Clients.Office.Excel.Functions.SPG(A560, "RD_CREDIT_RATING_GLOBAL", "Issuer Credit Rating", "Local Currency LT|0")</f>
        <v/>
      </c>
      <c r="O560" s="9" t="str">
        <f>_xll.SNL.Clients.Office.Excel.Functions.SPG(A560, "RD_CWOL_GLOBAL", "Issuer Credit Rating", "Local Currency LT|0")</f>
        <v/>
      </c>
      <c r="P560" s="9" t="str">
        <f>_xll.SNL.Clients.Office.Excel.Functions.SPG(A560, "RD_RATING_ACTION_GLOBAL", "Issuer Credit Rating", "Local Currency LT|0")</f>
        <v/>
      </c>
      <c r="Q560" s="10" t="str">
        <f>_xll.SNL.Clients.Office.Excel.Functions.SPG(A560, "RD_LAST_REVIEW_DATE_GLOBAL", "Issuer Credit Rating", "Local Currency LT")</f>
        <v/>
      </c>
      <c r="R560" s="10" t="str">
        <f>_xll.SNL.Clients.Office.Excel.Functions.SPG(A560, "RD_CREDIT_RATING_DATE_GLOBAL", "Issuer Credit Rating", "Local Currency LT|0")</f>
        <v/>
      </c>
      <c r="S560" s="10" t="str">
        <f>_xll.SNL.Clients.Office.Excel.Functions.SPG(A560, "RD_CREDIT_WATCH_OUTLOOK_DATE_GLOBAL", "Issuer Credit Rating", "Local Currency LT|0")</f>
        <v/>
      </c>
    </row>
    <row r="561" spans="1:19">
      <c r="A561" s="12" t="s">
        <v>1594</v>
      </c>
      <c r="B561" s="10">
        <f>_xll.SNL.Clients.Office.Excel.Functions.SPG(A561,"SP_IPO_DATE")</f>
        <v>34281</v>
      </c>
      <c r="C561" s="5">
        <f>_xll.SNL.Clients.Office.Excel.Functions.SPG(A561, "SP_VOLUME_AVG_WEEKLY_TO_SHARES_OUT", , "1M")</f>
        <v>10.024224940748013</v>
      </c>
      <c r="D561" s="5">
        <f>_xll.SNL.Clients.Office.Excel.Functions.SPG(A561, "SP_VOLUME_AVG_WEEKLY_TO_SHARES_OUT", , "3M")</f>
        <v>10.450799806778639</v>
      </c>
      <c r="E561" s="5">
        <f>_xll.SNL.Clients.Office.Excel.Functions.SPG(A561, "SP_VOLUME_AVG_DAILY_TO_1YR_AVG_DAILY", , "1M")</f>
        <v>105.88</v>
      </c>
      <c r="F561" s="5">
        <f>_xll.SNL.Clients.Office.Excel.Functions.SPG(A561, "SP_VOLUME_AVG_DAILY_TO_1YR_AVG_DAILY", , "3M")</f>
        <v>110.38</v>
      </c>
      <c r="G561" s="9" t="str">
        <f>_xll.SNL.Clients.Office.Excel.Functions.SPG(A561, "IQ_SECTOR")</f>
        <v>Consumer Discretionary</v>
      </c>
      <c r="H561" s="9" t="str">
        <f>_xll.SNL.Clients.Office.Excel.Functions.SPG(A561, "IQ_INDUSTRY_GROUP")</f>
        <v>Consumer Discretionary Distribution and Retail</v>
      </c>
      <c r="I561" s="9" t="str">
        <f>_xll.SNL.Clients.Office.Excel.Functions.SPG(A561, "IQ_INDUSTRY")</f>
        <v>Specialty Retail</v>
      </c>
      <c r="J561" s="9" t="str">
        <f>_xll.SNL.Clients.Office.Excel.Functions.SPG(A561, "IQ_PRIMARY_INDUSTRY")</f>
        <v>Apparel Retail</v>
      </c>
      <c r="K561" s="9" t="str">
        <f>_xll.SNL.Clients.Office.Excel.Functions.SPG(A561, "NAICS_CODE", "Primary")</f>
        <v>458110 - Clothing and Clothing Accessories Retailers</v>
      </c>
      <c r="L561" s="9" t="str">
        <f>_xll.SNL.Clients.Office.Excel.Functions.SPG(A561, "SP_TOPICTAG")</f>
        <v>Lifestyle; Brand Marketing</v>
      </c>
      <c r="M561" s="5">
        <f>_xll.SNL.Clients.Office.Excel.Functions.SPG(A561, "SP_PCT_SHARES_OWNED_ALL_INSTITUTIONS")</f>
        <v>74.02</v>
      </c>
      <c r="N561" s="9" t="str">
        <f>_xll.SNL.Clients.Office.Excel.Functions.SPG(A561, "RD_CREDIT_RATING_GLOBAL", "Issuer Credit Rating", "Local Currency LT|0")</f>
        <v/>
      </c>
      <c r="O561" s="9" t="str">
        <f>_xll.SNL.Clients.Office.Excel.Functions.SPG(A561, "RD_CWOL_GLOBAL", "Issuer Credit Rating", "Local Currency LT|0")</f>
        <v/>
      </c>
      <c r="P561" s="9" t="str">
        <f>_xll.SNL.Clients.Office.Excel.Functions.SPG(A561, "RD_RATING_ACTION_GLOBAL", "Issuer Credit Rating", "Local Currency LT|0")</f>
        <v/>
      </c>
      <c r="Q561" s="10" t="str">
        <f>_xll.SNL.Clients.Office.Excel.Functions.SPG(A561, "RD_LAST_REVIEW_DATE_GLOBAL", "Issuer Credit Rating", "Local Currency LT")</f>
        <v/>
      </c>
      <c r="R561" s="10" t="str">
        <f>_xll.SNL.Clients.Office.Excel.Functions.SPG(A561, "RD_CREDIT_RATING_DATE_GLOBAL", "Issuer Credit Rating", "Local Currency LT|0")</f>
        <v/>
      </c>
      <c r="S561" s="10" t="str">
        <f>_xll.SNL.Clients.Office.Excel.Functions.SPG(A561, "RD_CREDIT_WATCH_OUTLOOK_DATE_GLOBAL", "Issuer Credit Rating", "Local Currency LT|0")</f>
        <v/>
      </c>
    </row>
    <row r="562" spans="1:19">
      <c r="A562" s="12" t="s">
        <v>1595</v>
      </c>
      <c r="B562" t="str">
        <f>_xll.SNL.Clients.Office.Excel.Functions.SPG(A562,"SP_IPO_DATE")</f>
        <v/>
      </c>
      <c r="C562" s="5">
        <f>_xll.SNL.Clients.Office.Excel.Functions.SPG(A562, "SP_VOLUME_AVG_WEEKLY_TO_SHARES_OUT", , "1M")</f>
        <v>3.414394864790498</v>
      </c>
      <c r="D562" s="5">
        <f>_xll.SNL.Clients.Office.Excel.Functions.SPG(A562, "SP_VOLUME_AVG_WEEKLY_TO_SHARES_OUT", , "3M")</f>
        <v>2.9797076037648287</v>
      </c>
      <c r="E562" s="5">
        <f>_xll.SNL.Clients.Office.Excel.Functions.SPG(A562, "SP_VOLUME_AVG_DAILY_TO_1YR_AVG_DAILY", , "1M")</f>
        <v>143.79</v>
      </c>
      <c r="F562" s="5">
        <f>_xll.SNL.Clients.Office.Excel.Functions.SPG(A562, "SP_VOLUME_AVG_DAILY_TO_1YR_AVG_DAILY", , "3M")</f>
        <v>125.49</v>
      </c>
      <c r="G562" s="9" t="str">
        <f>_xll.SNL.Clients.Office.Excel.Functions.SPG(A562, "IQ_SECTOR")</f>
        <v>Consumer Staples</v>
      </c>
      <c r="H562" s="9" t="str">
        <f>_xll.SNL.Clients.Office.Excel.Functions.SPG(A562, "IQ_INDUSTRY_GROUP")</f>
        <v>Household and Personal Products</v>
      </c>
      <c r="I562" s="9" t="str">
        <f>_xll.SNL.Clients.Office.Excel.Functions.SPG(A562, "IQ_INDUSTRY")</f>
        <v>Personal Care Products</v>
      </c>
      <c r="J562" s="9" t="str">
        <f>_xll.SNL.Clients.Office.Excel.Functions.SPG(A562, "IQ_PRIMARY_INDUSTRY")</f>
        <v>Personal Care Products</v>
      </c>
      <c r="K562" s="9" t="str">
        <f>_xll.SNL.Clients.Office.Excel.Functions.SPG(A562, "NAICS_CODE", "Primary")</f>
        <v>325412 - Pharmaceutical Preparation Manufacturing</v>
      </c>
      <c r="L562" s="9" t="str">
        <f>_xll.SNL.Clients.Office.Excel.Functions.SPG(A562, "SP_TOPICTAG")</f>
        <v>Fitness; Lifestyle; Nutraceutical; Cardiovascular; Dermatology; Digital Wellness</v>
      </c>
      <c r="M562" s="5">
        <f>_xll.SNL.Clients.Office.Excel.Functions.SPG(A562, "SP_PCT_SHARES_OWNED_ALL_INSTITUTIONS")</f>
        <v>50.45</v>
      </c>
      <c r="N562" s="9" t="str">
        <f>_xll.SNL.Clients.Office.Excel.Functions.SPG(A562, "RD_CREDIT_RATING_GLOBAL", "Issuer Credit Rating", "Local Currency LT|0")</f>
        <v/>
      </c>
      <c r="O562" s="9" t="str">
        <f>_xll.SNL.Clients.Office.Excel.Functions.SPG(A562, "RD_CWOL_GLOBAL", "Issuer Credit Rating", "Local Currency LT|0")</f>
        <v/>
      </c>
      <c r="P562" s="9" t="str">
        <f>_xll.SNL.Clients.Office.Excel.Functions.SPG(A562, "RD_RATING_ACTION_GLOBAL", "Issuer Credit Rating", "Local Currency LT|0")</f>
        <v/>
      </c>
      <c r="Q562" s="10" t="str">
        <f>_xll.SNL.Clients.Office.Excel.Functions.SPG(A562, "RD_LAST_REVIEW_DATE_GLOBAL", "Issuer Credit Rating", "Local Currency LT")</f>
        <v/>
      </c>
      <c r="R562" s="10" t="str">
        <f>_xll.SNL.Clients.Office.Excel.Functions.SPG(A562, "RD_CREDIT_RATING_DATE_GLOBAL", "Issuer Credit Rating", "Local Currency LT|0")</f>
        <v/>
      </c>
      <c r="S562" s="10" t="str">
        <f>_xll.SNL.Clients.Office.Excel.Functions.SPG(A562, "RD_CREDIT_WATCH_OUTLOOK_DATE_GLOBAL", "Issuer Credit Rating", "Local Currency LT|0")</f>
        <v/>
      </c>
    </row>
    <row r="563" spans="1:19">
      <c r="A563" s="12" t="s">
        <v>1596</v>
      </c>
      <c r="B563" t="str">
        <f>_xll.SNL.Clients.Office.Excel.Functions.SPG(A563,"SP_IPO_DATE")</f>
        <v/>
      </c>
      <c r="C563" s="5">
        <f>_xll.SNL.Clients.Office.Excel.Functions.SPG(A563, "SP_VOLUME_AVG_WEEKLY_TO_SHARES_OUT", , "1M")</f>
        <v>8.8889598880061129</v>
      </c>
      <c r="D563" s="5">
        <f>_xll.SNL.Clients.Office.Excel.Functions.SPG(A563, "SP_VOLUME_AVG_WEEKLY_TO_SHARES_OUT", , "3M")</f>
        <v>7.2820538399086852</v>
      </c>
      <c r="E563" s="5">
        <f>_xll.SNL.Clients.Office.Excel.Functions.SPG(A563, "SP_VOLUME_AVG_DAILY_TO_1YR_AVG_DAILY", , "1M")</f>
        <v>90.11</v>
      </c>
      <c r="F563" s="5">
        <f>_xll.SNL.Clients.Office.Excel.Functions.SPG(A563, "SP_VOLUME_AVG_DAILY_TO_1YR_AVG_DAILY", , "3M")</f>
        <v>73.819999999999993</v>
      </c>
      <c r="G563" s="9" t="str">
        <f>_xll.SNL.Clients.Office.Excel.Functions.SPG(A563, "IQ_SECTOR")</f>
        <v>Consumer Discretionary</v>
      </c>
      <c r="H563" s="9" t="str">
        <f>_xll.SNL.Clients.Office.Excel.Functions.SPG(A563, "IQ_INDUSTRY_GROUP")</f>
        <v>Consumer Durables and Apparel</v>
      </c>
      <c r="I563" s="9" t="str">
        <f>_xll.SNL.Clients.Office.Excel.Functions.SPG(A563, "IQ_INDUSTRY")</f>
        <v>Textiles, Apparel and Luxury Goods</v>
      </c>
      <c r="J563" s="9" t="str">
        <f>_xll.SNL.Clients.Office.Excel.Functions.SPG(A563, "IQ_PRIMARY_INDUSTRY")</f>
        <v>Apparel, Accessories and Luxury Goods</v>
      </c>
      <c r="K563" s="9" t="str">
        <f>_xll.SNL.Clients.Office.Excel.Functions.SPG(A563, "NAICS_CODE", "Primary")</f>
        <v>315 - Apparel Manufacturing</v>
      </c>
      <c r="L563" s="9" t="str">
        <f>_xll.SNL.Clients.Office.Excel.Functions.SPG(A563, "SP_TOPICTAG")</f>
        <v>Fast-Moving Consumer Goods; Lifestyle; Social Media Advertising; Wearables; Brand Marketing; Smart Clothing</v>
      </c>
      <c r="M563" s="5">
        <f>_xll.SNL.Clients.Office.Excel.Functions.SPG(A563, "SP_PCT_SHARES_OWNED_ALL_INSTITUTIONS")</f>
        <v>96.21</v>
      </c>
      <c r="N563" s="9" t="str">
        <f>_xll.SNL.Clients.Office.Excel.Functions.SPG(A563, "RD_CREDIT_RATING_GLOBAL", "Issuer Credit Rating", "Local Currency LT|0")</f>
        <v>BB</v>
      </c>
      <c r="O563" s="9" t="str">
        <f>_xll.SNL.Clients.Office.Excel.Functions.SPG(A563, "RD_CWOL_GLOBAL", "Issuer Credit Rating", "Local Currency LT|0")</f>
        <v>Stable</v>
      </c>
      <c r="P563" s="9" t="str">
        <f>_xll.SNL.Clients.Office.Excel.Functions.SPG(A563, "RD_RATING_ACTION_GLOBAL", "Issuer Credit Rating", "Local Currency LT|0")</f>
        <v>Downgrade | CreditWatch/Outlook (11/13/2024)</v>
      </c>
      <c r="Q563" s="10">
        <f>_xll.SNL.Clients.Office.Excel.Functions.SPG(A563, "RD_LAST_REVIEW_DATE_GLOBAL", "Issuer Credit Rating", "Local Currency LT")</f>
        <v>45609</v>
      </c>
      <c r="R563" s="10">
        <f>_xll.SNL.Clients.Office.Excel.Functions.SPG(A563, "RD_CREDIT_RATING_DATE_GLOBAL", "Issuer Credit Rating", "Local Currency LT|0")</f>
        <v>45609</v>
      </c>
      <c r="S563" s="10">
        <f>_xll.SNL.Clients.Office.Excel.Functions.SPG(A563, "RD_CREDIT_WATCH_OUTLOOK_DATE_GLOBAL", "Issuer Credit Rating", "Local Currency LT|0")</f>
        <v>45609</v>
      </c>
    </row>
    <row r="564" spans="1:19">
      <c r="A564" s="12" t="s">
        <v>1597</v>
      </c>
      <c r="B564" t="str">
        <f>_xll.SNL.Clients.Office.Excel.Functions.SPG(A564,"SP_IPO_DATE")</f>
        <v/>
      </c>
      <c r="C564" s="5">
        <f>_xll.SNL.Clients.Office.Excel.Functions.SPG(A564, "SP_VOLUME_AVG_WEEKLY_TO_SHARES_OUT", , "1M")</f>
        <v>5.671325310712878</v>
      </c>
      <c r="D564" s="5">
        <f>_xll.SNL.Clients.Office.Excel.Functions.SPG(A564, "SP_VOLUME_AVG_WEEKLY_TO_SHARES_OUT", , "3M")</f>
        <v>5.4826634458933032</v>
      </c>
      <c r="E564" s="5">
        <f>_xll.SNL.Clients.Office.Excel.Functions.SPG(A564, "SP_VOLUME_AVG_DAILY_TO_1YR_AVG_DAILY", , "1M")</f>
        <v>97.65</v>
      </c>
      <c r="F564" s="5">
        <f>_xll.SNL.Clients.Office.Excel.Functions.SPG(A564, "SP_VOLUME_AVG_DAILY_TO_1YR_AVG_DAILY", , "3M")</f>
        <v>94.4</v>
      </c>
      <c r="G564" s="9" t="str">
        <f>_xll.SNL.Clients.Office.Excel.Functions.SPG(A564, "IQ_SECTOR")</f>
        <v>Information Technology</v>
      </c>
      <c r="H564" s="9" t="str">
        <f>_xll.SNL.Clients.Office.Excel.Functions.SPG(A564, "IQ_INDUSTRY_GROUP")</f>
        <v>Semiconductors and Semiconductor Equipment</v>
      </c>
      <c r="I564" s="9" t="str">
        <f>_xll.SNL.Clients.Office.Excel.Functions.SPG(A564, "IQ_INDUSTRY")</f>
        <v>Semiconductors and Semiconductor Equipment</v>
      </c>
      <c r="J564" s="9" t="str">
        <f>_xll.SNL.Clients.Office.Excel.Functions.SPG(A564, "IQ_PRIMARY_INDUSTRY")</f>
        <v>Semiconductor Materials and Equipment</v>
      </c>
      <c r="K564" s="9" t="str">
        <f>_xll.SNL.Clients.Office.Excel.Functions.SPG(A564, "NAICS_CODE", "Primary")</f>
        <v>334413 - Semiconductor and Related Device Manufacturing</v>
      </c>
      <c r="L564" s="9" t="str">
        <f>_xll.SNL.Clients.Office.Excel.Functions.SPG(A564, "SP_TOPICTAG")</f>
        <v>Industrial Automation; Sensors; Simulation; Process Automation; Storage Management; Artificial Intelligence</v>
      </c>
      <c r="M564" s="5">
        <f>_xll.SNL.Clients.Office.Excel.Functions.SPG(A564, "SP_PCT_SHARES_OWNED_ALL_INSTITUTIONS")</f>
        <v>108.66</v>
      </c>
      <c r="N564" s="9" t="str">
        <f>_xll.SNL.Clients.Office.Excel.Functions.SPG(A564, "RD_CREDIT_RATING_GLOBAL", "Issuer Credit Rating", "Local Currency LT|0")</f>
        <v/>
      </c>
      <c r="O564" s="9" t="str">
        <f>_xll.SNL.Clients.Office.Excel.Functions.SPG(A564, "RD_CWOL_GLOBAL", "Issuer Credit Rating", "Local Currency LT|0")</f>
        <v/>
      </c>
      <c r="P564" s="9" t="str">
        <f>_xll.SNL.Clients.Office.Excel.Functions.SPG(A564, "RD_RATING_ACTION_GLOBAL", "Issuer Credit Rating", "Local Currency LT|0")</f>
        <v/>
      </c>
      <c r="Q564" s="10" t="str">
        <f>_xll.SNL.Clients.Office.Excel.Functions.SPG(A564, "RD_LAST_REVIEW_DATE_GLOBAL", "Issuer Credit Rating", "Local Currency LT")</f>
        <v/>
      </c>
      <c r="R564" s="10" t="str">
        <f>_xll.SNL.Clients.Office.Excel.Functions.SPG(A564, "RD_CREDIT_RATING_DATE_GLOBAL", "Issuer Credit Rating", "Local Currency LT|0")</f>
        <v/>
      </c>
      <c r="S564" s="10" t="str">
        <f>_xll.SNL.Clients.Office.Excel.Functions.SPG(A564, "RD_CREDIT_WATCH_OUTLOOK_DATE_GLOBAL", "Issuer Credit Rating", "Local Currency LT|0")</f>
        <v/>
      </c>
    </row>
    <row r="565" spans="1:19">
      <c r="A565" s="12" t="s">
        <v>1598</v>
      </c>
      <c r="B565" s="10">
        <f>_xll.SNL.Clients.Office.Excel.Functions.SPG(A565,"SP_IPO_DATE")</f>
        <v>35465</v>
      </c>
      <c r="C565" s="5">
        <f>_xll.SNL.Clients.Office.Excel.Functions.SPG(A565, "SP_VOLUME_AVG_WEEKLY_TO_SHARES_OUT", , "1M")</f>
        <v>4.2397716910233596</v>
      </c>
      <c r="D565" s="5">
        <f>_xll.SNL.Clients.Office.Excel.Functions.SPG(A565, "SP_VOLUME_AVG_WEEKLY_TO_SHARES_OUT", , "3M")</f>
        <v>4.0281173508963128</v>
      </c>
      <c r="E565" s="5">
        <f>_xll.SNL.Clients.Office.Excel.Functions.SPG(A565, "SP_VOLUME_AVG_DAILY_TO_1YR_AVG_DAILY", , "1M")</f>
        <v>107.72</v>
      </c>
      <c r="F565" s="5">
        <f>_xll.SNL.Clients.Office.Excel.Functions.SPG(A565, "SP_VOLUME_AVG_DAILY_TO_1YR_AVG_DAILY", , "3M")</f>
        <v>102.34</v>
      </c>
      <c r="G565" s="9" t="str">
        <f>_xll.SNL.Clients.Office.Excel.Functions.SPG(A565, "IQ_SECTOR")</f>
        <v>Health Care</v>
      </c>
      <c r="H565" s="9" t="str">
        <f>_xll.SNL.Clients.Office.Excel.Functions.SPG(A565, "IQ_INDUSTRY_GROUP")</f>
        <v>Pharmaceuticals, Biotechnology and Life Sciences</v>
      </c>
      <c r="I565" s="9" t="str">
        <f>_xll.SNL.Clients.Office.Excel.Functions.SPG(A565, "IQ_INDUSTRY")</f>
        <v>Biotechnology</v>
      </c>
      <c r="J565" s="9" t="str">
        <f>_xll.SNL.Clients.Office.Excel.Functions.SPG(A565, "IQ_PRIMARY_INDUSTRY")</f>
        <v>Biotechnology</v>
      </c>
      <c r="K565" s="9" t="str">
        <f>_xll.SNL.Clients.Office.Excel.Functions.SPG(A565, "NAICS_CODE", "Primary")</f>
        <v>325414 - Biological Product (except Diagnostic) Manufacturing</v>
      </c>
      <c r="L565" s="9" t="str">
        <f>_xll.SNL.Clients.Office.Excel.Functions.SPG(A565, "SP_TOPICTAG")</f>
        <v>Dermatology; Orthopaedics; Pain Management; Surgery</v>
      </c>
      <c r="M565" s="5">
        <f>_xll.SNL.Clients.Office.Excel.Functions.SPG(A565, "SP_PCT_SHARES_OWNED_ALL_INSTITUTIONS")</f>
        <v>104.23</v>
      </c>
      <c r="N565" s="9" t="str">
        <f>_xll.SNL.Clients.Office.Excel.Functions.SPG(A565, "RD_CREDIT_RATING_GLOBAL", "Issuer Credit Rating", "Local Currency LT|0")</f>
        <v/>
      </c>
      <c r="O565" s="9" t="str">
        <f>_xll.SNL.Clients.Office.Excel.Functions.SPG(A565, "RD_CWOL_GLOBAL", "Issuer Credit Rating", "Local Currency LT|0")</f>
        <v/>
      </c>
      <c r="P565" s="9" t="str">
        <f>_xll.SNL.Clients.Office.Excel.Functions.SPG(A565, "RD_RATING_ACTION_GLOBAL", "Issuer Credit Rating", "Local Currency LT|0")</f>
        <v/>
      </c>
      <c r="Q565" s="10" t="str">
        <f>_xll.SNL.Clients.Office.Excel.Functions.SPG(A565, "RD_LAST_REVIEW_DATE_GLOBAL", "Issuer Credit Rating", "Local Currency LT")</f>
        <v/>
      </c>
      <c r="R565" s="10" t="str">
        <f>_xll.SNL.Clients.Office.Excel.Functions.SPG(A565, "RD_CREDIT_RATING_DATE_GLOBAL", "Issuer Credit Rating", "Local Currency LT|0")</f>
        <v/>
      </c>
      <c r="S565" s="10" t="str">
        <f>_xll.SNL.Clients.Office.Excel.Functions.SPG(A565, "RD_CREDIT_WATCH_OUTLOOK_DATE_GLOBAL", "Issuer Credit Rating", "Local Currency LT|0")</f>
        <v/>
      </c>
    </row>
    <row r="566" spans="1:19">
      <c r="A566" s="12" t="s">
        <v>1599</v>
      </c>
      <c r="B566" s="10">
        <f>_xll.SNL.Clients.Office.Excel.Functions.SPG(A566,"SP_IPO_DATE")</f>
        <v>34571</v>
      </c>
      <c r="C566" s="5">
        <f>_xll.SNL.Clients.Office.Excel.Functions.SPG(A566, "SP_VOLUME_AVG_WEEKLY_TO_SHARES_OUT", , "1M")</f>
        <v>1.8007331143020313</v>
      </c>
      <c r="D566" s="5">
        <f>_xll.SNL.Clients.Office.Excel.Functions.SPG(A566, "SP_VOLUME_AVG_WEEKLY_TO_SHARES_OUT", , "3M")</f>
        <v>2.2201646969579576</v>
      </c>
      <c r="E566" s="5">
        <f>_xll.SNL.Clients.Office.Excel.Functions.SPG(A566, "SP_VOLUME_AVG_DAILY_TO_1YR_AVG_DAILY", , "1M")</f>
        <v>63.97</v>
      </c>
      <c r="F566" s="5">
        <f>_xll.SNL.Clients.Office.Excel.Functions.SPG(A566, "SP_VOLUME_AVG_DAILY_TO_1YR_AVG_DAILY", , "3M")</f>
        <v>78.87</v>
      </c>
      <c r="G566" s="9" t="str">
        <f>_xll.SNL.Clients.Office.Excel.Functions.SPG(A566, "IQ_SECTOR")</f>
        <v>Real Estate</v>
      </c>
      <c r="H566" s="9" t="str">
        <f>_xll.SNL.Clients.Office.Excel.Functions.SPG(A566, "IQ_INDUSTRY_GROUP")</f>
        <v>Equity Real Estate Investment Trusts (REITs)</v>
      </c>
      <c r="I566" s="9" t="str">
        <f>_xll.SNL.Clients.Office.Excel.Functions.SPG(A566, "IQ_INDUSTRY")</f>
        <v>Residential REITs</v>
      </c>
      <c r="J566" s="9" t="str">
        <f>_xll.SNL.Clients.Office.Excel.Functions.SPG(A566, "IQ_PRIMARY_INDUSTRY")</f>
        <v>Multi-Family Residential REITs</v>
      </c>
      <c r="K566" s="9" t="str">
        <f>_xll.SNL.Clients.Office.Excel.Functions.SPG(A566, "NAICS_CODE", "Primary")</f>
        <v>531110 - Lessors of Residential Buildings and Dwellings</v>
      </c>
      <c r="L566" s="9" t="str">
        <f>_xll.SNL.Clients.Office.Excel.Functions.SPG(A566, "SP_TOPICTAG")</f>
        <v>Lifestyle</v>
      </c>
      <c r="M566" s="5">
        <f>_xll.SNL.Clients.Office.Excel.Functions.SPG(A566, "SP_PCT_SHARES_OWNED_ALL_INSTITUTIONS")</f>
        <v>91.73</v>
      </c>
      <c r="N566" s="9" t="str">
        <f>_xll.SNL.Clients.Office.Excel.Functions.SPG(A566, "RD_CREDIT_RATING_GLOBAL", "Issuer Credit Rating", "Local Currency LT|0")</f>
        <v>NR</v>
      </c>
      <c r="O566" s="9" t="str">
        <f>_xll.SNL.Clients.Office.Excel.Functions.SPG(A566, "RD_CWOL_GLOBAL", "Issuer Credit Rating", "Local Currency LT|0")</f>
        <v>NR</v>
      </c>
      <c r="P566" s="9" t="str">
        <f>_xll.SNL.Clients.Office.Excel.Functions.SPG(A566, "RD_RATING_ACTION_GLOBAL", "Issuer Credit Rating", "Local Currency LT|0")</f>
        <v>Not Rated | CreditWatch/Outlook (06/23/2021)</v>
      </c>
      <c r="Q566" s="10">
        <f>_xll.SNL.Clients.Office.Excel.Functions.SPG(A566, "RD_LAST_REVIEW_DATE_GLOBAL", "Issuer Credit Rating", "Local Currency LT")</f>
        <v>44370</v>
      </c>
      <c r="R566" s="10">
        <f>_xll.SNL.Clients.Office.Excel.Functions.SPG(A566, "RD_CREDIT_RATING_DATE_GLOBAL", "Issuer Credit Rating", "Local Currency LT|0")</f>
        <v>44370</v>
      </c>
      <c r="S566" s="10">
        <f>_xll.SNL.Clients.Office.Excel.Functions.SPG(A566, "RD_CREDIT_WATCH_OUTLOOK_DATE_GLOBAL", "Issuer Credit Rating", "Local Currency LT|0")</f>
        <v>44370</v>
      </c>
    </row>
    <row r="567" spans="1:19">
      <c r="A567" s="12" t="s">
        <v>1600</v>
      </c>
      <c r="B567" s="10">
        <f>_xll.SNL.Clients.Office.Excel.Functions.SPG(A567,"SP_IPO_DATE")</f>
        <v>41920</v>
      </c>
      <c r="C567" s="5">
        <f>_xll.SNL.Clients.Office.Excel.Functions.SPG(A567, "SP_VOLUME_AVG_WEEKLY_TO_SHARES_OUT", , "1M")</f>
        <v>4.1914702010818825</v>
      </c>
      <c r="D567" s="5">
        <f>_xll.SNL.Clients.Office.Excel.Functions.SPG(A567, "SP_VOLUME_AVG_WEEKLY_TO_SHARES_OUT", , "3M")</f>
        <v>3.7491726463541708</v>
      </c>
      <c r="E567" s="5">
        <f>_xll.SNL.Clients.Office.Excel.Functions.SPG(A567, "SP_VOLUME_AVG_DAILY_TO_1YR_AVG_DAILY", , "1M")</f>
        <v>112.39</v>
      </c>
      <c r="F567" s="5">
        <f>_xll.SNL.Clients.Office.Excel.Functions.SPG(A567, "SP_VOLUME_AVG_DAILY_TO_1YR_AVG_DAILY", , "3M")</f>
        <v>100.53</v>
      </c>
      <c r="G567" s="9" t="str">
        <f>_xll.SNL.Clients.Office.Excel.Functions.SPG(A567, "IQ_SECTOR")</f>
        <v>Financials</v>
      </c>
      <c r="H567" s="9" t="str">
        <f>_xll.SNL.Clients.Office.Excel.Functions.SPG(A567, "IQ_INDUSTRY_GROUP")</f>
        <v>Banks</v>
      </c>
      <c r="I567" s="9" t="str">
        <f>_xll.SNL.Clients.Office.Excel.Functions.SPG(A567, "IQ_INDUSTRY")</f>
        <v>Banks</v>
      </c>
      <c r="J567" s="9" t="str">
        <f>_xll.SNL.Clients.Office.Excel.Functions.SPG(A567, "IQ_PRIMARY_INDUSTRY")</f>
        <v>Regional Banks</v>
      </c>
      <c r="K567" s="9" t="str">
        <f>_xll.SNL.Clients.Office.Excel.Functions.SPG(A567, "NAICS_CODE", "Primary")</f>
        <v>522110 - Commercial Banking</v>
      </c>
      <c r="L567" s="9" t="str">
        <f>_xll.SNL.Clients.Office.Excel.Functions.SPG(A567, "SP_TOPICTAG")</f>
        <v>Consumer Lending; Banking as a Service</v>
      </c>
      <c r="M567" s="5">
        <f>_xll.SNL.Clients.Office.Excel.Functions.SPG(A567, "SP_PCT_SHARES_OWNED_ALL_INSTITUTIONS")</f>
        <v>90.03</v>
      </c>
      <c r="N567" s="9" t="str">
        <f>_xll.SNL.Clients.Office.Excel.Functions.SPG(A567, "RD_CREDIT_RATING_GLOBAL", "Issuer Credit Rating", "Local Currency LT|0")</f>
        <v/>
      </c>
      <c r="O567" s="9" t="str">
        <f>_xll.SNL.Clients.Office.Excel.Functions.SPG(A567, "RD_CWOL_GLOBAL", "Issuer Credit Rating", "Local Currency LT|0")</f>
        <v/>
      </c>
      <c r="P567" s="9" t="str">
        <f>_xll.SNL.Clients.Office.Excel.Functions.SPG(A567, "RD_RATING_ACTION_GLOBAL", "Issuer Credit Rating", "Local Currency LT|0")</f>
        <v/>
      </c>
      <c r="Q567" s="10" t="str">
        <f>_xll.SNL.Clients.Office.Excel.Functions.SPG(A567, "RD_LAST_REVIEW_DATE_GLOBAL", "Issuer Credit Rating", "Local Currency LT")</f>
        <v/>
      </c>
      <c r="R567" s="10" t="str">
        <f>_xll.SNL.Clients.Office.Excel.Functions.SPG(A567, "RD_CREDIT_RATING_DATE_GLOBAL", "Issuer Credit Rating", "Local Currency LT|0")</f>
        <v/>
      </c>
      <c r="S567" s="10" t="str">
        <f>_xll.SNL.Clients.Office.Excel.Functions.SPG(A567, "RD_CREDIT_WATCH_OUTLOOK_DATE_GLOBAL", "Issuer Credit Rating", "Local Currency LT|0")</f>
        <v/>
      </c>
    </row>
    <row r="568" spans="1:19">
      <c r="A568" s="12" t="s">
        <v>1601</v>
      </c>
      <c r="B568" t="str">
        <f>_xll.SNL.Clients.Office.Excel.Functions.SPG(A568,"SP_IPO_DATE")</f>
        <v/>
      </c>
      <c r="C568" s="5">
        <f>_xll.SNL.Clients.Office.Excel.Functions.SPG(A568, "SP_VOLUME_AVG_WEEKLY_TO_SHARES_OUT", , "1M")</f>
        <v>2.6379943108560577</v>
      </c>
      <c r="D568" s="5">
        <f>_xll.SNL.Clients.Office.Excel.Functions.SPG(A568, "SP_VOLUME_AVG_WEEKLY_TO_SHARES_OUT", , "3M")</f>
        <v>3.2873237594834577</v>
      </c>
      <c r="E568" s="5">
        <f>_xll.SNL.Clients.Office.Excel.Functions.SPG(A568, "SP_VOLUME_AVG_DAILY_TO_1YR_AVG_DAILY", , "1M")</f>
        <v>80.97</v>
      </c>
      <c r="F568" s="5">
        <f>_xll.SNL.Clients.Office.Excel.Functions.SPG(A568, "SP_VOLUME_AVG_DAILY_TO_1YR_AVG_DAILY", , "3M")</f>
        <v>100.9</v>
      </c>
      <c r="G568" s="9" t="str">
        <f>_xll.SNL.Clients.Office.Excel.Functions.SPG(A568, "IQ_SECTOR")</f>
        <v>Industrials</v>
      </c>
      <c r="H568" s="9" t="str">
        <f>_xll.SNL.Clients.Office.Excel.Functions.SPG(A568, "IQ_INDUSTRY_GROUP")</f>
        <v>Commercial and Professional Services</v>
      </c>
      <c r="I568" s="9" t="str">
        <f>_xll.SNL.Clients.Office.Excel.Functions.SPG(A568, "IQ_INDUSTRY")</f>
        <v>Professional Services</v>
      </c>
      <c r="J568" s="9" t="str">
        <f>_xll.SNL.Clients.Office.Excel.Functions.SPG(A568, "IQ_PRIMARY_INDUSTRY")</f>
        <v>Data Processing and Outsourced Services</v>
      </c>
      <c r="K568" s="9" t="str">
        <f>_xll.SNL.Clients.Office.Excel.Functions.SPG(A568, "NAICS_CODE", "Primary")</f>
        <v>518 - Computing Infrastructure Providers, Data Processing, Web Hosting, and Related Services</v>
      </c>
      <c r="L568" s="9" t="str">
        <f>_xll.SNL.Clients.Office.Excel.Functions.SPG(A568, "SP_TOPICTAG")</f>
        <v>Software Development; Data Integration; Fleet Management; GPS; Smart Cities; Data Protection; Process Automation</v>
      </c>
      <c r="M568" s="5">
        <f>_xll.SNL.Clients.Office.Excel.Functions.SPG(A568, "SP_PCT_SHARES_OWNED_ALL_INSTITUTIONS")</f>
        <v>100.73</v>
      </c>
      <c r="N568" s="9" t="str">
        <f>_xll.SNL.Clients.Office.Excel.Functions.SPG(A568, "RD_CREDIT_RATING_GLOBAL", "Issuer Credit Rating", "Local Currency LT|0")</f>
        <v>BB-</v>
      </c>
      <c r="O568" s="9" t="str">
        <f>_xll.SNL.Clients.Office.Excel.Functions.SPG(A568, "RD_CWOL_GLOBAL", "Issuer Credit Rating", "Local Currency LT|0")</f>
        <v>Stable</v>
      </c>
      <c r="P568" s="9" t="str">
        <f>_xll.SNL.Clients.Office.Excel.Functions.SPG(A568, "RD_RATING_ACTION_GLOBAL", "Issuer Credit Rating", "Local Currency LT|0")</f>
        <v>Upgrade | CreditWatch/Outlook (05/11/2023)</v>
      </c>
      <c r="Q568" s="10">
        <f>_xll.SNL.Clients.Office.Excel.Functions.SPG(A568, "RD_LAST_REVIEW_DATE_GLOBAL", "Issuer Credit Rating", "Local Currency LT")</f>
        <v>45432</v>
      </c>
      <c r="R568" s="10">
        <f>_xll.SNL.Clients.Office.Excel.Functions.SPG(A568, "RD_CREDIT_RATING_DATE_GLOBAL", "Issuer Credit Rating", "Local Currency LT|0")</f>
        <v>45057</v>
      </c>
      <c r="S568" s="10">
        <f>_xll.SNL.Clients.Office.Excel.Functions.SPG(A568, "RD_CREDIT_WATCH_OUTLOOK_DATE_GLOBAL", "Issuer Credit Rating", "Local Currency LT|0")</f>
        <v>45057</v>
      </c>
    </row>
    <row r="569" spans="1:19">
      <c r="A569" s="12" t="s">
        <v>1602</v>
      </c>
      <c r="B569" t="str">
        <f>_xll.SNL.Clients.Office.Excel.Functions.SPG(A569,"SP_IPO_DATE")</f>
        <v/>
      </c>
      <c r="C569" s="5">
        <f>_xll.SNL.Clients.Office.Excel.Functions.SPG(A569, "SP_VOLUME_AVG_WEEKLY_TO_SHARES_OUT", , "1M")</f>
        <v>5.1832061874787181</v>
      </c>
      <c r="D569" s="5">
        <f>_xll.SNL.Clients.Office.Excel.Functions.SPG(A569, "SP_VOLUME_AVG_WEEKLY_TO_SHARES_OUT", , "3M")</f>
        <v>7.5007147874747728</v>
      </c>
      <c r="E569" s="5">
        <f>_xll.SNL.Clients.Office.Excel.Functions.SPG(A569, "SP_VOLUME_AVG_DAILY_TO_1YR_AVG_DAILY", , "1M")</f>
        <v>63.25</v>
      </c>
      <c r="F569" s="5">
        <f>_xll.SNL.Clients.Office.Excel.Functions.SPG(A569, "SP_VOLUME_AVG_DAILY_TO_1YR_AVG_DAILY", , "3M")</f>
        <v>91.53</v>
      </c>
      <c r="G569" s="9" t="str">
        <f>_xll.SNL.Clients.Office.Excel.Functions.SPG(A569, "IQ_SECTOR")</f>
        <v>Industrials</v>
      </c>
      <c r="H569" s="9" t="str">
        <f>_xll.SNL.Clients.Office.Excel.Functions.SPG(A569, "IQ_INDUSTRY_GROUP")</f>
        <v>Commercial and Professional Services</v>
      </c>
      <c r="I569" s="9" t="str">
        <f>_xll.SNL.Clients.Office.Excel.Functions.SPG(A569, "IQ_INDUSTRY")</f>
        <v>Commercial Services and Supplies</v>
      </c>
      <c r="J569" s="9" t="str">
        <f>_xll.SNL.Clients.Office.Excel.Functions.SPG(A569, "IQ_PRIMARY_INDUSTRY")</f>
        <v>Diversified Support Services</v>
      </c>
      <c r="K569" s="9" t="str">
        <f>_xll.SNL.Clients.Office.Excel.Functions.SPG(A569, "NAICS_CODE", "Primary")</f>
        <v>532281 - Formal Wear and Costume Rental</v>
      </c>
      <c r="L569" s="9" t="str">
        <f>_xll.SNL.Clients.Office.Excel.Functions.SPG(A569, "SP_TOPICTAG")</f>
        <v>Environmental Engineering; Fast-Moving Consumer Goods</v>
      </c>
      <c r="M569" s="5">
        <f>_xll.SNL.Clients.Office.Excel.Functions.SPG(A569, "SP_PCT_SHARES_OWNED_ALL_INSTITUTIONS")</f>
        <v>92.22</v>
      </c>
      <c r="N569" s="9" t="str">
        <f>_xll.SNL.Clients.Office.Excel.Functions.SPG(A569, "RD_CREDIT_RATING_GLOBAL", "Issuer Credit Rating", "Local Currency LT|0")</f>
        <v>BB-</v>
      </c>
      <c r="O569" s="9" t="str">
        <f>_xll.SNL.Clients.Office.Excel.Functions.SPG(A569, "RD_CWOL_GLOBAL", "Issuer Credit Rating", "Local Currency LT|0")</f>
        <v>Negative</v>
      </c>
      <c r="P569" s="9" t="str">
        <f>_xll.SNL.Clients.Office.Excel.Functions.SPG(A569, "RD_RATING_ACTION_GLOBAL", "Issuer Credit Rating", "Local Currency LT|0")</f>
        <v>Downgrade | CreditWatch/Outlook (05/07/2024)</v>
      </c>
      <c r="Q569" s="10">
        <f>_xll.SNL.Clients.Office.Excel.Functions.SPG(A569, "RD_LAST_REVIEW_DATE_GLOBAL", "Issuer Credit Rating", "Local Currency LT")</f>
        <v>45673</v>
      </c>
      <c r="R569" s="10">
        <f>_xll.SNL.Clients.Office.Excel.Functions.SPG(A569, "RD_CREDIT_RATING_DATE_GLOBAL", "Issuer Credit Rating", "Local Currency LT|0")</f>
        <v>45419</v>
      </c>
      <c r="S569" s="10">
        <f>_xll.SNL.Clients.Office.Excel.Functions.SPG(A569, "RD_CREDIT_WATCH_OUTLOOK_DATE_GLOBAL", "Issuer Credit Rating", "Local Currency LT|0")</f>
        <v>45419</v>
      </c>
    </row>
    <row r="570" spans="1:19">
      <c r="A570" s="12" t="s">
        <v>1603</v>
      </c>
      <c r="B570" s="10">
        <f>_xll.SNL.Clients.Office.Excel.Functions.SPG(A570,"SP_IPO_DATE")</f>
        <v>35402</v>
      </c>
      <c r="C570" s="5">
        <f>_xll.SNL.Clients.Office.Excel.Functions.SPG(A570, "SP_VOLUME_AVG_WEEKLY_TO_SHARES_OUT", , "1M")</f>
        <v>17.712015374646768</v>
      </c>
      <c r="D570" s="5">
        <f>_xll.SNL.Clients.Office.Excel.Functions.SPG(A570, "SP_VOLUME_AVG_WEEKLY_TO_SHARES_OUT", , "3M")</f>
        <v>14.382350292812138</v>
      </c>
      <c r="E570" s="5">
        <f>_xll.SNL.Clients.Office.Excel.Functions.SPG(A570, "SP_VOLUME_AVG_DAILY_TO_1YR_AVG_DAILY", , "1M")</f>
        <v>196.14</v>
      </c>
      <c r="F570" s="5">
        <f>_xll.SNL.Clients.Office.Excel.Functions.SPG(A570, "SP_VOLUME_AVG_DAILY_TO_1YR_AVG_DAILY", , "3M")</f>
        <v>159.27000000000001</v>
      </c>
      <c r="G570" s="9" t="str">
        <f>_xll.SNL.Clients.Office.Excel.Functions.SPG(A570, "IQ_SECTOR")</f>
        <v>Information Technology</v>
      </c>
      <c r="H570" s="9" t="str">
        <f>_xll.SNL.Clients.Office.Excel.Functions.SPG(A570, "IQ_INDUSTRY_GROUP")</f>
        <v>Technology Hardware and Equipment</v>
      </c>
      <c r="I570" s="9" t="str">
        <f>_xll.SNL.Clients.Office.Excel.Functions.SPG(A570, "IQ_INDUSTRY")</f>
        <v>Communications Equipment</v>
      </c>
      <c r="J570" s="9" t="str">
        <f>_xll.SNL.Clients.Office.Excel.Functions.SPG(A570, "IQ_PRIMARY_INDUSTRY")</f>
        <v>Communications Equipment</v>
      </c>
      <c r="K570" s="9" t="str">
        <f>_xll.SNL.Clients.Office.Excel.Functions.SPG(A570, "NAICS_CODE", "Primary")</f>
        <v>334220 - Radio and Television Broadcasting and Wireless Communications Equipment Manufacturing</v>
      </c>
      <c r="L570" s="9" t="str">
        <f>_xll.SNL.Clients.Office.Excel.Functions.SPG(A570, "SP_TOPICTAG")</f>
        <v>Cloud Infrastructure; Remote Access and Control; Network Security; 5G</v>
      </c>
      <c r="M570" s="5">
        <f>_xll.SNL.Clients.Office.Excel.Functions.SPG(A570, "SP_PCT_SHARES_OWNED_ALL_INSTITUTIONS")</f>
        <v>71.83</v>
      </c>
      <c r="N570" s="9" t="str">
        <f>_xll.SNL.Clients.Office.Excel.Functions.SPG(A570, "RD_CREDIT_RATING_GLOBAL", "Issuer Credit Rating", "Local Currency LT|0")</f>
        <v>B</v>
      </c>
      <c r="O570" s="9" t="str">
        <f>_xll.SNL.Clients.Office.Excel.Functions.SPG(A570, "RD_CWOL_GLOBAL", "Issuer Credit Rating", "Local Currency LT|0")</f>
        <v>Negative</v>
      </c>
      <c r="P570" s="9" t="str">
        <f>_xll.SNL.Clients.Office.Excel.Functions.SPG(A570, "RD_RATING_ACTION_GLOBAL", "Issuer Credit Rating", "Local Currency LT|0")</f>
        <v>Downgrade | CreditWatch/Outlook (12/16/2024)</v>
      </c>
      <c r="Q570" s="10">
        <f>_xll.SNL.Clients.Office.Excel.Functions.SPG(A570, "RD_LAST_REVIEW_DATE_GLOBAL", "Issuer Credit Rating", "Local Currency LT")</f>
        <v>45666</v>
      </c>
      <c r="R570" s="10">
        <f>_xll.SNL.Clients.Office.Excel.Functions.SPG(A570, "RD_CREDIT_RATING_DATE_GLOBAL", "Issuer Credit Rating", "Local Currency LT|0")</f>
        <v>45642</v>
      </c>
      <c r="S570" s="10">
        <f>_xll.SNL.Clients.Office.Excel.Functions.SPG(A570, "RD_CREDIT_WATCH_OUTLOOK_DATE_GLOBAL", "Issuer Credit Rating", "Local Currency LT|0")</f>
        <v>45642</v>
      </c>
    </row>
    <row r="571" spans="1:19">
      <c r="A571" s="12" t="s">
        <v>1604</v>
      </c>
      <c r="B571" t="str">
        <f>_xll.SNL.Clients.Office.Excel.Functions.SPG(A571,"SP_IPO_DATE")</f>
        <v/>
      </c>
      <c r="C571" s="5">
        <f>_xll.SNL.Clients.Office.Excel.Functions.SPG(A571, "SP_VOLUME_AVG_WEEKLY_TO_SHARES_OUT", , "1M")</f>
        <v>6.1855884877202678</v>
      </c>
      <c r="D571" s="5">
        <f>_xll.SNL.Clients.Office.Excel.Functions.SPG(A571, "SP_VOLUME_AVG_WEEKLY_TO_SHARES_OUT", , "3M")</f>
        <v>4.3314769899312946</v>
      </c>
      <c r="E571" s="5">
        <f>_xll.SNL.Clients.Office.Excel.Functions.SPG(A571, "SP_VOLUME_AVG_DAILY_TO_1YR_AVG_DAILY", , "1M")</f>
        <v>154.18</v>
      </c>
      <c r="F571" s="5">
        <f>_xll.SNL.Clients.Office.Excel.Functions.SPG(A571, "SP_VOLUME_AVG_DAILY_TO_1YR_AVG_DAILY", , "3M")</f>
        <v>107.96</v>
      </c>
      <c r="G571" s="9" t="str">
        <f>_xll.SNL.Clients.Office.Excel.Functions.SPG(A571, "IQ_SECTOR")</f>
        <v>Information Technology</v>
      </c>
      <c r="H571" s="9" t="str">
        <f>_xll.SNL.Clients.Office.Excel.Functions.SPG(A571, "IQ_INDUSTRY_GROUP")</f>
        <v>Technology Hardware and Equipment</v>
      </c>
      <c r="I571" s="9" t="str">
        <f>_xll.SNL.Clients.Office.Excel.Functions.SPG(A571, "IQ_INDUSTRY")</f>
        <v>Communications Equipment</v>
      </c>
      <c r="J571" s="9" t="str">
        <f>_xll.SNL.Clients.Office.Excel.Functions.SPG(A571, "IQ_PRIMARY_INDUSTRY")</f>
        <v>Communications Equipment</v>
      </c>
      <c r="K571" s="9" t="str">
        <f>_xll.SNL.Clients.Office.Excel.Functions.SPG(A571, "NAICS_CODE", "Primary")</f>
        <v>3342 - Communications Equipment Manufacturing</v>
      </c>
      <c r="L571" s="9" t="str">
        <f>_xll.SNL.Clients.Office.Excel.Functions.SPG(A571, "SP_TOPICTAG")</f>
        <v>Computer Vision; Sensors; Authentication; Process Automation; Network Security; Artificial Intelligence; 5G</v>
      </c>
      <c r="M571" s="5">
        <f>_xll.SNL.Clients.Office.Excel.Functions.SPG(A571, "SP_PCT_SHARES_OWNED_ALL_INSTITUTIONS")</f>
        <v>95.13</v>
      </c>
      <c r="N571" s="9" t="str">
        <f>_xll.SNL.Clients.Office.Excel.Functions.SPG(A571, "RD_CREDIT_RATING_GLOBAL", "Issuer Credit Rating", "Local Currency LT|0")</f>
        <v>BB</v>
      </c>
      <c r="O571" s="9" t="str">
        <f>_xll.SNL.Clients.Office.Excel.Functions.SPG(A571, "RD_CWOL_GLOBAL", "Issuer Credit Rating", "Local Currency LT|0")</f>
        <v>Stable</v>
      </c>
      <c r="P571" s="9" t="str">
        <f>_xll.SNL.Clients.Office.Excel.Functions.SPG(A571, "RD_RATING_ACTION_GLOBAL", "Issuer Credit Rating", "Local Currency LT|0")</f>
        <v>CreditWatch/Outlook (07/15/2024)</v>
      </c>
      <c r="Q571" s="10">
        <f>_xll.SNL.Clients.Office.Excel.Functions.SPG(A571, "RD_LAST_REVIEW_DATE_GLOBAL", "Issuer Credit Rating", "Local Currency LT")</f>
        <v>45558</v>
      </c>
      <c r="R571" s="10">
        <f>_xll.SNL.Clients.Office.Excel.Functions.SPG(A571, "RD_CREDIT_RATING_DATE_GLOBAL", "Issuer Credit Rating", "Local Currency LT|0")</f>
        <v>45267</v>
      </c>
      <c r="S571" s="10">
        <f>_xll.SNL.Clients.Office.Excel.Functions.SPG(A571, "RD_CREDIT_WATCH_OUTLOOK_DATE_GLOBAL", "Issuer Credit Rating", "Local Currency LT|0")</f>
        <v>45488</v>
      </c>
    </row>
    <row r="572" spans="1:19">
      <c r="A572" s="12" t="s">
        <v>1605</v>
      </c>
      <c r="B572" t="str">
        <f>_xll.SNL.Clients.Office.Excel.Functions.SPG(A572,"SP_IPO_DATE")</f>
        <v/>
      </c>
      <c r="C572" s="5">
        <f>_xll.SNL.Clients.Office.Excel.Functions.SPG(A572, "SP_VOLUME_AVG_WEEKLY_TO_SHARES_OUT", , "1M")</f>
        <v>3.4423982502030293</v>
      </c>
      <c r="D572" s="5">
        <f>_xll.SNL.Clients.Office.Excel.Functions.SPG(A572, "SP_VOLUME_AVG_WEEKLY_TO_SHARES_OUT", , "3M")</f>
        <v>3.4536559916190264</v>
      </c>
      <c r="E572" s="5">
        <f>_xll.SNL.Clients.Office.Excel.Functions.SPG(A572, "SP_VOLUME_AVG_DAILY_TO_1YR_AVG_DAILY", , "1M")</f>
        <v>101.42</v>
      </c>
      <c r="F572" s="5">
        <f>_xll.SNL.Clients.Office.Excel.Functions.SPG(A572, "SP_VOLUME_AVG_DAILY_TO_1YR_AVG_DAILY", , "3M")</f>
        <v>101.75</v>
      </c>
      <c r="G572" s="9" t="str">
        <f>_xll.SNL.Clients.Office.Excel.Functions.SPG(A572, "IQ_SECTOR")</f>
        <v>Industrials</v>
      </c>
      <c r="H572" s="9" t="str">
        <f>_xll.SNL.Clients.Office.Excel.Functions.SPG(A572, "IQ_INDUSTRY_GROUP")</f>
        <v>Capital Goods</v>
      </c>
      <c r="I572" s="9" t="str">
        <f>_xll.SNL.Clients.Office.Excel.Functions.SPG(A572, "IQ_INDUSTRY")</f>
        <v>Electrical Equipment</v>
      </c>
      <c r="J572" s="9" t="str">
        <f>_xll.SNL.Clients.Office.Excel.Functions.SPG(A572, "IQ_PRIMARY_INDUSTRY")</f>
        <v>Electrical Components and Equipment</v>
      </c>
      <c r="K572" s="9" t="str">
        <f>_xll.SNL.Clients.Office.Excel.Functions.SPG(A572, "NAICS_CODE", "Primary")</f>
        <v>335 - Electrical Equipment, Appliance, and Component Manufacturing</v>
      </c>
      <c r="L572" s="9" t="str">
        <f>_xll.SNL.Clients.Office.Excel.Functions.SPG(A572, "SP_TOPICTAG")</f>
        <v>Energy Management; Industrial Automation; Sensors; Smart Energy; Data Center Technology</v>
      </c>
      <c r="M572" s="5">
        <f>_xll.SNL.Clients.Office.Excel.Functions.SPG(A572, "SP_PCT_SHARES_OWNED_ALL_INSTITUTIONS")</f>
        <v>44.03</v>
      </c>
      <c r="N572" s="9" t="str">
        <f>_xll.SNL.Clients.Office.Excel.Functions.SPG(A572, "RD_CREDIT_RATING_GLOBAL", "Issuer Credit Rating", "Local Currency LT|0")</f>
        <v/>
      </c>
      <c r="O572" s="9" t="str">
        <f>_xll.SNL.Clients.Office.Excel.Functions.SPG(A572, "RD_CWOL_GLOBAL", "Issuer Credit Rating", "Local Currency LT|0")</f>
        <v/>
      </c>
      <c r="P572" s="9" t="str">
        <f>_xll.SNL.Clients.Office.Excel.Functions.SPG(A572, "RD_RATING_ACTION_GLOBAL", "Issuer Credit Rating", "Local Currency LT|0")</f>
        <v/>
      </c>
      <c r="Q572" s="10" t="str">
        <f>_xll.SNL.Clients.Office.Excel.Functions.SPG(A572, "RD_LAST_REVIEW_DATE_GLOBAL", "Issuer Credit Rating", "Local Currency LT")</f>
        <v/>
      </c>
      <c r="R572" s="10" t="str">
        <f>_xll.SNL.Clients.Office.Excel.Functions.SPG(A572, "RD_CREDIT_RATING_DATE_GLOBAL", "Issuer Credit Rating", "Local Currency LT|0")</f>
        <v/>
      </c>
      <c r="S572" s="10" t="str">
        <f>_xll.SNL.Clients.Office.Excel.Functions.SPG(A572, "RD_CREDIT_WATCH_OUTLOOK_DATE_GLOBAL", "Issuer Credit Rating", "Local Currency LT|0")</f>
        <v/>
      </c>
    </row>
    <row r="573" spans="1:19">
      <c r="A573" s="12" t="s">
        <v>1606</v>
      </c>
      <c r="B573" t="str">
        <f>_xll.SNL.Clients.Office.Excel.Functions.SPG(A573,"SP_IPO_DATE")</f>
        <v/>
      </c>
      <c r="C573" s="5">
        <f>_xll.SNL.Clients.Office.Excel.Functions.SPG(A573, "SP_VOLUME_AVG_WEEKLY_TO_SHARES_OUT", , "1M")</f>
        <v>12.492430362896986</v>
      </c>
      <c r="D573" s="5">
        <f>_xll.SNL.Clients.Office.Excel.Functions.SPG(A573, "SP_VOLUME_AVG_WEEKLY_TO_SHARES_OUT", , "3M")</f>
        <v>12.734574664090564</v>
      </c>
      <c r="E573" s="5">
        <f>_xll.SNL.Clients.Office.Excel.Functions.SPG(A573, "SP_VOLUME_AVG_DAILY_TO_1YR_AVG_DAILY", , "1M")</f>
        <v>73.48</v>
      </c>
      <c r="F573" s="5">
        <f>_xll.SNL.Clients.Office.Excel.Functions.SPG(A573, "SP_VOLUME_AVG_DAILY_TO_1YR_AVG_DAILY", , "3M")</f>
        <v>74.900000000000006</v>
      </c>
      <c r="G573" s="9" t="str">
        <f>_xll.SNL.Clients.Office.Excel.Functions.SPG(A573, "IQ_SECTOR")</f>
        <v>Consumer Discretionary</v>
      </c>
      <c r="H573" s="9" t="str">
        <f>_xll.SNL.Clients.Office.Excel.Functions.SPG(A573, "IQ_INDUSTRY_GROUP")</f>
        <v>Consumer Discretionary Distribution and Retail</v>
      </c>
      <c r="I573" s="9" t="str">
        <f>_xll.SNL.Clients.Office.Excel.Functions.SPG(A573, "IQ_INDUSTRY")</f>
        <v>Specialty Retail</v>
      </c>
      <c r="J573" s="9" t="str">
        <f>_xll.SNL.Clients.Office.Excel.Functions.SPG(A573, "IQ_PRIMARY_INDUSTRY")</f>
        <v>Apparel Retail</v>
      </c>
      <c r="K573" s="9" t="str">
        <f>_xll.SNL.Clients.Office.Excel.Functions.SPG(A573, "NAICS_CODE", "Primary")</f>
        <v>458110 - Clothing and Clothing Accessories Retailers</v>
      </c>
      <c r="L573" s="9" t="str">
        <f>_xll.SNL.Clients.Office.Excel.Functions.SPG(A573, "SP_TOPICTAG")</f>
        <v>Lifestyle; Content Creation; Chatbot; Smart Clothing; Online Grocery</v>
      </c>
      <c r="M573" s="5">
        <f>_xll.SNL.Clients.Office.Excel.Functions.SPG(A573, "SP_PCT_SHARES_OWNED_ALL_INSTITUTIONS")</f>
        <v>91.02</v>
      </c>
      <c r="N573" s="9" t="str">
        <f>_xll.SNL.Clients.Office.Excel.Functions.SPG(A573, "RD_CREDIT_RATING_GLOBAL", "Issuer Credit Rating", "Local Currency LT|0")</f>
        <v>BB-</v>
      </c>
      <c r="O573" s="9" t="str">
        <f>_xll.SNL.Clients.Office.Excel.Functions.SPG(A573, "RD_CWOL_GLOBAL", "Issuer Credit Rating", "Local Currency LT|0")</f>
        <v>Negative</v>
      </c>
      <c r="P573" s="9" t="str">
        <f>_xll.SNL.Clients.Office.Excel.Functions.SPG(A573, "RD_RATING_ACTION_GLOBAL", "Issuer Credit Rating", "Local Currency LT|0")</f>
        <v>CreditWatch/Outlook (04/12/2024)</v>
      </c>
      <c r="Q573" s="10">
        <f>_xll.SNL.Clients.Office.Excel.Functions.SPG(A573, "RD_LAST_REVIEW_DATE_GLOBAL", "Issuer Credit Rating", "Local Currency LT")</f>
        <v>45436</v>
      </c>
      <c r="R573" s="10">
        <f>_xll.SNL.Clients.Office.Excel.Functions.SPG(A573, "RD_CREDIT_RATING_DATE_GLOBAL", "Issuer Credit Rating", "Local Currency LT|0")</f>
        <v>44368</v>
      </c>
      <c r="S573" s="10">
        <f>_xll.SNL.Clients.Office.Excel.Functions.SPG(A573, "RD_CREDIT_WATCH_OUTLOOK_DATE_GLOBAL", "Issuer Credit Rating", "Local Currency LT|0")</f>
        <v>45394</v>
      </c>
    </row>
    <row r="574" spans="1:19">
      <c r="A574" s="12" t="s">
        <v>1607</v>
      </c>
      <c r="B574" s="10">
        <f>_xll.SNL.Clients.Office.Excel.Functions.SPG(A574,"SP_IPO_DATE")</f>
        <v>43748</v>
      </c>
      <c r="C574" s="5">
        <f>_xll.SNL.Clients.Office.Excel.Functions.SPG(A574, "SP_VOLUME_AVG_WEEKLY_TO_SHARES_OUT", , "1M")</f>
        <v>6.7302822979989099</v>
      </c>
      <c r="D574" s="5">
        <f>_xll.SNL.Clients.Office.Excel.Functions.SPG(A574, "SP_VOLUME_AVG_WEEKLY_TO_SHARES_OUT", , "3M")</f>
        <v>7.7011438242495238</v>
      </c>
      <c r="E574" s="5">
        <f>_xll.SNL.Clients.Office.Excel.Functions.SPG(A574, "SP_VOLUME_AVG_DAILY_TO_1YR_AVG_DAILY", , "1M")</f>
        <v>142.91</v>
      </c>
      <c r="F574" s="5">
        <f>_xll.SNL.Clients.Office.Excel.Functions.SPG(A574, "SP_VOLUME_AVG_DAILY_TO_1YR_AVG_DAILY", , "3M")</f>
        <v>163.52000000000001</v>
      </c>
      <c r="G574" s="9" t="str">
        <f>_xll.SNL.Clients.Office.Excel.Functions.SPG(A574, "IQ_SECTOR")</f>
        <v>Health Care</v>
      </c>
      <c r="H574" s="9" t="str">
        <f>_xll.SNL.Clients.Office.Excel.Functions.SPG(A574, "IQ_INDUSTRY_GROUP")</f>
        <v>Pharmaceuticals, Biotechnology and Life Sciences</v>
      </c>
      <c r="I574" s="9" t="str">
        <f>_xll.SNL.Clients.Office.Excel.Functions.SPG(A574, "IQ_INDUSTRY")</f>
        <v>Biotechnology</v>
      </c>
      <c r="J574" s="9" t="str">
        <f>_xll.SNL.Clients.Office.Excel.Functions.SPG(A574, "IQ_PRIMARY_INDUSTRY")</f>
        <v>Biotechnology</v>
      </c>
      <c r="K574" s="9" t="str">
        <f>_xll.SNL.Clients.Office.Excel.Functions.SPG(A574, "NAICS_CODE", "Primary")</f>
        <v>325414 - Biological Product (except Diagnostic) Manufacturing</v>
      </c>
      <c r="L574" s="9" t="str">
        <f>_xll.SNL.Clients.Office.Excel.Functions.SPG(A574, "SP_TOPICTAG")</f>
        <v>Genetics; Chronic Diseases; Hepatology; Immunology; Infectious Diseases; Vaccines</v>
      </c>
      <c r="M574" s="5">
        <f>_xll.SNL.Clients.Office.Excel.Functions.SPG(A574, "SP_PCT_SHARES_OWNED_ALL_INSTITUTIONS")</f>
        <v>50.58</v>
      </c>
      <c r="N574" s="9" t="str">
        <f>_xll.SNL.Clients.Office.Excel.Functions.SPG(A574, "RD_CREDIT_RATING_GLOBAL", "Issuer Credit Rating", "Local Currency LT|0")</f>
        <v/>
      </c>
      <c r="O574" s="9" t="str">
        <f>_xll.SNL.Clients.Office.Excel.Functions.SPG(A574, "RD_CWOL_GLOBAL", "Issuer Credit Rating", "Local Currency LT|0")</f>
        <v/>
      </c>
      <c r="P574" s="9" t="str">
        <f>_xll.SNL.Clients.Office.Excel.Functions.SPG(A574, "RD_RATING_ACTION_GLOBAL", "Issuer Credit Rating", "Local Currency LT|0")</f>
        <v/>
      </c>
      <c r="Q574" s="10" t="str">
        <f>_xll.SNL.Clients.Office.Excel.Functions.SPG(A574, "RD_LAST_REVIEW_DATE_GLOBAL", "Issuer Credit Rating", "Local Currency LT")</f>
        <v/>
      </c>
      <c r="R574" s="10" t="str">
        <f>_xll.SNL.Clients.Office.Excel.Functions.SPG(A574, "RD_CREDIT_RATING_DATE_GLOBAL", "Issuer Credit Rating", "Local Currency LT|0")</f>
        <v/>
      </c>
      <c r="S574" s="10" t="str">
        <f>_xll.SNL.Clients.Office.Excel.Functions.SPG(A574, "RD_CREDIT_WATCH_OUTLOOK_DATE_GLOBAL", "Issuer Credit Rating", "Local Currency LT|0")</f>
        <v/>
      </c>
    </row>
    <row r="575" spans="1:19">
      <c r="A575" s="12" t="s">
        <v>1608</v>
      </c>
      <c r="B575" s="10">
        <f>_xll.SNL.Clients.Office.Excel.Functions.SPG(A575,"SP_IPO_DATE")</f>
        <v>42109</v>
      </c>
      <c r="C575" s="5">
        <f>_xll.SNL.Clients.Office.Excel.Functions.SPG(A575, "SP_VOLUME_AVG_WEEKLY_TO_SHARES_OUT", , "1M")</f>
        <v>5.3907581857385134</v>
      </c>
      <c r="D575" s="5">
        <f>_xll.SNL.Clients.Office.Excel.Functions.SPG(A575, "SP_VOLUME_AVG_WEEKLY_TO_SHARES_OUT", , "3M")</f>
        <v>5.1570592436338396</v>
      </c>
      <c r="E575" s="5">
        <f>_xll.SNL.Clients.Office.Excel.Functions.SPG(A575, "SP_VOLUME_AVG_DAILY_TO_1YR_AVG_DAILY", , "1M")</f>
        <v>78.38</v>
      </c>
      <c r="F575" s="5">
        <f>_xll.SNL.Clients.Office.Excel.Functions.SPG(A575, "SP_VOLUME_AVG_DAILY_TO_1YR_AVG_DAILY", , "3M")</f>
        <v>74.98</v>
      </c>
      <c r="G575" s="9" t="str">
        <f>_xll.SNL.Clients.Office.Excel.Functions.SPG(A575, "IQ_SECTOR")</f>
        <v>Financials</v>
      </c>
      <c r="H575" s="9" t="str">
        <f>_xll.SNL.Clients.Office.Excel.Functions.SPG(A575, "IQ_INDUSTRY_GROUP")</f>
        <v>Financial Services</v>
      </c>
      <c r="I575" s="9" t="str">
        <f>_xll.SNL.Clients.Office.Excel.Functions.SPG(A575, "IQ_INDUSTRY")</f>
        <v>Capital Markets</v>
      </c>
      <c r="J575" s="9" t="str">
        <f>_xll.SNL.Clients.Office.Excel.Functions.SPG(A575, "IQ_PRIMARY_INDUSTRY")</f>
        <v>Investment Banking and Brokerage</v>
      </c>
      <c r="K575" s="9" t="str">
        <f>_xll.SNL.Clients.Office.Excel.Functions.SPG(A575, "NAICS_CODE", "Primary")</f>
        <v>523 - Securities, Commodity Contracts, and Other Financial Investments and Related Activities</v>
      </c>
      <c r="L575" s="9" t="str">
        <f>_xll.SNL.Clients.Office.Excel.Functions.SPG(A575, "SP_TOPICTAG")</f>
        <v/>
      </c>
      <c r="M575" s="5">
        <f>_xll.SNL.Clients.Office.Excel.Functions.SPG(A575, "SP_PCT_SHARES_OWNED_ALL_INSTITUTIONS")</f>
        <v>88.6</v>
      </c>
      <c r="N575" s="9" t="str">
        <f>_xll.SNL.Clients.Office.Excel.Functions.SPG(A575, "RD_CREDIT_RATING_GLOBAL", "Issuer Credit Rating", "Local Currency LT|0")</f>
        <v/>
      </c>
      <c r="O575" s="9" t="str">
        <f>_xll.SNL.Clients.Office.Excel.Functions.SPG(A575, "RD_CWOL_GLOBAL", "Issuer Credit Rating", "Local Currency LT|0")</f>
        <v/>
      </c>
      <c r="P575" s="9" t="str">
        <f>_xll.SNL.Clients.Office.Excel.Functions.SPG(A575, "RD_RATING_ACTION_GLOBAL", "Issuer Credit Rating", "Local Currency LT|0")</f>
        <v/>
      </c>
      <c r="Q575" s="10" t="str">
        <f>_xll.SNL.Clients.Office.Excel.Functions.SPG(A575, "RD_LAST_REVIEW_DATE_GLOBAL", "Issuer Credit Rating", "Local Currency LT")</f>
        <v/>
      </c>
      <c r="R575" s="10" t="str">
        <f>_xll.SNL.Clients.Office.Excel.Functions.SPG(A575, "RD_CREDIT_RATING_DATE_GLOBAL", "Issuer Credit Rating", "Local Currency LT|0")</f>
        <v/>
      </c>
      <c r="S575" s="10" t="str">
        <f>_xll.SNL.Clients.Office.Excel.Functions.SPG(A575, "RD_CREDIT_WATCH_OUTLOOK_DATE_GLOBAL", "Issuer Credit Rating", "Local Currency LT|0")</f>
        <v/>
      </c>
    </row>
    <row r="576" spans="1:19">
      <c r="A576" s="12" t="s">
        <v>1609</v>
      </c>
      <c r="B576" s="10">
        <f>_xll.SNL.Clients.Office.Excel.Functions.SPG(A576,"SP_IPO_DATE")</f>
        <v>33675.041666666664</v>
      </c>
      <c r="C576" s="5">
        <f>_xll.SNL.Clients.Office.Excel.Functions.SPG(A576, "SP_VOLUME_AVG_WEEKLY_TO_SHARES_OUT", , "1M")</f>
        <v>2.5901687572020751</v>
      </c>
      <c r="D576" s="5">
        <f>_xll.SNL.Clients.Office.Excel.Functions.SPG(A576, "SP_VOLUME_AVG_WEEKLY_TO_SHARES_OUT", , "3M")</f>
        <v>2.6290431969278525</v>
      </c>
      <c r="E576" s="5">
        <f>_xll.SNL.Clients.Office.Excel.Functions.SPG(A576, "SP_VOLUME_AVG_DAILY_TO_1YR_AVG_DAILY", , "1M")</f>
        <v>85.69</v>
      </c>
      <c r="F576" s="5">
        <f>_xll.SNL.Clients.Office.Excel.Functions.SPG(A576, "SP_VOLUME_AVG_DAILY_TO_1YR_AVG_DAILY", , "3M")</f>
        <v>86.98</v>
      </c>
      <c r="G576" s="9" t="str">
        <f>_xll.SNL.Clients.Office.Excel.Functions.SPG(A576, "IQ_SECTOR")</f>
        <v>Financials</v>
      </c>
      <c r="H576" s="9" t="str">
        <f>_xll.SNL.Clients.Office.Excel.Functions.SPG(A576, "IQ_INDUSTRY_GROUP")</f>
        <v>Financial Services</v>
      </c>
      <c r="I576" s="9" t="str">
        <f>_xll.SNL.Clients.Office.Excel.Functions.SPG(A576, "IQ_INDUSTRY")</f>
        <v>Capital Markets</v>
      </c>
      <c r="J576" s="9" t="str">
        <f>_xll.SNL.Clients.Office.Excel.Functions.SPG(A576, "IQ_PRIMARY_INDUSTRY")</f>
        <v>Asset Management and Custody Banks</v>
      </c>
      <c r="K576" s="9" t="str">
        <f>_xll.SNL.Clients.Office.Excel.Functions.SPG(A576, "NAICS_CODE", "Primary")</f>
        <v>525910 - Open-End Investment Funds</v>
      </c>
      <c r="L576" s="9" t="str">
        <f>_xll.SNL.Clients.Office.Excel.Functions.SPG(A576, "SP_TOPICTAG")</f>
        <v/>
      </c>
      <c r="M576" s="5">
        <f>_xll.SNL.Clients.Office.Excel.Functions.SPG(A576, "SP_PCT_SHARES_OWNED_ALL_INSTITUTIONS")</f>
        <v>82.98</v>
      </c>
      <c r="N576" s="9" t="str">
        <f>_xll.SNL.Clients.Office.Excel.Functions.SPG(A576, "RD_CREDIT_RATING_GLOBAL", "Issuer Credit Rating", "Local Currency LT|0")</f>
        <v>BB+</v>
      </c>
      <c r="O576" s="9" t="str">
        <f>_xll.SNL.Clients.Office.Excel.Functions.SPG(A576, "RD_CWOL_GLOBAL", "Issuer Credit Rating", "Local Currency LT|0")</f>
        <v>Stable</v>
      </c>
      <c r="P576" s="9" t="str">
        <f>_xll.SNL.Clients.Office.Excel.Functions.SPG(A576, "RD_RATING_ACTION_GLOBAL", "Issuer Credit Rating", "Local Currency LT|0")</f>
        <v>Upgrade | CreditWatch/Outlook (09/08/2021)</v>
      </c>
      <c r="Q576" s="10">
        <f>_xll.SNL.Clients.Office.Excel.Functions.SPG(A576, "RD_LAST_REVIEW_DATE_GLOBAL", "Issuer Credit Rating", "Local Currency LT")</f>
        <v>45685</v>
      </c>
      <c r="R576" s="10">
        <f>_xll.SNL.Clients.Office.Excel.Functions.SPG(A576, "RD_CREDIT_RATING_DATE_GLOBAL", "Issuer Credit Rating", "Local Currency LT|0")</f>
        <v>44447</v>
      </c>
      <c r="S576" s="10">
        <f>_xll.SNL.Clients.Office.Excel.Functions.SPG(A576, "RD_CREDIT_WATCH_OUTLOOK_DATE_GLOBAL", "Issuer Credit Rating", "Local Currency LT|0")</f>
        <v>44447</v>
      </c>
    </row>
    <row r="577" spans="1:19">
      <c r="A577" s="12" t="s">
        <v>1610</v>
      </c>
      <c r="B577" t="str">
        <f>_xll.SNL.Clients.Office.Excel.Functions.SPG(A577,"SP_IPO_DATE")</f>
        <v/>
      </c>
      <c r="C577" s="5">
        <f>_xll.SNL.Clients.Office.Excel.Functions.SPG(A577, "SP_VOLUME_AVG_WEEKLY_TO_SHARES_OUT", , "1M")</f>
        <v>7.4964593644651956</v>
      </c>
      <c r="D577" s="5">
        <f>_xll.SNL.Clients.Office.Excel.Functions.SPG(A577, "SP_VOLUME_AVG_WEEKLY_TO_SHARES_OUT", , "3M")</f>
        <v>9.4482723864603546</v>
      </c>
      <c r="E577" s="5">
        <f>_xll.SNL.Clients.Office.Excel.Functions.SPG(A577, "SP_VOLUME_AVG_DAILY_TO_1YR_AVG_DAILY", , "1M")</f>
        <v>122.95</v>
      </c>
      <c r="F577" s="5">
        <f>_xll.SNL.Clients.Office.Excel.Functions.SPG(A577, "SP_VOLUME_AVG_DAILY_TO_1YR_AVG_DAILY", , "3M")</f>
        <v>154.96</v>
      </c>
      <c r="G577" s="9" t="str">
        <f>_xll.SNL.Clients.Office.Excel.Functions.SPG(A577, "IQ_SECTOR")</f>
        <v>Information Technology</v>
      </c>
      <c r="H577" s="9" t="str">
        <f>_xll.SNL.Clients.Office.Excel.Functions.SPG(A577, "IQ_INDUSTRY_GROUP")</f>
        <v>Technology Hardware and Equipment</v>
      </c>
      <c r="I577" s="9" t="str">
        <f>_xll.SNL.Clients.Office.Excel.Functions.SPG(A577, "IQ_INDUSTRY")</f>
        <v>Electronic Equipment, Instruments and Components</v>
      </c>
      <c r="J577" s="9" t="str">
        <f>_xll.SNL.Clients.Office.Excel.Functions.SPG(A577, "IQ_PRIMARY_INDUSTRY")</f>
        <v>Electronic Components</v>
      </c>
      <c r="K577" s="9" t="str">
        <f>_xll.SNL.Clients.Office.Excel.Functions.SPG(A577, "NAICS_CODE", "Primary")</f>
        <v>33441 - Semiconductor and Other Electronic Component Manufacturing</v>
      </c>
      <c r="L577" s="9" t="str">
        <f>_xll.SNL.Clients.Office.Excel.Functions.SPG(A577, "SP_TOPICTAG")</f>
        <v>Data Integration; Sensors; Smart Energy; Data Center Technology</v>
      </c>
      <c r="M577" s="5">
        <f>_xll.SNL.Clients.Office.Excel.Functions.SPG(A577, "SP_PCT_SHARES_OWNED_ALL_INSTITUTIONS")</f>
        <v>93.83</v>
      </c>
      <c r="N577" s="9" t="str">
        <f>_xll.SNL.Clients.Office.Excel.Functions.SPG(A577, "RD_CREDIT_RATING_GLOBAL", "Issuer Credit Rating", "Local Currency LT|0")</f>
        <v>BB+</v>
      </c>
      <c r="O577" s="9" t="str">
        <f>_xll.SNL.Clients.Office.Excel.Functions.SPG(A577, "RD_CWOL_GLOBAL", "Issuer Credit Rating", "Local Currency LT|0")</f>
        <v>Negative</v>
      </c>
      <c r="P577" s="9" t="str">
        <f>_xll.SNL.Clients.Office.Excel.Functions.SPG(A577, "RD_RATING_ACTION_GLOBAL", "Issuer Credit Rating", "Local Currency LT|0")</f>
        <v>CreditWatch/Outlook (01/30/2025)</v>
      </c>
      <c r="Q577" s="10">
        <f>_xll.SNL.Clients.Office.Excel.Functions.SPG(A577, "RD_LAST_REVIEW_DATE_GLOBAL", "Issuer Credit Rating", "Local Currency LT")</f>
        <v>45687</v>
      </c>
      <c r="R577" s="10">
        <f>_xll.SNL.Clients.Office.Excel.Functions.SPG(A577, "RD_CREDIT_RATING_DATE_GLOBAL", "Issuer Credit Rating", "Local Currency LT|0")</f>
        <v>40722</v>
      </c>
      <c r="S577" s="10">
        <f>_xll.SNL.Clients.Office.Excel.Functions.SPG(A577, "RD_CREDIT_WATCH_OUTLOOK_DATE_GLOBAL", "Issuer Credit Rating", "Local Currency LT|0")</f>
        <v>45687</v>
      </c>
    </row>
    <row r="578" spans="1:19">
      <c r="A578" s="12" t="s">
        <v>1611</v>
      </c>
      <c r="B578" s="10">
        <f>_xll.SNL.Clients.Office.Excel.Functions.SPG(A578,"SP_IPO_DATE")</f>
        <v>40891</v>
      </c>
      <c r="C578" s="5">
        <f>_xll.SNL.Clients.Office.Excel.Functions.SPG(A578, "SP_VOLUME_AVG_WEEKLY_TO_SHARES_OUT", , "1M")</f>
        <v>10.465603569118493</v>
      </c>
      <c r="D578" s="5">
        <f>_xll.SNL.Clients.Office.Excel.Functions.SPG(A578, "SP_VOLUME_AVG_WEEKLY_TO_SHARES_OUT", , "3M")</f>
        <v>10.505466060559387</v>
      </c>
      <c r="E578" s="5">
        <f>_xll.SNL.Clients.Office.Excel.Functions.SPG(A578, "SP_VOLUME_AVG_DAILY_TO_1YR_AVG_DAILY", , "1M")</f>
        <v>84.22</v>
      </c>
      <c r="F578" s="5">
        <f>_xll.SNL.Clients.Office.Excel.Functions.SPG(A578, "SP_VOLUME_AVG_DAILY_TO_1YR_AVG_DAILY", , "3M")</f>
        <v>84.54</v>
      </c>
      <c r="G578" s="9" t="str">
        <f>_xll.SNL.Clients.Office.Excel.Functions.SPG(A578, "IQ_SECTOR")</f>
        <v>Energy</v>
      </c>
      <c r="H578" s="9" t="str">
        <f>_xll.SNL.Clients.Office.Excel.Functions.SPG(A578, "IQ_INDUSTRY_GROUP")</f>
        <v>Energy</v>
      </c>
      <c r="I578" s="9" t="str">
        <f>_xll.SNL.Clients.Office.Excel.Functions.SPG(A578, "IQ_INDUSTRY")</f>
        <v>Oil, Gas and Consumable Fuels</v>
      </c>
      <c r="J578" s="9" t="str">
        <f>_xll.SNL.Clients.Office.Excel.Functions.SPG(A578, "IQ_PRIMARY_INDUSTRY")</f>
        <v>Oil and Gas Exploration and Production</v>
      </c>
      <c r="K578" s="9" t="str">
        <f>_xll.SNL.Clients.Office.Excel.Functions.SPG(A578, "NAICS_CODE", "Primary")</f>
        <v>2111 - Oil and Gas Extraction</v>
      </c>
      <c r="L578" s="9" t="str">
        <f>_xll.SNL.Clients.Office.Excel.Functions.SPG(A578, "SP_TOPICTAG")</f>
        <v/>
      </c>
      <c r="M578" s="5">
        <f>_xll.SNL.Clients.Office.Excel.Functions.SPG(A578, "SP_PCT_SHARES_OWNED_ALL_INSTITUTIONS")</f>
        <v>79.150000000000006</v>
      </c>
      <c r="N578" s="9" t="str">
        <f>_xll.SNL.Clients.Office.Excel.Functions.SPG(A578, "RD_CREDIT_RATING_GLOBAL", "Issuer Credit Rating", "Local Currency LT|0")</f>
        <v>B</v>
      </c>
      <c r="O578" s="9" t="str">
        <f>_xll.SNL.Clients.Office.Excel.Functions.SPG(A578, "RD_CWOL_GLOBAL", "Issuer Credit Rating", "Local Currency LT|0")</f>
        <v>Positive</v>
      </c>
      <c r="P578" s="9" t="str">
        <f>_xll.SNL.Clients.Office.Excel.Functions.SPG(A578, "RD_RATING_ACTION_GLOBAL", "Issuer Credit Rating", "Local Currency LT|0")</f>
        <v>CreditWatch/Outlook (11/21/2023)</v>
      </c>
      <c r="Q578" s="10">
        <f>_xll.SNL.Clients.Office.Excel.Functions.SPG(A578, "RD_LAST_REVIEW_DATE_GLOBAL", "Issuer Credit Rating", "Local Currency LT")</f>
        <v>45436</v>
      </c>
      <c r="R578" s="10">
        <f>_xll.SNL.Clients.Office.Excel.Functions.SPG(A578, "RD_CREDIT_RATING_DATE_GLOBAL", "Issuer Credit Rating", "Local Currency LT|0")</f>
        <v>44831</v>
      </c>
      <c r="S578" s="10">
        <f>_xll.SNL.Clients.Office.Excel.Functions.SPG(A578, "RD_CREDIT_WATCH_OUTLOOK_DATE_GLOBAL", "Issuer Credit Rating", "Local Currency LT|0")</f>
        <v>45251</v>
      </c>
    </row>
    <row r="579" spans="1:19">
      <c r="A579" s="12" t="s">
        <v>1612</v>
      </c>
      <c r="B579" t="str">
        <f>_xll.SNL.Clients.Office.Excel.Functions.SPG(A579,"SP_IPO_DATE")</f>
        <v/>
      </c>
      <c r="C579" s="5">
        <f>_xll.SNL.Clients.Office.Excel.Functions.SPG(A579, "SP_VOLUME_AVG_WEEKLY_TO_SHARES_OUT", , "1M")</f>
        <v>12.80814922555008</v>
      </c>
      <c r="D579" s="5">
        <f>_xll.SNL.Clients.Office.Excel.Functions.SPG(A579, "SP_VOLUME_AVG_WEEKLY_TO_SHARES_OUT", , "3M")</f>
        <v>8.0366393796082587</v>
      </c>
      <c r="E579" s="5">
        <f>_xll.SNL.Clients.Office.Excel.Functions.SPG(A579, "SP_VOLUME_AVG_DAILY_TO_1YR_AVG_DAILY", , "1M")</f>
        <v>180.55</v>
      </c>
      <c r="F579" s="5">
        <f>_xll.SNL.Clients.Office.Excel.Functions.SPG(A579, "SP_VOLUME_AVG_DAILY_TO_1YR_AVG_DAILY", , "3M")</f>
        <v>113.29</v>
      </c>
      <c r="G579" s="9" t="str">
        <f>_xll.SNL.Clients.Office.Excel.Functions.SPG(A579, "IQ_SECTOR")</f>
        <v>Industrials</v>
      </c>
      <c r="H579" s="9" t="str">
        <f>_xll.SNL.Clients.Office.Excel.Functions.SPG(A579, "IQ_INDUSTRY_GROUP")</f>
        <v>Capital Goods</v>
      </c>
      <c r="I579" s="9" t="str">
        <f>_xll.SNL.Clients.Office.Excel.Functions.SPG(A579, "IQ_INDUSTRY")</f>
        <v>Machinery</v>
      </c>
      <c r="J579" s="9" t="str">
        <f>_xll.SNL.Clients.Office.Excel.Functions.SPG(A579, "IQ_PRIMARY_INDUSTRY")</f>
        <v>Construction Machinery and Heavy Transportation Equipment</v>
      </c>
      <c r="K579" s="9" t="str">
        <f>_xll.SNL.Clients.Office.Excel.Functions.SPG(A579, "NAICS_CODE", "Primary")</f>
        <v>336212 - Truck Trailer Manufacturing</v>
      </c>
      <c r="L579" s="9" t="str">
        <f>_xll.SNL.Clients.Office.Excel.Functions.SPG(A579, "SP_TOPICTAG")</f>
        <v>Fleet Management; Freight Service; Industrial Automation; Last Mile Transportation</v>
      </c>
      <c r="M579" s="5">
        <f>_xll.SNL.Clients.Office.Excel.Functions.SPG(A579, "SP_PCT_SHARES_OWNED_ALL_INSTITUTIONS")</f>
        <v>109.96</v>
      </c>
      <c r="N579" s="9" t="str">
        <f>_xll.SNL.Clients.Office.Excel.Functions.SPG(A579, "RD_CREDIT_RATING_GLOBAL", "Issuer Credit Rating", "Local Currency LT|0")</f>
        <v>BB-</v>
      </c>
      <c r="O579" s="9" t="str">
        <f>_xll.SNL.Clients.Office.Excel.Functions.SPG(A579, "RD_CWOL_GLOBAL", "Issuer Credit Rating", "Local Currency LT|0")</f>
        <v>Negative</v>
      </c>
      <c r="P579" s="9" t="str">
        <f>_xll.SNL.Clients.Office.Excel.Functions.SPG(A579, "RD_RATING_ACTION_GLOBAL", "Issuer Credit Rating", "Local Currency LT|0")</f>
        <v>CreditWatch/Outlook (11/04/2024)</v>
      </c>
      <c r="Q579" s="10">
        <f>_xll.SNL.Clients.Office.Excel.Functions.SPG(A579, "RD_LAST_REVIEW_DATE_GLOBAL", "Issuer Credit Rating", "Local Currency LT")</f>
        <v>45600</v>
      </c>
      <c r="R579" s="10">
        <f>_xll.SNL.Clients.Office.Excel.Functions.SPG(A579, "RD_CREDIT_RATING_DATE_GLOBAL", "Issuer Credit Rating", "Local Currency LT|0")</f>
        <v>45198</v>
      </c>
      <c r="S579" s="10">
        <f>_xll.SNL.Clients.Office.Excel.Functions.SPG(A579, "RD_CREDIT_WATCH_OUTLOOK_DATE_GLOBAL", "Issuer Credit Rating", "Local Currency LT|0")</f>
        <v>45600</v>
      </c>
    </row>
    <row r="580" spans="1:19">
      <c r="A580" s="12" t="s">
        <v>1613</v>
      </c>
      <c r="B580" s="10">
        <f>_xll.SNL.Clients.Office.Excel.Functions.SPG(A580,"SP_IPO_DATE")</f>
        <v>30272</v>
      </c>
      <c r="C580" s="5">
        <f>_xll.SNL.Clients.Office.Excel.Functions.SPG(A580, "SP_VOLUME_AVG_WEEKLY_TO_SHARES_OUT", , "1M")</f>
        <v>3.5592290106980098</v>
      </c>
      <c r="D580" s="5">
        <f>_xll.SNL.Clients.Office.Excel.Functions.SPG(A580, "SP_VOLUME_AVG_WEEKLY_TO_SHARES_OUT", , "3M")</f>
        <v>2.8758455702932539</v>
      </c>
      <c r="E580" s="5">
        <f>_xll.SNL.Clients.Office.Excel.Functions.SPG(A580, "SP_VOLUME_AVG_DAILY_TO_1YR_AVG_DAILY", , "1M")</f>
        <v>123.79</v>
      </c>
      <c r="F580" s="5">
        <f>_xll.SNL.Clients.Office.Excel.Functions.SPG(A580, "SP_VOLUME_AVG_DAILY_TO_1YR_AVG_DAILY", , "3M")</f>
        <v>100.02</v>
      </c>
      <c r="G580" s="9" t="str">
        <f>_xll.SNL.Clients.Office.Excel.Functions.SPG(A580, "IQ_SECTOR")</f>
        <v>Financials</v>
      </c>
      <c r="H580" s="9" t="str">
        <f>_xll.SNL.Clients.Office.Excel.Functions.SPG(A580, "IQ_INDUSTRY_GROUP")</f>
        <v>Banks</v>
      </c>
      <c r="I580" s="9" t="str">
        <f>_xll.SNL.Clients.Office.Excel.Functions.SPG(A580, "IQ_INDUSTRY")</f>
        <v>Banks</v>
      </c>
      <c r="J580" s="9" t="str">
        <f>_xll.SNL.Clients.Office.Excel.Functions.SPG(A580, "IQ_PRIMARY_INDUSTRY")</f>
        <v>Regional Banks</v>
      </c>
      <c r="K580" s="9" t="str">
        <f>_xll.SNL.Clients.Office.Excel.Functions.SPG(A580, "NAICS_CODE", "Primary")</f>
        <v>522110 - Commercial Banking</v>
      </c>
      <c r="L580" s="9" t="str">
        <f>_xll.SNL.Clients.Office.Excel.Functions.SPG(A580, "SP_TOPICTAG")</f>
        <v>Consumer Lending</v>
      </c>
      <c r="M580" s="5">
        <f>_xll.SNL.Clients.Office.Excel.Functions.SPG(A580, "SP_PCT_SHARES_OWNED_ALL_INSTITUTIONS")</f>
        <v>81.11</v>
      </c>
      <c r="N580" s="9" t="str">
        <f>_xll.SNL.Clients.Office.Excel.Functions.SPG(A580, "RD_CREDIT_RATING_GLOBAL", "Issuer Credit Rating", "Local Currency LT|0")</f>
        <v/>
      </c>
      <c r="O580" s="9" t="str">
        <f>_xll.SNL.Clients.Office.Excel.Functions.SPG(A580, "RD_CWOL_GLOBAL", "Issuer Credit Rating", "Local Currency LT|0")</f>
        <v/>
      </c>
      <c r="P580" s="9" t="str">
        <f>_xll.SNL.Clients.Office.Excel.Functions.SPG(A580, "RD_RATING_ACTION_GLOBAL", "Issuer Credit Rating", "Local Currency LT|0")</f>
        <v/>
      </c>
      <c r="Q580" s="10" t="str">
        <f>_xll.SNL.Clients.Office.Excel.Functions.SPG(A580, "RD_LAST_REVIEW_DATE_GLOBAL", "Issuer Credit Rating", "Local Currency LT")</f>
        <v/>
      </c>
      <c r="R580" s="10" t="str">
        <f>_xll.SNL.Clients.Office.Excel.Functions.SPG(A580, "RD_CREDIT_RATING_DATE_GLOBAL", "Issuer Credit Rating", "Local Currency LT|0")</f>
        <v/>
      </c>
      <c r="S580" s="10" t="str">
        <f>_xll.SNL.Clients.Office.Excel.Functions.SPG(A580, "RD_CREDIT_WATCH_OUTLOOK_DATE_GLOBAL", "Issuer Credit Rating", "Local Currency LT|0")</f>
        <v/>
      </c>
    </row>
    <row r="581" spans="1:19">
      <c r="A581" s="12" t="s">
        <v>1614</v>
      </c>
      <c r="B581" s="10">
        <f>_xll.SNL.Clients.Office.Excel.Functions.SPG(A581,"SP_IPO_DATE")</f>
        <v>40526</v>
      </c>
      <c r="C581" s="5">
        <f>_xll.SNL.Clients.Office.Excel.Functions.SPG(A581, "SP_VOLUME_AVG_WEEKLY_TO_SHARES_OUT", , "1M")</f>
        <v>2.7353737066221644</v>
      </c>
      <c r="D581" s="5">
        <f>_xll.SNL.Clients.Office.Excel.Functions.SPG(A581, "SP_VOLUME_AVG_WEEKLY_TO_SHARES_OUT", , "3M")</f>
        <v>2.387441165195697</v>
      </c>
      <c r="E581" s="5">
        <f>_xll.SNL.Clients.Office.Excel.Functions.SPG(A581, "SP_VOLUME_AVG_DAILY_TO_1YR_AVG_DAILY", , "1M")</f>
        <v>96</v>
      </c>
      <c r="F581" s="5">
        <f>_xll.SNL.Clients.Office.Excel.Functions.SPG(A581, "SP_VOLUME_AVG_DAILY_TO_1YR_AVG_DAILY", , "3M")</f>
        <v>83.79</v>
      </c>
      <c r="G581" s="9" t="str">
        <f>_xll.SNL.Clients.Office.Excel.Functions.SPG(A581, "IQ_SECTOR")</f>
        <v>Financials</v>
      </c>
      <c r="H581" s="9" t="str">
        <f>_xll.SNL.Clients.Office.Excel.Functions.SPG(A581, "IQ_INDUSTRY_GROUP")</f>
        <v>Financial Services</v>
      </c>
      <c r="I581" s="9" t="str">
        <f>_xll.SNL.Clients.Office.Excel.Functions.SPG(A581, "IQ_INDUSTRY")</f>
        <v>Financial Services</v>
      </c>
      <c r="J581" s="9" t="str">
        <f>_xll.SNL.Clients.Office.Excel.Functions.SPG(A581, "IQ_PRIMARY_INDUSTRY")</f>
        <v>Commercial and Residential Mortgage Finance</v>
      </c>
      <c r="K581" s="9" t="str">
        <f>_xll.SNL.Clients.Office.Excel.Functions.SPG(A581, "NAICS_CODE", "Primary")</f>
        <v>522292 - Real Estate Credit</v>
      </c>
      <c r="L581" s="9" t="str">
        <f>_xll.SNL.Clients.Office.Excel.Functions.SPG(A581, "SP_TOPICTAG")</f>
        <v>Consumer Lending; Micro Lending; Digital Brokerage</v>
      </c>
      <c r="M581" s="5">
        <f>_xll.SNL.Clients.Office.Excel.Functions.SPG(A581, "SP_PCT_SHARES_OWNED_ALL_INSTITUTIONS")</f>
        <v>83.99</v>
      </c>
      <c r="N581" s="9" t="str">
        <f>_xll.SNL.Clients.Office.Excel.Functions.SPG(A581, "RD_CREDIT_RATING_GLOBAL", "Issuer Credit Rating", "Local Currency LT|0")</f>
        <v>BB</v>
      </c>
      <c r="O581" s="9" t="str">
        <f>_xll.SNL.Clients.Office.Excel.Functions.SPG(A581, "RD_CWOL_GLOBAL", "Issuer Credit Rating", "Local Currency LT|0")</f>
        <v>Stable</v>
      </c>
      <c r="P581" s="9" t="str">
        <f>_xll.SNL.Clients.Office.Excel.Functions.SPG(A581, "RD_RATING_ACTION_GLOBAL", "Issuer Credit Rating", "Local Currency LT|0")</f>
        <v>Upgrade | CreditWatch/Outlook (08/06/2018)</v>
      </c>
      <c r="Q581" s="10">
        <f>_xll.SNL.Clients.Office.Excel.Functions.SPG(A581, "RD_LAST_REVIEW_DATE_GLOBAL", "Issuer Credit Rating", "Local Currency LT")</f>
        <v>45518</v>
      </c>
      <c r="R581" s="10">
        <f>_xll.SNL.Clients.Office.Excel.Functions.SPG(A581, "RD_CREDIT_RATING_DATE_GLOBAL", "Issuer Credit Rating", "Local Currency LT|0")</f>
        <v>43318</v>
      </c>
      <c r="S581" s="10">
        <f>_xll.SNL.Clients.Office.Excel.Functions.SPG(A581, "RD_CREDIT_WATCH_OUTLOOK_DATE_GLOBAL", "Issuer Credit Rating", "Local Currency LT|0")</f>
        <v>43318</v>
      </c>
    </row>
    <row r="582" spans="1:19">
      <c r="A582" s="12" t="s">
        <v>1615</v>
      </c>
      <c r="B582" s="10">
        <f>_xll.SNL.Clients.Office.Excel.Functions.SPG(A582,"SP_IPO_DATE")</f>
        <v>42837</v>
      </c>
      <c r="C582" s="5">
        <f>_xll.SNL.Clients.Office.Excel.Functions.SPG(A582, "SP_VOLUME_AVG_WEEKLY_TO_SHARES_OUT", , "1M")</f>
        <v>6.2550319357647099</v>
      </c>
      <c r="D582" s="5">
        <f>_xll.SNL.Clients.Office.Excel.Functions.SPG(A582, "SP_VOLUME_AVG_WEEKLY_TO_SHARES_OUT", , "3M")</f>
        <v>6.2156604320208242</v>
      </c>
      <c r="E582" s="5">
        <f>_xll.SNL.Clients.Office.Excel.Functions.SPG(A582, "SP_VOLUME_AVG_DAILY_TO_1YR_AVG_DAILY", , "1M")</f>
        <v>86.74</v>
      </c>
      <c r="F582" s="5">
        <f>_xll.SNL.Clients.Office.Excel.Functions.SPG(A582, "SP_VOLUME_AVG_DAILY_TO_1YR_AVG_DAILY", , "3M")</f>
        <v>86.19</v>
      </c>
      <c r="G582" s="9" t="str">
        <f>_xll.SNL.Clients.Office.Excel.Functions.SPG(A582, "IQ_SECTOR")</f>
        <v>Materials</v>
      </c>
      <c r="H582" s="9" t="str">
        <f>_xll.SNL.Clients.Office.Excel.Functions.SPG(A582, "IQ_INDUSTRY_GROUP")</f>
        <v>Materials</v>
      </c>
      <c r="I582" s="9" t="str">
        <f>_xll.SNL.Clients.Office.Excel.Functions.SPG(A582, "IQ_INDUSTRY")</f>
        <v>Metals and Mining</v>
      </c>
      <c r="J582" s="9" t="str">
        <f>_xll.SNL.Clients.Office.Excel.Functions.SPG(A582, "IQ_PRIMARY_INDUSTRY")</f>
        <v>Steel</v>
      </c>
      <c r="K582" s="9" t="str">
        <f>_xll.SNL.Clients.Office.Excel.Functions.SPG(A582, "NAICS_CODE", "Primary")</f>
        <v>21211 - Coal Mining</v>
      </c>
      <c r="L582" s="9" t="str">
        <f>_xll.SNL.Clients.Office.Excel.Functions.SPG(A582, "SP_TOPICTAG")</f>
        <v>Environmental Engineering; CleanTech</v>
      </c>
      <c r="M582" s="5">
        <f>_xll.SNL.Clients.Office.Excel.Functions.SPG(A582, "SP_PCT_SHARES_OWNED_ALL_INSTITUTIONS")</f>
        <v>101.4</v>
      </c>
      <c r="N582" s="9" t="str">
        <f>_xll.SNL.Clients.Office.Excel.Functions.SPG(A582, "RD_CREDIT_RATING_GLOBAL", "Issuer Credit Rating", "Local Currency LT|0")</f>
        <v>BB-</v>
      </c>
      <c r="O582" s="9" t="str">
        <f>_xll.SNL.Clients.Office.Excel.Functions.SPG(A582, "RD_CWOL_GLOBAL", "Issuer Credit Rating", "Local Currency LT|0")</f>
        <v>Stable</v>
      </c>
      <c r="P582" s="9" t="str">
        <f>_xll.SNL.Clients.Office.Excel.Functions.SPG(A582, "RD_RATING_ACTION_GLOBAL", "Issuer Credit Rating", "Local Currency LT|0")</f>
        <v>Upgrade | CreditWatch/Outlook (07/30/2024)</v>
      </c>
      <c r="Q582" s="10">
        <f>_xll.SNL.Clients.Office.Excel.Functions.SPG(A582, "RD_LAST_REVIEW_DATE_GLOBAL", "Issuer Credit Rating", "Local Currency LT")</f>
        <v>45503</v>
      </c>
      <c r="R582" s="10">
        <f>_xll.SNL.Clients.Office.Excel.Functions.SPG(A582, "RD_CREDIT_RATING_DATE_GLOBAL", "Issuer Credit Rating", "Local Currency LT|0")</f>
        <v>45503</v>
      </c>
      <c r="S582" s="10">
        <f>_xll.SNL.Clients.Office.Excel.Functions.SPG(A582, "RD_CREDIT_WATCH_OUTLOOK_DATE_GLOBAL", "Issuer Credit Rating", "Local Currency LT|0")</f>
        <v>45503</v>
      </c>
    </row>
    <row r="583" spans="1:19">
      <c r="A583" s="12" t="s">
        <v>1616</v>
      </c>
      <c r="B583" t="str">
        <f>_xll.SNL.Clients.Office.Excel.Functions.SPG(A583,"SP_IPO_DATE")</f>
        <v/>
      </c>
      <c r="C583" s="5">
        <f>_xll.SNL.Clients.Office.Excel.Functions.SPG(A583, "SP_VOLUME_AVG_WEEKLY_TO_SHARES_OUT", , "1M")</f>
        <v>4.0582007406526008</v>
      </c>
      <c r="D583" s="5">
        <f>_xll.SNL.Clients.Office.Excel.Functions.SPG(A583, "SP_VOLUME_AVG_WEEKLY_TO_SHARES_OUT", , "3M")</f>
        <v>3.5976168307199394</v>
      </c>
      <c r="E583" s="5">
        <f>_xll.SNL.Clients.Office.Excel.Functions.SPG(A583, "SP_VOLUME_AVG_DAILY_TO_1YR_AVG_DAILY", , "1M")</f>
        <v>110.98</v>
      </c>
      <c r="F583" s="5">
        <f>_xll.SNL.Clients.Office.Excel.Functions.SPG(A583, "SP_VOLUME_AVG_DAILY_TO_1YR_AVG_DAILY", , "3M")</f>
        <v>98.38</v>
      </c>
      <c r="G583" s="9" t="str">
        <f>_xll.SNL.Clients.Office.Excel.Functions.SPG(A583, "IQ_SECTOR")</f>
        <v>Consumer Staples</v>
      </c>
      <c r="H583" s="9" t="str">
        <f>_xll.SNL.Clients.Office.Excel.Functions.SPG(A583, "IQ_INDUSTRY_GROUP")</f>
        <v>Household and Personal Products</v>
      </c>
      <c r="I583" s="9" t="str">
        <f>_xll.SNL.Clients.Office.Excel.Functions.SPG(A583, "IQ_INDUSTRY")</f>
        <v>Household Products</v>
      </c>
      <c r="J583" s="9" t="str">
        <f>_xll.SNL.Clients.Office.Excel.Functions.SPG(A583, "IQ_PRIMARY_INDUSTRY")</f>
        <v>Household Products</v>
      </c>
      <c r="K583" s="9" t="str">
        <f>_xll.SNL.Clients.Office.Excel.Functions.SPG(A583, "NAICS_CODE", "Primary")</f>
        <v>325611 - Soap and Other Detergent Manufacturing</v>
      </c>
      <c r="L583" s="9" t="str">
        <f>_xll.SNL.Clients.Office.Excel.Functions.SPG(A583, "SP_TOPICTAG")</f>
        <v>Home Improvement</v>
      </c>
      <c r="M583" s="5">
        <f>_xll.SNL.Clients.Office.Excel.Functions.SPG(A583, "SP_PCT_SHARES_OWNED_ALL_INSTITUTIONS")</f>
        <v>91.38</v>
      </c>
      <c r="N583" s="9" t="str">
        <f>_xll.SNL.Clients.Office.Excel.Functions.SPG(A583, "RD_CREDIT_RATING_GLOBAL", "Issuer Credit Rating", "Local Currency LT|0")</f>
        <v/>
      </c>
      <c r="O583" s="9" t="str">
        <f>_xll.SNL.Clients.Office.Excel.Functions.SPG(A583, "RD_CWOL_GLOBAL", "Issuer Credit Rating", "Local Currency LT|0")</f>
        <v/>
      </c>
      <c r="P583" s="9" t="str">
        <f>_xll.SNL.Clients.Office.Excel.Functions.SPG(A583, "RD_RATING_ACTION_GLOBAL", "Issuer Credit Rating", "Local Currency LT|0")</f>
        <v/>
      </c>
      <c r="Q583" s="10" t="str">
        <f>_xll.SNL.Clients.Office.Excel.Functions.SPG(A583, "RD_LAST_REVIEW_DATE_GLOBAL", "Issuer Credit Rating", "Local Currency LT")</f>
        <v/>
      </c>
      <c r="R583" s="10" t="str">
        <f>_xll.SNL.Clients.Office.Excel.Functions.SPG(A583, "RD_CREDIT_RATING_DATE_GLOBAL", "Issuer Credit Rating", "Local Currency LT|0")</f>
        <v/>
      </c>
      <c r="S583" s="10" t="str">
        <f>_xll.SNL.Clients.Office.Excel.Functions.SPG(A583, "RD_CREDIT_WATCH_OUTLOOK_DATE_GLOBAL", "Issuer Credit Rating", "Local Currency LT|0")</f>
        <v/>
      </c>
    </row>
    <row r="584" spans="1:19">
      <c r="A584" s="12" t="s">
        <v>1617</v>
      </c>
      <c r="B584" t="str">
        <f>_xll.SNL.Clients.Office.Excel.Functions.SPG(A584,"SP_IPO_DATE")</f>
        <v/>
      </c>
      <c r="C584" s="5">
        <f>_xll.SNL.Clients.Office.Excel.Functions.SPG(A584, "SP_VOLUME_AVG_WEEKLY_TO_SHARES_OUT", , "1M")</f>
        <v>6.5199634885111948</v>
      </c>
      <c r="D584" s="5">
        <f>_xll.SNL.Clients.Office.Excel.Functions.SPG(A584, "SP_VOLUME_AVG_WEEKLY_TO_SHARES_OUT", , "3M")</f>
        <v>5.302535614095417</v>
      </c>
      <c r="E584" s="5">
        <f>_xll.SNL.Clients.Office.Excel.Functions.SPG(A584, "SP_VOLUME_AVG_DAILY_TO_1YR_AVG_DAILY", , "1M")</f>
        <v>106.56</v>
      </c>
      <c r="F584" s="5">
        <f>_xll.SNL.Clients.Office.Excel.Functions.SPG(A584, "SP_VOLUME_AVG_DAILY_TO_1YR_AVG_DAILY", , "3M")</f>
        <v>86.66</v>
      </c>
      <c r="G584" s="9" t="str">
        <f>_xll.SNL.Clients.Office.Excel.Functions.SPG(A584, "IQ_SECTOR")</f>
        <v>Industrials</v>
      </c>
      <c r="H584" s="9" t="str">
        <f>_xll.SNL.Clients.Office.Excel.Functions.SPG(A584, "IQ_INDUSTRY_GROUP")</f>
        <v>Transportation</v>
      </c>
      <c r="I584" s="9" t="str">
        <f>_xll.SNL.Clients.Office.Excel.Functions.SPG(A584, "IQ_INDUSTRY")</f>
        <v>Ground Transportation</v>
      </c>
      <c r="J584" s="9" t="str">
        <f>_xll.SNL.Clients.Office.Excel.Functions.SPG(A584, "IQ_PRIMARY_INDUSTRY")</f>
        <v>Cargo Ground Transportation</v>
      </c>
      <c r="K584" s="9" t="str">
        <f>_xll.SNL.Clients.Office.Excel.Functions.SPG(A584, "NAICS_CODE", "Primary")</f>
        <v>484121 - General Freight Trucking, Long-Distance, Truckload</v>
      </c>
      <c r="L584" s="9" t="str">
        <f>_xll.SNL.Clients.Office.Excel.Functions.SPG(A584, "SP_TOPICTAG")</f>
        <v>Fleet Management; Freight Service; Last Mile Transportation</v>
      </c>
      <c r="M584" s="5">
        <f>_xll.SNL.Clients.Office.Excel.Functions.SPG(A584, "SP_PCT_SHARES_OWNED_ALL_INSTITUTIONS")</f>
        <v>95.89</v>
      </c>
      <c r="N584" s="9" t="str">
        <f>_xll.SNL.Clients.Office.Excel.Functions.SPG(A584, "RD_CREDIT_RATING_GLOBAL", "Issuer Credit Rating", "Local Currency LT|0")</f>
        <v/>
      </c>
      <c r="O584" s="9" t="str">
        <f>_xll.SNL.Clients.Office.Excel.Functions.SPG(A584, "RD_CWOL_GLOBAL", "Issuer Credit Rating", "Local Currency LT|0")</f>
        <v/>
      </c>
      <c r="P584" s="9" t="str">
        <f>_xll.SNL.Clients.Office.Excel.Functions.SPG(A584, "RD_RATING_ACTION_GLOBAL", "Issuer Credit Rating", "Local Currency LT|0")</f>
        <v/>
      </c>
      <c r="Q584" s="10" t="str">
        <f>_xll.SNL.Clients.Office.Excel.Functions.SPG(A584, "RD_LAST_REVIEW_DATE_GLOBAL", "Issuer Credit Rating", "Local Currency LT")</f>
        <v/>
      </c>
      <c r="R584" s="10" t="str">
        <f>_xll.SNL.Clients.Office.Excel.Functions.SPG(A584, "RD_CREDIT_RATING_DATE_GLOBAL", "Issuer Credit Rating", "Local Currency LT|0")</f>
        <v/>
      </c>
      <c r="S584" s="10" t="str">
        <f>_xll.SNL.Clients.Office.Excel.Functions.SPG(A584, "RD_CREDIT_WATCH_OUTLOOK_DATE_GLOBAL", "Issuer Credit Rating", "Local Currency LT|0")</f>
        <v/>
      </c>
    </row>
    <row r="585" spans="1:19">
      <c r="A585" s="12" t="s">
        <v>1618</v>
      </c>
      <c r="B585" t="str">
        <f>_xll.SNL.Clients.Office.Excel.Functions.SPG(A585,"SP_IPO_DATE")</f>
        <v/>
      </c>
      <c r="C585" s="5">
        <f>_xll.SNL.Clients.Office.Excel.Functions.SPG(A585, "SP_VOLUME_AVG_WEEKLY_TO_SHARES_OUT", , "1M")</f>
        <v>2.0890450159395795</v>
      </c>
      <c r="D585" s="5">
        <f>_xll.SNL.Clients.Office.Excel.Functions.SPG(A585, "SP_VOLUME_AVG_WEEKLY_TO_SHARES_OUT", , "3M")</f>
        <v>2.0487621203263973</v>
      </c>
      <c r="E585" s="5">
        <f>_xll.SNL.Clients.Office.Excel.Functions.SPG(A585, "SP_VOLUME_AVG_DAILY_TO_1YR_AVG_DAILY", , "1M")</f>
        <v>93.89</v>
      </c>
      <c r="F585" s="5">
        <f>_xll.SNL.Clients.Office.Excel.Functions.SPG(A585, "SP_VOLUME_AVG_DAILY_TO_1YR_AVG_DAILY", , "3M")</f>
        <v>92.08</v>
      </c>
      <c r="G585" s="9" t="str">
        <f>_xll.SNL.Clients.Office.Excel.Functions.SPG(A585, "IQ_SECTOR")</f>
        <v>Financials</v>
      </c>
      <c r="H585" s="9" t="str">
        <f>_xll.SNL.Clients.Office.Excel.Functions.SPG(A585, "IQ_INDUSTRY_GROUP")</f>
        <v>Banks</v>
      </c>
      <c r="I585" s="9" t="str">
        <f>_xll.SNL.Clients.Office.Excel.Functions.SPG(A585, "IQ_INDUSTRY")</f>
        <v>Banks</v>
      </c>
      <c r="J585" s="9" t="str">
        <f>_xll.SNL.Clients.Office.Excel.Functions.SPG(A585, "IQ_PRIMARY_INDUSTRY")</f>
        <v>Regional Banks</v>
      </c>
      <c r="K585" s="9" t="str">
        <f>_xll.SNL.Clients.Office.Excel.Functions.SPG(A585, "NAICS_CODE", "Primary")</f>
        <v>522110 - Commercial Banking</v>
      </c>
      <c r="L585" s="9" t="str">
        <f>_xll.SNL.Clients.Office.Excel.Functions.SPG(A585, "SP_TOPICTAG")</f>
        <v>Consumer Lending</v>
      </c>
      <c r="M585" s="5">
        <f>_xll.SNL.Clients.Office.Excel.Functions.SPG(A585, "SP_PCT_SHARES_OWNED_ALL_INSTITUTIONS")</f>
        <v>77.42</v>
      </c>
      <c r="N585" s="9" t="str">
        <f>_xll.SNL.Clients.Office.Excel.Functions.SPG(A585, "RD_CREDIT_RATING_GLOBAL", "Issuer Credit Rating", "Local Currency LT|0")</f>
        <v/>
      </c>
      <c r="O585" s="9" t="str">
        <f>_xll.SNL.Clients.Office.Excel.Functions.SPG(A585, "RD_CWOL_GLOBAL", "Issuer Credit Rating", "Local Currency LT|0")</f>
        <v/>
      </c>
      <c r="P585" s="9" t="str">
        <f>_xll.SNL.Clients.Office.Excel.Functions.SPG(A585, "RD_RATING_ACTION_GLOBAL", "Issuer Credit Rating", "Local Currency LT|0")</f>
        <v/>
      </c>
      <c r="Q585" s="10" t="str">
        <f>_xll.SNL.Clients.Office.Excel.Functions.SPG(A585, "RD_LAST_REVIEW_DATE_GLOBAL", "Issuer Credit Rating", "Local Currency LT")</f>
        <v/>
      </c>
      <c r="R585" s="10" t="str">
        <f>_xll.SNL.Clients.Office.Excel.Functions.SPG(A585, "RD_CREDIT_RATING_DATE_GLOBAL", "Issuer Credit Rating", "Local Currency LT|0")</f>
        <v/>
      </c>
      <c r="S585" s="10" t="str">
        <f>_xll.SNL.Clients.Office.Excel.Functions.SPG(A585, "RD_CREDIT_WATCH_OUTLOOK_DATE_GLOBAL", "Issuer Credit Rating", "Local Currency LT|0")</f>
        <v/>
      </c>
    </row>
    <row r="586" spans="1:19">
      <c r="A586" s="12" t="s">
        <v>1619</v>
      </c>
      <c r="B586" s="10">
        <f>_xll.SNL.Clients.Office.Excel.Functions.SPG(A586,"SP_IPO_DATE")</f>
        <v>40415</v>
      </c>
      <c r="C586" s="5">
        <f>_xll.SNL.Clients.Office.Excel.Functions.SPG(A586, "SP_VOLUME_AVG_WEEKLY_TO_SHARES_OUT", , "1M")</f>
        <v>1.8338375657847836</v>
      </c>
      <c r="D586" s="5">
        <f>_xll.SNL.Clients.Office.Excel.Functions.SPG(A586, "SP_VOLUME_AVG_WEEKLY_TO_SHARES_OUT", , "3M")</f>
        <v>2.1297992967969392</v>
      </c>
      <c r="E586" s="5">
        <f>_xll.SNL.Clients.Office.Excel.Functions.SPG(A586, "SP_VOLUME_AVG_DAILY_TO_1YR_AVG_DAILY", , "1M")</f>
        <v>64.27</v>
      </c>
      <c r="F586" s="5">
        <f>_xll.SNL.Clients.Office.Excel.Functions.SPG(A586, "SP_VOLUME_AVG_DAILY_TO_1YR_AVG_DAILY", , "3M")</f>
        <v>74.64</v>
      </c>
      <c r="G586" s="9" t="str">
        <f>_xll.SNL.Clients.Office.Excel.Functions.SPG(A586, "IQ_SECTOR")</f>
        <v>Real Estate</v>
      </c>
      <c r="H586" s="9" t="str">
        <f>_xll.SNL.Clients.Office.Excel.Functions.SPG(A586, "IQ_INDUSTRY_GROUP")</f>
        <v>Equity Real Estate Investment Trusts (REITs)</v>
      </c>
      <c r="I586" s="9" t="str">
        <f>_xll.SNL.Clients.Office.Excel.Functions.SPG(A586, "IQ_INDUSTRY")</f>
        <v>Retail REITs</v>
      </c>
      <c r="J586" s="9" t="str">
        <f>_xll.SNL.Clients.Office.Excel.Functions.SPG(A586, "IQ_PRIMARY_INDUSTRY")</f>
        <v>Retail REITs</v>
      </c>
      <c r="K586" s="9" t="str">
        <f>_xll.SNL.Clients.Office.Excel.Functions.SPG(A586, "NAICS_CODE", "Primary")</f>
        <v>531110 - Lessors of Residential Buildings and Dwellings</v>
      </c>
      <c r="L586" s="9" t="str">
        <f>_xll.SNL.Clients.Office.Excel.Functions.SPG(A586, "SP_TOPICTAG")</f>
        <v/>
      </c>
      <c r="M586" s="5">
        <f>_xll.SNL.Clients.Office.Excel.Functions.SPG(A586, "SP_PCT_SHARES_OWNED_ALL_INSTITUTIONS")</f>
        <v>63.92</v>
      </c>
      <c r="N586" s="9" t="str">
        <f>_xll.SNL.Clients.Office.Excel.Functions.SPG(A586, "RD_CREDIT_RATING_GLOBAL", "Issuer Credit Rating", "Local Currency LT|0")</f>
        <v/>
      </c>
      <c r="O586" s="9" t="str">
        <f>_xll.SNL.Clients.Office.Excel.Functions.SPG(A586, "RD_CWOL_GLOBAL", "Issuer Credit Rating", "Local Currency LT|0")</f>
        <v/>
      </c>
      <c r="P586" s="9" t="str">
        <f>_xll.SNL.Clients.Office.Excel.Functions.SPG(A586, "RD_RATING_ACTION_GLOBAL", "Issuer Credit Rating", "Local Currency LT|0")</f>
        <v/>
      </c>
      <c r="Q586" s="10" t="str">
        <f>_xll.SNL.Clients.Office.Excel.Functions.SPG(A586, "RD_LAST_REVIEW_DATE_GLOBAL", "Issuer Credit Rating", "Local Currency LT")</f>
        <v/>
      </c>
      <c r="R586" s="10" t="str">
        <f>_xll.SNL.Clients.Office.Excel.Functions.SPG(A586, "RD_CREDIT_RATING_DATE_GLOBAL", "Issuer Credit Rating", "Local Currency LT|0")</f>
        <v/>
      </c>
      <c r="S586" s="10" t="str">
        <f>_xll.SNL.Clients.Office.Excel.Functions.SPG(A586, "RD_CREDIT_WATCH_OUTLOOK_DATE_GLOBAL", "Issuer Credit Rating", "Local Currency LT|0")</f>
        <v/>
      </c>
    </row>
    <row r="587" spans="1:19">
      <c r="A587" s="12" t="s">
        <v>1620</v>
      </c>
      <c r="B587" t="str">
        <f>_xll.SNL.Clients.Office.Excel.Functions.SPG(A587,"SP_IPO_DATE")</f>
        <v/>
      </c>
      <c r="C587" s="5">
        <f>_xll.SNL.Clients.Office.Excel.Functions.SPG(A587, "SP_VOLUME_AVG_WEEKLY_TO_SHARES_OUT", , "1M")</f>
        <v>12.283409713204069</v>
      </c>
      <c r="D587" s="5">
        <f>_xll.SNL.Clients.Office.Excel.Functions.SPG(A587, "SP_VOLUME_AVG_WEEKLY_TO_SHARES_OUT", , "3M")</f>
        <v>12.941407702076091</v>
      </c>
      <c r="E587" s="5">
        <f>_xll.SNL.Clients.Office.Excel.Functions.SPG(A587, "SP_VOLUME_AVG_DAILY_TO_1YR_AVG_DAILY", , "1M")</f>
        <v>112.14</v>
      </c>
      <c r="F587" s="5">
        <f>_xll.SNL.Clients.Office.Excel.Functions.SPG(A587, "SP_VOLUME_AVG_DAILY_TO_1YR_AVG_DAILY", , "3M")</f>
        <v>118.14</v>
      </c>
      <c r="G587" s="9" t="str">
        <f>_xll.SNL.Clients.Office.Excel.Functions.SPG(A587, "IQ_SECTOR")</f>
        <v>Consumer Discretionary</v>
      </c>
      <c r="H587" s="9" t="str">
        <f>_xll.SNL.Clients.Office.Excel.Functions.SPG(A587, "IQ_INDUSTRY_GROUP")</f>
        <v>Automobiles and Components</v>
      </c>
      <c r="I587" s="9" t="str">
        <f>_xll.SNL.Clients.Office.Excel.Functions.SPG(A587, "IQ_INDUSTRY")</f>
        <v>Automobiles</v>
      </c>
      <c r="J587" s="9" t="str">
        <f>_xll.SNL.Clients.Office.Excel.Functions.SPG(A587, "IQ_PRIMARY_INDUSTRY")</f>
        <v>Automobile Manufacturers</v>
      </c>
      <c r="K587" s="9" t="str">
        <f>_xll.SNL.Clients.Office.Excel.Functions.SPG(A587, "NAICS_CODE", "Primary")</f>
        <v>33621 - Motor Vehicle Body and Trailer Manufacturing</v>
      </c>
      <c r="L587" s="9" t="str">
        <f>_xll.SNL.Clients.Office.Excel.Functions.SPG(A587, "SP_TOPICTAG")</f>
        <v>Fleet Management; Last Mile Transportation; Lifestyle; Electric Vehicle</v>
      </c>
      <c r="M587" s="5">
        <f>_xll.SNL.Clients.Office.Excel.Functions.SPG(A587, "SP_PCT_SHARES_OWNED_ALL_INSTITUTIONS")</f>
        <v>111.61</v>
      </c>
      <c r="N587" s="9" t="str">
        <f>_xll.SNL.Clients.Office.Excel.Functions.SPG(A587, "RD_CREDIT_RATING_GLOBAL", "Issuer Credit Rating", "Local Currency LT|0")</f>
        <v>BB-</v>
      </c>
      <c r="O587" s="9" t="str">
        <f>_xll.SNL.Clients.Office.Excel.Functions.SPG(A587, "RD_CWOL_GLOBAL", "Issuer Credit Rating", "Local Currency LT|0")</f>
        <v>Stable</v>
      </c>
      <c r="P587" s="9" t="str">
        <f>_xll.SNL.Clients.Office.Excel.Functions.SPG(A587, "RD_RATING_ACTION_GLOBAL", "Issuer Credit Rating", "Local Currency LT|0")</f>
        <v>Upgrade | CreditWatch/Outlook (04/01/2021)</v>
      </c>
      <c r="Q587" s="10">
        <f>_xll.SNL.Clients.Office.Excel.Functions.SPG(A587, "RD_LAST_REVIEW_DATE_GLOBAL", "Issuer Credit Rating", "Local Currency LT")</f>
        <v>45520</v>
      </c>
      <c r="R587" s="10">
        <f>_xll.SNL.Clients.Office.Excel.Functions.SPG(A587, "RD_CREDIT_RATING_DATE_GLOBAL", "Issuer Credit Rating", "Local Currency LT|0")</f>
        <v>44287</v>
      </c>
      <c r="S587" s="10">
        <f>_xll.SNL.Clients.Office.Excel.Functions.SPG(A587, "RD_CREDIT_WATCH_OUTLOOK_DATE_GLOBAL", "Issuer Credit Rating", "Local Currency LT|0")</f>
        <v>44287</v>
      </c>
    </row>
    <row r="588" spans="1:19">
      <c r="A588" s="12" t="s">
        <v>1621</v>
      </c>
      <c r="B588" t="str">
        <f>_xll.SNL.Clients.Office.Excel.Functions.SPG(A588,"SP_IPO_DATE")</f>
        <v/>
      </c>
      <c r="C588" s="5">
        <f>_xll.SNL.Clients.Office.Excel.Functions.SPG(A588, "SP_VOLUME_AVG_WEEKLY_TO_SHARES_OUT", , "1M")</f>
        <v>6.0746088241679272</v>
      </c>
      <c r="D588" s="5">
        <f>_xll.SNL.Clients.Office.Excel.Functions.SPG(A588, "SP_VOLUME_AVG_WEEKLY_TO_SHARES_OUT", , "3M")</f>
        <v>6.1958209821159675</v>
      </c>
      <c r="E588" s="5">
        <f>_xll.SNL.Clients.Office.Excel.Functions.SPG(A588, "SP_VOLUME_AVG_DAILY_TO_1YR_AVG_DAILY", , "1M")</f>
        <v>119.5</v>
      </c>
      <c r="F588" s="5">
        <f>_xll.SNL.Clients.Office.Excel.Functions.SPG(A588, "SP_VOLUME_AVG_DAILY_TO_1YR_AVG_DAILY", , "3M")</f>
        <v>121.89</v>
      </c>
      <c r="G588" s="9" t="str">
        <f>_xll.SNL.Clients.Office.Excel.Functions.SPG(A588, "IQ_SECTOR")</f>
        <v>Financials</v>
      </c>
      <c r="H588" s="9" t="str">
        <f>_xll.SNL.Clients.Office.Excel.Functions.SPG(A588, "IQ_INDUSTRY_GROUP")</f>
        <v>Financial Services</v>
      </c>
      <c r="I588" s="9" t="str">
        <f>_xll.SNL.Clients.Office.Excel.Functions.SPG(A588, "IQ_INDUSTRY")</f>
        <v>Capital Markets</v>
      </c>
      <c r="J588" s="9" t="str">
        <f>_xll.SNL.Clients.Office.Excel.Functions.SPG(A588, "IQ_PRIMARY_INDUSTRY")</f>
        <v>Asset Management and Custody Banks</v>
      </c>
      <c r="K588" s="9" t="str">
        <f>_xll.SNL.Clients.Office.Excel.Functions.SPG(A588, "NAICS_CODE", "Primary")</f>
        <v>525910 - Open-End Investment Funds</v>
      </c>
      <c r="L588" s="9" t="str">
        <f>_xll.SNL.Clients.Office.Excel.Functions.SPG(A588, "SP_TOPICTAG")</f>
        <v/>
      </c>
      <c r="M588" s="5">
        <f>_xll.SNL.Clients.Office.Excel.Functions.SPG(A588, "SP_PCT_SHARES_OWNED_ALL_INSTITUTIONS")</f>
        <v>81.39</v>
      </c>
      <c r="N588" s="9" t="str">
        <f>_xll.SNL.Clients.Office.Excel.Functions.SPG(A588, "RD_CREDIT_RATING_GLOBAL", "Issuer Credit Rating", "Local Currency LT|0")</f>
        <v/>
      </c>
      <c r="O588" s="9" t="str">
        <f>_xll.SNL.Clients.Office.Excel.Functions.SPG(A588, "RD_CWOL_GLOBAL", "Issuer Credit Rating", "Local Currency LT|0")</f>
        <v/>
      </c>
      <c r="P588" s="9" t="str">
        <f>_xll.SNL.Clients.Office.Excel.Functions.SPG(A588, "RD_RATING_ACTION_GLOBAL", "Issuer Credit Rating", "Local Currency LT|0")</f>
        <v/>
      </c>
      <c r="Q588" s="10" t="str">
        <f>_xll.SNL.Clients.Office.Excel.Functions.SPG(A588, "RD_LAST_REVIEW_DATE_GLOBAL", "Issuer Credit Rating", "Local Currency LT")</f>
        <v/>
      </c>
      <c r="R588" s="10" t="str">
        <f>_xll.SNL.Clients.Office.Excel.Functions.SPG(A588, "RD_CREDIT_RATING_DATE_GLOBAL", "Issuer Credit Rating", "Local Currency LT|0")</f>
        <v/>
      </c>
      <c r="S588" s="10" t="str">
        <f>_xll.SNL.Clients.Office.Excel.Functions.SPG(A588, "RD_CREDIT_WATCH_OUTLOOK_DATE_GLOBAL", "Issuer Credit Rating", "Local Currency LT|0")</f>
        <v/>
      </c>
    </row>
    <row r="589" spans="1:19">
      <c r="A589" s="12" t="s">
        <v>1622</v>
      </c>
      <c r="B589" t="str">
        <f>_xll.SNL.Clients.Office.Excel.Functions.SPG(A589,"SP_IPO_DATE")</f>
        <v/>
      </c>
      <c r="C589" s="5">
        <f>_xll.SNL.Clients.Office.Excel.Functions.SPG(A589, "SP_VOLUME_AVG_WEEKLY_TO_SHARES_OUT", , "1M")</f>
        <v>5.8247697305300434</v>
      </c>
      <c r="D589" s="5">
        <f>_xll.SNL.Clients.Office.Excel.Functions.SPG(A589, "SP_VOLUME_AVG_WEEKLY_TO_SHARES_OUT", , "3M")</f>
        <v>6.0122068537543374</v>
      </c>
      <c r="E589" s="5">
        <f>_xll.SNL.Clients.Office.Excel.Functions.SPG(A589, "SP_VOLUME_AVG_DAILY_TO_1YR_AVG_DAILY", , "1M")</f>
        <v>96.22</v>
      </c>
      <c r="F589" s="5">
        <f>_xll.SNL.Clients.Office.Excel.Functions.SPG(A589, "SP_VOLUME_AVG_DAILY_TO_1YR_AVG_DAILY", , "3M")</f>
        <v>99.32</v>
      </c>
      <c r="G589" s="9" t="str">
        <f>_xll.SNL.Clients.Office.Excel.Functions.SPG(A589, "IQ_SECTOR")</f>
        <v>Consumer Staples</v>
      </c>
      <c r="H589" s="9" t="str">
        <f>_xll.SNL.Clients.Office.Excel.Functions.SPG(A589, "IQ_INDUSTRY_GROUP")</f>
        <v>Food, Beverage and Tobacco</v>
      </c>
      <c r="I589" s="9" t="str">
        <f>_xll.SNL.Clients.Office.Excel.Functions.SPG(A589, "IQ_INDUSTRY")</f>
        <v>Food Products</v>
      </c>
      <c r="J589" s="9" t="str">
        <f>_xll.SNL.Clients.Office.Excel.Functions.SPG(A589, "IQ_PRIMARY_INDUSTRY")</f>
        <v>Packaged Foods and Meats</v>
      </c>
      <c r="K589" s="9" t="str">
        <f>_xll.SNL.Clients.Office.Excel.Functions.SPG(A589, "NAICS_CODE", "Primary")</f>
        <v>311230 - Breakfast Cereal Manufacturing</v>
      </c>
      <c r="L589" s="9" t="str">
        <f>_xll.SNL.Clients.Office.Excel.Functions.SPG(A589, "SP_TOPICTAG")</f>
        <v/>
      </c>
      <c r="M589" s="5">
        <f>_xll.SNL.Clients.Office.Excel.Functions.SPG(A589, "SP_PCT_SHARES_OWNED_ALL_INSTITUTIONS")</f>
        <v>90.62</v>
      </c>
      <c r="N589" s="9" t="str">
        <f>_xll.SNL.Clients.Office.Excel.Functions.SPG(A589, "RD_CREDIT_RATING_GLOBAL", "Issuer Credit Rating", "Local Currency LT|0")</f>
        <v/>
      </c>
      <c r="O589" s="9" t="str">
        <f>_xll.SNL.Clients.Office.Excel.Functions.SPG(A589, "RD_CWOL_GLOBAL", "Issuer Credit Rating", "Local Currency LT|0")</f>
        <v/>
      </c>
      <c r="P589" s="9" t="str">
        <f>_xll.SNL.Clients.Office.Excel.Functions.SPG(A589, "RD_RATING_ACTION_GLOBAL", "Issuer Credit Rating", "Local Currency LT|0")</f>
        <v/>
      </c>
      <c r="Q589" s="10" t="str">
        <f>_xll.SNL.Clients.Office.Excel.Functions.SPG(A589, "RD_LAST_REVIEW_DATE_GLOBAL", "Issuer Credit Rating", "Local Currency LT")</f>
        <v/>
      </c>
      <c r="R589" s="10" t="str">
        <f>_xll.SNL.Clients.Office.Excel.Functions.SPG(A589, "RD_CREDIT_RATING_DATE_GLOBAL", "Issuer Credit Rating", "Local Currency LT|0")</f>
        <v/>
      </c>
      <c r="S589" s="10" t="str">
        <f>_xll.SNL.Clients.Office.Excel.Functions.SPG(A589, "RD_CREDIT_WATCH_OUTLOOK_DATE_GLOBAL", "Issuer Credit Rating", "Local Currency LT|0")</f>
        <v/>
      </c>
    </row>
    <row r="590" spans="1:19">
      <c r="A590" s="12" t="s">
        <v>1623</v>
      </c>
      <c r="B590" t="str">
        <f>_xll.SNL.Clients.Office.Excel.Functions.SPG(A590,"SP_IPO_DATE")</f>
        <v/>
      </c>
      <c r="C590" s="5">
        <f>_xll.SNL.Clients.Office.Excel.Functions.SPG(A590, "SP_VOLUME_AVG_WEEKLY_TO_SHARES_OUT", , "1M")</f>
        <v>61.012038504898648</v>
      </c>
      <c r="D590" s="5">
        <f>_xll.SNL.Clients.Office.Excel.Functions.SPG(A590, "SP_VOLUME_AVG_WEEKLY_TO_SHARES_OUT", , "3M")</f>
        <v>48.638725435879273</v>
      </c>
      <c r="E590" s="5">
        <f>_xll.SNL.Clients.Office.Excel.Functions.SPG(A590, "SP_VOLUME_AVG_DAILY_TO_1YR_AVG_DAILY", , "1M")</f>
        <v>214.35</v>
      </c>
      <c r="F590" s="5">
        <f>_xll.SNL.Clients.Office.Excel.Functions.SPG(A590, "SP_VOLUME_AVG_DAILY_TO_1YR_AVG_DAILY", , "3M")</f>
        <v>170.88</v>
      </c>
      <c r="G590" s="9" t="str">
        <f>_xll.SNL.Clients.Office.Excel.Functions.SPG(A590, "IQ_SECTOR")</f>
        <v>Information Technology</v>
      </c>
      <c r="H590" s="9" t="str">
        <f>_xll.SNL.Clients.Office.Excel.Functions.SPG(A590, "IQ_INDUSTRY_GROUP")</f>
        <v>Semiconductors and Semiconductor Equipment</v>
      </c>
      <c r="I590" s="9" t="str">
        <f>_xll.SNL.Clients.Office.Excel.Functions.SPG(A590, "IQ_INDUSTRY")</f>
        <v>Semiconductors and Semiconductor Equipment</v>
      </c>
      <c r="J590" s="9" t="str">
        <f>_xll.SNL.Clients.Office.Excel.Functions.SPG(A590, "IQ_PRIMARY_INDUSTRY")</f>
        <v>Semiconductors</v>
      </c>
      <c r="K590" s="9" t="str">
        <f>_xll.SNL.Clients.Office.Excel.Functions.SPG(A590, "NAICS_CODE", "Primary")</f>
        <v>334413 - Semiconductor and Related Device Manufacturing</v>
      </c>
      <c r="L590" s="9" t="str">
        <f>_xll.SNL.Clients.Office.Excel.Functions.SPG(A590, "SP_TOPICTAG")</f>
        <v>Sensors; Smart Energy</v>
      </c>
      <c r="M590" s="5">
        <f>_xll.SNL.Clients.Office.Excel.Functions.SPG(A590, "SP_PCT_SHARES_OWNED_ALL_INSTITUTIONS")</f>
        <v>89.93</v>
      </c>
      <c r="N590" s="9" t="str">
        <f>_xll.SNL.Clients.Office.Excel.Functions.SPG(A590, "RD_CREDIT_RATING_GLOBAL", "Issuer Credit Rating", "Local Currency LT|0")</f>
        <v/>
      </c>
      <c r="O590" s="9" t="str">
        <f>_xll.SNL.Clients.Office.Excel.Functions.SPG(A590, "RD_CWOL_GLOBAL", "Issuer Credit Rating", "Local Currency LT|0")</f>
        <v/>
      </c>
      <c r="P590" s="9" t="str">
        <f>_xll.SNL.Clients.Office.Excel.Functions.SPG(A590, "RD_RATING_ACTION_GLOBAL", "Issuer Credit Rating", "Local Currency LT|0")</f>
        <v/>
      </c>
      <c r="Q590" s="10" t="str">
        <f>_xll.SNL.Clients.Office.Excel.Functions.SPG(A590, "RD_LAST_REVIEW_DATE_GLOBAL", "Issuer Credit Rating", "Local Currency LT")</f>
        <v/>
      </c>
      <c r="R590" s="10" t="str">
        <f>_xll.SNL.Clients.Office.Excel.Functions.SPG(A590, "RD_CREDIT_RATING_DATE_GLOBAL", "Issuer Credit Rating", "Local Currency LT|0")</f>
        <v/>
      </c>
      <c r="S590" s="10" t="str">
        <f>_xll.SNL.Clients.Office.Excel.Functions.SPG(A590, "RD_CREDIT_WATCH_OUTLOOK_DATE_GLOBAL", "Issuer Credit Rating", "Local Currency LT|0")</f>
        <v/>
      </c>
    </row>
    <row r="591" spans="1:19">
      <c r="A591" s="12" t="s">
        <v>1624</v>
      </c>
      <c r="B591" t="str">
        <f>_xll.SNL.Clients.Office.Excel.Functions.SPG(A591,"SP_IPO_DATE")</f>
        <v/>
      </c>
      <c r="C591" s="5" t="str">
        <f>_xll.SNL.Clients.Office.Excel.Functions.SPG(A591, "SP_VOLUME_AVG_WEEKLY_TO_SHARES_OUT", , "1M")</f>
        <v>NA</v>
      </c>
      <c r="D591" s="5" t="str">
        <f>_xll.SNL.Clients.Office.Excel.Functions.SPG(A591, "SP_VOLUME_AVG_WEEKLY_TO_SHARES_OUT", , "3M")</f>
        <v>NA</v>
      </c>
      <c r="E591" s="5">
        <f>_xll.SNL.Clients.Office.Excel.Functions.SPG(A591, "SP_VOLUME_AVG_DAILY_TO_1YR_AVG_DAILY", , "1M")</f>
        <v>95.02</v>
      </c>
      <c r="F591" s="5">
        <f>_xll.SNL.Clients.Office.Excel.Functions.SPG(A591, "SP_VOLUME_AVG_DAILY_TO_1YR_AVG_DAILY", , "3M")</f>
        <v>98.87</v>
      </c>
      <c r="G591" s="9" t="str">
        <f>_xll.SNL.Clients.Office.Excel.Functions.SPG(A591, "IQ_SECTOR")</f>
        <v>Consumer Discretionary</v>
      </c>
      <c r="H591" s="9" t="str">
        <f>_xll.SNL.Clients.Office.Excel.Functions.SPG(A591, "IQ_INDUSTRY_GROUP")</f>
        <v>Consumer Durables and Apparel</v>
      </c>
      <c r="I591" s="9" t="str">
        <f>_xll.SNL.Clients.Office.Excel.Functions.SPG(A591, "IQ_INDUSTRY")</f>
        <v>Textiles, Apparel and Luxury Goods</v>
      </c>
      <c r="J591" s="9" t="str">
        <f>_xll.SNL.Clients.Office.Excel.Functions.SPG(A591, "IQ_PRIMARY_INDUSTRY")</f>
        <v>Footwear</v>
      </c>
      <c r="K591" s="9" t="str">
        <f>_xll.SNL.Clients.Office.Excel.Functions.SPG(A591, "NAICS_CODE", "Primary")</f>
        <v>316210 - Footwear Manufacturing</v>
      </c>
      <c r="L591" s="9" t="str">
        <f>_xll.SNL.Clients.Office.Excel.Functions.SPG(A591, "SP_TOPICTAG")</f>
        <v>Lifestyle; Brand Marketing</v>
      </c>
      <c r="M591" s="5">
        <f>_xll.SNL.Clients.Office.Excel.Functions.SPG(A591, "SP_PCT_SHARES_OWNED_ALL_INSTITUTIONS")</f>
        <v>97.7</v>
      </c>
      <c r="N591" s="9" t="str">
        <f>_xll.SNL.Clients.Office.Excel.Functions.SPG(A591, "RD_CREDIT_RATING_GLOBAL", "Issuer Credit Rating", "Local Currency LT|0")</f>
        <v>B</v>
      </c>
      <c r="O591" s="9" t="str">
        <f>_xll.SNL.Clients.Office.Excel.Functions.SPG(A591, "RD_CWOL_GLOBAL", "Issuer Credit Rating", "Local Currency LT|0")</f>
        <v>Negative</v>
      </c>
      <c r="P591" s="9" t="str">
        <f>_xll.SNL.Clients.Office.Excel.Functions.SPG(A591, "RD_RATING_ACTION_GLOBAL", "Issuer Credit Rating", "Local Currency LT|0")</f>
        <v>Downgrade | CreditWatch/Outlook (03/01/2024)</v>
      </c>
      <c r="Q591" s="10">
        <f>_xll.SNL.Clients.Office.Excel.Functions.SPG(A591, "RD_LAST_REVIEW_DATE_GLOBAL", "Issuer Credit Rating", "Local Currency LT")</f>
        <v>45527</v>
      </c>
      <c r="R591" s="10">
        <f>_xll.SNL.Clients.Office.Excel.Functions.SPG(A591, "RD_CREDIT_RATING_DATE_GLOBAL", "Issuer Credit Rating", "Local Currency LT|0")</f>
        <v>45352</v>
      </c>
      <c r="S591" s="10">
        <f>_xll.SNL.Clients.Office.Excel.Functions.SPG(A591, "RD_CREDIT_WATCH_OUTLOOK_DATE_GLOBAL", "Issuer Credit Rating", "Local Currency LT|0")</f>
        <v>45352</v>
      </c>
    </row>
    <row r="592" spans="1:19">
      <c r="A592" s="12" t="s">
        <v>1625</v>
      </c>
      <c r="B592" s="10">
        <f>_xll.SNL.Clients.Office.Excel.Functions.SPG(A592,"SP_IPO_DATE")</f>
        <v>33568</v>
      </c>
      <c r="C592" s="5">
        <f>_xll.SNL.Clients.Office.Excel.Functions.SPG(A592, "SP_VOLUME_AVG_WEEKLY_TO_SHARES_OUT", , "1M")</f>
        <v>2.554270552272798</v>
      </c>
      <c r="D592" s="5">
        <f>_xll.SNL.Clients.Office.Excel.Functions.SPG(A592, "SP_VOLUME_AVG_WEEKLY_TO_SHARES_OUT", , "3M")</f>
        <v>2.2097093870340592</v>
      </c>
      <c r="E592" s="5">
        <f>_xll.SNL.Clients.Office.Excel.Functions.SPG(A592, "SP_VOLUME_AVG_DAILY_TO_1YR_AVG_DAILY", , "1M")</f>
        <v>85</v>
      </c>
      <c r="F592" s="5">
        <f>_xll.SNL.Clients.Office.Excel.Functions.SPG(A592, "SP_VOLUME_AVG_DAILY_TO_1YR_AVG_DAILY", , "3M")</f>
        <v>73.53</v>
      </c>
      <c r="G592" s="9" t="str">
        <f>_xll.SNL.Clients.Office.Excel.Functions.SPG(A592, "IQ_SECTOR")</f>
        <v>Financials</v>
      </c>
      <c r="H592" s="9" t="str">
        <f>_xll.SNL.Clients.Office.Excel.Functions.SPG(A592, "IQ_INDUSTRY_GROUP")</f>
        <v>Financial Services</v>
      </c>
      <c r="I592" s="9" t="str">
        <f>_xll.SNL.Clients.Office.Excel.Functions.SPG(A592, "IQ_INDUSTRY")</f>
        <v>Consumer Finance</v>
      </c>
      <c r="J592" s="9" t="str">
        <f>_xll.SNL.Clients.Office.Excel.Functions.SPG(A592, "IQ_PRIMARY_INDUSTRY")</f>
        <v>Consumer Finance</v>
      </c>
      <c r="K592" s="9" t="str">
        <f>_xll.SNL.Clients.Office.Excel.Functions.SPG(A592, "NAICS_CODE", "Primary")</f>
        <v>522291 - Consumer Lending</v>
      </c>
      <c r="L592" s="9" t="str">
        <f>_xll.SNL.Clients.Office.Excel.Functions.SPG(A592, "SP_TOPICTAG")</f>
        <v>Consumer Lending; Micro Lending</v>
      </c>
      <c r="M592" s="5">
        <f>_xll.SNL.Clients.Office.Excel.Functions.SPG(A592, "SP_PCT_SHARES_OWNED_ALL_INSTITUTIONS")</f>
        <v>51.44</v>
      </c>
      <c r="N592" s="9" t="str">
        <f>_xll.SNL.Clients.Office.Excel.Functions.SPG(A592, "RD_CREDIT_RATING_GLOBAL", "Issuer Credit Rating", "Local Currency LT|0")</f>
        <v>B-</v>
      </c>
      <c r="O592" s="9" t="str">
        <f>_xll.SNL.Clients.Office.Excel.Functions.SPG(A592, "RD_CWOL_GLOBAL", "Issuer Credit Rating", "Local Currency LT|0")</f>
        <v>Negative</v>
      </c>
      <c r="P592" s="9" t="str">
        <f>_xll.SNL.Clients.Office.Excel.Functions.SPG(A592, "RD_RATING_ACTION_GLOBAL", "Issuer Credit Rating", "Local Currency LT|0")</f>
        <v>Downgrade | CreditWatch/Outlook (11/04/2022)</v>
      </c>
      <c r="Q592" s="10">
        <f>_xll.SNL.Clients.Office.Excel.Functions.SPG(A592, "RD_LAST_REVIEW_DATE_GLOBAL", "Issuer Credit Rating", "Local Currency LT")</f>
        <v>45338</v>
      </c>
      <c r="R592" s="10">
        <f>_xll.SNL.Clients.Office.Excel.Functions.SPG(A592, "RD_CREDIT_RATING_DATE_GLOBAL", "Issuer Credit Rating", "Local Currency LT|0")</f>
        <v>44869</v>
      </c>
      <c r="S592" s="10">
        <f>_xll.SNL.Clients.Office.Excel.Functions.SPG(A592, "RD_CREDIT_WATCH_OUTLOOK_DATE_GLOBAL", "Issuer Credit Rating", "Local Currency LT|0")</f>
        <v>44869</v>
      </c>
    </row>
    <row r="593" spans="1:19">
      <c r="A593" s="12" t="s">
        <v>1626</v>
      </c>
      <c r="B593" t="str">
        <f>_xll.SNL.Clients.Office.Excel.Functions.SPG(A593,"SP_IPO_DATE")</f>
        <v/>
      </c>
      <c r="C593" s="5">
        <f>_xll.SNL.Clients.Office.Excel.Functions.SPG(A593, "SP_VOLUME_AVG_WEEKLY_TO_SHARES_OUT", , "1M")</f>
        <v>4.5474307996813472</v>
      </c>
      <c r="D593" s="5">
        <f>_xll.SNL.Clients.Office.Excel.Functions.SPG(A593, "SP_VOLUME_AVG_WEEKLY_TO_SHARES_OUT", , "3M")</f>
        <v>5.9612225777699726</v>
      </c>
      <c r="E593" s="5">
        <f>_xll.SNL.Clients.Office.Excel.Functions.SPG(A593, "SP_VOLUME_AVG_DAILY_TO_1YR_AVG_DAILY", , "1M")</f>
        <v>76.25</v>
      </c>
      <c r="F593" s="5">
        <f>_xll.SNL.Clients.Office.Excel.Functions.SPG(A593, "SP_VOLUME_AVG_DAILY_TO_1YR_AVG_DAILY", , "3M")</f>
        <v>99.95</v>
      </c>
      <c r="G593" s="9" t="str">
        <f>_xll.SNL.Clients.Office.Excel.Functions.SPG(A593, "IQ_SECTOR")</f>
        <v>Energy</v>
      </c>
      <c r="H593" s="9" t="str">
        <f>_xll.SNL.Clients.Office.Excel.Functions.SPG(A593, "IQ_INDUSTRY_GROUP")</f>
        <v>Energy</v>
      </c>
      <c r="I593" s="9" t="str">
        <f>_xll.SNL.Clients.Office.Excel.Functions.SPG(A593, "IQ_INDUSTRY")</f>
        <v>Oil, Gas and Consumable Fuels</v>
      </c>
      <c r="J593" s="9" t="str">
        <f>_xll.SNL.Clients.Office.Excel.Functions.SPG(A593, "IQ_PRIMARY_INDUSTRY")</f>
        <v>Oil and Gas Refining and Marketing</v>
      </c>
      <c r="K593" s="9" t="str">
        <f>_xll.SNL.Clients.Office.Excel.Functions.SPG(A593, "NAICS_CODE", "Primary")</f>
        <v>424720 - Petroleum and Petroleum Products Merchant Wholesalers (except Bulk Stations and Terminals)</v>
      </c>
      <c r="L593" s="9" t="str">
        <f>_xll.SNL.Clients.Office.Excel.Functions.SPG(A593, "SP_TOPICTAG")</f>
        <v>Clean Energy; Freight Service; Marine Transportation; CleanTech; Biofuel; Biomass Energy; ClimateTech</v>
      </c>
      <c r="M593" s="5">
        <f>_xll.SNL.Clients.Office.Excel.Functions.SPG(A593, "SP_PCT_SHARES_OWNED_ALL_INSTITUTIONS")</f>
        <v>106.8</v>
      </c>
      <c r="N593" s="9" t="str">
        <f>_xll.SNL.Clients.Office.Excel.Functions.SPG(A593, "RD_CREDIT_RATING_GLOBAL", "Issuer Credit Rating", "Local Currency LT|0")</f>
        <v/>
      </c>
      <c r="O593" s="9" t="str">
        <f>_xll.SNL.Clients.Office.Excel.Functions.SPG(A593, "RD_CWOL_GLOBAL", "Issuer Credit Rating", "Local Currency LT|0")</f>
        <v/>
      </c>
      <c r="P593" s="9" t="str">
        <f>_xll.SNL.Clients.Office.Excel.Functions.SPG(A593, "RD_RATING_ACTION_GLOBAL", "Issuer Credit Rating", "Local Currency LT|0")</f>
        <v/>
      </c>
      <c r="Q593" s="10" t="str">
        <f>_xll.SNL.Clients.Office.Excel.Functions.SPG(A593, "RD_LAST_REVIEW_DATE_GLOBAL", "Issuer Credit Rating", "Local Currency LT")</f>
        <v/>
      </c>
      <c r="R593" s="10" t="str">
        <f>_xll.SNL.Clients.Office.Excel.Functions.SPG(A593, "RD_CREDIT_RATING_DATE_GLOBAL", "Issuer Credit Rating", "Local Currency LT|0")</f>
        <v/>
      </c>
      <c r="S593" s="10" t="str">
        <f>_xll.SNL.Clients.Office.Excel.Functions.SPG(A593, "RD_CREDIT_WATCH_OUTLOOK_DATE_GLOBAL", "Issuer Credit Rating", "Local Currency LT|0")</f>
        <v/>
      </c>
    </row>
    <row r="594" spans="1:19">
      <c r="A594" s="12" t="s">
        <v>1627</v>
      </c>
      <c r="B594" t="str">
        <f>_xll.SNL.Clients.Office.Excel.Functions.SPG(A594,"SP_IPO_DATE")</f>
        <v/>
      </c>
      <c r="C594" s="5">
        <f>_xll.SNL.Clients.Office.Excel.Functions.SPG(A594, "SP_VOLUME_AVG_WEEKLY_TO_SHARES_OUT", , "1M")</f>
        <v>2.693014614086441</v>
      </c>
      <c r="D594" s="5">
        <f>_xll.SNL.Clients.Office.Excel.Functions.SPG(A594, "SP_VOLUME_AVG_WEEKLY_TO_SHARES_OUT", , "3M")</f>
        <v>2.5578941902538435</v>
      </c>
      <c r="E594" s="5">
        <f>_xll.SNL.Clients.Office.Excel.Functions.SPG(A594, "SP_VOLUME_AVG_DAILY_TO_1YR_AVG_DAILY", , "1M")</f>
        <v>96.66</v>
      </c>
      <c r="F594" s="5">
        <f>_xll.SNL.Clients.Office.Excel.Functions.SPG(A594, "SP_VOLUME_AVG_DAILY_TO_1YR_AVG_DAILY", , "3M")</f>
        <v>91.81</v>
      </c>
      <c r="G594" s="9" t="str">
        <f>_xll.SNL.Clients.Office.Excel.Functions.SPG(A594, "IQ_SECTOR")</f>
        <v>Industrials</v>
      </c>
      <c r="H594" s="9" t="str">
        <f>_xll.SNL.Clients.Office.Excel.Functions.SPG(A594, "IQ_INDUSTRY_GROUP")</f>
        <v>Capital Goods</v>
      </c>
      <c r="I594" s="9" t="str">
        <f>_xll.SNL.Clients.Office.Excel.Functions.SPG(A594, "IQ_INDUSTRY")</f>
        <v>Machinery</v>
      </c>
      <c r="J594" s="9" t="str">
        <f>_xll.SNL.Clients.Office.Excel.Functions.SPG(A594, "IQ_PRIMARY_INDUSTRY")</f>
        <v>Industrial Machinery and Supplies and Components</v>
      </c>
      <c r="K594" s="9" t="str">
        <f>_xll.SNL.Clients.Office.Excel.Functions.SPG(A594, "NAICS_CODE", "Primary")</f>
        <v>3312 - Steel Product Manufacturing from Purchased Steel</v>
      </c>
      <c r="L594" s="9" t="str">
        <f>_xll.SNL.Clients.Office.Excel.Functions.SPG(A594, "SP_TOPICTAG")</f>
        <v>Energy Storage</v>
      </c>
      <c r="M594" s="5">
        <f>_xll.SNL.Clients.Office.Excel.Functions.SPG(A594, "SP_PCT_SHARES_OWNED_ALL_INSTITUTIONS")</f>
        <v>52.01</v>
      </c>
      <c r="N594" s="9" t="str">
        <f>_xll.SNL.Clients.Office.Excel.Functions.SPG(A594, "RD_CREDIT_RATING_GLOBAL", "Issuer Credit Rating", "Local Currency LT|0")</f>
        <v>BBB-</v>
      </c>
      <c r="O594" s="9" t="str">
        <f>_xll.SNL.Clients.Office.Excel.Functions.SPG(A594, "RD_CWOL_GLOBAL", "Issuer Credit Rating", "Local Currency LT|0")</f>
        <v>Stable</v>
      </c>
      <c r="P594" s="9" t="str">
        <f>_xll.SNL.Clients.Office.Excel.Functions.SPG(A594, "RD_RATING_ACTION_GLOBAL", "Issuer Credit Rating", "Local Currency LT|0")</f>
        <v>Downgrade | CreditWatch/Outlook (12/01/2023)</v>
      </c>
      <c r="Q594" s="10">
        <f>_xll.SNL.Clients.Office.Excel.Functions.SPG(A594, "RD_LAST_REVIEW_DATE_GLOBAL", "Issuer Credit Rating", "Local Currency LT")</f>
        <v>45575</v>
      </c>
      <c r="R594" s="10">
        <f>_xll.SNL.Clients.Office.Excel.Functions.SPG(A594, "RD_CREDIT_RATING_DATE_GLOBAL", "Issuer Credit Rating", "Local Currency LT|0")</f>
        <v>45261</v>
      </c>
      <c r="S594" s="10">
        <f>_xll.SNL.Clients.Office.Excel.Functions.SPG(A594, "RD_CREDIT_WATCH_OUTLOOK_DATE_GLOBAL", "Issuer Credit Rating", "Local Currency LT|0")</f>
        <v>45261</v>
      </c>
    </row>
    <row r="595" spans="1:19">
      <c r="A595" s="12" t="s">
        <v>1628</v>
      </c>
      <c r="B595" t="str">
        <f>_xll.SNL.Clients.Office.Excel.Functions.SPG(A595,"SP_IPO_DATE")</f>
        <v/>
      </c>
      <c r="C595" s="5">
        <f>_xll.SNL.Clients.Office.Excel.Functions.SPG(A595, "SP_VOLUME_AVG_WEEKLY_TO_SHARES_OUT", , "1M")</f>
        <v>2.4349862510245837</v>
      </c>
      <c r="D595" s="5">
        <f>_xll.SNL.Clients.Office.Excel.Functions.SPG(A595, "SP_VOLUME_AVG_WEEKLY_TO_SHARES_OUT", , "3M")</f>
        <v>2.9258055282415545</v>
      </c>
      <c r="E595" s="5">
        <f>_xll.SNL.Clients.Office.Excel.Functions.SPG(A595, "SP_VOLUME_AVG_DAILY_TO_1YR_AVG_DAILY", , "1M")</f>
        <v>103.41</v>
      </c>
      <c r="F595" s="5">
        <f>_xll.SNL.Clients.Office.Excel.Functions.SPG(A595, "SP_VOLUME_AVG_DAILY_TO_1YR_AVG_DAILY", , "3M")</f>
        <v>124.25</v>
      </c>
      <c r="G595" s="9" t="str">
        <f>_xll.SNL.Clients.Office.Excel.Functions.SPG(A595, "IQ_SECTOR")</f>
        <v>Materials</v>
      </c>
      <c r="H595" s="9" t="str">
        <f>_xll.SNL.Clients.Office.Excel.Functions.SPG(A595, "IQ_INDUSTRY_GROUP")</f>
        <v>Materials</v>
      </c>
      <c r="I595" s="9" t="str">
        <f>_xll.SNL.Clients.Office.Excel.Functions.SPG(A595, "IQ_INDUSTRY")</f>
        <v>Metals and Mining</v>
      </c>
      <c r="J595" s="9" t="str">
        <f>_xll.SNL.Clients.Office.Excel.Functions.SPG(A595, "IQ_PRIMARY_INDUSTRY")</f>
        <v>Steel</v>
      </c>
      <c r="K595" s="9" t="str">
        <f>_xll.SNL.Clients.Office.Excel.Functions.SPG(A595, "NAICS_CODE", "Primary")</f>
        <v>3312 - Steel Product Manufacturing from Purchased Steel</v>
      </c>
      <c r="L595" s="9" t="str">
        <f>_xll.SNL.Clients.Office.Excel.Functions.SPG(A595, "SP_TOPICTAG")</f>
        <v/>
      </c>
      <c r="M595" s="5">
        <f>_xll.SNL.Clients.Office.Excel.Functions.SPG(A595, "SP_PCT_SHARES_OWNED_ALL_INSTITUTIONS")</f>
        <v>57</v>
      </c>
      <c r="N595" s="9" t="str">
        <f>_xll.SNL.Clients.Office.Excel.Functions.SPG(A595, "RD_CREDIT_RATING_GLOBAL", "Issuer Credit Rating", "Local Currency LT|0")</f>
        <v/>
      </c>
      <c r="O595" s="9" t="str">
        <f>_xll.SNL.Clients.Office.Excel.Functions.SPG(A595, "RD_CWOL_GLOBAL", "Issuer Credit Rating", "Local Currency LT|0")</f>
        <v/>
      </c>
      <c r="P595" s="9" t="str">
        <f>_xll.SNL.Clients.Office.Excel.Functions.SPG(A595, "RD_RATING_ACTION_GLOBAL", "Issuer Credit Rating", "Local Currency LT|0")</f>
        <v/>
      </c>
      <c r="Q595" s="10" t="str">
        <f>_xll.SNL.Clients.Office.Excel.Functions.SPG(A595, "RD_LAST_REVIEW_DATE_GLOBAL", "Issuer Credit Rating", "Local Currency LT")</f>
        <v/>
      </c>
      <c r="R595" s="10" t="str">
        <f>_xll.SNL.Clients.Office.Excel.Functions.SPG(A595, "RD_CREDIT_RATING_DATE_GLOBAL", "Issuer Credit Rating", "Local Currency LT|0")</f>
        <v/>
      </c>
      <c r="S595" s="10" t="str">
        <f>_xll.SNL.Clients.Office.Excel.Functions.SPG(A595, "RD_CREDIT_WATCH_OUTLOOK_DATE_GLOBAL", "Issuer Credit Rating", "Local Currency LT|0")</f>
        <v/>
      </c>
    </row>
    <row r="596" spans="1:19">
      <c r="A596" s="12" t="s">
        <v>1629</v>
      </c>
      <c r="B596" s="10">
        <f>_xll.SNL.Clients.Office.Excel.Functions.SPG(A596,"SP_IPO_DATE")</f>
        <v>31742</v>
      </c>
      <c r="C596" s="5">
        <f>_xll.SNL.Clients.Office.Excel.Functions.SPG(A596, "SP_VOLUME_AVG_WEEKLY_TO_SHARES_OUT", , "1M")</f>
        <v>2.3365148640563342</v>
      </c>
      <c r="D596" s="5">
        <f>_xll.SNL.Clients.Office.Excel.Functions.SPG(A596, "SP_VOLUME_AVG_WEEKLY_TO_SHARES_OUT", , "3M")</f>
        <v>2.4978645674938007</v>
      </c>
      <c r="E596" s="5">
        <f>_xll.SNL.Clients.Office.Excel.Functions.SPG(A596, "SP_VOLUME_AVG_DAILY_TO_1YR_AVG_DAILY", , "1M")</f>
        <v>99.8</v>
      </c>
      <c r="F596" s="5">
        <f>_xll.SNL.Clients.Office.Excel.Functions.SPG(A596, "SP_VOLUME_AVG_DAILY_TO_1YR_AVG_DAILY", , "3M")</f>
        <v>106.7</v>
      </c>
      <c r="G596" s="9" t="str">
        <f>_xll.SNL.Clients.Office.Excel.Functions.SPG(A596, "IQ_SECTOR")</f>
        <v>Financials</v>
      </c>
      <c r="H596" s="9" t="str">
        <f>_xll.SNL.Clients.Office.Excel.Functions.SPG(A596, "IQ_INDUSTRY_GROUP")</f>
        <v>Banks</v>
      </c>
      <c r="I596" s="9" t="str">
        <f>_xll.SNL.Clients.Office.Excel.Functions.SPG(A596, "IQ_INDUSTRY")</f>
        <v>Banks</v>
      </c>
      <c r="J596" s="9" t="str">
        <f>_xll.SNL.Clients.Office.Excel.Functions.SPG(A596, "IQ_PRIMARY_INDUSTRY")</f>
        <v>Regional Banks</v>
      </c>
      <c r="K596" s="9" t="str">
        <f>_xll.SNL.Clients.Office.Excel.Functions.SPG(A596, "NAICS_CODE", "Primary")</f>
        <v>522180 - Savings Institutions and Other Depository Credit Intermediation</v>
      </c>
      <c r="L596" s="9" t="str">
        <f>_xll.SNL.Clients.Office.Excel.Functions.SPG(A596, "SP_TOPICTAG")</f>
        <v>Consumer Lending; Digital Brokerage; Banking as a Service</v>
      </c>
      <c r="M596" s="5">
        <f>_xll.SNL.Clients.Office.Excel.Functions.SPG(A596, "SP_PCT_SHARES_OWNED_ALL_INSTITUTIONS")</f>
        <v>91.52</v>
      </c>
      <c r="N596" s="9" t="str">
        <f>_xll.SNL.Clients.Office.Excel.Functions.SPG(A596, "RD_CREDIT_RATING_GLOBAL", "Issuer Credit Rating", "Local Currency LT|0")</f>
        <v/>
      </c>
      <c r="O596" s="9" t="str">
        <f>_xll.SNL.Clients.Office.Excel.Functions.SPG(A596, "RD_CWOL_GLOBAL", "Issuer Credit Rating", "Local Currency LT|0")</f>
        <v/>
      </c>
      <c r="P596" s="9" t="str">
        <f>_xll.SNL.Clients.Office.Excel.Functions.SPG(A596, "RD_RATING_ACTION_GLOBAL", "Issuer Credit Rating", "Local Currency LT|0")</f>
        <v/>
      </c>
      <c r="Q596" s="10" t="str">
        <f>_xll.SNL.Clients.Office.Excel.Functions.SPG(A596, "RD_LAST_REVIEW_DATE_GLOBAL", "Issuer Credit Rating", "Local Currency LT")</f>
        <v/>
      </c>
      <c r="R596" s="10" t="str">
        <f>_xll.SNL.Clients.Office.Excel.Functions.SPG(A596, "RD_CREDIT_RATING_DATE_GLOBAL", "Issuer Credit Rating", "Local Currency LT|0")</f>
        <v/>
      </c>
      <c r="S596" s="10" t="str">
        <f>_xll.SNL.Clients.Office.Excel.Functions.SPG(A596, "RD_CREDIT_WATCH_OUTLOOK_DATE_GLOBAL", "Issuer Credit Rating", "Local Currency LT|0")</f>
        <v/>
      </c>
    </row>
    <row r="597" spans="1:19">
      <c r="A597" s="12" t="s">
        <v>1630</v>
      </c>
      <c r="B597" s="10">
        <f>_xll.SNL.Clients.Office.Excel.Functions.SPG(A597,"SP_IPO_DATE")</f>
        <v>41610</v>
      </c>
      <c r="C597" s="5">
        <f>_xll.SNL.Clients.Office.Excel.Functions.SPG(A597, "SP_VOLUME_AVG_WEEKLY_TO_SHARES_OUT", , "1M")</f>
        <v>3.7965497986377632</v>
      </c>
      <c r="D597" s="5">
        <f>_xll.SNL.Clients.Office.Excel.Functions.SPG(A597, "SP_VOLUME_AVG_WEEKLY_TO_SHARES_OUT", , "3M")</f>
        <v>4.7960586361218551</v>
      </c>
      <c r="E597" s="5">
        <f>_xll.SNL.Clients.Office.Excel.Functions.SPG(A597, "SP_VOLUME_AVG_DAILY_TO_1YR_AVG_DAILY", , "1M")</f>
        <v>86.72</v>
      </c>
      <c r="F597" s="5">
        <f>_xll.SNL.Clients.Office.Excel.Functions.SPG(A597, "SP_VOLUME_AVG_DAILY_TO_1YR_AVG_DAILY", , "3M")</f>
        <v>109.55</v>
      </c>
      <c r="G597" s="9" t="str">
        <f>_xll.SNL.Clients.Office.Excel.Functions.SPG(A597, "IQ_SECTOR")</f>
        <v>Health Care</v>
      </c>
      <c r="H597" s="9" t="str">
        <f>_xll.SNL.Clients.Office.Excel.Functions.SPG(A597, "IQ_INDUSTRY_GROUP")</f>
        <v>Pharmaceuticals, Biotechnology and Life Sciences</v>
      </c>
      <c r="I597" s="9" t="str">
        <f>_xll.SNL.Clients.Office.Excel.Functions.SPG(A597, "IQ_INDUSTRY")</f>
        <v>Biotechnology</v>
      </c>
      <c r="J597" s="9" t="str">
        <f>_xll.SNL.Clients.Office.Excel.Functions.SPG(A597, "IQ_PRIMARY_INDUSTRY")</f>
        <v>Biotechnology</v>
      </c>
      <c r="K597" s="9" t="str">
        <f>_xll.SNL.Clients.Office.Excel.Functions.SPG(A597, "NAICS_CODE", "Primary")</f>
        <v>325414 - Biological Product (except Diagnostic) Manufacturing</v>
      </c>
      <c r="L597" s="9" t="str">
        <f>_xll.SNL.Clients.Office.Excel.Functions.SPG(A597, "SP_TOPICTAG")</f>
        <v>Health Diagnostics; Genetic Disorder; Immunology; Infectious Diseases; Neurology; Oncology</v>
      </c>
      <c r="M597" s="5">
        <f>_xll.SNL.Clients.Office.Excel.Functions.SPG(A597, "SP_PCT_SHARES_OWNED_ALL_INSTITUTIONS")</f>
        <v>97.61</v>
      </c>
      <c r="N597" s="9" t="str">
        <f>_xll.SNL.Clients.Office.Excel.Functions.SPG(A597, "RD_CREDIT_RATING_GLOBAL", "Issuer Credit Rating", "Local Currency LT|0")</f>
        <v/>
      </c>
      <c r="O597" s="9" t="str">
        <f>_xll.SNL.Clients.Office.Excel.Functions.SPG(A597, "RD_CWOL_GLOBAL", "Issuer Credit Rating", "Local Currency LT|0")</f>
        <v/>
      </c>
      <c r="P597" s="9" t="str">
        <f>_xll.SNL.Clients.Office.Excel.Functions.SPG(A597, "RD_RATING_ACTION_GLOBAL", "Issuer Credit Rating", "Local Currency LT|0")</f>
        <v/>
      </c>
      <c r="Q597" s="10" t="str">
        <f>_xll.SNL.Clients.Office.Excel.Functions.SPG(A597, "RD_LAST_REVIEW_DATE_GLOBAL", "Issuer Credit Rating", "Local Currency LT")</f>
        <v/>
      </c>
      <c r="R597" s="10" t="str">
        <f>_xll.SNL.Clients.Office.Excel.Functions.SPG(A597, "RD_CREDIT_RATING_DATE_GLOBAL", "Issuer Credit Rating", "Local Currency LT|0")</f>
        <v/>
      </c>
      <c r="S597" s="10" t="str">
        <f>_xll.SNL.Clients.Office.Excel.Functions.SPG(A597, "RD_CREDIT_WATCH_OUTLOOK_DATE_GLOBAL", "Issuer Credit Rating", "Local Currency LT|0")</f>
        <v/>
      </c>
    </row>
    <row r="598" spans="1:19">
      <c r="A598" s="12" t="s">
        <v>1631</v>
      </c>
      <c r="B598" t="str">
        <f>_xll.SNL.Clients.Office.Excel.Functions.SPG(A598,"SP_IPO_DATE")</f>
        <v/>
      </c>
      <c r="C598" s="5">
        <f>_xll.SNL.Clients.Office.Excel.Functions.SPG(A598, "SP_VOLUME_AVG_WEEKLY_TO_SHARES_OUT", , "1M")</f>
        <v>3.0596162727344911</v>
      </c>
      <c r="D598" s="5">
        <f>_xll.SNL.Clients.Office.Excel.Functions.SPG(A598, "SP_VOLUME_AVG_WEEKLY_TO_SHARES_OUT", , "3M")</f>
        <v>3.3352687256927034</v>
      </c>
      <c r="E598" s="5">
        <f>_xll.SNL.Clients.Office.Excel.Functions.SPG(A598, "SP_VOLUME_AVG_DAILY_TO_1YR_AVG_DAILY", , "1M")</f>
        <v>79.05</v>
      </c>
      <c r="F598" s="5">
        <f>_xll.SNL.Clients.Office.Excel.Functions.SPG(A598, "SP_VOLUME_AVG_DAILY_TO_1YR_AVG_DAILY", , "3M")</f>
        <v>86.17</v>
      </c>
      <c r="G598" s="9" t="str">
        <f>_xll.SNL.Clients.Office.Excel.Functions.SPG(A598, "IQ_SECTOR")</f>
        <v>Real Estate</v>
      </c>
      <c r="H598" s="9" t="str">
        <f>_xll.SNL.Clients.Office.Excel.Functions.SPG(A598, "IQ_INDUSTRY_GROUP")</f>
        <v>Equity Real Estate Investment Trusts (REITs)</v>
      </c>
      <c r="I598" s="9" t="str">
        <f>_xll.SNL.Clients.Office.Excel.Functions.SPG(A598, "IQ_INDUSTRY")</f>
        <v>Hotel and Resort REITs</v>
      </c>
      <c r="J598" s="9" t="str">
        <f>_xll.SNL.Clients.Office.Excel.Functions.SPG(A598, "IQ_PRIMARY_INDUSTRY")</f>
        <v>Hotel and Resort REITs</v>
      </c>
      <c r="K598" s="9" t="str">
        <f>_xll.SNL.Clients.Office.Excel.Functions.SPG(A598, "NAICS_CODE", "Primary")</f>
        <v>531120 - Lessors of Nonresidential Buildings (except Miniwarehouses)</v>
      </c>
      <c r="L598" s="9" t="str">
        <f>_xll.SNL.Clients.Office.Excel.Functions.SPG(A598, "SP_TOPICTAG")</f>
        <v/>
      </c>
      <c r="M598" s="5">
        <f>_xll.SNL.Clients.Office.Excel.Functions.SPG(A598, "SP_PCT_SHARES_OWNED_ALL_INSTITUTIONS")</f>
        <v>92.41</v>
      </c>
      <c r="N598" s="9" t="str">
        <f>_xll.SNL.Clients.Office.Excel.Functions.SPG(A598, "RD_CREDIT_RATING_GLOBAL", "Issuer Credit Rating", "Local Currency LT|0")</f>
        <v>B+</v>
      </c>
      <c r="O598" s="9" t="str">
        <f>_xll.SNL.Clients.Office.Excel.Functions.SPG(A598, "RD_CWOL_GLOBAL", "Issuer Credit Rating", "Local Currency LT|0")</f>
        <v>Stable</v>
      </c>
      <c r="P598" s="9" t="str">
        <f>_xll.SNL.Clients.Office.Excel.Functions.SPG(A598, "RD_RATING_ACTION_GLOBAL", "Issuer Credit Rating", "Local Currency LT|0")</f>
        <v>Upgrade | CreditWatch/Outlook (08/15/2023)</v>
      </c>
      <c r="Q598" s="10">
        <f>_xll.SNL.Clients.Office.Excel.Functions.SPG(A598, "RD_LAST_REVIEW_DATE_GLOBAL", "Issuer Credit Rating", "Local Currency LT")</f>
        <v>45529</v>
      </c>
      <c r="R598" s="10">
        <f>_xll.SNL.Clients.Office.Excel.Functions.SPG(A598, "RD_CREDIT_RATING_DATE_GLOBAL", "Issuer Credit Rating", "Local Currency LT|0")</f>
        <v>45153</v>
      </c>
      <c r="S598" s="10">
        <f>_xll.SNL.Clients.Office.Excel.Functions.SPG(A598, "RD_CREDIT_WATCH_OUTLOOK_DATE_GLOBAL", "Issuer Credit Rating", "Local Currency LT|0")</f>
        <v>45153</v>
      </c>
    </row>
    <row r="599" spans="1:19">
      <c r="A599" s="12" t="s">
        <v>1632</v>
      </c>
      <c r="B599" t="str">
        <f>_xll.SNL.Clients.Office.Excel.Functions.SPG(A599,"SP_IPO_DATE")</f>
        <v/>
      </c>
      <c r="C599" s="5">
        <f>_xll.SNL.Clients.Office.Excel.Functions.SPG(A599, "SP_VOLUME_AVG_WEEKLY_TO_SHARES_OUT", , "1M")</f>
        <v>10.293209114722353</v>
      </c>
      <c r="D599" s="5">
        <f>_xll.SNL.Clients.Office.Excel.Functions.SPG(A599, "SP_VOLUME_AVG_WEEKLY_TO_SHARES_OUT", , "3M")</f>
        <v>9.6533991707031905</v>
      </c>
      <c r="E599" s="5">
        <f>_xll.SNL.Clients.Office.Excel.Functions.SPG(A599, "SP_VOLUME_AVG_DAILY_TO_1YR_AVG_DAILY", , "1M")</f>
        <v>113.63</v>
      </c>
      <c r="F599" s="5">
        <f>_xll.SNL.Clients.Office.Excel.Functions.SPG(A599, "SP_VOLUME_AVG_DAILY_TO_1YR_AVG_DAILY", , "3M")</f>
        <v>106.56</v>
      </c>
      <c r="G599" s="9" t="str">
        <f>_xll.SNL.Clients.Office.Excel.Functions.SPG(A599, "IQ_SECTOR")</f>
        <v>Information Technology</v>
      </c>
      <c r="H599" s="9" t="str">
        <f>_xll.SNL.Clients.Office.Excel.Functions.SPG(A599, "IQ_INDUSTRY_GROUP")</f>
        <v>Technology Hardware and Equipment</v>
      </c>
      <c r="I599" s="9" t="str">
        <f>_xll.SNL.Clients.Office.Excel.Functions.SPG(A599, "IQ_INDUSTRY")</f>
        <v>Technology Hardware, Storage and Peripherals</v>
      </c>
      <c r="J599" s="9" t="str">
        <f>_xll.SNL.Clients.Office.Excel.Functions.SPG(A599, "IQ_PRIMARY_INDUSTRY")</f>
        <v>Technology Hardware, Storage and Peripherals</v>
      </c>
      <c r="K599" s="9" t="str">
        <f>_xll.SNL.Clients.Office.Excel.Functions.SPG(A599, "NAICS_CODE", "Primary")</f>
        <v>333310 - Commercial and Service Industry Machinery Manufacturing</v>
      </c>
      <c r="L599" s="9" t="str">
        <f>_xll.SNL.Clients.Office.Excel.Functions.SPG(A599, "SP_TOPICTAG")</f>
        <v>Software Development; Data Integration; Data Protection; Cloud Infrastructure; Cloud Storage; Process Automation; Artificial Intelligence</v>
      </c>
      <c r="M599" s="5">
        <f>_xll.SNL.Clients.Office.Excel.Functions.SPG(A599, "SP_PCT_SHARES_OWNED_ALL_INSTITUTIONS")</f>
        <v>93.85</v>
      </c>
      <c r="N599" s="9" t="str">
        <f>_xll.SNL.Clients.Office.Excel.Functions.SPG(A599, "RD_CREDIT_RATING_GLOBAL", "Issuer Credit Rating", "Local Currency LT|0")</f>
        <v>B+</v>
      </c>
      <c r="O599" s="9" t="str">
        <f>_xll.SNL.Clients.Office.Excel.Functions.SPG(A599, "RD_CWOL_GLOBAL", "Issuer Credit Rating", "Local Currency LT|0")</f>
        <v>Negative</v>
      </c>
      <c r="P599" s="9" t="str">
        <f>_xll.SNL.Clients.Office.Excel.Functions.SPG(A599, "RD_RATING_ACTION_GLOBAL", "Issuer Credit Rating", "Local Currency LT|0")</f>
        <v>Downgrade | CreditWatch/Outlook (11/18/2024)</v>
      </c>
      <c r="Q599" s="10">
        <f>_xll.SNL.Clients.Office.Excel.Functions.SPG(A599, "RD_LAST_REVIEW_DATE_GLOBAL", "Issuer Credit Rating", "Local Currency LT")</f>
        <v>45614</v>
      </c>
      <c r="R599" s="10">
        <f>_xll.SNL.Clients.Office.Excel.Functions.SPG(A599, "RD_CREDIT_RATING_DATE_GLOBAL", "Issuer Credit Rating", "Local Currency LT|0")</f>
        <v>45614</v>
      </c>
      <c r="S599" s="10">
        <f>_xll.SNL.Clients.Office.Excel.Functions.SPG(A599, "RD_CREDIT_WATCH_OUTLOOK_DATE_GLOBAL", "Issuer Credit Rating", "Local Currency LT|0")</f>
        <v>45614</v>
      </c>
    </row>
    <row r="600" spans="1:19">
      <c r="A600" s="12" t="s">
        <v>1633</v>
      </c>
      <c r="B600" t="str">
        <f>_xll.SNL.Clients.Office.Excel.Functions.SPG(A600,"SP_IPO_DATE")</f>
        <v/>
      </c>
      <c r="C600" s="5">
        <f>_xll.SNL.Clients.Office.Excel.Functions.SPG(A600, "SP_VOLUME_AVG_WEEKLY_TO_SHARES_OUT", , "1M")</f>
        <v>2.1796082345373353</v>
      </c>
      <c r="D600" s="5">
        <f>_xll.SNL.Clients.Office.Excel.Functions.SPG(A600, "SP_VOLUME_AVG_WEEKLY_TO_SHARES_OUT", , "3M")</f>
        <v>2.3313125576931935</v>
      </c>
      <c r="E600" s="5">
        <f>_xll.SNL.Clients.Office.Excel.Functions.SPG(A600, "SP_VOLUME_AVG_DAILY_TO_1YR_AVG_DAILY", , "1M")</f>
        <v>63.77</v>
      </c>
      <c r="F600" s="5">
        <f>_xll.SNL.Clients.Office.Excel.Functions.SPG(A600, "SP_VOLUME_AVG_DAILY_TO_1YR_AVG_DAILY", , "3M")</f>
        <v>68.209999999999994</v>
      </c>
      <c r="G600" s="9" t="str">
        <f>_xll.SNL.Clients.Office.Excel.Functions.SPG(A600, "IQ_SECTOR")</f>
        <v>Consumer Discretionary</v>
      </c>
      <c r="H600" s="9" t="str">
        <f>_xll.SNL.Clients.Office.Excel.Functions.SPG(A600, "IQ_INDUSTRY_GROUP")</f>
        <v>Automobiles and Components</v>
      </c>
      <c r="I600" s="9" t="str">
        <f>_xll.SNL.Clients.Office.Excel.Functions.SPG(A600, "IQ_INDUSTRY")</f>
        <v>Automobile Components</v>
      </c>
      <c r="J600" s="9" t="str">
        <f>_xll.SNL.Clients.Office.Excel.Functions.SPG(A600, "IQ_PRIMARY_INDUSTRY")</f>
        <v>Automotive Parts and Equipment</v>
      </c>
      <c r="K600" s="9" t="str">
        <f>_xll.SNL.Clients.Office.Excel.Functions.SPG(A600, "NAICS_CODE", "Primary")</f>
        <v>336390 - Other Motor Vehicle Parts Manufacturing</v>
      </c>
      <c r="L600" s="9" t="str">
        <f>_xll.SNL.Clients.Office.Excel.Functions.SPG(A600, "SP_TOPICTAG")</f>
        <v>Industrial Automation; Data Protection; Process Automation; RegTech</v>
      </c>
      <c r="M600" s="5">
        <f>_xll.SNL.Clients.Office.Excel.Functions.SPG(A600, "SP_PCT_SHARES_OWNED_ALL_INSTITUTIONS")</f>
        <v>77.84</v>
      </c>
      <c r="N600" s="9" t="str">
        <f>_xll.SNL.Clients.Office.Excel.Functions.SPG(A600, "RD_CREDIT_RATING_GLOBAL", "Issuer Credit Rating", "Local Currency LT|0")</f>
        <v/>
      </c>
      <c r="O600" s="9" t="str">
        <f>_xll.SNL.Clients.Office.Excel.Functions.SPG(A600, "RD_CWOL_GLOBAL", "Issuer Credit Rating", "Local Currency LT|0")</f>
        <v/>
      </c>
      <c r="P600" s="9" t="str">
        <f>_xll.SNL.Clients.Office.Excel.Functions.SPG(A600, "RD_RATING_ACTION_GLOBAL", "Issuer Credit Rating", "Local Currency LT|0")</f>
        <v/>
      </c>
      <c r="Q600" s="10" t="str">
        <f>_xll.SNL.Clients.Office.Excel.Functions.SPG(A600, "RD_LAST_REVIEW_DATE_GLOBAL", "Issuer Credit Rating", "Local Currency LT")</f>
        <v/>
      </c>
      <c r="R600" s="10" t="str">
        <f>_xll.SNL.Clients.Office.Excel.Functions.SPG(A600, "RD_CREDIT_RATING_DATE_GLOBAL", "Issuer Credit Rating", "Local Currency LT|0")</f>
        <v/>
      </c>
      <c r="S600" s="10" t="str">
        <f>_xll.SNL.Clients.Office.Excel.Functions.SPG(A600, "RD_CREDIT_WATCH_OUTLOOK_DATE_GLOBAL", "Issuer Credit Rating", "Local Currency LT|0")</f>
        <v/>
      </c>
    </row>
    <row r="601" spans="1:19">
      <c r="A601" s="12" t="s">
        <v>1634</v>
      </c>
      <c r="B601" s="10">
        <f>_xll.SNL.Clients.Office.Excel.Functions.SPG(A601,"SP_IPO_DATE")</f>
        <v>40969</v>
      </c>
      <c r="C601" s="5">
        <f>_xll.SNL.Clients.Office.Excel.Functions.SPG(A601, "SP_VOLUME_AVG_WEEKLY_TO_SHARES_OUT", , "1M")</f>
        <v>4.7180042760106415</v>
      </c>
      <c r="D601" s="5">
        <f>_xll.SNL.Clients.Office.Excel.Functions.SPG(A601, "SP_VOLUME_AVG_WEEKLY_TO_SHARES_OUT", , "3M")</f>
        <v>5.2911271442226582</v>
      </c>
      <c r="E601" s="5">
        <f>_xll.SNL.Clients.Office.Excel.Functions.SPG(A601, "SP_VOLUME_AVG_DAILY_TO_1YR_AVG_DAILY", , "1M")</f>
        <v>84.89</v>
      </c>
      <c r="F601" s="5">
        <f>_xll.SNL.Clients.Office.Excel.Functions.SPG(A601, "SP_VOLUME_AVG_DAILY_TO_1YR_AVG_DAILY", , "3M")</f>
        <v>95.2</v>
      </c>
      <c r="G601" s="9" t="str">
        <f>_xll.SNL.Clients.Office.Excel.Functions.SPG(A601, "IQ_SECTOR")</f>
        <v>Communication Services</v>
      </c>
      <c r="H601" s="9" t="str">
        <f>_xll.SNL.Clients.Office.Excel.Functions.SPG(A601, "IQ_INDUSTRY_GROUP")</f>
        <v>Media and Entertainment</v>
      </c>
      <c r="I601" s="9" t="str">
        <f>_xll.SNL.Clients.Office.Excel.Functions.SPG(A601, "IQ_INDUSTRY")</f>
        <v>Interactive Media and Services</v>
      </c>
      <c r="J601" s="9" t="str">
        <f>_xll.SNL.Clients.Office.Excel.Functions.SPG(A601, "IQ_PRIMARY_INDUSTRY")</f>
        <v>Interactive Media and Services</v>
      </c>
      <c r="K601" s="9" t="str">
        <f>_xll.SNL.Clients.Office.Excel.Functions.SPG(A601, "NAICS_CODE", "Primary")</f>
        <v>519290 - Web Search Portals and All Other Information Services</v>
      </c>
      <c r="L601" s="9" t="str">
        <f>_xll.SNL.Clients.Office.Excel.Functions.SPG(A601, "SP_TOPICTAG")</f>
        <v>Ad Network; Digital Media; Social Media Advertising; Customer Relationship Management; Customer Analytics; Ad Targeting; Content Creation</v>
      </c>
      <c r="M601" s="5">
        <f>_xll.SNL.Clients.Office.Excel.Functions.SPG(A601, "SP_PCT_SHARES_OWNED_ALL_INSTITUTIONS")</f>
        <v>96.3</v>
      </c>
      <c r="N601" s="9" t="str">
        <f>_xll.SNL.Clients.Office.Excel.Functions.SPG(A601, "RD_CREDIT_RATING_GLOBAL", "Issuer Credit Rating", "Local Currency LT|0")</f>
        <v/>
      </c>
      <c r="O601" s="9" t="str">
        <f>_xll.SNL.Clients.Office.Excel.Functions.SPG(A601, "RD_CWOL_GLOBAL", "Issuer Credit Rating", "Local Currency LT|0")</f>
        <v/>
      </c>
      <c r="P601" s="9" t="str">
        <f>_xll.SNL.Clients.Office.Excel.Functions.SPG(A601, "RD_RATING_ACTION_GLOBAL", "Issuer Credit Rating", "Local Currency LT|0")</f>
        <v/>
      </c>
      <c r="Q601" s="10" t="str">
        <f>_xll.SNL.Clients.Office.Excel.Functions.SPG(A601, "RD_LAST_REVIEW_DATE_GLOBAL", "Issuer Credit Rating", "Local Currency LT")</f>
        <v/>
      </c>
      <c r="R601" s="10" t="str">
        <f>_xll.SNL.Clients.Office.Excel.Functions.SPG(A601, "RD_CREDIT_RATING_DATE_GLOBAL", "Issuer Credit Rating", "Local Currency LT|0")</f>
        <v/>
      </c>
      <c r="S601" s="10" t="str">
        <f>_xll.SNL.Clients.Office.Excel.Functions.SPG(A601, "RD_CREDIT_WATCH_OUTLOOK_DATE_GLOBAL", "Issuer Credit Rating", "Local Currency LT|0")</f>
        <v/>
      </c>
    </row>
    <row r="602" spans="1:19">
      <c r="A602" s="12" t="s">
        <v>1635</v>
      </c>
      <c r="B602" s="10">
        <f>_xll.SNL.Clients.Office.Excel.Functions.SPG(A602,"SP_IPO_DATE")</f>
        <v>36364</v>
      </c>
      <c r="C602" s="5">
        <f>_xll.SNL.Clients.Office.Excel.Functions.SPG(A602, "SP_VOLUME_AVG_WEEKLY_TO_SHARES_OUT", , "1M")</f>
        <v>3.5454432861353946</v>
      </c>
      <c r="D602" s="5">
        <f>_xll.SNL.Clients.Office.Excel.Functions.SPG(A602, "SP_VOLUME_AVG_WEEKLY_TO_SHARES_OUT", , "3M")</f>
        <v>4.887291251738306</v>
      </c>
      <c r="E602" s="5">
        <f>_xll.SNL.Clients.Office.Excel.Functions.SPG(A602, "SP_VOLUME_AVG_DAILY_TO_1YR_AVG_DAILY", , "1M")</f>
        <v>67.47</v>
      </c>
      <c r="F602" s="5">
        <f>_xll.SNL.Clients.Office.Excel.Functions.SPG(A602, "SP_VOLUME_AVG_DAILY_TO_1YR_AVG_DAILY", , "3M")</f>
        <v>93</v>
      </c>
      <c r="G602" s="9" t="str">
        <f>_xll.SNL.Clients.Office.Excel.Functions.SPG(A602, "IQ_SECTOR")</f>
        <v>Communication Services</v>
      </c>
      <c r="H602" s="9" t="str">
        <f>_xll.SNL.Clients.Office.Excel.Functions.SPG(A602, "IQ_INDUSTRY_GROUP")</f>
        <v>Media and Entertainment</v>
      </c>
      <c r="I602" s="9" t="str">
        <f>_xll.SNL.Clients.Office.Excel.Functions.SPG(A602, "IQ_INDUSTRY")</f>
        <v>Interactive Media and Services</v>
      </c>
      <c r="J602" s="9" t="str">
        <f>_xll.SNL.Clients.Office.Excel.Functions.SPG(A602, "IQ_PRIMARY_INDUSTRY")</f>
        <v>Interactive Media and Services</v>
      </c>
      <c r="K602" s="9" t="str">
        <f>_xll.SNL.Clients.Office.Excel.Functions.SPG(A602, "NAICS_CODE", "Primary")</f>
        <v>519290 - Web Search Portals and All Other Information Services</v>
      </c>
      <c r="L602" s="9" t="str">
        <f>_xll.SNL.Clients.Office.Excel.Functions.SPG(A602, "SP_TOPICTAG")</f>
        <v>Digital Media; Health Diagnostics; Marketing Automation; E-learning; Cloud Infrastructure; Content Creation; Online Payments</v>
      </c>
      <c r="M602" s="5">
        <f>_xll.SNL.Clients.Office.Excel.Functions.SPG(A602, "SP_PCT_SHARES_OWNED_ALL_INSTITUTIONS")</f>
        <v>111.27</v>
      </c>
      <c r="N602" s="9" t="str">
        <f>_xll.SNL.Clients.Office.Excel.Functions.SPG(A602, "RD_CREDIT_RATING_GLOBAL", "Issuer Credit Rating", "Local Currency LT|0")</f>
        <v>BB</v>
      </c>
      <c r="O602" s="9" t="str">
        <f>_xll.SNL.Clients.Office.Excel.Functions.SPG(A602, "RD_CWOL_GLOBAL", "Issuer Credit Rating", "Local Currency LT|0")</f>
        <v>Stable</v>
      </c>
      <c r="P602" s="9" t="str">
        <f>_xll.SNL.Clients.Office.Excel.Functions.SPG(A602, "RD_RATING_ACTION_GLOBAL", "Issuer Credit Rating", "Local Currency LT|0")</f>
        <v>CreditWatch/Outlook (11/15/2021)</v>
      </c>
      <c r="Q602" s="10">
        <f>_xll.SNL.Clients.Office.Excel.Functions.SPG(A602, "RD_LAST_REVIEW_DATE_GLOBAL", "Issuer Credit Rating", "Local Currency LT")</f>
        <v>45597</v>
      </c>
      <c r="R602" s="10">
        <f>_xll.SNL.Clients.Office.Excel.Functions.SPG(A602, "RD_CREDIT_RATING_DATE_GLOBAL", "Issuer Credit Rating", "Local Currency LT|0")</f>
        <v>41802</v>
      </c>
      <c r="S602" s="10">
        <f>_xll.SNL.Clients.Office.Excel.Functions.SPG(A602, "RD_CREDIT_WATCH_OUTLOOK_DATE_GLOBAL", "Issuer Credit Rating", "Local Currency LT|0")</f>
        <v>44515</v>
      </c>
    </row>
    <row r="603" spans="1:19">
      <c r="A603" s="12" t="s">
        <v>1636</v>
      </c>
      <c r="B603" s="10">
        <f>_xll.SNL.Clients.Office.Excel.Functions.SPG(A603,"SP_IPO_DATE")</f>
        <v>40996</v>
      </c>
      <c r="C603" s="5">
        <f>_xll.SNL.Clients.Office.Excel.Functions.SPG(A603, "SP_VOLUME_AVG_WEEKLY_TO_SHARES_OUT", , "1M")</f>
        <v>2.6753909744994675</v>
      </c>
      <c r="D603" s="5">
        <f>_xll.SNL.Clients.Office.Excel.Functions.SPG(A603, "SP_VOLUME_AVG_WEEKLY_TO_SHARES_OUT", , "3M")</f>
        <v>2.5589186660469778</v>
      </c>
      <c r="E603" s="5">
        <f>_xll.SNL.Clients.Office.Excel.Functions.SPG(A603, "SP_VOLUME_AVG_DAILY_TO_1YR_AVG_DAILY", , "1M")</f>
        <v>86.45</v>
      </c>
      <c r="F603" s="5">
        <f>_xll.SNL.Clients.Office.Excel.Functions.SPG(A603, "SP_VOLUME_AVG_DAILY_TO_1YR_AVG_DAILY", , "3M")</f>
        <v>82.69</v>
      </c>
      <c r="G603" s="9" t="str">
        <f>_xll.SNL.Clients.Office.Excel.Functions.SPG(A603, "IQ_SECTOR")</f>
        <v>Industrials</v>
      </c>
      <c r="H603" s="9" t="str">
        <f>_xll.SNL.Clients.Office.Excel.Functions.SPG(A603, "IQ_INDUSTRY_GROUP")</f>
        <v>Capital Goods</v>
      </c>
      <c r="I603" s="9" t="str">
        <f>_xll.SNL.Clients.Office.Excel.Functions.SPG(A603, "IQ_INDUSTRY")</f>
        <v>Building Products</v>
      </c>
      <c r="J603" s="9" t="str">
        <f>_xll.SNL.Clients.Office.Excel.Functions.SPG(A603, "IQ_PRIMARY_INDUSTRY")</f>
        <v>Building Products</v>
      </c>
      <c r="K603" s="9" t="str">
        <f>_xll.SNL.Clients.Office.Excel.Functions.SPG(A603, "NAICS_CODE", "Primary")</f>
        <v>332913 - Plumbing Fixture Fitting and Trim Manufacturing</v>
      </c>
      <c r="L603" s="9" t="str">
        <f>_xll.SNL.Clients.Office.Excel.Functions.SPG(A603, "SP_TOPICTAG")</f>
        <v>Environmental Engineering; Industrial Automation; Sensors; Water Purification; Pollution Control</v>
      </c>
      <c r="M603" s="5">
        <f>_xll.SNL.Clients.Office.Excel.Functions.SPG(A603, "SP_PCT_SHARES_OWNED_ALL_INSTITUTIONS")</f>
        <v>90.65</v>
      </c>
      <c r="N603" s="9" t="str">
        <f>_xll.SNL.Clients.Office.Excel.Functions.SPG(A603, "RD_CREDIT_RATING_GLOBAL", "Issuer Credit Rating", "Local Currency LT|0")</f>
        <v>BB</v>
      </c>
      <c r="O603" s="9" t="str">
        <f>_xll.SNL.Clients.Office.Excel.Functions.SPG(A603, "RD_CWOL_GLOBAL", "Issuer Credit Rating", "Local Currency LT|0")</f>
        <v>Stable</v>
      </c>
      <c r="P603" s="9" t="str">
        <f>_xll.SNL.Clients.Office.Excel.Functions.SPG(A603, "RD_RATING_ACTION_GLOBAL", "Issuer Credit Rating", "Local Currency LT|0")</f>
        <v>New Rating | CreditWatch/Outlook (10/20/2021)</v>
      </c>
      <c r="Q603" s="10">
        <f>_xll.SNL.Clients.Office.Excel.Functions.SPG(A603, "RD_LAST_REVIEW_DATE_GLOBAL", "Issuer Credit Rating", "Local Currency LT")</f>
        <v>45588</v>
      </c>
      <c r="R603" s="10">
        <f>_xll.SNL.Clients.Office.Excel.Functions.SPG(A603, "RD_CREDIT_RATING_DATE_GLOBAL", "Issuer Credit Rating", "Local Currency LT|0")</f>
        <v>44489</v>
      </c>
      <c r="S603" s="10">
        <f>_xll.SNL.Clients.Office.Excel.Functions.SPG(A603, "RD_CREDIT_WATCH_OUTLOOK_DATE_GLOBAL", "Issuer Credit Rating", "Local Currency LT|0")</f>
        <v>44489</v>
      </c>
    </row>
    <row r="604" spans="1:19">
      <c r="B604" t="str">
        <f>_xll.SNL.Clients.Office.Excel.Functions.SPG(A604,"SP_IPO_DATE")</f>
        <v>#INVALID COMPANY ID</v>
      </c>
      <c r="C604" t="str">
        <f>_xll.SNL.Clients.Office.Excel.Functions.SPG(A604, "SP_VOLUME_AVG_WEEKLY_TO_SHARES_OUT", , "1M")</f>
        <v>#INVALID COMPANY ID</v>
      </c>
      <c r="D604" t="str">
        <f>_xll.SNL.Clients.Office.Excel.Functions.SPG(A604, "SP_VOLUME_AVG_WEEKLY_TO_SHARES_OUT", , "3M")</f>
        <v>#INVALID COMPANY ID</v>
      </c>
      <c r="E604" t="str">
        <f>_xll.SNL.Clients.Office.Excel.Functions.SPG(A604, "SP_VOLUME_AVG_DAILY_TO_1YR_AVG_DAILY", , "1M")</f>
        <v>#INVALID COMPANY ID</v>
      </c>
      <c r="F604" t="str">
        <f>_xll.SNL.Clients.Office.Excel.Functions.SPG(A604, "SP_VOLUME_AVG_DAILY_TO_1YR_AVG_DAILY", , "3M")</f>
        <v>#INVALID COMPANY ID</v>
      </c>
      <c r="G604" s="9" t="str">
        <f>_xll.SNL.Clients.Office.Excel.Functions.SPG(A604, "IQ_SECTOR")</f>
        <v>#INVALID COMPANY ID</v>
      </c>
      <c r="H604" s="9" t="str">
        <f>_xll.SNL.Clients.Office.Excel.Functions.SPG(A604, "IQ_INDUSTRY_GROUP")</f>
        <v>#INVALID COMPANY ID</v>
      </c>
      <c r="I604" s="9" t="str">
        <f>_xll.SNL.Clients.Office.Excel.Functions.SPG(A604, "IQ_INDUSTRY")</f>
        <v>#INVALID COMPANY ID</v>
      </c>
      <c r="J604" s="9" t="str">
        <f>_xll.SNL.Clients.Office.Excel.Functions.SPG(A604, "IQ_PRIMARY_INDUSTRY")</f>
        <v>#INVALID COMPANY ID</v>
      </c>
      <c r="K604" s="9" t="str">
        <f>_xll.SNL.Clients.Office.Excel.Functions.SPG(A604, "NAICS_CODE", "Primary")</f>
        <v>#INVALID COMPANY ID</v>
      </c>
      <c r="L604" s="9" t="str">
        <f>_xll.SNL.Clients.Office.Excel.Functions.SPG(A604, "SP_TOPICTAG")</f>
        <v>#INVALID COMPANY ID</v>
      </c>
      <c r="M604" s="5" t="str">
        <f>_xll.SNL.Clients.Office.Excel.Functions.SPG(A604, "SP_PCT_SHARES_OWNED_ALL_INSTITUTIONS")</f>
        <v>#INVALID COMPANY ID</v>
      </c>
      <c r="N604" s="9" t="str">
        <f>_xll.SNL.Clients.Office.Excel.Functions.SPG(A604, "RD_CREDIT_RATING_GLOBAL", "Issuer Credit Rating", "Local Currency LT|0")</f>
        <v>#INVALID COMPANY ID</v>
      </c>
      <c r="O604" s="9" t="str">
        <f>_xll.SNL.Clients.Office.Excel.Functions.SPG(A604, "RD_CWOL_GLOBAL", "Issuer Credit Rating", "Local Currency LT|0")</f>
        <v>#INVALID COMPANY ID</v>
      </c>
      <c r="P604" s="9" t="str">
        <f>_xll.SNL.Clients.Office.Excel.Functions.SPG(A604, "RD_RATING_ACTION_GLOBAL", "Issuer Credit Rating", "Local Currency LT|0")</f>
        <v>#INVALID COMPANY ID</v>
      </c>
      <c r="Q604" s="10" t="str">
        <f>_xll.SNL.Clients.Office.Excel.Functions.SPG(A604, "RD_LAST_REVIEW_DATE_GLOBAL", "Issuer Credit Rating", "Local Currency LT")</f>
        <v>#INVALID COMPANY ID</v>
      </c>
      <c r="R604" s="10" t="str">
        <f>_xll.SNL.Clients.Office.Excel.Functions.SPG(A604, "RD_CREDIT_RATING_DATE_GLOBAL", "Issuer Credit Rating", "Local Currency LT|0")</f>
        <v>#INVALID COMPANY ID</v>
      </c>
      <c r="S604" s="10" t="str">
        <f>_xll.SNL.Clients.Office.Excel.Functions.SPG(A604, "RD_CREDIT_WATCH_OUTLOOK_DATE_GLOBAL", "Issuer Credit Rating", "Local Currency LT|0")</f>
        <v>#INVALID COMPANY ID</v>
      </c>
    </row>
    <row r="605" spans="1:19">
      <c r="B605" t="str">
        <f>_xll.SNL.Clients.Office.Excel.Functions.SPG(A605,"SP_IPO_DATE")</f>
        <v>#INVALID COMPANY ID</v>
      </c>
      <c r="C605" t="str">
        <f>_xll.SNL.Clients.Office.Excel.Functions.SPG(A605, "SP_VOLUME_AVG_WEEKLY_TO_SHARES_OUT", , "1M")</f>
        <v>#INVALID COMPANY ID</v>
      </c>
      <c r="D605" t="str">
        <f>_xll.SNL.Clients.Office.Excel.Functions.SPG(A605, "SP_VOLUME_AVG_WEEKLY_TO_SHARES_OUT", , "3M")</f>
        <v>#INVALID COMPANY ID</v>
      </c>
      <c r="E605" t="str">
        <f>_xll.SNL.Clients.Office.Excel.Functions.SPG(A605, "SP_VOLUME_AVG_DAILY_TO_1YR_AVG_DAILY", , "1M")</f>
        <v>#INVALID COMPANY ID</v>
      </c>
      <c r="F605" t="str">
        <f>_xll.SNL.Clients.Office.Excel.Functions.SPG(A605, "SP_VOLUME_AVG_DAILY_TO_1YR_AVG_DAILY", , "3M")</f>
        <v>#INVALID COMPANY ID</v>
      </c>
      <c r="G605" s="9" t="str">
        <f>_xll.SNL.Clients.Office.Excel.Functions.SPG(A605, "IQ_SECTOR")</f>
        <v>#INVALID COMPANY ID</v>
      </c>
      <c r="H605" s="9" t="str">
        <f>_xll.SNL.Clients.Office.Excel.Functions.SPG(A605, "IQ_INDUSTRY_GROUP")</f>
        <v>#INVALID COMPANY ID</v>
      </c>
      <c r="I605" s="9" t="str">
        <f>_xll.SNL.Clients.Office.Excel.Functions.SPG(A605, "IQ_INDUSTRY")</f>
        <v>#INVALID COMPANY ID</v>
      </c>
      <c r="J605" s="9" t="str">
        <f>_xll.SNL.Clients.Office.Excel.Functions.SPG(A605, "IQ_PRIMARY_INDUSTRY")</f>
        <v>#INVALID COMPANY ID</v>
      </c>
      <c r="K605" s="9" t="str">
        <f>_xll.SNL.Clients.Office.Excel.Functions.SPG(A605, "NAICS_CODE", "Primary")</f>
        <v>#INVALID COMPANY ID</v>
      </c>
      <c r="L605" s="9" t="str">
        <f>_xll.SNL.Clients.Office.Excel.Functions.SPG(A605, "SP_TOPICTAG")</f>
        <v>#INVALID COMPANY ID</v>
      </c>
      <c r="M605" s="5" t="str">
        <f>_xll.SNL.Clients.Office.Excel.Functions.SPG(A605, "SP_PCT_SHARES_OWNED_ALL_INSTITUTIONS")</f>
        <v>#INVALID COMPANY ID</v>
      </c>
      <c r="N605" s="9" t="str">
        <f>_xll.SNL.Clients.Office.Excel.Functions.SPG(A605, "RD_CREDIT_RATING_GLOBAL", "Issuer Credit Rating", "Local Currency LT|0")</f>
        <v>#INVALID COMPANY ID</v>
      </c>
      <c r="O605" s="9" t="str">
        <f>_xll.SNL.Clients.Office.Excel.Functions.SPG(A605, "RD_CWOL_GLOBAL", "Issuer Credit Rating", "Local Currency LT|0")</f>
        <v>#INVALID COMPANY ID</v>
      </c>
      <c r="P605" s="9" t="str">
        <f>_xll.SNL.Clients.Office.Excel.Functions.SPG(A605, "RD_RATING_ACTION_GLOBAL", "Issuer Credit Rating", "Local Currency LT|0")</f>
        <v>#INVALID COMPANY ID</v>
      </c>
      <c r="Q605" s="10" t="str">
        <f>_xll.SNL.Clients.Office.Excel.Functions.SPG(A605, "RD_LAST_REVIEW_DATE_GLOBAL", "Issuer Credit Rating", "Local Currency LT")</f>
        <v>#INVALID COMPANY ID</v>
      </c>
      <c r="R605" s="10" t="str">
        <f>_xll.SNL.Clients.Office.Excel.Functions.SPG(A605, "RD_CREDIT_RATING_DATE_GLOBAL", "Issuer Credit Rating", "Local Currency LT|0")</f>
        <v>#INVALID COMPANY ID</v>
      </c>
      <c r="S605" s="10" t="str">
        <f>_xll.SNL.Clients.Office.Excel.Functions.SPG(A605, "RD_CREDIT_WATCH_OUTLOOK_DATE_GLOBAL", "Issuer Credit Rating", "Local Currency LT|0")</f>
        <v>#INVALID COMPANY ID</v>
      </c>
    </row>
    <row r="606" spans="1:19">
      <c r="B606" t="str">
        <f>_xll.SNL.Clients.Office.Excel.Functions.SPG(A606,"SP_IPO_DATE")</f>
        <v>#INVALID COMPANY ID</v>
      </c>
      <c r="C606" t="str">
        <f>_xll.SNL.Clients.Office.Excel.Functions.SPG(A606, "SP_VOLUME_AVG_WEEKLY_TO_SHARES_OUT", , "1M")</f>
        <v>#INVALID COMPANY ID</v>
      </c>
      <c r="D606" t="str">
        <f>_xll.SNL.Clients.Office.Excel.Functions.SPG(A606, "SP_VOLUME_AVG_WEEKLY_TO_SHARES_OUT", , "3M")</f>
        <v>#INVALID COMPANY ID</v>
      </c>
      <c r="E606" t="str">
        <f>_xll.SNL.Clients.Office.Excel.Functions.SPG(A606, "SP_VOLUME_AVG_DAILY_TO_1YR_AVG_DAILY", , "1M")</f>
        <v>#INVALID COMPANY ID</v>
      </c>
      <c r="F606" t="str">
        <f>_xll.SNL.Clients.Office.Excel.Functions.SPG(A606, "SP_VOLUME_AVG_DAILY_TO_1YR_AVG_DAILY", , "3M")</f>
        <v>#INVALID COMPANY ID</v>
      </c>
      <c r="G606" s="9" t="str">
        <f>_xll.SNL.Clients.Office.Excel.Functions.SPG(A606, "IQ_SECTOR")</f>
        <v>#INVALID COMPANY ID</v>
      </c>
      <c r="H606" s="9" t="str">
        <f>_xll.SNL.Clients.Office.Excel.Functions.SPG(A606, "IQ_INDUSTRY_GROUP")</f>
        <v>#INVALID COMPANY ID</v>
      </c>
      <c r="I606" s="9" t="str">
        <f>_xll.SNL.Clients.Office.Excel.Functions.SPG(A606, "IQ_INDUSTRY")</f>
        <v>#INVALID COMPANY ID</v>
      </c>
      <c r="J606" s="9" t="str">
        <f>_xll.SNL.Clients.Office.Excel.Functions.SPG(A606, "IQ_PRIMARY_INDUSTRY")</f>
        <v>#INVALID COMPANY ID</v>
      </c>
      <c r="K606" s="9" t="str">
        <f>_xll.SNL.Clients.Office.Excel.Functions.SPG(A606, "NAICS_CODE", "Primary")</f>
        <v>#INVALID COMPANY ID</v>
      </c>
      <c r="L606" s="9" t="str">
        <f>_xll.SNL.Clients.Office.Excel.Functions.SPG(A606, "SP_TOPICTAG")</f>
        <v>#INVALID COMPANY ID</v>
      </c>
      <c r="M606" s="5" t="str">
        <f>_xll.SNL.Clients.Office.Excel.Functions.SPG(A606, "SP_PCT_SHARES_OWNED_ALL_INSTITUTIONS")</f>
        <v>#INVALID COMPANY ID</v>
      </c>
      <c r="N606" s="9" t="str">
        <f>_xll.SNL.Clients.Office.Excel.Functions.SPG(A606, "RD_CREDIT_RATING_GLOBAL", "Issuer Credit Rating", "Local Currency LT|0")</f>
        <v>#INVALID COMPANY ID</v>
      </c>
      <c r="O606" s="9" t="str">
        <f>_xll.SNL.Clients.Office.Excel.Functions.SPG(A606, "RD_CWOL_GLOBAL", "Issuer Credit Rating", "Local Currency LT|0")</f>
        <v>#INVALID COMPANY ID</v>
      </c>
      <c r="P606" s="9" t="str">
        <f>_xll.SNL.Clients.Office.Excel.Functions.SPG(A606, "RD_RATING_ACTION_GLOBAL", "Issuer Credit Rating", "Local Currency LT|0")</f>
        <v>#INVALID COMPANY ID</v>
      </c>
      <c r="Q606" s="10" t="str">
        <f>_xll.SNL.Clients.Office.Excel.Functions.SPG(A606, "RD_LAST_REVIEW_DATE_GLOBAL", "Issuer Credit Rating", "Local Currency LT")</f>
        <v>#INVALID COMPANY ID</v>
      </c>
      <c r="R606" s="10" t="str">
        <f>_xll.SNL.Clients.Office.Excel.Functions.SPG(A606, "RD_CREDIT_RATING_DATE_GLOBAL", "Issuer Credit Rating", "Local Currency LT|0")</f>
        <v>#INVALID COMPANY ID</v>
      </c>
      <c r="S606" s="10" t="str">
        <f>_xll.SNL.Clients.Office.Excel.Functions.SPG(A606, "RD_CREDIT_WATCH_OUTLOOK_DATE_GLOBAL", "Issuer Credit Rating", "Local Currency LT|0")</f>
        <v>#INVALID COMPANY ID</v>
      </c>
    </row>
    <row r="607" spans="1:19">
      <c r="B607" t="str">
        <f>_xll.SNL.Clients.Office.Excel.Functions.SPG(A607,"SP_IPO_DATE")</f>
        <v>#INVALID COMPANY ID</v>
      </c>
      <c r="C607" t="str">
        <f>_xll.SNL.Clients.Office.Excel.Functions.SPG(A607, "SP_VOLUME_AVG_WEEKLY_TO_SHARES_OUT", , "1M")</f>
        <v>#INVALID COMPANY ID</v>
      </c>
      <c r="D607" t="str">
        <f>_xll.SNL.Clients.Office.Excel.Functions.SPG(A607, "SP_VOLUME_AVG_WEEKLY_TO_SHARES_OUT", , "3M")</f>
        <v>#INVALID COMPANY ID</v>
      </c>
      <c r="E607" t="str">
        <f>_xll.SNL.Clients.Office.Excel.Functions.SPG(A607, "SP_VOLUME_AVG_DAILY_TO_1YR_AVG_DAILY", , "1M")</f>
        <v>#INVALID COMPANY ID</v>
      </c>
      <c r="F607" t="str">
        <f>_xll.SNL.Clients.Office.Excel.Functions.SPG(A607, "SP_VOLUME_AVG_DAILY_TO_1YR_AVG_DAILY", , "3M")</f>
        <v>#INVALID COMPANY ID</v>
      </c>
      <c r="G607" s="9" t="str">
        <f>_xll.SNL.Clients.Office.Excel.Functions.SPG(A607, "IQ_SECTOR")</f>
        <v>#INVALID COMPANY ID</v>
      </c>
      <c r="H607" s="9" t="str">
        <f>_xll.SNL.Clients.Office.Excel.Functions.SPG(A607, "IQ_INDUSTRY_GROUP")</f>
        <v>#INVALID COMPANY ID</v>
      </c>
      <c r="I607" s="9" t="str">
        <f>_xll.SNL.Clients.Office.Excel.Functions.SPG(A607, "IQ_INDUSTRY")</f>
        <v>#INVALID COMPANY ID</v>
      </c>
      <c r="J607" s="9" t="str">
        <f>_xll.SNL.Clients.Office.Excel.Functions.SPG(A607, "IQ_PRIMARY_INDUSTRY")</f>
        <v>#INVALID COMPANY ID</v>
      </c>
      <c r="K607" s="9" t="str">
        <f>_xll.SNL.Clients.Office.Excel.Functions.SPG(A607, "NAICS_CODE", "Primary")</f>
        <v>#INVALID COMPANY ID</v>
      </c>
      <c r="L607" s="9" t="str">
        <f>_xll.SNL.Clients.Office.Excel.Functions.SPG(A607, "SP_TOPICTAG")</f>
        <v>#INVALID COMPANY ID</v>
      </c>
      <c r="M607" s="5" t="str">
        <f>_xll.SNL.Clients.Office.Excel.Functions.SPG(A607, "SP_PCT_SHARES_OWNED_ALL_INSTITUTIONS")</f>
        <v>#INVALID COMPANY ID</v>
      </c>
      <c r="N607" s="9" t="str">
        <f>_xll.SNL.Clients.Office.Excel.Functions.SPG(A607, "RD_CREDIT_RATING_GLOBAL", "Issuer Credit Rating", "Local Currency LT|0")</f>
        <v>#INVALID COMPANY ID</v>
      </c>
      <c r="O607" s="9" t="str">
        <f>_xll.SNL.Clients.Office.Excel.Functions.SPG(A607, "RD_CWOL_GLOBAL", "Issuer Credit Rating", "Local Currency LT|0")</f>
        <v>#INVALID COMPANY ID</v>
      </c>
      <c r="P607" s="9" t="str">
        <f>_xll.SNL.Clients.Office.Excel.Functions.SPG(A607, "RD_RATING_ACTION_GLOBAL", "Issuer Credit Rating", "Local Currency LT|0")</f>
        <v>#INVALID COMPANY ID</v>
      </c>
      <c r="Q607" s="10" t="str">
        <f>_xll.SNL.Clients.Office.Excel.Functions.SPG(A607, "RD_LAST_REVIEW_DATE_GLOBAL", "Issuer Credit Rating", "Local Currency LT")</f>
        <v>#INVALID COMPANY ID</v>
      </c>
      <c r="R607" s="10" t="str">
        <f>_xll.SNL.Clients.Office.Excel.Functions.SPG(A607, "RD_CREDIT_RATING_DATE_GLOBAL", "Issuer Credit Rating", "Local Currency LT|0")</f>
        <v>#INVALID COMPANY ID</v>
      </c>
      <c r="S607" s="10" t="str">
        <f>_xll.SNL.Clients.Office.Excel.Functions.SPG(A607, "RD_CREDIT_WATCH_OUTLOOK_DATE_GLOBAL", "Issuer Credit Rating", "Local Currency LT|0")</f>
        <v>#INVALID COMPANY ID</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5"/>
  <cols>
    <col min="1" max="1" width="15.85546875" bestFit="1" customWidth="1"/>
    <col min="2" max="2" width="10.85546875" bestFit="1" customWidth="1"/>
    <col min="3" max="3" width="13.42578125" bestFit="1" customWidth="1"/>
    <col min="4" max="4" width="9" bestFit="1" customWidth="1"/>
    <col min="5" max="5" width="9.28515625" customWidth="1"/>
    <col min="6" max="6" width="8.140625" bestFit="1" customWidth="1"/>
    <col min="7" max="7" width="15.85546875" bestFit="1" customWidth="1"/>
    <col min="8" max="8" width="10.85546875" bestFit="1" customWidth="1"/>
    <col min="9" max="9" width="13.42578125" bestFit="1" customWidth="1"/>
    <col min="10" max="10" width="9" bestFit="1" customWidth="1"/>
    <col min="11" max="11" width="9.28515625" customWidth="1"/>
    <col min="12" max="12" width="8.140625" bestFit="1" customWidth="1"/>
    <col min="13" max="13" width="15.85546875" bestFit="1" customWidth="1"/>
    <col min="14" max="14" width="10.85546875" bestFit="1" customWidth="1"/>
    <col min="15" max="15" width="13.42578125" bestFit="1" customWidth="1"/>
    <col min="16" max="16" width="9" bestFit="1" customWidth="1"/>
    <col min="17" max="17" width="9.28515625" customWidth="1"/>
    <col min="18" max="18" width="8.140625" bestFit="1" customWidth="1"/>
  </cols>
  <sheetData>
    <row r="2" spans="1:18">
      <c r="B2" t="s">
        <v>0</v>
      </c>
      <c r="H2" t="s">
        <v>509</v>
      </c>
      <c r="N2" t="s">
        <v>509</v>
      </c>
    </row>
    <row r="3" spans="1:18">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c r="A4" t="s">
        <v>516</v>
      </c>
      <c r="B4" s="4" t="str" cm="1">
        <f t="array" ref="B4">_xll.SNL.Clients.Office.Excel.Functions.SPG(A4, "SP_TOTAL_REV", "CY2023")</f>
        <v>#PEND</v>
      </c>
      <c r="C4" s="4" t="str">
        <f>_xll.SNL.Clients.Office.Excel.Functions.SPG(A4,"IQ_AVG_DILUT_SHARES_OUT","CY2023")</f>
        <v>#PEND</v>
      </c>
      <c r="D4" s="5" t="str">
        <f>_xll.SNL.Clients.Office.Excel.Functions.SPG(A4, "IQ_DILUT_EPS_NORM", "CY2023")</f>
        <v>#PEND</v>
      </c>
      <c r="E4" t="e">
        <f>C4*D4/1000</f>
        <v>#VALUE!</v>
      </c>
      <c r="F4" t="e">
        <f>E4/B4</f>
        <v>#VALUE!</v>
      </c>
      <c r="G4" t="s">
        <v>516</v>
      </c>
      <c r="H4" s="4" t="str" cm="1">
        <f t="array" ref="H4">_xll.SNL.Clients.Office.Excel.Functions.SPG(G4, "SP_TOTAL_REV", "CY2022")</f>
        <v>#PEND</v>
      </c>
      <c r="I4" s="4" t="str">
        <f>_xll.SNL.Clients.Office.Excel.Functions.SPG(G4,"IQ_AVG_DILUT_SHARES_OUT","CY2022")</f>
        <v>#PEND</v>
      </c>
      <c r="J4" s="5" t="str">
        <f>_xll.SNL.Clients.Office.Excel.Functions.SPG(G4, "IQ_DILUT_EPS_NORM", "CY2022")</f>
        <v>#PEND</v>
      </c>
      <c r="K4" t="e">
        <f>I4*J4/1000</f>
        <v>#VALUE!</v>
      </c>
      <c r="L4" t="e">
        <f>K4/H4</f>
        <v>#VALUE!</v>
      </c>
      <c r="M4" t="s">
        <v>516</v>
      </c>
      <c r="N4" s="4" t="str" cm="1">
        <f t="array" ref="N4">_xll.SNL.Clients.Office.Excel.Functions.SPG(M4, "SP_TOTAL_REV", "CY2022")</f>
        <v>#PEND</v>
      </c>
      <c r="O4" s="4" t="str">
        <f>_xll.SNL.Clients.Office.Excel.Functions.SPG(M4,"IQ_AVG_DILUT_SHARES_OUT","CY2022")</f>
        <v>#PEND</v>
      </c>
      <c r="P4" s="5" t="str">
        <f>_xll.SNL.Clients.Office.Excel.Functions.SPG(M4, "IQ_DILUT_EPS_NORM", "CY2022")</f>
        <v>#PEND</v>
      </c>
      <c r="Q4" t="e">
        <f>O4*P4/1000</f>
        <v>#VALUE!</v>
      </c>
      <c r="R4" t="e">
        <f>Q4/N4</f>
        <v>#VALUE!</v>
      </c>
    </row>
    <row r="5" spans="1:18">
      <c r="A5" t="s">
        <v>517</v>
      </c>
      <c r="B5" s="4" t="str" cm="1">
        <f t="array" ref="B5">_xll.SNL.Clients.Office.Excel.Functions.SPG(A5, "SP_TOTAL_REV", "CY2023")</f>
        <v>#PEND</v>
      </c>
      <c r="C5" s="4" t="str">
        <f>_xll.SNL.Clients.Office.Excel.Functions.SPG(A5,"IQ_AVG_DILUT_SHARES_OUT","CY2023")</f>
        <v>#PEND</v>
      </c>
      <c r="D5" s="5" t="str">
        <f>_xll.SNL.Clients.Office.Excel.Functions.SPG(A5, "IQ_DILUT_EPS_NORM", "CY2023")</f>
        <v>#PEND</v>
      </c>
      <c r="E5" t="e">
        <f t="shared" ref="E5:E68" si="0">C5*D5/1000</f>
        <v>#VALUE!</v>
      </c>
      <c r="F5" t="e">
        <f t="shared" ref="F5:F68" si="1">E5/B5</f>
        <v>#VALUE!</v>
      </c>
      <c r="G5" t="s">
        <v>517</v>
      </c>
      <c r="H5" s="4" t="str" cm="1">
        <f t="array" ref="H5">_xll.SNL.Clients.Office.Excel.Functions.SPG(G5, "SP_TOTAL_REV", "CY2022")</f>
        <v>#PEND</v>
      </c>
      <c r="I5" s="4" t="str">
        <f>_xll.SNL.Clients.Office.Excel.Functions.SPG(G5,"IQ_AVG_DILUT_SHARES_OUT","CY2022")</f>
        <v>#PEND</v>
      </c>
      <c r="J5" s="5" t="str">
        <f>_xll.SNL.Clients.Office.Excel.Functions.SPG(G5, "IQ_DILUT_EPS_NORM", "CY2022")</f>
        <v>#PEND</v>
      </c>
      <c r="K5" t="e">
        <f t="shared" ref="K5:K68" si="2">I5*J5/1000</f>
        <v>#VALUE!</v>
      </c>
      <c r="L5" t="e">
        <f t="shared" ref="L5:L68" si="3">K5/H5</f>
        <v>#VALUE!</v>
      </c>
      <c r="M5" t="s">
        <v>517</v>
      </c>
      <c r="N5" s="4" t="str" cm="1">
        <f t="array" ref="N5">_xll.SNL.Clients.Office.Excel.Functions.SPG(M5, "SP_TOTAL_REV", "CY2022")</f>
        <v>#PEND</v>
      </c>
      <c r="O5" s="4" t="str">
        <f>_xll.SNL.Clients.Office.Excel.Functions.SPG(M5,"IQ_AVG_DILUT_SHARES_OUT","CY2022")</f>
        <v>#PEND</v>
      </c>
      <c r="P5" s="5" t="str">
        <f>_xll.SNL.Clients.Office.Excel.Functions.SPG(M5, "IQ_DILUT_EPS_NORM", "CY2022")</f>
        <v>#PEND</v>
      </c>
      <c r="Q5" t="e">
        <f t="shared" ref="Q5:Q68" si="4">O5*P5/1000</f>
        <v>#VALUE!</v>
      </c>
      <c r="R5" t="e">
        <f t="shared" ref="R5:R68" si="5">Q5/N5</f>
        <v>#VALUE!</v>
      </c>
    </row>
    <row r="6" spans="1:18">
      <c r="A6" t="s">
        <v>518</v>
      </c>
      <c r="B6" s="4" t="str" cm="1">
        <f t="array" ref="B6">_xll.SNL.Clients.Office.Excel.Functions.SPG(A6, "SP_TOTAL_REV", "CY2023")</f>
        <v>#PEND</v>
      </c>
      <c r="C6" s="4" t="str">
        <f>_xll.SNL.Clients.Office.Excel.Functions.SPG(A6,"IQ_AVG_DILUT_SHARES_OUT","CY2023")</f>
        <v>#PEND</v>
      </c>
      <c r="D6" s="5" t="str">
        <f>_xll.SNL.Clients.Office.Excel.Functions.SPG(A6, "IQ_DILUT_EPS_NORM", "CY2023")</f>
        <v>#PEND</v>
      </c>
      <c r="E6" t="e">
        <f t="shared" si="0"/>
        <v>#VALUE!</v>
      </c>
      <c r="F6" t="e">
        <f t="shared" si="1"/>
        <v>#VALUE!</v>
      </c>
      <c r="G6" t="s">
        <v>518</v>
      </c>
      <c r="H6" s="4" t="str" cm="1">
        <f t="array" ref="H6">_xll.SNL.Clients.Office.Excel.Functions.SPG(G6, "SP_TOTAL_REV", "CY2022")</f>
        <v>#PEND</v>
      </c>
      <c r="I6" s="4" t="str">
        <f>_xll.SNL.Clients.Office.Excel.Functions.SPG(G6,"IQ_AVG_DILUT_SHARES_OUT","CY2022")</f>
        <v>#PEND</v>
      </c>
      <c r="J6" s="5" t="str">
        <f>_xll.SNL.Clients.Office.Excel.Functions.SPG(G6, "IQ_DILUT_EPS_NORM", "CY2022")</f>
        <v>#PEND</v>
      </c>
      <c r="K6" t="e">
        <f t="shared" si="2"/>
        <v>#VALUE!</v>
      </c>
      <c r="L6" t="e">
        <f t="shared" si="3"/>
        <v>#VALUE!</v>
      </c>
      <c r="M6" t="s">
        <v>518</v>
      </c>
      <c r="N6" s="4" t="str" cm="1">
        <f t="array" ref="N6">_xll.SNL.Clients.Office.Excel.Functions.SPG(M6, "SP_TOTAL_REV", "CY2022")</f>
        <v>#PEND</v>
      </c>
      <c r="O6" s="4" t="str">
        <f>_xll.SNL.Clients.Office.Excel.Functions.SPG(M6,"IQ_AVG_DILUT_SHARES_OUT","CY2022")</f>
        <v>#PEND</v>
      </c>
      <c r="P6" s="5" t="str">
        <f>_xll.SNL.Clients.Office.Excel.Functions.SPG(M6, "IQ_DILUT_EPS_NORM", "CY2022")</f>
        <v>#PEND</v>
      </c>
      <c r="Q6" t="e">
        <f t="shared" si="4"/>
        <v>#VALUE!</v>
      </c>
      <c r="R6" t="e">
        <f t="shared" si="5"/>
        <v>#VALUE!</v>
      </c>
    </row>
    <row r="7" spans="1:18">
      <c r="A7" t="s">
        <v>519</v>
      </c>
      <c r="B7" s="4" t="str" cm="1">
        <f t="array" ref="B7">_xll.SNL.Clients.Office.Excel.Functions.SPG(A7, "SP_TOTAL_REV", "CY2023")</f>
        <v>#PEND</v>
      </c>
      <c r="C7" s="4" t="str">
        <f>_xll.SNL.Clients.Office.Excel.Functions.SPG(A7,"IQ_AVG_DILUT_SHARES_OUT","CY2023")</f>
        <v>#PEND</v>
      </c>
      <c r="D7" s="5" t="str">
        <f>_xll.SNL.Clients.Office.Excel.Functions.SPG(A7, "IQ_DILUT_EPS_NORM", "CY2023")</f>
        <v>#PEND</v>
      </c>
      <c r="E7" t="e">
        <f t="shared" si="0"/>
        <v>#VALUE!</v>
      </c>
      <c r="F7" t="e">
        <f t="shared" si="1"/>
        <v>#VALUE!</v>
      </c>
      <c r="G7" t="s">
        <v>519</v>
      </c>
      <c r="H7" s="4" t="str" cm="1">
        <f t="array" ref="H7">_xll.SNL.Clients.Office.Excel.Functions.SPG(G7, "SP_TOTAL_REV", "CY2022")</f>
        <v>#PEND</v>
      </c>
      <c r="I7" s="4" t="str">
        <f>_xll.SNL.Clients.Office.Excel.Functions.SPG(G7,"IQ_AVG_DILUT_SHARES_OUT","CY2022")</f>
        <v>#PEND</v>
      </c>
      <c r="J7" s="5" t="str">
        <f>_xll.SNL.Clients.Office.Excel.Functions.SPG(G7, "IQ_DILUT_EPS_NORM", "CY2022")</f>
        <v>#PEND</v>
      </c>
      <c r="K7" t="e">
        <f t="shared" si="2"/>
        <v>#VALUE!</v>
      </c>
      <c r="L7" t="e">
        <f t="shared" si="3"/>
        <v>#VALUE!</v>
      </c>
      <c r="M7" t="s">
        <v>519</v>
      </c>
      <c r="N7" s="4" t="str" cm="1">
        <f t="array" ref="N7">_xll.SNL.Clients.Office.Excel.Functions.SPG(M7, "SP_TOTAL_REV", "CY2022")</f>
        <v>#PEND</v>
      </c>
      <c r="O7" s="4" t="str">
        <f>_xll.SNL.Clients.Office.Excel.Functions.SPG(M7,"IQ_AVG_DILUT_SHARES_OUT","CY2022")</f>
        <v>#PEND</v>
      </c>
      <c r="P7" s="5" t="str">
        <f>_xll.SNL.Clients.Office.Excel.Functions.SPG(M7, "IQ_DILUT_EPS_NORM", "CY2022")</f>
        <v>#PEND</v>
      </c>
      <c r="Q7" t="e">
        <f t="shared" si="4"/>
        <v>#VALUE!</v>
      </c>
      <c r="R7" t="e">
        <f t="shared" si="5"/>
        <v>#VALUE!</v>
      </c>
    </row>
    <row r="8" spans="1:18">
      <c r="A8" t="s">
        <v>520</v>
      </c>
      <c r="B8" s="4" t="str" cm="1">
        <f t="array" ref="B8">_xll.SNL.Clients.Office.Excel.Functions.SPG(A8, "SP_TOTAL_REV", "CY2023")</f>
        <v>#PEND</v>
      </c>
      <c r="C8" s="4" t="str">
        <f>_xll.SNL.Clients.Office.Excel.Functions.SPG(A8,"IQ_AVG_DILUT_SHARES_OUT","CY2023")</f>
        <v>#PEND</v>
      </c>
      <c r="D8" s="5" t="str">
        <f>_xll.SNL.Clients.Office.Excel.Functions.SPG(A8, "IQ_DILUT_EPS_NORM", "CY2023")</f>
        <v>#PEND</v>
      </c>
      <c r="E8" t="e">
        <f t="shared" si="0"/>
        <v>#VALUE!</v>
      </c>
      <c r="F8" t="e">
        <f t="shared" si="1"/>
        <v>#VALUE!</v>
      </c>
      <c r="G8" t="s">
        <v>520</v>
      </c>
      <c r="H8" s="4" t="str" cm="1">
        <f t="array" ref="H8">_xll.SNL.Clients.Office.Excel.Functions.SPG(G8, "SP_TOTAL_REV", "CY2022")</f>
        <v>#PEND</v>
      </c>
      <c r="I8" s="4" t="str">
        <f>_xll.SNL.Clients.Office.Excel.Functions.SPG(G8,"IQ_AVG_DILUT_SHARES_OUT","CY2022")</f>
        <v>#PEND</v>
      </c>
      <c r="J8" s="5" t="str">
        <f>_xll.SNL.Clients.Office.Excel.Functions.SPG(G8, "IQ_DILUT_EPS_NORM", "CY2022")</f>
        <v>#PEND</v>
      </c>
      <c r="K8" t="e">
        <f t="shared" si="2"/>
        <v>#VALUE!</v>
      </c>
      <c r="L8" t="e">
        <f t="shared" si="3"/>
        <v>#VALUE!</v>
      </c>
      <c r="M8" t="s">
        <v>520</v>
      </c>
      <c r="N8" s="4" t="str" cm="1">
        <f t="array" ref="N8">_xll.SNL.Clients.Office.Excel.Functions.SPG(M8, "SP_TOTAL_REV", "CY2022")</f>
        <v>#PEND</v>
      </c>
      <c r="O8" s="4" t="str">
        <f>_xll.SNL.Clients.Office.Excel.Functions.SPG(M8,"IQ_AVG_DILUT_SHARES_OUT","CY2022")</f>
        <v>#PEND</v>
      </c>
      <c r="P8" s="5" t="str">
        <f>_xll.SNL.Clients.Office.Excel.Functions.SPG(M8, "IQ_DILUT_EPS_NORM", "CY2022")</f>
        <v>#PEND</v>
      </c>
      <c r="Q8" t="e">
        <f t="shared" si="4"/>
        <v>#VALUE!</v>
      </c>
      <c r="R8" t="e">
        <f t="shared" si="5"/>
        <v>#VALUE!</v>
      </c>
    </row>
    <row r="9" spans="1:18">
      <c r="A9" t="s">
        <v>521</v>
      </c>
      <c r="B9" s="4" t="str" cm="1">
        <f t="array" ref="B9">_xll.SNL.Clients.Office.Excel.Functions.SPG(A9, "SP_TOTAL_REV", "CY2023")</f>
        <v>#PEND</v>
      </c>
      <c r="C9" s="4" t="str">
        <f>_xll.SNL.Clients.Office.Excel.Functions.SPG(A9,"IQ_AVG_DILUT_SHARES_OUT","CY2023")</f>
        <v>#PEND</v>
      </c>
      <c r="D9" s="5" t="str">
        <f>_xll.SNL.Clients.Office.Excel.Functions.SPG(A9, "IQ_DILUT_EPS_NORM", "CY2023")</f>
        <v>#PEND</v>
      </c>
      <c r="E9" t="e">
        <f t="shared" si="0"/>
        <v>#VALUE!</v>
      </c>
      <c r="F9" t="e">
        <f t="shared" si="1"/>
        <v>#VALUE!</v>
      </c>
      <c r="G9" t="s">
        <v>521</v>
      </c>
      <c r="H9" s="4" t="str" cm="1">
        <f t="array" ref="H9">_xll.SNL.Clients.Office.Excel.Functions.SPG(G9, "SP_TOTAL_REV", "CY2022")</f>
        <v>#PEND</v>
      </c>
      <c r="I9" s="4" t="str">
        <f>_xll.SNL.Clients.Office.Excel.Functions.SPG(G9,"IQ_AVG_DILUT_SHARES_OUT","CY2022")</f>
        <v>#PEND</v>
      </c>
      <c r="J9" s="5" t="str">
        <f>_xll.SNL.Clients.Office.Excel.Functions.SPG(G9, "IQ_DILUT_EPS_NORM", "CY2022")</f>
        <v>#PEND</v>
      </c>
      <c r="K9" t="e">
        <f t="shared" si="2"/>
        <v>#VALUE!</v>
      </c>
      <c r="L9" t="e">
        <f t="shared" si="3"/>
        <v>#VALUE!</v>
      </c>
      <c r="M9" t="s">
        <v>521</v>
      </c>
      <c r="N9" s="4" t="str" cm="1">
        <f t="array" ref="N9">_xll.SNL.Clients.Office.Excel.Functions.SPG(M9, "SP_TOTAL_REV", "CY2022")</f>
        <v>#PEND</v>
      </c>
      <c r="O9" s="4" t="str">
        <f>_xll.SNL.Clients.Office.Excel.Functions.SPG(M9,"IQ_AVG_DILUT_SHARES_OUT","CY2022")</f>
        <v>#PEND</v>
      </c>
      <c r="P9" s="5" t="str">
        <f>_xll.SNL.Clients.Office.Excel.Functions.SPG(M9, "IQ_DILUT_EPS_NORM", "CY2022")</f>
        <v>#PEND</v>
      </c>
      <c r="Q9" t="e">
        <f t="shared" si="4"/>
        <v>#VALUE!</v>
      </c>
      <c r="R9" t="e">
        <f t="shared" si="5"/>
        <v>#VALUE!</v>
      </c>
    </row>
    <row r="10" spans="1:18">
      <c r="A10" t="s">
        <v>522</v>
      </c>
      <c r="B10" s="4" t="str" cm="1">
        <f t="array" ref="B10">_xll.SNL.Clients.Office.Excel.Functions.SPG(A10, "SP_TOTAL_REV", "CY2023")</f>
        <v>#PEND</v>
      </c>
      <c r="C10" s="4" t="str">
        <f>_xll.SNL.Clients.Office.Excel.Functions.SPG(A10,"IQ_AVG_DILUT_SHARES_OUT","CY2023")</f>
        <v>#PEND</v>
      </c>
      <c r="D10" s="5" t="str">
        <f>_xll.SNL.Clients.Office.Excel.Functions.SPG(A10, "IQ_DILUT_EPS_NORM", "CY2023")</f>
        <v>#PEND</v>
      </c>
      <c r="E10" t="e">
        <f t="shared" si="0"/>
        <v>#VALUE!</v>
      </c>
      <c r="F10" t="e">
        <f t="shared" si="1"/>
        <v>#VALUE!</v>
      </c>
      <c r="G10" t="s">
        <v>522</v>
      </c>
      <c r="H10" s="4" t="str" cm="1">
        <f t="array" ref="H10">_xll.SNL.Clients.Office.Excel.Functions.SPG(G10, "SP_TOTAL_REV", "CY2022")</f>
        <v>#PEND</v>
      </c>
      <c r="I10" s="4" t="str">
        <f>_xll.SNL.Clients.Office.Excel.Functions.SPG(G10,"IQ_AVG_DILUT_SHARES_OUT","CY2022")</f>
        <v>#PEND</v>
      </c>
      <c r="J10" s="5" t="str">
        <f>_xll.SNL.Clients.Office.Excel.Functions.SPG(G10, "IQ_DILUT_EPS_NORM", "CY2022")</f>
        <v>#PEND</v>
      </c>
      <c r="K10" t="e">
        <f t="shared" si="2"/>
        <v>#VALUE!</v>
      </c>
      <c r="L10" t="e">
        <f t="shared" si="3"/>
        <v>#VALUE!</v>
      </c>
      <c r="M10" t="s">
        <v>522</v>
      </c>
      <c r="N10" s="4" t="str" cm="1">
        <f t="array" ref="N10">_xll.SNL.Clients.Office.Excel.Functions.SPG(M10, "SP_TOTAL_REV", "CY2022")</f>
        <v>#PEND</v>
      </c>
      <c r="O10" s="4" t="str">
        <f>_xll.SNL.Clients.Office.Excel.Functions.SPG(M10,"IQ_AVG_DILUT_SHARES_OUT","CY2022")</f>
        <v>#PEND</v>
      </c>
      <c r="P10" s="5" t="str">
        <f>_xll.SNL.Clients.Office.Excel.Functions.SPG(M10, "IQ_DILUT_EPS_NORM", "CY2022")</f>
        <v>#PEND</v>
      </c>
      <c r="Q10" t="e">
        <f t="shared" si="4"/>
        <v>#VALUE!</v>
      </c>
      <c r="R10" t="e">
        <f t="shared" si="5"/>
        <v>#VALUE!</v>
      </c>
    </row>
    <row r="11" spans="1:18">
      <c r="A11" t="s">
        <v>523</v>
      </c>
      <c r="B11" s="4" t="str" cm="1">
        <f t="array" ref="B11">_xll.SNL.Clients.Office.Excel.Functions.SPG(A11, "SP_TOTAL_REV", "CY2023")</f>
        <v>#PEND</v>
      </c>
      <c r="C11" s="4" t="str">
        <f>_xll.SNL.Clients.Office.Excel.Functions.SPG(A11,"IQ_AVG_DILUT_SHARES_OUT","CY2023")</f>
        <v>#PEND</v>
      </c>
      <c r="D11" s="5" t="str">
        <f>_xll.SNL.Clients.Office.Excel.Functions.SPG(A11, "IQ_DILUT_EPS_NORM", "CY2023")</f>
        <v>#PEND</v>
      </c>
      <c r="E11" t="e">
        <f t="shared" si="0"/>
        <v>#VALUE!</v>
      </c>
      <c r="F11" t="e">
        <f t="shared" si="1"/>
        <v>#VALUE!</v>
      </c>
      <c r="G11" t="s">
        <v>523</v>
      </c>
      <c r="H11" s="4" t="str" cm="1">
        <f t="array" ref="H11">_xll.SNL.Clients.Office.Excel.Functions.SPG(G11, "SP_TOTAL_REV", "CY2022")</f>
        <v>#PEND</v>
      </c>
      <c r="I11" s="4" t="str">
        <f>_xll.SNL.Clients.Office.Excel.Functions.SPG(G11,"IQ_AVG_DILUT_SHARES_OUT","CY2022")</f>
        <v>#PEND</v>
      </c>
      <c r="J11" s="5" t="str">
        <f>_xll.SNL.Clients.Office.Excel.Functions.SPG(G11, "IQ_DILUT_EPS_NORM", "CY2022")</f>
        <v>#PEND</v>
      </c>
      <c r="K11" t="e">
        <f t="shared" si="2"/>
        <v>#VALUE!</v>
      </c>
      <c r="L11" t="e">
        <f t="shared" si="3"/>
        <v>#VALUE!</v>
      </c>
      <c r="M11" t="s">
        <v>523</v>
      </c>
      <c r="N11" s="4" t="str" cm="1">
        <f t="array" ref="N11">_xll.SNL.Clients.Office.Excel.Functions.SPG(M11, "SP_TOTAL_REV", "CY2022")</f>
        <v>#PEND</v>
      </c>
      <c r="O11" s="4" t="str">
        <f>_xll.SNL.Clients.Office.Excel.Functions.SPG(M11,"IQ_AVG_DILUT_SHARES_OUT","CY2022")</f>
        <v>#PEND</v>
      </c>
      <c r="P11" s="5" t="str">
        <f>_xll.SNL.Clients.Office.Excel.Functions.SPG(M11, "IQ_DILUT_EPS_NORM", "CY2022")</f>
        <v>#PEND</v>
      </c>
      <c r="Q11" t="e">
        <f t="shared" si="4"/>
        <v>#VALUE!</v>
      </c>
      <c r="R11" t="e">
        <f t="shared" si="5"/>
        <v>#VALUE!</v>
      </c>
    </row>
    <row r="12" spans="1:18">
      <c r="A12" t="s">
        <v>524</v>
      </c>
      <c r="B12" s="4" t="str" cm="1">
        <f t="array" ref="B12">_xll.SNL.Clients.Office.Excel.Functions.SPG(A12, "SP_TOTAL_REV", "CY2023")</f>
        <v>#PEND</v>
      </c>
      <c r="C12" s="4" t="str">
        <f>_xll.SNL.Clients.Office.Excel.Functions.SPG(A12,"IQ_AVG_DILUT_SHARES_OUT","CY2023")</f>
        <v>#PEND</v>
      </c>
      <c r="D12" s="5" t="str">
        <f>_xll.SNL.Clients.Office.Excel.Functions.SPG(A12, "IQ_DILUT_EPS_NORM", "CY2023")</f>
        <v>#PEND</v>
      </c>
      <c r="E12" t="e">
        <f t="shared" si="0"/>
        <v>#VALUE!</v>
      </c>
      <c r="F12" t="e">
        <f t="shared" si="1"/>
        <v>#VALUE!</v>
      </c>
      <c r="G12" t="s">
        <v>524</v>
      </c>
      <c r="H12" s="4" t="str" cm="1">
        <f t="array" ref="H12">_xll.SNL.Clients.Office.Excel.Functions.SPG(G12, "SP_TOTAL_REV", "CY2022")</f>
        <v>#PEND</v>
      </c>
      <c r="I12" s="4" t="str">
        <f>_xll.SNL.Clients.Office.Excel.Functions.SPG(G12,"IQ_AVG_DILUT_SHARES_OUT","CY2022")</f>
        <v>#PEND</v>
      </c>
      <c r="J12" s="5" t="str">
        <f>_xll.SNL.Clients.Office.Excel.Functions.SPG(G12, "IQ_DILUT_EPS_NORM", "CY2022")</f>
        <v>#PEND</v>
      </c>
      <c r="K12" t="e">
        <f t="shared" si="2"/>
        <v>#VALUE!</v>
      </c>
      <c r="L12" t="e">
        <f t="shared" si="3"/>
        <v>#VALUE!</v>
      </c>
      <c r="M12" t="s">
        <v>524</v>
      </c>
      <c r="N12" s="4" t="str" cm="1">
        <f t="array" ref="N12">_xll.SNL.Clients.Office.Excel.Functions.SPG(M12, "SP_TOTAL_REV", "CY2022")</f>
        <v>#PEND</v>
      </c>
      <c r="O12" s="4" t="str">
        <f>_xll.SNL.Clients.Office.Excel.Functions.SPG(M12,"IQ_AVG_DILUT_SHARES_OUT","CY2022")</f>
        <v>#PEND</v>
      </c>
      <c r="P12" s="5" t="str">
        <f>_xll.SNL.Clients.Office.Excel.Functions.SPG(M12, "IQ_DILUT_EPS_NORM", "CY2022")</f>
        <v>#PEND</v>
      </c>
      <c r="Q12" t="e">
        <f t="shared" si="4"/>
        <v>#VALUE!</v>
      </c>
      <c r="R12" t="e">
        <f t="shared" si="5"/>
        <v>#VALUE!</v>
      </c>
    </row>
    <row r="13" spans="1:18">
      <c r="A13" t="s">
        <v>525</v>
      </c>
      <c r="B13" s="4" t="str" cm="1">
        <f t="array" ref="B13">_xll.SNL.Clients.Office.Excel.Functions.SPG(A13, "SP_TOTAL_REV", "CY2023")</f>
        <v>#PEND</v>
      </c>
      <c r="C13" s="4" t="str">
        <f>_xll.SNL.Clients.Office.Excel.Functions.SPG(A13,"IQ_AVG_DILUT_SHARES_OUT","CY2023")</f>
        <v>#PEND</v>
      </c>
      <c r="D13" s="5" t="str">
        <f>_xll.SNL.Clients.Office.Excel.Functions.SPG(A13, "IQ_DILUT_EPS_NORM", "CY2023")</f>
        <v>#PEND</v>
      </c>
      <c r="E13" t="e">
        <f t="shared" si="0"/>
        <v>#VALUE!</v>
      </c>
      <c r="F13" t="e">
        <f t="shared" si="1"/>
        <v>#VALUE!</v>
      </c>
      <c r="G13" t="s">
        <v>525</v>
      </c>
      <c r="H13" s="4" t="str" cm="1">
        <f t="array" ref="H13">_xll.SNL.Clients.Office.Excel.Functions.SPG(G13, "SP_TOTAL_REV", "CY2022")</f>
        <v>#PEND</v>
      </c>
      <c r="I13" s="4" t="str">
        <f>_xll.SNL.Clients.Office.Excel.Functions.SPG(G13,"IQ_AVG_DILUT_SHARES_OUT","CY2022")</f>
        <v>#PEND</v>
      </c>
      <c r="J13" s="5" t="str">
        <f>_xll.SNL.Clients.Office.Excel.Functions.SPG(G13, "IQ_DILUT_EPS_NORM", "CY2022")</f>
        <v>#PEND</v>
      </c>
      <c r="K13" t="e">
        <f t="shared" si="2"/>
        <v>#VALUE!</v>
      </c>
      <c r="L13" t="e">
        <f t="shared" si="3"/>
        <v>#VALUE!</v>
      </c>
      <c r="M13" t="s">
        <v>525</v>
      </c>
      <c r="N13" s="4" t="str" cm="1">
        <f t="array" ref="N13">_xll.SNL.Clients.Office.Excel.Functions.SPG(M13, "SP_TOTAL_REV", "CY2022")</f>
        <v>#PEND</v>
      </c>
      <c r="O13" s="4" t="str">
        <f>_xll.SNL.Clients.Office.Excel.Functions.SPG(M13,"IQ_AVG_DILUT_SHARES_OUT","CY2022")</f>
        <v>#PEND</v>
      </c>
      <c r="P13" s="5" t="str">
        <f>_xll.SNL.Clients.Office.Excel.Functions.SPG(M13, "IQ_DILUT_EPS_NORM", "CY2022")</f>
        <v>#PEND</v>
      </c>
      <c r="Q13" t="e">
        <f t="shared" si="4"/>
        <v>#VALUE!</v>
      </c>
      <c r="R13" t="e">
        <f t="shared" si="5"/>
        <v>#VALUE!</v>
      </c>
    </row>
    <row r="14" spans="1:18">
      <c r="A14" t="s">
        <v>526</v>
      </c>
      <c r="B14" s="4" t="str" cm="1">
        <f t="array" ref="B14">_xll.SNL.Clients.Office.Excel.Functions.SPG(A14, "SP_TOTAL_REV", "CY2023")</f>
        <v>#PEND</v>
      </c>
      <c r="C14" s="4" t="str">
        <f>_xll.SNL.Clients.Office.Excel.Functions.SPG(A14,"IQ_AVG_DILUT_SHARES_OUT","CY2023")</f>
        <v>#PEND</v>
      </c>
      <c r="D14" s="5" t="str">
        <f>_xll.SNL.Clients.Office.Excel.Functions.SPG(A14, "IQ_DILUT_EPS_NORM", "CY2023")</f>
        <v>#PEND</v>
      </c>
      <c r="E14" t="e">
        <f t="shared" si="0"/>
        <v>#VALUE!</v>
      </c>
      <c r="F14" t="e">
        <f t="shared" si="1"/>
        <v>#VALUE!</v>
      </c>
      <c r="G14" t="s">
        <v>526</v>
      </c>
      <c r="H14" s="4" t="str" cm="1">
        <f t="array" ref="H14">_xll.SNL.Clients.Office.Excel.Functions.SPG(G14, "SP_TOTAL_REV", "CY2022")</f>
        <v>#PEND</v>
      </c>
      <c r="I14" s="4" t="str">
        <f>_xll.SNL.Clients.Office.Excel.Functions.SPG(G14,"IQ_AVG_DILUT_SHARES_OUT","CY2022")</f>
        <v>#PEND</v>
      </c>
      <c r="J14" s="5" t="str">
        <f>_xll.SNL.Clients.Office.Excel.Functions.SPG(G14, "IQ_DILUT_EPS_NORM", "CY2022")</f>
        <v>#PEND</v>
      </c>
      <c r="K14" t="e">
        <f t="shared" si="2"/>
        <v>#VALUE!</v>
      </c>
      <c r="L14" t="e">
        <f t="shared" si="3"/>
        <v>#VALUE!</v>
      </c>
      <c r="M14" t="s">
        <v>526</v>
      </c>
      <c r="N14" s="4" t="str" cm="1">
        <f t="array" ref="N14">_xll.SNL.Clients.Office.Excel.Functions.SPG(M14, "SP_TOTAL_REV", "CY2022")</f>
        <v>#PEND</v>
      </c>
      <c r="O14" s="4" t="str">
        <f>_xll.SNL.Clients.Office.Excel.Functions.SPG(M14,"IQ_AVG_DILUT_SHARES_OUT","CY2022")</f>
        <v>#PEND</v>
      </c>
      <c r="P14" s="5" t="str">
        <f>_xll.SNL.Clients.Office.Excel.Functions.SPG(M14, "IQ_DILUT_EPS_NORM", "CY2022")</f>
        <v>#PEND</v>
      </c>
      <c r="Q14" t="e">
        <f t="shared" si="4"/>
        <v>#VALUE!</v>
      </c>
      <c r="R14" t="e">
        <f t="shared" si="5"/>
        <v>#VALUE!</v>
      </c>
    </row>
    <row r="15" spans="1:18">
      <c r="A15" t="s">
        <v>527</v>
      </c>
      <c r="B15" s="4" t="str" cm="1">
        <f t="array" ref="B15">_xll.SNL.Clients.Office.Excel.Functions.SPG(A15, "SP_TOTAL_REV", "CY2023")</f>
        <v>#PEND</v>
      </c>
      <c r="C15" s="4" t="str">
        <f>_xll.SNL.Clients.Office.Excel.Functions.SPG(A15,"IQ_AVG_DILUT_SHARES_OUT","CY2023")</f>
        <v>#PEND</v>
      </c>
      <c r="D15" s="5" t="str">
        <f>_xll.SNL.Clients.Office.Excel.Functions.SPG(A15, "IQ_DILUT_EPS_NORM", "CY2023")</f>
        <v>#PEND</v>
      </c>
      <c r="E15" t="e">
        <f t="shared" si="0"/>
        <v>#VALUE!</v>
      </c>
      <c r="F15" t="e">
        <f t="shared" si="1"/>
        <v>#VALUE!</v>
      </c>
      <c r="G15" t="s">
        <v>527</v>
      </c>
      <c r="H15" s="4" t="str" cm="1">
        <f t="array" ref="H15">_xll.SNL.Clients.Office.Excel.Functions.SPG(G15, "SP_TOTAL_REV", "CY2022")</f>
        <v>#PEND</v>
      </c>
      <c r="I15" s="4" t="str">
        <f>_xll.SNL.Clients.Office.Excel.Functions.SPG(G15,"IQ_AVG_DILUT_SHARES_OUT","CY2022")</f>
        <v>#PEND</v>
      </c>
      <c r="J15" s="5" t="str">
        <f>_xll.SNL.Clients.Office.Excel.Functions.SPG(G15, "IQ_DILUT_EPS_NORM", "CY2022")</f>
        <v>#PEND</v>
      </c>
      <c r="K15" t="e">
        <f t="shared" si="2"/>
        <v>#VALUE!</v>
      </c>
      <c r="L15" t="e">
        <f t="shared" si="3"/>
        <v>#VALUE!</v>
      </c>
      <c r="M15" t="s">
        <v>528</v>
      </c>
      <c r="N15" s="4" t="str" cm="1">
        <f t="array" ref="N15">_xll.SNL.Clients.Office.Excel.Functions.SPG(M15, "SP_TOTAL_REV", "CY2022")</f>
        <v>#PEND</v>
      </c>
      <c r="O15" s="4" t="str">
        <f>_xll.SNL.Clients.Office.Excel.Functions.SPG(M15,"IQ_AVG_DILUT_SHARES_OUT","CY2022")</f>
        <v>#PEND</v>
      </c>
      <c r="P15" s="5" t="str">
        <f>_xll.SNL.Clients.Office.Excel.Functions.SPG(M15, "IQ_DILUT_EPS_NORM", "CY2022")</f>
        <v>#PEND</v>
      </c>
      <c r="Q15" t="e">
        <f t="shared" si="4"/>
        <v>#VALUE!</v>
      </c>
      <c r="R15" t="e">
        <f t="shared" si="5"/>
        <v>#VALUE!</v>
      </c>
    </row>
    <row r="16" spans="1:18">
      <c r="A16" t="s">
        <v>528</v>
      </c>
      <c r="B16" s="4" t="str" cm="1">
        <f t="array" ref="B16">_xll.SNL.Clients.Office.Excel.Functions.SPG(A16, "SP_TOTAL_REV", "CY2023")</f>
        <v>#PEND</v>
      </c>
      <c r="C16" s="4" t="str">
        <f>_xll.SNL.Clients.Office.Excel.Functions.SPG(A16,"IQ_AVG_DILUT_SHARES_OUT","CY2023")</f>
        <v>#PEND</v>
      </c>
      <c r="D16" s="5" t="str">
        <f>_xll.SNL.Clients.Office.Excel.Functions.SPG(A16, "IQ_DILUT_EPS_NORM", "CY2023")</f>
        <v>#PEND</v>
      </c>
      <c r="E16" t="e">
        <f t="shared" si="0"/>
        <v>#VALUE!</v>
      </c>
      <c r="F16" t="e">
        <f t="shared" si="1"/>
        <v>#VALUE!</v>
      </c>
      <c r="G16" t="s">
        <v>528</v>
      </c>
      <c r="H16" s="4" t="str" cm="1">
        <f t="array" ref="H16">_xll.SNL.Clients.Office.Excel.Functions.SPG(G16, "SP_TOTAL_REV", "CY2022")</f>
        <v>#PEND</v>
      </c>
      <c r="I16" s="4" t="str">
        <f>_xll.SNL.Clients.Office.Excel.Functions.SPG(G16,"IQ_AVG_DILUT_SHARES_OUT","CY2022")</f>
        <v>#PEND</v>
      </c>
      <c r="J16" s="5" t="str">
        <f>_xll.SNL.Clients.Office.Excel.Functions.SPG(G16, "IQ_DILUT_EPS_NORM", "CY2022")</f>
        <v>#PEND</v>
      </c>
      <c r="K16" t="e">
        <f t="shared" si="2"/>
        <v>#VALUE!</v>
      </c>
      <c r="L16" t="e">
        <f t="shared" si="3"/>
        <v>#VALUE!</v>
      </c>
      <c r="M16" t="s">
        <v>529</v>
      </c>
      <c r="N16" s="4" t="str" cm="1">
        <f t="array" ref="N16">_xll.SNL.Clients.Office.Excel.Functions.SPG(M16, "SP_TOTAL_REV", "CY2022")</f>
        <v>#PEND</v>
      </c>
      <c r="O16" s="4" t="str">
        <f>_xll.SNL.Clients.Office.Excel.Functions.SPG(M16,"IQ_AVG_DILUT_SHARES_OUT","CY2022")</f>
        <v>#PEND</v>
      </c>
      <c r="P16" s="5" t="str">
        <f>_xll.SNL.Clients.Office.Excel.Functions.SPG(M16, "IQ_DILUT_EPS_NORM", "CY2022")</f>
        <v>#PEND</v>
      </c>
      <c r="Q16" t="e">
        <f t="shared" si="4"/>
        <v>#VALUE!</v>
      </c>
      <c r="R16" t="e">
        <f t="shared" si="5"/>
        <v>#VALUE!</v>
      </c>
    </row>
    <row r="17" spans="1:18">
      <c r="A17" t="s">
        <v>529</v>
      </c>
      <c r="B17" s="4" t="str" cm="1">
        <f t="array" ref="B17">_xll.SNL.Clients.Office.Excel.Functions.SPG(A17, "SP_TOTAL_REV", "CY2023")</f>
        <v>#PEND</v>
      </c>
      <c r="C17" s="4" t="str">
        <f>_xll.SNL.Clients.Office.Excel.Functions.SPG(A17,"IQ_AVG_DILUT_SHARES_OUT","CY2023")</f>
        <v>#PEND</v>
      </c>
      <c r="D17" s="5" t="str">
        <f>_xll.SNL.Clients.Office.Excel.Functions.SPG(A17, "IQ_DILUT_EPS_NORM", "CY2023")</f>
        <v>#PEND</v>
      </c>
      <c r="E17" t="e">
        <f t="shared" si="0"/>
        <v>#VALUE!</v>
      </c>
      <c r="F17" t="e">
        <f t="shared" si="1"/>
        <v>#VALUE!</v>
      </c>
      <c r="G17" t="s">
        <v>529</v>
      </c>
      <c r="H17" s="4" t="str" cm="1">
        <f t="array" ref="H17">_xll.SNL.Clients.Office.Excel.Functions.SPG(G17, "SP_TOTAL_REV", "CY2022")</f>
        <v>#PEND</v>
      </c>
      <c r="I17" s="4" t="str">
        <f>_xll.SNL.Clients.Office.Excel.Functions.SPG(G17,"IQ_AVG_DILUT_SHARES_OUT","CY2022")</f>
        <v>#PEND</v>
      </c>
      <c r="J17" s="5" t="str">
        <f>_xll.SNL.Clients.Office.Excel.Functions.SPG(G17, "IQ_DILUT_EPS_NORM", "CY2022")</f>
        <v>#PEND</v>
      </c>
      <c r="K17" t="e">
        <f t="shared" si="2"/>
        <v>#VALUE!</v>
      </c>
      <c r="L17" t="e">
        <f t="shared" si="3"/>
        <v>#VALUE!</v>
      </c>
      <c r="M17" t="s">
        <v>530</v>
      </c>
      <c r="N17" s="4" t="str" cm="1">
        <f t="array" ref="N17">_xll.SNL.Clients.Office.Excel.Functions.SPG(M17, "SP_TOTAL_REV", "CY2022")</f>
        <v>#PEND</v>
      </c>
      <c r="O17" s="4" t="str">
        <f>_xll.SNL.Clients.Office.Excel.Functions.SPG(M17,"IQ_AVG_DILUT_SHARES_OUT","CY2022")</f>
        <v>#PEND</v>
      </c>
      <c r="P17" s="5" t="str">
        <f>_xll.SNL.Clients.Office.Excel.Functions.SPG(M17, "IQ_DILUT_EPS_NORM", "CY2022")</f>
        <v>#PEND</v>
      </c>
      <c r="Q17" t="e">
        <f t="shared" si="4"/>
        <v>#VALUE!</v>
      </c>
      <c r="R17" t="e">
        <f t="shared" si="5"/>
        <v>#VALUE!</v>
      </c>
    </row>
    <row r="18" spans="1:18">
      <c r="A18" t="s">
        <v>530</v>
      </c>
      <c r="B18" s="4" t="str" cm="1">
        <f t="array" ref="B18">_xll.SNL.Clients.Office.Excel.Functions.SPG(A18, "SP_TOTAL_REV", "CY2023")</f>
        <v>#PEND</v>
      </c>
      <c r="C18" s="4" t="str">
        <f>_xll.SNL.Clients.Office.Excel.Functions.SPG(A18,"IQ_AVG_DILUT_SHARES_OUT","CY2023")</f>
        <v>#PEND</v>
      </c>
      <c r="D18" s="5" t="str">
        <f>_xll.SNL.Clients.Office.Excel.Functions.SPG(A18, "IQ_DILUT_EPS_NORM", "CY2023")</f>
        <v>#PEND</v>
      </c>
      <c r="E18" t="e">
        <f t="shared" si="0"/>
        <v>#VALUE!</v>
      </c>
      <c r="F18" t="e">
        <f t="shared" si="1"/>
        <v>#VALUE!</v>
      </c>
      <c r="G18" t="s">
        <v>530</v>
      </c>
      <c r="H18" s="4" t="str" cm="1">
        <f t="array" ref="H18">_xll.SNL.Clients.Office.Excel.Functions.SPG(G18, "SP_TOTAL_REV", "CY2022")</f>
        <v>#PEND</v>
      </c>
      <c r="I18" s="4" t="str">
        <f>_xll.SNL.Clients.Office.Excel.Functions.SPG(G18,"IQ_AVG_DILUT_SHARES_OUT","CY2022")</f>
        <v>#PEND</v>
      </c>
      <c r="J18" s="5" t="str">
        <f>_xll.SNL.Clients.Office.Excel.Functions.SPG(G18, "IQ_DILUT_EPS_NORM", "CY2022")</f>
        <v>#PEND</v>
      </c>
      <c r="K18" t="e">
        <f t="shared" si="2"/>
        <v>#VALUE!</v>
      </c>
      <c r="L18" t="e">
        <f t="shared" si="3"/>
        <v>#VALUE!</v>
      </c>
      <c r="M18" t="s">
        <v>531</v>
      </c>
      <c r="N18" s="4" t="str" cm="1">
        <f t="array" ref="N18">_xll.SNL.Clients.Office.Excel.Functions.SPG(M18, "SP_TOTAL_REV", "CY2022")</f>
        <v>#PEND</v>
      </c>
      <c r="O18" s="4" t="str">
        <f>_xll.SNL.Clients.Office.Excel.Functions.SPG(M18,"IQ_AVG_DILUT_SHARES_OUT","CY2022")</f>
        <v>#PEND</v>
      </c>
      <c r="P18" s="5" t="str">
        <f>_xll.SNL.Clients.Office.Excel.Functions.SPG(M18, "IQ_DILUT_EPS_NORM", "CY2022")</f>
        <v>#PEND</v>
      </c>
      <c r="Q18" t="e">
        <f t="shared" si="4"/>
        <v>#VALUE!</v>
      </c>
      <c r="R18" t="e">
        <f t="shared" si="5"/>
        <v>#VALUE!</v>
      </c>
    </row>
    <row r="19" spans="1:18">
      <c r="A19" t="s">
        <v>531</v>
      </c>
      <c r="B19" s="4" t="str" cm="1">
        <f t="array" ref="B19">_xll.SNL.Clients.Office.Excel.Functions.SPG(A19, "SP_TOTAL_REV", "CY2023")</f>
        <v>#PEND</v>
      </c>
      <c r="C19" s="4" t="str">
        <f>_xll.SNL.Clients.Office.Excel.Functions.SPG(A19,"IQ_AVG_DILUT_SHARES_OUT","CY2023")</f>
        <v>#PEND</v>
      </c>
      <c r="D19" s="5" t="str">
        <f>_xll.SNL.Clients.Office.Excel.Functions.SPG(A19, "IQ_DILUT_EPS_NORM", "CY2023")</f>
        <v>#PEND</v>
      </c>
      <c r="E19" t="e">
        <f t="shared" si="0"/>
        <v>#VALUE!</v>
      </c>
      <c r="F19" t="e">
        <f t="shared" si="1"/>
        <v>#VALUE!</v>
      </c>
      <c r="G19" t="s">
        <v>531</v>
      </c>
      <c r="H19" s="4" t="str" cm="1">
        <f t="array" ref="H19">_xll.SNL.Clients.Office.Excel.Functions.SPG(G19, "SP_TOTAL_REV", "CY2022")</f>
        <v>#PEND</v>
      </c>
      <c r="I19" s="4" t="str">
        <f>_xll.SNL.Clients.Office.Excel.Functions.SPG(G19,"IQ_AVG_DILUT_SHARES_OUT","CY2022")</f>
        <v>#PEND</v>
      </c>
      <c r="J19" s="5" t="str">
        <f>_xll.SNL.Clients.Office.Excel.Functions.SPG(G19, "IQ_DILUT_EPS_NORM", "CY2022")</f>
        <v>#PEND</v>
      </c>
      <c r="K19" t="e">
        <f t="shared" si="2"/>
        <v>#VALUE!</v>
      </c>
      <c r="L19" t="e">
        <f t="shared" si="3"/>
        <v>#VALUE!</v>
      </c>
      <c r="M19" t="s">
        <v>532</v>
      </c>
      <c r="N19" s="4" t="str" cm="1">
        <f t="array" ref="N19">_xll.SNL.Clients.Office.Excel.Functions.SPG(M19, "SP_TOTAL_REV", "CY2022")</f>
        <v>#PEND</v>
      </c>
      <c r="O19" s="4" t="str">
        <f>_xll.SNL.Clients.Office.Excel.Functions.SPG(M19,"IQ_AVG_DILUT_SHARES_OUT","CY2022")</f>
        <v>#PEND</v>
      </c>
      <c r="P19" s="5" t="str">
        <f>_xll.SNL.Clients.Office.Excel.Functions.SPG(M19, "IQ_DILUT_EPS_NORM", "CY2022")</f>
        <v>#PEND</v>
      </c>
      <c r="Q19" t="e">
        <f t="shared" si="4"/>
        <v>#VALUE!</v>
      </c>
      <c r="R19" t="e">
        <f t="shared" si="5"/>
        <v>#VALUE!</v>
      </c>
    </row>
    <row r="20" spans="1:18">
      <c r="A20" t="s">
        <v>532</v>
      </c>
      <c r="B20" s="4" t="str" cm="1">
        <f t="array" ref="B20">_xll.SNL.Clients.Office.Excel.Functions.SPG(A20, "SP_TOTAL_REV", "CY2023")</f>
        <v>#PEND</v>
      </c>
      <c r="C20" s="4" t="str">
        <f>_xll.SNL.Clients.Office.Excel.Functions.SPG(A20,"IQ_AVG_DILUT_SHARES_OUT","CY2023")</f>
        <v>#PEND</v>
      </c>
      <c r="D20" s="5" t="str">
        <f>_xll.SNL.Clients.Office.Excel.Functions.SPG(A20, "IQ_DILUT_EPS_NORM", "CY2023")</f>
        <v>#PEND</v>
      </c>
      <c r="E20" t="e">
        <f t="shared" si="0"/>
        <v>#VALUE!</v>
      </c>
      <c r="F20" t="e">
        <f t="shared" si="1"/>
        <v>#VALUE!</v>
      </c>
      <c r="G20" t="s">
        <v>532</v>
      </c>
      <c r="H20" s="4" t="str" cm="1">
        <f t="array" ref="H20">_xll.SNL.Clients.Office.Excel.Functions.SPG(G20, "SP_TOTAL_REV", "CY2022")</f>
        <v>#PEND</v>
      </c>
      <c r="I20" s="4" t="str">
        <f>_xll.SNL.Clients.Office.Excel.Functions.SPG(G20,"IQ_AVG_DILUT_SHARES_OUT","CY2022")</f>
        <v>#PEND</v>
      </c>
      <c r="J20" s="5" t="str">
        <f>_xll.SNL.Clients.Office.Excel.Functions.SPG(G20, "IQ_DILUT_EPS_NORM", "CY2022")</f>
        <v>#PEND</v>
      </c>
      <c r="K20" t="e">
        <f t="shared" si="2"/>
        <v>#VALUE!</v>
      </c>
      <c r="L20" t="e">
        <f t="shared" si="3"/>
        <v>#VALUE!</v>
      </c>
      <c r="M20" t="s">
        <v>533</v>
      </c>
      <c r="N20" s="4" t="str" cm="1">
        <f t="array" ref="N20">_xll.SNL.Clients.Office.Excel.Functions.SPG(M20, "SP_TOTAL_REV", "CY2022")</f>
        <v>#PEND</v>
      </c>
      <c r="O20" s="4" t="str">
        <f>_xll.SNL.Clients.Office.Excel.Functions.SPG(M20,"IQ_AVG_DILUT_SHARES_OUT","CY2022")</f>
        <v>#PEND</v>
      </c>
      <c r="P20" s="5" t="str">
        <f>_xll.SNL.Clients.Office.Excel.Functions.SPG(M20, "IQ_DILUT_EPS_NORM", "CY2022")</f>
        <v>#PEND</v>
      </c>
      <c r="Q20" t="e">
        <f t="shared" si="4"/>
        <v>#VALUE!</v>
      </c>
      <c r="R20" t="e">
        <f t="shared" si="5"/>
        <v>#VALUE!</v>
      </c>
    </row>
    <row r="21" spans="1:18">
      <c r="A21" t="s">
        <v>533</v>
      </c>
      <c r="B21" s="4" t="str" cm="1">
        <f t="array" ref="B21">_xll.SNL.Clients.Office.Excel.Functions.SPG(A21, "SP_TOTAL_REV", "CY2023")</f>
        <v>#PEND</v>
      </c>
      <c r="C21" s="4" t="str">
        <f>_xll.SNL.Clients.Office.Excel.Functions.SPG(A21,"IQ_AVG_DILUT_SHARES_OUT","CY2023")</f>
        <v>#PEND</v>
      </c>
      <c r="D21" s="5" t="str">
        <f>_xll.SNL.Clients.Office.Excel.Functions.SPG(A21, "IQ_DILUT_EPS_NORM", "CY2023")</f>
        <v>#PEND</v>
      </c>
      <c r="E21" t="e">
        <f t="shared" si="0"/>
        <v>#VALUE!</v>
      </c>
      <c r="F21" t="e">
        <f t="shared" si="1"/>
        <v>#VALUE!</v>
      </c>
      <c r="G21" t="s">
        <v>533</v>
      </c>
      <c r="H21" s="4" t="str" cm="1">
        <f t="array" ref="H21">_xll.SNL.Clients.Office.Excel.Functions.SPG(G21, "SP_TOTAL_REV", "CY2022")</f>
        <v>#PEND</v>
      </c>
      <c r="I21" s="4" t="str">
        <f>_xll.SNL.Clients.Office.Excel.Functions.SPG(G21,"IQ_AVG_DILUT_SHARES_OUT","CY2022")</f>
        <v>#PEND</v>
      </c>
      <c r="J21" s="5" t="str">
        <f>_xll.SNL.Clients.Office.Excel.Functions.SPG(G21, "IQ_DILUT_EPS_NORM", "CY2022")</f>
        <v>#PEND</v>
      </c>
      <c r="K21" t="e">
        <f t="shared" si="2"/>
        <v>#VALUE!</v>
      </c>
      <c r="L21" t="e">
        <f t="shared" si="3"/>
        <v>#VALUE!</v>
      </c>
      <c r="M21" t="s">
        <v>534</v>
      </c>
      <c r="N21" s="4" t="str" cm="1">
        <f t="array" ref="N21">_xll.SNL.Clients.Office.Excel.Functions.SPG(M21, "SP_TOTAL_REV", "CY2022")</f>
        <v>#PEND</v>
      </c>
      <c r="O21" s="4" t="str">
        <f>_xll.SNL.Clients.Office.Excel.Functions.SPG(M21,"IQ_AVG_DILUT_SHARES_OUT","CY2022")</f>
        <v>#PEND</v>
      </c>
      <c r="P21" s="5" t="str">
        <f>_xll.SNL.Clients.Office.Excel.Functions.SPG(M21, "IQ_DILUT_EPS_NORM", "CY2022")</f>
        <v>#PEND</v>
      </c>
      <c r="Q21" t="e">
        <f t="shared" si="4"/>
        <v>#VALUE!</v>
      </c>
      <c r="R21" t="e">
        <f t="shared" si="5"/>
        <v>#VALUE!</v>
      </c>
    </row>
    <row r="22" spans="1:18">
      <c r="A22" t="s">
        <v>534</v>
      </c>
      <c r="B22" s="4" t="str" cm="1">
        <f t="array" ref="B22">_xll.SNL.Clients.Office.Excel.Functions.SPG(A22, "SP_TOTAL_REV", "CY2023")</f>
        <v>#PEND</v>
      </c>
      <c r="C22" s="4" t="str">
        <f>_xll.SNL.Clients.Office.Excel.Functions.SPG(A22,"IQ_AVG_DILUT_SHARES_OUT","CY2023")</f>
        <v>#PEND</v>
      </c>
      <c r="D22" s="5" t="str">
        <f>_xll.SNL.Clients.Office.Excel.Functions.SPG(A22, "IQ_DILUT_EPS_NORM", "CY2023")</f>
        <v>#PEND</v>
      </c>
      <c r="E22" t="e">
        <f t="shared" si="0"/>
        <v>#VALUE!</v>
      </c>
      <c r="F22" t="e">
        <f t="shared" si="1"/>
        <v>#VALUE!</v>
      </c>
      <c r="G22" t="s">
        <v>534</v>
      </c>
      <c r="H22" s="4" t="str" cm="1">
        <f t="array" ref="H22">_xll.SNL.Clients.Office.Excel.Functions.SPG(G22, "SP_TOTAL_REV", "CY2022")</f>
        <v>#PEND</v>
      </c>
      <c r="I22" s="4" t="str">
        <f>_xll.SNL.Clients.Office.Excel.Functions.SPG(G22,"IQ_AVG_DILUT_SHARES_OUT","CY2022")</f>
        <v>#PEND</v>
      </c>
      <c r="J22" s="5" t="str">
        <f>_xll.SNL.Clients.Office.Excel.Functions.SPG(G22, "IQ_DILUT_EPS_NORM", "CY2022")</f>
        <v>#PEND</v>
      </c>
      <c r="K22" t="e">
        <f t="shared" si="2"/>
        <v>#VALUE!</v>
      </c>
      <c r="L22" t="e">
        <f t="shared" si="3"/>
        <v>#VALUE!</v>
      </c>
      <c r="M22" t="s">
        <v>535</v>
      </c>
      <c r="N22" s="4" t="str" cm="1">
        <f t="array" ref="N22">_xll.SNL.Clients.Office.Excel.Functions.SPG(M22, "SP_TOTAL_REV", "CY2022")</f>
        <v>#PEND</v>
      </c>
      <c r="O22" s="4" t="str">
        <f>_xll.SNL.Clients.Office.Excel.Functions.SPG(M22,"IQ_AVG_DILUT_SHARES_OUT","CY2022")</f>
        <v>#PEND</v>
      </c>
      <c r="P22" s="5" t="str">
        <f>_xll.SNL.Clients.Office.Excel.Functions.SPG(M22, "IQ_DILUT_EPS_NORM", "CY2022")</f>
        <v>#PEND</v>
      </c>
      <c r="Q22" t="e">
        <f t="shared" si="4"/>
        <v>#VALUE!</v>
      </c>
      <c r="R22" t="e">
        <f t="shared" si="5"/>
        <v>#VALUE!</v>
      </c>
    </row>
    <row r="23" spans="1:18">
      <c r="A23" t="s">
        <v>535</v>
      </c>
      <c r="B23" s="4" t="str" cm="1">
        <f t="array" ref="B23">_xll.SNL.Clients.Office.Excel.Functions.SPG(A23, "SP_TOTAL_REV", "CY2023")</f>
        <v>#PEND</v>
      </c>
      <c r="C23" s="4" t="str">
        <f>_xll.SNL.Clients.Office.Excel.Functions.SPG(A23,"IQ_AVG_DILUT_SHARES_OUT","CY2023")</f>
        <v>#PEND</v>
      </c>
      <c r="D23" s="5" t="str">
        <f>_xll.SNL.Clients.Office.Excel.Functions.SPG(A23, "IQ_DILUT_EPS_NORM", "CY2023")</f>
        <v>#PEND</v>
      </c>
      <c r="E23" t="e">
        <f t="shared" si="0"/>
        <v>#VALUE!</v>
      </c>
      <c r="F23" t="e">
        <f t="shared" si="1"/>
        <v>#VALUE!</v>
      </c>
      <c r="G23" t="s">
        <v>535</v>
      </c>
      <c r="H23" s="4" t="str" cm="1">
        <f t="array" ref="H23">_xll.SNL.Clients.Office.Excel.Functions.SPG(G23, "SP_TOTAL_REV", "CY2022")</f>
        <v>#PEND</v>
      </c>
      <c r="I23" s="4" t="str">
        <f>_xll.SNL.Clients.Office.Excel.Functions.SPG(G23,"IQ_AVG_DILUT_SHARES_OUT","CY2022")</f>
        <v>#PEND</v>
      </c>
      <c r="J23" s="5" t="str">
        <f>_xll.SNL.Clients.Office.Excel.Functions.SPG(G23, "IQ_DILUT_EPS_NORM", "CY2022")</f>
        <v>#PEND</v>
      </c>
      <c r="K23" t="e">
        <f t="shared" si="2"/>
        <v>#VALUE!</v>
      </c>
      <c r="L23" t="e">
        <f t="shared" si="3"/>
        <v>#VALUE!</v>
      </c>
      <c r="M23" t="s">
        <v>536</v>
      </c>
      <c r="N23" s="4" t="str" cm="1">
        <f t="array" ref="N23">_xll.SNL.Clients.Office.Excel.Functions.SPG(M23, "SP_TOTAL_REV", "CY2022")</f>
        <v>#PEND</v>
      </c>
      <c r="O23" s="4" t="str">
        <f>_xll.SNL.Clients.Office.Excel.Functions.SPG(M23,"IQ_AVG_DILUT_SHARES_OUT","CY2022")</f>
        <v>#PEND</v>
      </c>
      <c r="P23" s="5" t="str">
        <f>_xll.SNL.Clients.Office.Excel.Functions.SPG(M23, "IQ_DILUT_EPS_NORM", "CY2022")</f>
        <v>#PEND</v>
      </c>
      <c r="Q23" t="e">
        <f t="shared" si="4"/>
        <v>#VALUE!</v>
      </c>
      <c r="R23" t="e">
        <f t="shared" si="5"/>
        <v>#VALUE!</v>
      </c>
    </row>
    <row r="24" spans="1:18">
      <c r="A24" t="s">
        <v>536</v>
      </c>
      <c r="B24" s="4" t="str" cm="1">
        <f t="array" ref="B24">_xll.SNL.Clients.Office.Excel.Functions.SPG(A24, "SP_TOTAL_REV", "CY2023")</f>
        <v>#PEND</v>
      </c>
      <c r="C24" s="4" t="str">
        <f>_xll.SNL.Clients.Office.Excel.Functions.SPG(A24,"IQ_AVG_DILUT_SHARES_OUT","CY2023")</f>
        <v>#PEND</v>
      </c>
      <c r="D24" s="5" t="str">
        <f>_xll.SNL.Clients.Office.Excel.Functions.SPG(A24, "IQ_DILUT_EPS_NORM", "CY2023")</f>
        <v>#PEND</v>
      </c>
      <c r="E24" t="e">
        <f t="shared" si="0"/>
        <v>#VALUE!</v>
      </c>
      <c r="F24" t="e">
        <f t="shared" si="1"/>
        <v>#VALUE!</v>
      </c>
      <c r="G24" t="s">
        <v>536</v>
      </c>
      <c r="H24" s="4" t="str" cm="1">
        <f t="array" ref="H24">_xll.SNL.Clients.Office.Excel.Functions.SPG(G24, "SP_TOTAL_REV", "CY2022")</f>
        <v>#PEND</v>
      </c>
      <c r="I24" s="4" t="str">
        <f>_xll.SNL.Clients.Office.Excel.Functions.SPG(G24,"IQ_AVG_DILUT_SHARES_OUT","CY2022")</f>
        <v>#PEND</v>
      </c>
      <c r="J24" s="5" t="str">
        <f>_xll.SNL.Clients.Office.Excel.Functions.SPG(G24, "IQ_DILUT_EPS_NORM", "CY2022")</f>
        <v>#PEND</v>
      </c>
      <c r="K24" t="e">
        <f t="shared" si="2"/>
        <v>#VALUE!</v>
      </c>
      <c r="L24" t="e">
        <f t="shared" si="3"/>
        <v>#VALUE!</v>
      </c>
      <c r="M24" t="s">
        <v>537</v>
      </c>
      <c r="N24" s="4" t="str" cm="1">
        <f t="array" ref="N24">_xll.SNL.Clients.Office.Excel.Functions.SPG(M24, "SP_TOTAL_REV", "CY2022")</f>
        <v>#PEND</v>
      </c>
      <c r="O24" s="4" t="str">
        <f>_xll.SNL.Clients.Office.Excel.Functions.SPG(M24,"IQ_AVG_DILUT_SHARES_OUT","CY2022")</f>
        <v>#PEND</v>
      </c>
      <c r="P24" s="5" t="str">
        <f>_xll.SNL.Clients.Office.Excel.Functions.SPG(M24, "IQ_DILUT_EPS_NORM", "CY2022")</f>
        <v>#PEND</v>
      </c>
      <c r="Q24" t="e">
        <f t="shared" si="4"/>
        <v>#VALUE!</v>
      </c>
      <c r="R24" t="e">
        <f t="shared" si="5"/>
        <v>#VALUE!</v>
      </c>
    </row>
    <row r="25" spans="1:18">
      <c r="A25" t="s">
        <v>537</v>
      </c>
      <c r="B25" s="4" t="str" cm="1">
        <f t="array" ref="B25">_xll.SNL.Clients.Office.Excel.Functions.SPG(A25, "SP_TOTAL_REV", "CY2023")</f>
        <v>#PEND</v>
      </c>
      <c r="C25" s="4" t="str">
        <f>_xll.SNL.Clients.Office.Excel.Functions.SPG(A25,"IQ_AVG_DILUT_SHARES_OUT","CY2023")</f>
        <v>#PEND</v>
      </c>
      <c r="D25" s="5" t="str">
        <f>_xll.SNL.Clients.Office.Excel.Functions.SPG(A25, "IQ_DILUT_EPS_NORM", "CY2023")</f>
        <v>#PEND</v>
      </c>
      <c r="E25" t="e">
        <f t="shared" si="0"/>
        <v>#VALUE!</v>
      </c>
      <c r="F25" t="e">
        <f t="shared" si="1"/>
        <v>#VALUE!</v>
      </c>
      <c r="G25" t="s">
        <v>537</v>
      </c>
      <c r="H25" s="4" t="str" cm="1">
        <f t="array" ref="H25">_xll.SNL.Clients.Office.Excel.Functions.SPG(G25, "SP_TOTAL_REV", "CY2022")</f>
        <v>#PEND</v>
      </c>
      <c r="I25" s="4" t="str">
        <f>_xll.SNL.Clients.Office.Excel.Functions.SPG(G25,"IQ_AVG_DILUT_SHARES_OUT","CY2022")</f>
        <v>#PEND</v>
      </c>
      <c r="J25" s="5" t="str">
        <f>_xll.SNL.Clients.Office.Excel.Functions.SPG(G25, "IQ_DILUT_EPS_NORM", "CY2022")</f>
        <v>#PEND</v>
      </c>
      <c r="K25" t="e">
        <f t="shared" si="2"/>
        <v>#VALUE!</v>
      </c>
      <c r="L25" t="e">
        <f t="shared" si="3"/>
        <v>#VALUE!</v>
      </c>
      <c r="M25" t="s">
        <v>538</v>
      </c>
      <c r="N25" s="4" t="str" cm="1">
        <f t="array" ref="N25">_xll.SNL.Clients.Office.Excel.Functions.SPG(M25, "SP_TOTAL_REV", "CY2022")</f>
        <v>#PEND</v>
      </c>
      <c r="O25" s="4" t="str">
        <f>_xll.SNL.Clients.Office.Excel.Functions.SPG(M25,"IQ_AVG_DILUT_SHARES_OUT","CY2022")</f>
        <v>#PEND</v>
      </c>
      <c r="P25" s="5" t="str">
        <f>_xll.SNL.Clients.Office.Excel.Functions.SPG(M25, "IQ_DILUT_EPS_NORM", "CY2022")</f>
        <v>#PEND</v>
      </c>
      <c r="Q25" t="e">
        <f t="shared" si="4"/>
        <v>#VALUE!</v>
      </c>
      <c r="R25" t="e">
        <f t="shared" si="5"/>
        <v>#VALUE!</v>
      </c>
    </row>
    <row r="26" spans="1:18">
      <c r="A26" t="s">
        <v>538</v>
      </c>
      <c r="B26" s="4" t="str" cm="1">
        <f t="array" ref="B26">_xll.SNL.Clients.Office.Excel.Functions.SPG(A26, "SP_TOTAL_REV", "CY2023")</f>
        <v>#PEND</v>
      </c>
      <c r="C26" s="4" t="str">
        <f>_xll.SNL.Clients.Office.Excel.Functions.SPG(A26,"IQ_AVG_DILUT_SHARES_OUT","CY2023")</f>
        <v>#PEND</v>
      </c>
      <c r="D26" s="5" t="str">
        <f>_xll.SNL.Clients.Office.Excel.Functions.SPG(A26, "IQ_DILUT_EPS_NORM", "CY2023")</f>
        <v>#PEND</v>
      </c>
      <c r="E26" t="e">
        <f t="shared" si="0"/>
        <v>#VALUE!</v>
      </c>
      <c r="F26" t="e">
        <f t="shared" si="1"/>
        <v>#VALUE!</v>
      </c>
      <c r="G26" t="s">
        <v>538</v>
      </c>
      <c r="H26" s="4" t="str" cm="1">
        <f t="array" ref="H26">_xll.SNL.Clients.Office.Excel.Functions.SPG(G26, "SP_TOTAL_REV", "CY2022")</f>
        <v>#PEND</v>
      </c>
      <c r="I26" s="4" t="str">
        <f>_xll.SNL.Clients.Office.Excel.Functions.SPG(G26,"IQ_AVG_DILUT_SHARES_OUT","CY2022")</f>
        <v>#PEND</v>
      </c>
      <c r="J26" s="5" t="str">
        <f>_xll.SNL.Clients.Office.Excel.Functions.SPG(G26, "IQ_DILUT_EPS_NORM", "CY2022")</f>
        <v>#PEND</v>
      </c>
      <c r="K26" t="e">
        <f t="shared" si="2"/>
        <v>#VALUE!</v>
      </c>
      <c r="L26" t="e">
        <f t="shared" si="3"/>
        <v>#VALUE!</v>
      </c>
      <c r="M26" t="s">
        <v>539</v>
      </c>
      <c r="N26" s="4" t="str" cm="1">
        <f t="array" ref="N26">_xll.SNL.Clients.Office.Excel.Functions.SPG(M26, "SP_TOTAL_REV", "CY2022")</f>
        <v>#PEND</v>
      </c>
      <c r="O26" s="4" t="str">
        <f>_xll.SNL.Clients.Office.Excel.Functions.SPG(M26,"IQ_AVG_DILUT_SHARES_OUT","CY2022")</f>
        <v>#PEND</v>
      </c>
      <c r="P26" s="5" t="str">
        <f>_xll.SNL.Clients.Office.Excel.Functions.SPG(M26, "IQ_DILUT_EPS_NORM", "CY2022")</f>
        <v>#PEND</v>
      </c>
      <c r="Q26" t="e">
        <f t="shared" si="4"/>
        <v>#VALUE!</v>
      </c>
      <c r="R26" t="e">
        <f t="shared" si="5"/>
        <v>#VALUE!</v>
      </c>
    </row>
    <row r="27" spans="1:18">
      <c r="A27" t="s">
        <v>539</v>
      </c>
      <c r="B27" s="4" t="str" cm="1">
        <f t="array" ref="B27">_xll.SNL.Clients.Office.Excel.Functions.SPG(A27, "SP_TOTAL_REV", "CY2023")</f>
        <v>#PEND</v>
      </c>
      <c r="C27" s="4" t="str">
        <f>_xll.SNL.Clients.Office.Excel.Functions.SPG(A27,"IQ_AVG_DILUT_SHARES_OUT","CY2023")</f>
        <v>#PEND</v>
      </c>
      <c r="D27" s="5" t="str">
        <f>_xll.SNL.Clients.Office.Excel.Functions.SPG(A27, "IQ_DILUT_EPS_NORM", "CY2023")</f>
        <v>#PEND</v>
      </c>
      <c r="E27" t="e">
        <f t="shared" si="0"/>
        <v>#VALUE!</v>
      </c>
      <c r="F27" t="e">
        <f t="shared" si="1"/>
        <v>#VALUE!</v>
      </c>
      <c r="G27" t="s">
        <v>539</v>
      </c>
      <c r="H27" s="4" t="str" cm="1">
        <f t="array" ref="H27">_xll.SNL.Clients.Office.Excel.Functions.SPG(G27, "SP_TOTAL_REV", "CY2022")</f>
        <v>#PEND</v>
      </c>
      <c r="I27" s="4" t="str">
        <f>_xll.SNL.Clients.Office.Excel.Functions.SPG(G27,"IQ_AVG_DILUT_SHARES_OUT","CY2022")</f>
        <v>#PEND</v>
      </c>
      <c r="J27" s="5" t="str">
        <f>_xll.SNL.Clients.Office.Excel.Functions.SPG(G27, "IQ_DILUT_EPS_NORM", "CY2022")</f>
        <v>#PEND</v>
      </c>
      <c r="K27" t="e">
        <f t="shared" si="2"/>
        <v>#VALUE!</v>
      </c>
      <c r="L27" t="e">
        <f t="shared" si="3"/>
        <v>#VALUE!</v>
      </c>
      <c r="M27" t="s">
        <v>540</v>
      </c>
      <c r="N27" s="4" t="str" cm="1">
        <f t="array" ref="N27">_xll.SNL.Clients.Office.Excel.Functions.SPG(M27, "SP_TOTAL_REV", "CY2022")</f>
        <v>#PEND</v>
      </c>
      <c r="O27" s="4" t="str">
        <f>_xll.SNL.Clients.Office.Excel.Functions.SPG(M27,"IQ_AVG_DILUT_SHARES_OUT","CY2022")</f>
        <v>#PEND</v>
      </c>
      <c r="P27" s="5" t="str">
        <f>_xll.SNL.Clients.Office.Excel.Functions.SPG(M27, "IQ_DILUT_EPS_NORM", "CY2022")</f>
        <v>#PEND</v>
      </c>
      <c r="Q27" t="e">
        <f t="shared" si="4"/>
        <v>#VALUE!</v>
      </c>
      <c r="R27" t="e">
        <f t="shared" si="5"/>
        <v>#VALUE!</v>
      </c>
    </row>
    <row r="28" spans="1:18">
      <c r="A28" t="s">
        <v>540</v>
      </c>
      <c r="B28" s="4" t="str" cm="1">
        <f t="array" ref="B28">_xll.SNL.Clients.Office.Excel.Functions.SPG(A28, "SP_TOTAL_REV", "CY2023")</f>
        <v>#PEND</v>
      </c>
      <c r="C28" s="4" t="str">
        <f>_xll.SNL.Clients.Office.Excel.Functions.SPG(A28,"IQ_AVG_DILUT_SHARES_OUT","CY2023")</f>
        <v>#PEND</v>
      </c>
      <c r="D28" s="5" t="str">
        <f>_xll.SNL.Clients.Office.Excel.Functions.SPG(A28, "IQ_DILUT_EPS_NORM", "CY2023")</f>
        <v>#PEND</v>
      </c>
      <c r="E28" t="e">
        <f t="shared" si="0"/>
        <v>#VALUE!</v>
      </c>
      <c r="F28" t="e">
        <f t="shared" si="1"/>
        <v>#VALUE!</v>
      </c>
      <c r="G28" t="s">
        <v>540</v>
      </c>
      <c r="H28" s="4" t="str" cm="1">
        <f t="array" ref="H28">_xll.SNL.Clients.Office.Excel.Functions.SPG(G28, "SP_TOTAL_REV", "CY2022")</f>
        <v>#PEND</v>
      </c>
      <c r="I28" s="4" t="str">
        <f>_xll.SNL.Clients.Office.Excel.Functions.SPG(G28,"IQ_AVG_DILUT_SHARES_OUT","CY2022")</f>
        <v>#PEND</v>
      </c>
      <c r="J28" s="5" t="str">
        <f>_xll.SNL.Clients.Office.Excel.Functions.SPG(G28, "IQ_DILUT_EPS_NORM", "CY2022")</f>
        <v>#PEND</v>
      </c>
      <c r="K28" t="e">
        <f t="shared" si="2"/>
        <v>#VALUE!</v>
      </c>
      <c r="L28" t="e">
        <f t="shared" si="3"/>
        <v>#VALUE!</v>
      </c>
      <c r="M28" t="s">
        <v>541</v>
      </c>
      <c r="N28" s="4" t="str" cm="1">
        <f t="array" ref="N28">_xll.SNL.Clients.Office.Excel.Functions.SPG(M28, "SP_TOTAL_REV", "CY2022")</f>
        <v>#PEND</v>
      </c>
      <c r="O28" s="4" t="str">
        <f>_xll.SNL.Clients.Office.Excel.Functions.SPG(M28,"IQ_AVG_DILUT_SHARES_OUT","CY2022")</f>
        <v>#PEND</v>
      </c>
      <c r="P28" s="5" t="str">
        <f>_xll.SNL.Clients.Office.Excel.Functions.SPG(M28, "IQ_DILUT_EPS_NORM", "CY2022")</f>
        <v>#PEND</v>
      </c>
      <c r="Q28" t="e">
        <f t="shared" si="4"/>
        <v>#VALUE!</v>
      </c>
      <c r="R28" t="e">
        <f t="shared" si="5"/>
        <v>#VALUE!</v>
      </c>
    </row>
    <row r="29" spans="1:18">
      <c r="A29" t="s">
        <v>541</v>
      </c>
      <c r="B29" s="4" t="str" cm="1">
        <f t="array" ref="B29">_xll.SNL.Clients.Office.Excel.Functions.SPG(A29, "SP_TOTAL_REV", "CY2023")</f>
        <v>#PEND</v>
      </c>
      <c r="C29" s="4" t="str">
        <f>_xll.SNL.Clients.Office.Excel.Functions.SPG(A29,"IQ_AVG_DILUT_SHARES_OUT","CY2023")</f>
        <v>#PEND</v>
      </c>
      <c r="D29" s="5" t="str">
        <f>_xll.SNL.Clients.Office.Excel.Functions.SPG(A29, "IQ_DILUT_EPS_NORM", "CY2023")</f>
        <v>#PEND</v>
      </c>
      <c r="E29" t="e">
        <f t="shared" si="0"/>
        <v>#VALUE!</v>
      </c>
      <c r="F29" t="e">
        <f t="shared" si="1"/>
        <v>#VALUE!</v>
      </c>
      <c r="G29" t="s">
        <v>541</v>
      </c>
      <c r="H29" s="4" t="str" cm="1">
        <f t="array" ref="H29">_xll.SNL.Clients.Office.Excel.Functions.SPG(G29, "SP_TOTAL_REV", "CY2022")</f>
        <v>#PEND</v>
      </c>
      <c r="I29" s="4" t="str">
        <f>_xll.SNL.Clients.Office.Excel.Functions.SPG(G29,"IQ_AVG_DILUT_SHARES_OUT","CY2022")</f>
        <v>#PEND</v>
      </c>
      <c r="J29" s="5" t="str">
        <f>_xll.SNL.Clients.Office.Excel.Functions.SPG(G29, "IQ_DILUT_EPS_NORM", "CY2022")</f>
        <v>#PEND</v>
      </c>
      <c r="K29" t="e">
        <f t="shared" si="2"/>
        <v>#VALUE!</v>
      </c>
      <c r="L29" t="e">
        <f t="shared" si="3"/>
        <v>#VALUE!</v>
      </c>
      <c r="M29" t="s">
        <v>542</v>
      </c>
      <c r="N29" s="4" t="str" cm="1">
        <f t="array" ref="N29">_xll.SNL.Clients.Office.Excel.Functions.SPG(M29, "SP_TOTAL_REV", "CY2022")</f>
        <v>#PEND</v>
      </c>
      <c r="O29" s="4" t="str">
        <f>_xll.SNL.Clients.Office.Excel.Functions.SPG(M29,"IQ_AVG_DILUT_SHARES_OUT","CY2022")</f>
        <v>#PEND</v>
      </c>
      <c r="P29" s="5" t="str">
        <f>_xll.SNL.Clients.Office.Excel.Functions.SPG(M29, "IQ_DILUT_EPS_NORM", "CY2022")</f>
        <v>#PEND</v>
      </c>
      <c r="Q29" t="e">
        <f t="shared" si="4"/>
        <v>#VALUE!</v>
      </c>
      <c r="R29" t="e">
        <f t="shared" si="5"/>
        <v>#VALUE!</v>
      </c>
    </row>
    <row r="30" spans="1:18">
      <c r="A30" t="s">
        <v>542</v>
      </c>
      <c r="B30" s="4" t="str" cm="1">
        <f t="array" ref="B30">_xll.SNL.Clients.Office.Excel.Functions.SPG(A30, "SP_TOTAL_REV", "CY2023")</f>
        <v>#PEND</v>
      </c>
      <c r="C30" s="4" t="str">
        <f>_xll.SNL.Clients.Office.Excel.Functions.SPG(A30,"IQ_AVG_DILUT_SHARES_OUT","CY2023")</f>
        <v>#PEND</v>
      </c>
      <c r="D30" s="5" t="str">
        <f>_xll.SNL.Clients.Office.Excel.Functions.SPG(A30, "IQ_DILUT_EPS_NORM", "CY2023")</f>
        <v>#PEND</v>
      </c>
      <c r="E30" t="e">
        <f t="shared" si="0"/>
        <v>#VALUE!</v>
      </c>
      <c r="F30" t="e">
        <f t="shared" si="1"/>
        <v>#VALUE!</v>
      </c>
      <c r="G30" t="s">
        <v>542</v>
      </c>
      <c r="H30" s="4" t="str" cm="1">
        <f t="array" ref="H30">_xll.SNL.Clients.Office.Excel.Functions.SPG(G30, "SP_TOTAL_REV", "CY2022")</f>
        <v>#PEND</v>
      </c>
      <c r="I30" s="4" t="str">
        <f>_xll.SNL.Clients.Office.Excel.Functions.SPG(G30,"IQ_AVG_DILUT_SHARES_OUT","CY2022")</f>
        <v>#PEND</v>
      </c>
      <c r="J30" s="5" t="str">
        <f>_xll.SNL.Clients.Office.Excel.Functions.SPG(G30, "IQ_DILUT_EPS_NORM", "CY2022")</f>
        <v>#PEND</v>
      </c>
      <c r="K30" t="e">
        <f t="shared" si="2"/>
        <v>#VALUE!</v>
      </c>
      <c r="L30" t="e">
        <f t="shared" si="3"/>
        <v>#VALUE!</v>
      </c>
      <c r="M30" t="s">
        <v>543</v>
      </c>
      <c r="N30" s="4" t="str" cm="1">
        <f t="array" ref="N30">_xll.SNL.Clients.Office.Excel.Functions.SPG(M30, "SP_TOTAL_REV", "CY2022")</f>
        <v>#PEND</v>
      </c>
      <c r="O30" s="4" t="str">
        <f>_xll.SNL.Clients.Office.Excel.Functions.SPG(M30,"IQ_AVG_DILUT_SHARES_OUT","CY2022")</f>
        <v>#PEND</v>
      </c>
      <c r="P30" s="5" t="str">
        <f>_xll.SNL.Clients.Office.Excel.Functions.SPG(M30, "IQ_DILUT_EPS_NORM", "CY2022")</f>
        <v>#PEND</v>
      </c>
      <c r="Q30" t="e">
        <f t="shared" si="4"/>
        <v>#VALUE!</v>
      </c>
      <c r="R30" t="e">
        <f t="shared" si="5"/>
        <v>#VALUE!</v>
      </c>
    </row>
    <row r="31" spans="1:18">
      <c r="A31" t="s">
        <v>543</v>
      </c>
      <c r="B31" s="4" t="str" cm="1">
        <f t="array" ref="B31">_xll.SNL.Clients.Office.Excel.Functions.SPG(A31, "SP_TOTAL_REV", "CY2023")</f>
        <v>#PEND</v>
      </c>
      <c r="C31" s="4" t="str">
        <f>_xll.SNL.Clients.Office.Excel.Functions.SPG(A31,"IQ_AVG_DILUT_SHARES_OUT","CY2023")</f>
        <v>#PEND</v>
      </c>
      <c r="D31" s="5" t="str">
        <f>_xll.SNL.Clients.Office.Excel.Functions.SPG(A31, "IQ_DILUT_EPS_NORM", "CY2023")</f>
        <v>#PEND</v>
      </c>
      <c r="E31" t="e">
        <f t="shared" si="0"/>
        <v>#VALUE!</v>
      </c>
      <c r="F31" t="e">
        <f t="shared" si="1"/>
        <v>#VALUE!</v>
      </c>
      <c r="G31" t="s">
        <v>543</v>
      </c>
      <c r="H31" s="4" t="str" cm="1">
        <f t="array" ref="H31">_xll.SNL.Clients.Office.Excel.Functions.SPG(G31, "SP_TOTAL_REV", "CY2022")</f>
        <v>#PEND</v>
      </c>
      <c r="I31" s="4" t="str">
        <f>_xll.SNL.Clients.Office.Excel.Functions.SPG(G31,"IQ_AVG_DILUT_SHARES_OUT","CY2022")</f>
        <v>#PEND</v>
      </c>
      <c r="J31" s="5" t="str">
        <f>_xll.SNL.Clients.Office.Excel.Functions.SPG(G31, "IQ_DILUT_EPS_NORM", "CY2022")</f>
        <v>#PEND</v>
      </c>
      <c r="K31" t="e">
        <f t="shared" si="2"/>
        <v>#VALUE!</v>
      </c>
      <c r="L31" t="e">
        <f t="shared" si="3"/>
        <v>#VALUE!</v>
      </c>
      <c r="M31" t="s">
        <v>544</v>
      </c>
      <c r="N31" s="4" t="str" cm="1">
        <f t="array" ref="N31">_xll.SNL.Clients.Office.Excel.Functions.SPG(M31, "SP_TOTAL_REV", "CY2022")</f>
        <v>#PEND</v>
      </c>
      <c r="O31" s="4" t="str">
        <f>_xll.SNL.Clients.Office.Excel.Functions.SPG(M31,"IQ_AVG_DILUT_SHARES_OUT","CY2022")</f>
        <v>#PEND</v>
      </c>
      <c r="P31" s="5" t="str">
        <f>_xll.SNL.Clients.Office.Excel.Functions.SPG(M31, "IQ_DILUT_EPS_NORM", "CY2022")</f>
        <v>#PEND</v>
      </c>
      <c r="Q31" t="e">
        <f t="shared" si="4"/>
        <v>#VALUE!</v>
      </c>
      <c r="R31" t="e">
        <f t="shared" si="5"/>
        <v>#VALUE!</v>
      </c>
    </row>
    <row r="32" spans="1:18">
      <c r="A32" t="s">
        <v>544</v>
      </c>
      <c r="B32" s="4" t="str" cm="1">
        <f t="array" ref="B32">_xll.SNL.Clients.Office.Excel.Functions.SPG(A32, "SP_TOTAL_REV", "CY2023")</f>
        <v>#PEND</v>
      </c>
      <c r="C32" s="4" t="str">
        <f>_xll.SNL.Clients.Office.Excel.Functions.SPG(A32,"IQ_AVG_DILUT_SHARES_OUT","CY2023")</f>
        <v>#PEND</v>
      </c>
      <c r="D32" s="5" t="str">
        <f>_xll.SNL.Clients.Office.Excel.Functions.SPG(A32, "IQ_DILUT_EPS_NORM", "CY2023")</f>
        <v>#PEND</v>
      </c>
      <c r="E32" t="e">
        <f t="shared" si="0"/>
        <v>#VALUE!</v>
      </c>
      <c r="F32" t="e">
        <f t="shared" si="1"/>
        <v>#VALUE!</v>
      </c>
      <c r="G32" t="s">
        <v>544</v>
      </c>
      <c r="H32" s="4" t="str" cm="1">
        <f t="array" ref="H32">_xll.SNL.Clients.Office.Excel.Functions.SPG(G32, "SP_TOTAL_REV", "CY2022")</f>
        <v>#PEND</v>
      </c>
      <c r="I32" s="4" t="str">
        <f>_xll.SNL.Clients.Office.Excel.Functions.SPG(G32,"IQ_AVG_DILUT_SHARES_OUT","CY2022")</f>
        <v>#PEND</v>
      </c>
      <c r="J32" s="5" t="str">
        <f>_xll.SNL.Clients.Office.Excel.Functions.SPG(G32, "IQ_DILUT_EPS_NORM", "CY2022")</f>
        <v>#PEND</v>
      </c>
      <c r="K32" t="e">
        <f t="shared" si="2"/>
        <v>#VALUE!</v>
      </c>
      <c r="L32" t="e">
        <f t="shared" si="3"/>
        <v>#VALUE!</v>
      </c>
      <c r="M32" t="s">
        <v>545</v>
      </c>
      <c r="N32" s="4" t="str" cm="1">
        <f t="array" ref="N32">_xll.SNL.Clients.Office.Excel.Functions.SPG(M32, "SP_TOTAL_REV", "CY2022")</f>
        <v>#PEND</v>
      </c>
      <c r="O32" s="4" t="str">
        <f>_xll.SNL.Clients.Office.Excel.Functions.SPG(M32,"IQ_AVG_DILUT_SHARES_OUT","CY2022")</f>
        <v>#PEND</v>
      </c>
      <c r="P32" s="5" t="str">
        <f>_xll.SNL.Clients.Office.Excel.Functions.SPG(M32, "IQ_DILUT_EPS_NORM", "CY2022")</f>
        <v>#PEND</v>
      </c>
      <c r="Q32" t="e">
        <f t="shared" si="4"/>
        <v>#VALUE!</v>
      </c>
      <c r="R32" t="e">
        <f t="shared" si="5"/>
        <v>#VALUE!</v>
      </c>
    </row>
    <row r="33" spans="1:18">
      <c r="A33" t="s">
        <v>545</v>
      </c>
      <c r="B33" s="4" t="str" cm="1">
        <f t="array" ref="B33">_xll.SNL.Clients.Office.Excel.Functions.SPG(A33, "SP_TOTAL_REV", "CY2023")</f>
        <v>#PEND</v>
      </c>
      <c r="C33" s="4" t="str">
        <f>_xll.SNL.Clients.Office.Excel.Functions.SPG(A33,"IQ_AVG_DILUT_SHARES_OUT","CY2023")</f>
        <v>#PEND</v>
      </c>
      <c r="D33" s="5" t="str">
        <f>_xll.SNL.Clients.Office.Excel.Functions.SPG(A33, "IQ_DILUT_EPS_NORM", "CY2023")</f>
        <v>#PEND</v>
      </c>
      <c r="E33" t="e">
        <f t="shared" si="0"/>
        <v>#VALUE!</v>
      </c>
      <c r="F33" t="e">
        <f t="shared" si="1"/>
        <v>#VALUE!</v>
      </c>
      <c r="G33" t="s">
        <v>545</v>
      </c>
      <c r="H33" s="4" t="str" cm="1">
        <f t="array" ref="H33">_xll.SNL.Clients.Office.Excel.Functions.SPG(G33, "SP_TOTAL_REV", "CY2022")</f>
        <v>#PEND</v>
      </c>
      <c r="I33" s="4" t="str">
        <f>_xll.SNL.Clients.Office.Excel.Functions.SPG(G33,"IQ_AVG_DILUT_SHARES_OUT","CY2022")</f>
        <v>#PEND</v>
      </c>
      <c r="J33" s="5" t="str">
        <f>_xll.SNL.Clients.Office.Excel.Functions.SPG(G33, "IQ_DILUT_EPS_NORM", "CY2022")</f>
        <v>#PEND</v>
      </c>
      <c r="K33" t="e">
        <f t="shared" si="2"/>
        <v>#VALUE!</v>
      </c>
      <c r="L33" t="e">
        <f t="shared" si="3"/>
        <v>#VALUE!</v>
      </c>
      <c r="M33" t="s">
        <v>546</v>
      </c>
      <c r="N33" s="4" t="str" cm="1">
        <f t="array" ref="N33">_xll.SNL.Clients.Office.Excel.Functions.SPG(M33, "SP_TOTAL_REV", "CY2022")</f>
        <v>#PEND</v>
      </c>
      <c r="O33" s="4" t="str">
        <f>_xll.SNL.Clients.Office.Excel.Functions.SPG(M33,"IQ_AVG_DILUT_SHARES_OUT","CY2022")</f>
        <v>#PEND</v>
      </c>
      <c r="P33" s="5" t="str">
        <f>_xll.SNL.Clients.Office.Excel.Functions.SPG(M33, "IQ_DILUT_EPS_NORM", "CY2022")</f>
        <v>#PEND</v>
      </c>
      <c r="Q33" t="e">
        <f t="shared" si="4"/>
        <v>#VALUE!</v>
      </c>
      <c r="R33" t="e">
        <f t="shared" si="5"/>
        <v>#VALUE!</v>
      </c>
    </row>
    <row r="34" spans="1:18">
      <c r="A34" t="s">
        <v>546</v>
      </c>
      <c r="B34" s="4" t="str" cm="1">
        <f t="array" ref="B34">_xll.SNL.Clients.Office.Excel.Functions.SPG(A34, "SP_TOTAL_REV", "CY2023")</f>
        <v>#PEND</v>
      </c>
      <c r="C34" s="4" t="str">
        <f>_xll.SNL.Clients.Office.Excel.Functions.SPG(A34,"IQ_AVG_DILUT_SHARES_OUT","CY2023")</f>
        <v>#PEND</v>
      </c>
      <c r="D34" s="5" t="str">
        <f>_xll.SNL.Clients.Office.Excel.Functions.SPG(A34, "IQ_DILUT_EPS_NORM", "CY2023")</f>
        <v>#PEND</v>
      </c>
      <c r="E34" t="e">
        <f t="shared" si="0"/>
        <v>#VALUE!</v>
      </c>
      <c r="F34" t="e">
        <f t="shared" si="1"/>
        <v>#VALUE!</v>
      </c>
      <c r="G34" t="s">
        <v>546</v>
      </c>
      <c r="H34" s="4" t="str" cm="1">
        <f t="array" ref="H34">_xll.SNL.Clients.Office.Excel.Functions.SPG(G34, "SP_TOTAL_REV", "CY2022")</f>
        <v>#PEND</v>
      </c>
      <c r="I34" s="4" t="str">
        <f>_xll.SNL.Clients.Office.Excel.Functions.SPG(G34,"IQ_AVG_DILUT_SHARES_OUT","CY2022")</f>
        <v>#PEND</v>
      </c>
      <c r="J34" s="5" t="str">
        <f>_xll.SNL.Clients.Office.Excel.Functions.SPG(G34, "IQ_DILUT_EPS_NORM", "CY2022")</f>
        <v>#PEND</v>
      </c>
      <c r="K34" t="e">
        <f t="shared" si="2"/>
        <v>#VALUE!</v>
      </c>
      <c r="L34" t="e">
        <f t="shared" si="3"/>
        <v>#VALUE!</v>
      </c>
      <c r="M34" t="s">
        <v>547</v>
      </c>
      <c r="N34" s="4" t="str" cm="1">
        <f t="array" ref="N34">_xll.SNL.Clients.Office.Excel.Functions.SPG(M34, "SP_TOTAL_REV", "CY2022")</f>
        <v>#PEND</v>
      </c>
      <c r="O34" s="4" t="str">
        <f>_xll.SNL.Clients.Office.Excel.Functions.SPG(M34,"IQ_AVG_DILUT_SHARES_OUT","CY2022")</f>
        <v>#PEND</v>
      </c>
      <c r="P34" s="5" t="str">
        <f>_xll.SNL.Clients.Office.Excel.Functions.SPG(M34, "IQ_DILUT_EPS_NORM", "CY2022")</f>
        <v>#PEND</v>
      </c>
      <c r="Q34" t="e">
        <f t="shared" si="4"/>
        <v>#VALUE!</v>
      </c>
      <c r="R34" t="e">
        <f t="shared" si="5"/>
        <v>#VALUE!</v>
      </c>
    </row>
    <row r="35" spans="1:18">
      <c r="A35" t="s">
        <v>547</v>
      </c>
      <c r="B35" s="4" t="str" cm="1">
        <f t="array" ref="B35">_xll.SNL.Clients.Office.Excel.Functions.SPG(A35, "SP_TOTAL_REV", "CY2023")</f>
        <v>#PEND</v>
      </c>
      <c r="C35" s="4" t="str">
        <f>_xll.SNL.Clients.Office.Excel.Functions.SPG(A35,"IQ_AVG_DILUT_SHARES_OUT","CY2023")</f>
        <v>#PEND</v>
      </c>
      <c r="D35" s="5" t="str">
        <f>_xll.SNL.Clients.Office.Excel.Functions.SPG(A35, "IQ_DILUT_EPS_NORM", "CY2023")</f>
        <v>#PEND</v>
      </c>
      <c r="E35" t="e">
        <f t="shared" si="0"/>
        <v>#VALUE!</v>
      </c>
      <c r="F35" t="e">
        <f t="shared" si="1"/>
        <v>#VALUE!</v>
      </c>
      <c r="G35" t="s">
        <v>547</v>
      </c>
      <c r="H35" s="4" t="str" cm="1">
        <f t="array" ref="H35">_xll.SNL.Clients.Office.Excel.Functions.SPG(G35, "SP_TOTAL_REV", "CY2022")</f>
        <v>#PEND</v>
      </c>
      <c r="I35" s="4" t="str">
        <f>_xll.SNL.Clients.Office.Excel.Functions.SPG(G35,"IQ_AVG_DILUT_SHARES_OUT","CY2022")</f>
        <v>#PEND</v>
      </c>
      <c r="J35" s="5" t="str">
        <f>_xll.SNL.Clients.Office.Excel.Functions.SPG(G35, "IQ_DILUT_EPS_NORM", "CY2022")</f>
        <v>#PEND</v>
      </c>
      <c r="K35" t="e">
        <f t="shared" si="2"/>
        <v>#VALUE!</v>
      </c>
      <c r="L35" t="e">
        <f t="shared" si="3"/>
        <v>#VALUE!</v>
      </c>
      <c r="M35" t="s">
        <v>548</v>
      </c>
      <c r="N35" s="4" t="str" cm="1">
        <f t="array" ref="N35">_xll.SNL.Clients.Office.Excel.Functions.SPG(M35, "SP_TOTAL_REV", "CY2022")</f>
        <v>#PEND</v>
      </c>
      <c r="O35" s="4" t="str">
        <f>_xll.SNL.Clients.Office.Excel.Functions.SPG(M35,"IQ_AVG_DILUT_SHARES_OUT","CY2022")</f>
        <v>#PEND</v>
      </c>
      <c r="P35" s="5" t="str">
        <f>_xll.SNL.Clients.Office.Excel.Functions.SPG(M35, "IQ_DILUT_EPS_NORM", "CY2022")</f>
        <v>#PEND</v>
      </c>
      <c r="Q35" t="e">
        <f t="shared" si="4"/>
        <v>#VALUE!</v>
      </c>
      <c r="R35" t="e">
        <f t="shared" si="5"/>
        <v>#VALUE!</v>
      </c>
    </row>
    <row r="36" spans="1:18">
      <c r="A36" t="s">
        <v>548</v>
      </c>
      <c r="B36" s="4" t="str" cm="1">
        <f t="array" ref="B36">_xll.SNL.Clients.Office.Excel.Functions.SPG(A36, "SP_TOTAL_REV", "CY2023")</f>
        <v>#PEND</v>
      </c>
      <c r="C36" s="4" t="str">
        <f>_xll.SNL.Clients.Office.Excel.Functions.SPG(A36,"IQ_AVG_DILUT_SHARES_OUT","CY2023")</f>
        <v>#PEND</v>
      </c>
      <c r="D36" s="5" t="str">
        <f>_xll.SNL.Clients.Office.Excel.Functions.SPG(A36, "IQ_DILUT_EPS_NORM", "CY2023")</f>
        <v>#PEND</v>
      </c>
      <c r="E36" t="e">
        <f t="shared" si="0"/>
        <v>#VALUE!</v>
      </c>
      <c r="F36" t="e">
        <f t="shared" si="1"/>
        <v>#VALUE!</v>
      </c>
      <c r="G36" t="s">
        <v>548</v>
      </c>
      <c r="H36" s="4" t="str" cm="1">
        <f t="array" ref="H36">_xll.SNL.Clients.Office.Excel.Functions.SPG(G36, "SP_TOTAL_REV", "CY2022")</f>
        <v>#PEND</v>
      </c>
      <c r="I36" s="4" t="str">
        <f>_xll.SNL.Clients.Office.Excel.Functions.SPG(G36,"IQ_AVG_DILUT_SHARES_OUT","CY2022")</f>
        <v>#PEND</v>
      </c>
      <c r="J36" s="5" t="str">
        <f>_xll.SNL.Clients.Office.Excel.Functions.SPG(G36, "IQ_DILUT_EPS_NORM", "CY2022")</f>
        <v>#PEND</v>
      </c>
      <c r="K36" t="e">
        <f t="shared" si="2"/>
        <v>#VALUE!</v>
      </c>
      <c r="L36" t="e">
        <f t="shared" si="3"/>
        <v>#VALUE!</v>
      </c>
      <c r="M36" t="s">
        <v>549</v>
      </c>
      <c r="N36" s="4" t="str" cm="1">
        <f t="array" ref="N36">_xll.SNL.Clients.Office.Excel.Functions.SPG(M36, "SP_TOTAL_REV", "CY2022")</f>
        <v>#PEND</v>
      </c>
      <c r="O36" s="4" t="str">
        <f>_xll.SNL.Clients.Office.Excel.Functions.SPG(M36,"IQ_AVG_DILUT_SHARES_OUT","CY2022")</f>
        <v>#PEND</v>
      </c>
      <c r="P36" s="5" t="str">
        <f>_xll.SNL.Clients.Office.Excel.Functions.SPG(M36, "IQ_DILUT_EPS_NORM", "CY2022")</f>
        <v>#PEND</v>
      </c>
      <c r="Q36" t="e">
        <f t="shared" si="4"/>
        <v>#VALUE!</v>
      </c>
      <c r="R36" t="e">
        <f t="shared" si="5"/>
        <v>#VALUE!</v>
      </c>
    </row>
    <row r="37" spans="1:18">
      <c r="A37" t="s">
        <v>549</v>
      </c>
      <c r="B37" s="4" t="str" cm="1">
        <f t="array" ref="B37">_xll.SNL.Clients.Office.Excel.Functions.SPG(A37, "SP_TOTAL_REV", "CY2023")</f>
        <v>#PEND</v>
      </c>
      <c r="C37" s="4" t="str">
        <f>_xll.SNL.Clients.Office.Excel.Functions.SPG(A37,"IQ_AVG_DILUT_SHARES_OUT","CY2023")</f>
        <v>#PEND</v>
      </c>
      <c r="D37" s="5" t="str">
        <f>_xll.SNL.Clients.Office.Excel.Functions.SPG(A37, "IQ_DILUT_EPS_NORM", "CY2023")</f>
        <v>#PEND</v>
      </c>
      <c r="E37" t="e">
        <f t="shared" si="0"/>
        <v>#VALUE!</v>
      </c>
      <c r="F37" t="e">
        <f t="shared" si="1"/>
        <v>#VALUE!</v>
      </c>
      <c r="G37" t="s">
        <v>549</v>
      </c>
      <c r="H37" s="4" t="str" cm="1">
        <f t="array" ref="H37">_xll.SNL.Clients.Office.Excel.Functions.SPG(G37, "SP_TOTAL_REV", "CY2022")</f>
        <v>#PEND</v>
      </c>
      <c r="I37" s="4" t="str">
        <f>_xll.SNL.Clients.Office.Excel.Functions.SPG(G37,"IQ_AVG_DILUT_SHARES_OUT","CY2022")</f>
        <v>#PEND</v>
      </c>
      <c r="J37" s="5" t="str">
        <f>_xll.SNL.Clients.Office.Excel.Functions.SPG(G37, "IQ_DILUT_EPS_NORM", "CY2022")</f>
        <v>#PEND</v>
      </c>
      <c r="K37" t="e">
        <f t="shared" si="2"/>
        <v>#VALUE!</v>
      </c>
      <c r="L37" t="e">
        <f t="shared" si="3"/>
        <v>#VALUE!</v>
      </c>
      <c r="M37" t="s">
        <v>550</v>
      </c>
      <c r="N37" s="4" t="str" cm="1">
        <f t="array" ref="N37">_xll.SNL.Clients.Office.Excel.Functions.SPG(M37, "SP_TOTAL_REV", "CY2022")</f>
        <v>#PEND</v>
      </c>
      <c r="O37" s="4" t="str">
        <f>_xll.SNL.Clients.Office.Excel.Functions.SPG(M37,"IQ_AVG_DILUT_SHARES_OUT","CY2022")</f>
        <v>#PEND</v>
      </c>
      <c r="P37" s="5" t="str">
        <f>_xll.SNL.Clients.Office.Excel.Functions.SPG(M37, "IQ_DILUT_EPS_NORM", "CY2022")</f>
        <v>#PEND</v>
      </c>
      <c r="Q37" t="e">
        <f t="shared" si="4"/>
        <v>#VALUE!</v>
      </c>
      <c r="R37" t="e">
        <f t="shared" si="5"/>
        <v>#VALUE!</v>
      </c>
    </row>
    <row r="38" spans="1:18">
      <c r="A38" t="s">
        <v>550</v>
      </c>
      <c r="B38" s="4" t="str" cm="1">
        <f t="array" ref="B38">_xll.SNL.Clients.Office.Excel.Functions.SPG(A38, "SP_TOTAL_REV", "CY2023")</f>
        <v>#PEND</v>
      </c>
      <c r="C38" s="4" t="str">
        <f>_xll.SNL.Clients.Office.Excel.Functions.SPG(A38,"IQ_AVG_DILUT_SHARES_OUT","CY2023")</f>
        <v>#PEND</v>
      </c>
      <c r="D38" s="5" t="str">
        <f>_xll.SNL.Clients.Office.Excel.Functions.SPG(A38, "IQ_DILUT_EPS_NORM", "CY2023")</f>
        <v>#PEND</v>
      </c>
      <c r="E38" t="e">
        <f t="shared" si="0"/>
        <v>#VALUE!</v>
      </c>
      <c r="F38" t="e">
        <f t="shared" si="1"/>
        <v>#VALUE!</v>
      </c>
      <c r="G38" t="s">
        <v>550</v>
      </c>
      <c r="H38" s="4" t="str" cm="1">
        <f t="array" ref="H38">_xll.SNL.Clients.Office.Excel.Functions.SPG(G38, "SP_TOTAL_REV", "CY2022")</f>
        <v>#PEND</v>
      </c>
      <c r="I38" s="4" t="str">
        <f>_xll.SNL.Clients.Office.Excel.Functions.SPG(G38,"IQ_AVG_DILUT_SHARES_OUT","CY2022")</f>
        <v>#PEND</v>
      </c>
      <c r="J38" s="5" t="str">
        <f>_xll.SNL.Clients.Office.Excel.Functions.SPG(G38, "IQ_DILUT_EPS_NORM", "CY2022")</f>
        <v>#PEND</v>
      </c>
      <c r="K38" t="e">
        <f t="shared" si="2"/>
        <v>#VALUE!</v>
      </c>
      <c r="L38" t="e">
        <f t="shared" si="3"/>
        <v>#VALUE!</v>
      </c>
      <c r="M38" t="s">
        <v>551</v>
      </c>
      <c r="N38" s="4" t="str" cm="1">
        <f t="array" ref="N38">_xll.SNL.Clients.Office.Excel.Functions.SPG(M38, "SP_TOTAL_REV", "CY2022")</f>
        <v>#PEND</v>
      </c>
      <c r="O38" s="4" t="str">
        <f>_xll.SNL.Clients.Office.Excel.Functions.SPG(M38,"IQ_AVG_DILUT_SHARES_OUT","CY2022")</f>
        <v>#PEND</v>
      </c>
      <c r="P38" s="5" t="str">
        <f>_xll.SNL.Clients.Office.Excel.Functions.SPG(M38, "IQ_DILUT_EPS_NORM", "CY2022")</f>
        <v>#PEND</v>
      </c>
      <c r="Q38" t="e">
        <f t="shared" si="4"/>
        <v>#VALUE!</v>
      </c>
      <c r="R38" t="e">
        <f t="shared" si="5"/>
        <v>#VALUE!</v>
      </c>
    </row>
    <row r="39" spans="1:18">
      <c r="A39" t="s">
        <v>551</v>
      </c>
      <c r="B39" s="4" t="str" cm="1">
        <f t="array" ref="B39">_xll.SNL.Clients.Office.Excel.Functions.SPG(A39, "SP_TOTAL_REV", "CY2023")</f>
        <v>#PEND</v>
      </c>
      <c r="C39" s="4" t="str">
        <f>_xll.SNL.Clients.Office.Excel.Functions.SPG(A39,"IQ_AVG_DILUT_SHARES_OUT","CY2023")</f>
        <v>#PEND</v>
      </c>
      <c r="D39" s="5" t="str">
        <f>_xll.SNL.Clients.Office.Excel.Functions.SPG(A39, "IQ_DILUT_EPS_NORM", "CY2023")</f>
        <v>#PEND</v>
      </c>
      <c r="E39" t="e">
        <f t="shared" si="0"/>
        <v>#VALUE!</v>
      </c>
      <c r="F39" t="e">
        <f t="shared" si="1"/>
        <v>#VALUE!</v>
      </c>
      <c r="G39" t="s">
        <v>551</v>
      </c>
      <c r="H39" s="4" t="str" cm="1">
        <f t="array" ref="H39">_xll.SNL.Clients.Office.Excel.Functions.SPG(G39, "SP_TOTAL_REV", "CY2022")</f>
        <v>#PEND</v>
      </c>
      <c r="I39" s="4" t="str">
        <f>_xll.SNL.Clients.Office.Excel.Functions.SPG(G39,"IQ_AVG_DILUT_SHARES_OUT","CY2022")</f>
        <v>#PEND</v>
      </c>
      <c r="J39" s="5" t="str">
        <f>_xll.SNL.Clients.Office.Excel.Functions.SPG(G39, "IQ_DILUT_EPS_NORM", "CY2022")</f>
        <v>#PEND</v>
      </c>
      <c r="K39" t="e">
        <f t="shared" si="2"/>
        <v>#VALUE!</v>
      </c>
      <c r="L39" t="e">
        <f t="shared" si="3"/>
        <v>#VALUE!</v>
      </c>
      <c r="M39" t="s">
        <v>552</v>
      </c>
      <c r="N39" s="4" t="str" cm="1">
        <f t="array" ref="N39">_xll.SNL.Clients.Office.Excel.Functions.SPG(M39, "SP_TOTAL_REV", "CY2022")</f>
        <v>#PEND</v>
      </c>
      <c r="O39" s="4" t="str">
        <f>_xll.SNL.Clients.Office.Excel.Functions.SPG(M39,"IQ_AVG_DILUT_SHARES_OUT","CY2022")</f>
        <v>#PEND</v>
      </c>
      <c r="P39" s="5" t="str">
        <f>_xll.SNL.Clients.Office.Excel.Functions.SPG(M39, "IQ_DILUT_EPS_NORM", "CY2022")</f>
        <v>#PEND</v>
      </c>
      <c r="Q39" t="e">
        <f t="shared" si="4"/>
        <v>#VALUE!</v>
      </c>
      <c r="R39" t="e">
        <f t="shared" si="5"/>
        <v>#VALUE!</v>
      </c>
    </row>
    <row r="40" spans="1:18">
      <c r="A40" t="s">
        <v>552</v>
      </c>
      <c r="B40" s="4" t="str" cm="1">
        <f t="array" ref="B40">_xll.SNL.Clients.Office.Excel.Functions.SPG(A40, "SP_TOTAL_REV", "CY2023")</f>
        <v>#PEND</v>
      </c>
      <c r="C40" s="4" t="str">
        <f>_xll.SNL.Clients.Office.Excel.Functions.SPG(A40,"IQ_AVG_DILUT_SHARES_OUT","CY2023")</f>
        <v>#PEND</v>
      </c>
      <c r="D40" s="5" t="str">
        <f>_xll.SNL.Clients.Office.Excel.Functions.SPG(A40, "IQ_DILUT_EPS_NORM", "CY2023")</f>
        <v>#PEND</v>
      </c>
      <c r="E40" t="e">
        <f t="shared" si="0"/>
        <v>#VALUE!</v>
      </c>
      <c r="F40" t="e">
        <f t="shared" si="1"/>
        <v>#VALUE!</v>
      </c>
      <c r="G40" t="s">
        <v>552</v>
      </c>
      <c r="H40" s="4" t="str" cm="1">
        <f t="array" ref="H40">_xll.SNL.Clients.Office.Excel.Functions.SPG(G40, "SP_TOTAL_REV", "CY2022")</f>
        <v>#PEND</v>
      </c>
      <c r="I40" s="4" t="str">
        <f>_xll.SNL.Clients.Office.Excel.Functions.SPG(G40,"IQ_AVG_DILUT_SHARES_OUT","CY2022")</f>
        <v>#PEND</v>
      </c>
      <c r="J40" s="5" t="str">
        <f>_xll.SNL.Clients.Office.Excel.Functions.SPG(G40, "IQ_DILUT_EPS_NORM", "CY2022")</f>
        <v>#PEND</v>
      </c>
      <c r="K40" t="e">
        <f t="shared" si="2"/>
        <v>#VALUE!</v>
      </c>
      <c r="L40" t="e">
        <f t="shared" si="3"/>
        <v>#VALUE!</v>
      </c>
      <c r="M40" t="s">
        <v>553</v>
      </c>
      <c r="N40" s="4" t="str" cm="1">
        <f t="array" ref="N40">_xll.SNL.Clients.Office.Excel.Functions.SPG(M40, "SP_TOTAL_REV", "CY2022")</f>
        <v>#PEND</v>
      </c>
      <c r="O40" s="4" t="str">
        <f>_xll.SNL.Clients.Office.Excel.Functions.SPG(M40,"IQ_AVG_DILUT_SHARES_OUT","CY2022")</f>
        <v>#PEND</v>
      </c>
      <c r="P40" s="5" t="str">
        <f>_xll.SNL.Clients.Office.Excel.Functions.SPG(M40, "IQ_DILUT_EPS_NORM", "CY2022")</f>
        <v>#PEND</v>
      </c>
      <c r="Q40" t="e">
        <f t="shared" si="4"/>
        <v>#VALUE!</v>
      </c>
      <c r="R40" t="e">
        <f t="shared" si="5"/>
        <v>#VALUE!</v>
      </c>
    </row>
    <row r="41" spans="1:18">
      <c r="A41" t="s">
        <v>553</v>
      </c>
      <c r="B41" s="4" t="str" cm="1">
        <f t="array" ref="B41">_xll.SNL.Clients.Office.Excel.Functions.SPG(A41, "SP_TOTAL_REV", "CY2023")</f>
        <v>#PEND</v>
      </c>
      <c r="C41" s="4" t="str">
        <f>_xll.SNL.Clients.Office.Excel.Functions.SPG(A41,"IQ_AVG_DILUT_SHARES_OUT","CY2023")</f>
        <v>#PEND</v>
      </c>
      <c r="D41" s="5" t="str">
        <f>_xll.SNL.Clients.Office.Excel.Functions.SPG(A41, "IQ_DILUT_EPS_NORM", "CY2023")</f>
        <v>#PEND</v>
      </c>
      <c r="E41" t="e">
        <f t="shared" si="0"/>
        <v>#VALUE!</v>
      </c>
      <c r="F41" t="e">
        <f t="shared" si="1"/>
        <v>#VALUE!</v>
      </c>
      <c r="G41" t="s">
        <v>553</v>
      </c>
      <c r="H41" s="4" t="str" cm="1">
        <f t="array" ref="H41">_xll.SNL.Clients.Office.Excel.Functions.SPG(G41, "SP_TOTAL_REV", "CY2022")</f>
        <v>#PEND</v>
      </c>
      <c r="I41" s="4" t="str">
        <f>_xll.SNL.Clients.Office.Excel.Functions.SPG(G41,"IQ_AVG_DILUT_SHARES_OUT","CY2022")</f>
        <v>#PEND</v>
      </c>
      <c r="J41" s="5" t="str">
        <f>_xll.SNL.Clients.Office.Excel.Functions.SPG(G41, "IQ_DILUT_EPS_NORM", "CY2022")</f>
        <v>#PEND</v>
      </c>
      <c r="K41" t="e">
        <f t="shared" si="2"/>
        <v>#VALUE!</v>
      </c>
      <c r="L41" t="e">
        <f t="shared" si="3"/>
        <v>#VALUE!</v>
      </c>
      <c r="M41" t="s">
        <v>554</v>
      </c>
      <c r="N41" s="4" t="str" cm="1">
        <f t="array" ref="N41">_xll.SNL.Clients.Office.Excel.Functions.SPG(M41, "SP_TOTAL_REV", "CY2022")</f>
        <v>#PEND</v>
      </c>
      <c r="O41" s="4" t="str">
        <f>_xll.SNL.Clients.Office.Excel.Functions.SPG(M41,"IQ_AVG_DILUT_SHARES_OUT","CY2022")</f>
        <v>#PEND</v>
      </c>
      <c r="P41" s="5" t="str">
        <f>_xll.SNL.Clients.Office.Excel.Functions.SPG(M41, "IQ_DILUT_EPS_NORM", "CY2022")</f>
        <v>#PEND</v>
      </c>
      <c r="Q41" t="e">
        <f t="shared" si="4"/>
        <v>#VALUE!</v>
      </c>
      <c r="R41" t="e">
        <f t="shared" si="5"/>
        <v>#VALUE!</v>
      </c>
    </row>
    <row r="42" spans="1:18">
      <c r="A42" t="s">
        <v>554</v>
      </c>
      <c r="B42" s="4" t="str" cm="1">
        <f t="array" ref="B42">_xll.SNL.Clients.Office.Excel.Functions.SPG(A42, "SP_TOTAL_REV", "CY2023")</f>
        <v>#PEND</v>
      </c>
      <c r="C42" s="4" t="str">
        <f>_xll.SNL.Clients.Office.Excel.Functions.SPG(A42,"IQ_AVG_DILUT_SHARES_OUT","CY2023")</f>
        <v>#PEND</v>
      </c>
      <c r="D42" s="5" t="str">
        <f>_xll.SNL.Clients.Office.Excel.Functions.SPG(A42, "IQ_DILUT_EPS_NORM", "CY2023")</f>
        <v>#PEND</v>
      </c>
      <c r="E42" t="e">
        <f t="shared" si="0"/>
        <v>#VALUE!</v>
      </c>
      <c r="F42" t="e">
        <f t="shared" si="1"/>
        <v>#VALUE!</v>
      </c>
      <c r="G42" t="s">
        <v>554</v>
      </c>
      <c r="H42" s="4" t="str" cm="1">
        <f t="array" ref="H42">_xll.SNL.Clients.Office.Excel.Functions.SPG(G42, "SP_TOTAL_REV", "CY2022")</f>
        <v>#PEND</v>
      </c>
      <c r="I42" s="4" t="str">
        <f>_xll.SNL.Clients.Office.Excel.Functions.SPG(G42,"IQ_AVG_DILUT_SHARES_OUT","CY2022")</f>
        <v>#PEND</v>
      </c>
      <c r="J42" s="5" t="str">
        <f>_xll.SNL.Clients.Office.Excel.Functions.SPG(G42, "IQ_DILUT_EPS_NORM", "CY2022")</f>
        <v>#PEND</v>
      </c>
      <c r="K42" t="e">
        <f t="shared" si="2"/>
        <v>#VALUE!</v>
      </c>
      <c r="L42" t="e">
        <f t="shared" si="3"/>
        <v>#VALUE!</v>
      </c>
      <c r="M42" t="s">
        <v>555</v>
      </c>
      <c r="N42" s="4" t="str" cm="1">
        <f t="array" ref="N42">_xll.SNL.Clients.Office.Excel.Functions.SPG(M42, "SP_TOTAL_REV", "CY2022")</f>
        <v>#PEND</v>
      </c>
      <c r="O42" s="4" t="str">
        <f>_xll.SNL.Clients.Office.Excel.Functions.SPG(M42,"IQ_AVG_DILUT_SHARES_OUT","CY2022")</f>
        <v>#PEND</v>
      </c>
      <c r="P42" s="5" t="str">
        <f>_xll.SNL.Clients.Office.Excel.Functions.SPG(M42, "IQ_DILUT_EPS_NORM", "CY2022")</f>
        <v>#PEND</v>
      </c>
      <c r="Q42" t="e">
        <f t="shared" si="4"/>
        <v>#VALUE!</v>
      </c>
      <c r="R42" t="e">
        <f t="shared" si="5"/>
        <v>#VALUE!</v>
      </c>
    </row>
    <row r="43" spans="1:18">
      <c r="A43" t="s">
        <v>555</v>
      </c>
      <c r="B43" s="4" t="str" cm="1">
        <f t="array" ref="B43">_xll.SNL.Clients.Office.Excel.Functions.SPG(A43, "SP_TOTAL_REV", "CY2023")</f>
        <v>#PEND</v>
      </c>
      <c r="C43" s="4" t="str">
        <f>_xll.SNL.Clients.Office.Excel.Functions.SPG(A43,"IQ_AVG_DILUT_SHARES_OUT","CY2023")</f>
        <v>#PEND</v>
      </c>
      <c r="D43" s="5" t="str">
        <f>_xll.SNL.Clients.Office.Excel.Functions.SPG(A43, "IQ_DILUT_EPS_NORM", "CY2023")</f>
        <v>#PEND</v>
      </c>
      <c r="E43" t="e">
        <f t="shared" si="0"/>
        <v>#VALUE!</v>
      </c>
      <c r="F43" t="e">
        <f t="shared" si="1"/>
        <v>#VALUE!</v>
      </c>
      <c r="G43" t="s">
        <v>555</v>
      </c>
      <c r="H43" s="4" t="str" cm="1">
        <f t="array" ref="H43">_xll.SNL.Clients.Office.Excel.Functions.SPG(G43, "SP_TOTAL_REV", "CY2022")</f>
        <v>#PEND</v>
      </c>
      <c r="I43" s="4" t="str">
        <f>_xll.SNL.Clients.Office.Excel.Functions.SPG(G43,"IQ_AVG_DILUT_SHARES_OUT","CY2022")</f>
        <v>#PEND</v>
      </c>
      <c r="J43" s="5" t="str">
        <f>_xll.SNL.Clients.Office.Excel.Functions.SPG(G43, "IQ_DILUT_EPS_NORM", "CY2022")</f>
        <v>#PEND</v>
      </c>
      <c r="K43" t="e">
        <f t="shared" si="2"/>
        <v>#VALUE!</v>
      </c>
      <c r="L43" t="e">
        <f t="shared" si="3"/>
        <v>#VALUE!</v>
      </c>
      <c r="M43" t="s">
        <v>556</v>
      </c>
      <c r="N43" s="4" t="str" cm="1">
        <f t="array" ref="N43">_xll.SNL.Clients.Office.Excel.Functions.SPG(M43, "SP_TOTAL_REV", "CY2022")</f>
        <v>#PEND</v>
      </c>
      <c r="O43" s="4" t="str">
        <f>_xll.SNL.Clients.Office.Excel.Functions.SPG(M43,"IQ_AVG_DILUT_SHARES_OUT","CY2022")</f>
        <v>#PEND</v>
      </c>
      <c r="P43" s="5" t="str">
        <f>_xll.SNL.Clients.Office.Excel.Functions.SPG(M43, "IQ_DILUT_EPS_NORM", "CY2022")</f>
        <v>#PEND</v>
      </c>
      <c r="Q43" t="e">
        <f t="shared" si="4"/>
        <v>#VALUE!</v>
      </c>
      <c r="R43" t="e">
        <f t="shared" si="5"/>
        <v>#VALUE!</v>
      </c>
    </row>
    <row r="44" spans="1:18">
      <c r="A44" t="s">
        <v>556</v>
      </c>
      <c r="B44" s="4" t="str" cm="1">
        <f t="array" ref="B44">_xll.SNL.Clients.Office.Excel.Functions.SPG(A44, "SP_TOTAL_REV", "CY2023")</f>
        <v>#PEND</v>
      </c>
      <c r="C44" s="4" t="str">
        <f>_xll.SNL.Clients.Office.Excel.Functions.SPG(A44,"IQ_AVG_DILUT_SHARES_OUT","CY2023")</f>
        <v>#PEND</v>
      </c>
      <c r="D44" s="5" t="str">
        <f>_xll.SNL.Clients.Office.Excel.Functions.SPG(A44, "IQ_DILUT_EPS_NORM", "CY2023")</f>
        <v>#PEND</v>
      </c>
      <c r="E44" t="e">
        <f t="shared" si="0"/>
        <v>#VALUE!</v>
      </c>
      <c r="F44" t="e">
        <f t="shared" si="1"/>
        <v>#VALUE!</v>
      </c>
      <c r="G44" t="s">
        <v>556</v>
      </c>
      <c r="H44" s="4" t="str" cm="1">
        <f t="array" ref="H44">_xll.SNL.Clients.Office.Excel.Functions.SPG(G44, "SP_TOTAL_REV", "CY2022")</f>
        <v>#PEND</v>
      </c>
      <c r="I44" s="4" t="str">
        <f>_xll.SNL.Clients.Office.Excel.Functions.SPG(G44,"IQ_AVG_DILUT_SHARES_OUT","CY2022")</f>
        <v>#PEND</v>
      </c>
      <c r="J44" s="5" t="str">
        <f>_xll.SNL.Clients.Office.Excel.Functions.SPG(G44, "IQ_DILUT_EPS_NORM", "CY2022")</f>
        <v>#PEND</v>
      </c>
      <c r="K44" t="e">
        <f t="shared" si="2"/>
        <v>#VALUE!</v>
      </c>
      <c r="L44" t="e">
        <f t="shared" si="3"/>
        <v>#VALUE!</v>
      </c>
      <c r="M44" t="s">
        <v>557</v>
      </c>
      <c r="N44" s="4" t="str" cm="1">
        <f t="array" ref="N44">_xll.SNL.Clients.Office.Excel.Functions.SPG(M44, "SP_TOTAL_REV", "CY2022")</f>
        <v>#PEND</v>
      </c>
      <c r="O44" s="4" t="str">
        <f>_xll.SNL.Clients.Office.Excel.Functions.SPG(M44,"IQ_AVG_DILUT_SHARES_OUT","CY2022")</f>
        <v>#PEND</v>
      </c>
      <c r="P44" s="5" t="str">
        <f>_xll.SNL.Clients.Office.Excel.Functions.SPG(M44, "IQ_DILUT_EPS_NORM", "CY2022")</f>
        <v>#PEND</v>
      </c>
      <c r="Q44" t="e">
        <f t="shared" si="4"/>
        <v>#VALUE!</v>
      </c>
      <c r="R44" t="e">
        <f t="shared" si="5"/>
        <v>#VALUE!</v>
      </c>
    </row>
    <row r="45" spans="1:18">
      <c r="A45" t="s">
        <v>557</v>
      </c>
      <c r="B45" s="4" t="str" cm="1">
        <f t="array" ref="B45">_xll.SNL.Clients.Office.Excel.Functions.SPG(A45, "SP_TOTAL_REV", "CY2023")</f>
        <v>#PEND</v>
      </c>
      <c r="C45" s="4" t="str">
        <f>_xll.SNL.Clients.Office.Excel.Functions.SPG(A45,"IQ_AVG_DILUT_SHARES_OUT","CY2023")</f>
        <v>#PEND</v>
      </c>
      <c r="D45" s="5" t="str">
        <f>_xll.SNL.Clients.Office.Excel.Functions.SPG(A45, "IQ_DILUT_EPS_NORM", "CY2023")</f>
        <v>#PEND</v>
      </c>
      <c r="E45" t="e">
        <f t="shared" si="0"/>
        <v>#VALUE!</v>
      </c>
      <c r="F45" t="e">
        <f t="shared" si="1"/>
        <v>#VALUE!</v>
      </c>
      <c r="G45" t="s">
        <v>557</v>
      </c>
      <c r="H45" s="4" t="str" cm="1">
        <f t="array" ref="H45">_xll.SNL.Clients.Office.Excel.Functions.SPG(G45, "SP_TOTAL_REV", "CY2022")</f>
        <v>#PEND</v>
      </c>
      <c r="I45" s="4" t="str">
        <f>_xll.SNL.Clients.Office.Excel.Functions.SPG(G45,"IQ_AVG_DILUT_SHARES_OUT","CY2022")</f>
        <v>#PEND</v>
      </c>
      <c r="J45" s="5" t="str">
        <f>_xll.SNL.Clients.Office.Excel.Functions.SPG(G45, "IQ_DILUT_EPS_NORM", "CY2022")</f>
        <v>#PEND</v>
      </c>
      <c r="K45" t="e">
        <f t="shared" si="2"/>
        <v>#VALUE!</v>
      </c>
      <c r="L45" t="e">
        <f t="shared" si="3"/>
        <v>#VALUE!</v>
      </c>
      <c r="M45" t="s">
        <v>558</v>
      </c>
      <c r="N45" s="4" t="str" cm="1">
        <f t="array" ref="N45">_xll.SNL.Clients.Office.Excel.Functions.SPG(M45, "SP_TOTAL_REV", "CY2022")</f>
        <v>#PEND</v>
      </c>
      <c r="O45" s="4" t="str">
        <f>_xll.SNL.Clients.Office.Excel.Functions.SPG(M45,"IQ_AVG_DILUT_SHARES_OUT","CY2022")</f>
        <v>#PEND</v>
      </c>
      <c r="P45" s="5" t="str">
        <f>_xll.SNL.Clients.Office.Excel.Functions.SPG(M45, "IQ_DILUT_EPS_NORM", "CY2022")</f>
        <v>#PEND</v>
      </c>
      <c r="Q45" t="e">
        <f t="shared" si="4"/>
        <v>#VALUE!</v>
      </c>
      <c r="R45" t="e">
        <f t="shared" si="5"/>
        <v>#VALUE!</v>
      </c>
    </row>
    <row r="46" spans="1:18">
      <c r="A46" t="s">
        <v>558</v>
      </c>
      <c r="B46" s="4" t="str" cm="1">
        <f t="array" ref="B46">_xll.SNL.Clients.Office.Excel.Functions.SPG(A46, "SP_TOTAL_REV", "CY2023")</f>
        <v>#PEND</v>
      </c>
      <c r="C46" s="4" t="str">
        <f>_xll.SNL.Clients.Office.Excel.Functions.SPG(A46,"IQ_AVG_DILUT_SHARES_OUT","CY2023")</f>
        <v>#PEND</v>
      </c>
      <c r="D46" s="5" t="str">
        <f>_xll.SNL.Clients.Office.Excel.Functions.SPG(A46, "IQ_DILUT_EPS_NORM", "CY2023")</f>
        <v>#PEND</v>
      </c>
      <c r="E46" t="e">
        <f t="shared" si="0"/>
        <v>#VALUE!</v>
      </c>
      <c r="F46" t="e">
        <f t="shared" si="1"/>
        <v>#VALUE!</v>
      </c>
      <c r="G46" t="s">
        <v>558</v>
      </c>
      <c r="H46" s="4" t="str" cm="1">
        <f t="array" ref="H46">_xll.SNL.Clients.Office.Excel.Functions.SPG(G46, "SP_TOTAL_REV", "CY2022")</f>
        <v>#PEND</v>
      </c>
      <c r="I46" s="4" t="str">
        <f>_xll.SNL.Clients.Office.Excel.Functions.SPG(G46,"IQ_AVG_DILUT_SHARES_OUT","CY2022")</f>
        <v>#PEND</v>
      </c>
      <c r="J46" s="5" t="str">
        <f>_xll.SNL.Clients.Office.Excel.Functions.SPG(G46, "IQ_DILUT_EPS_NORM", "CY2022")</f>
        <v>#PEND</v>
      </c>
      <c r="K46" t="e">
        <f t="shared" si="2"/>
        <v>#VALUE!</v>
      </c>
      <c r="L46" t="e">
        <f t="shared" si="3"/>
        <v>#VALUE!</v>
      </c>
      <c r="M46" t="s">
        <v>559</v>
      </c>
      <c r="N46" s="4" t="str" cm="1">
        <f t="array" ref="N46">_xll.SNL.Clients.Office.Excel.Functions.SPG(M46, "SP_TOTAL_REV", "CY2022")</f>
        <v>#PEND</v>
      </c>
      <c r="O46" s="4" t="str">
        <f>_xll.SNL.Clients.Office.Excel.Functions.SPG(M46,"IQ_AVG_DILUT_SHARES_OUT","CY2022")</f>
        <v>#PEND</v>
      </c>
      <c r="P46" s="5" t="str">
        <f>_xll.SNL.Clients.Office.Excel.Functions.SPG(M46, "IQ_DILUT_EPS_NORM", "CY2022")</f>
        <v>#PEND</v>
      </c>
      <c r="Q46" t="e">
        <f t="shared" si="4"/>
        <v>#VALUE!</v>
      </c>
      <c r="R46" t="e">
        <f t="shared" si="5"/>
        <v>#VALUE!</v>
      </c>
    </row>
    <row r="47" spans="1:18">
      <c r="A47" t="s">
        <v>559</v>
      </c>
      <c r="B47" s="4" t="str" cm="1">
        <f t="array" ref="B47">_xll.SNL.Clients.Office.Excel.Functions.SPG(A47, "SP_TOTAL_REV", "CY2023")</f>
        <v>#PEND</v>
      </c>
      <c r="C47" s="4" t="str">
        <f>_xll.SNL.Clients.Office.Excel.Functions.SPG(A47,"IQ_AVG_DILUT_SHARES_OUT","CY2023")</f>
        <v>#PEND</v>
      </c>
      <c r="D47" s="5" t="str">
        <f>_xll.SNL.Clients.Office.Excel.Functions.SPG(A47, "IQ_DILUT_EPS_NORM", "CY2023")</f>
        <v>#PEND</v>
      </c>
      <c r="E47" t="e">
        <f t="shared" si="0"/>
        <v>#VALUE!</v>
      </c>
      <c r="F47" t="e">
        <f t="shared" si="1"/>
        <v>#VALUE!</v>
      </c>
      <c r="G47" t="s">
        <v>559</v>
      </c>
      <c r="H47" s="4" t="str" cm="1">
        <f t="array" ref="H47">_xll.SNL.Clients.Office.Excel.Functions.SPG(G47, "SP_TOTAL_REV", "CY2022")</f>
        <v>#PEND</v>
      </c>
      <c r="I47" s="4" t="str">
        <f>_xll.SNL.Clients.Office.Excel.Functions.SPG(G47,"IQ_AVG_DILUT_SHARES_OUT","CY2022")</f>
        <v>#PEND</v>
      </c>
      <c r="J47" s="5" t="str">
        <f>_xll.SNL.Clients.Office.Excel.Functions.SPG(G47, "IQ_DILUT_EPS_NORM", "CY2022")</f>
        <v>#PEND</v>
      </c>
      <c r="K47" t="e">
        <f t="shared" si="2"/>
        <v>#VALUE!</v>
      </c>
      <c r="L47" t="e">
        <f t="shared" si="3"/>
        <v>#VALUE!</v>
      </c>
      <c r="M47" t="s">
        <v>560</v>
      </c>
      <c r="N47" s="4" t="str" cm="1">
        <f t="array" ref="N47">_xll.SNL.Clients.Office.Excel.Functions.SPG(M47, "SP_TOTAL_REV", "CY2022")</f>
        <v>#PEND</v>
      </c>
      <c r="O47" s="4" t="str">
        <f>_xll.SNL.Clients.Office.Excel.Functions.SPG(M47,"IQ_AVG_DILUT_SHARES_OUT","CY2022")</f>
        <v>#PEND</v>
      </c>
      <c r="P47" s="5" t="str">
        <f>_xll.SNL.Clients.Office.Excel.Functions.SPG(M47, "IQ_DILUT_EPS_NORM", "CY2022")</f>
        <v>#PEND</v>
      </c>
      <c r="Q47" t="e">
        <f t="shared" si="4"/>
        <v>#VALUE!</v>
      </c>
      <c r="R47" t="e">
        <f t="shared" si="5"/>
        <v>#VALUE!</v>
      </c>
    </row>
    <row r="48" spans="1:18">
      <c r="A48" t="s">
        <v>560</v>
      </c>
      <c r="B48" s="4" t="str" cm="1">
        <f t="array" ref="B48">_xll.SNL.Clients.Office.Excel.Functions.SPG(A48, "SP_TOTAL_REV", "CY2023")</f>
        <v>#PEND</v>
      </c>
      <c r="C48" s="4" t="str">
        <f>_xll.SNL.Clients.Office.Excel.Functions.SPG(A48,"IQ_AVG_DILUT_SHARES_OUT","CY2023")</f>
        <v>#PEND</v>
      </c>
      <c r="D48" s="5" t="str">
        <f>_xll.SNL.Clients.Office.Excel.Functions.SPG(A48, "IQ_DILUT_EPS_NORM", "CY2023")</f>
        <v>#PEND</v>
      </c>
      <c r="E48" t="e">
        <f t="shared" si="0"/>
        <v>#VALUE!</v>
      </c>
      <c r="F48" t="e">
        <f t="shared" si="1"/>
        <v>#VALUE!</v>
      </c>
      <c r="G48" t="s">
        <v>560</v>
      </c>
      <c r="H48" s="4" t="str" cm="1">
        <f t="array" ref="H48">_xll.SNL.Clients.Office.Excel.Functions.SPG(G48, "SP_TOTAL_REV", "CY2022")</f>
        <v>#PEND</v>
      </c>
      <c r="I48" s="4" t="str">
        <f>_xll.SNL.Clients.Office.Excel.Functions.SPG(G48,"IQ_AVG_DILUT_SHARES_OUT","CY2022")</f>
        <v>#PEND</v>
      </c>
      <c r="J48" s="5" t="str">
        <f>_xll.SNL.Clients.Office.Excel.Functions.SPG(G48, "IQ_DILUT_EPS_NORM", "CY2022")</f>
        <v>#PEND</v>
      </c>
      <c r="K48" t="e">
        <f t="shared" si="2"/>
        <v>#VALUE!</v>
      </c>
      <c r="L48" t="e">
        <f t="shared" si="3"/>
        <v>#VALUE!</v>
      </c>
      <c r="M48" t="s">
        <v>561</v>
      </c>
      <c r="N48" s="4" t="str" cm="1">
        <f t="array" ref="N48">_xll.SNL.Clients.Office.Excel.Functions.SPG(M48, "SP_TOTAL_REV", "CY2022")</f>
        <v>#PEND</v>
      </c>
      <c r="O48" s="4" t="str">
        <f>_xll.SNL.Clients.Office.Excel.Functions.SPG(M48,"IQ_AVG_DILUT_SHARES_OUT","CY2022")</f>
        <v>#PEND</v>
      </c>
      <c r="P48" s="5" t="str">
        <f>_xll.SNL.Clients.Office.Excel.Functions.SPG(M48, "IQ_DILUT_EPS_NORM", "CY2022")</f>
        <v>#PEND</v>
      </c>
      <c r="Q48" t="e">
        <f t="shared" si="4"/>
        <v>#VALUE!</v>
      </c>
      <c r="R48" t="e">
        <f t="shared" si="5"/>
        <v>#VALUE!</v>
      </c>
    </row>
    <row r="49" spans="1:18">
      <c r="A49" t="s">
        <v>561</v>
      </c>
      <c r="B49" s="4" t="str" cm="1">
        <f t="array" ref="B49">_xll.SNL.Clients.Office.Excel.Functions.SPG(A49, "SP_TOTAL_REV", "CY2023")</f>
        <v>#PEND</v>
      </c>
      <c r="C49" s="4" t="str">
        <f>_xll.SNL.Clients.Office.Excel.Functions.SPG(A49,"IQ_AVG_DILUT_SHARES_OUT","CY2023")</f>
        <v>#PEND</v>
      </c>
      <c r="D49" s="5" t="str">
        <f>_xll.SNL.Clients.Office.Excel.Functions.SPG(A49, "IQ_DILUT_EPS_NORM", "CY2023")</f>
        <v>#PEND</v>
      </c>
      <c r="E49" t="e">
        <f t="shared" si="0"/>
        <v>#VALUE!</v>
      </c>
      <c r="F49" t="e">
        <f t="shared" si="1"/>
        <v>#VALUE!</v>
      </c>
      <c r="G49" t="s">
        <v>561</v>
      </c>
      <c r="H49" s="4" t="str" cm="1">
        <f t="array" ref="H49">_xll.SNL.Clients.Office.Excel.Functions.SPG(G49, "SP_TOTAL_REV", "CY2022")</f>
        <v>#PEND</v>
      </c>
      <c r="I49" s="4" t="str">
        <f>_xll.SNL.Clients.Office.Excel.Functions.SPG(G49,"IQ_AVG_DILUT_SHARES_OUT","CY2022")</f>
        <v>#PEND</v>
      </c>
      <c r="J49" s="5" t="str">
        <f>_xll.SNL.Clients.Office.Excel.Functions.SPG(G49, "IQ_DILUT_EPS_NORM", "CY2022")</f>
        <v>#PEND</v>
      </c>
      <c r="K49" t="e">
        <f t="shared" si="2"/>
        <v>#VALUE!</v>
      </c>
      <c r="L49" t="e">
        <f t="shared" si="3"/>
        <v>#VALUE!</v>
      </c>
      <c r="M49" t="s">
        <v>562</v>
      </c>
      <c r="N49" s="4" t="str" cm="1">
        <f t="array" ref="N49">_xll.SNL.Clients.Office.Excel.Functions.SPG(M49, "SP_TOTAL_REV", "CY2022")</f>
        <v>#PEND</v>
      </c>
      <c r="O49" s="4" t="str">
        <f>_xll.SNL.Clients.Office.Excel.Functions.SPG(M49,"IQ_AVG_DILUT_SHARES_OUT","CY2022")</f>
        <v>#PEND</v>
      </c>
      <c r="P49" s="5" t="str">
        <f>_xll.SNL.Clients.Office.Excel.Functions.SPG(M49, "IQ_DILUT_EPS_NORM", "CY2022")</f>
        <v>#PEND</v>
      </c>
      <c r="Q49" t="e">
        <f t="shared" si="4"/>
        <v>#VALUE!</v>
      </c>
      <c r="R49" t="e">
        <f t="shared" si="5"/>
        <v>#VALUE!</v>
      </c>
    </row>
    <row r="50" spans="1:18">
      <c r="A50" t="s">
        <v>562</v>
      </c>
      <c r="B50" s="4" t="str" cm="1">
        <f t="array" ref="B50">_xll.SNL.Clients.Office.Excel.Functions.SPG(A50, "SP_TOTAL_REV", "CY2023")</f>
        <v>#PEND</v>
      </c>
      <c r="C50" s="4" t="str">
        <f>_xll.SNL.Clients.Office.Excel.Functions.SPG(A50,"IQ_AVG_DILUT_SHARES_OUT","CY2023")</f>
        <v>#PEND</v>
      </c>
      <c r="D50" s="5" t="str">
        <f>_xll.SNL.Clients.Office.Excel.Functions.SPG(A50, "IQ_DILUT_EPS_NORM", "CY2023")</f>
        <v>#PEND</v>
      </c>
      <c r="E50" t="e">
        <f t="shared" si="0"/>
        <v>#VALUE!</v>
      </c>
      <c r="F50" t="e">
        <f t="shared" si="1"/>
        <v>#VALUE!</v>
      </c>
      <c r="G50" t="s">
        <v>562</v>
      </c>
      <c r="H50" s="4" t="str" cm="1">
        <f t="array" ref="H50">_xll.SNL.Clients.Office.Excel.Functions.SPG(G50, "SP_TOTAL_REV", "CY2022")</f>
        <v>#PEND</v>
      </c>
      <c r="I50" s="4" t="str">
        <f>_xll.SNL.Clients.Office.Excel.Functions.SPG(G50,"IQ_AVG_DILUT_SHARES_OUT","CY2022")</f>
        <v>#PEND</v>
      </c>
      <c r="J50" s="5" t="str">
        <f>_xll.SNL.Clients.Office.Excel.Functions.SPG(G50, "IQ_DILUT_EPS_NORM", "CY2022")</f>
        <v>#PEND</v>
      </c>
      <c r="K50" t="e">
        <f t="shared" si="2"/>
        <v>#VALUE!</v>
      </c>
      <c r="L50" t="e">
        <f t="shared" si="3"/>
        <v>#VALUE!</v>
      </c>
      <c r="M50" t="s">
        <v>563</v>
      </c>
      <c r="N50" s="4" t="str" cm="1">
        <f t="array" ref="N50">_xll.SNL.Clients.Office.Excel.Functions.SPG(M50, "SP_TOTAL_REV", "CY2022")</f>
        <v>#PEND</v>
      </c>
      <c r="O50" s="4" t="str">
        <f>_xll.SNL.Clients.Office.Excel.Functions.SPG(M50,"IQ_AVG_DILUT_SHARES_OUT","CY2022")</f>
        <v>#PEND</v>
      </c>
      <c r="P50" s="5" t="str">
        <f>_xll.SNL.Clients.Office.Excel.Functions.SPG(M50, "IQ_DILUT_EPS_NORM", "CY2022")</f>
        <v>#PEND</v>
      </c>
      <c r="Q50" t="e">
        <f t="shared" si="4"/>
        <v>#VALUE!</v>
      </c>
      <c r="R50" t="e">
        <f t="shared" si="5"/>
        <v>#VALUE!</v>
      </c>
    </row>
    <row r="51" spans="1:18">
      <c r="A51" t="s">
        <v>563</v>
      </c>
      <c r="B51" s="4" t="str" cm="1">
        <f t="array" ref="B51">_xll.SNL.Clients.Office.Excel.Functions.SPG(A51, "SP_TOTAL_REV", "CY2023")</f>
        <v>#PEND</v>
      </c>
      <c r="C51" s="4" t="str">
        <f>_xll.SNL.Clients.Office.Excel.Functions.SPG(A51,"IQ_AVG_DILUT_SHARES_OUT","CY2023")</f>
        <v>#PEND</v>
      </c>
      <c r="D51" s="5" t="str">
        <f>_xll.SNL.Clients.Office.Excel.Functions.SPG(A51, "IQ_DILUT_EPS_NORM", "CY2023")</f>
        <v>#PEND</v>
      </c>
      <c r="E51" t="e">
        <f t="shared" si="0"/>
        <v>#VALUE!</v>
      </c>
      <c r="F51" t="e">
        <f t="shared" si="1"/>
        <v>#VALUE!</v>
      </c>
      <c r="G51" t="s">
        <v>563</v>
      </c>
      <c r="H51" s="4" t="str" cm="1">
        <f t="array" ref="H51">_xll.SNL.Clients.Office.Excel.Functions.SPG(G51, "SP_TOTAL_REV", "CY2022")</f>
        <v>#PEND</v>
      </c>
      <c r="I51" s="4" t="str">
        <f>_xll.SNL.Clients.Office.Excel.Functions.SPG(G51,"IQ_AVG_DILUT_SHARES_OUT","CY2022")</f>
        <v>#PEND</v>
      </c>
      <c r="J51" s="5" t="str">
        <f>_xll.SNL.Clients.Office.Excel.Functions.SPG(G51, "IQ_DILUT_EPS_NORM", "CY2022")</f>
        <v>#PEND</v>
      </c>
      <c r="K51" t="e">
        <f t="shared" si="2"/>
        <v>#VALUE!</v>
      </c>
      <c r="L51" t="e">
        <f t="shared" si="3"/>
        <v>#VALUE!</v>
      </c>
      <c r="M51" t="s">
        <v>564</v>
      </c>
      <c r="N51" s="4" t="str" cm="1">
        <f t="array" ref="N51">_xll.SNL.Clients.Office.Excel.Functions.SPG(M51, "SP_TOTAL_REV", "CY2022")</f>
        <v>#PEND</v>
      </c>
      <c r="O51" s="4" t="str">
        <f>_xll.SNL.Clients.Office.Excel.Functions.SPG(M51,"IQ_AVG_DILUT_SHARES_OUT","CY2022")</f>
        <v>#PEND</v>
      </c>
      <c r="P51" s="5" t="str">
        <f>_xll.SNL.Clients.Office.Excel.Functions.SPG(M51, "IQ_DILUT_EPS_NORM", "CY2022")</f>
        <v>#PEND</v>
      </c>
      <c r="Q51" t="e">
        <f t="shared" si="4"/>
        <v>#VALUE!</v>
      </c>
      <c r="R51" t="e">
        <f t="shared" si="5"/>
        <v>#VALUE!</v>
      </c>
    </row>
    <row r="52" spans="1:18">
      <c r="A52" t="s">
        <v>564</v>
      </c>
      <c r="B52" s="4" t="str" cm="1">
        <f t="array" ref="B52">_xll.SNL.Clients.Office.Excel.Functions.SPG(A52, "SP_TOTAL_REV", "CY2023")</f>
        <v>#PEND</v>
      </c>
      <c r="C52" s="4" t="str">
        <f>_xll.SNL.Clients.Office.Excel.Functions.SPG(A52,"IQ_AVG_DILUT_SHARES_OUT","CY2023")</f>
        <v>#PEND</v>
      </c>
      <c r="D52" s="5" t="str">
        <f>_xll.SNL.Clients.Office.Excel.Functions.SPG(A52, "IQ_DILUT_EPS_NORM", "CY2023")</f>
        <v>#PEND</v>
      </c>
      <c r="E52" t="e">
        <f t="shared" si="0"/>
        <v>#VALUE!</v>
      </c>
      <c r="F52" t="e">
        <f t="shared" si="1"/>
        <v>#VALUE!</v>
      </c>
      <c r="G52" t="s">
        <v>564</v>
      </c>
      <c r="H52" s="4" t="str" cm="1">
        <f t="array" ref="H52">_xll.SNL.Clients.Office.Excel.Functions.SPG(G52, "SP_TOTAL_REV", "CY2022")</f>
        <v>#PEND</v>
      </c>
      <c r="I52" s="4" t="str">
        <f>_xll.SNL.Clients.Office.Excel.Functions.SPG(G52,"IQ_AVG_DILUT_SHARES_OUT","CY2022")</f>
        <v>#PEND</v>
      </c>
      <c r="J52" s="5" t="str">
        <f>_xll.SNL.Clients.Office.Excel.Functions.SPG(G52, "IQ_DILUT_EPS_NORM", "CY2022")</f>
        <v>#PEND</v>
      </c>
      <c r="K52" t="e">
        <f t="shared" si="2"/>
        <v>#VALUE!</v>
      </c>
      <c r="L52" t="e">
        <f t="shared" si="3"/>
        <v>#VALUE!</v>
      </c>
      <c r="M52" t="s">
        <v>565</v>
      </c>
      <c r="N52" s="4" t="str" cm="1">
        <f t="array" ref="N52">_xll.SNL.Clients.Office.Excel.Functions.SPG(M52, "SP_TOTAL_REV", "CY2022")</f>
        <v>#PEND</v>
      </c>
      <c r="O52" s="4" t="str">
        <f>_xll.SNL.Clients.Office.Excel.Functions.SPG(M52,"IQ_AVG_DILUT_SHARES_OUT","CY2022")</f>
        <v>#PEND</v>
      </c>
      <c r="P52" s="5" t="str">
        <f>_xll.SNL.Clients.Office.Excel.Functions.SPG(M52, "IQ_DILUT_EPS_NORM", "CY2022")</f>
        <v>#PEND</v>
      </c>
      <c r="Q52" t="e">
        <f t="shared" si="4"/>
        <v>#VALUE!</v>
      </c>
      <c r="R52" t="e">
        <f t="shared" si="5"/>
        <v>#VALUE!</v>
      </c>
    </row>
    <row r="53" spans="1:18">
      <c r="A53" t="s">
        <v>565</v>
      </c>
      <c r="B53" s="4" t="str" cm="1">
        <f t="array" ref="B53">_xll.SNL.Clients.Office.Excel.Functions.SPG(A53, "SP_TOTAL_REV", "CY2023")</f>
        <v>#PEND</v>
      </c>
      <c r="C53" s="4" t="str">
        <f>_xll.SNL.Clients.Office.Excel.Functions.SPG(A53,"IQ_AVG_DILUT_SHARES_OUT","CY2023")</f>
        <v>#PEND</v>
      </c>
      <c r="D53" s="5" t="str">
        <f>_xll.SNL.Clients.Office.Excel.Functions.SPG(A53, "IQ_DILUT_EPS_NORM", "CY2023")</f>
        <v>#PEND</v>
      </c>
      <c r="E53" t="e">
        <f t="shared" si="0"/>
        <v>#VALUE!</v>
      </c>
      <c r="F53" t="e">
        <f t="shared" si="1"/>
        <v>#VALUE!</v>
      </c>
      <c r="G53" t="s">
        <v>565</v>
      </c>
      <c r="H53" s="4" t="str" cm="1">
        <f t="array" ref="H53">_xll.SNL.Clients.Office.Excel.Functions.SPG(G53, "SP_TOTAL_REV", "CY2022")</f>
        <v>#PEND</v>
      </c>
      <c r="I53" s="4" t="str">
        <f>_xll.SNL.Clients.Office.Excel.Functions.SPG(G53,"IQ_AVG_DILUT_SHARES_OUT","CY2022")</f>
        <v>#PEND</v>
      </c>
      <c r="J53" s="5" t="str">
        <f>_xll.SNL.Clients.Office.Excel.Functions.SPG(G53, "IQ_DILUT_EPS_NORM", "CY2022")</f>
        <v>#PEND</v>
      </c>
      <c r="K53" t="e">
        <f t="shared" si="2"/>
        <v>#VALUE!</v>
      </c>
      <c r="L53" t="e">
        <f t="shared" si="3"/>
        <v>#VALUE!</v>
      </c>
      <c r="M53" t="s">
        <v>566</v>
      </c>
      <c r="N53" s="4" t="str" cm="1">
        <f t="array" ref="N53">_xll.SNL.Clients.Office.Excel.Functions.SPG(M53, "SP_TOTAL_REV", "CY2022")</f>
        <v>#PEND</v>
      </c>
      <c r="O53" s="4" t="str">
        <f>_xll.SNL.Clients.Office.Excel.Functions.SPG(M53,"IQ_AVG_DILUT_SHARES_OUT","CY2022")</f>
        <v>#PEND</v>
      </c>
      <c r="P53" s="5" t="str">
        <f>_xll.SNL.Clients.Office.Excel.Functions.SPG(M53, "IQ_DILUT_EPS_NORM", "CY2022")</f>
        <v>#PEND</v>
      </c>
      <c r="Q53" t="e">
        <f t="shared" si="4"/>
        <v>#VALUE!</v>
      </c>
      <c r="R53" t="e">
        <f t="shared" si="5"/>
        <v>#VALUE!</v>
      </c>
    </row>
    <row r="54" spans="1:18">
      <c r="A54" t="s">
        <v>566</v>
      </c>
      <c r="B54" s="4" t="str" cm="1">
        <f t="array" ref="B54">_xll.SNL.Clients.Office.Excel.Functions.SPG(A54, "SP_TOTAL_REV", "CY2023")</f>
        <v>#PEND</v>
      </c>
      <c r="C54" s="4" t="str">
        <f>_xll.SNL.Clients.Office.Excel.Functions.SPG(A54,"IQ_AVG_DILUT_SHARES_OUT","CY2023")</f>
        <v>#PEND</v>
      </c>
      <c r="D54" s="5" t="str">
        <f>_xll.SNL.Clients.Office.Excel.Functions.SPG(A54, "IQ_DILUT_EPS_NORM", "CY2023")</f>
        <v>#PEND</v>
      </c>
      <c r="E54" t="e">
        <f t="shared" si="0"/>
        <v>#VALUE!</v>
      </c>
      <c r="F54" t="e">
        <f t="shared" si="1"/>
        <v>#VALUE!</v>
      </c>
      <c r="G54" t="s">
        <v>566</v>
      </c>
      <c r="H54" s="4" t="str" cm="1">
        <f t="array" ref="H54">_xll.SNL.Clients.Office.Excel.Functions.SPG(G54, "SP_TOTAL_REV", "CY2022")</f>
        <v>#PEND</v>
      </c>
      <c r="I54" s="4" t="str">
        <f>_xll.SNL.Clients.Office.Excel.Functions.SPG(G54,"IQ_AVG_DILUT_SHARES_OUT","CY2022")</f>
        <v>#PEND</v>
      </c>
      <c r="J54" s="5" t="str">
        <f>_xll.SNL.Clients.Office.Excel.Functions.SPG(G54, "IQ_DILUT_EPS_NORM", "CY2022")</f>
        <v>#PEND</v>
      </c>
      <c r="K54" t="e">
        <f t="shared" si="2"/>
        <v>#VALUE!</v>
      </c>
      <c r="L54" t="e">
        <f t="shared" si="3"/>
        <v>#VALUE!</v>
      </c>
      <c r="M54" t="s">
        <v>567</v>
      </c>
      <c r="N54" s="4" t="str" cm="1">
        <f t="array" ref="N54">_xll.SNL.Clients.Office.Excel.Functions.SPG(M54, "SP_TOTAL_REV", "CY2022")</f>
        <v>#PEND</v>
      </c>
      <c r="O54" s="4" t="str">
        <f>_xll.SNL.Clients.Office.Excel.Functions.SPG(M54,"IQ_AVG_DILUT_SHARES_OUT","CY2022")</f>
        <v>#PEND</v>
      </c>
      <c r="P54" s="5" t="str">
        <f>_xll.SNL.Clients.Office.Excel.Functions.SPG(M54, "IQ_DILUT_EPS_NORM", "CY2022")</f>
        <v>#PEND</v>
      </c>
      <c r="Q54" t="e">
        <f t="shared" si="4"/>
        <v>#VALUE!</v>
      </c>
      <c r="R54" t="e">
        <f t="shared" si="5"/>
        <v>#VALUE!</v>
      </c>
    </row>
    <row r="55" spans="1:18">
      <c r="A55" t="s">
        <v>567</v>
      </c>
      <c r="B55" s="4" t="str" cm="1">
        <f t="array" ref="B55">_xll.SNL.Clients.Office.Excel.Functions.SPG(A55, "SP_TOTAL_REV", "CY2023")</f>
        <v>#PEND</v>
      </c>
      <c r="C55" s="4" t="str">
        <f>_xll.SNL.Clients.Office.Excel.Functions.SPG(A55,"IQ_AVG_DILUT_SHARES_OUT","CY2023")</f>
        <v>#PEND</v>
      </c>
      <c r="D55" s="5" t="str">
        <f>_xll.SNL.Clients.Office.Excel.Functions.SPG(A55, "IQ_DILUT_EPS_NORM", "CY2023")</f>
        <v>#PEND</v>
      </c>
      <c r="E55" t="e">
        <f t="shared" si="0"/>
        <v>#VALUE!</v>
      </c>
      <c r="F55" t="e">
        <f t="shared" si="1"/>
        <v>#VALUE!</v>
      </c>
      <c r="G55" t="s">
        <v>567</v>
      </c>
      <c r="H55" s="4" t="str" cm="1">
        <f t="array" ref="H55">_xll.SNL.Clients.Office.Excel.Functions.SPG(G55, "SP_TOTAL_REV", "CY2022")</f>
        <v>#PEND</v>
      </c>
      <c r="I55" s="4" t="str">
        <f>_xll.SNL.Clients.Office.Excel.Functions.SPG(G55,"IQ_AVG_DILUT_SHARES_OUT","CY2022")</f>
        <v>#PEND</v>
      </c>
      <c r="J55" s="5" t="str">
        <f>_xll.SNL.Clients.Office.Excel.Functions.SPG(G55, "IQ_DILUT_EPS_NORM", "CY2022")</f>
        <v>#PEND</v>
      </c>
      <c r="K55" t="e">
        <f t="shared" si="2"/>
        <v>#VALUE!</v>
      </c>
      <c r="L55" t="e">
        <f t="shared" si="3"/>
        <v>#VALUE!</v>
      </c>
      <c r="M55" t="s">
        <v>568</v>
      </c>
      <c r="N55" s="4" t="str" cm="1">
        <f t="array" ref="N55">_xll.SNL.Clients.Office.Excel.Functions.SPG(M55, "SP_TOTAL_REV", "CY2022")</f>
        <v>#PEND</v>
      </c>
      <c r="O55" s="4" t="str">
        <f>_xll.SNL.Clients.Office.Excel.Functions.SPG(M55,"IQ_AVG_DILUT_SHARES_OUT","CY2022")</f>
        <v>#PEND</v>
      </c>
      <c r="P55" s="5" t="str">
        <f>_xll.SNL.Clients.Office.Excel.Functions.SPG(M55, "IQ_DILUT_EPS_NORM", "CY2022")</f>
        <v>#PEND</v>
      </c>
      <c r="Q55" t="e">
        <f t="shared" si="4"/>
        <v>#VALUE!</v>
      </c>
      <c r="R55" t="e">
        <f t="shared" si="5"/>
        <v>#VALUE!</v>
      </c>
    </row>
    <row r="56" spans="1:18">
      <c r="A56" t="s">
        <v>568</v>
      </c>
      <c r="B56" s="4" t="str" cm="1">
        <f t="array" ref="B56">_xll.SNL.Clients.Office.Excel.Functions.SPG(A56, "SP_TOTAL_REV", "CY2023")</f>
        <v>#PEND</v>
      </c>
      <c r="C56" s="4" t="str">
        <f>_xll.SNL.Clients.Office.Excel.Functions.SPG(A56,"IQ_AVG_DILUT_SHARES_OUT","CY2023")</f>
        <v>#PEND</v>
      </c>
      <c r="D56" s="5" t="str">
        <f>_xll.SNL.Clients.Office.Excel.Functions.SPG(A56, "IQ_DILUT_EPS_NORM", "CY2023")</f>
        <v>#PEND</v>
      </c>
      <c r="E56" t="e">
        <f t="shared" si="0"/>
        <v>#VALUE!</v>
      </c>
      <c r="F56" t="e">
        <f t="shared" si="1"/>
        <v>#VALUE!</v>
      </c>
      <c r="G56" t="s">
        <v>568</v>
      </c>
      <c r="H56" s="4" t="str" cm="1">
        <f t="array" ref="H56">_xll.SNL.Clients.Office.Excel.Functions.SPG(G56, "SP_TOTAL_REV", "CY2022")</f>
        <v>#PEND</v>
      </c>
      <c r="I56" s="4" t="str">
        <f>_xll.SNL.Clients.Office.Excel.Functions.SPG(G56,"IQ_AVG_DILUT_SHARES_OUT","CY2022")</f>
        <v>#PEND</v>
      </c>
      <c r="J56" s="5" t="str">
        <f>_xll.SNL.Clients.Office.Excel.Functions.SPG(G56, "IQ_DILUT_EPS_NORM", "CY2022")</f>
        <v>#PEND</v>
      </c>
      <c r="K56" t="e">
        <f t="shared" si="2"/>
        <v>#VALUE!</v>
      </c>
      <c r="L56" t="e">
        <f t="shared" si="3"/>
        <v>#VALUE!</v>
      </c>
      <c r="M56" t="s">
        <v>569</v>
      </c>
      <c r="N56" s="4" t="str" cm="1">
        <f t="array" ref="N56">_xll.SNL.Clients.Office.Excel.Functions.SPG(M56, "SP_TOTAL_REV", "CY2022")</f>
        <v>#PEND</v>
      </c>
      <c r="O56" s="4" t="str">
        <f>_xll.SNL.Clients.Office.Excel.Functions.SPG(M56,"IQ_AVG_DILUT_SHARES_OUT","CY2022")</f>
        <v>#PEND</v>
      </c>
      <c r="P56" s="5" t="str">
        <f>_xll.SNL.Clients.Office.Excel.Functions.SPG(M56, "IQ_DILUT_EPS_NORM", "CY2022")</f>
        <v>#PEND</v>
      </c>
      <c r="Q56" t="e">
        <f t="shared" si="4"/>
        <v>#VALUE!</v>
      </c>
      <c r="R56" t="e">
        <f t="shared" si="5"/>
        <v>#VALUE!</v>
      </c>
    </row>
    <row r="57" spans="1:18">
      <c r="A57" t="s">
        <v>569</v>
      </c>
      <c r="B57" s="4" t="str" cm="1">
        <f t="array" ref="B57">_xll.SNL.Clients.Office.Excel.Functions.SPG(A57, "SP_TOTAL_REV", "CY2023")</f>
        <v>#PEND</v>
      </c>
      <c r="C57" s="4" t="str">
        <f>_xll.SNL.Clients.Office.Excel.Functions.SPG(A57,"IQ_AVG_DILUT_SHARES_OUT","CY2023")</f>
        <v>#PEND</v>
      </c>
      <c r="D57" s="5" t="str">
        <f>_xll.SNL.Clients.Office.Excel.Functions.SPG(A57, "IQ_DILUT_EPS_NORM", "CY2023")</f>
        <v>#PEND</v>
      </c>
      <c r="E57" t="e">
        <f t="shared" si="0"/>
        <v>#VALUE!</v>
      </c>
      <c r="F57" t="e">
        <f t="shared" si="1"/>
        <v>#VALUE!</v>
      </c>
      <c r="G57" t="s">
        <v>569</v>
      </c>
      <c r="H57" s="4" t="str" cm="1">
        <f t="array" ref="H57">_xll.SNL.Clients.Office.Excel.Functions.SPG(G57, "SP_TOTAL_REV", "CY2022")</f>
        <v>#PEND</v>
      </c>
      <c r="I57" s="4" t="str">
        <f>_xll.SNL.Clients.Office.Excel.Functions.SPG(G57,"IQ_AVG_DILUT_SHARES_OUT","CY2022")</f>
        <v>#PEND</v>
      </c>
      <c r="J57" s="5" t="str">
        <f>_xll.SNL.Clients.Office.Excel.Functions.SPG(G57, "IQ_DILUT_EPS_NORM", "CY2022")</f>
        <v>#PEND</v>
      </c>
      <c r="K57" t="e">
        <f t="shared" si="2"/>
        <v>#VALUE!</v>
      </c>
      <c r="L57" t="e">
        <f t="shared" si="3"/>
        <v>#VALUE!</v>
      </c>
      <c r="M57" t="s">
        <v>571</v>
      </c>
      <c r="N57" s="4" t="str" cm="1">
        <f t="array" ref="N57">_xll.SNL.Clients.Office.Excel.Functions.SPG(M57, "SP_TOTAL_REV", "CY2022")</f>
        <v>#PEND</v>
      </c>
      <c r="O57" s="4" t="str">
        <f>_xll.SNL.Clients.Office.Excel.Functions.SPG(M57,"IQ_AVG_DILUT_SHARES_OUT","CY2022")</f>
        <v>#PEND</v>
      </c>
      <c r="P57" s="5" t="str">
        <f>_xll.SNL.Clients.Office.Excel.Functions.SPG(M57, "IQ_DILUT_EPS_NORM", "CY2022")</f>
        <v>#PEND</v>
      </c>
      <c r="Q57" t="e">
        <f t="shared" si="4"/>
        <v>#VALUE!</v>
      </c>
      <c r="R57" t="e">
        <f t="shared" si="5"/>
        <v>#VALUE!</v>
      </c>
    </row>
    <row r="58" spans="1:18">
      <c r="A58" t="s">
        <v>570</v>
      </c>
      <c r="B58" s="4" t="str" cm="1">
        <f t="array" ref="B58">_xll.SNL.Clients.Office.Excel.Functions.SPG(A58, "SP_TOTAL_REV", "CY2023")</f>
        <v>#PEND</v>
      </c>
      <c r="C58" s="4" t="str">
        <f>_xll.SNL.Clients.Office.Excel.Functions.SPG(A58,"IQ_AVG_DILUT_SHARES_OUT","CY2023")</f>
        <v>#PEND</v>
      </c>
      <c r="D58" s="5" t="str">
        <f>_xll.SNL.Clients.Office.Excel.Functions.SPG(A58, "IQ_DILUT_EPS_NORM", "CY2023")</f>
        <v>#PEND</v>
      </c>
      <c r="E58" t="e">
        <f t="shared" si="0"/>
        <v>#VALUE!</v>
      </c>
      <c r="F58" t="e">
        <f t="shared" si="1"/>
        <v>#VALUE!</v>
      </c>
      <c r="G58" t="s">
        <v>570</v>
      </c>
      <c r="H58" s="4" t="str" cm="1">
        <f t="array" ref="H58">_xll.SNL.Clients.Office.Excel.Functions.SPG(G58, "SP_TOTAL_REV", "CY2022")</f>
        <v>#PEND</v>
      </c>
      <c r="I58" s="4" t="str">
        <f>_xll.SNL.Clients.Office.Excel.Functions.SPG(G58,"IQ_AVG_DILUT_SHARES_OUT","CY2022")</f>
        <v>#PEND</v>
      </c>
      <c r="J58" s="5" t="str">
        <f>_xll.SNL.Clients.Office.Excel.Functions.SPG(G58, "IQ_DILUT_EPS_NORM", "CY2022")</f>
        <v>#PEND</v>
      </c>
      <c r="K58" t="e">
        <f t="shared" si="2"/>
        <v>#VALUE!</v>
      </c>
      <c r="L58" t="e">
        <f t="shared" si="3"/>
        <v>#VALUE!</v>
      </c>
      <c r="M58" t="s">
        <v>572</v>
      </c>
      <c r="N58" s="4" t="str" cm="1">
        <f t="array" ref="N58">_xll.SNL.Clients.Office.Excel.Functions.SPG(M58, "SP_TOTAL_REV", "CY2022")</f>
        <v>#PEND</v>
      </c>
      <c r="O58" s="4" t="str">
        <f>_xll.SNL.Clients.Office.Excel.Functions.SPG(M58,"IQ_AVG_DILUT_SHARES_OUT","CY2022")</f>
        <v>#PEND</v>
      </c>
      <c r="P58" s="5" t="str">
        <f>_xll.SNL.Clients.Office.Excel.Functions.SPG(M58, "IQ_DILUT_EPS_NORM", "CY2022")</f>
        <v>#PEND</v>
      </c>
      <c r="Q58" t="e">
        <f t="shared" si="4"/>
        <v>#VALUE!</v>
      </c>
      <c r="R58" t="e">
        <f t="shared" si="5"/>
        <v>#VALUE!</v>
      </c>
    </row>
    <row r="59" spans="1:18">
      <c r="A59" t="s">
        <v>571</v>
      </c>
      <c r="B59" s="4" t="str" cm="1">
        <f t="array" ref="B59">_xll.SNL.Clients.Office.Excel.Functions.SPG(A59, "SP_TOTAL_REV", "CY2023")</f>
        <v>#PEND</v>
      </c>
      <c r="C59" s="4" t="str">
        <f>_xll.SNL.Clients.Office.Excel.Functions.SPG(A59,"IQ_AVG_DILUT_SHARES_OUT","CY2023")</f>
        <v>#PEND</v>
      </c>
      <c r="D59" s="5" t="str">
        <f>_xll.SNL.Clients.Office.Excel.Functions.SPG(A59, "IQ_DILUT_EPS_NORM", "CY2023")</f>
        <v>#PEND</v>
      </c>
      <c r="E59" t="e">
        <f t="shared" si="0"/>
        <v>#VALUE!</v>
      </c>
      <c r="F59" t="e">
        <f t="shared" si="1"/>
        <v>#VALUE!</v>
      </c>
      <c r="G59" t="s">
        <v>571</v>
      </c>
      <c r="H59" s="4" t="str" cm="1">
        <f t="array" ref="H59">_xll.SNL.Clients.Office.Excel.Functions.SPG(G59, "SP_TOTAL_REV", "CY2022")</f>
        <v>#PEND</v>
      </c>
      <c r="I59" s="4" t="str">
        <f>_xll.SNL.Clients.Office.Excel.Functions.SPG(G59,"IQ_AVG_DILUT_SHARES_OUT","CY2022")</f>
        <v>#PEND</v>
      </c>
      <c r="J59" s="5" t="str">
        <f>_xll.SNL.Clients.Office.Excel.Functions.SPG(G59, "IQ_DILUT_EPS_NORM", "CY2022")</f>
        <v>#PEND</v>
      </c>
      <c r="K59" t="e">
        <f t="shared" si="2"/>
        <v>#VALUE!</v>
      </c>
      <c r="L59" t="e">
        <f t="shared" si="3"/>
        <v>#VALUE!</v>
      </c>
      <c r="M59" t="s">
        <v>573</v>
      </c>
      <c r="N59" s="4" t="str" cm="1">
        <f t="array" ref="N59">_xll.SNL.Clients.Office.Excel.Functions.SPG(M59, "SP_TOTAL_REV", "CY2022")</f>
        <v>#PEND</v>
      </c>
      <c r="O59" s="4" t="str">
        <f>_xll.SNL.Clients.Office.Excel.Functions.SPG(M59,"IQ_AVG_DILUT_SHARES_OUT","CY2022")</f>
        <v>#PEND</v>
      </c>
      <c r="P59" s="5" t="str">
        <f>_xll.SNL.Clients.Office.Excel.Functions.SPG(M59, "IQ_DILUT_EPS_NORM", "CY2022")</f>
        <v>#PEND</v>
      </c>
      <c r="Q59" t="e">
        <f t="shared" si="4"/>
        <v>#VALUE!</v>
      </c>
      <c r="R59" t="e">
        <f t="shared" si="5"/>
        <v>#VALUE!</v>
      </c>
    </row>
    <row r="60" spans="1:18">
      <c r="A60" t="s">
        <v>572</v>
      </c>
      <c r="B60" s="4" t="str" cm="1">
        <f t="array" ref="B60">_xll.SNL.Clients.Office.Excel.Functions.SPG(A60, "SP_TOTAL_REV", "CY2023")</f>
        <v>#PEND</v>
      </c>
      <c r="C60" s="4" t="str">
        <f>_xll.SNL.Clients.Office.Excel.Functions.SPG(A60,"IQ_AVG_DILUT_SHARES_OUT","CY2023")</f>
        <v>#PEND</v>
      </c>
      <c r="D60" s="5" t="str">
        <f>_xll.SNL.Clients.Office.Excel.Functions.SPG(A60, "IQ_DILUT_EPS_NORM", "CY2023")</f>
        <v>#PEND</v>
      </c>
      <c r="E60" t="e">
        <f t="shared" si="0"/>
        <v>#VALUE!</v>
      </c>
      <c r="F60" t="e">
        <f t="shared" si="1"/>
        <v>#VALUE!</v>
      </c>
      <c r="G60" t="s">
        <v>572</v>
      </c>
      <c r="H60" s="4" t="str" cm="1">
        <f t="array" ref="H60">_xll.SNL.Clients.Office.Excel.Functions.SPG(G60, "SP_TOTAL_REV", "CY2022")</f>
        <v>#PEND</v>
      </c>
      <c r="I60" s="4" t="str">
        <f>_xll.SNL.Clients.Office.Excel.Functions.SPG(G60,"IQ_AVG_DILUT_SHARES_OUT","CY2022")</f>
        <v>#PEND</v>
      </c>
      <c r="J60" s="5" t="str">
        <f>_xll.SNL.Clients.Office.Excel.Functions.SPG(G60, "IQ_DILUT_EPS_NORM", "CY2022")</f>
        <v>#PEND</v>
      </c>
      <c r="K60" t="e">
        <f t="shared" si="2"/>
        <v>#VALUE!</v>
      </c>
      <c r="L60" t="e">
        <f t="shared" si="3"/>
        <v>#VALUE!</v>
      </c>
      <c r="M60" t="s">
        <v>574</v>
      </c>
      <c r="N60" s="4" t="str" cm="1">
        <f t="array" ref="N60">_xll.SNL.Clients.Office.Excel.Functions.SPG(M60, "SP_TOTAL_REV", "CY2022")</f>
        <v>#PEND</v>
      </c>
      <c r="O60" s="4" t="str">
        <f>_xll.SNL.Clients.Office.Excel.Functions.SPG(M60,"IQ_AVG_DILUT_SHARES_OUT","CY2022")</f>
        <v>#PEND</v>
      </c>
      <c r="P60" s="5" t="str">
        <f>_xll.SNL.Clients.Office.Excel.Functions.SPG(M60, "IQ_DILUT_EPS_NORM", "CY2022")</f>
        <v>#PEND</v>
      </c>
      <c r="Q60" t="e">
        <f t="shared" si="4"/>
        <v>#VALUE!</v>
      </c>
      <c r="R60" t="e">
        <f t="shared" si="5"/>
        <v>#VALUE!</v>
      </c>
    </row>
    <row r="61" spans="1:18">
      <c r="A61" t="s">
        <v>573</v>
      </c>
      <c r="B61" s="4" t="str" cm="1">
        <f t="array" ref="B61">_xll.SNL.Clients.Office.Excel.Functions.SPG(A61, "SP_TOTAL_REV", "CY2023")</f>
        <v>#PEND</v>
      </c>
      <c r="C61" s="4" t="str">
        <f>_xll.SNL.Clients.Office.Excel.Functions.SPG(A61,"IQ_AVG_DILUT_SHARES_OUT","CY2023")</f>
        <v>#PEND</v>
      </c>
      <c r="D61" s="5" t="str">
        <f>_xll.SNL.Clients.Office.Excel.Functions.SPG(A61, "IQ_DILUT_EPS_NORM", "CY2023")</f>
        <v>#PEND</v>
      </c>
      <c r="E61" t="e">
        <f t="shared" si="0"/>
        <v>#VALUE!</v>
      </c>
      <c r="F61" t="e">
        <f t="shared" si="1"/>
        <v>#VALUE!</v>
      </c>
      <c r="G61" t="s">
        <v>573</v>
      </c>
      <c r="H61" s="4" t="str" cm="1">
        <f t="array" ref="H61">_xll.SNL.Clients.Office.Excel.Functions.SPG(G61, "SP_TOTAL_REV", "CY2022")</f>
        <v>#PEND</v>
      </c>
      <c r="I61" s="4" t="str">
        <f>_xll.SNL.Clients.Office.Excel.Functions.SPG(G61,"IQ_AVG_DILUT_SHARES_OUT","CY2022")</f>
        <v>#PEND</v>
      </c>
      <c r="J61" s="5" t="str">
        <f>_xll.SNL.Clients.Office.Excel.Functions.SPG(G61, "IQ_DILUT_EPS_NORM", "CY2022")</f>
        <v>#PEND</v>
      </c>
      <c r="K61" t="e">
        <f t="shared" si="2"/>
        <v>#VALUE!</v>
      </c>
      <c r="L61" t="e">
        <f t="shared" si="3"/>
        <v>#VALUE!</v>
      </c>
      <c r="M61" t="s">
        <v>575</v>
      </c>
      <c r="N61" s="4" t="str" cm="1">
        <f t="array" ref="N61">_xll.SNL.Clients.Office.Excel.Functions.SPG(M61, "SP_TOTAL_REV", "CY2022")</f>
        <v>#PEND</v>
      </c>
      <c r="O61" s="4" t="str">
        <f>_xll.SNL.Clients.Office.Excel.Functions.SPG(M61,"IQ_AVG_DILUT_SHARES_OUT","CY2022")</f>
        <v>#PEND</v>
      </c>
      <c r="P61" s="5" t="str">
        <f>_xll.SNL.Clients.Office.Excel.Functions.SPG(M61, "IQ_DILUT_EPS_NORM", "CY2022")</f>
        <v>#PEND</v>
      </c>
      <c r="Q61" t="e">
        <f t="shared" si="4"/>
        <v>#VALUE!</v>
      </c>
      <c r="R61" t="e">
        <f t="shared" si="5"/>
        <v>#VALUE!</v>
      </c>
    </row>
    <row r="62" spans="1:18">
      <c r="A62" t="s">
        <v>574</v>
      </c>
      <c r="B62" s="4" t="str" cm="1">
        <f t="array" ref="B62">_xll.SNL.Clients.Office.Excel.Functions.SPG(A62, "SP_TOTAL_REV", "CY2023")</f>
        <v>#PEND</v>
      </c>
      <c r="C62" s="4" t="str">
        <f>_xll.SNL.Clients.Office.Excel.Functions.SPG(A62,"IQ_AVG_DILUT_SHARES_OUT","CY2023")</f>
        <v>#PEND</v>
      </c>
      <c r="D62" s="5" t="str">
        <f>_xll.SNL.Clients.Office.Excel.Functions.SPG(A62, "IQ_DILUT_EPS_NORM", "CY2023")</f>
        <v>#PEND</v>
      </c>
      <c r="E62" t="e">
        <f t="shared" si="0"/>
        <v>#VALUE!</v>
      </c>
      <c r="F62" t="e">
        <f t="shared" si="1"/>
        <v>#VALUE!</v>
      </c>
      <c r="G62" t="s">
        <v>574</v>
      </c>
      <c r="H62" s="4" t="str" cm="1">
        <f t="array" ref="H62">_xll.SNL.Clients.Office.Excel.Functions.SPG(G62, "SP_TOTAL_REV", "CY2022")</f>
        <v>#PEND</v>
      </c>
      <c r="I62" s="4" t="str">
        <f>_xll.SNL.Clients.Office.Excel.Functions.SPG(G62,"IQ_AVG_DILUT_SHARES_OUT","CY2022")</f>
        <v>#PEND</v>
      </c>
      <c r="J62" s="5" t="str">
        <f>_xll.SNL.Clients.Office.Excel.Functions.SPG(G62, "IQ_DILUT_EPS_NORM", "CY2022")</f>
        <v>#PEND</v>
      </c>
      <c r="K62" t="e">
        <f t="shared" si="2"/>
        <v>#VALUE!</v>
      </c>
      <c r="L62" t="e">
        <f t="shared" si="3"/>
        <v>#VALUE!</v>
      </c>
      <c r="M62" t="s">
        <v>576</v>
      </c>
      <c r="N62" s="4" t="str" cm="1">
        <f t="array" ref="N62">_xll.SNL.Clients.Office.Excel.Functions.SPG(M62, "SP_TOTAL_REV", "CY2022")</f>
        <v>#PEND</v>
      </c>
      <c r="O62" s="4" t="str">
        <f>_xll.SNL.Clients.Office.Excel.Functions.SPG(M62,"IQ_AVG_DILUT_SHARES_OUT","CY2022")</f>
        <v>#PEND</v>
      </c>
      <c r="P62" s="5" t="str">
        <f>_xll.SNL.Clients.Office.Excel.Functions.SPG(M62, "IQ_DILUT_EPS_NORM", "CY2022")</f>
        <v>#PEND</v>
      </c>
      <c r="Q62" t="e">
        <f t="shared" si="4"/>
        <v>#VALUE!</v>
      </c>
      <c r="R62" t="e">
        <f t="shared" si="5"/>
        <v>#VALUE!</v>
      </c>
    </row>
    <row r="63" spans="1:18">
      <c r="A63" t="s">
        <v>575</v>
      </c>
      <c r="B63" s="4" t="str" cm="1">
        <f t="array" ref="B63">_xll.SNL.Clients.Office.Excel.Functions.SPG(A63, "SP_TOTAL_REV", "CY2023")</f>
        <v>#PEND</v>
      </c>
      <c r="C63" s="4" t="str">
        <f>_xll.SNL.Clients.Office.Excel.Functions.SPG(A63,"IQ_AVG_DILUT_SHARES_OUT","CY2023")</f>
        <v>#PEND</v>
      </c>
      <c r="D63" s="5" t="str">
        <f>_xll.SNL.Clients.Office.Excel.Functions.SPG(A63, "IQ_DILUT_EPS_NORM", "CY2023")</f>
        <v>#PEND</v>
      </c>
      <c r="E63" t="e">
        <f t="shared" si="0"/>
        <v>#VALUE!</v>
      </c>
      <c r="F63" t="e">
        <f t="shared" si="1"/>
        <v>#VALUE!</v>
      </c>
      <c r="G63" t="s">
        <v>575</v>
      </c>
      <c r="H63" s="4" t="str" cm="1">
        <f t="array" ref="H63">_xll.SNL.Clients.Office.Excel.Functions.SPG(G63, "SP_TOTAL_REV", "CY2022")</f>
        <v>#PEND</v>
      </c>
      <c r="I63" s="4" t="str">
        <f>_xll.SNL.Clients.Office.Excel.Functions.SPG(G63,"IQ_AVG_DILUT_SHARES_OUT","CY2022")</f>
        <v>#PEND</v>
      </c>
      <c r="J63" s="5" t="str">
        <f>_xll.SNL.Clients.Office.Excel.Functions.SPG(G63, "IQ_DILUT_EPS_NORM", "CY2022")</f>
        <v>#PEND</v>
      </c>
      <c r="K63" t="e">
        <f t="shared" si="2"/>
        <v>#VALUE!</v>
      </c>
      <c r="L63" t="e">
        <f t="shared" si="3"/>
        <v>#VALUE!</v>
      </c>
      <c r="M63" t="s">
        <v>577</v>
      </c>
      <c r="N63" s="4" t="str" cm="1">
        <f t="array" ref="N63">_xll.SNL.Clients.Office.Excel.Functions.SPG(M63, "SP_TOTAL_REV", "CY2022")</f>
        <v>#PEND</v>
      </c>
      <c r="O63" s="4" t="str">
        <f>_xll.SNL.Clients.Office.Excel.Functions.SPG(M63,"IQ_AVG_DILUT_SHARES_OUT","CY2022")</f>
        <v>#PEND</v>
      </c>
      <c r="P63" s="5" t="str">
        <f>_xll.SNL.Clients.Office.Excel.Functions.SPG(M63, "IQ_DILUT_EPS_NORM", "CY2022")</f>
        <v>#PEND</v>
      </c>
      <c r="Q63" t="e">
        <f t="shared" si="4"/>
        <v>#VALUE!</v>
      </c>
      <c r="R63" t="e">
        <f t="shared" si="5"/>
        <v>#VALUE!</v>
      </c>
    </row>
    <row r="64" spans="1:18">
      <c r="A64" t="s">
        <v>576</v>
      </c>
      <c r="B64" s="4" t="str" cm="1">
        <f t="array" ref="B64">_xll.SNL.Clients.Office.Excel.Functions.SPG(A64, "SP_TOTAL_REV", "CY2023")</f>
        <v>#PEND</v>
      </c>
      <c r="C64" s="4" t="str">
        <f>_xll.SNL.Clients.Office.Excel.Functions.SPG(A64,"IQ_AVG_DILUT_SHARES_OUT","CY2023")</f>
        <v>#PEND</v>
      </c>
      <c r="D64" s="5" t="str">
        <f>_xll.SNL.Clients.Office.Excel.Functions.SPG(A64, "IQ_DILUT_EPS_NORM", "CY2023")</f>
        <v>#PEND</v>
      </c>
      <c r="E64" t="e">
        <f t="shared" si="0"/>
        <v>#VALUE!</v>
      </c>
      <c r="F64" t="e">
        <f t="shared" si="1"/>
        <v>#VALUE!</v>
      </c>
      <c r="G64" t="s">
        <v>576</v>
      </c>
      <c r="H64" s="4" t="str" cm="1">
        <f t="array" ref="H64">_xll.SNL.Clients.Office.Excel.Functions.SPG(G64, "SP_TOTAL_REV", "CY2022")</f>
        <v>#PEND</v>
      </c>
      <c r="I64" s="4" t="str">
        <f>_xll.SNL.Clients.Office.Excel.Functions.SPG(G64,"IQ_AVG_DILUT_SHARES_OUT","CY2022")</f>
        <v>#PEND</v>
      </c>
      <c r="J64" s="5" t="str">
        <f>_xll.SNL.Clients.Office.Excel.Functions.SPG(G64, "IQ_DILUT_EPS_NORM", "CY2022")</f>
        <v>#PEND</v>
      </c>
      <c r="K64" t="e">
        <f t="shared" si="2"/>
        <v>#VALUE!</v>
      </c>
      <c r="L64" t="e">
        <f t="shared" si="3"/>
        <v>#VALUE!</v>
      </c>
      <c r="M64" t="s">
        <v>578</v>
      </c>
      <c r="N64" s="4" t="str" cm="1">
        <f t="array" ref="N64">_xll.SNL.Clients.Office.Excel.Functions.SPG(M64, "SP_TOTAL_REV", "CY2022")</f>
        <v>#PEND</v>
      </c>
      <c r="O64" s="4" t="str">
        <f>_xll.SNL.Clients.Office.Excel.Functions.SPG(M64,"IQ_AVG_DILUT_SHARES_OUT","CY2022")</f>
        <v>#PEND</v>
      </c>
      <c r="P64" s="5" t="str">
        <f>_xll.SNL.Clients.Office.Excel.Functions.SPG(M64, "IQ_DILUT_EPS_NORM", "CY2022")</f>
        <v>#PEND</v>
      </c>
      <c r="Q64" t="e">
        <f t="shared" si="4"/>
        <v>#VALUE!</v>
      </c>
      <c r="R64" t="e">
        <f t="shared" si="5"/>
        <v>#VALUE!</v>
      </c>
    </row>
    <row r="65" spans="1:18">
      <c r="A65" t="s">
        <v>577</v>
      </c>
      <c r="B65" s="4" t="str" cm="1">
        <f t="array" ref="B65">_xll.SNL.Clients.Office.Excel.Functions.SPG(A65, "SP_TOTAL_REV", "CY2023")</f>
        <v>#PEND</v>
      </c>
      <c r="C65" s="4" t="str">
        <f>_xll.SNL.Clients.Office.Excel.Functions.SPG(A65,"IQ_AVG_DILUT_SHARES_OUT","CY2023")</f>
        <v>#PEND</v>
      </c>
      <c r="D65" s="5" t="str">
        <f>_xll.SNL.Clients.Office.Excel.Functions.SPG(A65, "IQ_DILUT_EPS_NORM", "CY2023")</f>
        <v>#PEND</v>
      </c>
      <c r="E65" t="e">
        <f t="shared" si="0"/>
        <v>#VALUE!</v>
      </c>
      <c r="F65" t="e">
        <f t="shared" si="1"/>
        <v>#VALUE!</v>
      </c>
      <c r="G65" t="s">
        <v>577</v>
      </c>
      <c r="H65" s="4" t="str" cm="1">
        <f t="array" ref="H65">_xll.SNL.Clients.Office.Excel.Functions.SPG(G65, "SP_TOTAL_REV", "CY2022")</f>
        <v>#PEND</v>
      </c>
      <c r="I65" s="4" t="str">
        <f>_xll.SNL.Clients.Office.Excel.Functions.SPG(G65,"IQ_AVG_DILUT_SHARES_OUT","CY2022")</f>
        <v>#PEND</v>
      </c>
      <c r="J65" s="5" t="str">
        <f>_xll.SNL.Clients.Office.Excel.Functions.SPG(G65, "IQ_DILUT_EPS_NORM", "CY2022")</f>
        <v>#PEND</v>
      </c>
      <c r="K65" t="e">
        <f t="shared" si="2"/>
        <v>#VALUE!</v>
      </c>
      <c r="L65" t="e">
        <f t="shared" si="3"/>
        <v>#VALUE!</v>
      </c>
      <c r="M65" t="s">
        <v>579</v>
      </c>
      <c r="N65" s="4" t="str" cm="1">
        <f t="array" ref="N65">_xll.SNL.Clients.Office.Excel.Functions.SPG(M65, "SP_TOTAL_REV", "CY2022")</f>
        <v>#PEND</v>
      </c>
      <c r="O65" s="4" t="str">
        <f>_xll.SNL.Clients.Office.Excel.Functions.SPG(M65,"IQ_AVG_DILUT_SHARES_OUT","CY2022")</f>
        <v>#PEND</v>
      </c>
      <c r="P65" s="5" t="str">
        <f>_xll.SNL.Clients.Office.Excel.Functions.SPG(M65, "IQ_DILUT_EPS_NORM", "CY2022")</f>
        <v>#PEND</v>
      </c>
      <c r="Q65" t="e">
        <f t="shared" si="4"/>
        <v>#VALUE!</v>
      </c>
      <c r="R65" t="e">
        <f t="shared" si="5"/>
        <v>#VALUE!</v>
      </c>
    </row>
    <row r="66" spans="1:18">
      <c r="A66" t="s">
        <v>578</v>
      </c>
      <c r="B66" s="4" t="str" cm="1">
        <f t="array" ref="B66">_xll.SNL.Clients.Office.Excel.Functions.SPG(A66, "SP_TOTAL_REV", "CY2023")</f>
        <v>#PEND</v>
      </c>
      <c r="C66" s="4" t="str">
        <f>_xll.SNL.Clients.Office.Excel.Functions.SPG(A66,"IQ_AVG_DILUT_SHARES_OUT","CY2023")</f>
        <v>#PEND</v>
      </c>
      <c r="D66" s="5" t="str">
        <f>_xll.SNL.Clients.Office.Excel.Functions.SPG(A66, "IQ_DILUT_EPS_NORM", "CY2023")</f>
        <v>#PEND</v>
      </c>
      <c r="E66" t="e">
        <f t="shared" si="0"/>
        <v>#VALUE!</v>
      </c>
      <c r="F66" t="e">
        <f t="shared" si="1"/>
        <v>#VALUE!</v>
      </c>
      <c r="G66" t="s">
        <v>578</v>
      </c>
      <c r="H66" s="4" t="str" cm="1">
        <f t="array" ref="H66">_xll.SNL.Clients.Office.Excel.Functions.SPG(G66, "SP_TOTAL_REV", "CY2022")</f>
        <v>#PEND</v>
      </c>
      <c r="I66" s="4" t="str">
        <f>_xll.SNL.Clients.Office.Excel.Functions.SPG(G66,"IQ_AVG_DILUT_SHARES_OUT","CY2022")</f>
        <v>#PEND</v>
      </c>
      <c r="J66" s="5" t="str">
        <f>_xll.SNL.Clients.Office.Excel.Functions.SPG(G66, "IQ_DILUT_EPS_NORM", "CY2022")</f>
        <v>#PEND</v>
      </c>
      <c r="K66" t="e">
        <f t="shared" si="2"/>
        <v>#VALUE!</v>
      </c>
      <c r="L66" t="e">
        <f t="shared" si="3"/>
        <v>#VALUE!</v>
      </c>
      <c r="M66" t="s">
        <v>580</v>
      </c>
      <c r="N66" s="4" t="str" cm="1">
        <f t="array" ref="N66">_xll.SNL.Clients.Office.Excel.Functions.SPG(M66, "SP_TOTAL_REV", "CY2022")</f>
        <v>#PEND</v>
      </c>
      <c r="O66" s="4" t="str">
        <f>_xll.SNL.Clients.Office.Excel.Functions.SPG(M66,"IQ_AVG_DILUT_SHARES_OUT","CY2022")</f>
        <v>#PEND</v>
      </c>
      <c r="P66" s="5" t="str">
        <f>_xll.SNL.Clients.Office.Excel.Functions.SPG(M66, "IQ_DILUT_EPS_NORM", "CY2022")</f>
        <v>#PEND</v>
      </c>
      <c r="Q66" t="e">
        <f t="shared" si="4"/>
        <v>#VALUE!</v>
      </c>
      <c r="R66" t="e">
        <f t="shared" si="5"/>
        <v>#VALUE!</v>
      </c>
    </row>
    <row r="67" spans="1:18">
      <c r="A67" t="s">
        <v>579</v>
      </c>
      <c r="B67" s="4" t="str" cm="1">
        <f t="array" ref="B67">_xll.SNL.Clients.Office.Excel.Functions.SPG(A67, "SP_TOTAL_REV", "CY2023")</f>
        <v>#PEND</v>
      </c>
      <c r="C67" s="4" t="str">
        <f>_xll.SNL.Clients.Office.Excel.Functions.SPG(A67,"IQ_AVG_DILUT_SHARES_OUT","CY2023")</f>
        <v>#PEND</v>
      </c>
      <c r="D67" s="5" t="str">
        <f>_xll.SNL.Clients.Office.Excel.Functions.SPG(A67, "IQ_DILUT_EPS_NORM", "CY2023")</f>
        <v>#PEND</v>
      </c>
      <c r="E67" t="e">
        <f t="shared" si="0"/>
        <v>#VALUE!</v>
      </c>
      <c r="F67" t="e">
        <f t="shared" si="1"/>
        <v>#VALUE!</v>
      </c>
      <c r="G67" t="s">
        <v>579</v>
      </c>
      <c r="H67" s="4" t="str" cm="1">
        <f t="array" ref="H67">_xll.SNL.Clients.Office.Excel.Functions.SPG(G67, "SP_TOTAL_REV", "CY2022")</f>
        <v>#PEND</v>
      </c>
      <c r="I67" s="4" t="str">
        <f>_xll.SNL.Clients.Office.Excel.Functions.SPG(G67,"IQ_AVG_DILUT_SHARES_OUT","CY2022")</f>
        <v>#PEND</v>
      </c>
      <c r="J67" s="5" t="str">
        <f>_xll.SNL.Clients.Office.Excel.Functions.SPG(G67, "IQ_DILUT_EPS_NORM", "CY2022")</f>
        <v>#PEND</v>
      </c>
      <c r="K67" t="e">
        <f t="shared" si="2"/>
        <v>#VALUE!</v>
      </c>
      <c r="L67" t="e">
        <f t="shared" si="3"/>
        <v>#VALUE!</v>
      </c>
      <c r="M67" t="s">
        <v>581</v>
      </c>
      <c r="N67" s="4" t="str" cm="1">
        <f t="array" ref="N67">_xll.SNL.Clients.Office.Excel.Functions.SPG(M67, "SP_TOTAL_REV", "CY2022")</f>
        <v>#PEND</v>
      </c>
      <c r="O67" s="4" t="str">
        <f>_xll.SNL.Clients.Office.Excel.Functions.SPG(M67,"IQ_AVG_DILUT_SHARES_OUT","CY2022")</f>
        <v>#PEND</v>
      </c>
      <c r="P67" s="5" t="str">
        <f>_xll.SNL.Clients.Office.Excel.Functions.SPG(M67, "IQ_DILUT_EPS_NORM", "CY2022")</f>
        <v>#PEND</v>
      </c>
      <c r="Q67" t="e">
        <f t="shared" si="4"/>
        <v>#VALUE!</v>
      </c>
      <c r="R67" t="e">
        <f t="shared" si="5"/>
        <v>#VALUE!</v>
      </c>
    </row>
    <row r="68" spans="1:18">
      <c r="A68" t="s">
        <v>580</v>
      </c>
      <c r="B68" s="4" t="str" cm="1">
        <f t="array" ref="B68">_xll.SNL.Clients.Office.Excel.Functions.SPG(A68, "SP_TOTAL_REV", "CY2023")</f>
        <v>#PEND</v>
      </c>
      <c r="C68" s="4" t="str">
        <f>_xll.SNL.Clients.Office.Excel.Functions.SPG(A68,"IQ_AVG_DILUT_SHARES_OUT","CY2023")</f>
        <v>#PEND</v>
      </c>
      <c r="D68" s="5" t="str">
        <f>_xll.SNL.Clients.Office.Excel.Functions.SPG(A68, "IQ_DILUT_EPS_NORM", "CY2023")</f>
        <v>#PEND</v>
      </c>
      <c r="E68" t="e">
        <f t="shared" si="0"/>
        <v>#VALUE!</v>
      </c>
      <c r="F68" t="e">
        <f t="shared" si="1"/>
        <v>#VALUE!</v>
      </c>
      <c r="G68" t="s">
        <v>580</v>
      </c>
      <c r="H68" s="4" t="str" cm="1">
        <f t="array" ref="H68">_xll.SNL.Clients.Office.Excel.Functions.SPG(G68, "SP_TOTAL_REV", "CY2022")</f>
        <v>#PEND</v>
      </c>
      <c r="I68" s="4" t="str">
        <f>_xll.SNL.Clients.Office.Excel.Functions.SPG(G68,"IQ_AVG_DILUT_SHARES_OUT","CY2022")</f>
        <v>#PEND</v>
      </c>
      <c r="J68" s="5" t="str">
        <f>_xll.SNL.Clients.Office.Excel.Functions.SPG(G68, "IQ_DILUT_EPS_NORM", "CY2022")</f>
        <v>#PEND</v>
      </c>
      <c r="K68" t="e">
        <f t="shared" si="2"/>
        <v>#VALUE!</v>
      </c>
      <c r="L68" t="e">
        <f t="shared" si="3"/>
        <v>#VALUE!</v>
      </c>
      <c r="M68" t="s">
        <v>582</v>
      </c>
      <c r="N68" s="4" t="str" cm="1">
        <f t="array" ref="N68">_xll.SNL.Clients.Office.Excel.Functions.SPG(M68, "SP_TOTAL_REV", "CY2022")</f>
        <v>#PEND</v>
      </c>
      <c r="O68" s="4" t="str">
        <f>_xll.SNL.Clients.Office.Excel.Functions.SPG(M68,"IQ_AVG_DILUT_SHARES_OUT","CY2022")</f>
        <v>#PEND</v>
      </c>
      <c r="P68" s="5" t="str">
        <f>_xll.SNL.Clients.Office.Excel.Functions.SPG(M68, "IQ_DILUT_EPS_NORM", "CY2022")</f>
        <v>#PEND</v>
      </c>
      <c r="Q68" t="e">
        <f t="shared" si="4"/>
        <v>#VALUE!</v>
      </c>
      <c r="R68" t="e">
        <f t="shared" si="5"/>
        <v>#VALUE!</v>
      </c>
    </row>
    <row r="69" spans="1:18">
      <c r="A69" t="s">
        <v>581</v>
      </c>
      <c r="B69" s="4" t="str" cm="1">
        <f t="array" ref="B69">_xll.SNL.Clients.Office.Excel.Functions.SPG(A69, "SP_TOTAL_REV", "CY2023")</f>
        <v>#PEND</v>
      </c>
      <c r="C69" s="4" t="str">
        <f>_xll.SNL.Clients.Office.Excel.Functions.SPG(A69,"IQ_AVG_DILUT_SHARES_OUT","CY2023")</f>
        <v>#PEND</v>
      </c>
      <c r="D69" s="5" t="str">
        <f>_xll.SNL.Clients.Office.Excel.Functions.SPG(A69, "IQ_DILUT_EPS_NORM", "CY2023")</f>
        <v>#PEND</v>
      </c>
      <c r="E69" t="e">
        <f t="shared" ref="E69:E132" si="6">C69*D69/1000</f>
        <v>#VALUE!</v>
      </c>
      <c r="F69" t="e">
        <f t="shared" ref="F69:F132" si="7">E69/B69</f>
        <v>#VALUE!</v>
      </c>
      <c r="G69" t="s">
        <v>581</v>
      </c>
      <c r="H69" s="4" t="str" cm="1">
        <f t="array" ref="H69">_xll.SNL.Clients.Office.Excel.Functions.SPG(G69, "SP_TOTAL_REV", "CY2022")</f>
        <v>#PEND</v>
      </c>
      <c r="I69" s="4" t="str">
        <f>_xll.SNL.Clients.Office.Excel.Functions.SPG(G69,"IQ_AVG_DILUT_SHARES_OUT","CY2022")</f>
        <v>#PEND</v>
      </c>
      <c r="J69" s="5" t="str">
        <f>_xll.SNL.Clients.Office.Excel.Functions.SPG(G69, "IQ_DILUT_EPS_NORM", "CY2022")</f>
        <v>#PEND</v>
      </c>
      <c r="K69" t="e">
        <f t="shared" ref="K69:K132" si="8">I69*J69/1000</f>
        <v>#VALUE!</v>
      </c>
      <c r="L69" t="e">
        <f t="shared" ref="L69:L132" si="9">K69/H69</f>
        <v>#VALUE!</v>
      </c>
      <c r="M69" t="s">
        <v>583</v>
      </c>
      <c r="N69" s="4" t="str" cm="1">
        <f t="array" ref="N69">_xll.SNL.Clients.Office.Excel.Functions.SPG(M69, "SP_TOTAL_REV", "CY2022")</f>
        <v>#PEND</v>
      </c>
      <c r="O69" s="4" t="str">
        <f>_xll.SNL.Clients.Office.Excel.Functions.SPG(M69,"IQ_AVG_DILUT_SHARES_OUT","CY2022")</f>
        <v>#PEND</v>
      </c>
      <c r="P69" s="5" t="str">
        <f>_xll.SNL.Clients.Office.Excel.Functions.SPG(M69, "IQ_DILUT_EPS_NORM", "CY2022")</f>
        <v>#PEND</v>
      </c>
      <c r="Q69" t="e">
        <f t="shared" ref="Q69:Q132" si="10">O69*P69/1000</f>
        <v>#VALUE!</v>
      </c>
      <c r="R69" t="e">
        <f t="shared" ref="R69:R132" si="11">Q69/N69</f>
        <v>#VALUE!</v>
      </c>
    </row>
    <row r="70" spans="1:18">
      <c r="A70" t="s">
        <v>582</v>
      </c>
      <c r="B70" s="4" t="str" cm="1">
        <f t="array" ref="B70">_xll.SNL.Clients.Office.Excel.Functions.SPG(A70, "SP_TOTAL_REV", "CY2023")</f>
        <v>#PEND</v>
      </c>
      <c r="C70" s="4" t="str">
        <f>_xll.SNL.Clients.Office.Excel.Functions.SPG(A70,"IQ_AVG_DILUT_SHARES_OUT","CY2023")</f>
        <v>#PEND</v>
      </c>
      <c r="D70" s="5" t="str">
        <f>_xll.SNL.Clients.Office.Excel.Functions.SPG(A70, "IQ_DILUT_EPS_NORM", "CY2023")</f>
        <v>#PEND</v>
      </c>
      <c r="E70" t="e">
        <f t="shared" si="6"/>
        <v>#VALUE!</v>
      </c>
      <c r="F70" t="e">
        <f t="shared" si="7"/>
        <v>#VALUE!</v>
      </c>
      <c r="G70" t="s">
        <v>582</v>
      </c>
      <c r="H70" s="4" t="str" cm="1">
        <f t="array" ref="H70">_xll.SNL.Clients.Office.Excel.Functions.SPG(G70, "SP_TOTAL_REV", "CY2022")</f>
        <v>#PEND</v>
      </c>
      <c r="I70" s="4" t="str">
        <f>_xll.SNL.Clients.Office.Excel.Functions.SPG(G70,"IQ_AVG_DILUT_SHARES_OUT","CY2022")</f>
        <v>#PEND</v>
      </c>
      <c r="J70" s="5" t="str">
        <f>_xll.SNL.Clients.Office.Excel.Functions.SPG(G70, "IQ_DILUT_EPS_NORM", "CY2022")</f>
        <v>#PEND</v>
      </c>
      <c r="K70" t="e">
        <f t="shared" si="8"/>
        <v>#VALUE!</v>
      </c>
      <c r="L70" t="e">
        <f t="shared" si="9"/>
        <v>#VALUE!</v>
      </c>
      <c r="M70" t="s">
        <v>585</v>
      </c>
      <c r="N70" s="4" t="str" cm="1">
        <f t="array" ref="N70">_xll.SNL.Clients.Office.Excel.Functions.SPG(M70, "SP_TOTAL_REV", "CY2022")</f>
        <v>#PEND</v>
      </c>
      <c r="O70" s="4" t="str">
        <f>_xll.SNL.Clients.Office.Excel.Functions.SPG(M70,"IQ_AVG_DILUT_SHARES_OUT","CY2022")</f>
        <v>#PEND</v>
      </c>
      <c r="P70" s="5" t="str">
        <f>_xll.SNL.Clients.Office.Excel.Functions.SPG(M70, "IQ_DILUT_EPS_NORM", "CY2022")</f>
        <v>#PEND</v>
      </c>
      <c r="Q70" t="e">
        <f t="shared" si="10"/>
        <v>#VALUE!</v>
      </c>
      <c r="R70" t="e">
        <f t="shared" si="11"/>
        <v>#VALUE!</v>
      </c>
    </row>
    <row r="71" spans="1:18">
      <c r="A71" t="s">
        <v>583</v>
      </c>
      <c r="B71" s="4" t="str" cm="1">
        <f t="array" ref="B71">_xll.SNL.Clients.Office.Excel.Functions.SPG(A71, "SP_TOTAL_REV", "CY2023")</f>
        <v>#PEND</v>
      </c>
      <c r="C71" s="4" t="str">
        <f>_xll.SNL.Clients.Office.Excel.Functions.SPG(A71,"IQ_AVG_DILUT_SHARES_OUT","CY2023")</f>
        <v>#PEND</v>
      </c>
      <c r="D71" s="5" t="str">
        <f>_xll.SNL.Clients.Office.Excel.Functions.SPG(A71, "IQ_DILUT_EPS_NORM", "CY2023")</f>
        <v>#PEND</v>
      </c>
      <c r="E71" t="e">
        <f t="shared" si="6"/>
        <v>#VALUE!</v>
      </c>
      <c r="F71" t="e">
        <f t="shared" si="7"/>
        <v>#VALUE!</v>
      </c>
      <c r="G71" t="s">
        <v>583</v>
      </c>
      <c r="H71" s="4" t="str" cm="1">
        <f t="array" ref="H71">_xll.SNL.Clients.Office.Excel.Functions.SPG(G71, "SP_TOTAL_REV", "CY2022")</f>
        <v>#PEND</v>
      </c>
      <c r="I71" s="4" t="str">
        <f>_xll.SNL.Clients.Office.Excel.Functions.SPG(G71,"IQ_AVG_DILUT_SHARES_OUT","CY2022")</f>
        <v>#PEND</v>
      </c>
      <c r="J71" s="5" t="str">
        <f>_xll.SNL.Clients.Office.Excel.Functions.SPG(G71, "IQ_DILUT_EPS_NORM", "CY2022")</f>
        <v>#PEND</v>
      </c>
      <c r="K71" t="e">
        <f t="shared" si="8"/>
        <v>#VALUE!</v>
      </c>
      <c r="L71" t="e">
        <f t="shared" si="9"/>
        <v>#VALUE!</v>
      </c>
      <c r="M71" t="s">
        <v>586</v>
      </c>
      <c r="N71" s="4" t="str" cm="1">
        <f t="array" ref="N71">_xll.SNL.Clients.Office.Excel.Functions.SPG(M71, "SP_TOTAL_REV", "CY2022")</f>
        <v>#PEND</v>
      </c>
      <c r="O71" s="4" t="str">
        <f>_xll.SNL.Clients.Office.Excel.Functions.SPG(M71,"IQ_AVG_DILUT_SHARES_OUT","CY2022")</f>
        <v>#PEND</v>
      </c>
      <c r="P71" s="5" t="str">
        <f>_xll.SNL.Clients.Office.Excel.Functions.SPG(M71, "IQ_DILUT_EPS_NORM", "CY2022")</f>
        <v>#PEND</v>
      </c>
      <c r="Q71" t="e">
        <f t="shared" si="10"/>
        <v>#VALUE!</v>
      </c>
      <c r="R71" t="e">
        <f t="shared" si="11"/>
        <v>#VALUE!</v>
      </c>
    </row>
    <row r="72" spans="1:18">
      <c r="A72" t="s">
        <v>584</v>
      </c>
      <c r="B72" s="4" t="str" cm="1">
        <f t="array" ref="B72">_xll.SNL.Clients.Office.Excel.Functions.SPG(A72, "SP_TOTAL_REV", "CY2023")</f>
        <v>#PEND</v>
      </c>
      <c r="C72" s="4" t="str">
        <f>_xll.SNL.Clients.Office.Excel.Functions.SPG(A72,"IQ_AVG_DILUT_SHARES_OUT","CY2023")</f>
        <v>#PEND</v>
      </c>
      <c r="D72" s="5" t="str">
        <f>_xll.SNL.Clients.Office.Excel.Functions.SPG(A72, "IQ_DILUT_EPS_NORM", "CY2023")</f>
        <v>#PEND</v>
      </c>
      <c r="E72" t="e">
        <f t="shared" si="6"/>
        <v>#VALUE!</v>
      </c>
      <c r="F72" t="e">
        <f t="shared" si="7"/>
        <v>#VALUE!</v>
      </c>
      <c r="G72" t="s">
        <v>584</v>
      </c>
      <c r="H72" s="4" t="str" cm="1">
        <f t="array" ref="H72">_xll.SNL.Clients.Office.Excel.Functions.SPG(G72, "SP_TOTAL_REV", "CY2022")</f>
        <v>#PEND</v>
      </c>
      <c r="I72" s="4" t="str">
        <f>_xll.SNL.Clients.Office.Excel.Functions.SPG(G72,"IQ_AVG_DILUT_SHARES_OUT","CY2022")</f>
        <v>#PEND</v>
      </c>
      <c r="J72" s="5" t="str">
        <f>_xll.SNL.Clients.Office.Excel.Functions.SPG(G72, "IQ_DILUT_EPS_NORM", "CY2022")</f>
        <v>#PEND</v>
      </c>
      <c r="K72" t="e">
        <f t="shared" si="8"/>
        <v>#VALUE!</v>
      </c>
      <c r="L72" t="e">
        <f t="shared" si="9"/>
        <v>#VALUE!</v>
      </c>
      <c r="M72" t="s">
        <v>587</v>
      </c>
      <c r="N72" s="4" t="str" cm="1">
        <f t="array" ref="N72">_xll.SNL.Clients.Office.Excel.Functions.SPG(M72, "SP_TOTAL_REV", "CY2022")</f>
        <v>#PEND</v>
      </c>
      <c r="O72" s="4" t="str">
        <f>_xll.SNL.Clients.Office.Excel.Functions.SPG(M72,"IQ_AVG_DILUT_SHARES_OUT","CY2022")</f>
        <v>#PEND</v>
      </c>
      <c r="P72" s="5" t="str">
        <f>_xll.SNL.Clients.Office.Excel.Functions.SPG(M72, "IQ_DILUT_EPS_NORM", "CY2022")</f>
        <v>#PEND</v>
      </c>
      <c r="Q72" t="e">
        <f t="shared" si="10"/>
        <v>#VALUE!</v>
      </c>
      <c r="R72" t="e">
        <f t="shared" si="11"/>
        <v>#VALUE!</v>
      </c>
    </row>
    <row r="73" spans="1:18">
      <c r="A73" t="s">
        <v>585</v>
      </c>
      <c r="B73" s="4" t="str" cm="1">
        <f t="array" ref="B73">_xll.SNL.Clients.Office.Excel.Functions.SPG(A73, "SP_TOTAL_REV", "CY2023")</f>
        <v>#PEND</v>
      </c>
      <c r="C73" s="4" t="str">
        <f>_xll.SNL.Clients.Office.Excel.Functions.SPG(A73,"IQ_AVG_DILUT_SHARES_OUT","CY2023")</f>
        <v>#PEND</v>
      </c>
      <c r="D73" s="5" t="str">
        <f>_xll.SNL.Clients.Office.Excel.Functions.SPG(A73, "IQ_DILUT_EPS_NORM", "CY2023")</f>
        <v>#PEND</v>
      </c>
      <c r="E73" t="e">
        <f t="shared" si="6"/>
        <v>#VALUE!</v>
      </c>
      <c r="F73" t="e">
        <f t="shared" si="7"/>
        <v>#VALUE!</v>
      </c>
      <c r="G73" t="s">
        <v>585</v>
      </c>
      <c r="H73" s="4" t="str" cm="1">
        <f t="array" ref="H73">_xll.SNL.Clients.Office.Excel.Functions.SPG(G73, "SP_TOTAL_REV", "CY2022")</f>
        <v>#PEND</v>
      </c>
      <c r="I73" s="4" t="str">
        <f>_xll.SNL.Clients.Office.Excel.Functions.SPG(G73,"IQ_AVG_DILUT_SHARES_OUT","CY2022")</f>
        <v>#PEND</v>
      </c>
      <c r="J73" s="5" t="str">
        <f>_xll.SNL.Clients.Office.Excel.Functions.SPG(G73, "IQ_DILUT_EPS_NORM", "CY2022")</f>
        <v>#PEND</v>
      </c>
      <c r="K73" t="e">
        <f t="shared" si="8"/>
        <v>#VALUE!</v>
      </c>
      <c r="L73" t="e">
        <f t="shared" si="9"/>
        <v>#VALUE!</v>
      </c>
      <c r="M73" t="s">
        <v>588</v>
      </c>
      <c r="N73" s="4" t="str" cm="1">
        <f t="array" ref="N73">_xll.SNL.Clients.Office.Excel.Functions.SPG(M73, "SP_TOTAL_REV", "CY2022")</f>
        <v>#PEND</v>
      </c>
      <c r="O73" s="4" t="str">
        <f>_xll.SNL.Clients.Office.Excel.Functions.SPG(M73,"IQ_AVG_DILUT_SHARES_OUT","CY2022")</f>
        <v>#PEND</v>
      </c>
      <c r="P73" s="5" t="str">
        <f>_xll.SNL.Clients.Office.Excel.Functions.SPG(M73, "IQ_DILUT_EPS_NORM", "CY2022")</f>
        <v>#PEND</v>
      </c>
      <c r="Q73" t="e">
        <f t="shared" si="10"/>
        <v>#VALUE!</v>
      </c>
      <c r="R73" t="e">
        <f t="shared" si="11"/>
        <v>#VALUE!</v>
      </c>
    </row>
    <row r="74" spans="1:18">
      <c r="A74" t="s">
        <v>586</v>
      </c>
      <c r="B74" s="4" t="str" cm="1">
        <f t="array" ref="B74">_xll.SNL.Clients.Office.Excel.Functions.SPG(A74, "SP_TOTAL_REV", "CY2023")</f>
        <v>#PEND</v>
      </c>
      <c r="C74" s="4" t="str">
        <f>_xll.SNL.Clients.Office.Excel.Functions.SPG(A74,"IQ_AVG_DILUT_SHARES_OUT","CY2023")</f>
        <v>#PEND</v>
      </c>
      <c r="D74" s="5" t="str">
        <f>_xll.SNL.Clients.Office.Excel.Functions.SPG(A74, "IQ_DILUT_EPS_NORM", "CY2023")</f>
        <v>#PEND</v>
      </c>
      <c r="E74" t="e">
        <f t="shared" si="6"/>
        <v>#VALUE!</v>
      </c>
      <c r="F74" t="e">
        <f t="shared" si="7"/>
        <v>#VALUE!</v>
      </c>
      <c r="G74" t="s">
        <v>586</v>
      </c>
      <c r="H74" s="4" t="str" cm="1">
        <f t="array" ref="H74">_xll.SNL.Clients.Office.Excel.Functions.SPG(G74, "SP_TOTAL_REV", "CY2022")</f>
        <v>#PEND</v>
      </c>
      <c r="I74" s="4" t="str">
        <f>_xll.SNL.Clients.Office.Excel.Functions.SPG(G74,"IQ_AVG_DILUT_SHARES_OUT","CY2022")</f>
        <v>#PEND</v>
      </c>
      <c r="J74" s="5" t="str">
        <f>_xll.SNL.Clients.Office.Excel.Functions.SPG(G74, "IQ_DILUT_EPS_NORM", "CY2022")</f>
        <v>#PEND</v>
      </c>
      <c r="K74" t="e">
        <f t="shared" si="8"/>
        <v>#VALUE!</v>
      </c>
      <c r="L74" t="e">
        <f t="shared" si="9"/>
        <v>#VALUE!</v>
      </c>
      <c r="M74" t="s">
        <v>589</v>
      </c>
      <c r="N74" s="4" t="str" cm="1">
        <f t="array" ref="N74">_xll.SNL.Clients.Office.Excel.Functions.SPG(M74, "SP_TOTAL_REV", "CY2022")</f>
        <v>#PEND</v>
      </c>
      <c r="O74" s="4" t="str">
        <f>_xll.SNL.Clients.Office.Excel.Functions.SPG(M74,"IQ_AVG_DILUT_SHARES_OUT","CY2022")</f>
        <v>#PEND</v>
      </c>
      <c r="P74" s="5" t="str">
        <f>_xll.SNL.Clients.Office.Excel.Functions.SPG(M74, "IQ_DILUT_EPS_NORM", "CY2022")</f>
        <v>#PEND</v>
      </c>
      <c r="Q74" t="e">
        <f t="shared" si="10"/>
        <v>#VALUE!</v>
      </c>
      <c r="R74" t="e">
        <f t="shared" si="11"/>
        <v>#VALUE!</v>
      </c>
    </row>
    <row r="75" spans="1:18">
      <c r="A75" t="s">
        <v>587</v>
      </c>
      <c r="B75" s="4" t="str" cm="1">
        <f t="array" ref="B75">_xll.SNL.Clients.Office.Excel.Functions.SPG(A75, "SP_TOTAL_REV", "CY2023")</f>
        <v>#PEND</v>
      </c>
      <c r="C75" s="4" t="str">
        <f>_xll.SNL.Clients.Office.Excel.Functions.SPG(A75,"IQ_AVG_DILUT_SHARES_OUT","CY2023")</f>
        <v>#PEND</v>
      </c>
      <c r="D75" s="5" t="str">
        <f>_xll.SNL.Clients.Office.Excel.Functions.SPG(A75, "IQ_DILUT_EPS_NORM", "CY2023")</f>
        <v>#PEND</v>
      </c>
      <c r="E75" t="e">
        <f t="shared" si="6"/>
        <v>#VALUE!</v>
      </c>
      <c r="F75" t="e">
        <f t="shared" si="7"/>
        <v>#VALUE!</v>
      </c>
      <c r="G75" t="s">
        <v>587</v>
      </c>
      <c r="H75" s="4" t="str" cm="1">
        <f t="array" ref="H75">_xll.SNL.Clients.Office.Excel.Functions.SPG(G75, "SP_TOTAL_REV", "CY2022")</f>
        <v>#PEND</v>
      </c>
      <c r="I75" s="4" t="str">
        <f>_xll.SNL.Clients.Office.Excel.Functions.SPG(G75,"IQ_AVG_DILUT_SHARES_OUT","CY2022")</f>
        <v>#PEND</v>
      </c>
      <c r="J75" s="5" t="str">
        <f>_xll.SNL.Clients.Office.Excel.Functions.SPG(G75, "IQ_DILUT_EPS_NORM", "CY2022")</f>
        <v>#PEND</v>
      </c>
      <c r="K75" t="e">
        <f t="shared" si="8"/>
        <v>#VALUE!</v>
      </c>
      <c r="L75" t="e">
        <f t="shared" si="9"/>
        <v>#VALUE!</v>
      </c>
      <c r="M75" t="s">
        <v>590</v>
      </c>
      <c r="N75" s="4" t="str" cm="1">
        <f t="array" ref="N75">_xll.SNL.Clients.Office.Excel.Functions.SPG(M75, "SP_TOTAL_REV", "CY2022")</f>
        <v>#PEND</v>
      </c>
      <c r="O75" s="4" t="str">
        <f>_xll.SNL.Clients.Office.Excel.Functions.SPG(M75,"IQ_AVG_DILUT_SHARES_OUT","CY2022")</f>
        <v>#PEND</v>
      </c>
      <c r="P75" s="5" t="str">
        <f>_xll.SNL.Clients.Office.Excel.Functions.SPG(M75, "IQ_DILUT_EPS_NORM", "CY2022")</f>
        <v>#PEND</v>
      </c>
      <c r="Q75" t="e">
        <f t="shared" si="10"/>
        <v>#VALUE!</v>
      </c>
      <c r="R75" t="e">
        <f t="shared" si="11"/>
        <v>#VALUE!</v>
      </c>
    </row>
    <row r="76" spans="1:18">
      <c r="A76" t="s">
        <v>588</v>
      </c>
      <c r="B76" s="4" t="str" cm="1">
        <f t="array" ref="B76">_xll.SNL.Clients.Office.Excel.Functions.SPG(A76, "SP_TOTAL_REV", "CY2023")</f>
        <v>#PEND</v>
      </c>
      <c r="C76" s="4" t="str">
        <f>_xll.SNL.Clients.Office.Excel.Functions.SPG(A76,"IQ_AVG_DILUT_SHARES_OUT","CY2023")</f>
        <v>#PEND</v>
      </c>
      <c r="D76" s="5" t="str">
        <f>_xll.SNL.Clients.Office.Excel.Functions.SPG(A76, "IQ_DILUT_EPS_NORM", "CY2023")</f>
        <v>#PEND</v>
      </c>
      <c r="E76" t="e">
        <f t="shared" si="6"/>
        <v>#VALUE!</v>
      </c>
      <c r="F76" t="e">
        <f t="shared" si="7"/>
        <v>#VALUE!</v>
      </c>
      <c r="G76" t="s">
        <v>588</v>
      </c>
      <c r="H76" s="4" t="str" cm="1">
        <f t="array" ref="H76">_xll.SNL.Clients.Office.Excel.Functions.SPG(G76, "SP_TOTAL_REV", "CY2022")</f>
        <v>#PEND</v>
      </c>
      <c r="I76" s="4" t="str">
        <f>_xll.SNL.Clients.Office.Excel.Functions.SPG(G76,"IQ_AVG_DILUT_SHARES_OUT","CY2022")</f>
        <v>#PEND</v>
      </c>
      <c r="J76" s="5" t="str">
        <f>_xll.SNL.Clients.Office.Excel.Functions.SPG(G76, "IQ_DILUT_EPS_NORM", "CY2022")</f>
        <v>#PEND</v>
      </c>
      <c r="K76" t="e">
        <f t="shared" si="8"/>
        <v>#VALUE!</v>
      </c>
      <c r="L76" t="e">
        <f t="shared" si="9"/>
        <v>#VALUE!</v>
      </c>
      <c r="M76" t="s">
        <v>591</v>
      </c>
      <c r="N76" s="4" t="str" cm="1">
        <f t="array" ref="N76">_xll.SNL.Clients.Office.Excel.Functions.SPG(M76, "SP_TOTAL_REV", "CY2022")</f>
        <v>#PEND</v>
      </c>
      <c r="O76" s="4" t="str">
        <f>_xll.SNL.Clients.Office.Excel.Functions.SPG(M76,"IQ_AVG_DILUT_SHARES_OUT","CY2022")</f>
        <v>#PEND</v>
      </c>
      <c r="P76" s="5" t="str">
        <f>_xll.SNL.Clients.Office.Excel.Functions.SPG(M76, "IQ_DILUT_EPS_NORM", "CY2022")</f>
        <v>#PEND</v>
      </c>
      <c r="Q76" t="e">
        <f t="shared" si="10"/>
        <v>#VALUE!</v>
      </c>
      <c r="R76" t="e">
        <f t="shared" si="11"/>
        <v>#VALUE!</v>
      </c>
    </row>
    <row r="77" spans="1:18">
      <c r="A77" t="s">
        <v>589</v>
      </c>
      <c r="B77" s="4" t="str" cm="1">
        <f t="array" ref="B77">_xll.SNL.Clients.Office.Excel.Functions.SPG(A77, "SP_TOTAL_REV", "CY2023")</f>
        <v>#PEND</v>
      </c>
      <c r="C77" s="4" t="str">
        <f>_xll.SNL.Clients.Office.Excel.Functions.SPG(A77,"IQ_AVG_DILUT_SHARES_OUT","CY2023")</f>
        <v>#PEND</v>
      </c>
      <c r="D77" s="5" t="str">
        <f>_xll.SNL.Clients.Office.Excel.Functions.SPG(A77, "IQ_DILUT_EPS_NORM", "CY2023")</f>
        <v>#PEND</v>
      </c>
      <c r="E77" t="e">
        <f t="shared" si="6"/>
        <v>#VALUE!</v>
      </c>
      <c r="F77" t="e">
        <f t="shared" si="7"/>
        <v>#VALUE!</v>
      </c>
      <c r="G77" t="s">
        <v>589</v>
      </c>
      <c r="H77" s="4" t="str" cm="1">
        <f t="array" ref="H77">_xll.SNL.Clients.Office.Excel.Functions.SPG(G77, "SP_TOTAL_REV", "CY2022")</f>
        <v>#PEND</v>
      </c>
      <c r="I77" s="4" t="str">
        <f>_xll.SNL.Clients.Office.Excel.Functions.SPG(G77,"IQ_AVG_DILUT_SHARES_OUT","CY2022")</f>
        <v>#PEND</v>
      </c>
      <c r="J77" s="5" t="str">
        <f>_xll.SNL.Clients.Office.Excel.Functions.SPG(G77, "IQ_DILUT_EPS_NORM", "CY2022")</f>
        <v>#PEND</v>
      </c>
      <c r="K77" t="e">
        <f t="shared" si="8"/>
        <v>#VALUE!</v>
      </c>
      <c r="L77" t="e">
        <f t="shared" si="9"/>
        <v>#VALUE!</v>
      </c>
      <c r="M77" t="s">
        <v>592</v>
      </c>
      <c r="N77" s="4" t="str" cm="1">
        <f t="array" ref="N77">_xll.SNL.Clients.Office.Excel.Functions.SPG(M77, "SP_TOTAL_REV", "CY2022")</f>
        <v>#PEND</v>
      </c>
      <c r="O77" s="4" t="str">
        <f>_xll.SNL.Clients.Office.Excel.Functions.SPG(M77,"IQ_AVG_DILUT_SHARES_OUT","CY2022")</f>
        <v>#PEND</v>
      </c>
      <c r="P77" s="5" t="str">
        <f>_xll.SNL.Clients.Office.Excel.Functions.SPG(M77, "IQ_DILUT_EPS_NORM", "CY2022")</f>
        <v>#PEND</v>
      </c>
      <c r="Q77" t="e">
        <f t="shared" si="10"/>
        <v>#VALUE!</v>
      </c>
      <c r="R77" t="e">
        <f t="shared" si="11"/>
        <v>#VALUE!</v>
      </c>
    </row>
    <row r="78" spans="1:18">
      <c r="A78" t="s">
        <v>590</v>
      </c>
      <c r="B78" s="4" t="str" cm="1">
        <f t="array" ref="B78">_xll.SNL.Clients.Office.Excel.Functions.SPG(A78, "SP_TOTAL_REV", "CY2023")</f>
        <v>#PEND</v>
      </c>
      <c r="C78" s="4" t="str">
        <f>_xll.SNL.Clients.Office.Excel.Functions.SPG(A78,"IQ_AVG_DILUT_SHARES_OUT","CY2023")</f>
        <v>#PEND</v>
      </c>
      <c r="D78" s="5" t="str">
        <f>_xll.SNL.Clients.Office.Excel.Functions.SPG(A78, "IQ_DILUT_EPS_NORM", "CY2023")</f>
        <v>#PEND</v>
      </c>
      <c r="E78" t="e">
        <f t="shared" si="6"/>
        <v>#VALUE!</v>
      </c>
      <c r="F78" t="e">
        <f t="shared" si="7"/>
        <v>#VALUE!</v>
      </c>
      <c r="G78" t="s">
        <v>590</v>
      </c>
      <c r="H78" s="4" t="str" cm="1">
        <f t="array" ref="H78">_xll.SNL.Clients.Office.Excel.Functions.SPG(G78, "SP_TOTAL_REV", "CY2022")</f>
        <v>#PEND</v>
      </c>
      <c r="I78" s="4" t="str">
        <f>_xll.SNL.Clients.Office.Excel.Functions.SPG(G78,"IQ_AVG_DILUT_SHARES_OUT","CY2022")</f>
        <v>#PEND</v>
      </c>
      <c r="J78" s="5" t="str">
        <f>_xll.SNL.Clients.Office.Excel.Functions.SPG(G78, "IQ_DILUT_EPS_NORM", "CY2022")</f>
        <v>#PEND</v>
      </c>
      <c r="K78" t="e">
        <f t="shared" si="8"/>
        <v>#VALUE!</v>
      </c>
      <c r="L78" t="e">
        <f t="shared" si="9"/>
        <v>#VALUE!</v>
      </c>
      <c r="M78" t="s">
        <v>593</v>
      </c>
      <c r="N78" s="4" t="str" cm="1">
        <f t="array" ref="N78">_xll.SNL.Clients.Office.Excel.Functions.SPG(M78, "SP_TOTAL_REV", "CY2022")</f>
        <v>#PEND</v>
      </c>
      <c r="O78" s="4" t="str">
        <f>_xll.SNL.Clients.Office.Excel.Functions.SPG(M78,"IQ_AVG_DILUT_SHARES_OUT","CY2022")</f>
        <v>#PEND</v>
      </c>
      <c r="P78" s="5" t="str">
        <f>_xll.SNL.Clients.Office.Excel.Functions.SPG(M78, "IQ_DILUT_EPS_NORM", "CY2022")</f>
        <v>#PEND</v>
      </c>
      <c r="Q78" t="e">
        <f t="shared" si="10"/>
        <v>#VALUE!</v>
      </c>
      <c r="R78" t="e">
        <f t="shared" si="11"/>
        <v>#VALUE!</v>
      </c>
    </row>
    <row r="79" spans="1:18">
      <c r="A79" t="s">
        <v>591</v>
      </c>
      <c r="B79" s="4" t="str" cm="1">
        <f t="array" ref="B79">_xll.SNL.Clients.Office.Excel.Functions.SPG(A79, "SP_TOTAL_REV", "CY2023")</f>
        <v>#PEND</v>
      </c>
      <c r="C79" s="4" t="str">
        <f>_xll.SNL.Clients.Office.Excel.Functions.SPG(A79,"IQ_AVG_DILUT_SHARES_OUT","CY2023")</f>
        <v>#PEND</v>
      </c>
      <c r="D79" s="5" t="str">
        <f>_xll.SNL.Clients.Office.Excel.Functions.SPG(A79, "IQ_DILUT_EPS_NORM", "CY2023")</f>
        <v>#PEND</v>
      </c>
      <c r="E79" t="e">
        <f t="shared" si="6"/>
        <v>#VALUE!</v>
      </c>
      <c r="F79" t="e">
        <f t="shared" si="7"/>
        <v>#VALUE!</v>
      </c>
      <c r="G79" t="s">
        <v>591</v>
      </c>
      <c r="H79" s="4" t="str" cm="1">
        <f t="array" ref="H79">_xll.SNL.Clients.Office.Excel.Functions.SPG(G79, "SP_TOTAL_REV", "CY2022")</f>
        <v>#PEND</v>
      </c>
      <c r="I79" s="4" t="str">
        <f>_xll.SNL.Clients.Office.Excel.Functions.SPG(G79,"IQ_AVG_DILUT_SHARES_OUT","CY2022")</f>
        <v>#PEND</v>
      </c>
      <c r="J79" s="5" t="str">
        <f>_xll.SNL.Clients.Office.Excel.Functions.SPG(G79, "IQ_DILUT_EPS_NORM", "CY2022")</f>
        <v>#PEND</v>
      </c>
      <c r="K79" t="e">
        <f t="shared" si="8"/>
        <v>#VALUE!</v>
      </c>
      <c r="L79" t="e">
        <f t="shared" si="9"/>
        <v>#VALUE!</v>
      </c>
      <c r="M79" t="s">
        <v>594</v>
      </c>
      <c r="N79" s="4" t="str" cm="1">
        <f t="array" ref="N79">_xll.SNL.Clients.Office.Excel.Functions.SPG(M79, "SP_TOTAL_REV", "CY2022")</f>
        <v>#PEND</v>
      </c>
      <c r="O79" s="4" t="str">
        <f>_xll.SNL.Clients.Office.Excel.Functions.SPG(M79,"IQ_AVG_DILUT_SHARES_OUT","CY2022")</f>
        <v>#PEND</v>
      </c>
      <c r="P79" s="5" t="str">
        <f>_xll.SNL.Clients.Office.Excel.Functions.SPG(M79, "IQ_DILUT_EPS_NORM", "CY2022")</f>
        <v>#PEND</v>
      </c>
      <c r="Q79" t="e">
        <f t="shared" si="10"/>
        <v>#VALUE!</v>
      </c>
      <c r="R79" t="e">
        <f t="shared" si="11"/>
        <v>#VALUE!</v>
      </c>
    </row>
    <row r="80" spans="1:18">
      <c r="A80" t="s">
        <v>592</v>
      </c>
      <c r="B80" s="4" t="str" cm="1">
        <f t="array" ref="B80">_xll.SNL.Clients.Office.Excel.Functions.SPG(A80, "SP_TOTAL_REV", "CY2023")</f>
        <v>#PEND</v>
      </c>
      <c r="C80" s="4" t="str">
        <f>_xll.SNL.Clients.Office.Excel.Functions.SPG(A80,"IQ_AVG_DILUT_SHARES_OUT","CY2023")</f>
        <v>#PEND</v>
      </c>
      <c r="D80" s="5" t="str">
        <f>_xll.SNL.Clients.Office.Excel.Functions.SPG(A80, "IQ_DILUT_EPS_NORM", "CY2023")</f>
        <v>#PEND</v>
      </c>
      <c r="E80" t="e">
        <f t="shared" si="6"/>
        <v>#VALUE!</v>
      </c>
      <c r="F80" t="e">
        <f t="shared" si="7"/>
        <v>#VALUE!</v>
      </c>
      <c r="G80" t="s">
        <v>592</v>
      </c>
      <c r="H80" s="4" t="str" cm="1">
        <f t="array" ref="H80">_xll.SNL.Clients.Office.Excel.Functions.SPG(G80, "SP_TOTAL_REV", "CY2022")</f>
        <v>#PEND</v>
      </c>
      <c r="I80" s="4" t="str">
        <f>_xll.SNL.Clients.Office.Excel.Functions.SPG(G80,"IQ_AVG_DILUT_SHARES_OUT","CY2022")</f>
        <v>#PEND</v>
      </c>
      <c r="J80" s="5" t="str">
        <f>_xll.SNL.Clients.Office.Excel.Functions.SPG(G80, "IQ_DILUT_EPS_NORM", "CY2022")</f>
        <v>#PEND</v>
      </c>
      <c r="K80" t="e">
        <f t="shared" si="8"/>
        <v>#VALUE!</v>
      </c>
      <c r="L80" t="e">
        <f t="shared" si="9"/>
        <v>#VALUE!</v>
      </c>
      <c r="M80" t="s">
        <v>596</v>
      </c>
      <c r="N80" s="4" t="str" cm="1">
        <f t="array" ref="N80">_xll.SNL.Clients.Office.Excel.Functions.SPG(M80, "SP_TOTAL_REV", "CY2022")</f>
        <v>#PEND</v>
      </c>
      <c r="O80" s="4" t="str">
        <f>_xll.SNL.Clients.Office.Excel.Functions.SPG(M80,"IQ_AVG_DILUT_SHARES_OUT","CY2022")</f>
        <v>#PEND</v>
      </c>
      <c r="P80" s="5" t="str">
        <f>_xll.SNL.Clients.Office.Excel.Functions.SPG(M80, "IQ_DILUT_EPS_NORM", "CY2022")</f>
        <v>#PEND</v>
      </c>
      <c r="Q80" t="e">
        <f t="shared" si="10"/>
        <v>#VALUE!</v>
      </c>
      <c r="R80" t="e">
        <f t="shared" si="11"/>
        <v>#VALUE!</v>
      </c>
    </row>
    <row r="81" spans="1:18">
      <c r="A81" t="s">
        <v>593</v>
      </c>
      <c r="B81" s="4" t="str" cm="1">
        <f t="array" ref="B81">_xll.SNL.Clients.Office.Excel.Functions.SPG(A81, "SP_TOTAL_REV", "CY2023")</f>
        <v>#PEND</v>
      </c>
      <c r="C81" s="4" t="str">
        <f>_xll.SNL.Clients.Office.Excel.Functions.SPG(A81,"IQ_AVG_DILUT_SHARES_OUT","CY2023")</f>
        <v>#PEND</v>
      </c>
      <c r="D81" s="5" t="str">
        <f>_xll.SNL.Clients.Office.Excel.Functions.SPG(A81, "IQ_DILUT_EPS_NORM", "CY2023")</f>
        <v>#PEND</v>
      </c>
      <c r="E81" t="e">
        <f t="shared" si="6"/>
        <v>#VALUE!</v>
      </c>
      <c r="F81" t="e">
        <f t="shared" si="7"/>
        <v>#VALUE!</v>
      </c>
      <c r="G81" t="s">
        <v>593</v>
      </c>
      <c r="H81" s="4" t="str" cm="1">
        <f t="array" ref="H81">_xll.SNL.Clients.Office.Excel.Functions.SPG(G81, "SP_TOTAL_REV", "CY2022")</f>
        <v>#PEND</v>
      </c>
      <c r="I81" s="4" t="str">
        <f>_xll.SNL.Clients.Office.Excel.Functions.SPG(G81,"IQ_AVG_DILUT_SHARES_OUT","CY2022")</f>
        <v>#PEND</v>
      </c>
      <c r="J81" s="5" t="str">
        <f>_xll.SNL.Clients.Office.Excel.Functions.SPG(G81, "IQ_DILUT_EPS_NORM", "CY2022")</f>
        <v>#PEND</v>
      </c>
      <c r="K81" t="e">
        <f t="shared" si="8"/>
        <v>#VALUE!</v>
      </c>
      <c r="L81" t="e">
        <f t="shared" si="9"/>
        <v>#VALUE!</v>
      </c>
      <c r="M81" t="s">
        <v>597</v>
      </c>
      <c r="N81" s="4" t="str" cm="1">
        <f t="array" ref="N81">_xll.SNL.Clients.Office.Excel.Functions.SPG(M81, "SP_TOTAL_REV", "CY2022")</f>
        <v>#PEND</v>
      </c>
      <c r="O81" s="4" t="str">
        <f>_xll.SNL.Clients.Office.Excel.Functions.SPG(M81,"IQ_AVG_DILUT_SHARES_OUT","CY2022")</f>
        <v>#PEND</v>
      </c>
      <c r="P81" s="5" t="str">
        <f>_xll.SNL.Clients.Office.Excel.Functions.SPG(M81, "IQ_DILUT_EPS_NORM", "CY2022")</f>
        <v>#PEND</v>
      </c>
      <c r="Q81" t="e">
        <f t="shared" si="10"/>
        <v>#VALUE!</v>
      </c>
      <c r="R81" t="e">
        <f t="shared" si="11"/>
        <v>#VALUE!</v>
      </c>
    </row>
    <row r="82" spans="1:18">
      <c r="A82" t="s">
        <v>594</v>
      </c>
      <c r="B82" s="4" t="str" cm="1">
        <f t="array" ref="B82">_xll.SNL.Clients.Office.Excel.Functions.SPG(A82, "SP_TOTAL_REV", "CY2023")</f>
        <v>#PEND</v>
      </c>
      <c r="C82" s="4" t="str">
        <f>_xll.SNL.Clients.Office.Excel.Functions.SPG(A82,"IQ_AVG_DILUT_SHARES_OUT","CY2023")</f>
        <v>#PEND</v>
      </c>
      <c r="D82" s="5" t="str">
        <f>_xll.SNL.Clients.Office.Excel.Functions.SPG(A82, "IQ_DILUT_EPS_NORM", "CY2023")</f>
        <v>#PEND</v>
      </c>
      <c r="E82" t="e">
        <f t="shared" si="6"/>
        <v>#VALUE!</v>
      </c>
      <c r="F82" t="e">
        <f t="shared" si="7"/>
        <v>#VALUE!</v>
      </c>
      <c r="G82" t="s">
        <v>594</v>
      </c>
      <c r="H82" s="4" t="str" cm="1">
        <f t="array" ref="H82">_xll.SNL.Clients.Office.Excel.Functions.SPG(G82, "SP_TOTAL_REV", "CY2022")</f>
        <v>#PEND</v>
      </c>
      <c r="I82" s="4" t="str">
        <f>_xll.SNL.Clients.Office.Excel.Functions.SPG(G82,"IQ_AVG_DILUT_SHARES_OUT","CY2022")</f>
        <v>#PEND</v>
      </c>
      <c r="J82" s="5" t="str">
        <f>_xll.SNL.Clients.Office.Excel.Functions.SPG(G82, "IQ_DILUT_EPS_NORM", "CY2022")</f>
        <v>#PEND</v>
      </c>
      <c r="K82" t="e">
        <f t="shared" si="8"/>
        <v>#VALUE!</v>
      </c>
      <c r="L82" t="e">
        <f t="shared" si="9"/>
        <v>#VALUE!</v>
      </c>
      <c r="M82" t="s">
        <v>598</v>
      </c>
      <c r="N82" s="4" t="str" cm="1">
        <f t="array" ref="N82">_xll.SNL.Clients.Office.Excel.Functions.SPG(M82, "SP_TOTAL_REV", "CY2022")</f>
        <v>#PEND</v>
      </c>
      <c r="O82" s="4" t="str">
        <f>_xll.SNL.Clients.Office.Excel.Functions.SPG(M82,"IQ_AVG_DILUT_SHARES_OUT","CY2022")</f>
        <v>#PEND</v>
      </c>
      <c r="P82" s="5" t="str">
        <f>_xll.SNL.Clients.Office.Excel.Functions.SPG(M82, "IQ_DILUT_EPS_NORM", "CY2022")</f>
        <v>#PEND</v>
      </c>
      <c r="Q82" t="e">
        <f t="shared" si="10"/>
        <v>#VALUE!</v>
      </c>
      <c r="R82" t="e">
        <f t="shared" si="11"/>
        <v>#VALUE!</v>
      </c>
    </row>
    <row r="83" spans="1:18">
      <c r="A83" t="s">
        <v>595</v>
      </c>
      <c r="B83" s="4" t="str" cm="1">
        <f t="array" ref="B83">_xll.SNL.Clients.Office.Excel.Functions.SPG(A83, "SP_TOTAL_REV", "CY2023")</f>
        <v>#PEND</v>
      </c>
      <c r="C83" s="4" t="str">
        <f>_xll.SNL.Clients.Office.Excel.Functions.SPG(A83,"IQ_AVG_DILUT_SHARES_OUT","CY2023")</f>
        <v>#PEND</v>
      </c>
      <c r="D83" s="5" t="str">
        <f>_xll.SNL.Clients.Office.Excel.Functions.SPG(A83, "IQ_DILUT_EPS_NORM", "CY2023")</f>
        <v>#PEND</v>
      </c>
      <c r="E83" t="e">
        <f t="shared" si="6"/>
        <v>#VALUE!</v>
      </c>
      <c r="F83" t="e">
        <f t="shared" si="7"/>
        <v>#VALUE!</v>
      </c>
      <c r="G83" t="s">
        <v>595</v>
      </c>
      <c r="H83" s="4" t="str" cm="1">
        <f t="array" ref="H83">_xll.SNL.Clients.Office.Excel.Functions.SPG(G83, "SP_TOTAL_REV", "CY2022")</f>
        <v>#PEND</v>
      </c>
      <c r="I83" s="4" t="str">
        <f>_xll.SNL.Clients.Office.Excel.Functions.SPG(G83,"IQ_AVG_DILUT_SHARES_OUT","CY2022")</f>
        <v>#PEND</v>
      </c>
      <c r="J83" s="5" t="str">
        <f>_xll.SNL.Clients.Office.Excel.Functions.SPG(G83, "IQ_DILUT_EPS_NORM", "CY2022")</f>
        <v>#PEND</v>
      </c>
      <c r="K83" t="e">
        <f t="shared" si="8"/>
        <v>#VALUE!</v>
      </c>
      <c r="L83" t="e">
        <f t="shared" si="9"/>
        <v>#VALUE!</v>
      </c>
      <c r="M83" t="s">
        <v>599</v>
      </c>
      <c r="N83" s="4" t="str" cm="1">
        <f t="array" ref="N83">_xll.SNL.Clients.Office.Excel.Functions.SPG(M83, "SP_TOTAL_REV", "CY2022")</f>
        <v>#PEND</v>
      </c>
      <c r="O83" s="4" t="str">
        <f>_xll.SNL.Clients.Office.Excel.Functions.SPG(M83,"IQ_AVG_DILUT_SHARES_OUT","CY2022")</f>
        <v>#PEND</v>
      </c>
      <c r="P83" s="5" t="str">
        <f>_xll.SNL.Clients.Office.Excel.Functions.SPG(M83, "IQ_DILUT_EPS_NORM", "CY2022")</f>
        <v>#PEND</v>
      </c>
      <c r="Q83" t="e">
        <f t="shared" si="10"/>
        <v>#VALUE!</v>
      </c>
      <c r="R83" t="e">
        <f t="shared" si="11"/>
        <v>#VALUE!</v>
      </c>
    </row>
    <row r="84" spans="1:18">
      <c r="A84" t="s">
        <v>596</v>
      </c>
      <c r="B84" s="4" t="str" cm="1">
        <f t="array" ref="B84">_xll.SNL.Clients.Office.Excel.Functions.SPG(A84, "SP_TOTAL_REV", "CY2023")</f>
        <v>#PEND</v>
      </c>
      <c r="C84" s="4" t="str">
        <f>_xll.SNL.Clients.Office.Excel.Functions.SPG(A84,"IQ_AVG_DILUT_SHARES_OUT","CY2023")</f>
        <v>#PEND</v>
      </c>
      <c r="D84" s="5" t="str">
        <f>_xll.SNL.Clients.Office.Excel.Functions.SPG(A84, "IQ_DILUT_EPS_NORM", "CY2023")</f>
        <v>#PEND</v>
      </c>
      <c r="E84" t="e">
        <f t="shared" si="6"/>
        <v>#VALUE!</v>
      </c>
      <c r="F84" t="e">
        <f t="shared" si="7"/>
        <v>#VALUE!</v>
      </c>
      <c r="G84" t="s">
        <v>596</v>
      </c>
      <c r="H84" s="4" t="str" cm="1">
        <f t="array" ref="H84">_xll.SNL.Clients.Office.Excel.Functions.SPG(G84, "SP_TOTAL_REV", "CY2022")</f>
        <v>#PEND</v>
      </c>
      <c r="I84" s="4" t="str">
        <f>_xll.SNL.Clients.Office.Excel.Functions.SPG(G84,"IQ_AVG_DILUT_SHARES_OUT","CY2022")</f>
        <v>#PEND</v>
      </c>
      <c r="J84" s="5" t="str">
        <f>_xll.SNL.Clients.Office.Excel.Functions.SPG(G84, "IQ_DILUT_EPS_NORM", "CY2022")</f>
        <v>#PEND</v>
      </c>
      <c r="K84" t="e">
        <f t="shared" si="8"/>
        <v>#VALUE!</v>
      </c>
      <c r="L84" t="e">
        <f t="shared" si="9"/>
        <v>#VALUE!</v>
      </c>
      <c r="M84" t="s">
        <v>600</v>
      </c>
      <c r="N84" s="4" t="str" cm="1">
        <f t="array" ref="N84">_xll.SNL.Clients.Office.Excel.Functions.SPG(M84, "SP_TOTAL_REV", "CY2022")</f>
        <v>#PEND</v>
      </c>
      <c r="O84" s="4" t="str">
        <f>_xll.SNL.Clients.Office.Excel.Functions.SPG(M84,"IQ_AVG_DILUT_SHARES_OUT","CY2022")</f>
        <v>#PEND</v>
      </c>
      <c r="P84" s="5" t="str">
        <f>_xll.SNL.Clients.Office.Excel.Functions.SPG(M84, "IQ_DILUT_EPS_NORM", "CY2022")</f>
        <v>#PEND</v>
      </c>
      <c r="Q84" t="e">
        <f t="shared" si="10"/>
        <v>#VALUE!</v>
      </c>
      <c r="R84" t="e">
        <f t="shared" si="11"/>
        <v>#VALUE!</v>
      </c>
    </row>
    <row r="85" spans="1:18">
      <c r="A85" t="s">
        <v>597</v>
      </c>
      <c r="B85" s="4" t="str" cm="1">
        <f t="array" ref="B85">_xll.SNL.Clients.Office.Excel.Functions.SPG(A85, "SP_TOTAL_REV", "CY2023")</f>
        <v>#PEND</v>
      </c>
      <c r="C85" s="4" t="str">
        <f>_xll.SNL.Clients.Office.Excel.Functions.SPG(A85,"IQ_AVG_DILUT_SHARES_OUT","CY2023")</f>
        <v>#PEND</v>
      </c>
      <c r="D85" s="5" t="str">
        <f>_xll.SNL.Clients.Office.Excel.Functions.SPG(A85, "IQ_DILUT_EPS_NORM", "CY2023")</f>
        <v>#PEND</v>
      </c>
      <c r="E85" t="e">
        <f t="shared" si="6"/>
        <v>#VALUE!</v>
      </c>
      <c r="F85" t="e">
        <f t="shared" si="7"/>
        <v>#VALUE!</v>
      </c>
      <c r="G85" t="s">
        <v>597</v>
      </c>
      <c r="H85" s="4" t="str" cm="1">
        <f t="array" ref="H85">_xll.SNL.Clients.Office.Excel.Functions.SPG(G85, "SP_TOTAL_REV", "CY2022")</f>
        <v>#PEND</v>
      </c>
      <c r="I85" s="4" t="str">
        <f>_xll.SNL.Clients.Office.Excel.Functions.SPG(G85,"IQ_AVG_DILUT_SHARES_OUT","CY2022")</f>
        <v>#PEND</v>
      </c>
      <c r="J85" s="5" t="str">
        <f>_xll.SNL.Clients.Office.Excel.Functions.SPG(G85, "IQ_DILUT_EPS_NORM", "CY2022")</f>
        <v>#PEND</v>
      </c>
      <c r="K85" t="e">
        <f t="shared" si="8"/>
        <v>#VALUE!</v>
      </c>
      <c r="L85" t="e">
        <f t="shared" si="9"/>
        <v>#VALUE!</v>
      </c>
      <c r="M85" t="s">
        <v>601</v>
      </c>
      <c r="N85" s="4" t="str" cm="1">
        <f t="array" ref="N85">_xll.SNL.Clients.Office.Excel.Functions.SPG(M85, "SP_TOTAL_REV", "CY2022")</f>
        <v>#PEND</v>
      </c>
      <c r="O85" s="4" t="str">
        <f>_xll.SNL.Clients.Office.Excel.Functions.SPG(M85,"IQ_AVG_DILUT_SHARES_OUT","CY2022")</f>
        <v>#PEND</v>
      </c>
      <c r="P85" s="5" t="str">
        <f>_xll.SNL.Clients.Office.Excel.Functions.SPG(M85, "IQ_DILUT_EPS_NORM", "CY2022")</f>
        <v>#PEND</v>
      </c>
      <c r="Q85" t="e">
        <f t="shared" si="10"/>
        <v>#VALUE!</v>
      </c>
      <c r="R85" t="e">
        <f t="shared" si="11"/>
        <v>#VALUE!</v>
      </c>
    </row>
    <row r="86" spans="1:18">
      <c r="A86" t="s">
        <v>598</v>
      </c>
      <c r="B86" s="4" t="str" cm="1">
        <f t="array" ref="B86">_xll.SNL.Clients.Office.Excel.Functions.SPG(A86, "SP_TOTAL_REV", "CY2023")</f>
        <v>#PEND</v>
      </c>
      <c r="C86" s="4" t="str">
        <f>_xll.SNL.Clients.Office.Excel.Functions.SPG(A86,"IQ_AVG_DILUT_SHARES_OUT","CY2023")</f>
        <v>#PEND</v>
      </c>
      <c r="D86" s="5" t="str">
        <f>_xll.SNL.Clients.Office.Excel.Functions.SPG(A86, "IQ_DILUT_EPS_NORM", "CY2023")</f>
        <v>#PEND</v>
      </c>
      <c r="E86" t="e">
        <f t="shared" si="6"/>
        <v>#VALUE!</v>
      </c>
      <c r="F86" t="e">
        <f t="shared" si="7"/>
        <v>#VALUE!</v>
      </c>
      <c r="G86" t="s">
        <v>598</v>
      </c>
      <c r="H86" s="4" t="str" cm="1">
        <f t="array" ref="H86">_xll.SNL.Clients.Office.Excel.Functions.SPG(G86, "SP_TOTAL_REV", "CY2022")</f>
        <v>#PEND</v>
      </c>
      <c r="I86" s="4" t="str">
        <f>_xll.SNL.Clients.Office.Excel.Functions.SPG(G86,"IQ_AVG_DILUT_SHARES_OUT","CY2022")</f>
        <v>#PEND</v>
      </c>
      <c r="J86" s="5" t="str">
        <f>_xll.SNL.Clients.Office.Excel.Functions.SPG(G86, "IQ_DILUT_EPS_NORM", "CY2022")</f>
        <v>#PEND</v>
      </c>
      <c r="K86" t="e">
        <f t="shared" si="8"/>
        <v>#VALUE!</v>
      </c>
      <c r="L86" t="e">
        <f t="shared" si="9"/>
        <v>#VALUE!</v>
      </c>
      <c r="M86" t="s">
        <v>602</v>
      </c>
      <c r="N86" s="4" t="str" cm="1">
        <f t="array" ref="N86">_xll.SNL.Clients.Office.Excel.Functions.SPG(M86, "SP_TOTAL_REV", "CY2022")</f>
        <v>#PEND</v>
      </c>
      <c r="O86" s="4" t="str">
        <f>_xll.SNL.Clients.Office.Excel.Functions.SPG(M86,"IQ_AVG_DILUT_SHARES_OUT","CY2022")</f>
        <v>#PEND</v>
      </c>
      <c r="P86" s="5" t="str">
        <f>_xll.SNL.Clients.Office.Excel.Functions.SPG(M86, "IQ_DILUT_EPS_NORM", "CY2022")</f>
        <v>#PEND</v>
      </c>
      <c r="Q86" t="e">
        <f t="shared" si="10"/>
        <v>#VALUE!</v>
      </c>
      <c r="R86" t="e">
        <f t="shared" si="11"/>
        <v>#VALUE!</v>
      </c>
    </row>
    <row r="87" spans="1:18">
      <c r="A87" t="s">
        <v>599</v>
      </c>
      <c r="B87" s="4" t="str" cm="1">
        <f t="array" ref="B87">_xll.SNL.Clients.Office.Excel.Functions.SPG(A87, "SP_TOTAL_REV", "CY2023")</f>
        <v>#PEND</v>
      </c>
      <c r="C87" s="4" t="str">
        <f>_xll.SNL.Clients.Office.Excel.Functions.SPG(A87,"IQ_AVG_DILUT_SHARES_OUT","CY2023")</f>
        <v>#PEND</v>
      </c>
      <c r="D87" s="5" t="str">
        <f>_xll.SNL.Clients.Office.Excel.Functions.SPG(A87, "IQ_DILUT_EPS_NORM", "CY2023")</f>
        <v>#PEND</v>
      </c>
      <c r="E87" t="e">
        <f t="shared" si="6"/>
        <v>#VALUE!</v>
      </c>
      <c r="F87" t="e">
        <f t="shared" si="7"/>
        <v>#VALUE!</v>
      </c>
      <c r="G87" t="s">
        <v>599</v>
      </c>
      <c r="H87" s="4" t="str" cm="1">
        <f t="array" ref="H87">_xll.SNL.Clients.Office.Excel.Functions.SPG(G87, "SP_TOTAL_REV", "CY2022")</f>
        <v>#PEND</v>
      </c>
      <c r="I87" s="4" t="str">
        <f>_xll.SNL.Clients.Office.Excel.Functions.SPG(G87,"IQ_AVG_DILUT_SHARES_OUT","CY2022")</f>
        <v>#PEND</v>
      </c>
      <c r="J87" s="5" t="str">
        <f>_xll.SNL.Clients.Office.Excel.Functions.SPG(G87, "IQ_DILUT_EPS_NORM", "CY2022")</f>
        <v>#PEND</v>
      </c>
      <c r="K87" t="e">
        <f t="shared" si="8"/>
        <v>#VALUE!</v>
      </c>
      <c r="L87" t="e">
        <f t="shared" si="9"/>
        <v>#VALUE!</v>
      </c>
      <c r="M87" t="s">
        <v>603</v>
      </c>
      <c r="N87" s="4" t="str" cm="1">
        <f t="array" ref="N87">_xll.SNL.Clients.Office.Excel.Functions.SPG(M87, "SP_TOTAL_REV", "CY2022")</f>
        <v>#PEND</v>
      </c>
      <c r="O87" s="4" t="str">
        <f>_xll.SNL.Clients.Office.Excel.Functions.SPG(M87,"IQ_AVG_DILUT_SHARES_OUT","CY2022")</f>
        <v>#PEND</v>
      </c>
      <c r="P87" s="5" t="str">
        <f>_xll.SNL.Clients.Office.Excel.Functions.SPG(M87, "IQ_DILUT_EPS_NORM", "CY2022")</f>
        <v>#PEND</v>
      </c>
      <c r="Q87" t="e">
        <f t="shared" si="10"/>
        <v>#VALUE!</v>
      </c>
      <c r="R87" t="e">
        <f t="shared" si="11"/>
        <v>#VALUE!</v>
      </c>
    </row>
    <row r="88" spans="1:18">
      <c r="A88" t="s">
        <v>600</v>
      </c>
      <c r="B88" s="4" t="str" cm="1">
        <f t="array" ref="B88">_xll.SNL.Clients.Office.Excel.Functions.SPG(A88, "SP_TOTAL_REV", "CY2023")</f>
        <v>#PEND</v>
      </c>
      <c r="C88" s="4" t="str">
        <f>_xll.SNL.Clients.Office.Excel.Functions.SPG(A88,"IQ_AVG_DILUT_SHARES_OUT","CY2023")</f>
        <v>#PEND</v>
      </c>
      <c r="D88" s="5" t="str">
        <f>_xll.SNL.Clients.Office.Excel.Functions.SPG(A88, "IQ_DILUT_EPS_NORM", "CY2023")</f>
        <v>#PEND</v>
      </c>
      <c r="E88" t="e">
        <f t="shared" si="6"/>
        <v>#VALUE!</v>
      </c>
      <c r="F88" t="e">
        <f t="shared" si="7"/>
        <v>#VALUE!</v>
      </c>
      <c r="G88" t="s">
        <v>600</v>
      </c>
      <c r="H88" s="4" t="str" cm="1">
        <f t="array" ref="H88">_xll.SNL.Clients.Office.Excel.Functions.SPG(G88, "SP_TOTAL_REV", "CY2022")</f>
        <v>#PEND</v>
      </c>
      <c r="I88" s="4" t="str">
        <f>_xll.SNL.Clients.Office.Excel.Functions.SPG(G88,"IQ_AVG_DILUT_SHARES_OUT","CY2022")</f>
        <v>#PEND</v>
      </c>
      <c r="J88" s="5" t="str">
        <f>_xll.SNL.Clients.Office.Excel.Functions.SPG(G88, "IQ_DILUT_EPS_NORM", "CY2022")</f>
        <v>#PEND</v>
      </c>
      <c r="K88" t="e">
        <f t="shared" si="8"/>
        <v>#VALUE!</v>
      </c>
      <c r="L88" t="e">
        <f t="shared" si="9"/>
        <v>#VALUE!</v>
      </c>
      <c r="M88" t="s">
        <v>604</v>
      </c>
      <c r="N88" s="4" t="str" cm="1">
        <f t="array" ref="N88">_xll.SNL.Clients.Office.Excel.Functions.SPG(M88, "SP_TOTAL_REV", "CY2022")</f>
        <v>#PEND</v>
      </c>
      <c r="O88" s="4" t="str">
        <f>_xll.SNL.Clients.Office.Excel.Functions.SPG(M88,"IQ_AVG_DILUT_SHARES_OUT","CY2022")</f>
        <v>#PEND</v>
      </c>
      <c r="P88" s="5" t="str">
        <f>_xll.SNL.Clients.Office.Excel.Functions.SPG(M88, "IQ_DILUT_EPS_NORM", "CY2022")</f>
        <v>#PEND</v>
      </c>
      <c r="Q88" t="e">
        <f t="shared" si="10"/>
        <v>#VALUE!</v>
      </c>
      <c r="R88" t="e">
        <f t="shared" si="11"/>
        <v>#VALUE!</v>
      </c>
    </row>
    <row r="89" spans="1:18">
      <c r="A89" t="s">
        <v>601</v>
      </c>
      <c r="B89" s="4" t="str" cm="1">
        <f t="array" ref="B89">_xll.SNL.Clients.Office.Excel.Functions.SPG(A89, "SP_TOTAL_REV", "CY2023")</f>
        <v>#PEND</v>
      </c>
      <c r="C89" s="4" t="str">
        <f>_xll.SNL.Clients.Office.Excel.Functions.SPG(A89,"IQ_AVG_DILUT_SHARES_OUT","CY2023")</f>
        <v>#PEND</v>
      </c>
      <c r="D89" s="5" t="str">
        <f>_xll.SNL.Clients.Office.Excel.Functions.SPG(A89, "IQ_DILUT_EPS_NORM", "CY2023")</f>
        <v>#PEND</v>
      </c>
      <c r="E89" t="e">
        <f t="shared" si="6"/>
        <v>#VALUE!</v>
      </c>
      <c r="F89" t="e">
        <f t="shared" si="7"/>
        <v>#VALUE!</v>
      </c>
      <c r="G89" t="s">
        <v>601</v>
      </c>
      <c r="H89" s="4" t="str" cm="1">
        <f t="array" ref="H89">_xll.SNL.Clients.Office.Excel.Functions.SPG(G89, "SP_TOTAL_REV", "CY2022")</f>
        <v>#PEND</v>
      </c>
      <c r="I89" s="4" t="str">
        <f>_xll.SNL.Clients.Office.Excel.Functions.SPG(G89,"IQ_AVG_DILUT_SHARES_OUT","CY2022")</f>
        <v>#PEND</v>
      </c>
      <c r="J89" s="5" t="str">
        <f>_xll.SNL.Clients.Office.Excel.Functions.SPG(G89, "IQ_DILUT_EPS_NORM", "CY2022")</f>
        <v>#PEND</v>
      </c>
      <c r="K89" t="e">
        <f t="shared" si="8"/>
        <v>#VALUE!</v>
      </c>
      <c r="L89" t="e">
        <f t="shared" si="9"/>
        <v>#VALUE!</v>
      </c>
      <c r="M89" t="s">
        <v>605</v>
      </c>
      <c r="N89" s="4" t="str" cm="1">
        <f t="array" ref="N89">_xll.SNL.Clients.Office.Excel.Functions.SPG(M89, "SP_TOTAL_REV", "CY2022")</f>
        <v>#PEND</v>
      </c>
      <c r="O89" s="4" t="str">
        <f>_xll.SNL.Clients.Office.Excel.Functions.SPG(M89,"IQ_AVG_DILUT_SHARES_OUT","CY2022")</f>
        <v>#PEND</v>
      </c>
      <c r="P89" s="5" t="str">
        <f>_xll.SNL.Clients.Office.Excel.Functions.SPG(M89, "IQ_DILUT_EPS_NORM", "CY2022")</f>
        <v>#PEND</v>
      </c>
      <c r="Q89" t="e">
        <f t="shared" si="10"/>
        <v>#VALUE!</v>
      </c>
      <c r="R89" t="e">
        <f t="shared" si="11"/>
        <v>#VALUE!</v>
      </c>
    </row>
    <row r="90" spans="1:18">
      <c r="A90" t="s">
        <v>602</v>
      </c>
      <c r="B90" s="4" t="str" cm="1">
        <f t="array" ref="B90">_xll.SNL.Clients.Office.Excel.Functions.SPG(A90, "SP_TOTAL_REV", "CY2023")</f>
        <v>#PEND</v>
      </c>
      <c r="C90" s="4" t="str">
        <f>_xll.SNL.Clients.Office.Excel.Functions.SPG(A90,"IQ_AVG_DILUT_SHARES_OUT","CY2023")</f>
        <v>#PEND</v>
      </c>
      <c r="D90" s="5" t="str">
        <f>_xll.SNL.Clients.Office.Excel.Functions.SPG(A90, "IQ_DILUT_EPS_NORM", "CY2023")</f>
        <v>#PEND</v>
      </c>
      <c r="E90" t="e">
        <f t="shared" si="6"/>
        <v>#VALUE!</v>
      </c>
      <c r="F90" t="e">
        <f t="shared" si="7"/>
        <v>#VALUE!</v>
      </c>
      <c r="G90" t="s">
        <v>602</v>
      </c>
      <c r="H90" s="4" t="str" cm="1">
        <f t="array" ref="H90">_xll.SNL.Clients.Office.Excel.Functions.SPG(G90, "SP_TOTAL_REV", "CY2022")</f>
        <v>#PEND</v>
      </c>
      <c r="I90" s="4" t="str">
        <f>_xll.SNL.Clients.Office.Excel.Functions.SPG(G90,"IQ_AVG_DILUT_SHARES_OUT","CY2022")</f>
        <v>#PEND</v>
      </c>
      <c r="J90" s="5" t="str">
        <f>_xll.SNL.Clients.Office.Excel.Functions.SPG(G90, "IQ_DILUT_EPS_NORM", "CY2022")</f>
        <v>#PEND</v>
      </c>
      <c r="K90" t="e">
        <f t="shared" si="8"/>
        <v>#VALUE!</v>
      </c>
      <c r="L90" t="e">
        <f t="shared" si="9"/>
        <v>#VALUE!</v>
      </c>
      <c r="M90" t="s">
        <v>606</v>
      </c>
      <c r="N90" s="4" t="str" cm="1">
        <f t="array" ref="N90">_xll.SNL.Clients.Office.Excel.Functions.SPG(M90, "SP_TOTAL_REV", "CY2022")</f>
        <v>#PEND</v>
      </c>
      <c r="O90" s="4" t="str">
        <f>_xll.SNL.Clients.Office.Excel.Functions.SPG(M90,"IQ_AVG_DILUT_SHARES_OUT","CY2022")</f>
        <v>#PEND</v>
      </c>
      <c r="P90" s="5" t="str">
        <f>_xll.SNL.Clients.Office.Excel.Functions.SPG(M90, "IQ_DILUT_EPS_NORM", "CY2022")</f>
        <v>#PEND</v>
      </c>
      <c r="Q90" t="e">
        <f t="shared" si="10"/>
        <v>#VALUE!</v>
      </c>
      <c r="R90" t="e">
        <f t="shared" si="11"/>
        <v>#VALUE!</v>
      </c>
    </row>
    <row r="91" spans="1:18">
      <c r="A91" t="s">
        <v>603</v>
      </c>
      <c r="B91" s="4" t="str" cm="1">
        <f t="array" ref="B91">_xll.SNL.Clients.Office.Excel.Functions.SPG(A91, "SP_TOTAL_REV", "CY2023")</f>
        <v>#PEND</v>
      </c>
      <c r="C91" s="4" t="str">
        <f>_xll.SNL.Clients.Office.Excel.Functions.SPG(A91,"IQ_AVG_DILUT_SHARES_OUT","CY2023")</f>
        <v>#PEND</v>
      </c>
      <c r="D91" s="5" t="str">
        <f>_xll.SNL.Clients.Office.Excel.Functions.SPG(A91, "IQ_DILUT_EPS_NORM", "CY2023")</f>
        <v>#PEND</v>
      </c>
      <c r="E91" t="e">
        <f t="shared" si="6"/>
        <v>#VALUE!</v>
      </c>
      <c r="F91" t="e">
        <f t="shared" si="7"/>
        <v>#VALUE!</v>
      </c>
      <c r="G91" t="s">
        <v>603</v>
      </c>
      <c r="H91" s="4" t="str" cm="1">
        <f t="array" ref="H91">_xll.SNL.Clients.Office.Excel.Functions.SPG(G91, "SP_TOTAL_REV", "CY2022")</f>
        <v>#PEND</v>
      </c>
      <c r="I91" s="4" t="str">
        <f>_xll.SNL.Clients.Office.Excel.Functions.SPG(G91,"IQ_AVG_DILUT_SHARES_OUT","CY2022")</f>
        <v>#PEND</v>
      </c>
      <c r="J91" s="5" t="str">
        <f>_xll.SNL.Clients.Office.Excel.Functions.SPG(G91, "IQ_DILUT_EPS_NORM", "CY2022")</f>
        <v>#PEND</v>
      </c>
      <c r="K91" t="e">
        <f t="shared" si="8"/>
        <v>#VALUE!</v>
      </c>
      <c r="L91" t="e">
        <f t="shared" si="9"/>
        <v>#VALUE!</v>
      </c>
      <c r="M91" t="s">
        <v>607</v>
      </c>
      <c r="N91" s="4" t="str" cm="1">
        <f t="array" ref="N91">_xll.SNL.Clients.Office.Excel.Functions.SPG(M91, "SP_TOTAL_REV", "CY2022")</f>
        <v>#PEND</v>
      </c>
      <c r="O91" s="4" t="str">
        <f>_xll.SNL.Clients.Office.Excel.Functions.SPG(M91,"IQ_AVG_DILUT_SHARES_OUT","CY2022")</f>
        <v>#PEND</v>
      </c>
      <c r="P91" s="5" t="str">
        <f>_xll.SNL.Clients.Office.Excel.Functions.SPG(M91, "IQ_DILUT_EPS_NORM", "CY2022")</f>
        <v>#PEND</v>
      </c>
      <c r="Q91" t="e">
        <f t="shared" si="10"/>
        <v>#VALUE!</v>
      </c>
      <c r="R91" t="e">
        <f t="shared" si="11"/>
        <v>#VALUE!</v>
      </c>
    </row>
    <row r="92" spans="1:18">
      <c r="A92" t="s">
        <v>604</v>
      </c>
      <c r="B92" s="4" t="str" cm="1">
        <f t="array" ref="B92">_xll.SNL.Clients.Office.Excel.Functions.SPG(A92, "SP_TOTAL_REV", "CY2023")</f>
        <v>#PEND</v>
      </c>
      <c r="C92" s="4" t="str">
        <f>_xll.SNL.Clients.Office.Excel.Functions.SPG(A92,"IQ_AVG_DILUT_SHARES_OUT","CY2023")</f>
        <v>#PEND</v>
      </c>
      <c r="D92" s="5" t="str">
        <f>_xll.SNL.Clients.Office.Excel.Functions.SPG(A92, "IQ_DILUT_EPS_NORM", "CY2023")</f>
        <v>#PEND</v>
      </c>
      <c r="E92" t="e">
        <f t="shared" si="6"/>
        <v>#VALUE!</v>
      </c>
      <c r="F92" t="e">
        <f t="shared" si="7"/>
        <v>#VALUE!</v>
      </c>
      <c r="G92" t="s">
        <v>604</v>
      </c>
      <c r="H92" s="4" t="str" cm="1">
        <f t="array" ref="H92">_xll.SNL.Clients.Office.Excel.Functions.SPG(G92, "SP_TOTAL_REV", "CY2022")</f>
        <v>#PEND</v>
      </c>
      <c r="I92" s="4" t="str">
        <f>_xll.SNL.Clients.Office.Excel.Functions.SPG(G92,"IQ_AVG_DILUT_SHARES_OUT","CY2022")</f>
        <v>#PEND</v>
      </c>
      <c r="J92" s="5" t="str">
        <f>_xll.SNL.Clients.Office.Excel.Functions.SPG(G92, "IQ_DILUT_EPS_NORM", "CY2022")</f>
        <v>#PEND</v>
      </c>
      <c r="K92" t="e">
        <f t="shared" si="8"/>
        <v>#VALUE!</v>
      </c>
      <c r="L92" t="e">
        <f t="shared" si="9"/>
        <v>#VALUE!</v>
      </c>
      <c r="M92" t="s">
        <v>608</v>
      </c>
      <c r="N92" s="4" t="str" cm="1">
        <f t="array" ref="N92">_xll.SNL.Clients.Office.Excel.Functions.SPG(M92, "SP_TOTAL_REV", "CY2022")</f>
        <v>#PEND</v>
      </c>
      <c r="O92" s="4" t="str">
        <f>_xll.SNL.Clients.Office.Excel.Functions.SPG(M92,"IQ_AVG_DILUT_SHARES_OUT","CY2022")</f>
        <v>#PEND</v>
      </c>
      <c r="P92" s="5" t="str">
        <f>_xll.SNL.Clients.Office.Excel.Functions.SPG(M92, "IQ_DILUT_EPS_NORM", "CY2022")</f>
        <v>#PEND</v>
      </c>
      <c r="Q92" t="e">
        <f t="shared" si="10"/>
        <v>#VALUE!</v>
      </c>
      <c r="R92" t="e">
        <f t="shared" si="11"/>
        <v>#VALUE!</v>
      </c>
    </row>
    <row r="93" spans="1:18">
      <c r="A93" t="s">
        <v>605</v>
      </c>
      <c r="B93" s="4" t="str" cm="1">
        <f t="array" ref="B93">_xll.SNL.Clients.Office.Excel.Functions.SPG(A93, "SP_TOTAL_REV", "CY2023")</f>
        <v>#PEND</v>
      </c>
      <c r="C93" s="4" t="str">
        <f>_xll.SNL.Clients.Office.Excel.Functions.SPG(A93,"IQ_AVG_DILUT_SHARES_OUT","CY2023")</f>
        <v>#PEND</v>
      </c>
      <c r="D93" s="5" t="str">
        <f>_xll.SNL.Clients.Office.Excel.Functions.SPG(A93, "IQ_DILUT_EPS_NORM", "CY2023")</f>
        <v>#PEND</v>
      </c>
      <c r="E93" t="e">
        <f t="shared" si="6"/>
        <v>#VALUE!</v>
      </c>
      <c r="F93" t="e">
        <f t="shared" si="7"/>
        <v>#VALUE!</v>
      </c>
      <c r="G93" t="s">
        <v>605</v>
      </c>
      <c r="H93" s="4" t="str" cm="1">
        <f t="array" ref="H93">_xll.SNL.Clients.Office.Excel.Functions.SPG(G93, "SP_TOTAL_REV", "CY2022")</f>
        <v>#PEND</v>
      </c>
      <c r="I93" s="4" t="str">
        <f>_xll.SNL.Clients.Office.Excel.Functions.SPG(G93,"IQ_AVG_DILUT_SHARES_OUT","CY2022")</f>
        <v>#PEND</v>
      </c>
      <c r="J93" s="5" t="str">
        <f>_xll.SNL.Clients.Office.Excel.Functions.SPG(G93, "IQ_DILUT_EPS_NORM", "CY2022")</f>
        <v>#PEND</v>
      </c>
      <c r="K93" t="e">
        <f t="shared" si="8"/>
        <v>#VALUE!</v>
      </c>
      <c r="L93" t="e">
        <f t="shared" si="9"/>
        <v>#VALUE!</v>
      </c>
      <c r="M93" t="s">
        <v>609</v>
      </c>
      <c r="N93" s="4" t="str" cm="1">
        <f t="array" ref="N93">_xll.SNL.Clients.Office.Excel.Functions.SPG(M93, "SP_TOTAL_REV", "CY2022")</f>
        <v>#PEND</v>
      </c>
      <c r="O93" s="4" t="str">
        <f>_xll.SNL.Clients.Office.Excel.Functions.SPG(M93,"IQ_AVG_DILUT_SHARES_OUT","CY2022")</f>
        <v>#PEND</v>
      </c>
      <c r="P93" s="5" t="str">
        <f>_xll.SNL.Clients.Office.Excel.Functions.SPG(M93, "IQ_DILUT_EPS_NORM", "CY2022")</f>
        <v>#PEND</v>
      </c>
      <c r="Q93" t="e">
        <f t="shared" si="10"/>
        <v>#VALUE!</v>
      </c>
      <c r="R93" t="e">
        <f t="shared" si="11"/>
        <v>#VALUE!</v>
      </c>
    </row>
    <row r="94" spans="1:18">
      <c r="A94" t="s">
        <v>606</v>
      </c>
      <c r="B94" s="4" t="str" cm="1">
        <f t="array" ref="B94">_xll.SNL.Clients.Office.Excel.Functions.SPG(A94, "SP_TOTAL_REV", "CY2023")</f>
        <v>#PEND</v>
      </c>
      <c r="C94" s="4" t="str">
        <f>_xll.SNL.Clients.Office.Excel.Functions.SPG(A94,"IQ_AVG_DILUT_SHARES_OUT","CY2023")</f>
        <v>#PEND</v>
      </c>
      <c r="D94" s="5" t="str">
        <f>_xll.SNL.Clients.Office.Excel.Functions.SPG(A94, "IQ_DILUT_EPS_NORM", "CY2023")</f>
        <v>#PEND</v>
      </c>
      <c r="E94" t="e">
        <f t="shared" si="6"/>
        <v>#VALUE!</v>
      </c>
      <c r="F94" t="e">
        <f t="shared" si="7"/>
        <v>#VALUE!</v>
      </c>
      <c r="G94" t="s">
        <v>606</v>
      </c>
      <c r="H94" s="4" t="str" cm="1">
        <f t="array" ref="H94">_xll.SNL.Clients.Office.Excel.Functions.SPG(G94, "SP_TOTAL_REV", "CY2022")</f>
        <v>#PEND</v>
      </c>
      <c r="I94" s="4" t="str">
        <f>_xll.SNL.Clients.Office.Excel.Functions.SPG(G94,"IQ_AVG_DILUT_SHARES_OUT","CY2022")</f>
        <v>#PEND</v>
      </c>
      <c r="J94" s="5" t="str">
        <f>_xll.SNL.Clients.Office.Excel.Functions.SPG(G94, "IQ_DILUT_EPS_NORM", "CY2022")</f>
        <v>#PEND</v>
      </c>
      <c r="K94" t="e">
        <f t="shared" si="8"/>
        <v>#VALUE!</v>
      </c>
      <c r="L94" t="e">
        <f t="shared" si="9"/>
        <v>#VALUE!</v>
      </c>
      <c r="M94" t="s">
        <v>610</v>
      </c>
      <c r="N94" s="4" t="str" cm="1">
        <f t="array" ref="N94">_xll.SNL.Clients.Office.Excel.Functions.SPG(M94, "SP_TOTAL_REV", "CY2022")</f>
        <v>#PEND</v>
      </c>
      <c r="O94" s="4" t="str">
        <f>_xll.SNL.Clients.Office.Excel.Functions.SPG(M94,"IQ_AVG_DILUT_SHARES_OUT","CY2022")</f>
        <v>#PEND</v>
      </c>
      <c r="P94" s="5" t="str">
        <f>_xll.SNL.Clients.Office.Excel.Functions.SPG(M94, "IQ_DILUT_EPS_NORM", "CY2022")</f>
        <v>#PEND</v>
      </c>
      <c r="Q94" t="e">
        <f t="shared" si="10"/>
        <v>#VALUE!</v>
      </c>
      <c r="R94" t="e">
        <f t="shared" si="11"/>
        <v>#VALUE!</v>
      </c>
    </row>
    <row r="95" spans="1:18">
      <c r="A95" t="s">
        <v>607</v>
      </c>
      <c r="B95" s="4" t="str" cm="1">
        <f t="array" ref="B95">_xll.SNL.Clients.Office.Excel.Functions.SPG(A95, "SP_TOTAL_REV", "CY2023")</f>
        <v>#PEND</v>
      </c>
      <c r="C95" s="4" t="str">
        <f>_xll.SNL.Clients.Office.Excel.Functions.SPG(A95,"IQ_AVG_DILUT_SHARES_OUT","CY2023")</f>
        <v>#PEND</v>
      </c>
      <c r="D95" s="5" t="str">
        <f>_xll.SNL.Clients.Office.Excel.Functions.SPG(A95, "IQ_DILUT_EPS_NORM", "CY2023")</f>
        <v>#PEND</v>
      </c>
      <c r="E95" t="e">
        <f t="shared" si="6"/>
        <v>#VALUE!</v>
      </c>
      <c r="F95" t="e">
        <f t="shared" si="7"/>
        <v>#VALUE!</v>
      </c>
      <c r="G95" t="s">
        <v>607</v>
      </c>
      <c r="H95" s="4" t="str" cm="1">
        <f t="array" ref="H95">_xll.SNL.Clients.Office.Excel.Functions.SPG(G95, "SP_TOTAL_REV", "CY2022")</f>
        <v>#PEND</v>
      </c>
      <c r="I95" s="4" t="str">
        <f>_xll.SNL.Clients.Office.Excel.Functions.SPG(G95,"IQ_AVG_DILUT_SHARES_OUT","CY2022")</f>
        <v>#PEND</v>
      </c>
      <c r="J95" s="5" t="str">
        <f>_xll.SNL.Clients.Office.Excel.Functions.SPG(G95, "IQ_DILUT_EPS_NORM", "CY2022")</f>
        <v>#PEND</v>
      </c>
      <c r="K95" t="e">
        <f t="shared" si="8"/>
        <v>#VALUE!</v>
      </c>
      <c r="L95" t="e">
        <f t="shared" si="9"/>
        <v>#VALUE!</v>
      </c>
      <c r="M95" t="s">
        <v>611</v>
      </c>
      <c r="N95" s="4" t="str" cm="1">
        <f t="array" ref="N95">_xll.SNL.Clients.Office.Excel.Functions.SPG(M95, "SP_TOTAL_REV", "CY2022")</f>
        <v>#PEND</v>
      </c>
      <c r="O95" s="4" t="str">
        <f>_xll.SNL.Clients.Office.Excel.Functions.SPG(M95,"IQ_AVG_DILUT_SHARES_OUT","CY2022")</f>
        <v>#PEND</v>
      </c>
      <c r="P95" s="5" t="str">
        <f>_xll.SNL.Clients.Office.Excel.Functions.SPG(M95, "IQ_DILUT_EPS_NORM", "CY2022")</f>
        <v>#PEND</v>
      </c>
      <c r="Q95" t="e">
        <f t="shared" si="10"/>
        <v>#VALUE!</v>
      </c>
      <c r="R95" t="e">
        <f t="shared" si="11"/>
        <v>#VALUE!</v>
      </c>
    </row>
    <row r="96" spans="1:18">
      <c r="A96" t="s">
        <v>608</v>
      </c>
      <c r="B96" s="4" t="str" cm="1">
        <f t="array" ref="B96">_xll.SNL.Clients.Office.Excel.Functions.SPG(A96, "SP_TOTAL_REV", "CY2023")</f>
        <v>#PEND</v>
      </c>
      <c r="C96" s="4" t="str">
        <f>_xll.SNL.Clients.Office.Excel.Functions.SPG(A96,"IQ_AVG_DILUT_SHARES_OUT","CY2023")</f>
        <v>#PEND</v>
      </c>
      <c r="D96" s="5" t="str">
        <f>_xll.SNL.Clients.Office.Excel.Functions.SPG(A96, "IQ_DILUT_EPS_NORM", "CY2023")</f>
        <v>#PEND</v>
      </c>
      <c r="E96" t="e">
        <f t="shared" si="6"/>
        <v>#VALUE!</v>
      </c>
      <c r="F96" t="e">
        <f t="shared" si="7"/>
        <v>#VALUE!</v>
      </c>
      <c r="G96" t="s">
        <v>608</v>
      </c>
      <c r="H96" s="4" t="str" cm="1">
        <f t="array" ref="H96">_xll.SNL.Clients.Office.Excel.Functions.SPG(G96, "SP_TOTAL_REV", "CY2022")</f>
        <v>#PEND</v>
      </c>
      <c r="I96" s="4" t="str">
        <f>_xll.SNL.Clients.Office.Excel.Functions.SPG(G96,"IQ_AVG_DILUT_SHARES_OUT","CY2022")</f>
        <v>#PEND</v>
      </c>
      <c r="J96" s="5" t="str">
        <f>_xll.SNL.Clients.Office.Excel.Functions.SPG(G96, "IQ_DILUT_EPS_NORM", "CY2022")</f>
        <v>#PEND</v>
      </c>
      <c r="K96" t="e">
        <f t="shared" si="8"/>
        <v>#VALUE!</v>
      </c>
      <c r="L96" t="e">
        <f t="shared" si="9"/>
        <v>#VALUE!</v>
      </c>
      <c r="M96" t="s">
        <v>612</v>
      </c>
      <c r="N96" s="4" t="str" cm="1">
        <f t="array" ref="N96">_xll.SNL.Clients.Office.Excel.Functions.SPG(M96, "SP_TOTAL_REV", "CY2022")</f>
        <v>#PEND</v>
      </c>
      <c r="O96" s="4" t="str">
        <f>_xll.SNL.Clients.Office.Excel.Functions.SPG(M96,"IQ_AVG_DILUT_SHARES_OUT","CY2022")</f>
        <v>#PEND</v>
      </c>
      <c r="P96" s="5" t="str">
        <f>_xll.SNL.Clients.Office.Excel.Functions.SPG(M96, "IQ_DILUT_EPS_NORM", "CY2022")</f>
        <v>#PEND</v>
      </c>
      <c r="Q96" t="e">
        <f t="shared" si="10"/>
        <v>#VALUE!</v>
      </c>
      <c r="R96" t="e">
        <f t="shared" si="11"/>
        <v>#VALUE!</v>
      </c>
    </row>
    <row r="97" spans="1:18">
      <c r="A97" t="s">
        <v>609</v>
      </c>
      <c r="B97" s="4" t="str" cm="1">
        <f t="array" ref="B97">_xll.SNL.Clients.Office.Excel.Functions.SPG(A97, "SP_TOTAL_REV", "CY2023")</f>
        <v>#PEND</v>
      </c>
      <c r="C97" s="4" t="str">
        <f>_xll.SNL.Clients.Office.Excel.Functions.SPG(A97,"IQ_AVG_DILUT_SHARES_OUT","CY2023")</f>
        <v>#PEND</v>
      </c>
      <c r="D97" s="5" t="str">
        <f>_xll.SNL.Clients.Office.Excel.Functions.SPG(A97, "IQ_DILUT_EPS_NORM", "CY2023")</f>
        <v>#PEND</v>
      </c>
      <c r="E97" t="e">
        <f t="shared" si="6"/>
        <v>#VALUE!</v>
      </c>
      <c r="F97" t="e">
        <f t="shared" si="7"/>
        <v>#VALUE!</v>
      </c>
      <c r="G97" t="s">
        <v>609</v>
      </c>
      <c r="H97" s="4" t="str" cm="1">
        <f t="array" ref="H97">_xll.SNL.Clients.Office.Excel.Functions.SPG(G97, "SP_TOTAL_REV", "CY2022")</f>
        <v>#PEND</v>
      </c>
      <c r="I97" s="4" t="str">
        <f>_xll.SNL.Clients.Office.Excel.Functions.SPG(G97,"IQ_AVG_DILUT_SHARES_OUT","CY2022")</f>
        <v>#PEND</v>
      </c>
      <c r="J97" s="5" t="str">
        <f>_xll.SNL.Clients.Office.Excel.Functions.SPG(G97, "IQ_DILUT_EPS_NORM", "CY2022")</f>
        <v>#PEND</v>
      </c>
      <c r="K97" t="e">
        <f t="shared" si="8"/>
        <v>#VALUE!</v>
      </c>
      <c r="L97" t="e">
        <f t="shared" si="9"/>
        <v>#VALUE!</v>
      </c>
      <c r="M97" t="s">
        <v>613</v>
      </c>
      <c r="N97" s="4" t="str" cm="1">
        <f t="array" ref="N97">_xll.SNL.Clients.Office.Excel.Functions.SPG(M97, "SP_TOTAL_REV", "CY2022")</f>
        <v>#PEND</v>
      </c>
      <c r="O97" s="4" t="str">
        <f>_xll.SNL.Clients.Office.Excel.Functions.SPG(M97,"IQ_AVG_DILUT_SHARES_OUT","CY2022")</f>
        <v>#PEND</v>
      </c>
      <c r="P97" s="5" t="str">
        <f>_xll.SNL.Clients.Office.Excel.Functions.SPG(M97, "IQ_DILUT_EPS_NORM", "CY2022")</f>
        <v>#PEND</v>
      </c>
      <c r="Q97" t="e">
        <f t="shared" si="10"/>
        <v>#VALUE!</v>
      </c>
      <c r="R97" t="e">
        <f t="shared" si="11"/>
        <v>#VALUE!</v>
      </c>
    </row>
    <row r="98" spans="1:18">
      <c r="A98" t="s">
        <v>610</v>
      </c>
      <c r="B98" s="4" t="str" cm="1">
        <f t="array" ref="B98">_xll.SNL.Clients.Office.Excel.Functions.SPG(A98, "SP_TOTAL_REV", "CY2023")</f>
        <v>#PEND</v>
      </c>
      <c r="C98" s="4" t="str">
        <f>_xll.SNL.Clients.Office.Excel.Functions.SPG(A98,"IQ_AVG_DILUT_SHARES_OUT","CY2023")</f>
        <v>#PEND</v>
      </c>
      <c r="D98" s="5" t="str">
        <f>_xll.SNL.Clients.Office.Excel.Functions.SPG(A98, "IQ_DILUT_EPS_NORM", "CY2023")</f>
        <v>#PEND</v>
      </c>
      <c r="E98" t="e">
        <f t="shared" si="6"/>
        <v>#VALUE!</v>
      </c>
      <c r="F98" t="e">
        <f t="shared" si="7"/>
        <v>#VALUE!</v>
      </c>
      <c r="G98" t="s">
        <v>610</v>
      </c>
      <c r="H98" s="4" t="str" cm="1">
        <f t="array" ref="H98">_xll.SNL.Clients.Office.Excel.Functions.SPG(G98, "SP_TOTAL_REV", "CY2022")</f>
        <v>#PEND</v>
      </c>
      <c r="I98" s="4" t="str">
        <f>_xll.SNL.Clients.Office.Excel.Functions.SPG(G98,"IQ_AVG_DILUT_SHARES_OUT","CY2022")</f>
        <v>#PEND</v>
      </c>
      <c r="J98" s="5" t="str">
        <f>_xll.SNL.Clients.Office.Excel.Functions.SPG(G98, "IQ_DILUT_EPS_NORM", "CY2022")</f>
        <v>#PEND</v>
      </c>
      <c r="K98" t="e">
        <f t="shared" si="8"/>
        <v>#VALUE!</v>
      </c>
      <c r="L98" t="e">
        <f t="shared" si="9"/>
        <v>#VALUE!</v>
      </c>
      <c r="M98" t="s">
        <v>614</v>
      </c>
      <c r="N98" s="4" t="str" cm="1">
        <f t="array" ref="N98">_xll.SNL.Clients.Office.Excel.Functions.SPG(M98, "SP_TOTAL_REV", "CY2022")</f>
        <v>#PEND</v>
      </c>
      <c r="O98" s="4" t="str">
        <f>_xll.SNL.Clients.Office.Excel.Functions.SPG(M98,"IQ_AVG_DILUT_SHARES_OUT","CY2022")</f>
        <v>#PEND</v>
      </c>
      <c r="P98" s="5" t="str">
        <f>_xll.SNL.Clients.Office.Excel.Functions.SPG(M98, "IQ_DILUT_EPS_NORM", "CY2022")</f>
        <v>#PEND</v>
      </c>
      <c r="Q98" t="e">
        <f t="shared" si="10"/>
        <v>#VALUE!</v>
      </c>
      <c r="R98" t="e">
        <f t="shared" si="11"/>
        <v>#VALUE!</v>
      </c>
    </row>
    <row r="99" spans="1:18">
      <c r="A99" t="s">
        <v>611</v>
      </c>
      <c r="B99" s="4" t="str" cm="1">
        <f t="array" ref="B99">_xll.SNL.Clients.Office.Excel.Functions.SPG(A99, "SP_TOTAL_REV", "CY2023")</f>
        <v>#PEND</v>
      </c>
      <c r="C99" s="4" t="str">
        <f>_xll.SNL.Clients.Office.Excel.Functions.SPG(A99,"IQ_AVG_DILUT_SHARES_OUT","CY2023")</f>
        <v>#PEND</v>
      </c>
      <c r="D99" s="5" t="str">
        <f>_xll.SNL.Clients.Office.Excel.Functions.SPG(A99, "IQ_DILUT_EPS_NORM", "CY2023")</f>
        <v>#PEND</v>
      </c>
      <c r="E99" t="e">
        <f t="shared" si="6"/>
        <v>#VALUE!</v>
      </c>
      <c r="F99" t="e">
        <f t="shared" si="7"/>
        <v>#VALUE!</v>
      </c>
      <c r="G99" t="s">
        <v>611</v>
      </c>
      <c r="H99" s="4" t="str" cm="1">
        <f t="array" ref="H99">_xll.SNL.Clients.Office.Excel.Functions.SPG(G99, "SP_TOTAL_REV", "CY2022")</f>
        <v>#PEND</v>
      </c>
      <c r="I99" s="4" t="str">
        <f>_xll.SNL.Clients.Office.Excel.Functions.SPG(G99,"IQ_AVG_DILUT_SHARES_OUT","CY2022")</f>
        <v>#PEND</v>
      </c>
      <c r="J99" s="5" t="str">
        <f>_xll.SNL.Clients.Office.Excel.Functions.SPG(G99, "IQ_DILUT_EPS_NORM", "CY2022")</f>
        <v>#PEND</v>
      </c>
      <c r="K99" t="e">
        <f t="shared" si="8"/>
        <v>#VALUE!</v>
      </c>
      <c r="L99" t="e">
        <f t="shared" si="9"/>
        <v>#VALUE!</v>
      </c>
      <c r="M99" t="s">
        <v>615</v>
      </c>
      <c r="N99" s="4" t="str" cm="1">
        <f t="array" ref="N99">_xll.SNL.Clients.Office.Excel.Functions.SPG(M99, "SP_TOTAL_REV", "CY2022")</f>
        <v>#PEND</v>
      </c>
      <c r="O99" s="4" t="str">
        <f>_xll.SNL.Clients.Office.Excel.Functions.SPG(M99,"IQ_AVG_DILUT_SHARES_OUT","CY2022")</f>
        <v>#PEND</v>
      </c>
      <c r="P99" s="5" t="str">
        <f>_xll.SNL.Clients.Office.Excel.Functions.SPG(M99, "IQ_DILUT_EPS_NORM", "CY2022")</f>
        <v>#PEND</v>
      </c>
      <c r="Q99" t="e">
        <f t="shared" si="10"/>
        <v>#VALUE!</v>
      </c>
      <c r="R99" t="e">
        <f t="shared" si="11"/>
        <v>#VALUE!</v>
      </c>
    </row>
    <row r="100" spans="1:18">
      <c r="A100" t="s">
        <v>612</v>
      </c>
      <c r="B100" s="4" t="str" cm="1">
        <f t="array" ref="B100">_xll.SNL.Clients.Office.Excel.Functions.SPG(A100, "SP_TOTAL_REV", "CY2023")</f>
        <v>#PEND</v>
      </c>
      <c r="C100" s="4" t="str">
        <f>_xll.SNL.Clients.Office.Excel.Functions.SPG(A100,"IQ_AVG_DILUT_SHARES_OUT","CY2023")</f>
        <v>#PEND</v>
      </c>
      <c r="D100" s="5" t="str">
        <f>_xll.SNL.Clients.Office.Excel.Functions.SPG(A100, "IQ_DILUT_EPS_NORM", "CY2023")</f>
        <v>#PEND</v>
      </c>
      <c r="E100" t="e">
        <f t="shared" si="6"/>
        <v>#VALUE!</v>
      </c>
      <c r="F100" t="e">
        <f t="shared" si="7"/>
        <v>#VALUE!</v>
      </c>
      <c r="G100" t="s">
        <v>612</v>
      </c>
      <c r="H100" s="4" t="str" cm="1">
        <f t="array" ref="H100">_xll.SNL.Clients.Office.Excel.Functions.SPG(G100, "SP_TOTAL_REV", "CY2022")</f>
        <v>#PEND</v>
      </c>
      <c r="I100" s="4" t="str">
        <f>_xll.SNL.Clients.Office.Excel.Functions.SPG(G100,"IQ_AVG_DILUT_SHARES_OUT","CY2022")</f>
        <v>#PEND</v>
      </c>
      <c r="J100" s="5" t="str">
        <f>_xll.SNL.Clients.Office.Excel.Functions.SPG(G100, "IQ_DILUT_EPS_NORM", "CY2022")</f>
        <v>#PEND</v>
      </c>
      <c r="K100" t="e">
        <f t="shared" si="8"/>
        <v>#VALUE!</v>
      </c>
      <c r="L100" t="e">
        <f t="shared" si="9"/>
        <v>#VALUE!</v>
      </c>
      <c r="M100" t="s">
        <v>616</v>
      </c>
      <c r="N100" s="4" t="str" cm="1">
        <f t="array" ref="N100">_xll.SNL.Clients.Office.Excel.Functions.SPG(M100, "SP_TOTAL_REV", "CY2022")</f>
        <v>#PEND</v>
      </c>
      <c r="O100" s="4" t="str">
        <f>_xll.SNL.Clients.Office.Excel.Functions.SPG(M100,"IQ_AVG_DILUT_SHARES_OUT","CY2022")</f>
        <v>#PEND</v>
      </c>
      <c r="P100" s="5" t="str">
        <f>_xll.SNL.Clients.Office.Excel.Functions.SPG(M100, "IQ_DILUT_EPS_NORM", "CY2022")</f>
        <v>#PEND</v>
      </c>
      <c r="Q100" t="e">
        <f t="shared" si="10"/>
        <v>#VALUE!</v>
      </c>
      <c r="R100" t="e">
        <f t="shared" si="11"/>
        <v>#VALUE!</v>
      </c>
    </row>
    <row r="101" spans="1:18">
      <c r="A101" t="s">
        <v>613</v>
      </c>
      <c r="B101" s="4" t="str" cm="1">
        <f t="array" ref="B101">_xll.SNL.Clients.Office.Excel.Functions.SPG(A101, "SP_TOTAL_REV", "CY2023")</f>
        <v>#PEND</v>
      </c>
      <c r="C101" s="4" t="str">
        <f>_xll.SNL.Clients.Office.Excel.Functions.SPG(A101,"IQ_AVG_DILUT_SHARES_OUT","CY2023")</f>
        <v>#PEND</v>
      </c>
      <c r="D101" s="5" t="str">
        <f>_xll.SNL.Clients.Office.Excel.Functions.SPG(A101, "IQ_DILUT_EPS_NORM", "CY2023")</f>
        <v>#PEND</v>
      </c>
      <c r="E101" t="e">
        <f t="shared" si="6"/>
        <v>#VALUE!</v>
      </c>
      <c r="F101" t="e">
        <f t="shared" si="7"/>
        <v>#VALUE!</v>
      </c>
      <c r="G101" t="s">
        <v>613</v>
      </c>
      <c r="H101" s="4" t="str" cm="1">
        <f t="array" ref="H101">_xll.SNL.Clients.Office.Excel.Functions.SPG(G101, "SP_TOTAL_REV", "CY2022")</f>
        <v>#PEND</v>
      </c>
      <c r="I101" s="4" t="str">
        <f>_xll.SNL.Clients.Office.Excel.Functions.SPG(G101,"IQ_AVG_DILUT_SHARES_OUT","CY2022")</f>
        <v>#PEND</v>
      </c>
      <c r="J101" s="5" t="str">
        <f>_xll.SNL.Clients.Office.Excel.Functions.SPG(G101, "IQ_DILUT_EPS_NORM", "CY2022")</f>
        <v>#PEND</v>
      </c>
      <c r="K101" t="e">
        <f t="shared" si="8"/>
        <v>#VALUE!</v>
      </c>
      <c r="L101" t="e">
        <f t="shared" si="9"/>
        <v>#VALUE!</v>
      </c>
      <c r="M101" t="s">
        <v>617</v>
      </c>
      <c r="N101" s="4" t="str" cm="1">
        <f t="array" ref="N101">_xll.SNL.Clients.Office.Excel.Functions.SPG(M101, "SP_TOTAL_REV", "CY2022")</f>
        <v>#PEND</v>
      </c>
      <c r="O101" s="4" t="str">
        <f>_xll.SNL.Clients.Office.Excel.Functions.SPG(M101,"IQ_AVG_DILUT_SHARES_OUT","CY2022")</f>
        <v>#PEND</v>
      </c>
      <c r="P101" s="5" t="str">
        <f>_xll.SNL.Clients.Office.Excel.Functions.SPG(M101, "IQ_DILUT_EPS_NORM", "CY2022")</f>
        <v>#PEND</v>
      </c>
      <c r="Q101" t="e">
        <f t="shared" si="10"/>
        <v>#VALUE!</v>
      </c>
      <c r="R101" t="e">
        <f t="shared" si="11"/>
        <v>#VALUE!</v>
      </c>
    </row>
    <row r="102" spans="1:18">
      <c r="A102" t="s">
        <v>614</v>
      </c>
      <c r="B102" s="4" t="str" cm="1">
        <f t="array" ref="B102">_xll.SNL.Clients.Office.Excel.Functions.SPG(A102, "SP_TOTAL_REV", "CY2023")</f>
        <v>#PEND</v>
      </c>
      <c r="C102" s="4" t="str">
        <f>_xll.SNL.Clients.Office.Excel.Functions.SPG(A102,"IQ_AVG_DILUT_SHARES_OUT","CY2023")</f>
        <v>#PEND</v>
      </c>
      <c r="D102" s="5" t="str">
        <f>_xll.SNL.Clients.Office.Excel.Functions.SPG(A102, "IQ_DILUT_EPS_NORM", "CY2023")</f>
        <v>#PEND</v>
      </c>
      <c r="E102" t="e">
        <f t="shared" si="6"/>
        <v>#VALUE!</v>
      </c>
      <c r="F102" t="e">
        <f t="shared" si="7"/>
        <v>#VALUE!</v>
      </c>
      <c r="G102" t="s">
        <v>614</v>
      </c>
      <c r="H102" s="4" t="str" cm="1">
        <f t="array" ref="H102">_xll.SNL.Clients.Office.Excel.Functions.SPG(G102, "SP_TOTAL_REV", "CY2022")</f>
        <v>#PEND</v>
      </c>
      <c r="I102" s="4" t="str">
        <f>_xll.SNL.Clients.Office.Excel.Functions.SPG(G102,"IQ_AVG_DILUT_SHARES_OUT","CY2022")</f>
        <v>#PEND</v>
      </c>
      <c r="J102" s="5" t="str">
        <f>_xll.SNL.Clients.Office.Excel.Functions.SPG(G102, "IQ_DILUT_EPS_NORM", "CY2022")</f>
        <v>#PEND</v>
      </c>
      <c r="K102" t="e">
        <f t="shared" si="8"/>
        <v>#VALUE!</v>
      </c>
      <c r="L102" t="e">
        <f t="shared" si="9"/>
        <v>#VALUE!</v>
      </c>
      <c r="M102" t="s">
        <v>618</v>
      </c>
      <c r="N102" s="4" t="str" cm="1">
        <f t="array" ref="N102">_xll.SNL.Clients.Office.Excel.Functions.SPG(M102, "SP_TOTAL_REV", "CY2022")</f>
        <v>#PEND</v>
      </c>
      <c r="O102" s="4" t="str">
        <f>_xll.SNL.Clients.Office.Excel.Functions.SPG(M102,"IQ_AVG_DILUT_SHARES_OUT","CY2022")</f>
        <v>#PEND</v>
      </c>
      <c r="P102" s="5" t="str">
        <f>_xll.SNL.Clients.Office.Excel.Functions.SPG(M102, "IQ_DILUT_EPS_NORM", "CY2022")</f>
        <v>#PEND</v>
      </c>
      <c r="Q102" t="e">
        <f t="shared" si="10"/>
        <v>#VALUE!</v>
      </c>
      <c r="R102" t="e">
        <f t="shared" si="11"/>
        <v>#VALUE!</v>
      </c>
    </row>
    <row r="103" spans="1:18">
      <c r="A103" t="s">
        <v>615</v>
      </c>
      <c r="B103" s="4" t="str" cm="1">
        <f t="array" ref="B103">_xll.SNL.Clients.Office.Excel.Functions.SPG(A103, "SP_TOTAL_REV", "CY2023")</f>
        <v>#PEND</v>
      </c>
      <c r="C103" s="4" t="str">
        <f>_xll.SNL.Clients.Office.Excel.Functions.SPG(A103,"IQ_AVG_DILUT_SHARES_OUT","CY2023")</f>
        <v>#PEND</v>
      </c>
      <c r="D103" s="5" t="str">
        <f>_xll.SNL.Clients.Office.Excel.Functions.SPG(A103, "IQ_DILUT_EPS_NORM", "CY2023")</f>
        <v>#PEND</v>
      </c>
      <c r="E103" t="e">
        <f t="shared" si="6"/>
        <v>#VALUE!</v>
      </c>
      <c r="F103" t="e">
        <f t="shared" si="7"/>
        <v>#VALUE!</v>
      </c>
      <c r="G103" t="s">
        <v>615</v>
      </c>
      <c r="H103" s="4" t="str" cm="1">
        <f t="array" ref="H103">_xll.SNL.Clients.Office.Excel.Functions.SPG(G103, "SP_TOTAL_REV", "CY2022")</f>
        <v>#PEND</v>
      </c>
      <c r="I103" s="4" t="str">
        <f>_xll.SNL.Clients.Office.Excel.Functions.SPG(G103,"IQ_AVG_DILUT_SHARES_OUT","CY2022")</f>
        <v>#PEND</v>
      </c>
      <c r="J103" s="5" t="str">
        <f>_xll.SNL.Clients.Office.Excel.Functions.SPG(G103, "IQ_DILUT_EPS_NORM", "CY2022")</f>
        <v>#PEND</v>
      </c>
      <c r="K103" t="e">
        <f t="shared" si="8"/>
        <v>#VALUE!</v>
      </c>
      <c r="L103" t="e">
        <f t="shared" si="9"/>
        <v>#VALUE!</v>
      </c>
      <c r="M103" t="s">
        <v>619</v>
      </c>
      <c r="N103" s="4" t="str" cm="1">
        <f t="array" ref="N103">_xll.SNL.Clients.Office.Excel.Functions.SPG(M103, "SP_TOTAL_REV", "CY2022")</f>
        <v>#PEND</v>
      </c>
      <c r="O103" s="4" t="str">
        <f>_xll.SNL.Clients.Office.Excel.Functions.SPG(M103,"IQ_AVG_DILUT_SHARES_OUT","CY2022")</f>
        <v>#PEND</v>
      </c>
      <c r="P103" s="5" t="str">
        <f>_xll.SNL.Clients.Office.Excel.Functions.SPG(M103, "IQ_DILUT_EPS_NORM", "CY2022")</f>
        <v>#PEND</v>
      </c>
      <c r="Q103" t="e">
        <f t="shared" si="10"/>
        <v>#VALUE!</v>
      </c>
      <c r="R103" t="e">
        <f t="shared" si="11"/>
        <v>#VALUE!</v>
      </c>
    </row>
    <row r="104" spans="1:18">
      <c r="A104" t="s">
        <v>616</v>
      </c>
      <c r="B104" s="4" t="str" cm="1">
        <f t="array" ref="B104">_xll.SNL.Clients.Office.Excel.Functions.SPG(A104, "SP_TOTAL_REV", "CY2023")</f>
        <v>#PEND</v>
      </c>
      <c r="C104" s="4" t="str">
        <f>_xll.SNL.Clients.Office.Excel.Functions.SPG(A104,"IQ_AVG_DILUT_SHARES_OUT","CY2023")</f>
        <v>#PEND</v>
      </c>
      <c r="D104" s="5" t="str">
        <f>_xll.SNL.Clients.Office.Excel.Functions.SPG(A104, "IQ_DILUT_EPS_NORM", "CY2023")</f>
        <v>#PEND</v>
      </c>
      <c r="E104" t="e">
        <f t="shared" si="6"/>
        <v>#VALUE!</v>
      </c>
      <c r="F104" t="e">
        <f t="shared" si="7"/>
        <v>#VALUE!</v>
      </c>
      <c r="G104" t="s">
        <v>616</v>
      </c>
      <c r="H104" s="4" t="str" cm="1">
        <f t="array" ref="H104">_xll.SNL.Clients.Office.Excel.Functions.SPG(G104, "SP_TOTAL_REV", "CY2022")</f>
        <v>#PEND</v>
      </c>
      <c r="I104" s="4" t="str">
        <f>_xll.SNL.Clients.Office.Excel.Functions.SPG(G104,"IQ_AVG_DILUT_SHARES_OUT","CY2022")</f>
        <v>#PEND</v>
      </c>
      <c r="J104" s="5" t="str">
        <f>_xll.SNL.Clients.Office.Excel.Functions.SPG(G104, "IQ_DILUT_EPS_NORM", "CY2022")</f>
        <v>#PEND</v>
      </c>
      <c r="K104" t="e">
        <f t="shared" si="8"/>
        <v>#VALUE!</v>
      </c>
      <c r="L104" t="e">
        <f t="shared" si="9"/>
        <v>#VALUE!</v>
      </c>
      <c r="M104" t="s">
        <v>620</v>
      </c>
      <c r="N104" s="4" t="str" cm="1">
        <f t="array" ref="N104">_xll.SNL.Clients.Office.Excel.Functions.SPG(M104, "SP_TOTAL_REV", "CY2022")</f>
        <v>#PEND</v>
      </c>
      <c r="O104" s="4" t="str">
        <f>_xll.SNL.Clients.Office.Excel.Functions.SPG(M104,"IQ_AVG_DILUT_SHARES_OUT","CY2022")</f>
        <v>#PEND</v>
      </c>
      <c r="P104" s="5" t="str">
        <f>_xll.SNL.Clients.Office.Excel.Functions.SPG(M104, "IQ_DILUT_EPS_NORM", "CY2022")</f>
        <v>#PEND</v>
      </c>
      <c r="Q104" t="e">
        <f t="shared" si="10"/>
        <v>#VALUE!</v>
      </c>
      <c r="R104" t="e">
        <f t="shared" si="11"/>
        <v>#VALUE!</v>
      </c>
    </row>
    <row r="105" spans="1:18">
      <c r="A105" t="s">
        <v>617</v>
      </c>
      <c r="B105" s="4" t="str" cm="1">
        <f t="array" ref="B105">_xll.SNL.Clients.Office.Excel.Functions.SPG(A105, "SP_TOTAL_REV", "CY2023")</f>
        <v>#PEND</v>
      </c>
      <c r="C105" s="4" t="str">
        <f>_xll.SNL.Clients.Office.Excel.Functions.SPG(A105,"IQ_AVG_DILUT_SHARES_OUT","CY2023")</f>
        <v>#PEND</v>
      </c>
      <c r="D105" s="5" t="str">
        <f>_xll.SNL.Clients.Office.Excel.Functions.SPG(A105, "IQ_DILUT_EPS_NORM", "CY2023")</f>
        <v>#PEND</v>
      </c>
      <c r="E105" t="e">
        <f t="shared" si="6"/>
        <v>#VALUE!</v>
      </c>
      <c r="F105" t="e">
        <f t="shared" si="7"/>
        <v>#VALUE!</v>
      </c>
      <c r="G105" t="s">
        <v>617</v>
      </c>
      <c r="H105" s="4" t="str" cm="1">
        <f t="array" ref="H105">_xll.SNL.Clients.Office.Excel.Functions.SPG(G105, "SP_TOTAL_REV", "CY2022")</f>
        <v>#PEND</v>
      </c>
      <c r="I105" s="4" t="str">
        <f>_xll.SNL.Clients.Office.Excel.Functions.SPG(G105,"IQ_AVG_DILUT_SHARES_OUT","CY2022")</f>
        <v>#PEND</v>
      </c>
      <c r="J105" s="5" t="str">
        <f>_xll.SNL.Clients.Office.Excel.Functions.SPG(G105, "IQ_DILUT_EPS_NORM", "CY2022")</f>
        <v>#PEND</v>
      </c>
      <c r="K105" t="e">
        <f t="shared" si="8"/>
        <v>#VALUE!</v>
      </c>
      <c r="L105" t="e">
        <f t="shared" si="9"/>
        <v>#VALUE!</v>
      </c>
      <c r="M105" t="s">
        <v>621</v>
      </c>
      <c r="N105" s="4" t="str" cm="1">
        <f t="array" ref="N105">_xll.SNL.Clients.Office.Excel.Functions.SPG(M105, "SP_TOTAL_REV", "CY2022")</f>
        <v>#PEND</v>
      </c>
      <c r="O105" s="4" t="str">
        <f>_xll.SNL.Clients.Office.Excel.Functions.SPG(M105,"IQ_AVG_DILUT_SHARES_OUT","CY2022")</f>
        <v>#PEND</v>
      </c>
      <c r="P105" s="5" t="str">
        <f>_xll.SNL.Clients.Office.Excel.Functions.SPG(M105, "IQ_DILUT_EPS_NORM", "CY2022")</f>
        <v>#PEND</v>
      </c>
      <c r="Q105" t="e">
        <f t="shared" si="10"/>
        <v>#VALUE!</v>
      </c>
      <c r="R105" t="e">
        <f t="shared" si="11"/>
        <v>#VALUE!</v>
      </c>
    </row>
    <row r="106" spans="1:18">
      <c r="A106" t="s">
        <v>618</v>
      </c>
      <c r="B106" s="4" t="str" cm="1">
        <f t="array" ref="B106">_xll.SNL.Clients.Office.Excel.Functions.SPG(A106, "SP_TOTAL_REV", "CY2023")</f>
        <v>#PEND</v>
      </c>
      <c r="C106" s="4" t="str">
        <f>_xll.SNL.Clients.Office.Excel.Functions.SPG(A106,"IQ_AVG_DILUT_SHARES_OUT","CY2023")</f>
        <v>#PEND</v>
      </c>
      <c r="D106" s="5" t="str">
        <f>_xll.SNL.Clients.Office.Excel.Functions.SPG(A106, "IQ_DILUT_EPS_NORM", "CY2023")</f>
        <v>#PEND</v>
      </c>
      <c r="E106" t="e">
        <f t="shared" si="6"/>
        <v>#VALUE!</v>
      </c>
      <c r="F106" t="e">
        <f t="shared" si="7"/>
        <v>#VALUE!</v>
      </c>
      <c r="G106" t="s">
        <v>618</v>
      </c>
      <c r="H106" s="4" t="str" cm="1">
        <f t="array" ref="H106">_xll.SNL.Clients.Office.Excel.Functions.SPG(G106, "SP_TOTAL_REV", "CY2022")</f>
        <v>#PEND</v>
      </c>
      <c r="I106" s="4" t="str">
        <f>_xll.SNL.Clients.Office.Excel.Functions.SPG(G106,"IQ_AVG_DILUT_SHARES_OUT","CY2022")</f>
        <v>#PEND</v>
      </c>
      <c r="J106" s="5" t="str">
        <f>_xll.SNL.Clients.Office.Excel.Functions.SPG(G106, "IQ_DILUT_EPS_NORM", "CY2022")</f>
        <v>#PEND</v>
      </c>
      <c r="K106" t="e">
        <f t="shared" si="8"/>
        <v>#VALUE!</v>
      </c>
      <c r="L106" t="e">
        <f t="shared" si="9"/>
        <v>#VALUE!</v>
      </c>
      <c r="M106" t="s">
        <v>622</v>
      </c>
      <c r="N106" s="4" t="str" cm="1">
        <f t="array" ref="N106">_xll.SNL.Clients.Office.Excel.Functions.SPG(M106, "SP_TOTAL_REV", "CY2022")</f>
        <v>#PEND</v>
      </c>
      <c r="O106" s="4" t="str">
        <f>_xll.SNL.Clients.Office.Excel.Functions.SPG(M106,"IQ_AVG_DILUT_SHARES_OUT","CY2022")</f>
        <v>#PEND</v>
      </c>
      <c r="P106" s="5" t="str">
        <f>_xll.SNL.Clients.Office.Excel.Functions.SPG(M106, "IQ_DILUT_EPS_NORM", "CY2022")</f>
        <v>#PEND</v>
      </c>
      <c r="Q106" t="e">
        <f t="shared" si="10"/>
        <v>#VALUE!</v>
      </c>
      <c r="R106" t="e">
        <f t="shared" si="11"/>
        <v>#VALUE!</v>
      </c>
    </row>
    <row r="107" spans="1:18">
      <c r="A107" t="s">
        <v>619</v>
      </c>
      <c r="B107" s="4" t="str" cm="1">
        <f t="array" ref="B107">_xll.SNL.Clients.Office.Excel.Functions.SPG(A107, "SP_TOTAL_REV", "CY2023")</f>
        <v>#PEND</v>
      </c>
      <c r="C107" s="4" t="str">
        <f>_xll.SNL.Clients.Office.Excel.Functions.SPG(A107,"IQ_AVG_DILUT_SHARES_OUT","CY2023")</f>
        <v>#PEND</v>
      </c>
      <c r="D107" s="5" t="str">
        <f>_xll.SNL.Clients.Office.Excel.Functions.SPG(A107, "IQ_DILUT_EPS_NORM", "CY2023")</f>
        <v>#PEND</v>
      </c>
      <c r="E107" t="e">
        <f t="shared" si="6"/>
        <v>#VALUE!</v>
      </c>
      <c r="F107" t="e">
        <f t="shared" si="7"/>
        <v>#VALUE!</v>
      </c>
      <c r="G107" t="s">
        <v>619</v>
      </c>
      <c r="H107" s="4" t="str" cm="1">
        <f t="array" ref="H107">_xll.SNL.Clients.Office.Excel.Functions.SPG(G107, "SP_TOTAL_REV", "CY2022")</f>
        <v>#PEND</v>
      </c>
      <c r="I107" s="4" t="str">
        <f>_xll.SNL.Clients.Office.Excel.Functions.SPG(G107,"IQ_AVG_DILUT_SHARES_OUT","CY2022")</f>
        <v>#PEND</v>
      </c>
      <c r="J107" s="5" t="str">
        <f>_xll.SNL.Clients.Office.Excel.Functions.SPG(G107, "IQ_DILUT_EPS_NORM", "CY2022")</f>
        <v>#PEND</v>
      </c>
      <c r="K107" t="e">
        <f t="shared" si="8"/>
        <v>#VALUE!</v>
      </c>
      <c r="L107" t="e">
        <f t="shared" si="9"/>
        <v>#VALUE!</v>
      </c>
      <c r="M107" t="s">
        <v>623</v>
      </c>
      <c r="N107" s="4" t="str" cm="1">
        <f t="array" ref="N107">_xll.SNL.Clients.Office.Excel.Functions.SPG(M107, "SP_TOTAL_REV", "CY2022")</f>
        <v>#PEND</v>
      </c>
      <c r="O107" s="4" t="str">
        <f>_xll.SNL.Clients.Office.Excel.Functions.SPG(M107,"IQ_AVG_DILUT_SHARES_OUT","CY2022")</f>
        <v>#PEND</v>
      </c>
      <c r="P107" s="5" t="str">
        <f>_xll.SNL.Clients.Office.Excel.Functions.SPG(M107, "IQ_DILUT_EPS_NORM", "CY2022")</f>
        <v>#PEND</v>
      </c>
      <c r="Q107" t="e">
        <f t="shared" si="10"/>
        <v>#VALUE!</v>
      </c>
      <c r="R107" t="e">
        <f t="shared" si="11"/>
        <v>#VALUE!</v>
      </c>
    </row>
    <row r="108" spans="1:18">
      <c r="A108" t="s">
        <v>620</v>
      </c>
      <c r="B108" s="4" t="str" cm="1">
        <f t="array" ref="B108">_xll.SNL.Clients.Office.Excel.Functions.SPG(A108, "SP_TOTAL_REV", "CY2023")</f>
        <v>#PEND</v>
      </c>
      <c r="C108" s="4" t="str">
        <f>_xll.SNL.Clients.Office.Excel.Functions.SPG(A108,"IQ_AVG_DILUT_SHARES_OUT","CY2023")</f>
        <v>#PEND</v>
      </c>
      <c r="D108" s="5" t="str">
        <f>_xll.SNL.Clients.Office.Excel.Functions.SPG(A108, "IQ_DILUT_EPS_NORM", "CY2023")</f>
        <v>#PEND</v>
      </c>
      <c r="E108" t="e">
        <f t="shared" si="6"/>
        <v>#VALUE!</v>
      </c>
      <c r="F108" t="e">
        <f t="shared" si="7"/>
        <v>#VALUE!</v>
      </c>
      <c r="G108" t="s">
        <v>620</v>
      </c>
      <c r="H108" s="4" t="str" cm="1">
        <f t="array" ref="H108">_xll.SNL.Clients.Office.Excel.Functions.SPG(G108, "SP_TOTAL_REV", "CY2022")</f>
        <v>#PEND</v>
      </c>
      <c r="I108" s="4" t="str">
        <f>_xll.SNL.Clients.Office.Excel.Functions.SPG(G108,"IQ_AVG_DILUT_SHARES_OUT","CY2022")</f>
        <v>#PEND</v>
      </c>
      <c r="J108" s="5" t="str">
        <f>_xll.SNL.Clients.Office.Excel.Functions.SPG(G108, "IQ_DILUT_EPS_NORM", "CY2022")</f>
        <v>#PEND</v>
      </c>
      <c r="K108" t="e">
        <f t="shared" si="8"/>
        <v>#VALUE!</v>
      </c>
      <c r="L108" t="e">
        <f t="shared" si="9"/>
        <v>#VALUE!</v>
      </c>
      <c r="M108" t="s">
        <v>624</v>
      </c>
      <c r="N108" s="4" t="str" cm="1">
        <f t="array" ref="N108">_xll.SNL.Clients.Office.Excel.Functions.SPG(M108, "SP_TOTAL_REV", "CY2022")</f>
        <v>#PEND</v>
      </c>
      <c r="O108" s="4" t="str">
        <f>_xll.SNL.Clients.Office.Excel.Functions.SPG(M108,"IQ_AVG_DILUT_SHARES_OUT","CY2022")</f>
        <v>#PEND</v>
      </c>
      <c r="P108" s="5" t="str">
        <f>_xll.SNL.Clients.Office.Excel.Functions.SPG(M108, "IQ_DILUT_EPS_NORM", "CY2022")</f>
        <v>#PEND</v>
      </c>
      <c r="Q108" t="e">
        <f t="shared" si="10"/>
        <v>#VALUE!</v>
      </c>
      <c r="R108" t="e">
        <f t="shared" si="11"/>
        <v>#VALUE!</v>
      </c>
    </row>
    <row r="109" spans="1:18">
      <c r="A109" t="s">
        <v>621</v>
      </c>
      <c r="B109" s="4" t="str" cm="1">
        <f t="array" ref="B109">_xll.SNL.Clients.Office.Excel.Functions.SPG(A109, "SP_TOTAL_REV", "CY2023")</f>
        <v>#PEND</v>
      </c>
      <c r="C109" s="4" t="str">
        <f>_xll.SNL.Clients.Office.Excel.Functions.SPG(A109,"IQ_AVG_DILUT_SHARES_OUT","CY2023")</f>
        <v>#PEND</v>
      </c>
      <c r="D109" s="5" t="str">
        <f>_xll.SNL.Clients.Office.Excel.Functions.SPG(A109, "IQ_DILUT_EPS_NORM", "CY2023")</f>
        <v>#PEND</v>
      </c>
      <c r="E109" t="e">
        <f t="shared" si="6"/>
        <v>#VALUE!</v>
      </c>
      <c r="F109" t="e">
        <f t="shared" si="7"/>
        <v>#VALUE!</v>
      </c>
      <c r="G109" t="s">
        <v>621</v>
      </c>
      <c r="H109" s="4" t="str" cm="1">
        <f t="array" ref="H109">_xll.SNL.Clients.Office.Excel.Functions.SPG(G109, "SP_TOTAL_REV", "CY2022")</f>
        <v>#PEND</v>
      </c>
      <c r="I109" s="4" t="str">
        <f>_xll.SNL.Clients.Office.Excel.Functions.SPG(G109,"IQ_AVG_DILUT_SHARES_OUT","CY2022")</f>
        <v>#PEND</v>
      </c>
      <c r="J109" s="5" t="str">
        <f>_xll.SNL.Clients.Office.Excel.Functions.SPG(G109, "IQ_DILUT_EPS_NORM", "CY2022")</f>
        <v>#PEND</v>
      </c>
      <c r="K109" t="e">
        <f t="shared" si="8"/>
        <v>#VALUE!</v>
      </c>
      <c r="L109" t="e">
        <f t="shared" si="9"/>
        <v>#VALUE!</v>
      </c>
      <c r="M109" t="s">
        <v>625</v>
      </c>
      <c r="N109" s="4" t="str" cm="1">
        <f t="array" ref="N109">_xll.SNL.Clients.Office.Excel.Functions.SPG(M109, "SP_TOTAL_REV", "CY2022")</f>
        <v>#PEND</v>
      </c>
      <c r="O109" s="4" t="str">
        <f>_xll.SNL.Clients.Office.Excel.Functions.SPG(M109,"IQ_AVG_DILUT_SHARES_OUT","CY2022")</f>
        <v>#PEND</v>
      </c>
      <c r="P109" s="5" t="str">
        <f>_xll.SNL.Clients.Office.Excel.Functions.SPG(M109, "IQ_DILUT_EPS_NORM", "CY2022")</f>
        <v>#PEND</v>
      </c>
      <c r="Q109" t="e">
        <f t="shared" si="10"/>
        <v>#VALUE!</v>
      </c>
      <c r="R109" t="e">
        <f t="shared" si="11"/>
        <v>#VALUE!</v>
      </c>
    </row>
    <row r="110" spans="1:18">
      <c r="A110" t="s">
        <v>622</v>
      </c>
      <c r="B110" s="4" t="str" cm="1">
        <f t="array" ref="B110">_xll.SNL.Clients.Office.Excel.Functions.SPG(A110, "SP_TOTAL_REV", "CY2023")</f>
        <v>#PEND</v>
      </c>
      <c r="C110" s="4" t="str">
        <f>_xll.SNL.Clients.Office.Excel.Functions.SPG(A110,"IQ_AVG_DILUT_SHARES_OUT","CY2023")</f>
        <v>#PEND</v>
      </c>
      <c r="D110" s="5" t="str">
        <f>_xll.SNL.Clients.Office.Excel.Functions.SPG(A110, "IQ_DILUT_EPS_NORM", "CY2023")</f>
        <v>#PEND</v>
      </c>
      <c r="E110" t="e">
        <f t="shared" si="6"/>
        <v>#VALUE!</v>
      </c>
      <c r="F110" t="e">
        <f t="shared" si="7"/>
        <v>#VALUE!</v>
      </c>
      <c r="G110" t="s">
        <v>622</v>
      </c>
      <c r="H110" s="4" t="str" cm="1">
        <f t="array" ref="H110">_xll.SNL.Clients.Office.Excel.Functions.SPG(G110, "SP_TOTAL_REV", "CY2022")</f>
        <v>#PEND</v>
      </c>
      <c r="I110" s="4" t="str">
        <f>_xll.SNL.Clients.Office.Excel.Functions.SPG(G110,"IQ_AVG_DILUT_SHARES_OUT","CY2022")</f>
        <v>#PEND</v>
      </c>
      <c r="J110" s="5" t="str">
        <f>_xll.SNL.Clients.Office.Excel.Functions.SPG(G110, "IQ_DILUT_EPS_NORM", "CY2022")</f>
        <v>#PEND</v>
      </c>
      <c r="K110" t="e">
        <f t="shared" si="8"/>
        <v>#VALUE!</v>
      </c>
      <c r="L110" t="e">
        <f t="shared" si="9"/>
        <v>#VALUE!</v>
      </c>
      <c r="M110" t="s">
        <v>626</v>
      </c>
      <c r="N110" s="4" t="str" cm="1">
        <f t="array" ref="N110">_xll.SNL.Clients.Office.Excel.Functions.SPG(M110, "SP_TOTAL_REV", "CY2022")</f>
        <v>#PEND</v>
      </c>
      <c r="O110" s="4" t="str">
        <f>_xll.SNL.Clients.Office.Excel.Functions.SPG(M110,"IQ_AVG_DILUT_SHARES_OUT","CY2022")</f>
        <v>#PEND</v>
      </c>
      <c r="P110" s="5" t="str">
        <f>_xll.SNL.Clients.Office.Excel.Functions.SPG(M110, "IQ_DILUT_EPS_NORM", "CY2022")</f>
        <v>#PEND</v>
      </c>
      <c r="Q110" t="e">
        <f t="shared" si="10"/>
        <v>#VALUE!</v>
      </c>
      <c r="R110" t="e">
        <f t="shared" si="11"/>
        <v>#VALUE!</v>
      </c>
    </row>
    <row r="111" spans="1:18">
      <c r="A111" t="s">
        <v>623</v>
      </c>
      <c r="B111" s="4" t="str" cm="1">
        <f t="array" ref="B111">_xll.SNL.Clients.Office.Excel.Functions.SPG(A111, "SP_TOTAL_REV", "CY2023")</f>
        <v>#PEND</v>
      </c>
      <c r="C111" s="4" t="str">
        <f>_xll.SNL.Clients.Office.Excel.Functions.SPG(A111,"IQ_AVG_DILUT_SHARES_OUT","CY2023")</f>
        <v>#PEND</v>
      </c>
      <c r="D111" s="5" t="str">
        <f>_xll.SNL.Clients.Office.Excel.Functions.SPG(A111, "IQ_DILUT_EPS_NORM", "CY2023")</f>
        <v>#PEND</v>
      </c>
      <c r="E111" t="e">
        <f t="shared" si="6"/>
        <v>#VALUE!</v>
      </c>
      <c r="F111" t="e">
        <f t="shared" si="7"/>
        <v>#VALUE!</v>
      </c>
      <c r="G111" t="s">
        <v>623</v>
      </c>
      <c r="H111" s="4" t="str" cm="1">
        <f t="array" ref="H111">_xll.SNL.Clients.Office.Excel.Functions.SPG(G111, "SP_TOTAL_REV", "CY2022")</f>
        <v>#PEND</v>
      </c>
      <c r="I111" s="4" t="str">
        <f>_xll.SNL.Clients.Office.Excel.Functions.SPG(G111,"IQ_AVG_DILUT_SHARES_OUT","CY2022")</f>
        <v>#PEND</v>
      </c>
      <c r="J111" s="5" t="str">
        <f>_xll.SNL.Clients.Office.Excel.Functions.SPG(G111, "IQ_DILUT_EPS_NORM", "CY2022")</f>
        <v>#PEND</v>
      </c>
      <c r="K111" t="e">
        <f t="shared" si="8"/>
        <v>#VALUE!</v>
      </c>
      <c r="L111" t="e">
        <f t="shared" si="9"/>
        <v>#VALUE!</v>
      </c>
      <c r="M111" t="s">
        <v>627</v>
      </c>
      <c r="N111" s="4" t="str" cm="1">
        <f t="array" ref="N111">_xll.SNL.Clients.Office.Excel.Functions.SPG(M111, "SP_TOTAL_REV", "CY2022")</f>
        <v>#PEND</v>
      </c>
      <c r="O111" s="4" t="str">
        <f>_xll.SNL.Clients.Office.Excel.Functions.SPG(M111,"IQ_AVG_DILUT_SHARES_OUT","CY2022")</f>
        <v>#PEND</v>
      </c>
      <c r="P111" s="5" t="str">
        <f>_xll.SNL.Clients.Office.Excel.Functions.SPG(M111, "IQ_DILUT_EPS_NORM", "CY2022")</f>
        <v>#PEND</v>
      </c>
      <c r="Q111" t="e">
        <f t="shared" si="10"/>
        <v>#VALUE!</v>
      </c>
      <c r="R111" t="e">
        <f t="shared" si="11"/>
        <v>#VALUE!</v>
      </c>
    </row>
    <row r="112" spans="1:18">
      <c r="A112" t="s">
        <v>624</v>
      </c>
      <c r="B112" s="4" t="str" cm="1">
        <f t="array" ref="B112">_xll.SNL.Clients.Office.Excel.Functions.SPG(A112, "SP_TOTAL_REV", "CY2023")</f>
        <v>#PEND</v>
      </c>
      <c r="C112" s="4" t="str">
        <f>_xll.SNL.Clients.Office.Excel.Functions.SPG(A112,"IQ_AVG_DILUT_SHARES_OUT","CY2023")</f>
        <v>#PEND</v>
      </c>
      <c r="D112" s="5" t="str">
        <f>_xll.SNL.Clients.Office.Excel.Functions.SPG(A112, "IQ_DILUT_EPS_NORM", "CY2023")</f>
        <v>#PEND</v>
      </c>
      <c r="E112" t="e">
        <f t="shared" si="6"/>
        <v>#VALUE!</v>
      </c>
      <c r="F112" t="e">
        <f t="shared" si="7"/>
        <v>#VALUE!</v>
      </c>
      <c r="G112" t="s">
        <v>624</v>
      </c>
      <c r="H112" s="4" t="str" cm="1">
        <f t="array" ref="H112">_xll.SNL.Clients.Office.Excel.Functions.SPG(G112, "SP_TOTAL_REV", "CY2022")</f>
        <v>#PEND</v>
      </c>
      <c r="I112" s="4" t="str">
        <f>_xll.SNL.Clients.Office.Excel.Functions.SPG(G112,"IQ_AVG_DILUT_SHARES_OUT","CY2022")</f>
        <v>#PEND</v>
      </c>
      <c r="J112" s="5" t="str">
        <f>_xll.SNL.Clients.Office.Excel.Functions.SPG(G112, "IQ_DILUT_EPS_NORM", "CY2022")</f>
        <v>#PEND</v>
      </c>
      <c r="K112" t="e">
        <f t="shared" si="8"/>
        <v>#VALUE!</v>
      </c>
      <c r="L112" t="e">
        <f t="shared" si="9"/>
        <v>#VALUE!</v>
      </c>
      <c r="M112" t="s">
        <v>628</v>
      </c>
      <c r="N112" s="4" t="str" cm="1">
        <f t="array" ref="N112">_xll.SNL.Clients.Office.Excel.Functions.SPG(M112, "SP_TOTAL_REV", "CY2022")</f>
        <v>#PEND</v>
      </c>
      <c r="O112" s="4" t="str">
        <f>_xll.SNL.Clients.Office.Excel.Functions.SPG(M112,"IQ_AVG_DILUT_SHARES_OUT","CY2022")</f>
        <v>#PEND</v>
      </c>
      <c r="P112" s="5" t="str">
        <f>_xll.SNL.Clients.Office.Excel.Functions.SPG(M112, "IQ_DILUT_EPS_NORM", "CY2022")</f>
        <v>#PEND</v>
      </c>
      <c r="Q112" t="e">
        <f t="shared" si="10"/>
        <v>#VALUE!</v>
      </c>
      <c r="R112" t="e">
        <f t="shared" si="11"/>
        <v>#VALUE!</v>
      </c>
    </row>
    <row r="113" spans="1:18">
      <c r="A113" t="s">
        <v>625</v>
      </c>
      <c r="B113" s="4" t="str" cm="1">
        <f t="array" ref="B113">_xll.SNL.Clients.Office.Excel.Functions.SPG(A113, "SP_TOTAL_REV", "CY2023")</f>
        <v>#PEND</v>
      </c>
      <c r="C113" s="4" t="str">
        <f>_xll.SNL.Clients.Office.Excel.Functions.SPG(A113,"IQ_AVG_DILUT_SHARES_OUT","CY2023")</f>
        <v>#PEND</v>
      </c>
      <c r="D113" s="5" t="str">
        <f>_xll.SNL.Clients.Office.Excel.Functions.SPG(A113, "IQ_DILUT_EPS_NORM", "CY2023")</f>
        <v>#PEND</v>
      </c>
      <c r="E113" t="e">
        <f t="shared" si="6"/>
        <v>#VALUE!</v>
      </c>
      <c r="F113" t="e">
        <f t="shared" si="7"/>
        <v>#VALUE!</v>
      </c>
      <c r="G113" t="s">
        <v>625</v>
      </c>
      <c r="H113" s="4" t="str" cm="1">
        <f t="array" ref="H113">_xll.SNL.Clients.Office.Excel.Functions.SPG(G113, "SP_TOTAL_REV", "CY2022")</f>
        <v>#PEND</v>
      </c>
      <c r="I113" s="4" t="str">
        <f>_xll.SNL.Clients.Office.Excel.Functions.SPG(G113,"IQ_AVG_DILUT_SHARES_OUT","CY2022")</f>
        <v>#PEND</v>
      </c>
      <c r="J113" s="5" t="str">
        <f>_xll.SNL.Clients.Office.Excel.Functions.SPG(G113, "IQ_DILUT_EPS_NORM", "CY2022")</f>
        <v>#PEND</v>
      </c>
      <c r="K113" t="e">
        <f t="shared" si="8"/>
        <v>#VALUE!</v>
      </c>
      <c r="L113" t="e">
        <f t="shared" si="9"/>
        <v>#VALUE!</v>
      </c>
      <c r="M113" t="s">
        <v>629</v>
      </c>
      <c r="N113" s="4" t="str" cm="1">
        <f t="array" ref="N113">_xll.SNL.Clients.Office.Excel.Functions.SPG(M113, "SP_TOTAL_REV", "CY2022")</f>
        <v>#PEND</v>
      </c>
      <c r="O113" s="4" t="str">
        <f>_xll.SNL.Clients.Office.Excel.Functions.SPG(M113,"IQ_AVG_DILUT_SHARES_OUT","CY2022")</f>
        <v>#PEND</v>
      </c>
      <c r="P113" s="5" t="str">
        <f>_xll.SNL.Clients.Office.Excel.Functions.SPG(M113, "IQ_DILUT_EPS_NORM", "CY2022")</f>
        <v>#PEND</v>
      </c>
      <c r="Q113" t="e">
        <f t="shared" si="10"/>
        <v>#VALUE!</v>
      </c>
      <c r="R113" t="e">
        <f t="shared" si="11"/>
        <v>#VALUE!</v>
      </c>
    </row>
    <row r="114" spans="1:18">
      <c r="A114" t="s">
        <v>626</v>
      </c>
      <c r="B114" s="4" t="str" cm="1">
        <f t="array" ref="B114">_xll.SNL.Clients.Office.Excel.Functions.SPG(A114, "SP_TOTAL_REV", "CY2023")</f>
        <v>#PEND</v>
      </c>
      <c r="C114" s="4" t="str">
        <f>_xll.SNL.Clients.Office.Excel.Functions.SPG(A114,"IQ_AVG_DILUT_SHARES_OUT","CY2023")</f>
        <v>#PEND</v>
      </c>
      <c r="D114" s="5" t="str">
        <f>_xll.SNL.Clients.Office.Excel.Functions.SPG(A114, "IQ_DILUT_EPS_NORM", "CY2023")</f>
        <v>#PEND</v>
      </c>
      <c r="E114" t="e">
        <f t="shared" si="6"/>
        <v>#VALUE!</v>
      </c>
      <c r="F114" t="e">
        <f t="shared" si="7"/>
        <v>#VALUE!</v>
      </c>
      <c r="G114" t="s">
        <v>626</v>
      </c>
      <c r="H114" s="4" t="str" cm="1">
        <f t="array" ref="H114">_xll.SNL.Clients.Office.Excel.Functions.SPG(G114, "SP_TOTAL_REV", "CY2022")</f>
        <v>#PEND</v>
      </c>
      <c r="I114" s="4" t="str">
        <f>_xll.SNL.Clients.Office.Excel.Functions.SPG(G114,"IQ_AVG_DILUT_SHARES_OUT","CY2022")</f>
        <v>#PEND</v>
      </c>
      <c r="J114" s="5" t="str">
        <f>_xll.SNL.Clients.Office.Excel.Functions.SPG(G114, "IQ_DILUT_EPS_NORM", "CY2022")</f>
        <v>#PEND</v>
      </c>
      <c r="K114" t="e">
        <f t="shared" si="8"/>
        <v>#VALUE!</v>
      </c>
      <c r="L114" t="e">
        <f t="shared" si="9"/>
        <v>#VALUE!</v>
      </c>
      <c r="M114" t="s">
        <v>630</v>
      </c>
      <c r="N114" s="4" t="str" cm="1">
        <f t="array" ref="N114">_xll.SNL.Clients.Office.Excel.Functions.SPG(M114, "SP_TOTAL_REV", "CY2022")</f>
        <v>#PEND</v>
      </c>
      <c r="O114" s="4" t="str">
        <f>_xll.SNL.Clients.Office.Excel.Functions.SPG(M114,"IQ_AVG_DILUT_SHARES_OUT","CY2022")</f>
        <v>#PEND</v>
      </c>
      <c r="P114" s="5" t="str">
        <f>_xll.SNL.Clients.Office.Excel.Functions.SPG(M114, "IQ_DILUT_EPS_NORM", "CY2022")</f>
        <v>#PEND</v>
      </c>
      <c r="Q114" t="e">
        <f t="shared" si="10"/>
        <v>#VALUE!</v>
      </c>
      <c r="R114" t="e">
        <f t="shared" si="11"/>
        <v>#VALUE!</v>
      </c>
    </row>
    <row r="115" spans="1:18">
      <c r="A115" t="s">
        <v>627</v>
      </c>
      <c r="B115" s="4" t="str" cm="1">
        <f t="array" ref="B115">_xll.SNL.Clients.Office.Excel.Functions.SPG(A115, "SP_TOTAL_REV", "CY2023")</f>
        <v>#PEND</v>
      </c>
      <c r="C115" s="4" t="str">
        <f>_xll.SNL.Clients.Office.Excel.Functions.SPG(A115,"IQ_AVG_DILUT_SHARES_OUT","CY2023")</f>
        <v>#PEND</v>
      </c>
      <c r="D115" s="5" t="str">
        <f>_xll.SNL.Clients.Office.Excel.Functions.SPG(A115, "IQ_DILUT_EPS_NORM", "CY2023")</f>
        <v>#PEND</v>
      </c>
      <c r="E115" t="e">
        <f t="shared" si="6"/>
        <v>#VALUE!</v>
      </c>
      <c r="F115" t="e">
        <f t="shared" si="7"/>
        <v>#VALUE!</v>
      </c>
      <c r="G115" t="s">
        <v>627</v>
      </c>
      <c r="H115" s="4" t="str" cm="1">
        <f t="array" ref="H115">_xll.SNL.Clients.Office.Excel.Functions.SPG(G115, "SP_TOTAL_REV", "CY2022")</f>
        <v>#PEND</v>
      </c>
      <c r="I115" s="4" t="str">
        <f>_xll.SNL.Clients.Office.Excel.Functions.SPG(G115,"IQ_AVG_DILUT_SHARES_OUT","CY2022")</f>
        <v>#PEND</v>
      </c>
      <c r="J115" s="5" t="str">
        <f>_xll.SNL.Clients.Office.Excel.Functions.SPG(G115, "IQ_DILUT_EPS_NORM", "CY2022")</f>
        <v>#PEND</v>
      </c>
      <c r="K115" t="e">
        <f t="shared" si="8"/>
        <v>#VALUE!</v>
      </c>
      <c r="L115" t="e">
        <f t="shared" si="9"/>
        <v>#VALUE!</v>
      </c>
      <c r="M115" t="s">
        <v>631</v>
      </c>
      <c r="N115" s="4" t="str" cm="1">
        <f t="array" ref="N115">_xll.SNL.Clients.Office.Excel.Functions.SPG(M115, "SP_TOTAL_REV", "CY2022")</f>
        <v>#PEND</v>
      </c>
      <c r="O115" s="4" t="str">
        <f>_xll.SNL.Clients.Office.Excel.Functions.SPG(M115,"IQ_AVG_DILUT_SHARES_OUT","CY2022")</f>
        <v>#PEND</v>
      </c>
      <c r="P115" s="5" t="str">
        <f>_xll.SNL.Clients.Office.Excel.Functions.SPG(M115, "IQ_DILUT_EPS_NORM", "CY2022")</f>
        <v>#PEND</v>
      </c>
      <c r="Q115" t="e">
        <f t="shared" si="10"/>
        <v>#VALUE!</v>
      </c>
      <c r="R115" t="e">
        <f t="shared" si="11"/>
        <v>#VALUE!</v>
      </c>
    </row>
    <row r="116" spans="1:18">
      <c r="A116" t="s">
        <v>628</v>
      </c>
      <c r="B116" s="4" t="str" cm="1">
        <f t="array" ref="B116">_xll.SNL.Clients.Office.Excel.Functions.SPG(A116, "SP_TOTAL_REV", "CY2023")</f>
        <v>#PEND</v>
      </c>
      <c r="C116" s="4" t="str">
        <f>_xll.SNL.Clients.Office.Excel.Functions.SPG(A116,"IQ_AVG_DILUT_SHARES_OUT","CY2023")</f>
        <v>#PEND</v>
      </c>
      <c r="D116" s="5" t="str">
        <f>_xll.SNL.Clients.Office.Excel.Functions.SPG(A116, "IQ_DILUT_EPS_NORM", "CY2023")</f>
        <v>#PEND</v>
      </c>
      <c r="E116" t="e">
        <f t="shared" si="6"/>
        <v>#VALUE!</v>
      </c>
      <c r="F116" t="e">
        <f t="shared" si="7"/>
        <v>#VALUE!</v>
      </c>
      <c r="G116" t="s">
        <v>628</v>
      </c>
      <c r="H116" s="4" t="str" cm="1">
        <f t="array" ref="H116">_xll.SNL.Clients.Office.Excel.Functions.SPG(G116, "SP_TOTAL_REV", "CY2022")</f>
        <v>#PEND</v>
      </c>
      <c r="I116" s="4" t="str">
        <f>_xll.SNL.Clients.Office.Excel.Functions.SPG(G116,"IQ_AVG_DILUT_SHARES_OUT","CY2022")</f>
        <v>#PEND</v>
      </c>
      <c r="J116" s="5" t="str">
        <f>_xll.SNL.Clients.Office.Excel.Functions.SPG(G116, "IQ_DILUT_EPS_NORM", "CY2022")</f>
        <v>#PEND</v>
      </c>
      <c r="K116" t="e">
        <f t="shared" si="8"/>
        <v>#VALUE!</v>
      </c>
      <c r="L116" t="e">
        <f t="shared" si="9"/>
        <v>#VALUE!</v>
      </c>
      <c r="M116" t="s">
        <v>632</v>
      </c>
      <c r="N116" s="4" t="str" cm="1">
        <f t="array" ref="N116">_xll.SNL.Clients.Office.Excel.Functions.SPG(M116, "SP_TOTAL_REV", "CY2022")</f>
        <v>#PEND</v>
      </c>
      <c r="O116" s="4" t="str">
        <f>_xll.SNL.Clients.Office.Excel.Functions.SPG(M116,"IQ_AVG_DILUT_SHARES_OUT","CY2022")</f>
        <v>#PEND</v>
      </c>
      <c r="P116" s="5" t="str">
        <f>_xll.SNL.Clients.Office.Excel.Functions.SPG(M116, "IQ_DILUT_EPS_NORM", "CY2022")</f>
        <v>#PEND</v>
      </c>
      <c r="Q116" t="e">
        <f t="shared" si="10"/>
        <v>#VALUE!</v>
      </c>
      <c r="R116" t="e">
        <f t="shared" si="11"/>
        <v>#VALUE!</v>
      </c>
    </row>
    <row r="117" spans="1:18">
      <c r="A117" t="s">
        <v>629</v>
      </c>
      <c r="B117" s="4" t="str" cm="1">
        <f t="array" ref="B117">_xll.SNL.Clients.Office.Excel.Functions.SPG(A117, "SP_TOTAL_REV", "CY2023")</f>
        <v>#PEND</v>
      </c>
      <c r="C117" s="4" t="str">
        <f>_xll.SNL.Clients.Office.Excel.Functions.SPG(A117,"IQ_AVG_DILUT_SHARES_OUT","CY2023")</f>
        <v>#PEND</v>
      </c>
      <c r="D117" s="5" t="str">
        <f>_xll.SNL.Clients.Office.Excel.Functions.SPG(A117, "IQ_DILUT_EPS_NORM", "CY2023")</f>
        <v>#PEND</v>
      </c>
      <c r="E117" t="e">
        <f t="shared" si="6"/>
        <v>#VALUE!</v>
      </c>
      <c r="F117" t="e">
        <f t="shared" si="7"/>
        <v>#VALUE!</v>
      </c>
      <c r="G117" t="s">
        <v>629</v>
      </c>
      <c r="H117" s="4" t="str" cm="1">
        <f t="array" ref="H117">_xll.SNL.Clients.Office.Excel.Functions.SPG(G117, "SP_TOTAL_REV", "CY2022")</f>
        <v>#PEND</v>
      </c>
      <c r="I117" s="4" t="str">
        <f>_xll.SNL.Clients.Office.Excel.Functions.SPG(G117,"IQ_AVG_DILUT_SHARES_OUT","CY2022")</f>
        <v>#PEND</v>
      </c>
      <c r="J117" s="5" t="str">
        <f>_xll.SNL.Clients.Office.Excel.Functions.SPG(G117, "IQ_DILUT_EPS_NORM", "CY2022")</f>
        <v>#PEND</v>
      </c>
      <c r="K117" t="e">
        <f t="shared" si="8"/>
        <v>#VALUE!</v>
      </c>
      <c r="L117" t="e">
        <f t="shared" si="9"/>
        <v>#VALUE!</v>
      </c>
      <c r="M117" t="s">
        <v>633</v>
      </c>
      <c r="N117" s="4" t="str" cm="1">
        <f t="array" ref="N117">_xll.SNL.Clients.Office.Excel.Functions.SPG(M117, "SP_TOTAL_REV", "CY2022")</f>
        <v>#PEND</v>
      </c>
      <c r="O117" s="4" t="str">
        <f>_xll.SNL.Clients.Office.Excel.Functions.SPG(M117,"IQ_AVG_DILUT_SHARES_OUT","CY2022")</f>
        <v>#PEND</v>
      </c>
      <c r="P117" s="5" t="str">
        <f>_xll.SNL.Clients.Office.Excel.Functions.SPG(M117, "IQ_DILUT_EPS_NORM", "CY2022")</f>
        <v>#PEND</v>
      </c>
      <c r="Q117" t="e">
        <f t="shared" si="10"/>
        <v>#VALUE!</v>
      </c>
      <c r="R117" t="e">
        <f t="shared" si="11"/>
        <v>#VALUE!</v>
      </c>
    </row>
    <row r="118" spans="1:18">
      <c r="A118" t="s">
        <v>630</v>
      </c>
      <c r="B118" s="4" t="str" cm="1">
        <f t="array" ref="B118">_xll.SNL.Clients.Office.Excel.Functions.SPG(A118, "SP_TOTAL_REV", "CY2023")</f>
        <v>#PEND</v>
      </c>
      <c r="C118" s="4" t="str">
        <f>_xll.SNL.Clients.Office.Excel.Functions.SPG(A118,"IQ_AVG_DILUT_SHARES_OUT","CY2023")</f>
        <v>#PEND</v>
      </c>
      <c r="D118" s="5" t="str">
        <f>_xll.SNL.Clients.Office.Excel.Functions.SPG(A118, "IQ_DILUT_EPS_NORM", "CY2023")</f>
        <v>#PEND</v>
      </c>
      <c r="E118" t="e">
        <f t="shared" si="6"/>
        <v>#VALUE!</v>
      </c>
      <c r="F118" t="e">
        <f t="shared" si="7"/>
        <v>#VALUE!</v>
      </c>
      <c r="G118" t="s">
        <v>630</v>
      </c>
      <c r="H118" s="4" t="str" cm="1">
        <f t="array" ref="H118">_xll.SNL.Clients.Office.Excel.Functions.SPG(G118, "SP_TOTAL_REV", "CY2022")</f>
        <v>#PEND</v>
      </c>
      <c r="I118" s="4" t="str">
        <f>_xll.SNL.Clients.Office.Excel.Functions.SPG(G118,"IQ_AVG_DILUT_SHARES_OUT","CY2022")</f>
        <v>#PEND</v>
      </c>
      <c r="J118" s="5" t="str">
        <f>_xll.SNL.Clients.Office.Excel.Functions.SPG(G118, "IQ_DILUT_EPS_NORM", "CY2022")</f>
        <v>#PEND</v>
      </c>
      <c r="K118" t="e">
        <f t="shared" si="8"/>
        <v>#VALUE!</v>
      </c>
      <c r="L118" t="e">
        <f t="shared" si="9"/>
        <v>#VALUE!</v>
      </c>
      <c r="M118" t="s">
        <v>634</v>
      </c>
      <c r="N118" s="4" t="str" cm="1">
        <f t="array" ref="N118">_xll.SNL.Clients.Office.Excel.Functions.SPG(M118, "SP_TOTAL_REV", "CY2022")</f>
        <v>#PEND</v>
      </c>
      <c r="O118" s="4" t="str">
        <f>_xll.SNL.Clients.Office.Excel.Functions.SPG(M118,"IQ_AVG_DILUT_SHARES_OUT","CY2022")</f>
        <v>#PEND</v>
      </c>
      <c r="P118" s="5" t="str">
        <f>_xll.SNL.Clients.Office.Excel.Functions.SPG(M118, "IQ_DILUT_EPS_NORM", "CY2022")</f>
        <v>#PEND</v>
      </c>
      <c r="Q118" t="e">
        <f t="shared" si="10"/>
        <v>#VALUE!</v>
      </c>
      <c r="R118" t="e">
        <f t="shared" si="11"/>
        <v>#VALUE!</v>
      </c>
    </row>
    <row r="119" spans="1:18">
      <c r="A119" t="s">
        <v>631</v>
      </c>
      <c r="B119" s="4" t="str" cm="1">
        <f t="array" ref="B119">_xll.SNL.Clients.Office.Excel.Functions.SPG(A119, "SP_TOTAL_REV", "CY2023")</f>
        <v>#PEND</v>
      </c>
      <c r="C119" s="4" t="str">
        <f>_xll.SNL.Clients.Office.Excel.Functions.SPG(A119,"IQ_AVG_DILUT_SHARES_OUT","CY2023")</f>
        <v>#PEND</v>
      </c>
      <c r="D119" s="5" t="str">
        <f>_xll.SNL.Clients.Office.Excel.Functions.SPG(A119, "IQ_DILUT_EPS_NORM", "CY2023")</f>
        <v>#PEND</v>
      </c>
      <c r="E119" t="e">
        <f t="shared" si="6"/>
        <v>#VALUE!</v>
      </c>
      <c r="F119" t="e">
        <f t="shared" si="7"/>
        <v>#VALUE!</v>
      </c>
      <c r="G119" t="s">
        <v>631</v>
      </c>
      <c r="H119" s="4" t="str" cm="1">
        <f t="array" ref="H119">_xll.SNL.Clients.Office.Excel.Functions.SPG(G119, "SP_TOTAL_REV", "CY2022")</f>
        <v>#PEND</v>
      </c>
      <c r="I119" s="4" t="str">
        <f>_xll.SNL.Clients.Office.Excel.Functions.SPG(G119,"IQ_AVG_DILUT_SHARES_OUT","CY2022")</f>
        <v>#PEND</v>
      </c>
      <c r="J119" s="5" t="str">
        <f>_xll.SNL.Clients.Office.Excel.Functions.SPG(G119, "IQ_DILUT_EPS_NORM", "CY2022")</f>
        <v>#PEND</v>
      </c>
      <c r="K119" t="e">
        <f t="shared" si="8"/>
        <v>#VALUE!</v>
      </c>
      <c r="L119" t="e">
        <f t="shared" si="9"/>
        <v>#VALUE!</v>
      </c>
      <c r="M119" t="s">
        <v>635</v>
      </c>
      <c r="N119" s="4" t="str" cm="1">
        <f t="array" ref="N119">_xll.SNL.Clients.Office.Excel.Functions.SPG(M119, "SP_TOTAL_REV", "CY2022")</f>
        <v>#PEND</v>
      </c>
      <c r="O119" s="4" t="str">
        <f>_xll.SNL.Clients.Office.Excel.Functions.SPG(M119,"IQ_AVG_DILUT_SHARES_OUT","CY2022")</f>
        <v>#PEND</v>
      </c>
      <c r="P119" s="5" t="str">
        <f>_xll.SNL.Clients.Office.Excel.Functions.SPG(M119, "IQ_DILUT_EPS_NORM", "CY2022")</f>
        <v>#PEND</v>
      </c>
      <c r="Q119" t="e">
        <f t="shared" si="10"/>
        <v>#VALUE!</v>
      </c>
      <c r="R119" t="e">
        <f t="shared" si="11"/>
        <v>#VALUE!</v>
      </c>
    </row>
    <row r="120" spans="1:18">
      <c r="A120" t="s">
        <v>632</v>
      </c>
      <c r="B120" s="4" t="str" cm="1">
        <f t="array" ref="B120">_xll.SNL.Clients.Office.Excel.Functions.SPG(A120, "SP_TOTAL_REV", "CY2023")</f>
        <v>#PEND</v>
      </c>
      <c r="C120" s="4" t="str">
        <f>_xll.SNL.Clients.Office.Excel.Functions.SPG(A120,"IQ_AVG_DILUT_SHARES_OUT","CY2023")</f>
        <v>#PEND</v>
      </c>
      <c r="D120" s="5" t="str">
        <f>_xll.SNL.Clients.Office.Excel.Functions.SPG(A120, "IQ_DILUT_EPS_NORM", "CY2023")</f>
        <v>#PEND</v>
      </c>
      <c r="E120" t="e">
        <f t="shared" si="6"/>
        <v>#VALUE!</v>
      </c>
      <c r="F120" t="e">
        <f t="shared" si="7"/>
        <v>#VALUE!</v>
      </c>
      <c r="G120" t="s">
        <v>632</v>
      </c>
      <c r="H120" s="4" t="str" cm="1">
        <f t="array" ref="H120">_xll.SNL.Clients.Office.Excel.Functions.SPG(G120, "SP_TOTAL_REV", "CY2022")</f>
        <v>#PEND</v>
      </c>
      <c r="I120" s="4" t="str">
        <f>_xll.SNL.Clients.Office.Excel.Functions.SPG(G120,"IQ_AVG_DILUT_SHARES_OUT","CY2022")</f>
        <v>#PEND</v>
      </c>
      <c r="J120" s="5" t="str">
        <f>_xll.SNL.Clients.Office.Excel.Functions.SPG(G120, "IQ_DILUT_EPS_NORM", "CY2022")</f>
        <v>#PEND</v>
      </c>
      <c r="K120" t="e">
        <f t="shared" si="8"/>
        <v>#VALUE!</v>
      </c>
      <c r="L120" t="e">
        <f t="shared" si="9"/>
        <v>#VALUE!</v>
      </c>
      <c r="M120" t="s">
        <v>636</v>
      </c>
      <c r="N120" s="4" t="str" cm="1">
        <f t="array" ref="N120">_xll.SNL.Clients.Office.Excel.Functions.SPG(M120, "SP_TOTAL_REV", "CY2022")</f>
        <v>#PEND</v>
      </c>
      <c r="O120" s="4" t="str">
        <f>_xll.SNL.Clients.Office.Excel.Functions.SPG(M120,"IQ_AVG_DILUT_SHARES_OUT","CY2022")</f>
        <v>#PEND</v>
      </c>
      <c r="P120" s="5" t="str">
        <f>_xll.SNL.Clients.Office.Excel.Functions.SPG(M120, "IQ_DILUT_EPS_NORM", "CY2022")</f>
        <v>#PEND</v>
      </c>
      <c r="Q120" t="e">
        <f t="shared" si="10"/>
        <v>#VALUE!</v>
      </c>
      <c r="R120" t="e">
        <f t="shared" si="11"/>
        <v>#VALUE!</v>
      </c>
    </row>
    <row r="121" spans="1:18">
      <c r="A121" t="s">
        <v>633</v>
      </c>
      <c r="B121" s="4" t="str" cm="1">
        <f t="array" ref="B121">_xll.SNL.Clients.Office.Excel.Functions.SPG(A121, "SP_TOTAL_REV", "CY2023")</f>
        <v>#PEND</v>
      </c>
      <c r="C121" s="4" t="str">
        <f>_xll.SNL.Clients.Office.Excel.Functions.SPG(A121,"IQ_AVG_DILUT_SHARES_OUT","CY2023")</f>
        <v>#PEND</v>
      </c>
      <c r="D121" s="5" t="str">
        <f>_xll.SNL.Clients.Office.Excel.Functions.SPG(A121, "IQ_DILUT_EPS_NORM", "CY2023")</f>
        <v>#PEND</v>
      </c>
      <c r="E121" t="e">
        <f t="shared" si="6"/>
        <v>#VALUE!</v>
      </c>
      <c r="F121" t="e">
        <f t="shared" si="7"/>
        <v>#VALUE!</v>
      </c>
      <c r="G121" t="s">
        <v>633</v>
      </c>
      <c r="H121" s="4" t="str" cm="1">
        <f t="array" ref="H121">_xll.SNL.Clients.Office.Excel.Functions.SPG(G121, "SP_TOTAL_REV", "CY2022")</f>
        <v>#PEND</v>
      </c>
      <c r="I121" s="4" t="str">
        <f>_xll.SNL.Clients.Office.Excel.Functions.SPG(G121,"IQ_AVG_DILUT_SHARES_OUT","CY2022")</f>
        <v>#PEND</v>
      </c>
      <c r="J121" s="5" t="str">
        <f>_xll.SNL.Clients.Office.Excel.Functions.SPG(G121, "IQ_DILUT_EPS_NORM", "CY2022")</f>
        <v>#PEND</v>
      </c>
      <c r="K121" t="e">
        <f t="shared" si="8"/>
        <v>#VALUE!</v>
      </c>
      <c r="L121" t="e">
        <f t="shared" si="9"/>
        <v>#VALUE!</v>
      </c>
      <c r="M121" t="s">
        <v>637</v>
      </c>
      <c r="N121" s="4" t="str" cm="1">
        <f t="array" ref="N121">_xll.SNL.Clients.Office.Excel.Functions.SPG(M121, "SP_TOTAL_REV", "CY2022")</f>
        <v>#PEND</v>
      </c>
      <c r="O121" s="4" t="str">
        <f>_xll.SNL.Clients.Office.Excel.Functions.SPG(M121,"IQ_AVG_DILUT_SHARES_OUT","CY2022")</f>
        <v>#PEND</v>
      </c>
      <c r="P121" s="5" t="str">
        <f>_xll.SNL.Clients.Office.Excel.Functions.SPG(M121, "IQ_DILUT_EPS_NORM", "CY2022")</f>
        <v>#PEND</v>
      </c>
      <c r="Q121" t="e">
        <f t="shared" si="10"/>
        <v>#VALUE!</v>
      </c>
      <c r="R121" t="e">
        <f t="shared" si="11"/>
        <v>#VALUE!</v>
      </c>
    </row>
    <row r="122" spans="1:18">
      <c r="A122" t="s">
        <v>634</v>
      </c>
      <c r="B122" s="4" t="str" cm="1">
        <f t="array" ref="B122">_xll.SNL.Clients.Office.Excel.Functions.SPG(A122, "SP_TOTAL_REV", "CY2023")</f>
        <v>#PEND</v>
      </c>
      <c r="C122" s="4" t="str">
        <f>_xll.SNL.Clients.Office.Excel.Functions.SPG(A122,"IQ_AVG_DILUT_SHARES_OUT","CY2023")</f>
        <v>#PEND</v>
      </c>
      <c r="D122" s="5" t="str">
        <f>_xll.SNL.Clients.Office.Excel.Functions.SPG(A122, "IQ_DILUT_EPS_NORM", "CY2023")</f>
        <v>#PEND</v>
      </c>
      <c r="E122" t="e">
        <f t="shared" si="6"/>
        <v>#VALUE!</v>
      </c>
      <c r="F122" t="e">
        <f t="shared" si="7"/>
        <v>#VALUE!</v>
      </c>
      <c r="G122" t="s">
        <v>634</v>
      </c>
      <c r="H122" s="4" t="str" cm="1">
        <f t="array" ref="H122">_xll.SNL.Clients.Office.Excel.Functions.SPG(G122, "SP_TOTAL_REV", "CY2022")</f>
        <v>#PEND</v>
      </c>
      <c r="I122" s="4" t="str">
        <f>_xll.SNL.Clients.Office.Excel.Functions.SPG(G122,"IQ_AVG_DILUT_SHARES_OUT","CY2022")</f>
        <v>#PEND</v>
      </c>
      <c r="J122" s="5" t="str">
        <f>_xll.SNL.Clients.Office.Excel.Functions.SPG(G122, "IQ_DILUT_EPS_NORM", "CY2022")</f>
        <v>#PEND</v>
      </c>
      <c r="K122" t="e">
        <f t="shared" si="8"/>
        <v>#VALUE!</v>
      </c>
      <c r="L122" t="e">
        <f t="shared" si="9"/>
        <v>#VALUE!</v>
      </c>
      <c r="M122" t="s">
        <v>638</v>
      </c>
      <c r="N122" s="4" t="str" cm="1">
        <f t="array" ref="N122">_xll.SNL.Clients.Office.Excel.Functions.SPG(M122, "SP_TOTAL_REV", "CY2022")</f>
        <v>#PEND</v>
      </c>
      <c r="O122" s="4" t="str">
        <f>_xll.SNL.Clients.Office.Excel.Functions.SPG(M122,"IQ_AVG_DILUT_SHARES_OUT","CY2022")</f>
        <v>#PEND</v>
      </c>
      <c r="P122" s="5" t="str">
        <f>_xll.SNL.Clients.Office.Excel.Functions.SPG(M122, "IQ_DILUT_EPS_NORM", "CY2022")</f>
        <v>#PEND</v>
      </c>
      <c r="Q122" t="e">
        <f t="shared" si="10"/>
        <v>#VALUE!</v>
      </c>
      <c r="R122" t="e">
        <f t="shared" si="11"/>
        <v>#VALUE!</v>
      </c>
    </row>
    <row r="123" spans="1:18">
      <c r="A123" t="s">
        <v>635</v>
      </c>
      <c r="B123" s="4" t="str" cm="1">
        <f t="array" ref="B123">_xll.SNL.Clients.Office.Excel.Functions.SPG(A123, "SP_TOTAL_REV", "CY2023")</f>
        <v>#PEND</v>
      </c>
      <c r="C123" s="4" t="str">
        <f>_xll.SNL.Clients.Office.Excel.Functions.SPG(A123,"IQ_AVG_DILUT_SHARES_OUT","CY2023")</f>
        <v>#PEND</v>
      </c>
      <c r="D123" s="5" t="str">
        <f>_xll.SNL.Clients.Office.Excel.Functions.SPG(A123, "IQ_DILUT_EPS_NORM", "CY2023")</f>
        <v>#PEND</v>
      </c>
      <c r="E123" t="e">
        <f t="shared" si="6"/>
        <v>#VALUE!</v>
      </c>
      <c r="F123" t="e">
        <f t="shared" si="7"/>
        <v>#VALUE!</v>
      </c>
      <c r="G123" t="s">
        <v>635</v>
      </c>
      <c r="H123" s="4" t="str" cm="1">
        <f t="array" ref="H123">_xll.SNL.Clients.Office.Excel.Functions.SPG(G123, "SP_TOTAL_REV", "CY2022")</f>
        <v>#PEND</v>
      </c>
      <c r="I123" s="4" t="str">
        <f>_xll.SNL.Clients.Office.Excel.Functions.SPG(G123,"IQ_AVG_DILUT_SHARES_OUT","CY2022")</f>
        <v>#PEND</v>
      </c>
      <c r="J123" s="5" t="str">
        <f>_xll.SNL.Clients.Office.Excel.Functions.SPG(G123, "IQ_DILUT_EPS_NORM", "CY2022")</f>
        <v>#PEND</v>
      </c>
      <c r="K123" t="e">
        <f t="shared" si="8"/>
        <v>#VALUE!</v>
      </c>
      <c r="L123" t="e">
        <f t="shared" si="9"/>
        <v>#VALUE!</v>
      </c>
      <c r="M123" t="s">
        <v>639</v>
      </c>
      <c r="N123" s="4" t="str" cm="1">
        <f t="array" ref="N123">_xll.SNL.Clients.Office.Excel.Functions.SPG(M123, "SP_TOTAL_REV", "CY2022")</f>
        <v>#PEND</v>
      </c>
      <c r="O123" s="4" t="str">
        <f>_xll.SNL.Clients.Office.Excel.Functions.SPG(M123,"IQ_AVG_DILUT_SHARES_OUT","CY2022")</f>
        <v>#PEND</v>
      </c>
      <c r="P123" s="5" t="str">
        <f>_xll.SNL.Clients.Office.Excel.Functions.SPG(M123, "IQ_DILUT_EPS_NORM", "CY2022")</f>
        <v>#PEND</v>
      </c>
      <c r="Q123" t="e">
        <f t="shared" si="10"/>
        <v>#VALUE!</v>
      </c>
      <c r="R123" t="e">
        <f t="shared" si="11"/>
        <v>#VALUE!</v>
      </c>
    </row>
    <row r="124" spans="1:18">
      <c r="A124" t="s">
        <v>636</v>
      </c>
      <c r="B124" s="4" t="str" cm="1">
        <f t="array" ref="B124">_xll.SNL.Clients.Office.Excel.Functions.SPG(A124, "SP_TOTAL_REV", "CY2023")</f>
        <v>#PEND</v>
      </c>
      <c r="C124" s="4" t="str">
        <f>_xll.SNL.Clients.Office.Excel.Functions.SPG(A124,"IQ_AVG_DILUT_SHARES_OUT","CY2023")</f>
        <v>#PEND</v>
      </c>
      <c r="D124" s="5" t="str">
        <f>_xll.SNL.Clients.Office.Excel.Functions.SPG(A124, "IQ_DILUT_EPS_NORM", "CY2023")</f>
        <v>#PEND</v>
      </c>
      <c r="E124" t="e">
        <f t="shared" si="6"/>
        <v>#VALUE!</v>
      </c>
      <c r="F124" t="e">
        <f t="shared" si="7"/>
        <v>#VALUE!</v>
      </c>
      <c r="G124" t="s">
        <v>636</v>
      </c>
      <c r="H124" s="4" t="str" cm="1">
        <f t="array" ref="H124">_xll.SNL.Clients.Office.Excel.Functions.SPG(G124, "SP_TOTAL_REV", "CY2022")</f>
        <v>#PEND</v>
      </c>
      <c r="I124" s="4" t="str">
        <f>_xll.SNL.Clients.Office.Excel.Functions.SPG(G124,"IQ_AVG_DILUT_SHARES_OUT","CY2022")</f>
        <v>#PEND</v>
      </c>
      <c r="J124" s="5" t="str">
        <f>_xll.SNL.Clients.Office.Excel.Functions.SPG(G124, "IQ_DILUT_EPS_NORM", "CY2022")</f>
        <v>#PEND</v>
      </c>
      <c r="K124" t="e">
        <f t="shared" si="8"/>
        <v>#VALUE!</v>
      </c>
      <c r="L124" t="e">
        <f t="shared" si="9"/>
        <v>#VALUE!</v>
      </c>
      <c r="M124" t="s">
        <v>640</v>
      </c>
      <c r="N124" s="4" t="str" cm="1">
        <f t="array" ref="N124">_xll.SNL.Clients.Office.Excel.Functions.SPG(M124, "SP_TOTAL_REV", "CY2022")</f>
        <v>#PEND</v>
      </c>
      <c r="O124" s="4" t="str">
        <f>_xll.SNL.Clients.Office.Excel.Functions.SPG(M124,"IQ_AVG_DILUT_SHARES_OUT","CY2022")</f>
        <v>#PEND</v>
      </c>
      <c r="P124" s="5" t="str">
        <f>_xll.SNL.Clients.Office.Excel.Functions.SPG(M124, "IQ_DILUT_EPS_NORM", "CY2022")</f>
        <v>#PEND</v>
      </c>
      <c r="Q124" t="e">
        <f t="shared" si="10"/>
        <v>#VALUE!</v>
      </c>
      <c r="R124" t="e">
        <f t="shared" si="11"/>
        <v>#VALUE!</v>
      </c>
    </row>
    <row r="125" spans="1:18">
      <c r="A125" t="s">
        <v>637</v>
      </c>
      <c r="B125" s="4" t="str" cm="1">
        <f t="array" ref="B125">_xll.SNL.Clients.Office.Excel.Functions.SPG(A125, "SP_TOTAL_REV", "CY2023")</f>
        <v>#PEND</v>
      </c>
      <c r="C125" s="4" t="str">
        <f>_xll.SNL.Clients.Office.Excel.Functions.SPG(A125,"IQ_AVG_DILUT_SHARES_OUT","CY2023")</f>
        <v>#PEND</v>
      </c>
      <c r="D125" s="5" t="str">
        <f>_xll.SNL.Clients.Office.Excel.Functions.SPG(A125, "IQ_DILUT_EPS_NORM", "CY2023")</f>
        <v>#PEND</v>
      </c>
      <c r="E125" t="e">
        <f t="shared" si="6"/>
        <v>#VALUE!</v>
      </c>
      <c r="F125" t="e">
        <f t="shared" si="7"/>
        <v>#VALUE!</v>
      </c>
      <c r="G125" t="s">
        <v>637</v>
      </c>
      <c r="H125" s="4" t="str" cm="1">
        <f t="array" ref="H125">_xll.SNL.Clients.Office.Excel.Functions.SPG(G125, "SP_TOTAL_REV", "CY2022")</f>
        <v>#PEND</v>
      </c>
      <c r="I125" s="4" t="str">
        <f>_xll.SNL.Clients.Office.Excel.Functions.SPG(G125,"IQ_AVG_DILUT_SHARES_OUT","CY2022")</f>
        <v>#PEND</v>
      </c>
      <c r="J125" s="5" t="str">
        <f>_xll.SNL.Clients.Office.Excel.Functions.SPG(G125, "IQ_DILUT_EPS_NORM", "CY2022")</f>
        <v>#PEND</v>
      </c>
      <c r="K125" t="e">
        <f t="shared" si="8"/>
        <v>#VALUE!</v>
      </c>
      <c r="L125" t="e">
        <f t="shared" si="9"/>
        <v>#VALUE!</v>
      </c>
      <c r="M125" t="s">
        <v>641</v>
      </c>
      <c r="N125" s="4" t="str" cm="1">
        <f t="array" ref="N125">_xll.SNL.Clients.Office.Excel.Functions.SPG(M125, "SP_TOTAL_REV", "CY2022")</f>
        <v>#PEND</v>
      </c>
      <c r="O125" s="4" t="str">
        <f>_xll.SNL.Clients.Office.Excel.Functions.SPG(M125,"IQ_AVG_DILUT_SHARES_OUT","CY2022")</f>
        <v>#PEND</v>
      </c>
      <c r="P125" s="5" t="str">
        <f>_xll.SNL.Clients.Office.Excel.Functions.SPG(M125, "IQ_DILUT_EPS_NORM", "CY2022")</f>
        <v>#PEND</v>
      </c>
      <c r="Q125" t="e">
        <f t="shared" si="10"/>
        <v>#VALUE!</v>
      </c>
      <c r="R125" t="e">
        <f t="shared" si="11"/>
        <v>#VALUE!</v>
      </c>
    </row>
    <row r="126" spans="1:18">
      <c r="A126" t="s">
        <v>638</v>
      </c>
      <c r="B126" s="4" t="str" cm="1">
        <f t="array" ref="B126">_xll.SNL.Clients.Office.Excel.Functions.SPG(A126, "SP_TOTAL_REV", "CY2023")</f>
        <v>#PEND</v>
      </c>
      <c r="C126" s="4" t="str">
        <f>_xll.SNL.Clients.Office.Excel.Functions.SPG(A126,"IQ_AVG_DILUT_SHARES_OUT","CY2023")</f>
        <v>#PEND</v>
      </c>
      <c r="D126" s="5" t="str">
        <f>_xll.SNL.Clients.Office.Excel.Functions.SPG(A126, "IQ_DILUT_EPS_NORM", "CY2023")</f>
        <v>#PEND</v>
      </c>
      <c r="E126" t="e">
        <f t="shared" si="6"/>
        <v>#VALUE!</v>
      </c>
      <c r="F126" t="e">
        <f t="shared" si="7"/>
        <v>#VALUE!</v>
      </c>
      <c r="G126" t="s">
        <v>638</v>
      </c>
      <c r="H126" s="4" t="str" cm="1">
        <f t="array" ref="H126">_xll.SNL.Clients.Office.Excel.Functions.SPG(G126, "SP_TOTAL_REV", "CY2022")</f>
        <v>#PEND</v>
      </c>
      <c r="I126" s="4" t="str">
        <f>_xll.SNL.Clients.Office.Excel.Functions.SPG(G126,"IQ_AVG_DILUT_SHARES_OUT","CY2022")</f>
        <v>#PEND</v>
      </c>
      <c r="J126" s="5" t="str">
        <f>_xll.SNL.Clients.Office.Excel.Functions.SPG(G126, "IQ_DILUT_EPS_NORM", "CY2022")</f>
        <v>#PEND</v>
      </c>
      <c r="K126" t="e">
        <f t="shared" si="8"/>
        <v>#VALUE!</v>
      </c>
      <c r="L126" t="e">
        <f t="shared" si="9"/>
        <v>#VALUE!</v>
      </c>
      <c r="M126" t="s">
        <v>642</v>
      </c>
      <c r="N126" s="4" t="str" cm="1">
        <f t="array" ref="N126">_xll.SNL.Clients.Office.Excel.Functions.SPG(M126, "SP_TOTAL_REV", "CY2022")</f>
        <v>#PEND</v>
      </c>
      <c r="O126" s="4" t="str">
        <f>_xll.SNL.Clients.Office.Excel.Functions.SPG(M126,"IQ_AVG_DILUT_SHARES_OUT","CY2022")</f>
        <v>#PEND</v>
      </c>
      <c r="P126" s="5" t="str">
        <f>_xll.SNL.Clients.Office.Excel.Functions.SPG(M126, "IQ_DILUT_EPS_NORM", "CY2022")</f>
        <v>#PEND</v>
      </c>
      <c r="Q126" t="e">
        <f t="shared" si="10"/>
        <v>#VALUE!</v>
      </c>
      <c r="R126" t="e">
        <f t="shared" si="11"/>
        <v>#VALUE!</v>
      </c>
    </row>
    <row r="127" spans="1:18">
      <c r="A127" t="s">
        <v>639</v>
      </c>
      <c r="B127" s="4" t="str" cm="1">
        <f t="array" ref="B127">_xll.SNL.Clients.Office.Excel.Functions.SPG(A127, "SP_TOTAL_REV", "CY2023")</f>
        <v>#PEND</v>
      </c>
      <c r="C127" s="4" t="str">
        <f>_xll.SNL.Clients.Office.Excel.Functions.SPG(A127,"IQ_AVG_DILUT_SHARES_OUT","CY2023")</f>
        <v>#PEND</v>
      </c>
      <c r="D127" s="5" t="str">
        <f>_xll.SNL.Clients.Office.Excel.Functions.SPG(A127, "IQ_DILUT_EPS_NORM", "CY2023")</f>
        <v>#PEND</v>
      </c>
      <c r="E127" t="e">
        <f t="shared" si="6"/>
        <v>#VALUE!</v>
      </c>
      <c r="F127" t="e">
        <f t="shared" si="7"/>
        <v>#VALUE!</v>
      </c>
      <c r="G127" t="s">
        <v>639</v>
      </c>
      <c r="H127" s="4" t="str" cm="1">
        <f t="array" ref="H127">_xll.SNL.Clients.Office.Excel.Functions.SPG(G127, "SP_TOTAL_REV", "CY2022")</f>
        <v>#PEND</v>
      </c>
      <c r="I127" s="4" t="str">
        <f>_xll.SNL.Clients.Office.Excel.Functions.SPG(G127,"IQ_AVG_DILUT_SHARES_OUT","CY2022")</f>
        <v>#PEND</v>
      </c>
      <c r="J127" s="5" t="str">
        <f>_xll.SNL.Clients.Office.Excel.Functions.SPG(G127, "IQ_DILUT_EPS_NORM", "CY2022")</f>
        <v>#PEND</v>
      </c>
      <c r="K127" t="e">
        <f t="shared" si="8"/>
        <v>#VALUE!</v>
      </c>
      <c r="L127" t="e">
        <f t="shared" si="9"/>
        <v>#VALUE!</v>
      </c>
      <c r="M127" t="s">
        <v>643</v>
      </c>
      <c r="N127" s="4" t="str" cm="1">
        <f t="array" ref="N127">_xll.SNL.Clients.Office.Excel.Functions.SPG(M127, "SP_TOTAL_REV", "CY2022")</f>
        <v>#PEND</v>
      </c>
      <c r="O127" s="4" t="str">
        <f>_xll.SNL.Clients.Office.Excel.Functions.SPG(M127,"IQ_AVG_DILUT_SHARES_OUT","CY2022")</f>
        <v>#PEND</v>
      </c>
      <c r="P127" s="5" t="str">
        <f>_xll.SNL.Clients.Office.Excel.Functions.SPG(M127, "IQ_DILUT_EPS_NORM", "CY2022")</f>
        <v>#PEND</v>
      </c>
      <c r="Q127" t="e">
        <f t="shared" si="10"/>
        <v>#VALUE!</v>
      </c>
      <c r="R127" t="e">
        <f t="shared" si="11"/>
        <v>#VALUE!</v>
      </c>
    </row>
    <row r="128" spans="1:18">
      <c r="A128" t="s">
        <v>640</v>
      </c>
      <c r="B128" s="4" t="str" cm="1">
        <f t="array" ref="B128">_xll.SNL.Clients.Office.Excel.Functions.SPG(A128, "SP_TOTAL_REV", "CY2023")</f>
        <v>#PEND</v>
      </c>
      <c r="C128" s="4" t="str">
        <f>_xll.SNL.Clients.Office.Excel.Functions.SPG(A128,"IQ_AVG_DILUT_SHARES_OUT","CY2023")</f>
        <v>#PEND</v>
      </c>
      <c r="D128" s="5" t="str">
        <f>_xll.SNL.Clients.Office.Excel.Functions.SPG(A128, "IQ_DILUT_EPS_NORM", "CY2023")</f>
        <v>#PEND</v>
      </c>
      <c r="E128" t="e">
        <f t="shared" si="6"/>
        <v>#VALUE!</v>
      </c>
      <c r="F128" t="e">
        <f t="shared" si="7"/>
        <v>#VALUE!</v>
      </c>
      <c r="G128" t="s">
        <v>640</v>
      </c>
      <c r="H128" s="4" t="str" cm="1">
        <f t="array" ref="H128">_xll.SNL.Clients.Office.Excel.Functions.SPG(G128, "SP_TOTAL_REV", "CY2022")</f>
        <v>#PEND</v>
      </c>
      <c r="I128" s="4" t="str">
        <f>_xll.SNL.Clients.Office.Excel.Functions.SPG(G128,"IQ_AVG_DILUT_SHARES_OUT","CY2022")</f>
        <v>#PEND</v>
      </c>
      <c r="J128" s="5" t="str">
        <f>_xll.SNL.Clients.Office.Excel.Functions.SPG(G128, "IQ_DILUT_EPS_NORM", "CY2022")</f>
        <v>#PEND</v>
      </c>
      <c r="K128" t="e">
        <f t="shared" si="8"/>
        <v>#VALUE!</v>
      </c>
      <c r="L128" t="e">
        <f t="shared" si="9"/>
        <v>#VALUE!</v>
      </c>
      <c r="M128" t="s">
        <v>644</v>
      </c>
      <c r="N128" s="4" t="str" cm="1">
        <f t="array" ref="N128">_xll.SNL.Clients.Office.Excel.Functions.SPG(M128, "SP_TOTAL_REV", "CY2022")</f>
        <v>#PEND</v>
      </c>
      <c r="O128" s="4" t="str">
        <f>_xll.SNL.Clients.Office.Excel.Functions.SPG(M128,"IQ_AVG_DILUT_SHARES_OUT","CY2022")</f>
        <v>#PEND</v>
      </c>
      <c r="P128" s="5" t="str">
        <f>_xll.SNL.Clients.Office.Excel.Functions.SPG(M128, "IQ_DILUT_EPS_NORM", "CY2022")</f>
        <v>#PEND</v>
      </c>
      <c r="Q128" t="e">
        <f t="shared" si="10"/>
        <v>#VALUE!</v>
      </c>
      <c r="R128" t="e">
        <f t="shared" si="11"/>
        <v>#VALUE!</v>
      </c>
    </row>
    <row r="129" spans="1:18">
      <c r="A129" t="s">
        <v>641</v>
      </c>
      <c r="B129" s="4" t="str" cm="1">
        <f t="array" ref="B129">_xll.SNL.Clients.Office.Excel.Functions.SPG(A129, "SP_TOTAL_REV", "CY2023")</f>
        <v>#PEND</v>
      </c>
      <c r="C129" s="4" t="str">
        <f>_xll.SNL.Clients.Office.Excel.Functions.SPG(A129,"IQ_AVG_DILUT_SHARES_OUT","CY2023")</f>
        <v>#PEND</v>
      </c>
      <c r="D129" s="5" t="str">
        <f>_xll.SNL.Clients.Office.Excel.Functions.SPG(A129, "IQ_DILUT_EPS_NORM", "CY2023")</f>
        <v>#PEND</v>
      </c>
      <c r="E129" t="e">
        <f t="shared" si="6"/>
        <v>#VALUE!</v>
      </c>
      <c r="F129" t="e">
        <f t="shared" si="7"/>
        <v>#VALUE!</v>
      </c>
      <c r="G129" t="s">
        <v>641</v>
      </c>
      <c r="H129" s="4" t="str" cm="1">
        <f t="array" ref="H129">_xll.SNL.Clients.Office.Excel.Functions.SPG(G129, "SP_TOTAL_REV", "CY2022")</f>
        <v>#PEND</v>
      </c>
      <c r="I129" s="4" t="str">
        <f>_xll.SNL.Clients.Office.Excel.Functions.SPG(G129,"IQ_AVG_DILUT_SHARES_OUT","CY2022")</f>
        <v>#PEND</v>
      </c>
      <c r="J129" s="5" t="str">
        <f>_xll.SNL.Clients.Office.Excel.Functions.SPG(G129, "IQ_DILUT_EPS_NORM", "CY2022")</f>
        <v>#PEND</v>
      </c>
      <c r="K129" t="e">
        <f t="shared" si="8"/>
        <v>#VALUE!</v>
      </c>
      <c r="L129" t="e">
        <f t="shared" si="9"/>
        <v>#VALUE!</v>
      </c>
      <c r="M129" t="s">
        <v>645</v>
      </c>
      <c r="N129" s="4" t="str" cm="1">
        <f t="array" ref="N129">_xll.SNL.Clients.Office.Excel.Functions.SPG(M129, "SP_TOTAL_REV", "CY2022")</f>
        <v>#PEND</v>
      </c>
      <c r="O129" s="4" t="str">
        <f>_xll.SNL.Clients.Office.Excel.Functions.SPG(M129,"IQ_AVG_DILUT_SHARES_OUT","CY2022")</f>
        <v>#PEND</v>
      </c>
      <c r="P129" s="5" t="str">
        <f>_xll.SNL.Clients.Office.Excel.Functions.SPG(M129, "IQ_DILUT_EPS_NORM", "CY2022")</f>
        <v>#PEND</v>
      </c>
      <c r="Q129" t="e">
        <f t="shared" si="10"/>
        <v>#VALUE!</v>
      </c>
      <c r="R129" t="e">
        <f t="shared" si="11"/>
        <v>#VALUE!</v>
      </c>
    </row>
    <row r="130" spans="1:18">
      <c r="A130" t="s">
        <v>642</v>
      </c>
      <c r="B130" s="4" t="str" cm="1">
        <f t="array" ref="B130">_xll.SNL.Clients.Office.Excel.Functions.SPG(A130, "SP_TOTAL_REV", "CY2023")</f>
        <v>#PEND</v>
      </c>
      <c r="C130" s="4" t="str">
        <f>_xll.SNL.Clients.Office.Excel.Functions.SPG(A130,"IQ_AVG_DILUT_SHARES_OUT","CY2023")</f>
        <v>#PEND</v>
      </c>
      <c r="D130" s="5" t="str">
        <f>_xll.SNL.Clients.Office.Excel.Functions.SPG(A130, "IQ_DILUT_EPS_NORM", "CY2023")</f>
        <v>#PEND</v>
      </c>
      <c r="E130" t="e">
        <f t="shared" si="6"/>
        <v>#VALUE!</v>
      </c>
      <c r="F130" t="e">
        <f t="shared" si="7"/>
        <v>#VALUE!</v>
      </c>
      <c r="G130" t="s">
        <v>642</v>
      </c>
      <c r="H130" s="4" t="str" cm="1">
        <f t="array" ref="H130">_xll.SNL.Clients.Office.Excel.Functions.SPG(G130, "SP_TOTAL_REV", "CY2022")</f>
        <v>#PEND</v>
      </c>
      <c r="I130" s="4" t="str">
        <f>_xll.SNL.Clients.Office.Excel.Functions.SPG(G130,"IQ_AVG_DILUT_SHARES_OUT","CY2022")</f>
        <v>#PEND</v>
      </c>
      <c r="J130" s="5" t="str">
        <f>_xll.SNL.Clients.Office.Excel.Functions.SPG(G130, "IQ_DILUT_EPS_NORM", "CY2022")</f>
        <v>#PEND</v>
      </c>
      <c r="K130" t="e">
        <f t="shared" si="8"/>
        <v>#VALUE!</v>
      </c>
      <c r="L130" t="e">
        <f t="shared" si="9"/>
        <v>#VALUE!</v>
      </c>
      <c r="M130" t="s">
        <v>646</v>
      </c>
      <c r="N130" s="4" t="str" cm="1">
        <f t="array" ref="N130">_xll.SNL.Clients.Office.Excel.Functions.SPG(M130, "SP_TOTAL_REV", "CY2022")</f>
        <v>#PEND</v>
      </c>
      <c r="O130" s="4" t="str">
        <f>_xll.SNL.Clients.Office.Excel.Functions.SPG(M130,"IQ_AVG_DILUT_SHARES_OUT","CY2022")</f>
        <v>#PEND</v>
      </c>
      <c r="P130" s="5" t="str">
        <f>_xll.SNL.Clients.Office.Excel.Functions.SPG(M130, "IQ_DILUT_EPS_NORM", "CY2022")</f>
        <v>#PEND</v>
      </c>
      <c r="Q130" t="e">
        <f t="shared" si="10"/>
        <v>#VALUE!</v>
      </c>
      <c r="R130" t="e">
        <f t="shared" si="11"/>
        <v>#VALUE!</v>
      </c>
    </row>
    <row r="131" spans="1:18">
      <c r="A131" t="s">
        <v>643</v>
      </c>
      <c r="B131" s="4" t="str" cm="1">
        <f t="array" ref="B131">_xll.SNL.Clients.Office.Excel.Functions.SPG(A131, "SP_TOTAL_REV", "CY2023")</f>
        <v>#PEND</v>
      </c>
      <c r="C131" s="4" t="str">
        <f>_xll.SNL.Clients.Office.Excel.Functions.SPG(A131,"IQ_AVG_DILUT_SHARES_OUT","CY2023")</f>
        <v>#PEND</v>
      </c>
      <c r="D131" s="5" t="str">
        <f>_xll.SNL.Clients.Office.Excel.Functions.SPG(A131, "IQ_DILUT_EPS_NORM", "CY2023")</f>
        <v>#PEND</v>
      </c>
      <c r="E131" t="e">
        <f t="shared" si="6"/>
        <v>#VALUE!</v>
      </c>
      <c r="F131" t="e">
        <f t="shared" si="7"/>
        <v>#VALUE!</v>
      </c>
      <c r="G131" t="s">
        <v>643</v>
      </c>
      <c r="H131" s="4" t="str" cm="1">
        <f t="array" ref="H131">_xll.SNL.Clients.Office.Excel.Functions.SPG(G131, "SP_TOTAL_REV", "CY2022")</f>
        <v>#PEND</v>
      </c>
      <c r="I131" s="4" t="str">
        <f>_xll.SNL.Clients.Office.Excel.Functions.SPG(G131,"IQ_AVG_DILUT_SHARES_OUT","CY2022")</f>
        <v>#PEND</v>
      </c>
      <c r="J131" s="5" t="str">
        <f>_xll.SNL.Clients.Office.Excel.Functions.SPG(G131, "IQ_DILUT_EPS_NORM", "CY2022")</f>
        <v>#PEND</v>
      </c>
      <c r="K131" t="e">
        <f t="shared" si="8"/>
        <v>#VALUE!</v>
      </c>
      <c r="L131" t="e">
        <f t="shared" si="9"/>
        <v>#VALUE!</v>
      </c>
      <c r="M131" t="s">
        <v>647</v>
      </c>
      <c r="N131" s="4" t="str" cm="1">
        <f t="array" ref="N131">_xll.SNL.Clients.Office.Excel.Functions.SPG(M131, "SP_TOTAL_REV", "CY2022")</f>
        <v>#PEND</v>
      </c>
      <c r="O131" s="4" t="str">
        <f>_xll.SNL.Clients.Office.Excel.Functions.SPG(M131,"IQ_AVG_DILUT_SHARES_OUT","CY2022")</f>
        <v>#PEND</v>
      </c>
      <c r="P131" s="5" t="str">
        <f>_xll.SNL.Clients.Office.Excel.Functions.SPG(M131, "IQ_DILUT_EPS_NORM", "CY2022")</f>
        <v>#PEND</v>
      </c>
      <c r="Q131" t="e">
        <f t="shared" si="10"/>
        <v>#VALUE!</v>
      </c>
      <c r="R131" t="e">
        <f t="shared" si="11"/>
        <v>#VALUE!</v>
      </c>
    </row>
    <row r="132" spans="1:18">
      <c r="A132" t="s">
        <v>644</v>
      </c>
      <c r="B132" s="4" t="str" cm="1">
        <f t="array" ref="B132">_xll.SNL.Clients.Office.Excel.Functions.SPG(A132, "SP_TOTAL_REV", "CY2023")</f>
        <v>#PEND</v>
      </c>
      <c r="C132" s="4" t="str">
        <f>_xll.SNL.Clients.Office.Excel.Functions.SPG(A132,"IQ_AVG_DILUT_SHARES_OUT","CY2023")</f>
        <v>#PEND</v>
      </c>
      <c r="D132" s="5" t="str">
        <f>_xll.SNL.Clients.Office.Excel.Functions.SPG(A132, "IQ_DILUT_EPS_NORM", "CY2023")</f>
        <v>#PEND</v>
      </c>
      <c r="E132" t="e">
        <f t="shared" si="6"/>
        <v>#VALUE!</v>
      </c>
      <c r="F132" t="e">
        <f t="shared" si="7"/>
        <v>#VALUE!</v>
      </c>
      <c r="G132" t="s">
        <v>644</v>
      </c>
      <c r="H132" s="4" t="str" cm="1">
        <f t="array" ref="H132">_xll.SNL.Clients.Office.Excel.Functions.SPG(G132, "SP_TOTAL_REV", "CY2022")</f>
        <v>#PEND</v>
      </c>
      <c r="I132" s="4" t="str">
        <f>_xll.SNL.Clients.Office.Excel.Functions.SPG(G132,"IQ_AVG_DILUT_SHARES_OUT","CY2022")</f>
        <v>#PEND</v>
      </c>
      <c r="J132" s="5" t="str">
        <f>_xll.SNL.Clients.Office.Excel.Functions.SPG(G132, "IQ_DILUT_EPS_NORM", "CY2022")</f>
        <v>#PEND</v>
      </c>
      <c r="K132" t="e">
        <f t="shared" si="8"/>
        <v>#VALUE!</v>
      </c>
      <c r="L132" t="e">
        <f t="shared" si="9"/>
        <v>#VALUE!</v>
      </c>
      <c r="M132" t="s">
        <v>648</v>
      </c>
      <c r="N132" s="4" t="str" cm="1">
        <f t="array" ref="N132">_xll.SNL.Clients.Office.Excel.Functions.SPG(M132, "SP_TOTAL_REV", "CY2022")</f>
        <v>#PEND</v>
      </c>
      <c r="O132" s="4" t="str">
        <f>_xll.SNL.Clients.Office.Excel.Functions.SPG(M132,"IQ_AVG_DILUT_SHARES_OUT","CY2022")</f>
        <v>#PEND</v>
      </c>
      <c r="P132" s="5" t="str">
        <f>_xll.SNL.Clients.Office.Excel.Functions.SPG(M132, "IQ_DILUT_EPS_NORM", "CY2022")</f>
        <v>#PEND</v>
      </c>
      <c r="Q132" t="e">
        <f t="shared" si="10"/>
        <v>#VALUE!</v>
      </c>
      <c r="R132" t="e">
        <f t="shared" si="11"/>
        <v>#VALUE!</v>
      </c>
    </row>
    <row r="133" spans="1:18">
      <c r="A133" t="s">
        <v>645</v>
      </c>
      <c r="B133" s="4" t="str" cm="1">
        <f t="array" ref="B133">_xll.SNL.Clients.Office.Excel.Functions.SPG(A133, "SP_TOTAL_REV", "CY2023")</f>
        <v>#PEND</v>
      </c>
      <c r="C133" s="4" t="str">
        <f>_xll.SNL.Clients.Office.Excel.Functions.SPG(A133,"IQ_AVG_DILUT_SHARES_OUT","CY2023")</f>
        <v>#PEND</v>
      </c>
      <c r="D133" s="5" t="str">
        <f>_xll.SNL.Clients.Office.Excel.Functions.SPG(A133, "IQ_DILUT_EPS_NORM", "CY2023")</f>
        <v>#PEND</v>
      </c>
      <c r="E133" t="e">
        <f t="shared" ref="E133:E196" si="12">C133*D133/1000</f>
        <v>#VALUE!</v>
      </c>
      <c r="F133" t="e">
        <f t="shared" ref="F133:F196" si="13">E133/B133</f>
        <v>#VALUE!</v>
      </c>
      <c r="G133" t="s">
        <v>645</v>
      </c>
      <c r="H133" s="4" t="str" cm="1">
        <f t="array" ref="H133">_xll.SNL.Clients.Office.Excel.Functions.SPG(G133, "SP_TOTAL_REV", "CY2022")</f>
        <v>#PEND</v>
      </c>
      <c r="I133" s="4" t="str">
        <f>_xll.SNL.Clients.Office.Excel.Functions.SPG(G133,"IQ_AVG_DILUT_SHARES_OUT","CY2022")</f>
        <v>#PEND</v>
      </c>
      <c r="J133" s="5" t="str">
        <f>_xll.SNL.Clients.Office.Excel.Functions.SPG(G133, "IQ_DILUT_EPS_NORM", "CY2022")</f>
        <v>#PEND</v>
      </c>
      <c r="K133" t="e">
        <f t="shared" ref="K133:K196" si="14">I133*J133/1000</f>
        <v>#VALUE!</v>
      </c>
      <c r="L133" t="e">
        <f t="shared" ref="L133:L196" si="15">K133/H133</f>
        <v>#VALUE!</v>
      </c>
      <c r="M133" t="s">
        <v>649</v>
      </c>
      <c r="N133" s="4" t="str" cm="1">
        <f t="array" ref="N133">_xll.SNL.Clients.Office.Excel.Functions.SPG(M133, "SP_TOTAL_REV", "CY2022")</f>
        <v>#PEND</v>
      </c>
      <c r="O133" s="4" t="str">
        <f>_xll.SNL.Clients.Office.Excel.Functions.SPG(M133,"IQ_AVG_DILUT_SHARES_OUT","CY2022")</f>
        <v>#PEND</v>
      </c>
      <c r="P133" s="5" t="str">
        <f>_xll.SNL.Clients.Office.Excel.Functions.SPG(M133, "IQ_DILUT_EPS_NORM", "CY2022")</f>
        <v>#PEND</v>
      </c>
      <c r="Q133" t="e">
        <f t="shared" ref="Q133:Q196" si="16">O133*P133/1000</f>
        <v>#VALUE!</v>
      </c>
      <c r="R133" t="e">
        <f t="shared" ref="R133:R196" si="17">Q133/N133</f>
        <v>#VALUE!</v>
      </c>
    </row>
    <row r="134" spans="1:18">
      <c r="A134" t="s">
        <v>646</v>
      </c>
      <c r="B134" s="4" t="str" cm="1">
        <f t="array" ref="B134">_xll.SNL.Clients.Office.Excel.Functions.SPG(A134, "SP_TOTAL_REV", "CY2023")</f>
        <v>#PEND</v>
      </c>
      <c r="C134" s="4" t="str">
        <f>_xll.SNL.Clients.Office.Excel.Functions.SPG(A134,"IQ_AVG_DILUT_SHARES_OUT","CY2023")</f>
        <v>#PEND</v>
      </c>
      <c r="D134" s="5" t="str">
        <f>_xll.SNL.Clients.Office.Excel.Functions.SPG(A134, "IQ_DILUT_EPS_NORM", "CY2023")</f>
        <v>#PEND</v>
      </c>
      <c r="E134" t="e">
        <f t="shared" si="12"/>
        <v>#VALUE!</v>
      </c>
      <c r="F134" t="e">
        <f t="shared" si="13"/>
        <v>#VALUE!</v>
      </c>
      <c r="G134" t="s">
        <v>646</v>
      </c>
      <c r="H134" s="4" t="str" cm="1">
        <f t="array" ref="H134">_xll.SNL.Clients.Office.Excel.Functions.SPG(G134, "SP_TOTAL_REV", "CY2022")</f>
        <v>#PEND</v>
      </c>
      <c r="I134" s="4" t="str">
        <f>_xll.SNL.Clients.Office.Excel.Functions.SPG(G134,"IQ_AVG_DILUT_SHARES_OUT","CY2022")</f>
        <v>#PEND</v>
      </c>
      <c r="J134" s="5" t="str">
        <f>_xll.SNL.Clients.Office.Excel.Functions.SPG(G134, "IQ_DILUT_EPS_NORM", "CY2022")</f>
        <v>#PEND</v>
      </c>
      <c r="K134" t="e">
        <f t="shared" si="14"/>
        <v>#VALUE!</v>
      </c>
      <c r="L134" t="e">
        <f t="shared" si="15"/>
        <v>#VALUE!</v>
      </c>
      <c r="M134" t="s">
        <v>650</v>
      </c>
      <c r="N134" s="4" t="str" cm="1">
        <f t="array" ref="N134">_xll.SNL.Clients.Office.Excel.Functions.SPG(M134, "SP_TOTAL_REV", "CY2022")</f>
        <v>#PEND</v>
      </c>
      <c r="O134" s="4" t="str">
        <f>_xll.SNL.Clients.Office.Excel.Functions.SPG(M134,"IQ_AVG_DILUT_SHARES_OUT","CY2022")</f>
        <v>#PEND</v>
      </c>
      <c r="P134" s="5" t="str">
        <f>_xll.SNL.Clients.Office.Excel.Functions.SPG(M134, "IQ_DILUT_EPS_NORM", "CY2022")</f>
        <v>#PEND</v>
      </c>
      <c r="Q134" t="e">
        <f t="shared" si="16"/>
        <v>#VALUE!</v>
      </c>
      <c r="R134" t="e">
        <f t="shared" si="17"/>
        <v>#VALUE!</v>
      </c>
    </row>
    <row r="135" spans="1:18">
      <c r="A135" t="s">
        <v>647</v>
      </c>
      <c r="B135" s="4" t="str" cm="1">
        <f t="array" ref="B135">_xll.SNL.Clients.Office.Excel.Functions.SPG(A135, "SP_TOTAL_REV", "CY2023")</f>
        <v>#PEND</v>
      </c>
      <c r="C135" s="4" t="str">
        <f>_xll.SNL.Clients.Office.Excel.Functions.SPG(A135,"IQ_AVG_DILUT_SHARES_OUT","CY2023")</f>
        <v>#PEND</v>
      </c>
      <c r="D135" s="5" t="str">
        <f>_xll.SNL.Clients.Office.Excel.Functions.SPG(A135, "IQ_DILUT_EPS_NORM", "CY2023")</f>
        <v>#PEND</v>
      </c>
      <c r="E135" t="e">
        <f t="shared" si="12"/>
        <v>#VALUE!</v>
      </c>
      <c r="F135" t="e">
        <f t="shared" si="13"/>
        <v>#VALUE!</v>
      </c>
      <c r="G135" t="s">
        <v>647</v>
      </c>
      <c r="H135" s="4" t="str" cm="1">
        <f t="array" ref="H135">_xll.SNL.Clients.Office.Excel.Functions.SPG(G135, "SP_TOTAL_REV", "CY2022")</f>
        <v>#PEND</v>
      </c>
      <c r="I135" s="4" t="str">
        <f>_xll.SNL.Clients.Office.Excel.Functions.SPG(G135,"IQ_AVG_DILUT_SHARES_OUT","CY2022")</f>
        <v>#PEND</v>
      </c>
      <c r="J135" s="5" t="str">
        <f>_xll.SNL.Clients.Office.Excel.Functions.SPG(G135, "IQ_DILUT_EPS_NORM", "CY2022")</f>
        <v>#PEND</v>
      </c>
      <c r="K135" t="e">
        <f t="shared" si="14"/>
        <v>#VALUE!</v>
      </c>
      <c r="L135" t="e">
        <f t="shared" si="15"/>
        <v>#VALUE!</v>
      </c>
      <c r="M135" t="s">
        <v>651</v>
      </c>
      <c r="N135" s="4" t="str" cm="1">
        <f t="array" ref="N135">_xll.SNL.Clients.Office.Excel.Functions.SPG(M135, "SP_TOTAL_REV", "CY2022")</f>
        <v>#PEND</v>
      </c>
      <c r="O135" s="4" t="str">
        <f>_xll.SNL.Clients.Office.Excel.Functions.SPG(M135,"IQ_AVG_DILUT_SHARES_OUT","CY2022")</f>
        <v>#PEND</v>
      </c>
      <c r="P135" s="5" t="str">
        <f>_xll.SNL.Clients.Office.Excel.Functions.SPG(M135, "IQ_DILUT_EPS_NORM", "CY2022")</f>
        <v>#PEND</v>
      </c>
      <c r="Q135" t="e">
        <f t="shared" si="16"/>
        <v>#VALUE!</v>
      </c>
      <c r="R135" t="e">
        <f t="shared" si="17"/>
        <v>#VALUE!</v>
      </c>
    </row>
    <row r="136" spans="1:18">
      <c r="A136" t="s">
        <v>648</v>
      </c>
      <c r="B136" s="4" t="str" cm="1">
        <f t="array" ref="B136">_xll.SNL.Clients.Office.Excel.Functions.SPG(A136, "SP_TOTAL_REV", "CY2023")</f>
        <v>#PEND</v>
      </c>
      <c r="C136" s="4" t="str">
        <f>_xll.SNL.Clients.Office.Excel.Functions.SPG(A136,"IQ_AVG_DILUT_SHARES_OUT","CY2023")</f>
        <v>#PEND</v>
      </c>
      <c r="D136" s="5" t="str">
        <f>_xll.SNL.Clients.Office.Excel.Functions.SPG(A136, "IQ_DILUT_EPS_NORM", "CY2023")</f>
        <v>#PEND</v>
      </c>
      <c r="E136" t="e">
        <f t="shared" si="12"/>
        <v>#VALUE!</v>
      </c>
      <c r="F136" t="e">
        <f t="shared" si="13"/>
        <v>#VALUE!</v>
      </c>
      <c r="G136" t="s">
        <v>648</v>
      </c>
      <c r="H136" s="4" t="str" cm="1">
        <f t="array" ref="H136">_xll.SNL.Clients.Office.Excel.Functions.SPG(G136, "SP_TOTAL_REV", "CY2022")</f>
        <v>#PEND</v>
      </c>
      <c r="I136" s="4" t="str">
        <f>_xll.SNL.Clients.Office.Excel.Functions.SPG(G136,"IQ_AVG_DILUT_SHARES_OUT","CY2022")</f>
        <v>#PEND</v>
      </c>
      <c r="J136" s="5" t="str">
        <f>_xll.SNL.Clients.Office.Excel.Functions.SPG(G136, "IQ_DILUT_EPS_NORM", "CY2022")</f>
        <v>#PEND</v>
      </c>
      <c r="K136" t="e">
        <f t="shared" si="14"/>
        <v>#VALUE!</v>
      </c>
      <c r="L136" t="e">
        <f t="shared" si="15"/>
        <v>#VALUE!</v>
      </c>
      <c r="M136" t="s">
        <v>652</v>
      </c>
      <c r="N136" s="4" t="str" cm="1">
        <f t="array" ref="N136">_xll.SNL.Clients.Office.Excel.Functions.SPG(M136, "SP_TOTAL_REV", "CY2022")</f>
        <v>#PEND</v>
      </c>
      <c r="O136" s="4" t="str">
        <f>_xll.SNL.Clients.Office.Excel.Functions.SPG(M136,"IQ_AVG_DILUT_SHARES_OUT","CY2022")</f>
        <v>#PEND</v>
      </c>
      <c r="P136" s="5" t="str">
        <f>_xll.SNL.Clients.Office.Excel.Functions.SPG(M136, "IQ_DILUT_EPS_NORM", "CY2022")</f>
        <v>#PEND</v>
      </c>
      <c r="Q136" t="e">
        <f t="shared" si="16"/>
        <v>#VALUE!</v>
      </c>
      <c r="R136" t="e">
        <f t="shared" si="17"/>
        <v>#VALUE!</v>
      </c>
    </row>
    <row r="137" spans="1:18">
      <c r="A137" t="s">
        <v>649</v>
      </c>
      <c r="B137" s="4" t="str" cm="1">
        <f t="array" ref="B137">_xll.SNL.Clients.Office.Excel.Functions.SPG(A137, "SP_TOTAL_REV", "CY2023")</f>
        <v>#PEND</v>
      </c>
      <c r="C137" s="4" t="str">
        <f>_xll.SNL.Clients.Office.Excel.Functions.SPG(A137,"IQ_AVG_DILUT_SHARES_OUT","CY2023")</f>
        <v>#PEND</v>
      </c>
      <c r="D137" s="5" t="str">
        <f>_xll.SNL.Clients.Office.Excel.Functions.SPG(A137, "IQ_DILUT_EPS_NORM", "CY2023")</f>
        <v>#PEND</v>
      </c>
      <c r="E137" t="e">
        <f t="shared" si="12"/>
        <v>#VALUE!</v>
      </c>
      <c r="F137" t="e">
        <f t="shared" si="13"/>
        <v>#VALUE!</v>
      </c>
      <c r="G137" t="s">
        <v>649</v>
      </c>
      <c r="H137" s="4" t="str" cm="1">
        <f t="array" ref="H137">_xll.SNL.Clients.Office.Excel.Functions.SPG(G137, "SP_TOTAL_REV", "CY2022")</f>
        <v>#PEND</v>
      </c>
      <c r="I137" s="4" t="str">
        <f>_xll.SNL.Clients.Office.Excel.Functions.SPG(G137,"IQ_AVG_DILUT_SHARES_OUT","CY2022")</f>
        <v>#PEND</v>
      </c>
      <c r="J137" s="5" t="str">
        <f>_xll.SNL.Clients.Office.Excel.Functions.SPG(G137, "IQ_DILUT_EPS_NORM", "CY2022")</f>
        <v>#PEND</v>
      </c>
      <c r="K137" t="e">
        <f t="shared" si="14"/>
        <v>#VALUE!</v>
      </c>
      <c r="L137" t="e">
        <f t="shared" si="15"/>
        <v>#VALUE!</v>
      </c>
      <c r="M137" t="s">
        <v>653</v>
      </c>
      <c r="N137" s="4" t="str" cm="1">
        <f t="array" ref="N137">_xll.SNL.Clients.Office.Excel.Functions.SPG(M137, "SP_TOTAL_REV", "CY2022")</f>
        <v>#PEND</v>
      </c>
      <c r="O137" s="4" t="str">
        <f>_xll.SNL.Clients.Office.Excel.Functions.SPG(M137,"IQ_AVG_DILUT_SHARES_OUT","CY2022")</f>
        <v>#PEND</v>
      </c>
      <c r="P137" s="5" t="str">
        <f>_xll.SNL.Clients.Office.Excel.Functions.SPG(M137, "IQ_DILUT_EPS_NORM", "CY2022")</f>
        <v>#PEND</v>
      </c>
      <c r="Q137" t="e">
        <f t="shared" si="16"/>
        <v>#VALUE!</v>
      </c>
      <c r="R137" t="e">
        <f t="shared" si="17"/>
        <v>#VALUE!</v>
      </c>
    </row>
    <row r="138" spans="1:18">
      <c r="A138" t="s">
        <v>650</v>
      </c>
      <c r="B138" s="4" t="str" cm="1">
        <f t="array" ref="B138">_xll.SNL.Clients.Office.Excel.Functions.SPG(A138, "SP_TOTAL_REV", "CY2023")</f>
        <v>#PEND</v>
      </c>
      <c r="C138" s="4" t="str">
        <f>_xll.SNL.Clients.Office.Excel.Functions.SPG(A138,"IQ_AVG_DILUT_SHARES_OUT","CY2023")</f>
        <v>#PEND</v>
      </c>
      <c r="D138" s="5" t="str">
        <f>_xll.SNL.Clients.Office.Excel.Functions.SPG(A138, "IQ_DILUT_EPS_NORM", "CY2023")</f>
        <v>#PEND</v>
      </c>
      <c r="E138" t="e">
        <f t="shared" si="12"/>
        <v>#VALUE!</v>
      </c>
      <c r="F138" t="e">
        <f t="shared" si="13"/>
        <v>#VALUE!</v>
      </c>
      <c r="G138" t="s">
        <v>650</v>
      </c>
      <c r="H138" s="4" t="str" cm="1">
        <f t="array" ref="H138">_xll.SNL.Clients.Office.Excel.Functions.SPG(G138, "SP_TOTAL_REV", "CY2022")</f>
        <v>#PEND</v>
      </c>
      <c r="I138" s="4" t="str">
        <f>_xll.SNL.Clients.Office.Excel.Functions.SPG(G138,"IQ_AVG_DILUT_SHARES_OUT","CY2022")</f>
        <v>#PEND</v>
      </c>
      <c r="J138" s="5" t="str">
        <f>_xll.SNL.Clients.Office.Excel.Functions.SPG(G138, "IQ_DILUT_EPS_NORM", "CY2022")</f>
        <v>#PEND</v>
      </c>
      <c r="K138" t="e">
        <f t="shared" si="14"/>
        <v>#VALUE!</v>
      </c>
      <c r="L138" t="e">
        <f t="shared" si="15"/>
        <v>#VALUE!</v>
      </c>
      <c r="M138" t="s">
        <v>654</v>
      </c>
      <c r="N138" s="4" t="str" cm="1">
        <f t="array" ref="N138">_xll.SNL.Clients.Office.Excel.Functions.SPG(M138, "SP_TOTAL_REV", "CY2022")</f>
        <v>#PEND</v>
      </c>
      <c r="O138" s="4" t="str">
        <f>_xll.SNL.Clients.Office.Excel.Functions.SPG(M138,"IQ_AVG_DILUT_SHARES_OUT","CY2022")</f>
        <v>#PEND</v>
      </c>
      <c r="P138" s="5" t="str">
        <f>_xll.SNL.Clients.Office.Excel.Functions.SPG(M138, "IQ_DILUT_EPS_NORM", "CY2022")</f>
        <v>#PEND</v>
      </c>
      <c r="Q138" t="e">
        <f t="shared" si="16"/>
        <v>#VALUE!</v>
      </c>
      <c r="R138" t="e">
        <f t="shared" si="17"/>
        <v>#VALUE!</v>
      </c>
    </row>
    <row r="139" spans="1:18">
      <c r="A139" t="s">
        <v>651</v>
      </c>
      <c r="B139" s="4" t="str" cm="1">
        <f t="array" ref="B139">_xll.SNL.Clients.Office.Excel.Functions.SPG(A139, "SP_TOTAL_REV", "CY2023")</f>
        <v>#PEND</v>
      </c>
      <c r="C139" s="4" t="str">
        <f>_xll.SNL.Clients.Office.Excel.Functions.SPG(A139,"IQ_AVG_DILUT_SHARES_OUT","CY2023")</f>
        <v>#PEND</v>
      </c>
      <c r="D139" s="5" t="str">
        <f>_xll.SNL.Clients.Office.Excel.Functions.SPG(A139, "IQ_DILUT_EPS_NORM", "CY2023")</f>
        <v>#PEND</v>
      </c>
      <c r="E139" t="e">
        <f t="shared" si="12"/>
        <v>#VALUE!</v>
      </c>
      <c r="F139" t="e">
        <f t="shared" si="13"/>
        <v>#VALUE!</v>
      </c>
      <c r="G139" t="s">
        <v>651</v>
      </c>
      <c r="H139" s="4" t="str" cm="1">
        <f t="array" ref="H139">_xll.SNL.Clients.Office.Excel.Functions.SPG(G139, "SP_TOTAL_REV", "CY2022")</f>
        <v>#PEND</v>
      </c>
      <c r="I139" s="4" t="str">
        <f>_xll.SNL.Clients.Office.Excel.Functions.SPG(G139,"IQ_AVG_DILUT_SHARES_OUT","CY2022")</f>
        <v>#PEND</v>
      </c>
      <c r="J139" s="5" t="str">
        <f>_xll.SNL.Clients.Office.Excel.Functions.SPG(G139, "IQ_DILUT_EPS_NORM", "CY2022")</f>
        <v>#PEND</v>
      </c>
      <c r="K139" t="e">
        <f t="shared" si="14"/>
        <v>#VALUE!</v>
      </c>
      <c r="L139" t="e">
        <f t="shared" si="15"/>
        <v>#VALUE!</v>
      </c>
      <c r="M139" t="s">
        <v>655</v>
      </c>
      <c r="N139" s="4" t="str" cm="1">
        <f t="array" ref="N139">_xll.SNL.Clients.Office.Excel.Functions.SPG(M139, "SP_TOTAL_REV", "CY2022")</f>
        <v>#PEND</v>
      </c>
      <c r="O139" s="4" t="str">
        <f>_xll.SNL.Clients.Office.Excel.Functions.SPG(M139,"IQ_AVG_DILUT_SHARES_OUT","CY2022")</f>
        <v>#PEND</v>
      </c>
      <c r="P139" s="5" t="str">
        <f>_xll.SNL.Clients.Office.Excel.Functions.SPG(M139, "IQ_DILUT_EPS_NORM", "CY2022")</f>
        <v>#PEND</v>
      </c>
      <c r="Q139" t="e">
        <f t="shared" si="16"/>
        <v>#VALUE!</v>
      </c>
      <c r="R139" t="e">
        <f t="shared" si="17"/>
        <v>#VALUE!</v>
      </c>
    </row>
    <row r="140" spans="1:18">
      <c r="A140" t="s">
        <v>652</v>
      </c>
      <c r="B140" s="4" t="str" cm="1">
        <f t="array" ref="B140">_xll.SNL.Clients.Office.Excel.Functions.SPG(A140, "SP_TOTAL_REV", "CY2023")</f>
        <v>#PEND</v>
      </c>
      <c r="C140" s="4" t="str">
        <f>_xll.SNL.Clients.Office.Excel.Functions.SPG(A140,"IQ_AVG_DILUT_SHARES_OUT","CY2023")</f>
        <v>#PEND</v>
      </c>
      <c r="D140" s="5" t="str">
        <f>_xll.SNL.Clients.Office.Excel.Functions.SPG(A140, "IQ_DILUT_EPS_NORM", "CY2023")</f>
        <v>#PEND</v>
      </c>
      <c r="E140" t="e">
        <f t="shared" si="12"/>
        <v>#VALUE!</v>
      </c>
      <c r="F140" t="e">
        <f t="shared" si="13"/>
        <v>#VALUE!</v>
      </c>
      <c r="G140" t="s">
        <v>652</v>
      </c>
      <c r="H140" s="4" t="str" cm="1">
        <f t="array" ref="H140">_xll.SNL.Clients.Office.Excel.Functions.SPG(G140, "SP_TOTAL_REV", "CY2022")</f>
        <v>#PEND</v>
      </c>
      <c r="I140" s="4" t="str">
        <f>_xll.SNL.Clients.Office.Excel.Functions.SPG(G140,"IQ_AVG_DILUT_SHARES_OUT","CY2022")</f>
        <v>#PEND</v>
      </c>
      <c r="J140" s="5" t="str">
        <f>_xll.SNL.Clients.Office.Excel.Functions.SPG(G140, "IQ_DILUT_EPS_NORM", "CY2022")</f>
        <v>#PEND</v>
      </c>
      <c r="K140" t="e">
        <f t="shared" si="14"/>
        <v>#VALUE!</v>
      </c>
      <c r="L140" t="e">
        <f t="shared" si="15"/>
        <v>#VALUE!</v>
      </c>
      <c r="M140" t="s">
        <v>656</v>
      </c>
      <c r="N140" s="4" t="str" cm="1">
        <f t="array" ref="N140">_xll.SNL.Clients.Office.Excel.Functions.SPG(M140, "SP_TOTAL_REV", "CY2022")</f>
        <v>#PEND</v>
      </c>
      <c r="O140" s="4" t="str">
        <f>_xll.SNL.Clients.Office.Excel.Functions.SPG(M140,"IQ_AVG_DILUT_SHARES_OUT","CY2022")</f>
        <v>#PEND</v>
      </c>
      <c r="P140" s="5" t="str">
        <f>_xll.SNL.Clients.Office.Excel.Functions.SPG(M140, "IQ_DILUT_EPS_NORM", "CY2022")</f>
        <v>#PEND</v>
      </c>
      <c r="Q140" t="e">
        <f t="shared" si="16"/>
        <v>#VALUE!</v>
      </c>
      <c r="R140" t="e">
        <f t="shared" si="17"/>
        <v>#VALUE!</v>
      </c>
    </row>
    <row r="141" spans="1:18">
      <c r="A141" t="s">
        <v>653</v>
      </c>
      <c r="B141" s="4" t="str" cm="1">
        <f t="array" ref="B141">_xll.SNL.Clients.Office.Excel.Functions.SPG(A141, "SP_TOTAL_REV", "CY2023")</f>
        <v>#PEND</v>
      </c>
      <c r="C141" s="4" t="str">
        <f>_xll.SNL.Clients.Office.Excel.Functions.SPG(A141,"IQ_AVG_DILUT_SHARES_OUT","CY2023")</f>
        <v>#PEND</v>
      </c>
      <c r="D141" s="5" t="str">
        <f>_xll.SNL.Clients.Office.Excel.Functions.SPG(A141, "IQ_DILUT_EPS_NORM", "CY2023")</f>
        <v>#PEND</v>
      </c>
      <c r="E141" t="e">
        <f t="shared" si="12"/>
        <v>#VALUE!</v>
      </c>
      <c r="F141" t="e">
        <f t="shared" si="13"/>
        <v>#VALUE!</v>
      </c>
      <c r="G141" t="s">
        <v>653</v>
      </c>
      <c r="H141" s="4" t="str" cm="1">
        <f t="array" ref="H141">_xll.SNL.Clients.Office.Excel.Functions.SPG(G141, "SP_TOTAL_REV", "CY2022")</f>
        <v>#PEND</v>
      </c>
      <c r="I141" s="4" t="str">
        <f>_xll.SNL.Clients.Office.Excel.Functions.SPG(G141,"IQ_AVG_DILUT_SHARES_OUT","CY2022")</f>
        <v>#PEND</v>
      </c>
      <c r="J141" s="5" t="str">
        <f>_xll.SNL.Clients.Office.Excel.Functions.SPG(G141, "IQ_DILUT_EPS_NORM", "CY2022")</f>
        <v>#PEND</v>
      </c>
      <c r="K141" t="e">
        <f t="shared" si="14"/>
        <v>#VALUE!</v>
      </c>
      <c r="L141" t="e">
        <f t="shared" si="15"/>
        <v>#VALUE!</v>
      </c>
      <c r="M141" t="s">
        <v>657</v>
      </c>
      <c r="N141" s="4" t="str" cm="1">
        <f t="array" ref="N141">_xll.SNL.Clients.Office.Excel.Functions.SPG(M141, "SP_TOTAL_REV", "CY2022")</f>
        <v>#PEND</v>
      </c>
      <c r="O141" s="4" t="str">
        <f>_xll.SNL.Clients.Office.Excel.Functions.SPG(M141,"IQ_AVG_DILUT_SHARES_OUT","CY2022")</f>
        <v>#PEND</v>
      </c>
      <c r="P141" s="5" t="str">
        <f>_xll.SNL.Clients.Office.Excel.Functions.SPG(M141, "IQ_DILUT_EPS_NORM", "CY2022")</f>
        <v>#PEND</v>
      </c>
      <c r="Q141" t="e">
        <f t="shared" si="16"/>
        <v>#VALUE!</v>
      </c>
      <c r="R141" t="e">
        <f t="shared" si="17"/>
        <v>#VALUE!</v>
      </c>
    </row>
    <row r="142" spans="1:18">
      <c r="A142" t="s">
        <v>654</v>
      </c>
      <c r="B142" s="4" t="str" cm="1">
        <f t="array" ref="B142">_xll.SNL.Clients.Office.Excel.Functions.SPG(A142, "SP_TOTAL_REV", "CY2023")</f>
        <v>#PEND</v>
      </c>
      <c r="C142" s="4" t="str">
        <f>_xll.SNL.Clients.Office.Excel.Functions.SPG(A142,"IQ_AVG_DILUT_SHARES_OUT","CY2023")</f>
        <v>#PEND</v>
      </c>
      <c r="D142" s="5" t="str">
        <f>_xll.SNL.Clients.Office.Excel.Functions.SPG(A142, "IQ_DILUT_EPS_NORM", "CY2023")</f>
        <v>#PEND</v>
      </c>
      <c r="E142" t="e">
        <f t="shared" si="12"/>
        <v>#VALUE!</v>
      </c>
      <c r="F142" t="e">
        <f t="shared" si="13"/>
        <v>#VALUE!</v>
      </c>
      <c r="G142" t="s">
        <v>654</v>
      </c>
      <c r="H142" s="4" t="str" cm="1">
        <f t="array" ref="H142">_xll.SNL.Clients.Office.Excel.Functions.SPG(G142, "SP_TOTAL_REV", "CY2022")</f>
        <v>#PEND</v>
      </c>
      <c r="I142" s="4" t="str">
        <f>_xll.SNL.Clients.Office.Excel.Functions.SPG(G142,"IQ_AVG_DILUT_SHARES_OUT","CY2022")</f>
        <v>#PEND</v>
      </c>
      <c r="J142" s="5" t="str">
        <f>_xll.SNL.Clients.Office.Excel.Functions.SPG(G142, "IQ_DILUT_EPS_NORM", "CY2022")</f>
        <v>#PEND</v>
      </c>
      <c r="K142" t="e">
        <f t="shared" si="14"/>
        <v>#VALUE!</v>
      </c>
      <c r="L142" t="e">
        <f t="shared" si="15"/>
        <v>#VALUE!</v>
      </c>
      <c r="M142" t="s">
        <v>658</v>
      </c>
      <c r="N142" s="4" t="str" cm="1">
        <f t="array" ref="N142">_xll.SNL.Clients.Office.Excel.Functions.SPG(M142, "SP_TOTAL_REV", "CY2022")</f>
        <v>#PEND</v>
      </c>
      <c r="O142" s="4" t="str">
        <f>_xll.SNL.Clients.Office.Excel.Functions.SPG(M142,"IQ_AVG_DILUT_SHARES_OUT","CY2022")</f>
        <v>#PEND</v>
      </c>
      <c r="P142" s="5" t="str">
        <f>_xll.SNL.Clients.Office.Excel.Functions.SPG(M142, "IQ_DILUT_EPS_NORM", "CY2022")</f>
        <v>#PEND</v>
      </c>
      <c r="Q142" t="e">
        <f t="shared" si="16"/>
        <v>#VALUE!</v>
      </c>
      <c r="R142" t="e">
        <f t="shared" si="17"/>
        <v>#VALUE!</v>
      </c>
    </row>
    <row r="143" spans="1:18">
      <c r="A143" t="s">
        <v>655</v>
      </c>
      <c r="B143" s="4" t="str" cm="1">
        <f t="array" ref="B143">_xll.SNL.Clients.Office.Excel.Functions.SPG(A143, "SP_TOTAL_REV", "CY2023")</f>
        <v>#PEND</v>
      </c>
      <c r="C143" s="4" t="str">
        <f>_xll.SNL.Clients.Office.Excel.Functions.SPG(A143,"IQ_AVG_DILUT_SHARES_OUT","CY2023")</f>
        <v>#PEND</v>
      </c>
      <c r="D143" s="5" t="str">
        <f>_xll.SNL.Clients.Office.Excel.Functions.SPG(A143, "IQ_DILUT_EPS_NORM", "CY2023")</f>
        <v>#PEND</v>
      </c>
      <c r="E143" t="e">
        <f t="shared" si="12"/>
        <v>#VALUE!</v>
      </c>
      <c r="F143" t="e">
        <f t="shared" si="13"/>
        <v>#VALUE!</v>
      </c>
      <c r="G143" t="s">
        <v>655</v>
      </c>
      <c r="H143" s="4" t="str" cm="1">
        <f t="array" ref="H143">_xll.SNL.Clients.Office.Excel.Functions.SPG(G143, "SP_TOTAL_REV", "CY2022")</f>
        <v>#PEND</v>
      </c>
      <c r="I143" s="4" t="str">
        <f>_xll.SNL.Clients.Office.Excel.Functions.SPG(G143,"IQ_AVG_DILUT_SHARES_OUT","CY2022")</f>
        <v>#PEND</v>
      </c>
      <c r="J143" s="5" t="str">
        <f>_xll.SNL.Clients.Office.Excel.Functions.SPG(G143, "IQ_DILUT_EPS_NORM", "CY2022")</f>
        <v>#PEND</v>
      </c>
      <c r="K143" t="e">
        <f t="shared" si="14"/>
        <v>#VALUE!</v>
      </c>
      <c r="L143" t="e">
        <f t="shared" si="15"/>
        <v>#VALUE!</v>
      </c>
      <c r="M143" t="s">
        <v>659</v>
      </c>
      <c r="N143" s="4" t="str" cm="1">
        <f t="array" ref="N143">_xll.SNL.Clients.Office.Excel.Functions.SPG(M143, "SP_TOTAL_REV", "CY2022")</f>
        <v>#PEND</v>
      </c>
      <c r="O143" s="4" t="str">
        <f>_xll.SNL.Clients.Office.Excel.Functions.SPG(M143,"IQ_AVG_DILUT_SHARES_OUT","CY2022")</f>
        <v>#PEND</v>
      </c>
      <c r="P143" s="5" t="str">
        <f>_xll.SNL.Clients.Office.Excel.Functions.SPG(M143, "IQ_DILUT_EPS_NORM", "CY2022")</f>
        <v>#PEND</v>
      </c>
      <c r="Q143" t="e">
        <f t="shared" si="16"/>
        <v>#VALUE!</v>
      </c>
      <c r="R143" t="e">
        <f t="shared" si="17"/>
        <v>#VALUE!</v>
      </c>
    </row>
    <row r="144" spans="1:18">
      <c r="A144" t="s">
        <v>656</v>
      </c>
      <c r="B144" s="4" t="str" cm="1">
        <f t="array" ref="B144">_xll.SNL.Clients.Office.Excel.Functions.SPG(A144, "SP_TOTAL_REV", "CY2023")</f>
        <v>#PEND</v>
      </c>
      <c r="C144" s="4" t="str">
        <f>_xll.SNL.Clients.Office.Excel.Functions.SPG(A144,"IQ_AVG_DILUT_SHARES_OUT","CY2023")</f>
        <v>#PEND</v>
      </c>
      <c r="D144" s="5" t="str">
        <f>_xll.SNL.Clients.Office.Excel.Functions.SPG(A144, "IQ_DILUT_EPS_NORM", "CY2023")</f>
        <v>#PEND</v>
      </c>
      <c r="E144" t="e">
        <f t="shared" si="12"/>
        <v>#VALUE!</v>
      </c>
      <c r="F144" t="e">
        <f t="shared" si="13"/>
        <v>#VALUE!</v>
      </c>
      <c r="G144" t="s">
        <v>656</v>
      </c>
      <c r="H144" s="4" t="str" cm="1">
        <f t="array" ref="H144">_xll.SNL.Clients.Office.Excel.Functions.SPG(G144, "SP_TOTAL_REV", "CY2022")</f>
        <v>#PEND</v>
      </c>
      <c r="I144" s="4" t="str">
        <f>_xll.SNL.Clients.Office.Excel.Functions.SPG(G144,"IQ_AVG_DILUT_SHARES_OUT","CY2022")</f>
        <v>#PEND</v>
      </c>
      <c r="J144" s="5" t="str">
        <f>_xll.SNL.Clients.Office.Excel.Functions.SPG(G144, "IQ_DILUT_EPS_NORM", "CY2022")</f>
        <v>#PEND</v>
      </c>
      <c r="K144" t="e">
        <f t="shared" si="14"/>
        <v>#VALUE!</v>
      </c>
      <c r="L144" t="e">
        <f t="shared" si="15"/>
        <v>#VALUE!</v>
      </c>
      <c r="M144" t="s">
        <v>660</v>
      </c>
      <c r="N144" s="4" t="str" cm="1">
        <f t="array" ref="N144">_xll.SNL.Clients.Office.Excel.Functions.SPG(M144, "SP_TOTAL_REV", "CY2022")</f>
        <v>#PEND</v>
      </c>
      <c r="O144" s="4" t="str">
        <f>_xll.SNL.Clients.Office.Excel.Functions.SPG(M144,"IQ_AVG_DILUT_SHARES_OUT","CY2022")</f>
        <v>#PEND</v>
      </c>
      <c r="P144" s="5" t="str">
        <f>_xll.SNL.Clients.Office.Excel.Functions.SPG(M144, "IQ_DILUT_EPS_NORM", "CY2022")</f>
        <v>#PEND</v>
      </c>
      <c r="Q144" t="e">
        <f t="shared" si="16"/>
        <v>#VALUE!</v>
      </c>
      <c r="R144" t="e">
        <f t="shared" si="17"/>
        <v>#VALUE!</v>
      </c>
    </row>
    <row r="145" spans="1:18">
      <c r="A145" t="s">
        <v>657</v>
      </c>
      <c r="B145" s="4" t="str" cm="1">
        <f t="array" ref="B145">_xll.SNL.Clients.Office.Excel.Functions.SPG(A145, "SP_TOTAL_REV", "CY2023")</f>
        <v>#PEND</v>
      </c>
      <c r="C145" s="4" t="str">
        <f>_xll.SNL.Clients.Office.Excel.Functions.SPG(A145,"IQ_AVG_DILUT_SHARES_OUT","CY2023")</f>
        <v>#PEND</v>
      </c>
      <c r="D145" s="5" t="str">
        <f>_xll.SNL.Clients.Office.Excel.Functions.SPG(A145, "IQ_DILUT_EPS_NORM", "CY2023")</f>
        <v>#PEND</v>
      </c>
      <c r="E145" t="e">
        <f t="shared" si="12"/>
        <v>#VALUE!</v>
      </c>
      <c r="F145" t="e">
        <f t="shared" si="13"/>
        <v>#VALUE!</v>
      </c>
      <c r="G145" t="s">
        <v>657</v>
      </c>
      <c r="H145" s="4" t="str" cm="1">
        <f t="array" ref="H145">_xll.SNL.Clients.Office.Excel.Functions.SPG(G145, "SP_TOTAL_REV", "CY2022")</f>
        <v>#PEND</v>
      </c>
      <c r="I145" s="4" t="str">
        <f>_xll.SNL.Clients.Office.Excel.Functions.SPG(G145,"IQ_AVG_DILUT_SHARES_OUT","CY2022")</f>
        <v>#PEND</v>
      </c>
      <c r="J145" s="5" t="str">
        <f>_xll.SNL.Clients.Office.Excel.Functions.SPG(G145, "IQ_DILUT_EPS_NORM", "CY2022")</f>
        <v>#PEND</v>
      </c>
      <c r="K145" t="e">
        <f t="shared" si="14"/>
        <v>#VALUE!</v>
      </c>
      <c r="L145" t="e">
        <f t="shared" si="15"/>
        <v>#VALUE!</v>
      </c>
      <c r="M145" t="s">
        <v>661</v>
      </c>
      <c r="N145" s="4" t="str" cm="1">
        <f t="array" ref="N145">_xll.SNL.Clients.Office.Excel.Functions.SPG(M145, "SP_TOTAL_REV", "CY2022")</f>
        <v>#PEND</v>
      </c>
      <c r="O145" s="4" t="str">
        <f>_xll.SNL.Clients.Office.Excel.Functions.SPG(M145,"IQ_AVG_DILUT_SHARES_OUT","CY2022")</f>
        <v>#PEND</v>
      </c>
      <c r="P145" s="5" t="str">
        <f>_xll.SNL.Clients.Office.Excel.Functions.SPG(M145, "IQ_DILUT_EPS_NORM", "CY2022")</f>
        <v>#PEND</v>
      </c>
      <c r="Q145" t="e">
        <f t="shared" si="16"/>
        <v>#VALUE!</v>
      </c>
      <c r="R145" t="e">
        <f t="shared" si="17"/>
        <v>#VALUE!</v>
      </c>
    </row>
    <row r="146" spans="1:18">
      <c r="A146" t="s">
        <v>658</v>
      </c>
      <c r="B146" s="4" t="str" cm="1">
        <f t="array" ref="B146">_xll.SNL.Clients.Office.Excel.Functions.SPG(A146, "SP_TOTAL_REV", "CY2023")</f>
        <v>#PEND</v>
      </c>
      <c r="C146" s="4" t="str">
        <f>_xll.SNL.Clients.Office.Excel.Functions.SPG(A146,"IQ_AVG_DILUT_SHARES_OUT","CY2023")</f>
        <v>#PEND</v>
      </c>
      <c r="D146" s="5" t="str">
        <f>_xll.SNL.Clients.Office.Excel.Functions.SPG(A146, "IQ_DILUT_EPS_NORM", "CY2023")</f>
        <v>#PEND</v>
      </c>
      <c r="E146" t="e">
        <f t="shared" si="12"/>
        <v>#VALUE!</v>
      </c>
      <c r="F146" t="e">
        <f t="shared" si="13"/>
        <v>#VALUE!</v>
      </c>
      <c r="G146" t="s">
        <v>658</v>
      </c>
      <c r="H146" s="4" t="str" cm="1">
        <f t="array" ref="H146">_xll.SNL.Clients.Office.Excel.Functions.SPG(G146, "SP_TOTAL_REV", "CY2022")</f>
        <v>#PEND</v>
      </c>
      <c r="I146" s="4" t="str">
        <f>_xll.SNL.Clients.Office.Excel.Functions.SPG(G146,"IQ_AVG_DILUT_SHARES_OUT","CY2022")</f>
        <v>#PEND</v>
      </c>
      <c r="J146" s="5" t="str">
        <f>_xll.SNL.Clients.Office.Excel.Functions.SPG(G146, "IQ_DILUT_EPS_NORM", "CY2022")</f>
        <v>#PEND</v>
      </c>
      <c r="K146" t="e">
        <f t="shared" si="14"/>
        <v>#VALUE!</v>
      </c>
      <c r="L146" t="e">
        <f t="shared" si="15"/>
        <v>#VALUE!</v>
      </c>
      <c r="M146" t="s">
        <v>662</v>
      </c>
      <c r="N146" s="4" t="str" cm="1">
        <f t="array" ref="N146">_xll.SNL.Clients.Office.Excel.Functions.SPG(M146, "SP_TOTAL_REV", "CY2022")</f>
        <v>#PEND</v>
      </c>
      <c r="O146" s="4" t="str">
        <f>_xll.SNL.Clients.Office.Excel.Functions.SPG(M146,"IQ_AVG_DILUT_SHARES_OUT","CY2022")</f>
        <v>#PEND</v>
      </c>
      <c r="P146" s="5" t="str">
        <f>_xll.SNL.Clients.Office.Excel.Functions.SPG(M146, "IQ_DILUT_EPS_NORM", "CY2022")</f>
        <v>#PEND</v>
      </c>
      <c r="Q146" t="e">
        <f t="shared" si="16"/>
        <v>#VALUE!</v>
      </c>
      <c r="R146" t="e">
        <f t="shared" si="17"/>
        <v>#VALUE!</v>
      </c>
    </row>
    <row r="147" spans="1:18">
      <c r="A147" t="s">
        <v>659</v>
      </c>
      <c r="B147" s="4" t="str" cm="1">
        <f t="array" ref="B147">_xll.SNL.Clients.Office.Excel.Functions.SPG(A147, "SP_TOTAL_REV", "CY2023")</f>
        <v>#PEND</v>
      </c>
      <c r="C147" s="4" t="str">
        <f>_xll.SNL.Clients.Office.Excel.Functions.SPG(A147,"IQ_AVG_DILUT_SHARES_OUT","CY2023")</f>
        <v>#PEND</v>
      </c>
      <c r="D147" s="5" t="str">
        <f>_xll.SNL.Clients.Office.Excel.Functions.SPG(A147, "IQ_DILUT_EPS_NORM", "CY2023")</f>
        <v>#PEND</v>
      </c>
      <c r="E147" t="e">
        <f t="shared" si="12"/>
        <v>#VALUE!</v>
      </c>
      <c r="F147" t="e">
        <f t="shared" si="13"/>
        <v>#VALUE!</v>
      </c>
      <c r="G147" t="s">
        <v>659</v>
      </c>
      <c r="H147" s="4" t="str" cm="1">
        <f t="array" ref="H147">_xll.SNL.Clients.Office.Excel.Functions.SPG(G147, "SP_TOTAL_REV", "CY2022")</f>
        <v>#PEND</v>
      </c>
      <c r="I147" s="4" t="str">
        <f>_xll.SNL.Clients.Office.Excel.Functions.SPG(G147,"IQ_AVG_DILUT_SHARES_OUT","CY2022")</f>
        <v>#PEND</v>
      </c>
      <c r="J147" s="5" t="str">
        <f>_xll.SNL.Clients.Office.Excel.Functions.SPG(G147, "IQ_DILUT_EPS_NORM", "CY2022")</f>
        <v>#PEND</v>
      </c>
      <c r="K147" t="e">
        <f t="shared" si="14"/>
        <v>#VALUE!</v>
      </c>
      <c r="L147" t="e">
        <f t="shared" si="15"/>
        <v>#VALUE!</v>
      </c>
      <c r="M147" t="s">
        <v>663</v>
      </c>
      <c r="N147" s="4" t="str" cm="1">
        <f t="array" ref="N147">_xll.SNL.Clients.Office.Excel.Functions.SPG(M147, "SP_TOTAL_REV", "CY2022")</f>
        <v>#PEND</v>
      </c>
      <c r="O147" s="4" t="str">
        <f>_xll.SNL.Clients.Office.Excel.Functions.SPG(M147,"IQ_AVG_DILUT_SHARES_OUT","CY2022")</f>
        <v>#PEND</v>
      </c>
      <c r="P147" s="5" t="str">
        <f>_xll.SNL.Clients.Office.Excel.Functions.SPG(M147, "IQ_DILUT_EPS_NORM", "CY2022")</f>
        <v>#PEND</v>
      </c>
      <c r="Q147" t="e">
        <f t="shared" si="16"/>
        <v>#VALUE!</v>
      </c>
      <c r="R147" t="e">
        <f t="shared" si="17"/>
        <v>#VALUE!</v>
      </c>
    </row>
    <row r="148" spans="1:18">
      <c r="A148" t="s">
        <v>660</v>
      </c>
      <c r="B148" s="4" t="str" cm="1">
        <f t="array" ref="B148">_xll.SNL.Clients.Office.Excel.Functions.SPG(A148, "SP_TOTAL_REV", "CY2023")</f>
        <v>#PEND</v>
      </c>
      <c r="C148" s="4" t="str">
        <f>_xll.SNL.Clients.Office.Excel.Functions.SPG(A148,"IQ_AVG_DILUT_SHARES_OUT","CY2023")</f>
        <v>#PEND</v>
      </c>
      <c r="D148" s="5" t="str">
        <f>_xll.SNL.Clients.Office.Excel.Functions.SPG(A148, "IQ_DILUT_EPS_NORM", "CY2023")</f>
        <v>#PEND</v>
      </c>
      <c r="E148" t="e">
        <f t="shared" si="12"/>
        <v>#VALUE!</v>
      </c>
      <c r="F148" t="e">
        <f t="shared" si="13"/>
        <v>#VALUE!</v>
      </c>
      <c r="G148" t="s">
        <v>660</v>
      </c>
      <c r="H148" s="4" t="str" cm="1">
        <f t="array" ref="H148">_xll.SNL.Clients.Office.Excel.Functions.SPG(G148, "SP_TOTAL_REV", "CY2022")</f>
        <v>#PEND</v>
      </c>
      <c r="I148" s="4" t="str">
        <f>_xll.SNL.Clients.Office.Excel.Functions.SPG(G148,"IQ_AVG_DILUT_SHARES_OUT","CY2022")</f>
        <v>#PEND</v>
      </c>
      <c r="J148" s="5" t="str">
        <f>_xll.SNL.Clients.Office.Excel.Functions.SPG(G148, "IQ_DILUT_EPS_NORM", "CY2022")</f>
        <v>#PEND</v>
      </c>
      <c r="K148" t="e">
        <f t="shared" si="14"/>
        <v>#VALUE!</v>
      </c>
      <c r="L148" t="e">
        <f t="shared" si="15"/>
        <v>#VALUE!</v>
      </c>
      <c r="M148" t="s">
        <v>664</v>
      </c>
      <c r="N148" s="4" t="str" cm="1">
        <f t="array" ref="N148">_xll.SNL.Clients.Office.Excel.Functions.SPG(M148, "SP_TOTAL_REV", "CY2022")</f>
        <v>#PEND</v>
      </c>
      <c r="O148" s="4" t="str">
        <f>_xll.SNL.Clients.Office.Excel.Functions.SPG(M148,"IQ_AVG_DILUT_SHARES_OUT","CY2022")</f>
        <v>#PEND</v>
      </c>
      <c r="P148" s="5" t="str">
        <f>_xll.SNL.Clients.Office.Excel.Functions.SPG(M148, "IQ_DILUT_EPS_NORM", "CY2022")</f>
        <v>#PEND</v>
      </c>
      <c r="Q148" t="e">
        <f t="shared" si="16"/>
        <v>#VALUE!</v>
      </c>
      <c r="R148" t="e">
        <f t="shared" si="17"/>
        <v>#VALUE!</v>
      </c>
    </row>
    <row r="149" spans="1:18">
      <c r="A149" t="s">
        <v>661</v>
      </c>
      <c r="B149" s="4" t="str" cm="1">
        <f t="array" ref="B149">_xll.SNL.Clients.Office.Excel.Functions.SPG(A149, "SP_TOTAL_REV", "CY2023")</f>
        <v>#PEND</v>
      </c>
      <c r="C149" s="4" t="str">
        <f>_xll.SNL.Clients.Office.Excel.Functions.SPG(A149,"IQ_AVG_DILUT_SHARES_OUT","CY2023")</f>
        <v>#PEND</v>
      </c>
      <c r="D149" s="5" t="str">
        <f>_xll.SNL.Clients.Office.Excel.Functions.SPG(A149, "IQ_DILUT_EPS_NORM", "CY2023")</f>
        <v>#PEND</v>
      </c>
      <c r="E149" t="e">
        <f t="shared" si="12"/>
        <v>#VALUE!</v>
      </c>
      <c r="F149" t="e">
        <f t="shared" si="13"/>
        <v>#VALUE!</v>
      </c>
      <c r="G149" t="s">
        <v>661</v>
      </c>
      <c r="H149" s="4" t="str" cm="1">
        <f t="array" ref="H149">_xll.SNL.Clients.Office.Excel.Functions.SPG(G149, "SP_TOTAL_REV", "CY2022")</f>
        <v>#PEND</v>
      </c>
      <c r="I149" s="4" t="str">
        <f>_xll.SNL.Clients.Office.Excel.Functions.SPG(G149,"IQ_AVG_DILUT_SHARES_OUT","CY2022")</f>
        <v>#PEND</v>
      </c>
      <c r="J149" s="5" t="str">
        <f>_xll.SNL.Clients.Office.Excel.Functions.SPG(G149, "IQ_DILUT_EPS_NORM", "CY2022")</f>
        <v>#PEND</v>
      </c>
      <c r="K149" t="e">
        <f t="shared" si="14"/>
        <v>#VALUE!</v>
      </c>
      <c r="L149" t="e">
        <f t="shared" si="15"/>
        <v>#VALUE!</v>
      </c>
      <c r="M149" t="s">
        <v>665</v>
      </c>
      <c r="N149" s="4" t="str" cm="1">
        <f t="array" ref="N149">_xll.SNL.Clients.Office.Excel.Functions.SPG(M149, "SP_TOTAL_REV", "CY2022")</f>
        <v>#PEND</v>
      </c>
      <c r="O149" s="4" t="str">
        <f>_xll.SNL.Clients.Office.Excel.Functions.SPG(M149,"IQ_AVG_DILUT_SHARES_OUT","CY2022")</f>
        <v>#PEND</v>
      </c>
      <c r="P149" s="5" t="str">
        <f>_xll.SNL.Clients.Office.Excel.Functions.SPG(M149, "IQ_DILUT_EPS_NORM", "CY2022")</f>
        <v>#PEND</v>
      </c>
      <c r="Q149" t="e">
        <f t="shared" si="16"/>
        <v>#VALUE!</v>
      </c>
      <c r="R149" t="e">
        <f t="shared" si="17"/>
        <v>#VALUE!</v>
      </c>
    </row>
    <row r="150" spans="1:18">
      <c r="A150" t="s">
        <v>662</v>
      </c>
      <c r="B150" s="4" t="str" cm="1">
        <f t="array" ref="B150">_xll.SNL.Clients.Office.Excel.Functions.SPG(A150, "SP_TOTAL_REV", "CY2023")</f>
        <v>#PEND</v>
      </c>
      <c r="C150" s="4" t="str">
        <f>_xll.SNL.Clients.Office.Excel.Functions.SPG(A150,"IQ_AVG_DILUT_SHARES_OUT","CY2023")</f>
        <v>#PEND</v>
      </c>
      <c r="D150" s="5" t="str">
        <f>_xll.SNL.Clients.Office.Excel.Functions.SPG(A150, "IQ_DILUT_EPS_NORM", "CY2023")</f>
        <v>#PEND</v>
      </c>
      <c r="E150" t="e">
        <f t="shared" si="12"/>
        <v>#VALUE!</v>
      </c>
      <c r="F150" t="e">
        <f t="shared" si="13"/>
        <v>#VALUE!</v>
      </c>
      <c r="G150" t="s">
        <v>662</v>
      </c>
      <c r="H150" s="4" t="str" cm="1">
        <f t="array" ref="H150">_xll.SNL.Clients.Office.Excel.Functions.SPG(G150, "SP_TOTAL_REV", "CY2022")</f>
        <v>#PEND</v>
      </c>
      <c r="I150" s="4" t="str">
        <f>_xll.SNL.Clients.Office.Excel.Functions.SPG(G150,"IQ_AVG_DILUT_SHARES_OUT","CY2022")</f>
        <v>#PEND</v>
      </c>
      <c r="J150" s="5" t="str">
        <f>_xll.SNL.Clients.Office.Excel.Functions.SPG(G150, "IQ_DILUT_EPS_NORM", "CY2022")</f>
        <v>#PEND</v>
      </c>
      <c r="K150" t="e">
        <f t="shared" si="14"/>
        <v>#VALUE!</v>
      </c>
      <c r="L150" t="e">
        <f t="shared" si="15"/>
        <v>#VALUE!</v>
      </c>
      <c r="M150" t="s">
        <v>666</v>
      </c>
      <c r="N150" s="4" t="str" cm="1">
        <f t="array" ref="N150">_xll.SNL.Clients.Office.Excel.Functions.SPG(M150, "SP_TOTAL_REV", "CY2022")</f>
        <v>#PEND</v>
      </c>
      <c r="O150" s="4" t="str">
        <f>_xll.SNL.Clients.Office.Excel.Functions.SPG(M150,"IQ_AVG_DILUT_SHARES_OUT","CY2022")</f>
        <v>#PEND</v>
      </c>
      <c r="P150" s="5" t="str">
        <f>_xll.SNL.Clients.Office.Excel.Functions.SPG(M150, "IQ_DILUT_EPS_NORM", "CY2022")</f>
        <v>#PEND</v>
      </c>
      <c r="Q150" t="e">
        <f t="shared" si="16"/>
        <v>#VALUE!</v>
      </c>
      <c r="R150" t="e">
        <f t="shared" si="17"/>
        <v>#VALUE!</v>
      </c>
    </row>
    <row r="151" spans="1:18">
      <c r="A151" t="s">
        <v>663</v>
      </c>
      <c r="B151" s="4" t="str" cm="1">
        <f t="array" ref="B151">_xll.SNL.Clients.Office.Excel.Functions.SPG(A151, "SP_TOTAL_REV", "CY2023")</f>
        <v>#PEND</v>
      </c>
      <c r="C151" s="4" t="str">
        <f>_xll.SNL.Clients.Office.Excel.Functions.SPG(A151,"IQ_AVG_DILUT_SHARES_OUT","CY2023")</f>
        <v>#PEND</v>
      </c>
      <c r="D151" s="5" t="str">
        <f>_xll.SNL.Clients.Office.Excel.Functions.SPG(A151, "IQ_DILUT_EPS_NORM", "CY2023")</f>
        <v>#PEND</v>
      </c>
      <c r="E151" t="e">
        <f t="shared" si="12"/>
        <v>#VALUE!</v>
      </c>
      <c r="F151" t="e">
        <f t="shared" si="13"/>
        <v>#VALUE!</v>
      </c>
      <c r="G151" t="s">
        <v>663</v>
      </c>
      <c r="H151" s="4" t="str" cm="1">
        <f t="array" ref="H151">_xll.SNL.Clients.Office.Excel.Functions.SPG(G151, "SP_TOTAL_REV", "CY2022")</f>
        <v>#PEND</v>
      </c>
      <c r="I151" s="4" t="str">
        <f>_xll.SNL.Clients.Office.Excel.Functions.SPG(G151,"IQ_AVG_DILUT_SHARES_OUT","CY2022")</f>
        <v>#PEND</v>
      </c>
      <c r="J151" s="5" t="str">
        <f>_xll.SNL.Clients.Office.Excel.Functions.SPG(G151, "IQ_DILUT_EPS_NORM", "CY2022")</f>
        <v>#PEND</v>
      </c>
      <c r="K151" t="e">
        <f t="shared" si="14"/>
        <v>#VALUE!</v>
      </c>
      <c r="L151" t="e">
        <f t="shared" si="15"/>
        <v>#VALUE!</v>
      </c>
      <c r="M151" t="s">
        <v>667</v>
      </c>
      <c r="N151" s="4" t="str" cm="1">
        <f t="array" ref="N151">_xll.SNL.Clients.Office.Excel.Functions.SPG(M151, "SP_TOTAL_REV", "CY2022")</f>
        <v>#PEND</v>
      </c>
      <c r="O151" s="4" t="str">
        <f>_xll.SNL.Clients.Office.Excel.Functions.SPG(M151,"IQ_AVG_DILUT_SHARES_OUT","CY2022")</f>
        <v>#PEND</v>
      </c>
      <c r="P151" s="5" t="str">
        <f>_xll.SNL.Clients.Office.Excel.Functions.SPG(M151, "IQ_DILUT_EPS_NORM", "CY2022")</f>
        <v>#PEND</v>
      </c>
      <c r="Q151" t="e">
        <f t="shared" si="16"/>
        <v>#VALUE!</v>
      </c>
      <c r="R151" t="e">
        <f t="shared" si="17"/>
        <v>#VALUE!</v>
      </c>
    </row>
    <row r="152" spans="1:18">
      <c r="A152" t="s">
        <v>664</v>
      </c>
      <c r="B152" s="4" t="str" cm="1">
        <f t="array" ref="B152">_xll.SNL.Clients.Office.Excel.Functions.SPG(A152, "SP_TOTAL_REV", "CY2023")</f>
        <v>#PEND</v>
      </c>
      <c r="C152" s="4" t="str">
        <f>_xll.SNL.Clients.Office.Excel.Functions.SPG(A152,"IQ_AVG_DILUT_SHARES_OUT","CY2023")</f>
        <v>#PEND</v>
      </c>
      <c r="D152" s="5" t="str">
        <f>_xll.SNL.Clients.Office.Excel.Functions.SPG(A152, "IQ_DILUT_EPS_NORM", "CY2023")</f>
        <v>#PEND</v>
      </c>
      <c r="E152" t="e">
        <f t="shared" si="12"/>
        <v>#VALUE!</v>
      </c>
      <c r="F152" t="e">
        <f t="shared" si="13"/>
        <v>#VALUE!</v>
      </c>
      <c r="G152" t="s">
        <v>664</v>
      </c>
      <c r="H152" s="4" t="str" cm="1">
        <f t="array" ref="H152">_xll.SNL.Clients.Office.Excel.Functions.SPG(G152, "SP_TOTAL_REV", "CY2022")</f>
        <v>#PEND</v>
      </c>
      <c r="I152" s="4" t="str">
        <f>_xll.SNL.Clients.Office.Excel.Functions.SPG(G152,"IQ_AVG_DILUT_SHARES_OUT","CY2022")</f>
        <v>#PEND</v>
      </c>
      <c r="J152" s="5" t="str">
        <f>_xll.SNL.Clients.Office.Excel.Functions.SPG(G152, "IQ_DILUT_EPS_NORM", "CY2022")</f>
        <v>#PEND</v>
      </c>
      <c r="K152" t="e">
        <f t="shared" si="14"/>
        <v>#VALUE!</v>
      </c>
      <c r="L152" t="e">
        <f t="shared" si="15"/>
        <v>#VALUE!</v>
      </c>
      <c r="M152" t="s">
        <v>668</v>
      </c>
      <c r="N152" s="4" t="str" cm="1">
        <f t="array" ref="N152">_xll.SNL.Clients.Office.Excel.Functions.SPG(M152, "SP_TOTAL_REV", "CY2022")</f>
        <v>#PEND</v>
      </c>
      <c r="O152" s="4" t="str">
        <f>_xll.SNL.Clients.Office.Excel.Functions.SPG(M152,"IQ_AVG_DILUT_SHARES_OUT","CY2022")</f>
        <v>#PEND</v>
      </c>
      <c r="P152" s="5" t="str">
        <f>_xll.SNL.Clients.Office.Excel.Functions.SPG(M152, "IQ_DILUT_EPS_NORM", "CY2022")</f>
        <v>#PEND</v>
      </c>
      <c r="Q152" t="e">
        <f t="shared" si="16"/>
        <v>#VALUE!</v>
      </c>
      <c r="R152" t="e">
        <f t="shared" si="17"/>
        <v>#VALUE!</v>
      </c>
    </row>
    <row r="153" spans="1:18">
      <c r="A153" t="s">
        <v>665</v>
      </c>
      <c r="B153" s="4" t="str" cm="1">
        <f t="array" ref="B153">_xll.SNL.Clients.Office.Excel.Functions.SPG(A153, "SP_TOTAL_REV", "CY2023")</f>
        <v>#PEND</v>
      </c>
      <c r="C153" s="4" t="str">
        <f>_xll.SNL.Clients.Office.Excel.Functions.SPG(A153,"IQ_AVG_DILUT_SHARES_OUT","CY2023")</f>
        <v>#PEND</v>
      </c>
      <c r="D153" s="5" t="str">
        <f>_xll.SNL.Clients.Office.Excel.Functions.SPG(A153, "IQ_DILUT_EPS_NORM", "CY2023")</f>
        <v>#PEND</v>
      </c>
      <c r="E153" t="e">
        <f t="shared" si="12"/>
        <v>#VALUE!</v>
      </c>
      <c r="F153" t="e">
        <f t="shared" si="13"/>
        <v>#VALUE!</v>
      </c>
      <c r="G153" t="s">
        <v>665</v>
      </c>
      <c r="H153" s="4" t="str" cm="1">
        <f t="array" ref="H153">_xll.SNL.Clients.Office.Excel.Functions.SPG(G153, "SP_TOTAL_REV", "CY2022")</f>
        <v>#PEND</v>
      </c>
      <c r="I153" s="4" t="str">
        <f>_xll.SNL.Clients.Office.Excel.Functions.SPG(G153,"IQ_AVG_DILUT_SHARES_OUT","CY2022")</f>
        <v>#PEND</v>
      </c>
      <c r="J153" s="5" t="str">
        <f>_xll.SNL.Clients.Office.Excel.Functions.SPG(G153, "IQ_DILUT_EPS_NORM", "CY2022")</f>
        <v>#PEND</v>
      </c>
      <c r="K153" t="e">
        <f t="shared" si="14"/>
        <v>#VALUE!</v>
      </c>
      <c r="L153" t="e">
        <f t="shared" si="15"/>
        <v>#VALUE!</v>
      </c>
      <c r="M153" t="s">
        <v>669</v>
      </c>
      <c r="N153" s="4" t="str" cm="1">
        <f t="array" ref="N153">_xll.SNL.Clients.Office.Excel.Functions.SPG(M153, "SP_TOTAL_REV", "CY2022")</f>
        <v>#PEND</v>
      </c>
      <c r="O153" s="4" t="str">
        <f>_xll.SNL.Clients.Office.Excel.Functions.SPG(M153,"IQ_AVG_DILUT_SHARES_OUT","CY2022")</f>
        <v>#PEND</v>
      </c>
      <c r="P153" s="5" t="str">
        <f>_xll.SNL.Clients.Office.Excel.Functions.SPG(M153, "IQ_DILUT_EPS_NORM", "CY2022")</f>
        <v>#PEND</v>
      </c>
      <c r="Q153" t="e">
        <f t="shared" si="16"/>
        <v>#VALUE!</v>
      </c>
      <c r="R153" t="e">
        <f t="shared" si="17"/>
        <v>#VALUE!</v>
      </c>
    </row>
    <row r="154" spans="1:18">
      <c r="A154" t="s">
        <v>666</v>
      </c>
      <c r="B154" s="4" t="str" cm="1">
        <f t="array" ref="B154">_xll.SNL.Clients.Office.Excel.Functions.SPG(A154, "SP_TOTAL_REV", "CY2023")</f>
        <v>#PEND</v>
      </c>
      <c r="C154" s="4" t="str">
        <f>_xll.SNL.Clients.Office.Excel.Functions.SPG(A154,"IQ_AVG_DILUT_SHARES_OUT","CY2023")</f>
        <v>#PEND</v>
      </c>
      <c r="D154" s="5" t="str">
        <f>_xll.SNL.Clients.Office.Excel.Functions.SPG(A154, "IQ_DILUT_EPS_NORM", "CY2023")</f>
        <v>#PEND</v>
      </c>
      <c r="E154" t="e">
        <f t="shared" si="12"/>
        <v>#VALUE!</v>
      </c>
      <c r="F154" t="e">
        <f t="shared" si="13"/>
        <v>#VALUE!</v>
      </c>
      <c r="G154" t="s">
        <v>666</v>
      </c>
      <c r="H154" s="4" t="str" cm="1">
        <f t="array" ref="H154">_xll.SNL.Clients.Office.Excel.Functions.SPG(G154, "SP_TOTAL_REV", "CY2022")</f>
        <v>#PEND</v>
      </c>
      <c r="I154" s="4" t="str">
        <f>_xll.SNL.Clients.Office.Excel.Functions.SPG(G154,"IQ_AVG_DILUT_SHARES_OUT","CY2022")</f>
        <v>#PEND</v>
      </c>
      <c r="J154" s="5" t="str">
        <f>_xll.SNL.Clients.Office.Excel.Functions.SPG(G154, "IQ_DILUT_EPS_NORM", "CY2022")</f>
        <v>#PEND</v>
      </c>
      <c r="K154" t="e">
        <f t="shared" si="14"/>
        <v>#VALUE!</v>
      </c>
      <c r="L154" t="e">
        <f t="shared" si="15"/>
        <v>#VALUE!</v>
      </c>
      <c r="M154" t="s">
        <v>670</v>
      </c>
      <c r="N154" s="4" t="str" cm="1">
        <f t="array" ref="N154">_xll.SNL.Clients.Office.Excel.Functions.SPG(M154, "SP_TOTAL_REV", "CY2022")</f>
        <v>#PEND</v>
      </c>
      <c r="O154" s="4" t="str">
        <f>_xll.SNL.Clients.Office.Excel.Functions.SPG(M154,"IQ_AVG_DILUT_SHARES_OUT","CY2022")</f>
        <v>#PEND</v>
      </c>
      <c r="P154" s="5" t="str">
        <f>_xll.SNL.Clients.Office.Excel.Functions.SPG(M154, "IQ_DILUT_EPS_NORM", "CY2022")</f>
        <v>#PEND</v>
      </c>
      <c r="Q154" t="e">
        <f t="shared" si="16"/>
        <v>#VALUE!</v>
      </c>
      <c r="R154" t="e">
        <f t="shared" si="17"/>
        <v>#VALUE!</v>
      </c>
    </row>
    <row r="155" spans="1:18">
      <c r="A155" t="s">
        <v>667</v>
      </c>
      <c r="B155" s="4" t="str" cm="1">
        <f t="array" ref="B155">_xll.SNL.Clients.Office.Excel.Functions.SPG(A155, "SP_TOTAL_REV", "CY2023")</f>
        <v>#PEND</v>
      </c>
      <c r="C155" s="4" t="str">
        <f>_xll.SNL.Clients.Office.Excel.Functions.SPG(A155,"IQ_AVG_DILUT_SHARES_OUT","CY2023")</f>
        <v>#PEND</v>
      </c>
      <c r="D155" s="5" t="str">
        <f>_xll.SNL.Clients.Office.Excel.Functions.SPG(A155, "IQ_DILUT_EPS_NORM", "CY2023")</f>
        <v>#PEND</v>
      </c>
      <c r="E155" t="e">
        <f t="shared" si="12"/>
        <v>#VALUE!</v>
      </c>
      <c r="F155" t="e">
        <f t="shared" si="13"/>
        <v>#VALUE!</v>
      </c>
      <c r="G155" t="s">
        <v>667</v>
      </c>
      <c r="H155" s="4" t="str" cm="1">
        <f t="array" ref="H155">_xll.SNL.Clients.Office.Excel.Functions.SPG(G155, "SP_TOTAL_REV", "CY2022")</f>
        <v>#PEND</v>
      </c>
      <c r="I155" s="4" t="str">
        <f>_xll.SNL.Clients.Office.Excel.Functions.SPG(G155,"IQ_AVG_DILUT_SHARES_OUT","CY2022")</f>
        <v>#PEND</v>
      </c>
      <c r="J155" s="5" t="str">
        <f>_xll.SNL.Clients.Office.Excel.Functions.SPG(G155, "IQ_DILUT_EPS_NORM", "CY2022")</f>
        <v>#PEND</v>
      </c>
      <c r="K155" t="e">
        <f t="shared" si="14"/>
        <v>#VALUE!</v>
      </c>
      <c r="L155" t="e">
        <f t="shared" si="15"/>
        <v>#VALUE!</v>
      </c>
      <c r="M155" t="s">
        <v>671</v>
      </c>
      <c r="N155" s="4" t="str" cm="1">
        <f t="array" ref="N155">_xll.SNL.Clients.Office.Excel.Functions.SPG(M155, "SP_TOTAL_REV", "CY2022")</f>
        <v>#PEND</v>
      </c>
      <c r="O155" s="4" t="str">
        <f>_xll.SNL.Clients.Office.Excel.Functions.SPG(M155,"IQ_AVG_DILUT_SHARES_OUT","CY2022")</f>
        <v>#PEND</v>
      </c>
      <c r="P155" s="5" t="str">
        <f>_xll.SNL.Clients.Office.Excel.Functions.SPG(M155, "IQ_DILUT_EPS_NORM", "CY2022")</f>
        <v>#PEND</v>
      </c>
      <c r="Q155" t="e">
        <f t="shared" si="16"/>
        <v>#VALUE!</v>
      </c>
      <c r="R155" t="e">
        <f t="shared" si="17"/>
        <v>#VALUE!</v>
      </c>
    </row>
    <row r="156" spans="1:18">
      <c r="A156" t="s">
        <v>668</v>
      </c>
      <c r="B156" s="4" t="str" cm="1">
        <f t="array" ref="B156">_xll.SNL.Clients.Office.Excel.Functions.SPG(A156, "SP_TOTAL_REV", "CY2023")</f>
        <v>#PEND</v>
      </c>
      <c r="C156" s="4" t="str">
        <f>_xll.SNL.Clients.Office.Excel.Functions.SPG(A156,"IQ_AVG_DILUT_SHARES_OUT","CY2023")</f>
        <v>#PEND</v>
      </c>
      <c r="D156" s="5" t="str">
        <f>_xll.SNL.Clients.Office.Excel.Functions.SPG(A156, "IQ_DILUT_EPS_NORM", "CY2023")</f>
        <v>#PEND</v>
      </c>
      <c r="E156" t="e">
        <f t="shared" si="12"/>
        <v>#VALUE!</v>
      </c>
      <c r="F156" t="e">
        <f t="shared" si="13"/>
        <v>#VALUE!</v>
      </c>
      <c r="G156" t="s">
        <v>668</v>
      </c>
      <c r="H156" s="4" t="str" cm="1">
        <f t="array" ref="H156">_xll.SNL.Clients.Office.Excel.Functions.SPG(G156, "SP_TOTAL_REV", "CY2022")</f>
        <v>#PEND</v>
      </c>
      <c r="I156" s="4" t="str">
        <f>_xll.SNL.Clients.Office.Excel.Functions.SPG(G156,"IQ_AVG_DILUT_SHARES_OUT","CY2022")</f>
        <v>#PEND</v>
      </c>
      <c r="J156" s="5" t="str">
        <f>_xll.SNL.Clients.Office.Excel.Functions.SPG(G156, "IQ_DILUT_EPS_NORM", "CY2022")</f>
        <v>#PEND</v>
      </c>
      <c r="K156" t="e">
        <f t="shared" si="14"/>
        <v>#VALUE!</v>
      </c>
      <c r="L156" t="e">
        <f t="shared" si="15"/>
        <v>#VALUE!</v>
      </c>
      <c r="M156" t="s">
        <v>672</v>
      </c>
      <c r="N156" s="4" t="str" cm="1">
        <f t="array" ref="N156">_xll.SNL.Clients.Office.Excel.Functions.SPG(M156, "SP_TOTAL_REV", "CY2022")</f>
        <v>#PEND</v>
      </c>
      <c r="O156" s="4" t="str">
        <f>_xll.SNL.Clients.Office.Excel.Functions.SPG(M156,"IQ_AVG_DILUT_SHARES_OUT","CY2022")</f>
        <v>#PEND</v>
      </c>
      <c r="P156" s="5" t="str">
        <f>_xll.SNL.Clients.Office.Excel.Functions.SPG(M156, "IQ_DILUT_EPS_NORM", "CY2022")</f>
        <v>#PEND</v>
      </c>
      <c r="Q156" t="e">
        <f t="shared" si="16"/>
        <v>#VALUE!</v>
      </c>
      <c r="R156" t="e">
        <f t="shared" si="17"/>
        <v>#VALUE!</v>
      </c>
    </row>
    <row r="157" spans="1:18">
      <c r="A157" t="s">
        <v>669</v>
      </c>
      <c r="B157" s="4" t="str" cm="1">
        <f t="array" ref="B157">_xll.SNL.Clients.Office.Excel.Functions.SPG(A157, "SP_TOTAL_REV", "CY2023")</f>
        <v>#PEND</v>
      </c>
      <c r="C157" s="4" t="str">
        <f>_xll.SNL.Clients.Office.Excel.Functions.SPG(A157,"IQ_AVG_DILUT_SHARES_OUT","CY2023")</f>
        <v>#PEND</v>
      </c>
      <c r="D157" s="5" t="str">
        <f>_xll.SNL.Clients.Office.Excel.Functions.SPG(A157, "IQ_DILUT_EPS_NORM", "CY2023")</f>
        <v>#PEND</v>
      </c>
      <c r="E157" t="e">
        <f t="shared" si="12"/>
        <v>#VALUE!</v>
      </c>
      <c r="F157" t="e">
        <f t="shared" si="13"/>
        <v>#VALUE!</v>
      </c>
      <c r="G157" t="s">
        <v>669</v>
      </c>
      <c r="H157" s="4" t="str" cm="1">
        <f t="array" ref="H157">_xll.SNL.Clients.Office.Excel.Functions.SPG(G157, "SP_TOTAL_REV", "CY2022")</f>
        <v>#PEND</v>
      </c>
      <c r="I157" s="4" t="str">
        <f>_xll.SNL.Clients.Office.Excel.Functions.SPG(G157,"IQ_AVG_DILUT_SHARES_OUT","CY2022")</f>
        <v>#PEND</v>
      </c>
      <c r="J157" s="5" t="str">
        <f>_xll.SNL.Clients.Office.Excel.Functions.SPG(G157, "IQ_DILUT_EPS_NORM", "CY2022")</f>
        <v>#PEND</v>
      </c>
      <c r="K157" t="e">
        <f t="shared" si="14"/>
        <v>#VALUE!</v>
      </c>
      <c r="L157" t="e">
        <f t="shared" si="15"/>
        <v>#VALUE!</v>
      </c>
      <c r="M157" t="s">
        <v>673</v>
      </c>
      <c r="N157" s="4" t="str" cm="1">
        <f t="array" ref="N157">_xll.SNL.Clients.Office.Excel.Functions.SPG(M157, "SP_TOTAL_REV", "CY2022")</f>
        <v>#PEND</v>
      </c>
      <c r="O157" s="4" t="str">
        <f>_xll.SNL.Clients.Office.Excel.Functions.SPG(M157,"IQ_AVG_DILUT_SHARES_OUT","CY2022")</f>
        <v>#PEND</v>
      </c>
      <c r="P157" s="5" t="str">
        <f>_xll.SNL.Clients.Office.Excel.Functions.SPG(M157, "IQ_DILUT_EPS_NORM", "CY2022")</f>
        <v>#PEND</v>
      </c>
      <c r="Q157" t="e">
        <f t="shared" si="16"/>
        <v>#VALUE!</v>
      </c>
      <c r="R157" t="e">
        <f t="shared" si="17"/>
        <v>#VALUE!</v>
      </c>
    </row>
    <row r="158" spans="1:18">
      <c r="A158" t="s">
        <v>670</v>
      </c>
      <c r="B158" s="4" t="str" cm="1">
        <f t="array" ref="B158">_xll.SNL.Clients.Office.Excel.Functions.SPG(A158, "SP_TOTAL_REV", "CY2023")</f>
        <v>#PEND</v>
      </c>
      <c r="C158" s="4" t="str">
        <f>_xll.SNL.Clients.Office.Excel.Functions.SPG(A158,"IQ_AVG_DILUT_SHARES_OUT","CY2023")</f>
        <v>#PEND</v>
      </c>
      <c r="D158" s="5" t="str">
        <f>_xll.SNL.Clients.Office.Excel.Functions.SPG(A158, "IQ_DILUT_EPS_NORM", "CY2023")</f>
        <v>#PEND</v>
      </c>
      <c r="E158" t="e">
        <f t="shared" si="12"/>
        <v>#VALUE!</v>
      </c>
      <c r="F158" t="e">
        <f t="shared" si="13"/>
        <v>#VALUE!</v>
      </c>
      <c r="G158" t="s">
        <v>670</v>
      </c>
      <c r="H158" s="4" t="str" cm="1">
        <f t="array" ref="H158">_xll.SNL.Clients.Office.Excel.Functions.SPG(G158, "SP_TOTAL_REV", "CY2022")</f>
        <v>#PEND</v>
      </c>
      <c r="I158" s="4" t="str">
        <f>_xll.SNL.Clients.Office.Excel.Functions.SPG(G158,"IQ_AVG_DILUT_SHARES_OUT","CY2022")</f>
        <v>#PEND</v>
      </c>
      <c r="J158" s="5" t="str">
        <f>_xll.SNL.Clients.Office.Excel.Functions.SPG(G158, "IQ_DILUT_EPS_NORM", "CY2022")</f>
        <v>#PEND</v>
      </c>
      <c r="K158" t="e">
        <f t="shared" si="14"/>
        <v>#VALUE!</v>
      </c>
      <c r="L158" t="e">
        <f t="shared" si="15"/>
        <v>#VALUE!</v>
      </c>
      <c r="M158" t="s">
        <v>674</v>
      </c>
      <c r="N158" s="4" t="str" cm="1">
        <f t="array" ref="N158">_xll.SNL.Clients.Office.Excel.Functions.SPG(M158, "SP_TOTAL_REV", "CY2022")</f>
        <v>#PEND</v>
      </c>
      <c r="O158" s="4" t="str">
        <f>_xll.SNL.Clients.Office.Excel.Functions.SPG(M158,"IQ_AVG_DILUT_SHARES_OUT","CY2022")</f>
        <v>#PEND</v>
      </c>
      <c r="P158" s="5" t="str">
        <f>_xll.SNL.Clients.Office.Excel.Functions.SPG(M158, "IQ_DILUT_EPS_NORM", "CY2022")</f>
        <v>#PEND</v>
      </c>
      <c r="Q158" t="e">
        <f t="shared" si="16"/>
        <v>#VALUE!</v>
      </c>
      <c r="R158" t="e">
        <f t="shared" si="17"/>
        <v>#VALUE!</v>
      </c>
    </row>
    <row r="159" spans="1:18">
      <c r="A159" t="s">
        <v>671</v>
      </c>
      <c r="B159" s="4" t="str" cm="1">
        <f t="array" ref="B159">_xll.SNL.Clients.Office.Excel.Functions.SPG(A159, "SP_TOTAL_REV", "CY2023")</f>
        <v>#PEND</v>
      </c>
      <c r="C159" s="4" t="str">
        <f>_xll.SNL.Clients.Office.Excel.Functions.SPG(A159,"IQ_AVG_DILUT_SHARES_OUT","CY2023")</f>
        <v>#PEND</v>
      </c>
      <c r="D159" s="5" t="str">
        <f>_xll.SNL.Clients.Office.Excel.Functions.SPG(A159, "IQ_DILUT_EPS_NORM", "CY2023")</f>
        <v>#PEND</v>
      </c>
      <c r="E159" t="e">
        <f t="shared" si="12"/>
        <v>#VALUE!</v>
      </c>
      <c r="F159" t="e">
        <f t="shared" si="13"/>
        <v>#VALUE!</v>
      </c>
      <c r="G159" t="s">
        <v>671</v>
      </c>
      <c r="H159" s="4" t="str" cm="1">
        <f t="array" ref="H159">_xll.SNL.Clients.Office.Excel.Functions.SPG(G159, "SP_TOTAL_REV", "CY2022")</f>
        <v>#PEND</v>
      </c>
      <c r="I159" s="4" t="str">
        <f>_xll.SNL.Clients.Office.Excel.Functions.SPG(G159,"IQ_AVG_DILUT_SHARES_OUT","CY2022")</f>
        <v>#PEND</v>
      </c>
      <c r="J159" s="5" t="str">
        <f>_xll.SNL.Clients.Office.Excel.Functions.SPG(G159, "IQ_DILUT_EPS_NORM", "CY2022")</f>
        <v>#PEND</v>
      </c>
      <c r="K159" t="e">
        <f t="shared" si="14"/>
        <v>#VALUE!</v>
      </c>
      <c r="L159" t="e">
        <f t="shared" si="15"/>
        <v>#VALUE!</v>
      </c>
      <c r="M159" t="s">
        <v>675</v>
      </c>
      <c r="N159" s="4" t="str" cm="1">
        <f t="array" ref="N159">_xll.SNL.Clients.Office.Excel.Functions.SPG(M159, "SP_TOTAL_REV", "CY2022")</f>
        <v>#PEND</v>
      </c>
      <c r="O159" s="4" t="str">
        <f>_xll.SNL.Clients.Office.Excel.Functions.SPG(M159,"IQ_AVG_DILUT_SHARES_OUT","CY2022")</f>
        <v>#PEND</v>
      </c>
      <c r="P159" s="5" t="str">
        <f>_xll.SNL.Clients.Office.Excel.Functions.SPG(M159, "IQ_DILUT_EPS_NORM", "CY2022")</f>
        <v>#PEND</v>
      </c>
      <c r="Q159" t="e">
        <f t="shared" si="16"/>
        <v>#VALUE!</v>
      </c>
      <c r="R159" t="e">
        <f t="shared" si="17"/>
        <v>#VALUE!</v>
      </c>
    </row>
    <row r="160" spans="1:18">
      <c r="A160" t="s">
        <v>672</v>
      </c>
      <c r="B160" s="4" t="str" cm="1">
        <f t="array" ref="B160">_xll.SNL.Clients.Office.Excel.Functions.SPG(A160, "SP_TOTAL_REV", "CY2023")</f>
        <v>#PEND</v>
      </c>
      <c r="C160" s="4" t="str">
        <f>_xll.SNL.Clients.Office.Excel.Functions.SPG(A160,"IQ_AVG_DILUT_SHARES_OUT","CY2023")</f>
        <v>#PEND</v>
      </c>
      <c r="D160" s="5" t="str">
        <f>_xll.SNL.Clients.Office.Excel.Functions.SPG(A160, "IQ_DILUT_EPS_NORM", "CY2023")</f>
        <v>#PEND</v>
      </c>
      <c r="E160" t="e">
        <f t="shared" si="12"/>
        <v>#VALUE!</v>
      </c>
      <c r="F160" t="e">
        <f t="shared" si="13"/>
        <v>#VALUE!</v>
      </c>
      <c r="G160" t="s">
        <v>672</v>
      </c>
      <c r="H160" s="4" t="str" cm="1">
        <f t="array" ref="H160">_xll.SNL.Clients.Office.Excel.Functions.SPG(G160, "SP_TOTAL_REV", "CY2022")</f>
        <v>#PEND</v>
      </c>
      <c r="I160" s="4" t="str">
        <f>_xll.SNL.Clients.Office.Excel.Functions.SPG(G160,"IQ_AVG_DILUT_SHARES_OUT","CY2022")</f>
        <v>#PEND</v>
      </c>
      <c r="J160" s="5" t="str">
        <f>_xll.SNL.Clients.Office.Excel.Functions.SPG(G160, "IQ_DILUT_EPS_NORM", "CY2022")</f>
        <v>#PEND</v>
      </c>
      <c r="K160" t="e">
        <f t="shared" si="14"/>
        <v>#VALUE!</v>
      </c>
      <c r="L160" t="e">
        <f t="shared" si="15"/>
        <v>#VALUE!</v>
      </c>
      <c r="M160" t="s">
        <v>676</v>
      </c>
      <c r="N160" s="4" t="str" cm="1">
        <f t="array" ref="N160">_xll.SNL.Clients.Office.Excel.Functions.SPG(M160, "SP_TOTAL_REV", "CY2022")</f>
        <v>#PEND</v>
      </c>
      <c r="O160" s="4" t="str">
        <f>_xll.SNL.Clients.Office.Excel.Functions.SPG(M160,"IQ_AVG_DILUT_SHARES_OUT","CY2022")</f>
        <v>#PEND</v>
      </c>
      <c r="P160" s="5" t="str">
        <f>_xll.SNL.Clients.Office.Excel.Functions.SPG(M160, "IQ_DILUT_EPS_NORM", "CY2022")</f>
        <v>#PEND</v>
      </c>
      <c r="Q160" t="e">
        <f t="shared" si="16"/>
        <v>#VALUE!</v>
      </c>
      <c r="R160" t="e">
        <f t="shared" si="17"/>
        <v>#VALUE!</v>
      </c>
    </row>
    <row r="161" spans="1:18">
      <c r="A161" t="s">
        <v>673</v>
      </c>
      <c r="B161" s="4" t="str" cm="1">
        <f t="array" ref="B161">_xll.SNL.Clients.Office.Excel.Functions.SPG(A161, "SP_TOTAL_REV", "CY2023")</f>
        <v>#PEND</v>
      </c>
      <c r="C161" s="4" t="str">
        <f>_xll.SNL.Clients.Office.Excel.Functions.SPG(A161,"IQ_AVG_DILUT_SHARES_OUT","CY2023")</f>
        <v>#PEND</v>
      </c>
      <c r="D161" s="5" t="str">
        <f>_xll.SNL.Clients.Office.Excel.Functions.SPG(A161, "IQ_DILUT_EPS_NORM", "CY2023")</f>
        <v>#PEND</v>
      </c>
      <c r="E161" t="e">
        <f t="shared" si="12"/>
        <v>#VALUE!</v>
      </c>
      <c r="F161" t="e">
        <f t="shared" si="13"/>
        <v>#VALUE!</v>
      </c>
      <c r="G161" t="s">
        <v>673</v>
      </c>
      <c r="H161" s="4" t="str" cm="1">
        <f t="array" ref="H161">_xll.SNL.Clients.Office.Excel.Functions.SPG(G161, "SP_TOTAL_REV", "CY2022")</f>
        <v>#PEND</v>
      </c>
      <c r="I161" s="4" t="str">
        <f>_xll.SNL.Clients.Office.Excel.Functions.SPG(G161,"IQ_AVG_DILUT_SHARES_OUT","CY2022")</f>
        <v>#PEND</v>
      </c>
      <c r="J161" s="5" t="str">
        <f>_xll.SNL.Clients.Office.Excel.Functions.SPG(G161, "IQ_DILUT_EPS_NORM", "CY2022")</f>
        <v>#PEND</v>
      </c>
      <c r="K161" t="e">
        <f t="shared" si="14"/>
        <v>#VALUE!</v>
      </c>
      <c r="L161" t="e">
        <f t="shared" si="15"/>
        <v>#VALUE!</v>
      </c>
      <c r="M161" t="s">
        <v>677</v>
      </c>
      <c r="N161" s="4" t="str" cm="1">
        <f t="array" ref="N161">_xll.SNL.Clients.Office.Excel.Functions.SPG(M161, "SP_TOTAL_REV", "CY2022")</f>
        <v>#PEND</v>
      </c>
      <c r="O161" s="4" t="str">
        <f>_xll.SNL.Clients.Office.Excel.Functions.SPG(M161,"IQ_AVG_DILUT_SHARES_OUT","CY2022")</f>
        <v>#PEND</v>
      </c>
      <c r="P161" s="5" t="str">
        <f>_xll.SNL.Clients.Office.Excel.Functions.SPG(M161, "IQ_DILUT_EPS_NORM", "CY2022")</f>
        <v>#PEND</v>
      </c>
      <c r="Q161" t="e">
        <f t="shared" si="16"/>
        <v>#VALUE!</v>
      </c>
      <c r="R161" t="e">
        <f t="shared" si="17"/>
        <v>#VALUE!</v>
      </c>
    </row>
    <row r="162" spans="1:18">
      <c r="A162" t="s">
        <v>674</v>
      </c>
      <c r="B162" s="4" t="str" cm="1">
        <f t="array" ref="B162">_xll.SNL.Clients.Office.Excel.Functions.SPG(A162, "SP_TOTAL_REV", "CY2023")</f>
        <v>#PEND</v>
      </c>
      <c r="C162" s="4" t="str">
        <f>_xll.SNL.Clients.Office.Excel.Functions.SPG(A162,"IQ_AVG_DILUT_SHARES_OUT","CY2023")</f>
        <v>#PEND</v>
      </c>
      <c r="D162" s="5" t="str">
        <f>_xll.SNL.Clients.Office.Excel.Functions.SPG(A162, "IQ_DILUT_EPS_NORM", "CY2023")</f>
        <v>#PEND</v>
      </c>
      <c r="E162" t="e">
        <f t="shared" si="12"/>
        <v>#VALUE!</v>
      </c>
      <c r="F162" t="e">
        <f t="shared" si="13"/>
        <v>#VALUE!</v>
      </c>
      <c r="G162" t="s">
        <v>674</v>
      </c>
      <c r="H162" s="4" t="str" cm="1">
        <f t="array" ref="H162">_xll.SNL.Clients.Office.Excel.Functions.SPG(G162, "SP_TOTAL_REV", "CY2022")</f>
        <v>#PEND</v>
      </c>
      <c r="I162" s="4" t="str">
        <f>_xll.SNL.Clients.Office.Excel.Functions.SPG(G162,"IQ_AVG_DILUT_SHARES_OUT","CY2022")</f>
        <v>#PEND</v>
      </c>
      <c r="J162" s="5" t="str">
        <f>_xll.SNL.Clients.Office.Excel.Functions.SPG(G162, "IQ_DILUT_EPS_NORM", "CY2022")</f>
        <v>#PEND</v>
      </c>
      <c r="K162" t="e">
        <f t="shared" si="14"/>
        <v>#VALUE!</v>
      </c>
      <c r="L162" t="e">
        <f t="shared" si="15"/>
        <v>#VALUE!</v>
      </c>
      <c r="M162" t="s">
        <v>678</v>
      </c>
      <c r="N162" s="4" t="str" cm="1">
        <f t="array" ref="N162">_xll.SNL.Clients.Office.Excel.Functions.SPG(M162, "SP_TOTAL_REV", "CY2022")</f>
        <v>#PEND</v>
      </c>
      <c r="O162" s="4" t="str">
        <f>_xll.SNL.Clients.Office.Excel.Functions.SPG(M162,"IQ_AVG_DILUT_SHARES_OUT","CY2022")</f>
        <v>#PEND</v>
      </c>
      <c r="P162" s="5" t="str">
        <f>_xll.SNL.Clients.Office.Excel.Functions.SPG(M162, "IQ_DILUT_EPS_NORM", "CY2022")</f>
        <v>#PEND</v>
      </c>
      <c r="Q162" t="e">
        <f t="shared" si="16"/>
        <v>#VALUE!</v>
      </c>
      <c r="R162" t="e">
        <f t="shared" si="17"/>
        <v>#VALUE!</v>
      </c>
    </row>
    <row r="163" spans="1:18">
      <c r="A163" t="s">
        <v>675</v>
      </c>
      <c r="B163" s="4" t="str" cm="1">
        <f t="array" ref="B163">_xll.SNL.Clients.Office.Excel.Functions.SPG(A163, "SP_TOTAL_REV", "CY2023")</f>
        <v>#PEND</v>
      </c>
      <c r="C163" s="4" t="str">
        <f>_xll.SNL.Clients.Office.Excel.Functions.SPG(A163,"IQ_AVG_DILUT_SHARES_OUT","CY2023")</f>
        <v>#PEND</v>
      </c>
      <c r="D163" s="5" t="str">
        <f>_xll.SNL.Clients.Office.Excel.Functions.SPG(A163, "IQ_DILUT_EPS_NORM", "CY2023")</f>
        <v>#PEND</v>
      </c>
      <c r="E163" t="e">
        <f t="shared" si="12"/>
        <v>#VALUE!</v>
      </c>
      <c r="F163" t="e">
        <f t="shared" si="13"/>
        <v>#VALUE!</v>
      </c>
      <c r="G163" t="s">
        <v>675</v>
      </c>
      <c r="H163" s="4" t="str" cm="1">
        <f t="array" ref="H163">_xll.SNL.Clients.Office.Excel.Functions.SPG(G163, "SP_TOTAL_REV", "CY2022")</f>
        <v>#PEND</v>
      </c>
      <c r="I163" s="4" t="str">
        <f>_xll.SNL.Clients.Office.Excel.Functions.SPG(G163,"IQ_AVG_DILUT_SHARES_OUT","CY2022")</f>
        <v>#PEND</v>
      </c>
      <c r="J163" s="5" t="str">
        <f>_xll.SNL.Clients.Office.Excel.Functions.SPG(G163, "IQ_DILUT_EPS_NORM", "CY2022")</f>
        <v>#PEND</v>
      </c>
      <c r="K163" t="e">
        <f t="shared" si="14"/>
        <v>#VALUE!</v>
      </c>
      <c r="L163" t="e">
        <f t="shared" si="15"/>
        <v>#VALUE!</v>
      </c>
      <c r="M163" t="s">
        <v>679</v>
      </c>
      <c r="N163" s="4" t="str" cm="1">
        <f t="array" ref="N163">_xll.SNL.Clients.Office.Excel.Functions.SPG(M163, "SP_TOTAL_REV", "CY2022")</f>
        <v>#PEND</v>
      </c>
      <c r="O163" s="4" t="str">
        <f>_xll.SNL.Clients.Office.Excel.Functions.SPG(M163,"IQ_AVG_DILUT_SHARES_OUT","CY2022")</f>
        <v>#PEND</v>
      </c>
      <c r="P163" s="5" t="str">
        <f>_xll.SNL.Clients.Office.Excel.Functions.SPG(M163, "IQ_DILUT_EPS_NORM", "CY2022")</f>
        <v>#PEND</v>
      </c>
      <c r="Q163" t="e">
        <f t="shared" si="16"/>
        <v>#VALUE!</v>
      </c>
      <c r="R163" t="e">
        <f t="shared" si="17"/>
        <v>#VALUE!</v>
      </c>
    </row>
    <row r="164" spans="1:18">
      <c r="A164" t="s">
        <v>676</v>
      </c>
      <c r="B164" s="4" t="str" cm="1">
        <f t="array" ref="B164">_xll.SNL.Clients.Office.Excel.Functions.SPG(A164, "SP_TOTAL_REV", "CY2023")</f>
        <v>#PEND</v>
      </c>
      <c r="C164" s="4" t="str">
        <f>_xll.SNL.Clients.Office.Excel.Functions.SPG(A164,"IQ_AVG_DILUT_SHARES_OUT","CY2023")</f>
        <v>#PEND</v>
      </c>
      <c r="D164" s="5" t="str">
        <f>_xll.SNL.Clients.Office.Excel.Functions.SPG(A164, "IQ_DILUT_EPS_NORM", "CY2023")</f>
        <v>#PEND</v>
      </c>
      <c r="E164" t="e">
        <f t="shared" si="12"/>
        <v>#VALUE!</v>
      </c>
      <c r="F164" t="e">
        <f t="shared" si="13"/>
        <v>#VALUE!</v>
      </c>
      <c r="G164" t="s">
        <v>676</v>
      </c>
      <c r="H164" s="4" t="str" cm="1">
        <f t="array" ref="H164">_xll.SNL.Clients.Office.Excel.Functions.SPG(G164, "SP_TOTAL_REV", "CY2022")</f>
        <v>#PEND</v>
      </c>
      <c r="I164" s="4" t="str">
        <f>_xll.SNL.Clients.Office.Excel.Functions.SPG(G164,"IQ_AVG_DILUT_SHARES_OUT","CY2022")</f>
        <v>#PEND</v>
      </c>
      <c r="J164" s="5" t="str">
        <f>_xll.SNL.Clients.Office.Excel.Functions.SPG(G164, "IQ_DILUT_EPS_NORM", "CY2022")</f>
        <v>#PEND</v>
      </c>
      <c r="K164" t="e">
        <f t="shared" si="14"/>
        <v>#VALUE!</v>
      </c>
      <c r="L164" t="e">
        <f t="shared" si="15"/>
        <v>#VALUE!</v>
      </c>
      <c r="M164" t="s">
        <v>680</v>
      </c>
      <c r="N164" s="4" t="str" cm="1">
        <f t="array" ref="N164">_xll.SNL.Clients.Office.Excel.Functions.SPG(M164, "SP_TOTAL_REV", "CY2022")</f>
        <v>#PEND</v>
      </c>
      <c r="O164" s="4" t="str">
        <f>_xll.SNL.Clients.Office.Excel.Functions.SPG(M164,"IQ_AVG_DILUT_SHARES_OUT","CY2022")</f>
        <v>#PEND</v>
      </c>
      <c r="P164" s="5" t="str">
        <f>_xll.SNL.Clients.Office.Excel.Functions.SPG(M164, "IQ_DILUT_EPS_NORM", "CY2022")</f>
        <v>#PEND</v>
      </c>
      <c r="Q164" t="e">
        <f t="shared" si="16"/>
        <v>#VALUE!</v>
      </c>
      <c r="R164" t="e">
        <f t="shared" si="17"/>
        <v>#VALUE!</v>
      </c>
    </row>
    <row r="165" spans="1:18">
      <c r="A165" t="s">
        <v>677</v>
      </c>
      <c r="B165" s="4" t="str" cm="1">
        <f t="array" ref="B165">_xll.SNL.Clients.Office.Excel.Functions.SPG(A165, "SP_TOTAL_REV", "CY2023")</f>
        <v>#PEND</v>
      </c>
      <c r="C165" s="4" t="str">
        <f>_xll.SNL.Clients.Office.Excel.Functions.SPG(A165,"IQ_AVG_DILUT_SHARES_OUT","CY2023")</f>
        <v>#PEND</v>
      </c>
      <c r="D165" s="5" t="str">
        <f>_xll.SNL.Clients.Office.Excel.Functions.SPG(A165, "IQ_DILUT_EPS_NORM", "CY2023")</f>
        <v>#PEND</v>
      </c>
      <c r="E165" t="e">
        <f t="shared" si="12"/>
        <v>#VALUE!</v>
      </c>
      <c r="F165" t="e">
        <f t="shared" si="13"/>
        <v>#VALUE!</v>
      </c>
      <c r="G165" t="s">
        <v>677</v>
      </c>
      <c r="H165" s="4" t="str" cm="1">
        <f t="array" ref="H165">_xll.SNL.Clients.Office.Excel.Functions.SPG(G165, "SP_TOTAL_REV", "CY2022")</f>
        <v>#PEND</v>
      </c>
      <c r="I165" s="4" t="str">
        <f>_xll.SNL.Clients.Office.Excel.Functions.SPG(G165,"IQ_AVG_DILUT_SHARES_OUT","CY2022")</f>
        <v>#PEND</v>
      </c>
      <c r="J165" s="5" t="str">
        <f>_xll.SNL.Clients.Office.Excel.Functions.SPG(G165, "IQ_DILUT_EPS_NORM", "CY2022")</f>
        <v>#PEND</v>
      </c>
      <c r="K165" t="e">
        <f t="shared" si="14"/>
        <v>#VALUE!</v>
      </c>
      <c r="L165" t="e">
        <f t="shared" si="15"/>
        <v>#VALUE!</v>
      </c>
      <c r="M165" t="s">
        <v>681</v>
      </c>
      <c r="N165" s="4" t="str" cm="1">
        <f t="array" ref="N165">_xll.SNL.Clients.Office.Excel.Functions.SPG(M165, "SP_TOTAL_REV", "CY2022")</f>
        <v>#PEND</v>
      </c>
      <c r="O165" s="4" t="str">
        <f>_xll.SNL.Clients.Office.Excel.Functions.SPG(M165,"IQ_AVG_DILUT_SHARES_OUT","CY2022")</f>
        <v>#PEND</v>
      </c>
      <c r="P165" s="5" t="str">
        <f>_xll.SNL.Clients.Office.Excel.Functions.SPG(M165, "IQ_DILUT_EPS_NORM", "CY2022")</f>
        <v>#PEND</v>
      </c>
      <c r="Q165" t="e">
        <f t="shared" si="16"/>
        <v>#VALUE!</v>
      </c>
      <c r="R165" t="e">
        <f t="shared" si="17"/>
        <v>#VALUE!</v>
      </c>
    </row>
    <row r="166" spans="1:18">
      <c r="A166" t="s">
        <v>678</v>
      </c>
      <c r="B166" s="4" t="str" cm="1">
        <f t="array" ref="B166">_xll.SNL.Clients.Office.Excel.Functions.SPG(A166, "SP_TOTAL_REV", "CY2023")</f>
        <v>#PEND</v>
      </c>
      <c r="C166" s="4" t="str">
        <f>_xll.SNL.Clients.Office.Excel.Functions.SPG(A166,"IQ_AVG_DILUT_SHARES_OUT","CY2023")</f>
        <v>#PEND</v>
      </c>
      <c r="D166" s="5" t="str">
        <f>_xll.SNL.Clients.Office.Excel.Functions.SPG(A166, "IQ_DILUT_EPS_NORM", "CY2023")</f>
        <v>#PEND</v>
      </c>
      <c r="E166" t="e">
        <f t="shared" si="12"/>
        <v>#VALUE!</v>
      </c>
      <c r="F166" t="e">
        <f t="shared" si="13"/>
        <v>#VALUE!</v>
      </c>
      <c r="G166" t="s">
        <v>678</v>
      </c>
      <c r="H166" s="4" t="str" cm="1">
        <f t="array" ref="H166">_xll.SNL.Clients.Office.Excel.Functions.SPG(G166, "SP_TOTAL_REV", "CY2022")</f>
        <v>#PEND</v>
      </c>
      <c r="I166" s="4" t="str">
        <f>_xll.SNL.Clients.Office.Excel.Functions.SPG(G166,"IQ_AVG_DILUT_SHARES_OUT","CY2022")</f>
        <v>#PEND</v>
      </c>
      <c r="J166" s="5" t="str">
        <f>_xll.SNL.Clients.Office.Excel.Functions.SPG(G166, "IQ_DILUT_EPS_NORM", "CY2022")</f>
        <v>#PEND</v>
      </c>
      <c r="K166" t="e">
        <f t="shared" si="14"/>
        <v>#VALUE!</v>
      </c>
      <c r="L166" t="e">
        <f t="shared" si="15"/>
        <v>#VALUE!</v>
      </c>
      <c r="M166" t="s">
        <v>682</v>
      </c>
      <c r="N166" s="4" t="str" cm="1">
        <f t="array" ref="N166">_xll.SNL.Clients.Office.Excel.Functions.SPG(M166, "SP_TOTAL_REV", "CY2022")</f>
        <v>#PEND</v>
      </c>
      <c r="O166" s="4" t="str">
        <f>_xll.SNL.Clients.Office.Excel.Functions.SPG(M166,"IQ_AVG_DILUT_SHARES_OUT","CY2022")</f>
        <v>#PEND</v>
      </c>
      <c r="P166" s="5" t="str">
        <f>_xll.SNL.Clients.Office.Excel.Functions.SPG(M166, "IQ_DILUT_EPS_NORM", "CY2022")</f>
        <v>#PEND</v>
      </c>
      <c r="Q166" t="e">
        <f t="shared" si="16"/>
        <v>#VALUE!</v>
      </c>
      <c r="R166" t="e">
        <f t="shared" si="17"/>
        <v>#VALUE!</v>
      </c>
    </row>
    <row r="167" spans="1:18">
      <c r="A167" t="s">
        <v>679</v>
      </c>
      <c r="B167" s="4" t="str" cm="1">
        <f t="array" ref="B167">_xll.SNL.Clients.Office.Excel.Functions.SPG(A167, "SP_TOTAL_REV", "CY2023")</f>
        <v>#PEND</v>
      </c>
      <c r="C167" s="4" t="str">
        <f>_xll.SNL.Clients.Office.Excel.Functions.SPG(A167,"IQ_AVG_DILUT_SHARES_OUT","CY2023")</f>
        <v>#PEND</v>
      </c>
      <c r="D167" s="5" t="str">
        <f>_xll.SNL.Clients.Office.Excel.Functions.SPG(A167, "IQ_DILUT_EPS_NORM", "CY2023")</f>
        <v>#PEND</v>
      </c>
      <c r="E167" t="e">
        <f t="shared" si="12"/>
        <v>#VALUE!</v>
      </c>
      <c r="F167" t="e">
        <f t="shared" si="13"/>
        <v>#VALUE!</v>
      </c>
      <c r="G167" t="s">
        <v>679</v>
      </c>
      <c r="H167" s="4" t="str" cm="1">
        <f t="array" ref="H167">_xll.SNL.Clients.Office.Excel.Functions.SPG(G167, "SP_TOTAL_REV", "CY2022")</f>
        <v>#PEND</v>
      </c>
      <c r="I167" s="4" t="str">
        <f>_xll.SNL.Clients.Office.Excel.Functions.SPG(G167,"IQ_AVG_DILUT_SHARES_OUT","CY2022")</f>
        <v>#PEND</v>
      </c>
      <c r="J167" s="5" t="str">
        <f>_xll.SNL.Clients.Office.Excel.Functions.SPG(G167, "IQ_DILUT_EPS_NORM", "CY2022")</f>
        <v>#PEND</v>
      </c>
      <c r="K167" t="e">
        <f t="shared" si="14"/>
        <v>#VALUE!</v>
      </c>
      <c r="L167" t="e">
        <f t="shared" si="15"/>
        <v>#VALUE!</v>
      </c>
      <c r="M167" t="s">
        <v>683</v>
      </c>
      <c r="N167" s="4" t="str" cm="1">
        <f t="array" ref="N167">_xll.SNL.Clients.Office.Excel.Functions.SPG(M167, "SP_TOTAL_REV", "CY2022")</f>
        <v>#PEND</v>
      </c>
      <c r="O167" s="4" t="str">
        <f>_xll.SNL.Clients.Office.Excel.Functions.SPG(M167,"IQ_AVG_DILUT_SHARES_OUT","CY2022")</f>
        <v>#PEND</v>
      </c>
      <c r="P167" s="5" t="str">
        <f>_xll.SNL.Clients.Office.Excel.Functions.SPG(M167, "IQ_DILUT_EPS_NORM", "CY2022")</f>
        <v>#PEND</v>
      </c>
      <c r="Q167" t="e">
        <f t="shared" si="16"/>
        <v>#VALUE!</v>
      </c>
      <c r="R167" t="e">
        <f t="shared" si="17"/>
        <v>#VALUE!</v>
      </c>
    </row>
    <row r="168" spans="1:18">
      <c r="A168" t="s">
        <v>680</v>
      </c>
      <c r="B168" s="4" t="str" cm="1">
        <f t="array" ref="B168">_xll.SNL.Clients.Office.Excel.Functions.SPG(A168, "SP_TOTAL_REV", "CY2023")</f>
        <v>#PEND</v>
      </c>
      <c r="C168" s="4" t="str">
        <f>_xll.SNL.Clients.Office.Excel.Functions.SPG(A168,"IQ_AVG_DILUT_SHARES_OUT","CY2023")</f>
        <v>#PEND</v>
      </c>
      <c r="D168" s="5" t="str">
        <f>_xll.SNL.Clients.Office.Excel.Functions.SPG(A168, "IQ_DILUT_EPS_NORM", "CY2023")</f>
        <v>#PEND</v>
      </c>
      <c r="E168" t="e">
        <f t="shared" si="12"/>
        <v>#VALUE!</v>
      </c>
      <c r="F168" t="e">
        <f t="shared" si="13"/>
        <v>#VALUE!</v>
      </c>
      <c r="G168" t="s">
        <v>680</v>
      </c>
      <c r="H168" s="4" t="str" cm="1">
        <f t="array" ref="H168">_xll.SNL.Clients.Office.Excel.Functions.SPG(G168, "SP_TOTAL_REV", "CY2022")</f>
        <v>#PEND</v>
      </c>
      <c r="I168" s="4" t="str">
        <f>_xll.SNL.Clients.Office.Excel.Functions.SPG(G168,"IQ_AVG_DILUT_SHARES_OUT","CY2022")</f>
        <v>#PEND</v>
      </c>
      <c r="J168" s="5" t="str">
        <f>_xll.SNL.Clients.Office.Excel.Functions.SPG(G168, "IQ_DILUT_EPS_NORM", "CY2022")</f>
        <v>#PEND</v>
      </c>
      <c r="K168" t="e">
        <f t="shared" si="14"/>
        <v>#VALUE!</v>
      </c>
      <c r="L168" t="e">
        <f t="shared" si="15"/>
        <v>#VALUE!</v>
      </c>
      <c r="M168" t="s">
        <v>684</v>
      </c>
      <c r="N168" s="4" t="str" cm="1">
        <f t="array" ref="N168">_xll.SNL.Clients.Office.Excel.Functions.SPG(M168, "SP_TOTAL_REV", "CY2022")</f>
        <v>#PEND</v>
      </c>
      <c r="O168" s="4" t="str">
        <f>_xll.SNL.Clients.Office.Excel.Functions.SPG(M168,"IQ_AVG_DILUT_SHARES_OUT","CY2022")</f>
        <v>#PEND</v>
      </c>
      <c r="P168" s="5" t="str">
        <f>_xll.SNL.Clients.Office.Excel.Functions.SPG(M168, "IQ_DILUT_EPS_NORM", "CY2022")</f>
        <v>#PEND</v>
      </c>
      <c r="Q168" t="e">
        <f t="shared" si="16"/>
        <v>#VALUE!</v>
      </c>
      <c r="R168" t="e">
        <f t="shared" si="17"/>
        <v>#VALUE!</v>
      </c>
    </row>
    <row r="169" spans="1:18">
      <c r="A169" t="s">
        <v>681</v>
      </c>
      <c r="B169" s="4" t="str" cm="1">
        <f t="array" ref="B169">_xll.SNL.Clients.Office.Excel.Functions.SPG(A169, "SP_TOTAL_REV", "CY2023")</f>
        <v>#PEND</v>
      </c>
      <c r="C169" s="4" t="str">
        <f>_xll.SNL.Clients.Office.Excel.Functions.SPG(A169,"IQ_AVG_DILUT_SHARES_OUT","CY2023")</f>
        <v>#PEND</v>
      </c>
      <c r="D169" s="5" t="str">
        <f>_xll.SNL.Clients.Office.Excel.Functions.SPG(A169, "IQ_DILUT_EPS_NORM", "CY2023")</f>
        <v>#PEND</v>
      </c>
      <c r="E169" t="e">
        <f t="shared" si="12"/>
        <v>#VALUE!</v>
      </c>
      <c r="F169" t="e">
        <f t="shared" si="13"/>
        <v>#VALUE!</v>
      </c>
      <c r="G169" t="s">
        <v>681</v>
      </c>
      <c r="H169" s="4" t="str" cm="1">
        <f t="array" ref="H169">_xll.SNL.Clients.Office.Excel.Functions.SPG(G169, "SP_TOTAL_REV", "CY2022")</f>
        <v>#PEND</v>
      </c>
      <c r="I169" s="4" t="str">
        <f>_xll.SNL.Clients.Office.Excel.Functions.SPG(G169,"IQ_AVG_DILUT_SHARES_OUT","CY2022")</f>
        <v>#PEND</v>
      </c>
      <c r="J169" s="5" t="str">
        <f>_xll.SNL.Clients.Office.Excel.Functions.SPG(G169, "IQ_DILUT_EPS_NORM", "CY2022")</f>
        <v>#PEND</v>
      </c>
      <c r="K169" t="e">
        <f t="shared" si="14"/>
        <v>#VALUE!</v>
      </c>
      <c r="L169" t="e">
        <f t="shared" si="15"/>
        <v>#VALUE!</v>
      </c>
      <c r="M169" t="s">
        <v>685</v>
      </c>
      <c r="N169" s="4" t="str" cm="1">
        <f t="array" ref="N169">_xll.SNL.Clients.Office.Excel.Functions.SPG(M169, "SP_TOTAL_REV", "CY2022")</f>
        <v>#PEND</v>
      </c>
      <c r="O169" s="4" t="str">
        <f>_xll.SNL.Clients.Office.Excel.Functions.SPG(M169,"IQ_AVG_DILUT_SHARES_OUT","CY2022")</f>
        <v>#PEND</v>
      </c>
      <c r="P169" s="5" t="str">
        <f>_xll.SNL.Clients.Office.Excel.Functions.SPG(M169, "IQ_DILUT_EPS_NORM", "CY2022")</f>
        <v>#PEND</v>
      </c>
      <c r="Q169" t="e">
        <f t="shared" si="16"/>
        <v>#VALUE!</v>
      </c>
      <c r="R169" t="e">
        <f t="shared" si="17"/>
        <v>#VALUE!</v>
      </c>
    </row>
    <row r="170" spans="1:18">
      <c r="A170" t="s">
        <v>682</v>
      </c>
      <c r="B170" s="4" t="str" cm="1">
        <f t="array" ref="B170">_xll.SNL.Clients.Office.Excel.Functions.SPG(A170, "SP_TOTAL_REV", "CY2023")</f>
        <v>#PEND</v>
      </c>
      <c r="C170" s="4" t="str">
        <f>_xll.SNL.Clients.Office.Excel.Functions.SPG(A170,"IQ_AVG_DILUT_SHARES_OUT","CY2023")</f>
        <v>#PEND</v>
      </c>
      <c r="D170" s="5" t="str">
        <f>_xll.SNL.Clients.Office.Excel.Functions.SPG(A170, "IQ_DILUT_EPS_NORM", "CY2023")</f>
        <v>#PEND</v>
      </c>
      <c r="E170" t="e">
        <f t="shared" si="12"/>
        <v>#VALUE!</v>
      </c>
      <c r="F170" t="e">
        <f t="shared" si="13"/>
        <v>#VALUE!</v>
      </c>
      <c r="G170" t="s">
        <v>682</v>
      </c>
      <c r="H170" s="4" t="str" cm="1">
        <f t="array" ref="H170">_xll.SNL.Clients.Office.Excel.Functions.SPG(G170, "SP_TOTAL_REV", "CY2022")</f>
        <v>#PEND</v>
      </c>
      <c r="I170" s="4" t="str">
        <f>_xll.SNL.Clients.Office.Excel.Functions.SPG(G170,"IQ_AVG_DILUT_SHARES_OUT","CY2022")</f>
        <v>#PEND</v>
      </c>
      <c r="J170" s="5" t="str">
        <f>_xll.SNL.Clients.Office.Excel.Functions.SPG(G170, "IQ_DILUT_EPS_NORM", "CY2022")</f>
        <v>#PEND</v>
      </c>
      <c r="K170" t="e">
        <f t="shared" si="14"/>
        <v>#VALUE!</v>
      </c>
      <c r="L170" t="e">
        <f t="shared" si="15"/>
        <v>#VALUE!</v>
      </c>
      <c r="M170" t="s">
        <v>686</v>
      </c>
      <c r="N170" s="4" t="str" cm="1">
        <f t="array" ref="N170">_xll.SNL.Clients.Office.Excel.Functions.SPG(M170, "SP_TOTAL_REV", "CY2022")</f>
        <v>#PEND</v>
      </c>
      <c r="O170" s="4" t="str">
        <f>_xll.SNL.Clients.Office.Excel.Functions.SPG(M170,"IQ_AVG_DILUT_SHARES_OUT","CY2022")</f>
        <v>#PEND</v>
      </c>
      <c r="P170" s="5" t="str">
        <f>_xll.SNL.Clients.Office.Excel.Functions.SPG(M170, "IQ_DILUT_EPS_NORM", "CY2022")</f>
        <v>#PEND</v>
      </c>
      <c r="Q170" t="e">
        <f t="shared" si="16"/>
        <v>#VALUE!</v>
      </c>
      <c r="R170" t="e">
        <f t="shared" si="17"/>
        <v>#VALUE!</v>
      </c>
    </row>
    <row r="171" spans="1:18">
      <c r="A171" t="s">
        <v>683</v>
      </c>
      <c r="B171" s="4" t="str" cm="1">
        <f t="array" ref="B171">_xll.SNL.Clients.Office.Excel.Functions.SPG(A171, "SP_TOTAL_REV", "CY2023")</f>
        <v>#PEND</v>
      </c>
      <c r="C171" s="4" t="str">
        <f>_xll.SNL.Clients.Office.Excel.Functions.SPG(A171,"IQ_AVG_DILUT_SHARES_OUT","CY2023")</f>
        <v>#PEND</v>
      </c>
      <c r="D171" s="5" t="str">
        <f>_xll.SNL.Clients.Office.Excel.Functions.SPG(A171, "IQ_DILUT_EPS_NORM", "CY2023")</f>
        <v>#PEND</v>
      </c>
      <c r="E171" t="e">
        <f t="shared" si="12"/>
        <v>#VALUE!</v>
      </c>
      <c r="F171" t="e">
        <f t="shared" si="13"/>
        <v>#VALUE!</v>
      </c>
      <c r="G171" t="s">
        <v>683</v>
      </c>
      <c r="H171" s="4" t="str" cm="1">
        <f t="array" ref="H171">_xll.SNL.Clients.Office.Excel.Functions.SPG(G171, "SP_TOTAL_REV", "CY2022")</f>
        <v>#PEND</v>
      </c>
      <c r="I171" s="4" t="str">
        <f>_xll.SNL.Clients.Office.Excel.Functions.SPG(G171,"IQ_AVG_DILUT_SHARES_OUT","CY2022")</f>
        <v>#PEND</v>
      </c>
      <c r="J171" s="5" t="str">
        <f>_xll.SNL.Clients.Office.Excel.Functions.SPG(G171, "IQ_DILUT_EPS_NORM", "CY2022")</f>
        <v>#PEND</v>
      </c>
      <c r="K171" t="e">
        <f t="shared" si="14"/>
        <v>#VALUE!</v>
      </c>
      <c r="L171" t="e">
        <f t="shared" si="15"/>
        <v>#VALUE!</v>
      </c>
      <c r="M171" t="s">
        <v>687</v>
      </c>
      <c r="N171" s="4" t="str" cm="1">
        <f t="array" ref="N171">_xll.SNL.Clients.Office.Excel.Functions.SPG(M171, "SP_TOTAL_REV", "CY2022")</f>
        <v>#PEND</v>
      </c>
      <c r="O171" s="4" t="str">
        <f>_xll.SNL.Clients.Office.Excel.Functions.SPG(M171,"IQ_AVG_DILUT_SHARES_OUT","CY2022")</f>
        <v>#PEND</v>
      </c>
      <c r="P171" s="5" t="str">
        <f>_xll.SNL.Clients.Office.Excel.Functions.SPG(M171, "IQ_DILUT_EPS_NORM", "CY2022")</f>
        <v>#PEND</v>
      </c>
      <c r="Q171" t="e">
        <f t="shared" si="16"/>
        <v>#VALUE!</v>
      </c>
      <c r="R171" t="e">
        <f t="shared" si="17"/>
        <v>#VALUE!</v>
      </c>
    </row>
    <row r="172" spans="1:18">
      <c r="A172" t="s">
        <v>684</v>
      </c>
      <c r="B172" s="4" t="str" cm="1">
        <f t="array" ref="B172">_xll.SNL.Clients.Office.Excel.Functions.SPG(A172, "SP_TOTAL_REV", "CY2023")</f>
        <v>#PEND</v>
      </c>
      <c r="C172" s="4" t="str">
        <f>_xll.SNL.Clients.Office.Excel.Functions.SPG(A172,"IQ_AVG_DILUT_SHARES_OUT","CY2023")</f>
        <v>#PEND</v>
      </c>
      <c r="D172" s="5" t="str">
        <f>_xll.SNL.Clients.Office.Excel.Functions.SPG(A172, "IQ_DILUT_EPS_NORM", "CY2023")</f>
        <v>#PEND</v>
      </c>
      <c r="E172" t="e">
        <f t="shared" si="12"/>
        <v>#VALUE!</v>
      </c>
      <c r="F172" t="e">
        <f t="shared" si="13"/>
        <v>#VALUE!</v>
      </c>
      <c r="G172" t="s">
        <v>684</v>
      </c>
      <c r="H172" s="4" t="str" cm="1">
        <f t="array" ref="H172">_xll.SNL.Clients.Office.Excel.Functions.SPG(G172, "SP_TOTAL_REV", "CY2022")</f>
        <v>#PEND</v>
      </c>
      <c r="I172" s="4" t="str">
        <f>_xll.SNL.Clients.Office.Excel.Functions.SPG(G172,"IQ_AVG_DILUT_SHARES_OUT","CY2022")</f>
        <v>#PEND</v>
      </c>
      <c r="J172" s="5" t="str">
        <f>_xll.SNL.Clients.Office.Excel.Functions.SPG(G172, "IQ_DILUT_EPS_NORM", "CY2022")</f>
        <v>#PEND</v>
      </c>
      <c r="K172" t="e">
        <f t="shared" si="14"/>
        <v>#VALUE!</v>
      </c>
      <c r="L172" t="e">
        <f t="shared" si="15"/>
        <v>#VALUE!</v>
      </c>
      <c r="M172" t="s">
        <v>688</v>
      </c>
      <c r="N172" s="4" t="str" cm="1">
        <f t="array" ref="N172">_xll.SNL.Clients.Office.Excel.Functions.SPG(M172, "SP_TOTAL_REV", "CY2022")</f>
        <v>#PEND</v>
      </c>
      <c r="O172" s="4" t="str">
        <f>_xll.SNL.Clients.Office.Excel.Functions.SPG(M172,"IQ_AVG_DILUT_SHARES_OUT","CY2022")</f>
        <v>#PEND</v>
      </c>
      <c r="P172" s="5" t="str">
        <f>_xll.SNL.Clients.Office.Excel.Functions.SPG(M172, "IQ_DILUT_EPS_NORM", "CY2022")</f>
        <v>#PEND</v>
      </c>
      <c r="Q172" t="e">
        <f t="shared" si="16"/>
        <v>#VALUE!</v>
      </c>
      <c r="R172" t="e">
        <f t="shared" si="17"/>
        <v>#VALUE!</v>
      </c>
    </row>
    <row r="173" spans="1:18">
      <c r="A173" t="s">
        <v>685</v>
      </c>
      <c r="B173" s="4" t="str" cm="1">
        <f t="array" ref="B173">_xll.SNL.Clients.Office.Excel.Functions.SPG(A173, "SP_TOTAL_REV", "CY2023")</f>
        <v>#PEND</v>
      </c>
      <c r="C173" s="4" t="str">
        <f>_xll.SNL.Clients.Office.Excel.Functions.SPG(A173,"IQ_AVG_DILUT_SHARES_OUT","CY2023")</f>
        <v>#PEND</v>
      </c>
      <c r="D173" s="5" t="str">
        <f>_xll.SNL.Clients.Office.Excel.Functions.SPG(A173, "IQ_DILUT_EPS_NORM", "CY2023")</f>
        <v>#PEND</v>
      </c>
      <c r="E173" t="e">
        <f t="shared" si="12"/>
        <v>#VALUE!</v>
      </c>
      <c r="F173" t="e">
        <f t="shared" si="13"/>
        <v>#VALUE!</v>
      </c>
      <c r="G173" t="s">
        <v>685</v>
      </c>
      <c r="H173" s="4" t="str" cm="1">
        <f t="array" ref="H173">_xll.SNL.Clients.Office.Excel.Functions.SPG(G173, "SP_TOTAL_REV", "CY2022")</f>
        <v>#PEND</v>
      </c>
      <c r="I173" s="4" t="str">
        <f>_xll.SNL.Clients.Office.Excel.Functions.SPG(G173,"IQ_AVG_DILUT_SHARES_OUT","CY2022")</f>
        <v>#PEND</v>
      </c>
      <c r="J173" s="5" t="str">
        <f>_xll.SNL.Clients.Office.Excel.Functions.SPG(G173, "IQ_DILUT_EPS_NORM", "CY2022")</f>
        <v>#PEND</v>
      </c>
      <c r="K173" t="e">
        <f t="shared" si="14"/>
        <v>#VALUE!</v>
      </c>
      <c r="L173" t="e">
        <f t="shared" si="15"/>
        <v>#VALUE!</v>
      </c>
      <c r="M173" t="s">
        <v>689</v>
      </c>
      <c r="N173" s="4" t="str" cm="1">
        <f t="array" ref="N173">_xll.SNL.Clients.Office.Excel.Functions.SPG(M173, "SP_TOTAL_REV", "CY2022")</f>
        <v>#PEND</v>
      </c>
      <c r="O173" s="4" t="str">
        <f>_xll.SNL.Clients.Office.Excel.Functions.SPG(M173,"IQ_AVG_DILUT_SHARES_OUT","CY2022")</f>
        <v>#PEND</v>
      </c>
      <c r="P173" s="5" t="str">
        <f>_xll.SNL.Clients.Office.Excel.Functions.SPG(M173, "IQ_DILUT_EPS_NORM", "CY2022")</f>
        <v>#PEND</v>
      </c>
      <c r="Q173" t="e">
        <f t="shared" si="16"/>
        <v>#VALUE!</v>
      </c>
      <c r="R173" t="e">
        <f t="shared" si="17"/>
        <v>#VALUE!</v>
      </c>
    </row>
    <row r="174" spans="1:18">
      <c r="A174" t="s">
        <v>686</v>
      </c>
      <c r="B174" s="4" t="str" cm="1">
        <f t="array" ref="B174">_xll.SNL.Clients.Office.Excel.Functions.SPG(A174, "SP_TOTAL_REV", "CY2023")</f>
        <v>#PEND</v>
      </c>
      <c r="C174" s="4" t="str">
        <f>_xll.SNL.Clients.Office.Excel.Functions.SPG(A174,"IQ_AVG_DILUT_SHARES_OUT","CY2023")</f>
        <v>#PEND</v>
      </c>
      <c r="D174" s="5" t="str">
        <f>_xll.SNL.Clients.Office.Excel.Functions.SPG(A174, "IQ_DILUT_EPS_NORM", "CY2023")</f>
        <v>#PEND</v>
      </c>
      <c r="E174" t="e">
        <f t="shared" si="12"/>
        <v>#VALUE!</v>
      </c>
      <c r="F174" t="e">
        <f t="shared" si="13"/>
        <v>#VALUE!</v>
      </c>
      <c r="G174" t="s">
        <v>686</v>
      </c>
      <c r="H174" s="4" t="str" cm="1">
        <f t="array" ref="H174">_xll.SNL.Clients.Office.Excel.Functions.SPG(G174, "SP_TOTAL_REV", "CY2022")</f>
        <v>#PEND</v>
      </c>
      <c r="I174" s="4" t="str">
        <f>_xll.SNL.Clients.Office.Excel.Functions.SPG(G174,"IQ_AVG_DILUT_SHARES_OUT","CY2022")</f>
        <v>#PEND</v>
      </c>
      <c r="J174" s="5" t="str">
        <f>_xll.SNL.Clients.Office.Excel.Functions.SPG(G174, "IQ_DILUT_EPS_NORM", "CY2022")</f>
        <v>#PEND</v>
      </c>
      <c r="K174" t="e">
        <f t="shared" si="14"/>
        <v>#VALUE!</v>
      </c>
      <c r="L174" t="e">
        <f t="shared" si="15"/>
        <v>#VALUE!</v>
      </c>
      <c r="M174" t="s">
        <v>690</v>
      </c>
      <c r="N174" s="4" t="str" cm="1">
        <f t="array" ref="N174">_xll.SNL.Clients.Office.Excel.Functions.SPG(M174, "SP_TOTAL_REV", "CY2022")</f>
        <v>#PEND</v>
      </c>
      <c r="O174" s="4" t="str">
        <f>_xll.SNL.Clients.Office.Excel.Functions.SPG(M174,"IQ_AVG_DILUT_SHARES_OUT","CY2022")</f>
        <v>#PEND</v>
      </c>
      <c r="P174" s="5" t="str">
        <f>_xll.SNL.Clients.Office.Excel.Functions.SPG(M174, "IQ_DILUT_EPS_NORM", "CY2022")</f>
        <v>#PEND</v>
      </c>
      <c r="Q174" t="e">
        <f t="shared" si="16"/>
        <v>#VALUE!</v>
      </c>
      <c r="R174" t="e">
        <f t="shared" si="17"/>
        <v>#VALUE!</v>
      </c>
    </row>
    <row r="175" spans="1:18">
      <c r="A175" t="s">
        <v>687</v>
      </c>
      <c r="B175" s="4" t="str" cm="1">
        <f t="array" ref="B175">_xll.SNL.Clients.Office.Excel.Functions.SPG(A175, "SP_TOTAL_REV", "CY2023")</f>
        <v>#PEND</v>
      </c>
      <c r="C175" s="4" t="str">
        <f>_xll.SNL.Clients.Office.Excel.Functions.SPG(A175,"IQ_AVG_DILUT_SHARES_OUT","CY2023")</f>
        <v>#PEND</v>
      </c>
      <c r="D175" s="5" t="str">
        <f>_xll.SNL.Clients.Office.Excel.Functions.SPG(A175, "IQ_DILUT_EPS_NORM", "CY2023")</f>
        <v>#PEND</v>
      </c>
      <c r="E175" t="e">
        <f t="shared" si="12"/>
        <v>#VALUE!</v>
      </c>
      <c r="F175" t="e">
        <f t="shared" si="13"/>
        <v>#VALUE!</v>
      </c>
      <c r="G175" t="s">
        <v>687</v>
      </c>
      <c r="H175" s="4" t="str" cm="1">
        <f t="array" ref="H175">_xll.SNL.Clients.Office.Excel.Functions.SPG(G175, "SP_TOTAL_REV", "CY2022")</f>
        <v>#PEND</v>
      </c>
      <c r="I175" s="4" t="str">
        <f>_xll.SNL.Clients.Office.Excel.Functions.SPG(G175,"IQ_AVG_DILUT_SHARES_OUT","CY2022")</f>
        <v>#PEND</v>
      </c>
      <c r="J175" s="5" t="str">
        <f>_xll.SNL.Clients.Office.Excel.Functions.SPG(G175, "IQ_DILUT_EPS_NORM", "CY2022")</f>
        <v>#PEND</v>
      </c>
      <c r="K175" t="e">
        <f t="shared" si="14"/>
        <v>#VALUE!</v>
      </c>
      <c r="L175" t="e">
        <f t="shared" si="15"/>
        <v>#VALUE!</v>
      </c>
      <c r="M175" t="s">
        <v>691</v>
      </c>
      <c r="N175" s="4" t="str" cm="1">
        <f t="array" ref="N175">_xll.SNL.Clients.Office.Excel.Functions.SPG(M175, "SP_TOTAL_REV", "CY2022")</f>
        <v>#PEND</v>
      </c>
      <c r="O175" s="4" t="str">
        <f>_xll.SNL.Clients.Office.Excel.Functions.SPG(M175,"IQ_AVG_DILUT_SHARES_OUT","CY2022")</f>
        <v>#PEND</v>
      </c>
      <c r="P175" s="5" t="str">
        <f>_xll.SNL.Clients.Office.Excel.Functions.SPG(M175, "IQ_DILUT_EPS_NORM", "CY2022")</f>
        <v>#PEND</v>
      </c>
      <c r="Q175" t="e">
        <f t="shared" si="16"/>
        <v>#VALUE!</v>
      </c>
      <c r="R175" t="e">
        <f t="shared" si="17"/>
        <v>#VALUE!</v>
      </c>
    </row>
    <row r="176" spans="1:18">
      <c r="A176" t="s">
        <v>688</v>
      </c>
      <c r="B176" s="4" t="str" cm="1">
        <f t="array" ref="B176">_xll.SNL.Clients.Office.Excel.Functions.SPG(A176, "SP_TOTAL_REV", "CY2023")</f>
        <v>#PEND</v>
      </c>
      <c r="C176" s="4" t="str">
        <f>_xll.SNL.Clients.Office.Excel.Functions.SPG(A176,"IQ_AVG_DILUT_SHARES_OUT","CY2023")</f>
        <v>#PEND</v>
      </c>
      <c r="D176" s="5" t="str">
        <f>_xll.SNL.Clients.Office.Excel.Functions.SPG(A176, "IQ_DILUT_EPS_NORM", "CY2023")</f>
        <v>#PEND</v>
      </c>
      <c r="E176" t="e">
        <f t="shared" si="12"/>
        <v>#VALUE!</v>
      </c>
      <c r="F176" t="e">
        <f t="shared" si="13"/>
        <v>#VALUE!</v>
      </c>
      <c r="G176" t="s">
        <v>688</v>
      </c>
      <c r="H176" s="4" t="str" cm="1">
        <f t="array" ref="H176">_xll.SNL.Clients.Office.Excel.Functions.SPG(G176, "SP_TOTAL_REV", "CY2022")</f>
        <v>#PEND</v>
      </c>
      <c r="I176" s="4" t="str">
        <f>_xll.SNL.Clients.Office.Excel.Functions.SPG(G176,"IQ_AVG_DILUT_SHARES_OUT","CY2022")</f>
        <v>#PEND</v>
      </c>
      <c r="J176" s="5" t="str">
        <f>_xll.SNL.Clients.Office.Excel.Functions.SPG(G176, "IQ_DILUT_EPS_NORM", "CY2022")</f>
        <v>#PEND</v>
      </c>
      <c r="K176" t="e">
        <f t="shared" si="14"/>
        <v>#VALUE!</v>
      </c>
      <c r="L176" t="e">
        <f t="shared" si="15"/>
        <v>#VALUE!</v>
      </c>
      <c r="M176" t="s">
        <v>692</v>
      </c>
      <c r="N176" s="4" t="str" cm="1">
        <f t="array" ref="N176">_xll.SNL.Clients.Office.Excel.Functions.SPG(M176, "SP_TOTAL_REV", "CY2022")</f>
        <v>#PEND</v>
      </c>
      <c r="O176" s="4" t="str">
        <f>_xll.SNL.Clients.Office.Excel.Functions.SPG(M176,"IQ_AVG_DILUT_SHARES_OUT","CY2022")</f>
        <v>#PEND</v>
      </c>
      <c r="P176" s="5" t="str">
        <f>_xll.SNL.Clients.Office.Excel.Functions.SPG(M176, "IQ_DILUT_EPS_NORM", "CY2022")</f>
        <v>#PEND</v>
      </c>
      <c r="Q176" t="e">
        <f t="shared" si="16"/>
        <v>#VALUE!</v>
      </c>
      <c r="R176" t="e">
        <f t="shared" si="17"/>
        <v>#VALUE!</v>
      </c>
    </row>
    <row r="177" spans="1:18">
      <c r="A177" t="s">
        <v>689</v>
      </c>
      <c r="B177" s="4" t="str" cm="1">
        <f t="array" ref="B177">_xll.SNL.Clients.Office.Excel.Functions.SPG(A177, "SP_TOTAL_REV", "CY2023")</f>
        <v>#PEND</v>
      </c>
      <c r="C177" s="4" t="str">
        <f>_xll.SNL.Clients.Office.Excel.Functions.SPG(A177,"IQ_AVG_DILUT_SHARES_OUT","CY2023")</f>
        <v>#PEND</v>
      </c>
      <c r="D177" s="5" t="str">
        <f>_xll.SNL.Clients.Office.Excel.Functions.SPG(A177, "IQ_DILUT_EPS_NORM", "CY2023")</f>
        <v>#PEND</v>
      </c>
      <c r="E177" t="e">
        <f t="shared" si="12"/>
        <v>#VALUE!</v>
      </c>
      <c r="F177" t="e">
        <f t="shared" si="13"/>
        <v>#VALUE!</v>
      </c>
      <c r="G177" t="s">
        <v>689</v>
      </c>
      <c r="H177" s="4" t="str" cm="1">
        <f t="array" ref="H177">_xll.SNL.Clients.Office.Excel.Functions.SPG(G177, "SP_TOTAL_REV", "CY2022")</f>
        <v>#PEND</v>
      </c>
      <c r="I177" s="4" t="str">
        <f>_xll.SNL.Clients.Office.Excel.Functions.SPG(G177,"IQ_AVG_DILUT_SHARES_OUT","CY2022")</f>
        <v>#PEND</v>
      </c>
      <c r="J177" s="5" t="str">
        <f>_xll.SNL.Clients.Office.Excel.Functions.SPG(G177, "IQ_DILUT_EPS_NORM", "CY2022")</f>
        <v>#PEND</v>
      </c>
      <c r="K177" t="e">
        <f t="shared" si="14"/>
        <v>#VALUE!</v>
      </c>
      <c r="L177" t="e">
        <f t="shared" si="15"/>
        <v>#VALUE!</v>
      </c>
      <c r="M177" t="s">
        <v>693</v>
      </c>
      <c r="N177" s="4" t="str" cm="1">
        <f t="array" ref="N177">_xll.SNL.Clients.Office.Excel.Functions.SPG(M177, "SP_TOTAL_REV", "CY2022")</f>
        <v>#PEND</v>
      </c>
      <c r="O177" s="4" t="str">
        <f>_xll.SNL.Clients.Office.Excel.Functions.SPG(M177,"IQ_AVG_DILUT_SHARES_OUT","CY2022")</f>
        <v>#PEND</v>
      </c>
      <c r="P177" s="5" t="str">
        <f>_xll.SNL.Clients.Office.Excel.Functions.SPG(M177, "IQ_DILUT_EPS_NORM", "CY2022")</f>
        <v>#PEND</v>
      </c>
      <c r="Q177" t="e">
        <f t="shared" si="16"/>
        <v>#VALUE!</v>
      </c>
      <c r="R177" t="e">
        <f t="shared" si="17"/>
        <v>#VALUE!</v>
      </c>
    </row>
    <row r="178" spans="1:18">
      <c r="A178" t="s">
        <v>690</v>
      </c>
      <c r="B178" s="4" t="str" cm="1">
        <f t="array" ref="B178">_xll.SNL.Clients.Office.Excel.Functions.SPG(A178, "SP_TOTAL_REV", "CY2023")</f>
        <v>#PEND</v>
      </c>
      <c r="C178" s="4" t="str">
        <f>_xll.SNL.Clients.Office.Excel.Functions.SPG(A178,"IQ_AVG_DILUT_SHARES_OUT","CY2023")</f>
        <v>#PEND</v>
      </c>
      <c r="D178" s="5" t="str">
        <f>_xll.SNL.Clients.Office.Excel.Functions.SPG(A178, "IQ_DILUT_EPS_NORM", "CY2023")</f>
        <v>#PEND</v>
      </c>
      <c r="E178" t="e">
        <f t="shared" si="12"/>
        <v>#VALUE!</v>
      </c>
      <c r="F178" t="e">
        <f t="shared" si="13"/>
        <v>#VALUE!</v>
      </c>
      <c r="G178" t="s">
        <v>690</v>
      </c>
      <c r="H178" s="4" t="str" cm="1">
        <f t="array" ref="H178">_xll.SNL.Clients.Office.Excel.Functions.SPG(G178, "SP_TOTAL_REV", "CY2022")</f>
        <v>#PEND</v>
      </c>
      <c r="I178" s="4" t="str">
        <f>_xll.SNL.Clients.Office.Excel.Functions.SPG(G178,"IQ_AVG_DILUT_SHARES_OUT","CY2022")</f>
        <v>#PEND</v>
      </c>
      <c r="J178" s="5" t="str">
        <f>_xll.SNL.Clients.Office.Excel.Functions.SPG(G178, "IQ_DILUT_EPS_NORM", "CY2022")</f>
        <v>#PEND</v>
      </c>
      <c r="K178" t="e">
        <f t="shared" si="14"/>
        <v>#VALUE!</v>
      </c>
      <c r="L178" t="e">
        <f t="shared" si="15"/>
        <v>#VALUE!</v>
      </c>
      <c r="M178" t="s">
        <v>694</v>
      </c>
      <c r="N178" s="4" t="str" cm="1">
        <f t="array" ref="N178">_xll.SNL.Clients.Office.Excel.Functions.SPG(M178, "SP_TOTAL_REV", "CY2022")</f>
        <v>#PEND</v>
      </c>
      <c r="O178" s="4" t="str">
        <f>_xll.SNL.Clients.Office.Excel.Functions.SPG(M178,"IQ_AVG_DILUT_SHARES_OUT","CY2022")</f>
        <v>#PEND</v>
      </c>
      <c r="P178" s="5" t="str">
        <f>_xll.SNL.Clients.Office.Excel.Functions.SPG(M178, "IQ_DILUT_EPS_NORM", "CY2022")</f>
        <v>#PEND</v>
      </c>
      <c r="Q178" t="e">
        <f t="shared" si="16"/>
        <v>#VALUE!</v>
      </c>
      <c r="R178" t="e">
        <f t="shared" si="17"/>
        <v>#VALUE!</v>
      </c>
    </row>
    <row r="179" spans="1:18">
      <c r="A179" t="s">
        <v>691</v>
      </c>
      <c r="B179" s="4" t="str" cm="1">
        <f t="array" ref="B179">_xll.SNL.Clients.Office.Excel.Functions.SPG(A179, "SP_TOTAL_REV", "CY2023")</f>
        <v>#PEND</v>
      </c>
      <c r="C179" s="4" t="str">
        <f>_xll.SNL.Clients.Office.Excel.Functions.SPG(A179,"IQ_AVG_DILUT_SHARES_OUT","CY2023")</f>
        <v>#PEND</v>
      </c>
      <c r="D179" s="5" t="str">
        <f>_xll.SNL.Clients.Office.Excel.Functions.SPG(A179, "IQ_DILUT_EPS_NORM", "CY2023")</f>
        <v>#PEND</v>
      </c>
      <c r="E179" t="e">
        <f t="shared" si="12"/>
        <v>#VALUE!</v>
      </c>
      <c r="F179" t="e">
        <f t="shared" si="13"/>
        <v>#VALUE!</v>
      </c>
      <c r="G179" t="s">
        <v>691</v>
      </c>
      <c r="H179" s="4" t="str" cm="1">
        <f t="array" ref="H179">_xll.SNL.Clients.Office.Excel.Functions.SPG(G179, "SP_TOTAL_REV", "CY2022")</f>
        <v>#PEND</v>
      </c>
      <c r="I179" s="4" t="str">
        <f>_xll.SNL.Clients.Office.Excel.Functions.SPG(G179,"IQ_AVG_DILUT_SHARES_OUT","CY2022")</f>
        <v>#PEND</v>
      </c>
      <c r="J179" s="5" t="str">
        <f>_xll.SNL.Clients.Office.Excel.Functions.SPG(G179, "IQ_DILUT_EPS_NORM", "CY2022")</f>
        <v>#PEND</v>
      </c>
      <c r="K179" t="e">
        <f t="shared" si="14"/>
        <v>#VALUE!</v>
      </c>
      <c r="L179" t="e">
        <f t="shared" si="15"/>
        <v>#VALUE!</v>
      </c>
      <c r="M179" t="s">
        <v>695</v>
      </c>
      <c r="N179" s="4" t="str" cm="1">
        <f t="array" ref="N179">_xll.SNL.Clients.Office.Excel.Functions.SPG(M179, "SP_TOTAL_REV", "CY2022")</f>
        <v>#PEND</v>
      </c>
      <c r="O179" s="4" t="str">
        <f>_xll.SNL.Clients.Office.Excel.Functions.SPG(M179,"IQ_AVG_DILUT_SHARES_OUT","CY2022")</f>
        <v>#PEND</v>
      </c>
      <c r="P179" s="5" t="str">
        <f>_xll.SNL.Clients.Office.Excel.Functions.SPG(M179, "IQ_DILUT_EPS_NORM", "CY2022")</f>
        <v>#PEND</v>
      </c>
      <c r="Q179" t="e">
        <f t="shared" si="16"/>
        <v>#VALUE!</v>
      </c>
      <c r="R179" t="e">
        <f t="shared" si="17"/>
        <v>#VALUE!</v>
      </c>
    </row>
    <row r="180" spans="1:18">
      <c r="A180" t="s">
        <v>692</v>
      </c>
      <c r="B180" s="4" t="str" cm="1">
        <f t="array" ref="B180">_xll.SNL.Clients.Office.Excel.Functions.SPG(A180, "SP_TOTAL_REV", "CY2023")</f>
        <v>#PEND</v>
      </c>
      <c r="C180" s="4" t="str">
        <f>_xll.SNL.Clients.Office.Excel.Functions.SPG(A180,"IQ_AVG_DILUT_SHARES_OUT","CY2023")</f>
        <v>#PEND</v>
      </c>
      <c r="D180" s="5" t="str">
        <f>_xll.SNL.Clients.Office.Excel.Functions.SPG(A180, "IQ_DILUT_EPS_NORM", "CY2023")</f>
        <v>#PEND</v>
      </c>
      <c r="E180" t="e">
        <f t="shared" si="12"/>
        <v>#VALUE!</v>
      </c>
      <c r="F180" t="e">
        <f t="shared" si="13"/>
        <v>#VALUE!</v>
      </c>
      <c r="G180" t="s">
        <v>692</v>
      </c>
      <c r="H180" s="4" t="str" cm="1">
        <f t="array" ref="H180">_xll.SNL.Clients.Office.Excel.Functions.SPG(G180, "SP_TOTAL_REV", "CY2022")</f>
        <v>#PEND</v>
      </c>
      <c r="I180" s="4" t="str">
        <f>_xll.SNL.Clients.Office.Excel.Functions.SPG(G180,"IQ_AVG_DILUT_SHARES_OUT","CY2022")</f>
        <v>#PEND</v>
      </c>
      <c r="J180" s="5" t="str">
        <f>_xll.SNL.Clients.Office.Excel.Functions.SPG(G180, "IQ_DILUT_EPS_NORM", "CY2022")</f>
        <v>#PEND</v>
      </c>
      <c r="K180" t="e">
        <f t="shared" si="14"/>
        <v>#VALUE!</v>
      </c>
      <c r="L180" t="e">
        <f t="shared" si="15"/>
        <v>#VALUE!</v>
      </c>
      <c r="M180" t="s">
        <v>696</v>
      </c>
      <c r="N180" s="4" t="str" cm="1">
        <f t="array" ref="N180">_xll.SNL.Clients.Office.Excel.Functions.SPG(M180, "SP_TOTAL_REV", "CY2022")</f>
        <v>#PEND</v>
      </c>
      <c r="O180" s="4" t="str">
        <f>_xll.SNL.Clients.Office.Excel.Functions.SPG(M180,"IQ_AVG_DILUT_SHARES_OUT","CY2022")</f>
        <v>#PEND</v>
      </c>
      <c r="P180" s="5" t="str">
        <f>_xll.SNL.Clients.Office.Excel.Functions.SPG(M180, "IQ_DILUT_EPS_NORM", "CY2022")</f>
        <v>#PEND</v>
      </c>
      <c r="Q180" t="e">
        <f t="shared" si="16"/>
        <v>#VALUE!</v>
      </c>
      <c r="R180" t="e">
        <f t="shared" si="17"/>
        <v>#VALUE!</v>
      </c>
    </row>
    <row r="181" spans="1:18">
      <c r="A181" t="s">
        <v>693</v>
      </c>
      <c r="B181" s="4" t="str" cm="1">
        <f t="array" ref="B181">_xll.SNL.Clients.Office.Excel.Functions.SPG(A181, "SP_TOTAL_REV", "CY2023")</f>
        <v>#PEND</v>
      </c>
      <c r="C181" s="4" t="str">
        <f>_xll.SNL.Clients.Office.Excel.Functions.SPG(A181,"IQ_AVG_DILUT_SHARES_OUT","CY2023")</f>
        <v>#PEND</v>
      </c>
      <c r="D181" s="5" t="str">
        <f>_xll.SNL.Clients.Office.Excel.Functions.SPG(A181, "IQ_DILUT_EPS_NORM", "CY2023")</f>
        <v>#PEND</v>
      </c>
      <c r="E181" t="e">
        <f t="shared" si="12"/>
        <v>#VALUE!</v>
      </c>
      <c r="F181" t="e">
        <f t="shared" si="13"/>
        <v>#VALUE!</v>
      </c>
      <c r="G181" t="s">
        <v>693</v>
      </c>
      <c r="H181" s="4" t="str" cm="1">
        <f t="array" ref="H181">_xll.SNL.Clients.Office.Excel.Functions.SPG(G181, "SP_TOTAL_REV", "CY2022")</f>
        <v>#PEND</v>
      </c>
      <c r="I181" s="4" t="str">
        <f>_xll.SNL.Clients.Office.Excel.Functions.SPG(G181,"IQ_AVG_DILUT_SHARES_OUT","CY2022")</f>
        <v>#PEND</v>
      </c>
      <c r="J181" s="5" t="str">
        <f>_xll.SNL.Clients.Office.Excel.Functions.SPG(G181, "IQ_DILUT_EPS_NORM", "CY2022")</f>
        <v>#PEND</v>
      </c>
      <c r="K181" t="e">
        <f t="shared" si="14"/>
        <v>#VALUE!</v>
      </c>
      <c r="L181" t="e">
        <f t="shared" si="15"/>
        <v>#VALUE!</v>
      </c>
      <c r="M181" t="s">
        <v>697</v>
      </c>
      <c r="N181" s="4" t="str" cm="1">
        <f t="array" ref="N181">_xll.SNL.Clients.Office.Excel.Functions.SPG(M181, "SP_TOTAL_REV", "CY2022")</f>
        <v>#PEND</v>
      </c>
      <c r="O181" s="4" t="str">
        <f>_xll.SNL.Clients.Office.Excel.Functions.SPG(M181,"IQ_AVG_DILUT_SHARES_OUT","CY2022")</f>
        <v>#PEND</v>
      </c>
      <c r="P181" s="5" t="str">
        <f>_xll.SNL.Clients.Office.Excel.Functions.SPG(M181, "IQ_DILUT_EPS_NORM", "CY2022")</f>
        <v>#PEND</v>
      </c>
      <c r="Q181" t="e">
        <f t="shared" si="16"/>
        <v>#VALUE!</v>
      </c>
      <c r="R181" t="e">
        <f t="shared" si="17"/>
        <v>#VALUE!</v>
      </c>
    </row>
    <row r="182" spans="1:18">
      <c r="A182" t="s">
        <v>694</v>
      </c>
      <c r="B182" s="4" t="str" cm="1">
        <f t="array" ref="B182">_xll.SNL.Clients.Office.Excel.Functions.SPG(A182, "SP_TOTAL_REV", "CY2023")</f>
        <v>#PEND</v>
      </c>
      <c r="C182" s="4" t="str">
        <f>_xll.SNL.Clients.Office.Excel.Functions.SPG(A182,"IQ_AVG_DILUT_SHARES_OUT","CY2023")</f>
        <v>#PEND</v>
      </c>
      <c r="D182" s="5" t="str">
        <f>_xll.SNL.Clients.Office.Excel.Functions.SPG(A182, "IQ_DILUT_EPS_NORM", "CY2023")</f>
        <v>#PEND</v>
      </c>
      <c r="E182" t="e">
        <f t="shared" si="12"/>
        <v>#VALUE!</v>
      </c>
      <c r="F182" t="e">
        <f t="shared" si="13"/>
        <v>#VALUE!</v>
      </c>
      <c r="G182" t="s">
        <v>694</v>
      </c>
      <c r="H182" s="4" t="str" cm="1">
        <f t="array" ref="H182">_xll.SNL.Clients.Office.Excel.Functions.SPG(G182, "SP_TOTAL_REV", "CY2022")</f>
        <v>#PEND</v>
      </c>
      <c r="I182" s="4" t="str">
        <f>_xll.SNL.Clients.Office.Excel.Functions.SPG(G182,"IQ_AVG_DILUT_SHARES_OUT","CY2022")</f>
        <v>#PEND</v>
      </c>
      <c r="J182" s="5" t="str">
        <f>_xll.SNL.Clients.Office.Excel.Functions.SPG(G182, "IQ_DILUT_EPS_NORM", "CY2022")</f>
        <v>#PEND</v>
      </c>
      <c r="K182" t="e">
        <f t="shared" si="14"/>
        <v>#VALUE!</v>
      </c>
      <c r="L182" t="e">
        <f t="shared" si="15"/>
        <v>#VALUE!</v>
      </c>
      <c r="M182" t="s">
        <v>698</v>
      </c>
      <c r="N182" s="4" t="str" cm="1">
        <f t="array" ref="N182">_xll.SNL.Clients.Office.Excel.Functions.SPG(M182, "SP_TOTAL_REV", "CY2022")</f>
        <v>#PEND</v>
      </c>
      <c r="O182" s="4" t="str">
        <f>_xll.SNL.Clients.Office.Excel.Functions.SPG(M182,"IQ_AVG_DILUT_SHARES_OUT","CY2022")</f>
        <v>#PEND</v>
      </c>
      <c r="P182" s="5" t="str">
        <f>_xll.SNL.Clients.Office.Excel.Functions.SPG(M182, "IQ_DILUT_EPS_NORM", "CY2022")</f>
        <v>#PEND</v>
      </c>
      <c r="Q182" t="e">
        <f t="shared" si="16"/>
        <v>#VALUE!</v>
      </c>
      <c r="R182" t="e">
        <f t="shared" si="17"/>
        <v>#VALUE!</v>
      </c>
    </row>
    <row r="183" spans="1:18">
      <c r="A183" t="s">
        <v>695</v>
      </c>
      <c r="B183" s="4" t="str" cm="1">
        <f t="array" ref="B183">_xll.SNL.Clients.Office.Excel.Functions.SPG(A183, "SP_TOTAL_REV", "CY2023")</f>
        <v>#PEND</v>
      </c>
      <c r="C183" s="4" t="str">
        <f>_xll.SNL.Clients.Office.Excel.Functions.SPG(A183,"IQ_AVG_DILUT_SHARES_OUT","CY2023")</f>
        <v>#PEND</v>
      </c>
      <c r="D183" s="5" t="str">
        <f>_xll.SNL.Clients.Office.Excel.Functions.SPG(A183, "IQ_DILUT_EPS_NORM", "CY2023")</f>
        <v>#PEND</v>
      </c>
      <c r="E183" t="e">
        <f t="shared" si="12"/>
        <v>#VALUE!</v>
      </c>
      <c r="F183" t="e">
        <f t="shared" si="13"/>
        <v>#VALUE!</v>
      </c>
      <c r="G183" t="s">
        <v>695</v>
      </c>
      <c r="H183" s="4" t="str" cm="1">
        <f t="array" ref="H183">_xll.SNL.Clients.Office.Excel.Functions.SPG(G183, "SP_TOTAL_REV", "CY2022")</f>
        <v>#PEND</v>
      </c>
      <c r="I183" s="4" t="str">
        <f>_xll.SNL.Clients.Office.Excel.Functions.SPG(G183,"IQ_AVG_DILUT_SHARES_OUT","CY2022")</f>
        <v>#PEND</v>
      </c>
      <c r="J183" s="5" t="str">
        <f>_xll.SNL.Clients.Office.Excel.Functions.SPG(G183, "IQ_DILUT_EPS_NORM", "CY2022")</f>
        <v>#PEND</v>
      </c>
      <c r="K183" t="e">
        <f t="shared" si="14"/>
        <v>#VALUE!</v>
      </c>
      <c r="L183" t="e">
        <f t="shared" si="15"/>
        <v>#VALUE!</v>
      </c>
      <c r="M183" t="s">
        <v>699</v>
      </c>
      <c r="N183" s="4" t="str" cm="1">
        <f t="array" ref="N183">_xll.SNL.Clients.Office.Excel.Functions.SPG(M183, "SP_TOTAL_REV", "CY2022")</f>
        <v>#PEND</v>
      </c>
      <c r="O183" s="4" t="str">
        <f>_xll.SNL.Clients.Office.Excel.Functions.SPG(M183,"IQ_AVG_DILUT_SHARES_OUT","CY2022")</f>
        <v>#PEND</v>
      </c>
      <c r="P183" s="5" t="str">
        <f>_xll.SNL.Clients.Office.Excel.Functions.SPG(M183, "IQ_DILUT_EPS_NORM", "CY2022")</f>
        <v>#PEND</v>
      </c>
      <c r="Q183" t="e">
        <f t="shared" si="16"/>
        <v>#VALUE!</v>
      </c>
      <c r="R183" t="e">
        <f t="shared" si="17"/>
        <v>#VALUE!</v>
      </c>
    </row>
    <row r="184" spans="1:18">
      <c r="A184" t="s">
        <v>696</v>
      </c>
      <c r="B184" s="4" t="str" cm="1">
        <f t="array" ref="B184">_xll.SNL.Clients.Office.Excel.Functions.SPG(A184, "SP_TOTAL_REV", "CY2023")</f>
        <v>#PEND</v>
      </c>
      <c r="C184" s="4" t="str">
        <f>_xll.SNL.Clients.Office.Excel.Functions.SPG(A184,"IQ_AVG_DILUT_SHARES_OUT","CY2023")</f>
        <v>#PEND</v>
      </c>
      <c r="D184" s="5" t="str">
        <f>_xll.SNL.Clients.Office.Excel.Functions.SPG(A184, "IQ_DILUT_EPS_NORM", "CY2023")</f>
        <v>#PEND</v>
      </c>
      <c r="E184" t="e">
        <f t="shared" si="12"/>
        <v>#VALUE!</v>
      </c>
      <c r="F184" t="e">
        <f t="shared" si="13"/>
        <v>#VALUE!</v>
      </c>
      <c r="G184" t="s">
        <v>696</v>
      </c>
      <c r="H184" s="4" t="str" cm="1">
        <f t="array" ref="H184">_xll.SNL.Clients.Office.Excel.Functions.SPG(G184, "SP_TOTAL_REV", "CY2022")</f>
        <v>#PEND</v>
      </c>
      <c r="I184" s="4" t="str">
        <f>_xll.SNL.Clients.Office.Excel.Functions.SPG(G184,"IQ_AVG_DILUT_SHARES_OUT","CY2022")</f>
        <v>#PEND</v>
      </c>
      <c r="J184" s="5" t="str">
        <f>_xll.SNL.Clients.Office.Excel.Functions.SPG(G184, "IQ_DILUT_EPS_NORM", "CY2022")</f>
        <v>#PEND</v>
      </c>
      <c r="K184" t="e">
        <f t="shared" si="14"/>
        <v>#VALUE!</v>
      </c>
      <c r="L184" t="e">
        <f t="shared" si="15"/>
        <v>#VALUE!</v>
      </c>
      <c r="M184" t="s">
        <v>700</v>
      </c>
      <c r="N184" s="4" t="str" cm="1">
        <f t="array" ref="N184">_xll.SNL.Clients.Office.Excel.Functions.SPG(M184, "SP_TOTAL_REV", "CY2022")</f>
        <v>#PEND</v>
      </c>
      <c r="O184" s="4" t="str">
        <f>_xll.SNL.Clients.Office.Excel.Functions.SPG(M184,"IQ_AVG_DILUT_SHARES_OUT","CY2022")</f>
        <v>#PEND</v>
      </c>
      <c r="P184" s="5" t="str">
        <f>_xll.SNL.Clients.Office.Excel.Functions.SPG(M184, "IQ_DILUT_EPS_NORM", "CY2022")</f>
        <v>#PEND</v>
      </c>
      <c r="Q184" t="e">
        <f t="shared" si="16"/>
        <v>#VALUE!</v>
      </c>
      <c r="R184" t="e">
        <f t="shared" si="17"/>
        <v>#VALUE!</v>
      </c>
    </row>
    <row r="185" spans="1:18">
      <c r="A185" t="s">
        <v>697</v>
      </c>
      <c r="B185" s="4" t="str" cm="1">
        <f t="array" ref="B185">_xll.SNL.Clients.Office.Excel.Functions.SPG(A185, "SP_TOTAL_REV", "CY2023")</f>
        <v>#PEND</v>
      </c>
      <c r="C185" s="4" t="str">
        <f>_xll.SNL.Clients.Office.Excel.Functions.SPG(A185,"IQ_AVG_DILUT_SHARES_OUT","CY2023")</f>
        <v>#PEND</v>
      </c>
      <c r="D185" s="5" t="str">
        <f>_xll.SNL.Clients.Office.Excel.Functions.SPG(A185, "IQ_DILUT_EPS_NORM", "CY2023")</f>
        <v>#PEND</v>
      </c>
      <c r="E185" t="e">
        <f t="shared" si="12"/>
        <v>#VALUE!</v>
      </c>
      <c r="F185" t="e">
        <f t="shared" si="13"/>
        <v>#VALUE!</v>
      </c>
      <c r="G185" t="s">
        <v>697</v>
      </c>
      <c r="H185" s="4" t="str" cm="1">
        <f t="array" ref="H185">_xll.SNL.Clients.Office.Excel.Functions.SPG(G185, "SP_TOTAL_REV", "CY2022")</f>
        <v>#PEND</v>
      </c>
      <c r="I185" s="4" t="str">
        <f>_xll.SNL.Clients.Office.Excel.Functions.SPG(G185,"IQ_AVG_DILUT_SHARES_OUT","CY2022")</f>
        <v>#PEND</v>
      </c>
      <c r="J185" s="5" t="str">
        <f>_xll.SNL.Clients.Office.Excel.Functions.SPG(G185, "IQ_DILUT_EPS_NORM", "CY2022")</f>
        <v>#PEND</v>
      </c>
      <c r="K185" t="e">
        <f t="shared" si="14"/>
        <v>#VALUE!</v>
      </c>
      <c r="L185" t="e">
        <f t="shared" si="15"/>
        <v>#VALUE!</v>
      </c>
      <c r="M185" t="s">
        <v>701</v>
      </c>
      <c r="N185" s="4" t="str" cm="1">
        <f t="array" ref="N185">_xll.SNL.Clients.Office.Excel.Functions.SPG(M185, "SP_TOTAL_REV", "CY2022")</f>
        <v>#PEND</v>
      </c>
      <c r="O185" s="4" t="str">
        <f>_xll.SNL.Clients.Office.Excel.Functions.SPG(M185,"IQ_AVG_DILUT_SHARES_OUT","CY2022")</f>
        <v>#PEND</v>
      </c>
      <c r="P185" s="5" t="str">
        <f>_xll.SNL.Clients.Office.Excel.Functions.SPG(M185, "IQ_DILUT_EPS_NORM", "CY2022")</f>
        <v>#PEND</v>
      </c>
      <c r="Q185" t="e">
        <f t="shared" si="16"/>
        <v>#VALUE!</v>
      </c>
      <c r="R185" t="e">
        <f t="shared" si="17"/>
        <v>#VALUE!</v>
      </c>
    </row>
    <row r="186" spans="1:18">
      <c r="A186" t="s">
        <v>698</v>
      </c>
      <c r="B186" s="4" t="str" cm="1">
        <f t="array" ref="B186">_xll.SNL.Clients.Office.Excel.Functions.SPG(A186, "SP_TOTAL_REV", "CY2023")</f>
        <v>#PEND</v>
      </c>
      <c r="C186" s="4" t="str">
        <f>_xll.SNL.Clients.Office.Excel.Functions.SPG(A186,"IQ_AVG_DILUT_SHARES_OUT","CY2023")</f>
        <v>#PEND</v>
      </c>
      <c r="D186" s="5" t="str">
        <f>_xll.SNL.Clients.Office.Excel.Functions.SPG(A186, "IQ_DILUT_EPS_NORM", "CY2023")</f>
        <v>#PEND</v>
      </c>
      <c r="E186" t="e">
        <f t="shared" si="12"/>
        <v>#VALUE!</v>
      </c>
      <c r="F186" t="e">
        <f t="shared" si="13"/>
        <v>#VALUE!</v>
      </c>
      <c r="G186" t="s">
        <v>698</v>
      </c>
      <c r="H186" s="4" t="str" cm="1">
        <f t="array" ref="H186">_xll.SNL.Clients.Office.Excel.Functions.SPG(G186, "SP_TOTAL_REV", "CY2022")</f>
        <v>#PEND</v>
      </c>
      <c r="I186" s="4" t="str">
        <f>_xll.SNL.Clients.Office.Excel.Functions.SPG(G186,"IQ_AVG_DILUT_SHARES_OUT","CY2022")</f>
        <v>#PEND</v>
      </c>
      <c r="J186" s="5" t="str">
        <f>_xll.SNL.Clients.Office.Excel.Functions.SPG(G186, "IQ_DILUT_EPS_NORM", "CY2022")</f>
        <v>#PEND</v>
      </c>
      <c r="K186" t="e">
        <f t="shared" si="14"/>
        <v>#VALUE!</v>
      </c>
      <c r="L186" t="e">
        <f t="shared" si="15"/>
        <v>#VALUE!</v>
      </c>
      <c r="M186" t="s">
        <v>702</v>
      </c>
      <c r="N186" s="4" t="str" cm="1">
        <f t="array" ref="N186">_xll.SNL.Clients.Office.Excel.Functions.SPG(M186, "SP_TOTAL_REV", "CY2022")</f>
        <v>#PEND</v>
      </c>
      <c r="O186" s="4" t="str">
        <f>_xll.SNL.Clients.Office.Excel.Functions.SPG(M186,"IQ_AVG_DILUT_SHARES_OUT","CY2022")</f>
        <v>#PEND</v>
      </c>
      <c r="P186" s="5" t="str">
        <f>_xll.SNL.Clients.Office.Excel.Functions.SPG(M186, "IQ_DILUT_EPS_NORM", "CY2022")</f>
        <v>#PEND</v>
      </c>
      <c r="Q186" t="e">
        <f t="shared" si="16"/>
        <v>#VALUE!</v>
      </c>
      <c r="R186" t="e">
        <f t="shared" si="17"/>
        <v>#VALUE!</v>
      </c>
    </row>
    <row r="187" spans="1:18">
      <c r="A187" t="s">
        <v>699</v>
      </c>
      <c r="B187" s="4" t="str" cm="1">
        <f t="array" ref="B187">_xll.SNL.Clients.Office.Excel.Functions.SPG(A187, "SP_TOTAL_REV", "CY2023")</f>
        <v>#PEND</v>
      </c>
      <c r="C187" s="4" t="str">
        <f>_xll.SNL.Clients.Office.Excel.Functions.SPG(A187,"IQ_AVG_DILUT_SHARES_OUT","CY2023")</f>
        <v>#PEND</v>
      </c>
      <c r="D187" s="5" t="str">
        <f>_xll.SNL.Clients.Office.Excel.Functions.SPG(A187, "IQ_DILUT_EPS_NORM", "CY2023")</f>
        <v>#PEND</v>
      </c>
      <c r="E187" t="e">
        <f t="shared" si="12"/>
        <v>#VALUE!</v>
      </c>
      <c r="F187" t="e">
        <f t="shared" si="13"/>
        <v>#VALUE!</v>
      </c>
      <c r="G187" t="s">
        <v>699</v>
      </c>
      <c r="H187" s="4" t="str" cm="1">
        <f t="array" ref="H187">_xll.SNL.Clients.Office.Excel.Functions.SPG(G187, "SP_TOTAL_REV", "CY2022")</f>
        <v>#PEND</v>
      </c>
      <c r="I187" s="4" t="str">
        <f>_xll.SNL.Clients.Office.Excel.Functions.SPG(G187,"IQ_AVG_DILUT_SHARES_OUT","CY2022")</f>
        <v>#PEND</v>
      </c>
      <c r="J187" s="5" t="str">
        <f>_xll.SNL.Clients.Office.Excel.Functions.SPG(G187, "IQ_DILUT_EPS_NORM", "CY2022")</f>
        <v>#PEND</v>
      </c>
      <c r="K187" t="e">
        <f t="shared" si="14"/>
        <v>#VALUE!</v>
      </c>
      <c r="L187" t="e">
        <f t="shared" si="15"/>
        <v>#VALUE!</v>
      </c>
      <c r="M187" t="s">
        <v>703</v>
      </c>
      <c r="N187" s="4" t="str" cm="1">
        <f t="array" ref="N187">_xll.SNL.Clients.Office.Excel.Functions.SPG(M187, "SP_TOTAL_REV", "CY2022")</f>
        <v>#PEND</v>
      </c>
      <c r="O187" s="4" t="str">
        <f>_xll.SNL.Clients.Office.Excel.Functions.SPG(M187,"IQ_AVG_DILUT_SHARES_OUT","CY2022")</f>
        <v>#PEND</v>
      </c>
      <c r="P187" s="5" t="str">
        <f>_xll.SNL.Clients.Office.Excel.Functions.SPG(M187, "IQ_DILUT_EPS_NORM", "CY2022")</f>
        <v>#PEND</v>
      </c>
      <c r="Q187" t="e">
        <f t="shared" si="16"/>
        <v>#VALUE!</v>
      </c>
      <c r="R187" t="e">
        <f t="shared" si="17"/>
        <v>#VALUE!</v>
      </c>
    </row>
    <row r="188" spans="1:18">
      <c r="A188" t="s">
        <v>700</v>
      </c>
      <c r="B188" s="4" t="str" cm="1">
        <f t="array" ref="B188">_xll.SNL.Clients.Office.Excel.Functions.SPG(A188, "SP_TOTAL_REV", "CY2023")</f>
        <v>#PEND</v>
      </c>
      <c r="C188" s="4" t="str">
        <f>_xll.SNL.Clients.Office.Excel.Functions.SPG(A188,"IQ_AVG_DILUT_SHARES_OUT","CY2023")</f>
        <v>#PEND</v>
      </c>
      <c r="D188" s="5" t="str">
        <f>_xll.SNL.Clients.Office.Excel.Functions.SPG(A188, "IQ_DILUT_EPS_NORM", "CY2023")</f>
        <v>#PEND</v>
      </c>
      <c r="E188" t="e">
        <f t="shared" si="12"/>
        <v>#VALUE!</v>
      </c>
      <c r="F188" t="e">
        <f t="shared" si="13"/>
        <v>#VALUE!</v>
      </c>
      <c r="G188" t="s">
        <v>700</v>
      </c>
      <c r="H188" s="4" t="str" cm="1">
        <f t="array" ref="H188">_xll.SNL.Clients.Office.Excel.Functions.SPG(G188, "SP_TOTAL_REV", "CY2022")</f>
        <v>#PEND</v>
      </c>
      <c r="I188" s="4" t="str">
        <f>_xll.SNL.Clients.Office.Excel.Functions.SPG(G188,"IQ_AVG_DILUT_SHARES_OUT","CY2022")</f>
        <v>#PEND</v>
      </c>
      <c r="J188" s="5" t="str">
        <f>_xll.SNL.Clients.Office.Excel.Functions.SPG(G188, "IQ_DILUT_EPS_NORM", "CY2022")</f>
        <v>#PEND</v>
      </c>
      <c r="K188" t="e">
        <f t="shared" si="14"/>
        <v>#VALUE!</v>
      </c>
      <c r="L188" t="e">
        <f t="shared" si="15"/>
        <v>#VALUE!</v>
      </c>
      <c r="M188" t="s">
        <v>704</v>
      </c>
      <c r="N188" s="4" t="str" cm="1">
        <f t="array" ref="N188">_xll.SNL.Clients.Office.Excel.Functions.SPG(M188, "SP_TOTAL_REV", "CY2022")</f>
        <v>#PEND</v>
      </c>
      <c r="O188" s="4" t="str">
        <f>_xll.SNL.Clients.Office.Excel.Functions.SPG(M188,"IQ_AVG_DILUT_SHARES_OUT","CY2022")</f>
        <v>#PEND</v>
      </c>
      <c r="P188" s="5" t="str">
        <f>_xll.SNL.Clients.Office.Excel.Functions.SPG(M188, "IQ_DILUT_EPS_NORM", "CY2022")</f>
        <v>#PEND</v>
      </c>
      <c r="Q188" t="e">
        <f t="shared" si="16"/>
        <v>#VALUE!</v>
      </c>
      <c r="R188" t="e">
        <f t="shared" si="17"/>
        <v>#VALUE!</v>
      </c>
    </row>
    <row r="189" spans="1:18">
      <c r="A189" t="s">
        <v>701</v>
      </c>
      <c r="B189" s="4" t="str" cm="1">
        <f t="array" ref="B189">_xll.SNL.Clients.Office.Excel.Functions.SPG(A189, "SP_TOTAL_REV", "CY2023")</f>
        <v>#PEND</v>
      </c>
      <c r="C189" s="4" t="str">
        <f>_xll.SNL.Clients.Office.Excel.Functions.SPG(A189,"IQ_AVG_DILUT_SHARES_OUT","CY2023")</f>
        <v>#PEND</v>
      </c>
      <c r="D189" s="5" t="str">
        <f>_xll.SNL.Clients.Office.Excel.Functions.SPG(A189, "IQ_DILUT_EPS_NORM", "CY2023")</f>
        <v>#PEND</v>
      </c>
      <c r="E189" t="e">
        <f t="shared" si="12"/>
        <v>#VALUE!</v>
      </c>
      <c r="F189" t="e">
        <f t="shared" si="13"/>
        <v>#VALUE!</v>
      </c>
      <c r="G189" t="s">
        <v>701</v>
      </c>
      <c r="H189" s="4" t="str" cm="1">
        <f t="array" ref="H189">_xll.SNL.Clients.Office.Excel.Functions.SPG(G189, "SP_TOTAL_REV", "CY2022")</f>
        <v>#PEND</v>
      </c>
      <c r="I189" s="4" t="str">
        <f>_xll.SNL.Clients.Office.Excel.Functions.SPG(G189,"IQ_AVG_DILUT_SHARES_OUT","CY2022")</f>
        <v>#PEND</v>
      </c>
      <c r="J189" s="5" t="str">
        <f>_xll.SNL.Clients.Office.Excel.Functions.SPG(G189, "IQ_DILUT_EPS_NORM", "CY2022")</f>
        <v>#PEND</v>
      </c>
      <c r="K189" t="e">
        <f t="shared" si="14"/>
        <v>#VALUE!</v>
      </c>
      <c r="L189" t="e">
        <f t="shared" si="15"/>
        <v>#VALUE!</v>
      </c>
      <c r="M189" t="s">
        <v>705</v>
      </c>
      <c r="N189" s="4" t="str" cm="1">
        <f t="array" ref="N189">_xll.SNL.Clients.Office.Excel.Functions.SPG(M189, "SP_TOTAL_REV", "CY2022")</f>
        <v>#PEND</v>
      </c>
      <c r="O189" s="4" t="str">
        <f>_xll.SNL.Clients.Office.Excel.Functions.SPG(M189,"IQ_AVG_DILUT_SHARES_OUT","CY2022")</f>
        <v>#PEND</v>
      </c>
      <c r="P189" s="5" t="str">
        <f>_xll.SNL.Clients.Office.Excel.Functions.SPG(M189, "IQ_DILUT_EPS_NORM", "CY2022")</f>
        <v>#PEND</v>
      </c>
      <c r="Q189" t="e">
        <f t="shared" si="16"/>
        <v>#VALUE!</v>
      </c>
      <c r="R189" t="e">
        <f t="shared" si="17"/>
        <v>#VALUE!</v>
      </c>
    </row>
    <row r="190" spans="1:18">
      <c r="A190" t="s">
        <v>702</v>
      </c>
      <c r="B190" s="4" t="str" cm="1">
        <f t="array" ref="B190">_xll.SNL.Clients.Office.Excel.Functions.SPG(A190, "SP_TOTAL_REV", "CY2023")</f>
        <v>#PEND</v>
      </c>
      <c r="C190" s="4" t="str">
        <f>_xll.SNL.Clients.Office.Excel.Functions.SPG(A190,"IQ_AVG_DILUT_SHARES_OUT","CY2023")</f>
        <v>#PEND</v>
      </c>
      <c r="D190" s="5" t="str">
        <f>_xll.SNL.Clients.Office.Excel.Functions.SPG(A190, "IQ_DILUT_EPS_NORM", "CY2023")</f>
        <v>#PEND</v>
      </c>
      <c r="E190" t="e">
        <f t="shared" si="12"/>
        <v>#VALUE!</v>
      </c>
      <c r="F190" t="e">
        <f t="shared" si="13"/>
        <v>#VALUE!</v>
      </c>
      <c r="G190" t="s">
        <v>702</v>
      </c>
      <c r="H190" s="4" t="str" cm="1">
        <f t="array" ref="H190">_xll.SNL.Clients.Office.Excel.Functions.SPG(G190, "SP_TOTAL_REV", "CY2022")</f>
        <v>#PEND</v>
      </c>
      <c r="I190" s="4" t="str">
        <f>_xll.SNL.Clients.Office.Excel.Functions.SPG(G190,"IQ_AVG_DILUT_SHARES_OUT","CY2022")</f>
        <v>#PEND</v>
      </c>
      <c r="J190" s="5" t="str">
        <f>_xll.SNL.Clients.Office.Excel.Functions.SPG(G190, "IQ_DILUT_EPS_NORM", "CY2022")</f>
        <v>#PEND</v>
      </c>
      <c r="K190" t="e">
        <f t="shared" si="14"/>
        <v>#VALUE!</v>
      </c>
      <c r="L190" t="e">
        <f t="shared" si="15"/>
        <v>#VALUE!</v>
      </c>
      <c r="M190" t="s">
        <v>707</v>
      </c>
      <c r="N190" s="4" t="str" cm="1">
        <f t="array" ref="N190">_xll.SNL.Clients.Office.Excel.Functions.SPG(M190, "SP_TOTAL_REV", "CY2022")</f>
        <v>#PEND</v>
      </c>
      <c r="O190" s="4" t="str">
        <f>_xll.SNL.Clients.Office.Excel.Functions.SPG(M190,"IQ_AVG_DILUT_SHARES_OUT","CY2022")</f>
        <v>#PEND</v>
      </c>
      <c r="P190" s="5" t="str">
        <f>_xll.SNL.Clients.Office.Excel.Functions.SPG(M190, "IQ_DILUT_EPS_NORM", "CY2022")</f>
        <v>#PEND</v>
      </c>
      <c r="Q190" t="e">
        <f t="shared" si="16"/>
        <v>#VALUE!</v>
      </c>
      <c r="R190" t="e">
        <f t="shared" si="17"/>
        <v>#VALUE!</v>
      </c>
    </row>
    <row r="191" spans="1:18">
      <c r="A191" t="s">
        <v>703</v>
      </c>
      <c r="B191" s="4" t="str" cm="1">
        <f t="array" ref="B191">_xll.SNL.Clients.Office.Excel.Functions.SPG(A191, "SP_TOTAL_REV", "CY2023")</f>
        <v>#PEND</v>
      </c>
      <c r="C191" s="4" t="str">
        <f>_xll.SNL.Clients.Office.Excel.Functions.SPG(A191,"IQ_AVG_DILUT_SHARES_OUT","CY2023")</f>
        <v>#PEND</v>
      </c>
      <c r="D191" s="5" t="str">
        <f>_xll.SNL.Clients.Office.Excel.Functions.SPG(A191, "IQ_DILUT_EPS_NORM", "CY2023")</f>
        <v>#PEND</v>
      </c>
      <c r="E191" t="e">
        <f t="shared" si="12"/>
        <v>#VALUE!</v>
      </c>
      <c r="F191" t="e">
        <f t="shared" si="13"/>
        <v>#VALUE!</v>
      </c>
      <c r="G191" t="s">
        <v>703</v>
      </c>
      <c r="H191" s="4" t="str" cm="1">
        <f t="array" ref="H191">_xll.SNL.Clients.Office.Excel.Functions.SPG(G191, "SP_TOTAL_REV", "CY2022")</f>
        <v>#PEND</v>
      </c>
      <c r="I191" s="4" t="str">
        <f>_xll.SNL.Clients.Office.Excel.Functions.SPG(G191,"IQ_AVG_DILUT_SHARES_OUT","CY2022")</f>
        <v>#PEND</v>
      </c>
      <c r="J191" s="5" t="str">
        <f>_xll.SNL.Clients.Office.Excel.Functions.SPG(G191, "IQ_DILUT_EPS_NORM", "CY2022")</f>
        <v>#PEND</v>
      </c>
      <c r="K191" t="e">
        <f t="shared" si="14"/>
        <v>#VALUE!</v>
      </c>
      <c r="L191" t="e">
        <f t="shared" si="15"/>
        <v>#VALUE!</v>
      </c>
      <c r="M191" t="s">
        <v>708</v>
      </c>
      <c r="N191" s="4" t="str" cm="1">
        <f t="array" ref="N191">_xll.SNL.Clients.Office.Excel.Functions.SPG(M191, "SP_TOTAL_REV", "CY2022")</f>
        <v>#PEND</v>
      </c>
      <c r="O191" s="4" t="str">
        <f>_xll.SNL.Clients.Office.Excel.Functions.SPG(M191,"IQ_AVG_DILUT_SHARES_OUT","CY2022")</f>
        <v>#PEND</v>
      </c>
      <c r="P191" s="5" t="str">
        <f>_xll.SNL.Clients.Office.Excel.Functions.SPG(M191, "IQ_DILUT_EPS_NORM", "CY2022")</f>
        <v>#PEND</v>
      </c>
      <c r="Q191" t="e">
        <f t="shared" si="16"/>
        <v>#VALUE!</v>
      </c>
      <c r="R191" t="e">
        <f t="shared" si="17"/>
        <v>#VALUE!</v>
      </c>
    </row>
    <row r="192" spans="1:18">
      <c r="A192" t="s">
        <v>704</v>
      </c>
      <c r="B192" s="4" t="str" cm="1">
        <f t="array" ref="B192">_xll.SNL.Clients.Office.Excel.Functions.SPG(A192, "SP_TOTAL_REV", "CY2023")</f>
        <v>#PEND</v>
      </c>
      <c r="C192" s="4" t="str">
        <f>_xll.SNL.Clients.Office.Excel.Functions.SPG(A192,"IQ_AVG_DILUT_SHARES_OUT","CY2023")</f>
        <v>#PEND</v>
      </c>
      <c r="D192" s="5" t="str">
        <f>_xll.SNL.Clients.Office.Excel.Functions.SPG(A192, "IQ_DILUT_EPS_NORM", "CY2023")</f>
        <v>#PEND</v>
      </c>
      <c r="E192" t="e">
        <f t="shared" si="12"/>
        <v>#VALUE!</v>
      </c>
      <c r="F192" t="e">
        <f t="shared" si="13"/>
        <v>#VALUE!</v>
      </c>
      <c r="G192" t="s">
        <v>704</v>
      </c>
      <c r="H192" s="4" t="str" cm="1">
        <f t="array" ref="H192">_xll.SNL.Clients.Office.Excel.Functions.SPG(G192, "SP_TOTAL_REV", "CY2022")</f>
        <v>#PEND</v>
      </c>
      <c r="I192" s="4" t="str">
        <f>_xll.SNL.Clients.Office.Excel.Functions.SPG(G192,"IQ_AVG_DILUT_SHARES_OUT","CY2022")</f>
        <v>#PEND</v>
      </c>
      <c r="J192" s="5" t="str">
        <f>_xll.SNL.Clients.Office.Excel.Functions.SPG(G192, "IQ_DILUT_EPS_NORM", "CY2022")</f>
        <v>#PEND</v>
      </c>
      <c r="K192" t="e">
        <f t="shared" si="14"/>
        <v>#VALUE!</v>
      </c>
      <c r="L192" t="e">
        <f t="shared" si="15"/>
        <v>#VALUE!</v>
      </c>
      <c r="M192" t="s">
        <v>709</v>
      </c>
      <c r="N192" s="4" t="str" cm="1">
        <f t="array" ref="N192">_xll.SNL.Clients.Office.Excel.Functions.SPG(M192, "SP_TOTAL_REV", "CY2022")</f>
        <v>#PEND</v>
      </c>
      <c r="O192" s="4" t="str">
        <f>_xll.SNL.Clients.Office.Excel.Functions.SPG(M192,"IQ_AVG_DILUT_SHARES_OUT","CY2022")</f>
        <v>#PEND</v>
      </c>
      <c r="P192" s="5" t="str">
        <f>_xll.SNL.Clients.Office.Excel.Functions.SPG(M192, "IQ_DILUT_EPS_NORM", "CY2022")</f>
        <v>#PEND</v>
      </c>
      <c r="Q192" t="e">
        <f t="shared" si="16"/>
        <v>#VALUE!</v>
      </c>
      <c r="R192" t="e">
        <f t="shared" si="17"/>
        <v>#VALUE!</v>
      </c>
    </row>
    <row r="193" spans="1:18">
      <c r="A193" t="s">
        <v>705</v>
      </c>
      <c r="B193" s="4" t="str" cm="1">
        <f t="array" ref="B193">_xll.SNL.Clients.Office.Excel.Functions.SPG(A193, "SP_TOTAL_REV", "CY2023")</f>
        <v>#PEND</v>
      </c>
      <c r="C193" s="4" t="str">
        <f>_xll.SNL.Clients.Office.Excel.Functions.SPG(A193,"IQ_AVG_DILUT_SHARES_OUT","CY2023")</f>
        <v>#PEND</v>
      </c>
      <c r="D193" s="5" t="str">
        <f>_xll.SNL.Clients.Office.Excel.Functions.SPG(A193, "IQ_DILUT_EPS_NORM", "CY2023")</f>
        <v>#PEND</v>
      </c>
      <c r="E193" t="e">
        <f t="shared" si="12"/>
        <v>#VALUE!</v>
      </c>
      <c r="F193" t="e">
        <f t="shared" si="13"/>
        <v>#VALUE!</v>
      </c>
      <c r="G193" t="s">
        <v>705</v>
      </c>
      <c r="H193" s="4" t="str" cm="1">
        <f t="array" ref="H193">_xll.SNL.Clients.Office.Excel.Functions.SPG(G193, "SP_TOTAL_REV", "CY2022")</f>
        <v>#PEND</v>
      </c>
      <c r="I193" s="4" t="str">
        <f>_xll.SNL.Clients.Office.Excel.Functions.SPG(G193,"IQ_AVG_DILUT_SHARES_OUT","CY2022")</f>
        <v>#PEND</v>
      </c>
      <c r="J193" s="5" t="str">
        <f>_xll.SNL.Clients.Office.Excel.Functions.SPG(G193, "IQ_DILUT_EPS_NORM", "CY2022")</f>
        <v>#PEND</v>
      </c>
      <c r="K193" t="e">
        <f t="shared" si="14"/>
        <v>#VALUE!</v>
      </c>
      <c r="L193" t="e">
        <f t="shared" si="15"/>
        <v>#VALUE!</v>
      </c>
      <c r="M193" t="s">
        <v>710</v>
      </c>
      <c r="N193" s="4" t="str" cm="1">
        <f t="array" ref="N193">_xll.SNL.Clients.Office.Excel.Functions.SPG(M193, "SP_TOTAL_REV", "CY2022")</f>
        <v>#PEND</v>
      </c>
      <c r="O193" s="4" t="str">
        <f>_xll.SNL.Clients.Office.Excel.Functions.SPG(M193,"IQ_AVG_DILUT_SHARES_OUT","CY2022")</f>
        <v>#PEND</v>
      </c>
      <c r="P193" s="5" t="str">
        <f>_xll.SNL.Clients.Office.Excel.Functions.SPG(M193, "IQ_DILUT_EPS_NORM", "CY2022")</f>
        <v>#PEND</v>
      </c>
      <c r="Q193" t="e">
        <f t="shared" si="16"/>
        <v>#VALUE!</v>
      </c>
      <c r="R193" t="e">
        <f t="shared" si="17"/>
        <v>#VALUE!</v>
      </c>
    </row>
    <row r="194" spans="1:18">
      <c r="A194" t="s">
        <v>706</v>
      </c>
      <c r="B194" s="4" t="str" cm="1">
        <f t="array" ref="B194">_xll.SNL.Clients.Office.Excel.Functions.SPG(A194, "SP_TOTAL_REV", "CY2023")</f>
        <v>#PEND</v>
      </c>
      <c r="C194" s="4" t="str">
        <f>_xll.SNL.Clients.Office.Excel.Functions.SPG(A194,"IQ_AVG_DILUT_SHARES_OUT","CY2023")</f>
        <v>#PEND</v>
      </c>
      <c r="D194" s="5" t="str">
        <f>_xll.SNL.Clients.Office.Excel.Functions.SPG(A194, "IQ_DILUT_EPS_NORM", "CY2023")</f>
        <v>#PEND</v>
      </c>
      <c r="E194" t="e">
        <f t="shared" si="12"/>
        <v>#VALUE!</v>
      </c>
      <c r="F194" t="e">
        <f t="shared" si="13"/>
        <v>#VALUE!</v>
      </c>
      <c r="G194" t="s">
        <v>706</v>
      </c>
      <c r="H194" s="4" t="str" cm="1">
        <f t="array" ref="H194">_xll.SNL.Clients.Office.Excel.Functions.SPG(G194, "SP_TOTAL_REV", "CY2022")</f>
        <v>#PEND</v>
      </c>
      <c r="I194" s="4" t="str">
        <f>_xll.SNL.Clients.Office.Excel.Functions.SPG(G194,"IQ_AVG_DILUT_SHARES_OUT","CY2022")</f>
        <v>#PEND</v>
      </c>
      <c r="J194" s="5" t="str">
        <f>_xll.SNL.Clients.Office.Excel.Functions.SPG(G194, "IQ_DILUT_EPS_NORM", "CY2022")</f>
        <v>#PEND</v>
      </c>
      <c r="K194" t="e">
        <f t="shared" si="14"/>
        <v>#VALUE!</v>
      </c>
      <c r="L194" t="e">
        <f t="shared" si="15"/>
        <v>#VALUE!</v>
      </c>
      <c r="M194" t="s">
        <v>711</v>
      </c>
      <c r="N194" s="4" t="str" cm="1">
        <f t="array" ref="N194">_xll.SNL.Clients.Office.Excel.Functions.SPG(M194, "SP_TOTAL_REV", "CY2022")</f>
        <v>#PEND</v>
      </c>
      <c r="O194" s="4" t="str">
        <f>_xll.SNL.Clients.Office.Excel.Functions.SPG(M194,"IQ_AVG_DILUT_SHARES_OUT","CY2022")</f>
        <v>#PEND</v>
      </c>
      <c r="P194" s="5" t="str">
        <f>_xll.SNL.Clients.Office.Excel.Functions.SPG(M194, "IQ_DILUT_EPS_NORM", "CY2022")</f>
        <v>#PEND</v>
      </c>
      <c r="Q194" t="e">
        <f t="shared" si="16"/>
        <v>#VALUE!</v>
      </c>
      <c r="R194" t="e">
        <f t="shared" si="17"/>
        <v>#VALUE!</v>
      </c>
    </row>
    <row r="195" spans="1:18">
      <c r="A195" t="s">
        <v>707</v>
      </c>
      <c r="B195" s="4" t="str" cm="1">
        <f t="array" ref="B195">_xll.SNL.Clients.Office.Excel.Functions.SPG(A195, "SP_TOTAL_REV", "CY2023")</f>
        <v>#PEND</v>
      </c>
      <c r="C195" s="4" t="str">
        <f>_xll.SNL.Clients.Office.Excel.Functions.SPG(A195,"IQ_AVG_DILUT_SHARES_OUT","CY2023")</f>
        <v>#PEND</v>
      </c>
      <c r="D195" s="5" t="str">
        <f>_xll.SNL.Clients.Office.Excel.Functions.SPG(A195, "IQ_DILUT_EPS_NORM", "CY2023")</f>
        <v>#PEND</v>
      </c>
      <c r="E195" t="e">
        <f t="shared" si="12"/>
        <v>#VALUE!</v>
      </c>
      <c r="F195" t="e">
        <f t="shared" si="13"/>
        <v>#VALUE!</v>
      </c>
      <c r="G195" t="s">
        <v>707</v>
      </c>
      <c r="H195" s="4" t="str" cm="1">
        <f t="array" ref="H195">_xll.SNL.Clients.Office.Excel.Functions.SPG(G195, "SP_TOTAL_REV", "CY2022")</f>
        <v>#PEND</v>
      </c>
      <c r="I195" s="4" t="str">
        <f>_xll.SNL.Clients.Office.Excel.Functions.SPG(G195,"IQ_AVG_DILUT_SHARES_OUT","CY2022")</f>
        <v>#PEND</v>
      </c>
      <c r="J195" s="5" t="str">
        <f>_xll.SNL.Clients.Office.Excel.Functions.SPG(G195, "IQ_DILUT_EPS_NORM", "CY2022")</f>
        <v>#PEND</v>
      </c>
      <c r="K195" t="e">
        <f t="shared" si="14"/>
        <v>#VALUE!</v>
      </c>
      <c r="L195" t="e">
        <f t="shared" si="15"/>
        <v>#VALUE!</v>
      </c>
      <c r="M195" t="s">
        <v>713</v>
      </c>
      <c r="N195" s="4" t="str" cm="1">
        <f t="array" ref="N195">_xll.SNL.Clients.Office.Excel.Functions.SPG(M195, "SP_TOTAL_REV", "CY2022")</f>
        <v>#PEND</v>
      </c>
      <c r="O195" s="4" t="str">
        <f>_xll.SNL.Clients.Office.Excel.Functions.SPG(M195,"IQ_AVG_DILUT_SHARES_OUT","CY2022")</f>
        <v>#PEND</v>
      </c>
      <c r="P195" s="5" t="str">
        <f>_xll.SNL.Clients.Office.Excel.Functions.SPG(M195, "IQ_DILUT_EPS_NORM", "CY2022")</f>
        <v>#PEND</v>
      </c>
      <c r="Q195" t="e">
        <f t="shared" si="16"/>
        <v>#VALUE!</v>
      </c>
      <c r="R195" t="e">
        <f t="shared" si="17"/>
        <v>#VALUE!</v>
      </c>
    </row>
    <row r="196" spans="1:18">
      <c r="A196" t="s">
        <v>708</v>
      </c>
      <c r="B196" s="4" t="str" cm="1">
        <f t="array" ref="B196">_xll.SNL.Clients.Office.Excel.Functions.SPG(A196, "SP_TOTAL_REV", "CY2023")</f>
        <v>#PEND</v>
      </c>
      <c r="C196" s="4" t="str">
        <f>_xll.SNL.Clients.Office.Excel.Functions.SPG(A196,"IQ_AVG_DILUT_SHARES_OUT","CY2023")</f>
        <v>#PEND</v>
      </c>
      <c r="D196" s="5" t="str">
        <f>_xll.SNL.Clients.Office.Excel.Functions.SPG(A196, "IQ_DILUT_EPS_NORM", "CY2023")</f>
        <v>#PEND</v>
      </c>
      <c r="E196" t="e">
        <f t="shared" si="12"/>
        <v>#VALUE!</v>
      </c>
      <c r="F196" t="e">
        <f t="shared" si="13"/>
        <v>#VALUE!</v>
      </c>
      <c r="G196" t="s">
        <v>708</v>
      </c>
      <c r="H196" s="4" t="str" cm="1">
        <f t="array" ref="H196">_xll.SNL.Clients.Office.Excel.Functions.SPG(G196, "SP_TOTAL_REV", "CY2022")</f>
        <v>#PEND</v>
      </c>
      <c r="I196" s="4" t="str">
        <f>_xll.SNL.Clients.Office.Excel.Functions.SPG(G196,"IQ_AVG_DILUT_SHARES_OUT","CY2022")</f>
        <v>#PEND</v>
      </c>
      <c r="J196" s="5" t="str">
        <f>_xll.SNL.Clients.Office.Excel.Functions.SPG(G196, "IQ_DILUT_EPS_NORM", "CY2022")</f>
        <v>#PEND</v>
      </c>
      <c r="K196" t="e">
        <f t="shared" si="14"/>
        <v>#VALUE!</v>
      </c>
      <c r="L196" t="e">
        <f t="shared" si="15"/>
        <v>#VALUE!</v>
      </c>
      <c r="M196" t="s">
        <v>714</v>
      </c>
      <c r="N196" s="4" t="str" cm="1">
        <f t="array" ref="N196">_xll.SNL.Clients.Office.Excel.Functions.SPG(M196, "SP_TOTAL_REV", "CY2022")</f>
        <v>#PEND</v>
      </c>
      <c r="O196" s="4" t="str">
        <f>_xll.SNL.Clients.Office.Excel.Functions.SPG(M196,"IQ_AVG_DILUT_SHARES_OUT","CY2022")</f>
        <v>#PEND</v>
      </c>
      <c r="P196" s="5" t="str">
        <f>_xll.SNL.Clients.Office.Excel.Functions.SPG(M196, "IQ_DILUT_EPS_NORM", "CY2022")</f>
        <v>#PEND</v>
      </c>
      <c r="Q196" t="e">
        <f t="shared" si="16"/>
        <v>#VALUE!</v>
      </c>
      <c r="R196" t="e">
        <f t="shared" si="17"/>
        <v>#VALUE!</v>
      </c>
    </row>
    <row r="197" spans="1:18">
      <c r="A197" t="s">
        <v>709</v>
      </c>
      <c r="B197" s="4" t="str" cm="1">
        <f t="array" ref="B197">_xll.SNL.Clients.Office.Excel.Functions.SPG(A197, "SP_TOTAL_REV", "CY2023")</f>
        <v>#PEND</v>
      </c>
      <c r="C197" s="4" t="str">
        <f>_xll.SNL.Clients.Office.Excel.Functions.SPG(A197,"IQ_AVG_DILUT_SHARES_OUT","CY2023")</f>
        <v>#PEND</v>
      </c>
      <c r="D197" s="5" t="str">
        <f>_xll.SNL.Clients.Office.Excel.Functions.SPG(A197, "IQ_DILUT_EPS_NORM", "CY2023")</f>
        <v>#PEND</v>
      </c>
      <c r="E197" t="e">
        <f t="shared" ref="E197:E260" si="18">C197*D197/1000</f>
        <v>#VALUE!</v>
      </c>
      <c r="F197" t="e">
        <f t="shared" ref="F197:F260" si="19">E197/B197</f>
        <v>#VALUE!</v>
      </c>
      <c r="G197" t="s">
        <v>709</v>
      </c>
      <c r="H197" s="4" t="str" cm="1">
        <f t="array" ref="H197">_xll.SNL.Clients.Office.Excel.Functions.SPG(G197, "SP_TOTAL_REV", "CY2022")</f>
        <v>#PEND</v>
      </c>
      <c r="I197" s="4" t="str">
        <f>_xll.SNL.Clients.Office.Excel.Functions.SPG(G197,"IQ_AVG_DILUT_SHARES_OUT","CY2022")</f>
        <v>#PEND</v>
      </c>
      <c r="J197" s="5" t="str">
        <f>_xll.SNL.Clients.Office.Excel.Functions.SPG(G197, "IQ_DILUT_EPS_NORM", "CY2022")</f>
        <v>#PEND</v>
      </c>
      <c r="K197" t="e">
        <f t="shared" ref="K197:K260" si="20">I197*J197/1000</f>
        <v>#VALUE!</v>
      </c>
      <c r="L197" t="e">
        <f t="shared" ref="L197:L260" si="21">K197/H197</f>
        <v>#VALUE!</v>
      </c>
      <c r="M197" t="s">
        <v>715</v>
      </c>
      <c r="N197" s="4" t="str" cm="1">
        <f t="array" ref="N197">_xll.SNL.Clients.Office.Excel.Functions.SPG(M197, "SP_TOTAL_REV", "CY2022")</f>
        <v>#PEND</v>
      </c>
      <c r="O197" s="4" t="str">
        <f>_xll.SNL.Clients.Office.Excel.Functions.SPG(M197,"IQ_AVG_DILUT_SHARES_OUT","CY2022")</f>
        <v>#PEND</v>
      </c>
      <c r="P197" s="5" t="str">
        <f>_xll.SNL.Clients.Office.Excel.Functions.SPG(M197, "IQ_DILUT_EPS_NORM", "CY2022")</f>
        <v>#PEND</v>
      </c>
      <c r="Q197" t="e">
        <f t="shared" ref="Q197:Q260" si="22">O197*P197/1000</f>
        <v>#VALUE!</v>
      </c>
      <c r="R197" t="e">
        <f t="shared" ref="R197:R260" si="23">Q197/N197</f>
        <v>#VALUE!</v>
      </c>
    </row>
    <row r="198" spans="1:18">
      <c r="A198" t="s">
        <v>710</v>
      </c>
      <c r="B198" s="4" t="str" cm="1">
        <f t="array" ref="B198">_xll.SNL.Clients.Office.Excel.Functions.SPG(A198, "SP_TOTAL_REV", "CY2023")</f>
        <v>#PEND</v>
      </c>
      <c r="C198" s="4" t="str">
        <f>_xll.SNL.Clients.Office.Excel.Functions.SPG(A198,"IQ_AVG_DILUT_SHARES_OUT","CY2023")</f>
        <v>#PEND</v>
      </c>
      <c r="D198" s="5" t="str">
        <f>_xll.SNL.Clients.Office.Excel.Functions.SPG(A198, "IQ_DILUT_EPS_NORM", "CY2023")</f>
        <v>#PEND</v>
      </c>
      <c r="E198" t="e">
        <f t="shared" si="18"/>
        <v>#VALUE!</v>
      </c>
      <c r="F198" t="e">
        <f t="shared" si="19"/>
        <v>#VALUE!</v>
      </c>
      <c r="G198" t="s">
        <v>710</v>
      </c>
      <c r="H198" s="4" t="str" cm="1">
        <f t="array" ref="H198">_xll.SNL.Clients.Office.Excel.Functions.SPG(G198, "SP_TOTAL_REV", "CY2022")</f>
        <v>#PEND</v>
      </c>
      <c r="I198" s="4" t="str">
        <f>_xll.SNL.Clients.Office.Excel.Functions.SPG(G198,"IQ_AVG_DILUT_SHARES_OUT","CY2022")</f>
        <v>#PEND</v>
      </c>
      <c r="J198" s="5" t="str">
        <f>_xll.SNL.Clients.Office.Excel.Functions.SPG(G198, "IQ_DILUT_EPS_NORM", "CY2022")</f>
        <v>#PEND</v>
      </c>
      <c r="K198" t="e">
        <f t="shared" si="20"/>
        <v>#VALUE!</v>
      </c>
      <c r="L198" t="e">
        <f t="shared" si="21"/>
        <v>#VALUE!</v>
      </c>
      <c r="M198" t="s">
        <v>716</v>
      </c>
      <c r="N198" s="4" t="str" cm="1">
        <f t="array" ref="N198">_xll.SNL.Clients.Office.Excel.Functions.SPG(M198, "SP_TOTAL_REV", "CY2022")</f>
        <v>#PEND</v>
      </c>
      <c r="O198" s="4" t="str">
        <f>_xll.SNL.Clients.Office.Excel.Functions.SPG(M198,"IQ_AVG_DILUT_SHARES_OUT","CY2022")</f>
        <v>#PEND</v>
      </c>
      <c r="P198" s="5" t="str">
        <f>_xll.SNL.Clients.Office.Excel.Functions.SPG(M198, "IQ_DILUT_EPS_NORM", "CY2022")</f>
        <v>#PEND</v>
      </c>
      <c r="Q198" t="e">
        <f t="shared" si="22"/>
        <v>#VALUE!</v>
      </c>
      <c r="R198" t="e">
        <f t="shared" si="23"/>
        <v>#VALUE!</v>
      </c>
    </row>
    <row r="199" spans="1:18">
      <c r="A199" t="s">
        <v>711</v>
      </c>
      <c r="B199" s="4" t="str" cm="1">
        <f t="array" ref="B199">_xll.SNL.Clients.Office.Excel.Functions.SPG(A199, "SP_TOTAL_REV", "CY2023")</f>
        <v>#PEND</v>
      </c>
      <c r="C199" s="4" t="str">
        <f>_xll.SNL.Clients.Office.Excel.Functions.SPG(A199,"IQ_AVG_DILUT_SHARES_OUT","CY2023")</f>
        <v>#PEND</v>
      </c>
      <c r="D199" s="5" t="str">
        <f>_xll.SNL.Clients.Office.Excel.Functions.SPG(A199, "IQ_DILUT_EPS_NORM", "CY2023")</f>
        <v>#PEND</v>
      </c>
      <c r="E199" t="e">
        <f t="shared" si="18"/>
        <v>#VALUE!</v>
      </c>
      <c r="F199" t="e">
        <f t="shared" si="19"/>
        <v>#VALUE!</v>
      </c>
      <c r="G199" t="s">
        <v>711</v>
      </c>
      <c r="H199" s="4" t="str" cm="1">
        <f t="array" ref="H199">_xll.SNL.Clients.Office.Excel.Functions.SPG(G199, "SP_TOTAL_REV", "CY2022")</f>
        <v>#PEND</v>
      </c>
      <c r="I199" s="4" t="str">
        <f>_xll.SNL.Clients.Office.Excel.Functions.SPG(G199,"IQ_AVG_DILUT_SHARES_OUT","CY2022")</f>
        <v>#PEND</v>
      </c>
      <c r="J199" s="5" t="str">
        <f>_xll.SNL.Clients.Office.Excel.Functions.SPG(G199, "IQ_DILUT_EPS_NORM", "CY2022")</f>
        <v>#PEND</v>
      </c>
      <c r="K199" t="e">
        <f t="shared" si="20"/>
        <v>#VALUE!</v>
      </c>
      <c r="L199" t="e">
        <f t="shared" si="21"/>
        <v>#VALUE!</v>
      </c>
      <c r="M199" t="s">
        <v>717</v>
      </c>
      <c r="N199" s="4" t="str" cm="1">
        <f t="array" ref="N199">_xll.SNL.Clients.Office.Excel.Functions.SPG(M199, "SP_TOTAL_REV", "CY2022")</f>
        <v>#PEND</v>
      </c>
      <c r="O199" s="4" t="str">
        <f>_xll.SNL.Clients.Office.Excel.Functions.SPG(M199,"IQ_AVG_DILUT_SHARES_OUT","CY2022")</f>
        <v>#PEND</v>
      </c>
      <c r="P199" s="5" t="str">
        <f>_xll.SNL.Clients.Office.Excel.Functions.SPG(M199, "IQ_DILUT_EPS_NORM", "CY2022")</f>
        <v>#PEND</v>
      </c>
      <c r="Q199" t="e">
        <f t="shared" si="22"/>
        <v>#VALUE!</v>
      </c>
      <c r="R199" t="e">
        <f t="shared" si="23"/>
        <v>#VALUE!</v>
      </c>
    </row>
    <row r="200" spans="1:18">
      <c r="A200" t="s">
        <v>712</v>
      </c>
      <c r="B200" s="4" t="str" cm="1">
        <f t="array" ref="B200">_xll.SNL.Clients.Office.Excel.Functions.SPG(A200, "SP_TOTAL_REV", "CY2023")</f>
        <v>#PEND</v>
      </c>
      <c r="C200" s="4" t="str">
        <f>_xll.SNL.Clients.Office.Excel.Functions.SPG(A200,"IQ_AVG_DILUT_SHARES_OUT","CY2023")</f>
        <v>#PEND</v>
      </c>
      <c r="D200" s="5" t="str">
        <f>_xll.SNL.Clients.Office.Excel.Functions.SPG(A200, "IQ_DILUT_EPS_NORM", "CY2023")</f>
        <v>#PEND</v>
      </c>
      <c r="E200" t="e">
        <f t="shared" si="18"/>
        <v>#VALUE!</v>
      </c>
      <c r="F200" t="e">
        <f t="shared" si="19"/>
        <v>#VALUE!</v>
      </c>
      <c r="G200" t="s">
        <v>712</v>
      </c>
      <c r="H200" s="4" t="str" cm="1">
        <f t="array" ref="H200">_xll.SNL.Clients.Office.Excel.Functions.SPG(G200, "SP_TOTAL_REV", "CY2022")</f>
        <v>#PEND</v>
      </c>
      <c r="I200" s="4" t="str">
        <f>_xll.SNL.Clients.Office.Excel.Functions.SPG(G200,"IQ_AVG_DILUT_SHARES_OUT","CY2022")</f>
        <v>#PEND</v>
      </c>
      <c r="J200" s="5" t="str">
        <f>_xll.SNL.Clients.Office.Excel.Functions.SPG(G200, "IQ_DILUT_EPS_NORM", "CY2022")</f>
        <v>#PEND</v>
      </c>
      <c r="K200" t="e">
        <f t="shared" si="20"/>
        <v>#VALUE!</v>
      </c>
      <c r="L200" t="e">
        <f t="shared" si="21"/>
        <v>#VALUE!</v>
      </c>
      <c r="M200" t="s">
        <v>718</v>
      </c>
      <c r="N200" s="4" t="str" cm="1">
        <f t="array" ref="N200">_xll.SNL.Clients.Office.Excel.Functions.SPG(M200, "SP_TOTAL_REV", "CY2022")</f>
        <v>#PEND</v>
      </c>
      <c r="O200" s="4" t="str">
        <f>_xll.SNL.Clients.Office.Excel.Functions.SPG(M200,"IQ_AVG_DILUT_SHARES_OUT","CY2022")</f>
        <v>#PEND</v>
      </c>
      <c r="P200" s="5" t="str">
        <f>_xll.SNL.Clients.Office.Excel.Functions.SPG(M200, "IQ_DILUT_EPS_NORM", "CY2022")</f>
        <v>#PEND</v>
      </c>
      <c r="Q200" t="e">
        <f t="shared" si="22"/>
        <v>#VALUE!</v>
      </c>
      <c r="R200" t="e">
        <f t="shared" si="23"/>
        <v>#VALUE!</v>
      </c>
    </row>
    <row r="201" spans="1:18">
      <c r="A201" t="s">
        <v>713</v>
      </c>
      <c r="B201" s="4" t="str" cm="1">
        <f t="array" ref="B201">_xll.SNL.Clients.Office.Excel.Functions.SPG(A201, "SP_TOTAL_REV", "CY2023")</f>
        <v>#PEND</v>
      </c>
      <c r="C201" s="4" t="str">
        <f>_xll.SNL.Clients.Office.Excel.Functions.SPG(A201,"IQ_AVG_DILUT_SHARES_OUT","CY2023")</f>
        <v>#PEND</v>
      </c>
      <c r="D201" s="5" t="str">
        <f>_xll.SNL.Clients.Office.Excel.Functions.SPG(A201, "IQ_DILUT_EPS_NORM", "CY2023")</f>
        <v>#PEND</v>
      </c>
      <c r="E201" t="e">
        <f t="shared" si="18"/>
        <v>#VALUE!</v>
      </c>
      <c r="F201" t="e">
        <f t="shared" si="19"/>
        <v>#VALUE!</v>
      </c>
      <c r="G201" t="s">
        <v>713</v>
      </c>
      <c r="H201" s="4" t="str" cm="1">
        <f t="array" ref="H201">_xll.SNL.Clients.Office.Excel.Functions.SPG(G201, "SP_TOTAL_REV", "CY2022")</f>
        <v>#PEND</v>
      </c>
      <c r="I201" s="4" t="str">
        <f>_xll.SNL.Clients.Office.Excel.Functions.SPG(G201,"IQ_AVG_DILUT_SHARES_OUT","CY2022")</f>
        <v>#PEND</v>
      </c>
      <c r="J201" s="5" t="str">
        <f>_xll.SNL.Clients.Office.Excel.Functions.SPG(G201, "IQ_DILUT_EPS_NORM", "CY2022")</f>
        <v>#PEND</v>
      </c>
      <c r="K201" t="e">
        <f t="shared" si="20"/>
        <v>#VALUE!</v>
      </c>
      <c r="L201" t="e">
        <f t="shared" si="21"/>
        <v>#VALUE!</v>
      </c>
      <c r="M201" t="s">
        <v>719</v>
      </c>
      <c r="N201" s="4" t="str" cm="1">
        <f t="array" ref="N201">_xll.SNL.Clients.Office.Excel.Functions.SPG(M201, "SP_TOTAL_REV", "CY2022")</f>
        <v>#PEND</v>
      </c>
      <c r="O201" s="4" t="str">
        <f>_xll.SNL.Clients.Office.Excel.Functions.SPG(M201,"IQ_AVG_DILUT_SHARES_OUT","CY2022")</f>
        <v>#PEND</v>
      </c>
      <c r="P201" s="5" t="str">
        <f>_xll.SNL.Clients.Office.Excel.Functions.SPG(M201, "IQ_DILUT_EPS_NORM", "CY2022")</f>
        <v>#PEND</v>
      </c>
      <c r="Q201" t="e">
        <f t="shared" si="22"/>
        <v>#VALUE!</v>
      </c>
      <c r="R201" t="e">
        <f t="shared" si="23"/>
        <v>#VALUE!</v>
      </c>
    </row>
    <row r="202" spans="1:18">
      <c r="A202" t="s">
        <v>714</v>
      </c>
      <c r="B202" s="4" t="str" cm="1">
        <f t="array" ref="B202">_xll.SNL.Clients.Office.Excel.Functions.SPG(A202, "SP_TOTAL_REV", "CY2023")</f>
        <v>#PEND</v>
      </c>
      <c r="C202" s="4" t="str">
        <f>_xll.SNL.Clients.Office.Excel.Functions.SPG(A202,"IQ_AVG_DILUT_SHARES_OUT","CY2023")</f>
        <v>#PEND</v>
      </c>
      <c r="D202" s="5" t="str">
        <f>_xll.SNL.Clients.Office.Excel.Functions.SPG(A202, "IQ_DILUT_EPS_NORM", "CY2023")</f>
        <v>#PEND</v>
      </c>
      <c r="E202" t="e">
        <f t="shared" si="18"/>
        <v>#VALUE!</v>
      </c>
      <c r="F202" t="e">
        <f t="shared" si="19"/>
        <v>#VALUE!</v>
      </c>
      <c r="G202" t="s">
        <v>714</v>
      </c>
      <c r="H202" s="4" t="str" cm="1">
        <f t="array" ref="H202">_xll.SNL.Clients.Office.Excel.Functions.SPG(G202, "SP_TOTAL_REV", "CY2022")</f>
        <v>#PEND</v>
      </c>
      <c r="I202" s="4" t="str">
        <f>_xll.SNL.Clients.Office.Excel.Functions.SPG(G202,"IQ_AVG_DILUT_SHARES_OUT","CY2022")</f>
        <v>#PEND</v>
      </c>
      <c r="J202" s="5" t="str">
        <f>_xll.SNL.Clients.Office.Excel.Functions.SPG(G202, "IQ_DILUT_EPS_NORM", "CY2022")</f>
        <v>#PEND</v>
      </c>
      <c r="K202" t="e">
        <f t="shared" si="20"/>
        <v>#VALUE!</v>
      </c>
      <c r="L202" t="e">
        <f t="shared" si="21"/>
        <v>#VALUE!</v>
      </c>
      <c r="M202" t="s">
        <v>720</v>
      </c>
      <c r="N202" s="4" t="str" cm="1">
        <f t="array" ref="N202">_xll.SNL.Clients.Office.Excel.Functions.SPG(M202, "SP_TOTAL_REV", "CY2022")</f>
        <v>#PEND</v>
      </c>
      <c r="O202" s="4" t="str">
        <f>_xll.SNL.Clients.Office.Excel.Functions.SPG(M202,"IQ_AVG_DILUT_SHARES_OUT","CY2022")</f>
        <v>#PEND</v>
      </c>
      <c r="P202" s="5" t="str">
        <f>_xll.SNL.Clients.Office.Excel.Functions.SPG(M202, "IQ_DILUT_EPS_NORM", "CY2022")</f>
        <v>#PEND</v>
      </c>
      <c r="Q202" t="e">
        <f t="shared" si="22"/>
        <v>#VALUE!</v>
      </c>
      <c r="R202" t="e">
        <f t="shared" si="23"/>
        <v>#VALUE!</v>
      </c>
    </row>
    <row r="203" spans="1:18">
      <c r="A203" t="s">
        <v>715</v>
      </c>
      <c r="B203" s="4" t="str" cm="1">
        <f t="array" ref="B203">_xll.SNL.Clients.Office.Excel.Functions.SPG(A203, "SP_TOTAL_REV", "CY2023")</f>
        <v>#PEND</v>
      </c>
      <c r="C203" s="4" t="str">
        <f>_xll.SNL.Clients.Office.Excel.Functions.SPG(A203,"IQ_AVG_DILUT_SHARES_OUT","CY2023")</f>
        <v>#PEND</v>
      </c>
      <c r="D203" s="5" t="str">
        <f>_xll.SNL.Clients.Office.Excel.Functions.SPG(A203, "IQ_DILUT_EPS_NORM", "CY2023")</f>
        <v>#PEND</v>
      </c>
      <c r="E203" t="e">
        <f t="shared" si="18"/>
        <v>#VALUE!</v>
      </c>
      <c r="F203" t="e">
        <f t="shared" si="19"/>
        <v>#VALUE!</v>
      </c>
      <c r="G203" t="s">
        <v>715</v>
      </c>
      <c r="H203" s="4" t="str" cm="1">
        <f t="array" ref="H203">_xll.SNL.Clients.Office.Excel.Functions.SPG(G203, "SP_TOTAL_REV", "CY2022")</f>
        <v>#PEND</v>
      </c>
      <c r="I203" s="4" t="str">
        <f>_xll.SNL.Clients.Office.Excel.Functions.SPG(G203,"IQ_AVG_DILUT_SHARES_OUT","CY2022")</f>
        <v>#PEND</v>
      </c>
      <c r="J203" s="5" t="str">
        <f>_xll.SNL.Clients.Office.Excel.Functions.SPG(G203, "IQ_DILUT_EPS_NORM", "CY2022")</f>
        <v>#PEND</v>
      </c>
      <c r="K203" t="e">
        <f t="shared" si="20"/>
        <v>#VALUE!</v>
      </c>
      <c r="L203" t="e">
        <f t="shared" si="21"/>
        <v>#VALUE!</v>
      </c>
      <c r="M203" t="s">
        <v>721</v>
      </c>
      <c r="N203" s="4" t="str" cm="1">
        <f t="array" ref="N203">_xll.SNL.Clients.Office.Excel.Functions.SPG(M203, "SP_TOTAL_REV", "CY2022")</f>
        <v>#PEND</v>
      </c>
      <c r="O203" s="4" t="str">
        <f>_xll.SNL.Clients.Office.Excel.Functions.SPG(M203,"IQ_AVG_DILUT_SHARES_OUT","CY2022")</f>
        <v>#PEND</v>
      </c>
      <c r="P203" s="5" t="str">
        <f>_xll.SNL.Clients.Office.Excel.Functions.SPG(M203, "IQ_DILUT_EPS_NORM", "CY2022")</f>
        <v>#PEND</v>
      </c>
      <c r="Q203" t="e">
        <f t="shared" si="22"/>
        <v>#VALUE!</v>
      </c>
      <c r="R203" t="e">
        <f t="shared" si="23"/>
        <v>#VALUE!</v>
      </c>
    </row>
    <row r="204" spans="1:18">
      <c r="A204" t="s">
        <v>716</v>
      </c>
      <c r="B204" s="4" t="str" cm="1">
        <f t="array" ref="B204">_xll.SNL.Clients.Office.Excel.Functions.SPG(A204, "SP_TOTAL_REV", "CY2023")</f>
        <v>#PEND</v>
      </c>
      <c r="C204" s="4" t="str">
        <f>_xll.SNL.Clients.Office.Excel.Functions.SPG(A204,"IQ_AVG_DILUT_SHARES_OUT","CY2023")</f>
        <v>#PEND</v>
      </c>
      <c r="D204" s="5" t="str">
        <f>_xll.SNL.Clients.Office.Excel.Functions.SPG(A204, "IQ_DILUT_EPS_NORM", "CY2023")</f>
        <v>#PEND</v>
      </c>
      <c r="E204" t="e">
        <f t="shared" si="18"/>
        <v>#VALUE!</v>
      </c>
      <c r="F204" t="e">
        <f t="shared" si="19"/>
        <v>#VALUE!</v>
      </c>
      <c r="G204" t="s">
        <v>716</v>
      </c>
      <c r="H204" s="4" t="str" cm="1">
        <f t="array" ref="H204">_xll.SNL.Clients.Office.Excel.Functions.SPG(G204, "SP_TOTAL_REV", "CY2022")</f>
        <v>#PEND</v>
      </c>
      <c r="I204" s="4" t="str">
        <f>_xll.SNL.Clients.Office.Excel.Functions.SPG(G204,"IQ_AVG_DILUT_SHARES_OUT","CY2022")</f>
        <v>#PEND</v>
      </c>
      <c r="J204" s="5" t="str">
        <f>_xll.SNL.Clients.Office.Excel.Functions.SPG(G204, "IQ_DILUT_EPS_NORM", "CY2022")</f>
        <v>#PEND</v>
      </c>
      <c r="K204" t="e">
        <f t="shared" si="20"/>
        <v>#VALUE!</v>
      </c>
      <c r="L204" t="e">
        <f t="shared" si="21"/>
        <v>#VALUE!</v>
      </c>
      <c r="M204" t="s">
        <v>722</v>
      </c>
      <c r="N204" s="4" t="str" cm="1">
        <f t="array" ref="N204">_xll.SNL.Clients.Office.Excel.Functions.SPG(M204, "SP_TOTAL_REV", "CY2022")</f>
        <v>#PEND</v>
      </c>
      <c r="O204" s="4" t="str">
        <f>_xll.SNL.Clients.Office.Excel.Functions.SPG(M204,"IQ_AVG_DILUT_SHARES_OUT","CY2022")</f>
        <v>#PEND</v>
      </c>
      <c r="P204" s="5" t="str">
        <f>_xll.SNL.Clients.Office.Excel.Functions.SPG(M204, "IQ_DILUT_EPS_NORM", "CY2022")</f>
        <v>#PEND</v>
      </c>
      <c r="Q204" t="e">
        <f t="shared" si="22"/>
        <v>#VALUE!</v>
      </c>
      <c r="R204" t="e">
        <f t="shared" si="23"/>
        <v>#VALUE!</v>
      </c>
    </row>
    <row r="205" spans="1:18">
      <c r="A205" t="s">
        <v>717</v>
      </c>
      <c r="B205" s="4" t="str" cm="1">
        <f t="array" ref="B205">_xll.SNL.Clients.Office.Excel.Functions.SPG(A205, "SP_TOTAL_REV", "CY2023")</f>
        <v>#PEND</v>
      </c>
      <c r="C205" s="4" t="str">
        <f>_xll.SNL.Clients.Office.Excel.Functions.SPG(A205,"IQ_AVG_DILUT_SHARES_OUT","CY2023")</f>
        <v>#PEND</v>
      </c>
      <c r="D205" s="5" t="str">
        <f>_xll.SNL.Clients.Office.Excel.Functions.SPG(A205, "IQ_DILUT_EPS_NORM", "CY2023")</f>
        <v>#PEND</v>
      </c>
      <c r="E205" t="e">
        <f t="shared" si="18"/>
        <v>#VALUE!</v>
      </c>
      <c r="F205" t="e">
        <f t="shared" si="19"/>
        <v>#VALUE!</v>
      </c>
      <c r="G205" t="s">
        <v>717</v>
      </c>
      <c r="H205" s="4" t="str" cm="1">
        <f t="array" ref="H205">_xll.SNL.Clients.Office.Excel.Functions.SPG(G205, "SP_TOTAL_REV", "CY2022")</f>
        <v>#PEND</v>
      </c>
      <c r="I205" s="4" t="str">
        <f>_xll.SNL.Clients.Office.Excel.Functions.SPG(G205,"IQ_AVG_DILUT_SHARES_OUT","CY2022")</f>
        <v>#PEND</v>
      </c>
      <c r="J205" s="5" t="str">
        <f>_xll.SNL.Clients.Office.Excel.Functions.SPG(G205, "IQ_DILUT_EPS_NORM", "CY2022")</f>
        <v>#PEND</v>
      </c>
      <c r="K205" t="e">
        <f t="shared" si="20"/>
        <v>#VALUE!</v>
      </c>
      <c r="L205" t="e">
        <f t="shared" si="21"/>
        <v>#VALUE!</v>
      </c>
      <c r="M205" t="s">
        <v>723</v>
      </c>
      <c r="N205" s="4" t="str" cm="1">
        <f t="array" ref="N205">_xll.SNL.Clients.Office.Excel.Functions.SPG(M205, "SP_TOTAL_REV", "CY2022")</f>
        <v>#PEND</v>
      </c>
      <c r="O205" s="4" t="str">
        <f>_xll.SNL.Clients.Office.Excel.Functions.SPG(M205,"IQ_AVG_DILUT_SHARES_OUT","CY2022")</f>
        <v>#PEND</v>
      </c>
      <c r="P205" s="5" t="str">
        <f>_xll.SNL.Clients.Office.Excel.Functions.SPG(M205, "IQ_DILUT_EPS_NORM", "CY2022")</f>
        <v>#PEND</v>
      </c>
      <c r="Q205" t="e">
        <f t="shared" si="22"/>
        <v>#VALUE!</v>
      </c>
      <c r="R205" t="e">
        <f t="shared" si="23"/>
        <v>#VALUE!</v>
      </c>
    </row>
    <row r="206" spans="1:18">
      <c r="A206" t="s">
        <v>718</v>
      </c>
      <c r="B206" s="4" t="str" cm="1">
        <f t="array" ref="B206">_xll.SNL.Clients.Office.Excel.Functions.SPG(A206, "SP_TOTAL_REV", "CY2023")</f>
        <v>#PEND</v>
      </c>
      <c r="C206" s="4" t="str">
        <f>_xll.SNL.Clients.Office.Excel.Functions.SPG(A206,"IQ_AVG_DILUT_SHARES_OUT","CY2023")</f>
        <v>#PEND</v>
      </c>
      <c r="D206" s="5" t="str">
        <f>_xll.SNL.Clients.Office.Excel.Functions.SPG(A206, "IQ_DILUT_EPS_NORM", "CY2023")</f>
        <v>#PEND</v>
      </c>
      <c r="E206" t="e">
        <f t="shared" si="18"/>
        <v>#VALUE!</v>
      </c>
      <c r="F206" t="e">
        <f t="shared" si="19"/>
        <v>#VALUE!</v>
      </c>
      <c r="G206" t="s">
        <v>718</v>
      </c>
      <c r="H206" s="4" t="str" cm="1">
        <f t="array" ref="H206">_xll.SNL.Clients.Office.Excel.Functions.SPG(G206, "SP_TOTAL_REV", "CY2022")</f>
        <v>#PEND</v>
      </c>
      <c r="I206" s="4" t="str">
        <f>_xll.SNL.Clients.Office.Excel.Functions.SPG(G206,"IQ_AVG_DILUT_SHARES_OUT","CY2022")</f>
        <v>#PEND</v>
      </c>
      <c r="J206" s="5" t="str">
        <f>_xll.SNL.Clients.Office.Excel.Functions.SPG(G206, "IQ_DILUT_EPS_NORM", "CY2022")</f>
        <v>#PEND</v>
      </c>
      <c r="K206" t="e">
        <f t="shared" si="20"/>
        <v>#VALUE!</v>
      </c>
      <c r="L206" t="e">
        <f t="shared" si="21"/>
        <v>#VALUE!</v>
      </c>
      <c r="M206" t="s">
        <v>724</v>
      </c>
      <c r="N206" s="4" t="str" cm="1">
        <f t="array" ref="N206">_xll.SNL.Clients.Office.Excel.Functions.SPG(M206, "SP_TOTAL_REV", "CY2022")</f>
        <v>#PEND</v>
      </c>
      <c r="O206" s="4" t="str">
        <f>_xll.SNL.Clients.Office.Excel.Functions.SPG(M206,"IQ_AVG_DILUT_SHARES_OUT","CY2022")</f>
        <v>#PEND</v>
      </c>
      <c r="P206" s="5" t="str">
        <f>_xll.SNL.Clients.Office.Excel.Functions.SPG(M206, "IQ_DILUT_EPS_NORM", "CY2022")</f>
        <v>#PEND</v>
      </c>
      <c r="Q206" t="e">
        <f t="shared" si="22"/>
        <v>#VALUE!</v>
      </c>
      <c r="R206" t="e">
        <f t="shared" si="23"/>
        <v>#VALUE!</v>
      </c>
    </row>
    <row r="207" spans="1:18">
      <c r="A207" t="s">
        <v>719</v>
      </c>
      <c r="B207" s="4" t="str" cm="1">
        <f t="array" ref="B207">_xll.SNL.Clients.Office.Excel.Functions.SPG(A207, "SP_TOTAL_REV", "CY2023")</f>
        <v>#PEND</v>
      </c>
      <c r="C207" s="4" t="str">
        <f>_xll.SNL.Clients.Office.Excel.Functions.SPG(A207,"IQ_AVG_DILUT_SHARES_OUT","CY2023")</f>
        <v>#PEND</v>
      </c>
      <c r="D207" s="5" t="str">
        <f>_xll.SNL.Clients.Office.Excel.Functions.SPG(A207, "IQ_DILUT_EPS_NORM", "CY2023")</f>
        <v>#PEND</v>
      </c>
      <c r="E207" t="e">
        <f t="shared" si="18"/>
        <v>#VALUE!</v>
      </c>
      <c r="F207" t="e">
        <f t="shared" si="19"/>
        <v>#VALUE!</v>
      </c>
      <c r="G207" t="s">
        <v>719</v>
      </c>
      <c r="H207" s="4" t="str" cm="1">
        <f t="array" ref="H207">_xll.SNL.Clients.Office.Excel.Functions.SPG(G207, "SP_TOTAL_REV", "CY2022")</f>
        <v>#PEND</v>
      </c>
      <c r="I207" s="4" t="str">
        <f>_xll.SNL.Clients.Office.Excel.Functions.SPG(G207,"IQ_AVG_DILUT_SHARES_OUT","CY2022")</f>
        <v>#PEND</v>
      </c>
      <c r="J207" s="5" t="str">
        <f>_xll.SNL.Clients.Office.Excel.Functions.SPG(G207, "IQ_DILUT_EPS_NORM", "CY2022")</f>
        <v>#PEND</v>
      </c>
      <c r="K207" t="e">
        <f t="shared" si="20"/>
        <v>#VALUE!</v>
      </c>
      <c r="L207" t="e">
        <f t="shared" si="21"/>
        <v>#VALUE!</v>
      </c>
      <c r="M207" t="s">
        <v>725</v>
      </c>
      <c r="N207" s="4" t="str" cm="1">
        <f t="array" ref="N207">_xll.SNL.Clients.Office.Excel.Functions.SPG(M207, "SP_TOTAL_REV", "CY2022")</f>
        <v>#PEND</v>
      </c>
      <c r="O207" s="4" t="str">
        <f>_xll.SNL.Clients.Office.Excel.Functions.SPG(M207,"IQ_AVG_DILUT_SHARES_OUT","CY2022")</f>
        <v>#PEND</v>
      </c>
      <c r="P207" s="5" t="str">
        <f>_xll.SNL.Clients.Office.Excel.Functions.SPG(M207, "IQ_DILUT_EPS_NORM", "CY2022")</f>
        <v>#PEND</v>
      </c>
      <c r="Q207" t="e">
        <f t="shared" si="22"/>
        <v>#VALUE!</v>
      </c>
      <c r="R207" t="e">
        <f t="shared" si="23"/>
        <v>#VALUE!</v>
      </c>
    </row>
    <row r="208" spans="1:18">
      <c r="A208" t="s">
        <v>720</v>
      </c>
      <c r="B208" s="4" t="str" cm="1">
        <f t="array" ref="B208">_xll.SNL.Clients.Office.Excel.Functions.SPG(A208, "SP_TOTAL_REV", "CY2023")</f>
        <v>#PEND</v>
      </c>
      <c r="C208" s="4" t="str">
        <f>_xll.SNL.Clients.Office.Excel.Functions.SPG(A208,"IQ_AVG_DILUT_SHARES_OUT","CY2023")</f>
        <v>#PEND</v>
      </c>
      <c r="D208" s="5" t="str">
        <f>_xll.SNL.Clients.Office.Excel.Functions.SPG(A208, "IQ_DILUT_EPS_NORM", "CY2023")</f>
        <v>#PEND</v>
      </c>
      <c r="E208" t="e">
        <f t="shared" si="18"/>
        <v>#VALUE!</v>
      </c>
      <c r="F208" t="e">
        <f t="shared" si="19"/>
        <v>#VALUE!</v>
      </c>
      <c r="G208" t="s">
        <v>720</v>
      </c>
      <c r="H208" s="4" t="str" cm="1">
        <f t="array" ref="H208">_xll.SNL.Clients.Office.Excel.Functions.SPG(G208, "SP_TOTAL_REV", "CY2022")</f>
        <v>#PEND</v>
      </c>
      <c r="I208" s="4" t="str">
        <f>_xll.SNL.Clients.Office.Excel.Functions.SPG(G208,"IQ_AVG_DILUT_SHARES_OUT","CY2022")</f>
        <v>#PEND</v>
      </c>
      <c r="J208" s="5" t="str">
        <f>_xll.SNL.Clients.Office.Excel.Functions.SPG(G208, "IQ_DILUT_EPS_NORM", "CY2022")</f>
        <v>#PEND</v>
      </c>
      <c r="K208" t="e">
        <f t="shared" si="20"/>
        <v>#VALUE!</v>
      </c>
      <c r="L208" t="e">
        <f t="shared" si="21"/>
        <v>#VALUE!</v>
      </c>
      <c r="M208" t="s">
        <v>727</v>
      </c>
      <c r="N208" s="4" t="str" cm="1">
        <f t="array" ref="N208">_xll.SNL.Clients.Office.Excel.Functions.SPG(M208, "SP_TOTAL_REV", "CY2022")</f>
        <v>#PEND</v>
      </c>
      <c r="O208" s="4" t="str">
        <f>_xll.SNL.Clients.Office.Excel.Functions.SPG(M208,"IQ_AVG_DILUT_SHARES_OUT","CY2022")</f>
        <v>#PEND</v>
      </c>
      <c r="P208" s="5" t="str">
        <f>_xll.SNL.Clients.Office.Excel.Functions.SPG(M208, "IQ_DILUT_EPS_NORM", "CY2022")</f>
        <v>#PEND</v>
      </c>
      <c r="Q208" t="e">
        <f t="shared" si="22"/>
        <v>#VALUE!</v>
      </c>
      <c r="R208" t="e">
        <f t="shared" si="23"/>
        <v>#VALUE!</v>
      </c>
    </row>
    <row r="209" spans="1:18">
      <c r="A209" t="s">
        <v>721</v>
      </c>
      <c r="B209" s="4" t="str" cm="1">
        <f t="array" ref="B209">_xll.SNL.Clients.Office.Excel.Functions.SPG(A209, "SP_TOTAL_REV", "CY2023")</f>
        <v>#PEND</v>
      </c>
      <c r="C209" s="4" t="str">
        <f>_xll.SNL.Clients.Office.Excel.Functions.SPG(A209,"IQ_AVG_DILUT_SHARES_OUT","CY2023")</f>
        <v>#PEND</v>
      </c>
      <c r="D209" s="5" t="str">
        <f>_xll.SNL.Clients.Office.Excel.Functions.SPG(A209, "IQ_DILUT_EPS_NORM", "CY2023")</f>
        <v>#PEND</v>
      </c>
      <c r="E209" t="e">
        <f t="shared" si="18"/>
        <v>#VALUE!</v>
      </c>
      <c r="F209" t="e">
        <f t="shared" si="19"/>
        <v>#VALUE!</v>
      </c>
      <c r="G209" t="s">
        <v>721</v>
      </c>
      <c r="H209" s="4" t="str" cm="1">
        <f t="array" ref="H209">_xll.SNL.Clients.Office.Excel.Functions.SPG(G209, "SP_TOTAL_REV", "CY2022")</f>
        <v>#PEND</v>
      </c>
      <c r="I209" s="4" t="str">
        <f>_xll.SNL.Clients.Office.Excel.Functions.SPG(G209,"IQ_AVG_DILUT_SHARES_OUT","CY2022")</f>
        <v>#PEND</v>
      </c>
      <c r="J209" s="5" t="str">
        <f>_xll.SNL.Clients.Office.Excel.Functions.SPG(G209, "IQ_DILUT_EPS_NORM", "CY2022")</f>
        <v>#PEND</v>
      </c>
      <c r="K209" t="e">
        <f t="shared" si="20"/>
        <v>#VALUE!</v>
      </c>
      <c r="L209" t="e">
        <f t="shared" si="21"/>
        <v>#VALUE!</v>
      </c>
      <c r="M209" t="s">
        <v>728</v>
      </c>
      <c r="N209" s="4" t="str" cm="1">
        <f t="array" ref="N209">_xll.SNL.Clients.Office.Excel.Functions.SPG(M209, "SP_TOTAL_REV", "CY2022")</f>
        <v>#PEND</v>
      </c>
      <c r="O209" s="4" t="str">
        <f>_xll.SNL.Clients.Office.Excel.Functions.SPG(M209,"IQ_AVG_DILUT_SHARES_OUT","CY2022")</f>
        <v>#PEND</v>
      </c>
      <c r="P209" s="5" t="str">
        <f>_xll.SNL.Clients.Office.Excel.Functions.SPG(M209, "IQ_DILUT_EPS_NORM", "CY2022")</f>
        <v>#PEND</v>
      </c>
      <c r="Q209" t="e">
        <f t="shared" si="22"/>
        <v>#VALUE!</v>
      </c>
      <c r="R209" t="e">
        <f t="shared" si="23"/>
        <v>#VALUE!</v>
      </c>
    </row>
    <row r="210" spans="1:18">
      <c r="A210" t="s">
        <v>722</v>
      </c>
      <c r="B210" s="4" t="str" cm="1">
        <f t="array" ref="B210">_xll.SNL.Clients.Office.Excel.Functions.SPG(A210, "SP_TOTAL_REV", "CY2023")</f>
        <v>#PEND</v>
      </c>
      <c r="C210" s="4" t="str">
        <f>_xll.SNL.Clients.Office.Excel.Functions.SPG(A210,"IQ_AVG_DILUT_SHARES_OUT","CY2023")</f>
        <v>#PEND</v>
      </c>
      <c r="D210" s="5" t="str">
        <f>_xll.SNL.Clients.Office.Excel.Functions.SPG(A210, "IQ_DILUT_EPS_NORM", "CY2023")</f>
        <v>#PEND</v>
      </c>
      <c r="E210" t="e">
        <f t="shared" si="18"/>
        <v>#VALUE!</v>
      </c>
      <c r="F210" t="e">
        <f t="shared" si="19"/>
        <v>#VALUE!</v>
      </c>
      <c r="G210" t="s">
        <v>722</v>
      </c>
      <c r="H210" s="4" t="str" cm="1">
        <f t="array" ref="H210">_xll.SNL.Clients.Office.Excel.Functions.SPG(G210, "SP_TOTAL_REV", "CY2022")</f>
        <v>#PEND</v>
      </c>
      <c r="I210" s="4" t="str">
        <f>_xll.SNL.Clients.Office.Excel.Functions.SPG(G210,"IQ_AVG_DILUT_SHARES_OUT","CY2022")</f>
        <v>#PEND</v>
      </c>
      <c r="J210" s="5" t="str">
        <f>_xll.SNL.Clients.Office.Excel.Functions.SPG(G210, "IQ_DILUT_EPS_NORM", "CY2022")</f>
        <v>#PEND</v>
      </c>
      <c r="K210" t="e">
        <f t="shared" si="20"/>
        <v>#VALUE!</v>
      </c>
      <c r="L210" t="e">
        <f t="shared" si="21"/>
        <v>#VALUE!</v>
      </c>
      <c r="M210" t="s">
        <v>729</v>
      </c>
      <c r="N210" s="4" t="str" cm="1">
        <f t="array" ref="N210">_xll.SNL.Clients.Office.Excel.Functions.SPG(M210, "SP_TOTAL_REV", "CY2022")</f>
        <v>#PEND</v>
      </c>
      <c r="O210" s="4" t="str">
        <f>_xll.SNL.Clients.Office.Excel.Functions.SPG(M210,"IQ_AVG_DILUT_SHARES_OUT","CY2022")</f>
        <v>#PEND</v>
      </c>
      <c r="P210" s="5" t="str">
        <f>_xll.SNL.Clients.Office.Excel.Functions.SPG(M210, "IQ_DILUT_EPS_NORM", "CY2022")</f>
        <v>#PEND</v>
      </c>
      <c r="Q210" t="e">
        <f t="shared" si="22"/>
        <v>#VALUE!</v>
      </c>
      <c r="R210" t="e">
        <f t="shared" si="23"/>
        <v>#VALUE!</v>
      </c>
    </row>
    <row r="211" spans="1:18">
      <c r="A211" t="s">
        <v>723</v>
      </c>
      <c r="B211" s="4" t="str" cm="1">
        <f t="array" ref="B211">_xll.SNL.Clients.Office.Excel.Functions.SPG(A211, "SP_TOTAL_REV", "CY2023")</f>
        <v>#PEND</v>
      </c>
      <c r="C211" s="4" t="str">
        <f>_xll.SNL.Clients.Office.Excel.Functions.SPG(A211,"IQ_AVG_DILUT_SHARES_OUT","CY2023")</f>
        <v>#PEND</v>
      </c>
      <c r="D211" s="5" t="str">
        <f>_xll.SNL.Clients.Office.Excel.Functions.SPG(A211, "IQ_DILUT_EPS_NORM", "CY2023")</f>
        <v>#PEND</v>
      </c>
      <c r="E211" t="e">
        <f t="shared" si="18"/>
        <v>#VALUE!</v>
      </c>
      <c r="F211" t="e">
        <f t="shared" si="19"/>
        <v>#VALUE!</v>
      </c>
      <c r="G211" t="s">
        <v>723</v>
      </c>
      <c r="H211" s="4" t="str" cm="1">
        <f t="array" ref="H211">_xll.SNL.Clients.Office.Excel.Functions.SPG(G211, "SP_TOTAL_REV", "CY2022")</f>
        <v>#PEND</v>
      </c>
      <c r="I211" s="4" t="str">
        <f>_xll.SNL.Clients.Office.Excel.Functions.SPG(G211,"IQ_AVG_DILUT_SHARES_OUT","CY2022")</f>
        <v>#PEND</v>
      </c>
      <c r="J211" s="5" t="str">
        <f>_xll.SNL.Clients.Office.Excel.Functions.SPG(G211, "IQ_DILUT_EPS_NORM", "CY2022")</f>
        <v>#PEND</v>
      </c>
      <c r="K211" t="e">
        <f t="shared" si="20"/>
        <v>#VALUE!</v>
      </c>
      <c r="L211" t="e">
        <f t="shared" si="21"/>
        <v>#VALUE!</v>
      </c>
      <c r="M211" t="s">
        <v>730</v>
      </c>
      <c r="N211" s="4" t="str" cm="1">
        <f t="array" ref="N211">_xll.SNL.Clients.Office.Excel.Functions.SPG(M211, "SP_TOTAL_REV", "CY2022")</f>
        <v>#PEND</v>
      </c>
      <c r="O211" s="4" t="str">
        <f>_xll.SNL.Clients.Office.Excel.Functions.SPG(M211,"IQ_AVG_DILUT_SHARES_OUT","CY2022")</f>
        <v>#PEND</v>
      </c>
      <c r="P211" s="5" t="str">
        <f>_xll.SNL.Clients.Office.Excel.Functions.SPG(M211, "IQ_DILUT_EPS_NORM", "CY2022")</f>
        <v>#PEND</v>
      </c>
      <c r="Q211" t="e">
        <f t="shared" si="22"/>
        <v>#VALUE!</v>
      </c>
      <c r="R211" t="e">
        <f t="shared" si="23"/>
        <v>#VALUE!</v>
      </c>
    </row>
    <row r="212" spans="1:18">
      <c r="A212" t="s">
        <v>724</v>
      </c>
      <c r="B212" s="4" t="str" cm="1">
        <f t="array" ref="B212">_xll.SNL.Clients.Office.Excel.Functions.SPG(A212, "SP_TOTAL_REV", "CY2023")</f>
        <v>#PEND</v>
      </c>
      <c r="C212" s="4" t="str">
        <f>_xll.SNL.Clients.Office.Excel.Functions.SPG(A212,"IQ_AVG_DILUT_SHARES_OUT","CY2023")</f>
        <v>#PEND</v>
      </c>
      <c r="D212" s="5" t="str">
        <f>_xll.SNL.Clients.Office.Excel.Functions.SPG(A212, "IQ_DILUT_EPS_NORM", "CY2023")</f>
        <v>#PEND</v>
      </c>
      <c r="E212" t="e">
        <f t="shared" si="18"/>
        <v>#VALUE!</v>
      </c>
      <c r="F212" t="e">
        <f t="shared" si="19"/>
        <v>#VALUE!</v>
      </c>
      <c r="G212" t="s">
        <v>724</v>
      </c>
      <c r="H212" s="4" t="str" cm="1">
        <f t="array" ref="H212">_xll.SNL.Clients.Office.Excel.Functions.SPG(G212, "SP_TOTAL_REV", "CY2022")</f>
        <v>#PEND</v>
      </c>
      <c r="I212" s="4" t="str">
        <f>_xll.SNL.Clients.Office.Excel.Functions.SPG(G212,"IQ_AVG_DILUT_SHARES_OUT","CY2022")</f>
        <v>#PEND</v>
      </c>
      <c r="J212" s="5" t="str">
        <f>_xll.SNL.Clients.Office.Excel.Functions.SPG(G212, "IQ_DILUT_EPS_NORM", "CY2022")</f>
        <v>#PEND</v>
      </c>
      <c r="K212" t="e">
        <f t="shared" si="20"/>
        <v>#VALUE!</v>
      </c>
      <c r="L212" t="e">
        <f t="shared" si="21"/>
        <v>#VALUE!</v>
      </c>
      <c r="M212" t="s">
        <v>731</v>
      </c>
      <c r="N212" s="4" t="str" cm="1">
        <f t="array" ref="N212">_xll.SNL.Clients.Office.Excel.Functions.SPG(M212, "SP_TOTAL_REV", "CY2022")</f>
        <v>#PEND</v>
      </c>
      <c r="O212" s="4" t="str">
        <f>_xll.SNL.Clients.Office.Excel.Functions.SPG(M212,"IQ_AVG_DILUT_SHARES_OUT","CY2022")</f>
        <v>#PEND</v>
      </c>
      <c r="P212" s="5" t="str">
        <f>_xll.SNL.Clients.Office.Excel.Functions.SPG(M212, "IQ_DILUT_EPS_NORM", "CY2022")</f>
        <v>#PEND</v>
      </c>
      <c r="Q212" t="e">
        <f t="shared" si="22"/>
        <v>#VALUE!</v>
      </c>
      <c r="R212" t="e">
        <f t="shared" si="23"/>
        <v>#VALUE!</v>
      </c>
    </row>
    <row r="213" spans="1:18">
      <c r="A213" t="s">
        <v>725</v>
      </c>
      <c r="B213" s="4" t="str" cm="1">
        <f t="array" ref="B213">_xll.SNL.Clients.Office.Excel.Functions.SPG(A213, "SP_TOTAL_REV", "CY2023")</f>
        <v>#PEND</v>
      </c>
      <c r="C213" s="4" t="str">
        <f>_xll.SNL.Clients.Office.Excel.Functions.SPG(A213,"IQ_AVG_DILUT_SHARES_OUT","CY2023")</f>
        <v>#PEND</v>
      </c>
      <c r="D213" s="5" t="str">
        <f>_xll.SNL.Clients.Office.Excel.Functions.SPG(A213, "IQ_DILUT_EPS_NORM", "CY2023")</f>
        <v>#PEND</v>
      </c>
      <c r="E213" t="e">
        <f t="shared" si="18"/>
        <v>#VALUE!</v>
      </c>
      <c r="F213" t="e">
        <f t="shared" si="19"/>
        <v>#VALUE!</v>
      </c>
      <c r="G213" t="s">
        <v>725</v>
      </c>
      <c r="H213" s="4" t="str" cm="1">
        <f t="array" ref="H213">_xll.SNL.Clients.Office.Excel.Functions.SPG(G213, "SP_TOTAL_REV", "CY2022")</f>
        <v>#PEND</v>
      </c>
      <c r="I213" s="4" t="str">
        <f>_xll.SNL.Clients.Office.Excel.Functions.SPG(G213,"IQ_AVG_DILUT_SHARES_OUT","CY2022")</f>
        <v>#PEND</v>
      </c>
      <c r="J213" s="5" t="str">
        <f>_xll.SNL.Clients.Office.Excel.Functions.SPG(G213, "IQ_DILUT_EPS_NORM", "CY2022")</f>
        <v>#PEND</v>
      </c>
      <c r="K213" t="e">
        <f t="shared" si="20"/>
        <v>#VALUE!</v>
      </c>
      <c r="L213" t="e">
        <f t="shared" si="21"/>
        <v>#VALUE!</v>
      </c>
      <c r="M213" t="s">
        <v>732</v>
      </c>
      <c r="N213" s="4" t="str" cm="1">
        <f t="array" ref="N213">_xll.SNL.Clients.Office.Excel.Functions.SPG(M213, "SP_TOTAL_REV", "CY2022")</f>
        <v>#PEND</v>
      </c>
      <c r="O213" s="4" t="str">
        <f>_xll.SNL.Clients.Office.Excel.Functions.SPG(M213,"IQ_AVG_DILUT_SHARES_OUT","CY2022")</f>
        <v>#PEND</v>
      </c>
      <c r="P213" s="5" t="str">
        <f>_xll.SNL.Clients.Office.Excel.Functions.SPG(M213, "IQ_DILUT_EPS_NORM", "CY2022")</f>
        <v>#PEND</v>
      </c>
      <c r="Q213" t="e">
        <f t="shared" si="22"/>
        <v>#VALUE!</v>
      </c>
      <c r="R213" t="e">
        <f t="shared" si="23"/>
        <v>#VALUE!</v>
      </c>
    </row>
    <row r="214" spans="1:18">
      <c r="A214" t="s">
        <v>726</v>
      </c>
      <c r="B214" s="4" t="str" cm="1">
        <f t="array" ref="B214">_xll.SNL.Clients.Office.Excel.Functions.SPG(A214, "SP_TOTAL_REV", "CY2023")</f>
        <v>#PEND</v>
      </c>
      <c r="C214" s="4" t="str">
        <f>_xll.SNL.Clients.Office.Excel.Functions.SPG(A214,"IQ_AVG_DILUT_SHARES_OUT","CY2023")</f>
        <v>#PEND</v>
      </c>
      <c r="D214" s="5" t="str">
        <f>_xll.SNL.Clients.Office.Excel.Functions.SPG(A214, "IQ_DILUT_EPS_NORM", "CY2023")</f>
        <v>#PEND</v>
      </c>
      <c r="E214" t="e">
        <f t="shared" si="18"/>
        <v>#VALUE!</v>
      </c>
      <c r="F214" t="e">
        <f t="shared" si="19"/>
        <v>#VALUE!</v>
      </c>
      <c r="G214" t="s">
        <v>726</v>
      </c>
      <c r="H214" s="4" t="str" cm="1">
        <f t="array" ref="H214">_xll.SNL.Clients.Office.Excel.Functions.SPG(G214, "SP_TOTAL_REV", "CY2022")</f>
        <v>#PEND</v>
      </c>
      <c r="I214" s="4" t="str">
        <f>_xll.SNL.Clients.Office.Excel.Functions.SPG(G214,"IQ_AVG_DILUT_SHARES_OUT","CY2022")</f>
        <v>#PEND</v>
      </c>
      <c r="J214" s="5" t="str">
        <f>_xll.SNL.Clients.Office.Excel.Functions.SPG(G214, "IQ_DILUT_EPS_NORM", "CY2022")</f>
        <v>#PEND</v>
      </c>
      <c r="K214" t="e">
        <f t="shared" si="20"/>
        <v>#VALUE!</v>
      </c>
      <c r="L214" t="e">
        <f t="shared" si="21"/>
        <v>#VALUE!</v>
      </c>
      <c r="M214" t="s">
        <v>733</v>
      </c>
      <c r="N214" s="4" t="str" cm="1">
        <f t="array" ref="N214">_xll.SNL.Clients.Office.Excel.Functions.SPG(M214, "SP_TOTAL_REV", "CY2022")</f>
        <v>#PEND</v>
      </c>
      <c r="O214" s="4" t="str">
        <f>_xll.SNL.Clients.Office.Excel.Functions.SPG(M214,"IQ_AVG_DILUT_SHARES_OUT","CY2022")</f>
        <v>#PEND</v>
      </c>
      <c r="P214" s="5" t="str">
        <f>_xll.SNL.Clients.Office.Excel.Functions.SPG(M214, "IQ_DILUT_EPS_NORM", "CY2022")</f>
        <v>#PEND</v>
      </c>
      <c r="Q214" t="e">
        <f t="shared" si="22"/>
        <v>#VALUE!</v>
      </c>
      <c r="R214" t="e">
        <f t="shared" si="23"/>
        <v>#VALUE!</v>
      </c>
    </row>
    <row r="215" spans="1:18">
      <c r="A215" t="s">
        <v>727</v>
      </c>
      <c r="B215" s="4" t="str" cm="1">
        <f t="array" ref="B215">_xll.SNL.Clients.Office.Excel.Functions.SPG(A215, "SP_TOTAL_REV", "CY2023")</f>
        <v>#PEND</v>
      </c>
      <c r="C215" s="4" t="str">
        <f>_xll.SNL.Clients.Office.Excel.Functions.SPG(A215,"IQ_AVG_DILUT_SHARES_OUT","CY2023")</f>
        <v>#PEND</v>
      </c>
      <c r="D215" s="5" t="str">
        <f>_xll.SNL.Clients.Office.Excel.Functions.SPG(A215, "IQ_DILUT_EPS_NORM", "CY2023")</f>
        <v>#PEND</v>
      </c>
      <c r="E215" t="e">
        <f t="shared" si="18"/>
        <v>#VALUE!</v>
      </c>
      <c r="F215" t="e">
        <f t="shared" si="19"/>
        <v>#VALUE!</v>
      </c>
      <c r="G215" t="s">
        <v>727</v>
      </c>
      <c r="H215" s="4" t="str" cm="1">
        <f t="array" ref="H215">_xll.SNL.Clients.Office.Excel.Functions.SPG(G215, "SP_TOTAL_REV", "CY2022")</f>
        <v>#PEND</v>
      </c>
      <c r="I215" s="4" t="str">
        <f>_xll.SNL.Clients.Office.Excel.Functions.SPG(G215,"IQ_AVG_DILUT_SHARES_OUT","CY2022")</f>
        <v>#PEND</v>
      </c>
      <c r="J215" s="5" t="str">
        <f>_xll.SNL.Clients.Office.Excel.Functions.SPG(G215, "IQ_DILUT_EPS_NORM", "CY2022")</f>
        <v>#PEND</v>
      </c>
      <c r="K215" t="e">
        <f t="shared" si="20"/>
        <v>#VALUE!</v>
      </c>
      <c r="L215" t="e">
        <f t="shared" si="21"/>
        <v>#VALUE!</v>
      </c>
      <c r="M215" t="s">
        <v>734</v>
      </c>
      <c r="N215" s="4" t="str" cm="1">
        <f t="array" ref="N215">_xll.SNL.Clients.Office.Excel.Functions.SPG(M215, "SP_TOTAL_REV", "CY2022")</f>
        <v>#PEND</v>
      </c>
      <c r="O215" s="4" t="str">
        <f>_xll.SNL.Clients.Office.Excel.Functions.SPG(M215,"IQ_AVG_DILUT_SHARES_OUT","CY2022")</f>
        <v>#PEND</v>
      </c>
      <c r="P215" s="5" t="str">
        <f>_xll.SNL.Clients.Office.Excel.Functions.SPG(M215, "IQ_DILUT_EPS_NORM", "CY2022")</f>
        <v>#PEND</v>
      </c>
      <c r="Q215" t="e">
        <f t="shared" si="22"/>
        <v>#VALUE!</v>
      </c>
      <c r="R215" t="e">
        <f t="shared" si="23"/>
        <v>#VALUE!</v>
      </c>
    </row>
    <row r="216" spans="1:18">
      <c r="A216" t="s">
        <v>728</v>
      </c>
      <c r="B216" s="4" t="str" cm="1">
        <f t="array" ref="B216">_xll.SNL.Clients.Office.Excel.Functions.SPG(A216, "SP_TOTAL_REV", "CY2023")</f>
        <v>#PEND</v>
      </c>
      <c r="C216" s="4" t="str">
        <f>_xll.SNL.Clients.Office.Excel.Functions.SPG(A216,"IQ_AVG_DILUT_SHARES_OUT","CY2023")</f>
        <v>#PEND</v>
      </c>
      <c r="D216" s="5" t="str">
        <f>_xll.SNL.Clients.Office.Excel.Functions.SPG(A216, "IQ_DILUT_EPS_NORM", "CY2023")</f>
        <v>#PEND</v>
      </c>
      <c r="E216" t="e">
        <f t="shared" si="18"/>
        <v>#VALUE!</v>
      </c>
      <c r="F216" t="e">
        <f t="shared" si="19"/>
        <v>#VALUE!</v>
      </c>
      <c r="G216" t="s">
        <v>728</v>
      </c>
      <c r="H216" s="4" t="str" cm="1">
        <f t="array" ref="H216">_xll.SNL.Clients.Office.Excel.Functions.SPG(G216, "SP_TOTAL_REV", "CY2022")</f>
        <v>#PEND</v>
      </c>
      <c r="I216" s="4" t="str">
        <f>_xll.SNL.Clients.Office.Excel.Functions.SPG(G216,"IQ_AVG_DILUT_SHARES_OUT","CY2022")</f>
        <v>#PEND</v>
      </c>
      <c r="J216" s="5" t="str">
        <f>_xll.SNL.Clients.Office.Excel.Functions.SPG(G216, "IQ_DILUT_EPS_NORM", "CY2022")</f>
        <v>#PEND</v>
      </c>
      <c r="K216" t="e">
        <f t="shared" si="20"/>
        <v>#VALUE!</v>
      </c>
      <c r="L216" t="e">
        <f t="shared" si="21"/>
        <v>#VALUE!</v>
      </c>
      <c r="M216" t="s">
        <v>735</v>
      </c>
      <c r="N216" s="4" t="str" cm="1">
        <f t="array" ref="N216">_xll.SNL.Clients.Office.Excel.Functions.SPG(M216, "SP_TOTAL_REV", "CY2022")</f>
        <v>#PEND</v>
      </c>
      <c r="O216" s="4" t="str">
        <f>_xll.SNL.Clients.Office.Excel.Functions.SPG(M216,"IQ_AVG_DILUT_SHARES_OUT","CY2022")</f>
        <v>#PEND</v>
      </c>
      <c r="P216" s="5" t="str">
        <f>_xll.SNL.Clients.Office.Excel.Functions.SPG(M216, "IQ_DILUT_EPS_NORM", "CY2022")</f>
        <v>#PEND</v>
      </c>
      <c r="Q216" t="e">
        <f t="shared" si="22"/>
        <v>#VALUE!</v>
      </c>
      <c r="R216" t="e">
        <f t="shared" si="23"/>
        <v>#VALUE!</v>
      </c>
    </row>
    <row r="217" spans="1:18">
      <c r="A217" t="s">
        <v>729</v>
      </c>
      <c r="B217" s="4" t="str" cm="1">
        <f t="array" ref="B217">_xll.SNL.Clients.Office.Excel.Functions.SPG(A217, "SP_TOTAL_REV", "CY2023")</f>
        <v>#PEND</v>
      </c>
      <c r="C217" s="4" t="str">
        <f>_xll.SNL.Clients.Office.Excel.Functions.SPG(A217,"IQ_AVG_DILUT_SHARES_OUT","CY2023")</f>
        <v>#PEND</v>
      </c>
      <c r="D217" s="5" t="str">
        <f>_xll.SNL.Clients.Office.Excel.Functions.SPG(A217, "IQ_DILUT_EPS_NORM", "CY2023")</f>
        <v>#PEND</v>
      </c>
      <c r="E217" t="e">
        <f t="shared" si="18"/>
        <v>#VALUE!</v>
      </c>
      <c r="F217" t="e">
        <f t="shared" si="19"/>
        <v>#VALUE!</v>
      </c>
      <c r="G217" t="s">
        <v>729</v>
      </c>
      <c r="H217" s="4" t="str" cm="1">
        <f t="array" ref="H217">_xll.SNL.Clients.Office.Excel.Functions.SPG(G217, "SP_TOTAL_REV", "CY2022")</f>
        <v>#PEND</v>
      </c>
      <c r="I217" s="4" t="str">
        <f>_xll.SNL.Clients.Office.Excel.Functions.SPG(G217,"IQ_AVG_DILUT_SHARES_OUT","CY2022")</f>
        <v>#PEND</v>
      </c>
      <c r="J217" s="5" t="str">
        <f>_xll.SNL.Clients.Office.Excel.Functions.SPG(G217, "IQ_DILUT_EPS_NORM", "CY2022")</f>
        <v>#PEND</v>
      </c>
      <c r="K217" t="e">
        <f t="shared" si="20"/>
        <v>#VALUE!</v>
      </c>
      <c r="L217" t="e">
        <f t="shared" si="21"/>
        <v>#VALUE!</v>
      </c>
      <c r="M217" t="s">
        <v>736</v>
      </c>
      <c r="N217" s="4" t="str" cm="1">
        <f t="array" ref="N217">_xll.SNL.Clients.Office.Excel.Functions.SPG(M217, "SP_TOTAL_REV", "CY2022")</f>
        <v>#PEND</v>
      </c>
      <c r="O217" s="4" t="str">
        <f>_xll.SNL.Clients.Office.Excel.Functions.SPG(M217,"IQ_AVG_DILUT_SHARES_OUT","CY2022")</f>
        <v>#PEND</v>
      </c>
      <c r="P217" s="5" t="str">
        <f>_xll.SNL.Clients.Office.Excel.Functions.SPG(M217, "IQ_DILUT_EPS_NORM", "CY2022")</f>
        <v>#PEND</v>
      </c>
      <c r="Q217" t="e">
        <f t="shared" si="22"/>
        <v>#VALUE!</v>
      </c>
      <c r="R217" t="e">
        <f t="shared" si="23"/>
        <v>#VALUE!</v>
      </c>
    </row>
    <row r="218" spans="1:18">
      <c r="A218" t="s">
        <v>730</v>
      </c>
      <c r="B218" s="4" t="str" cm="1">
        <f t="array" ref="B218">_xll.SNL.Clients.Office.Excel.Functions.SPG(A218, "SP_TOTAL_REV", "CY2023")</f>
        <v>#PEND</v>
      </c>
      <c r="C218" s="4" t="str">
        <f>_xll.SNL.Clients.Office.Excel.Functions.SPG(A218,"IQ_AVG_DILUT_SHARES_OUT","CY2023")</f>
        <v>#PEND</v>
      </c>
      <c r="D218" s="5" t="str">
        <f>_xll.SNL.Clients.Office.Excel.Functions.SPG(A218, "IQ_DILUT_EPS_NORM", "CY2023")</f>
        <v>#PEND</v>
      </c>
      <c r="E218" t="e">
        <f t="shared" si="18"/>
        <v>#VALUE!</v>
      </c>
      <c r="F218" t="e">
        <f t="shared" si="19"/>
        <v>#VALUE!</v>
      </c>
      <c r="G218" t="s">
        <v>730</v>
      </c>
      <c r="H218" s="4" t="str" cm="1">
        <f t="array" ref="H218">_xll.SNL.Clients.Office.Excel.Functions.SPG(G218, "SP_TOTAL_REV", "CY2022")</f>
        <v>#PEND</v>
      </c>
      <c r="I218" s="4" t="str">
        <f>_xll.SNL.Clients.Office.Excel.Functions.SPG(G218,"IQ_AVG_DILUT_SHARES_OUT","CY2022")</f>
        <v>#PEND</v>
      </c>
      <c r="J218" s="5" t="str">
        <f>_xll.SNL.Clients.Office.Excel.Functions.SPG(G218, "IQ_DILUT_EPS_NORM", "CY2022")</f>
        <v>#PEND</v>
      </c>
      <c r="K218" t="e">
        <f t="shared" si="20"/>
        <v>#VALUE!</v>
      </c>
      <c r="L218" t="e">
        <f t="shared" si="21"/>
        <v>#VALUE!</v>
      </c>
      <c r="M218" t="s">
        <v>737</v>
      </c>
      <c r="N218" s="4" t="str" cm="1">
        <f t="array" ref="N218">_xll.SNL.Clients.Office.Excel.Functions.SPG(M218, "SP_TOTAL_REV", "CY2022")</f>
        <v>#PEND</v>
      </c>
      <c r="O218" s="4" t="str">
        <f>_xll.SNL.Clients.Office.Excel.Functions.SPG(M218,"IQ_AVG_DILUT_SHARES_OUT","CY2022")</f>
        <v>#PEND</v>
      </c>
      <c r="P218" s="5" t="str">
        <f>_xll.SNL.Clients.Office.Excel.Functions.SPG(M218, "IQ_DILUT_EPS_NORM", "CY2022")</f>
        <v>#PEND</v>
      </c>
      <c r="Q218" t="e">
        <f t="shared" si="22"/>
        <v>#VALUE!</v>
      </c>
      <c r="R218" t="e">
        <f t="shared" si="23"/>
        <v>#VALUE!</v>
      </c>
    </row>
    <row r="219" spans="1:18">
      <c r="A219" t="s">
        <v>731</v>
      </c>
      <c r="B219" s="4" t="str" cm="1">
        <f t="array" ref="B219">_xll.SNL.Clients.Office.Excel.Functions.SPG(A219, "SP_TOTAL_REV", "CY2023")</f>
        <v>#PEND</v>
      </c>
      <c r="C219" s="4" t="str">
        <f>_xll.SNL.Clients.Office.Excel.Functions.SPG(A219,"IQ_AVG_DILUT_SHARES_OUT","CY2023")</f>
        <v>#PEND</v>
      </c>
      <c r="D219" s="5" t="str">
        <f>_xll.SNL.Clients.Office.Excel.Functions.SPG(A219, "IQ_DILUT_EPS_NORM", "CY2023")</f>
        <v>#PEND</v>
      </c>
      <c r="E219" t="e">
        <f t="shared" si="18"/>
        <v>#VALUE!</v>
      </c>
      <c r="F219" t="e">
        <f t="shared" si="19"/>
        <v>#VALUE!</v>
      </c>
      <c r="G219" t="s">
        <v>731</v>
      </c>
      <c r="H219" s="4" t="str" cm="1">
        <f t="array" ref="H219">_xll.SNL.Clients.Office.Excel.Functions.SPG(G219, "SP_TOTAL_REV", "CY2022")</f>
        <v>#PEND</v>
      </c>
      <c r="I219" s="4" t="str">
        <f>_xll.SNL.Clients.Office.Excel.Functions.SPG(G219,"IQ_AVG_DILUT_SHARES_OUT","CY2022")</f>
        <v>#PEND</v>
      </c>
      <c r="J219" s="5" t="str">
        <f>_xll.SNL.Clients.Office.Excel.Functions.SPG(G219, "IQ_DILUT_EPS_NORM", "CY2022")</f>
        <v>#PEND</v>
      </c>
      <c r="K219" t="e">
        <f t="shared" si="20"/>
        <v>#VALUE!</v>
      </c>
      <c r="L219" t="e">
        <f t="shared" si="21"/>
        <v>#VALUE!</v>
      </c>
      <c r="M219" t="s">
        <v>738</v>
      </c>
      <c r="N219" s="4" t="str" cm="1">
        <f t="array" ref="N219">_xll.SNL.Clients.Office.Excel.Functions.SPG(M219, "SP_TOTAL_REV", "CY2022")</f>
        <v>#PEND</v>
      </c>
      <c r="O219" s="4" t="str">
        <f>_xll.SNL.Clients.Office.Excel.Functions.SPG(M219,"IQ_AVG_DILUT_SHARES_OUT","CY2022")</f>
        <v>#PEND</v>
      </c>
      <c r="P219" s="5" t="str">
        <f>_xll.SNL.Clients.Office.Excel.Functions.SPG(M219, "IQ_DILUT_EPS_NORM", "CY2022")</f>
        <v>#PEND</v>
      </c>
      <c r="Q219" t="e">
        <f t="shared" si="22"/>
        <v>#VALUE!</v>
      </c>
      <c r="R219" t="e">
        <f t="shared" si="23"/>
        <v>#VALUE!</v>
      </c>
    </row>
    <row r="220" spans="1:18">
      <c r="A220" t="s">
        <v>732</v>
      </c>
      <c r="B220" s="4" t="str" cm="1">
        <f t="array" ref="B220">_xll.SNL.Clients.Office.Excel.Functions.SPG(A220, "SP_TOTAL_REV", "CY2023")</f>
        <v>#PEND</v>
      </c>
      <c r="C220" s="4" t="str">
        <f>_xll.SNL.Clients.Office.Excel.Functions.SPG(A220,"IQ_AVG_DILUT_SHARES_OUT","CY2023")</f>
        <v>#PEND</v>
      </c>
      <c r="D220" s="5" t="str">
        <f>_xll.SNL.Clients.Office.Excel.Functions.SPG(A220, "IQ_DILUT_EPS_NORM", "CY2023")</f>
        <v>#PEND</v>
      </c>
      <c r="E220" t="e">
        <f t="shared" si="18"/>
        <v>#VALUE!</v>
      </c>
      <c r="F220" t="e">
        <f t="shared" si="19"/>
        <v>#VALUE!</v>
      </c>
      <c r="G220" t="s">
        <v>732</v>
      </c>
      <c r="H220" s="4" t="str" cm="1">
        <f t="array" ref="H220">_xll.SNL.Clients.Office.Excel.Functions.SPG(G220, "SP_TOTAL_REV", "CY2022")</f>
        <v>#PEND</v>
      </c>
      <c r="I220" s="4" t="str">
        <f>_xll.SNL.Clients.Office.Excel.Functions.SPG(G220,"IQ_AVG_DILUT_SHARES_OUT","CY2022")</f>
        <v>#PEND</v>
      </c>
      <c r="J220" s="5" t="str">
        <f>_xll.SNL.Clients.Office.Excel.Functions.SPG(G220, "IQ_DILUT_EPS_NORM", "CY2022")</f>
        <v>#PEND</v>
      </c>
      <c r="K220" t="e">
        <f t="shared" si="20"/>
        <v>#VALUE!</v>
      </c>
      <c r="L220" t="e">
        <f t="shared" si="21"/>
        <v>#VALUE!</v>
      </c>
      <c r="M220" t="s">
        <v>739</v>
      </c>
      <c r="N220" s="4" t="str" cm="1">
        <f t="array" ref="N220">_xll.SNL.Clients.Office.Excel.Functions.SPG(M220, "SP_TOTAL_REV", "CY2022")</f>
        <v>#PEND</v>
      </c>
      <c r="O220" s="4" t="str">
        <f>_xll.SNL.Clients.Office.Excel.Functions.SPG(M220,"IQ_AVG_DILUT_SHARES_OUT","CY2022")</f>
        <v>#PEND</v>
      </c>
      <c r="P220" s="5" t="str">
        <f>_xll.SNL.Clients.Office.Excel.Functions.SPG(M220, "IQ_DILUT_EPS_NORM", "CY2022")</f>
        <v>#PEND</v>
      </c>
      <c r="Q220" t="e">
        <f t="shared" si="22"/>
        <v>#VALUE!</v>
      </c>
      <c r="R220" t="e">
        <f t="shared" si="23"/>
        <v>#VALUE!</v>
      </c>
    </row>
    <row r="221" spans="1:18">
      <c r="A221" t="s">
        <v>733</v>
      </c>
      <c r="B221" s="4" t="str" cm="1">
        <f t="array" ref="B221">_xll.SNL.Clients.Office.Excel.Functions.SPG(A221, "SP_TOTAL_REV", "CY2023")</f>
        <v>#PEND</v>
      </c>
      <c r="C221" s="4" t="str">
        <f>_xll.SNL.Clients.Office.Excel.Functions.SPG(A221,"IQ_AVG_DILUT_SHARES_OUT","CY2023")</f>
        <v>#PEND</v>
      </c>
      <c r="D221" s="5" t="str">
        <f>_xll.SNL.Clients.Office.Excel.Functions.SPG(A221, "IQ_DILUT_EPS_NORM", "CY2023")</f>
        <v>#PEND</v>
      </c>
      <c r="E221" t="e">
        <f t="shared" si="18"/>
        <v>#VALUE!</v>
      </c>
      <c r="F221" t="e">
        <f t="shared" si="19"/>
        <v>#VALUE!</v>
      </c>
      <c r="G221" t="s">
        <v>733</v>
      </c>
      <c r="H221" s="4" t="str" cm="1">
        <f t="array" ref="H221">_xll.SNL.Clients.Office.Excel.Functions.SPG(G221, "SP_TOTAL_REV", "CY2022")</f>
        <v>#PEND</v>
      </c>
      <c r="I221" s="4" t="str">
        <f>_xll.SNL.Clients.Office.Excel.Functions.SPG(G221,"IQ_AVG_DILUT_SHARES_OUT","CY2022")</f>
        <v>#PEND</v>
      </c>
      <c r="J221" s="5" t="str">
        <f>_xll.SNL.Clients.Office.Excel.Functions.SPG(G221, "IQ_DILUT_EPS_NORM", "CY2022")</f>
        <v>#PEND</v>
      </c>
      <c r="K221" t="e">
        <f t="shared" si="20"/>
        <v>#VALUE!</v>
      </c>
      <c r="L221" t="e">
        <f t="shared" si="21"/>
        <v>#VALUE!</v>
      </c>
      <c r="M221" t="s">
        <v>740</v>
      </c>
      <c r="N221" s="4" t="str" cm="1">
        <f t="array" ref="N221">_xll.SNL.Clients.Office.Excel.Functions.SPG(M221, "SP_TOTAL_REV", "CY2022")</f>
        <v>#PEND</v>
      </c>
      <c r="O221" s="4" t="str">
        <f>_xll.SNL.Clients.Office.Excel.Functions.SPG(M221,"IQ_AVG_DILUT_SHARES_OUT","CY2022")</f>
        <v>#PEND</v>
      </c>
      <c r="P221" s="5" t="str">
        <f>_xll.SNL.Clients.Office.Excel.Functions.SPG(M221, "IQ_DILUT_EPS_NORM", "CY2022")</f>
        <v>#PEND</v>
      </c>
      <c r="Q221" t="e">
        <f t="shared" si="22"/>
        <v>#VALUE!</v>
      </c>
      <c r="R221" t="e">
        <f t="shared" si="23"/>
        <v>#VALUE!</v>
      </c>
    </row>
    <row r="222" spans="1:18">
      <c r="A222" t="s">
        <v>734</v>
      </c>
      <c r="B222" s="4" t="str" cm="1">
        <f t="array" ref="B222">_xll.SNL.Clients.Office.Excel.Functions.SPG(A222, "SP_TOTAL_REV", "CY2023")</f>
        <v>#PEND</v>
      </c>
      <c r="C222" s="4" t="str">
        <f>_xll.SNL.Clients.Office.Excel.Functions.SPG(A222,"IQ_AVG_DILUT_SHARES_OUT","CY2023")</f>
        <v>#PEND</v>
      </c>
      <c r="D222" s="5" t="str">
        <f>_xll.SNL.Clients.Office.Excel.Functions.SPG(A222, "IQ_DILUT_EPS_NORM", "CY2023")</f>
        <v>#PEND</v>
      </c>
      <c r="E222" t="e">
        <f t="shared" si="18"/>
        <v>#VALUE!</v>
      </c>
      <c r="F222" t="e">
        <f t="shared" si="19"/>
        <v>#VALUE!</v>
      </c>
      <c r="G222" t="s">
        <v>734</v>
      </c>
      <c r="H222" s="4" t="str" cm="1">
        <f t="array" ref="H222">_xll.SNL.Clients.Office.Excel.Functions.SPG(G222, "SP_TOTAL_REV", "CY2022")</f>
        <v>#PEND</v>
      </c>
      <c r="I222" s="4" t="str">
        <f>_xll.SNL.Clients.Office.Excel.Functions.SPG(G222,"IQ_AVG_DILUT_SHARES_OUT","CY2022")</f>
        <v>#PEND</v>
      </c>
      <c r="J222" s="5" t="str">
        <f>_xll.SNL.Clients.Office.Excel.Functions.SPG(G222, "IQ_DILUT_EPS_NORM", "CY2022")</f>
        <v>#PEND</v>
      </c>
      <c r="K222" t="e">
        <f t="shared" si="20"/>
        <v>#VALUE!</v>
      </c>
      <c r="L222" t="e">
        <f t="shared" si="21"/>
        <v>#VALUE!</v>
      </c>
      <c r="M222" t="s">
        <v>741</v>
      </c>
      <c r="N222" s="4" t="str" cm="1">
        <f t="array" ref="N222">_xll.SNL.Clients.Office.Excel.Functions.SPG(M222, "SP_TOTAL_REV", "CY2022")</f>
        <v>#PEND</v>
      </c>
      <c r="O222" s="4" t="str">
        <f>_xll.SNL.Clients.Office.Excel.Functions.SPG(M222,"IQ_AVG_DILUT_SHARES_OUT","CY2022")</f>
        <v>#PEND</v>
      </c>
      <c r="P222" s="5" t="str">
        <f>_xll.SNL.Clients.Office.Excel.Functions.SPG(M222, "IQ_DILUT_EPS_NORM", "CY2022")</f>
        <v>#PEND</v>
      </c>
      <c r="Q222" t="e">
        <f t="shared" si="22"/>
        <v>#VALUE!</v>
      </c>
      <c r="R222" t="e">
        <f t="shared" si="23"/>
        <v>#VALUE!</v>
      </c>
    </row>
    <row r="223" spans="1:18">
      <c r="A223" t="s">
        <v>735</v>
      </c>
      <c r="B223" s="4" t="str" cm="1">
        <f t="array" ref="B223">_xll.SNL.Clients.Office.Excel.Functions.SPG(A223, "SP_TOTAL_REV", "CY2023")</f>
        <v>#PEND</v>
      </c>
      <c r="C223" s="4" t="str">
        <f>_xll.SNL.Clients.Office.Excel.Functions.SPG(A223,"IQ_AVG_DILUT_SHARES_OUT","CY2023")</f>
        <v>#PEND</v>
      </c>
      <c r="D223" s="5" t="str">
        <f>_xll.SNL.Clients.Office.Excel.Functions.SPG(A223, "IQ_DILUT_EPS_NORM", "CY2023")</f>
        <v>#PEND</v>
      </c>
      <c r="E223" t="e">
        <f t="shared" si="18"/>
        <v>#VALUE!</v>
      </c>
      <c r="F223" t="e">
        <f t="shared" si="19"/>
        <v>#VALUE!</v>
      </c>
      <c r="G223" t="s">
        <v>735</v>
      </c>
      <c r="H223" s="4" t="str" cm="1">
        <f t="array" ref="H223">_xll.SNL.Clients.Office.Excel.Functions.SPG(G223, "SP_TOTAL_REV", "CY2022")</f>
        <v>#PEND</v>
      </c>
      <c r="I223" s="4" t="str">
        <f>_xll.SNL.Clients.Office.Excel.Functions.SPG(G223,"IQ_AVG_DILUT_SHARES_OUT","CY2022")</f>
        <v>#PEND</v>
      </c>
      <c r="J223" s="5" t="str">
        <f>_xll.SNL.Clients.Office.Excel.Functions.SPG(G223, "IQ_DILUT_EPS_NORM", "CY2022")</f>
        <v>#PEND</v>
      </c>
      <c r="K223" t="e">
        <f t="shared" si="20"/>
        <v>#VALUE!</v>
      </c>
      <c r="L223" t="e">
        <f t="shared" si="21"/>
        <v>#VALUE!</v>
      </c>
      <c r="M223" t="s">
        <v>742</v>
      </c>
      <c r="N223" s="4" t="str" cm="1">
        <f t="array" ref="N223">_xll.SNL.Clients.Office.Excel.Functions.SPG(M223, "SP_TOTAL_REV", "CY2022")</f>
        <v>#PEND</v>
      </c>
      <c r="O223" s="4" t="str">
        <f>_xll.SNL.Clients.Office.Excel.Functions.SPG(M223,"IQ_AVG_DILUT_SHARES_OUT","CY2022")</f>
        <v>#PEND</v>
      </c>
      <c r="P223" s="5" t="str">
        <f>_xll.SNL.Clients.Office.Excel.Functions.SPG(M223, "IQ_DILUT_EPS_NORM", "CY2022")</f>
        <v>#PEND</v>
      </c>
      <c r="Q223" t="e">
        <f t="shared" si="22"/>
        <v>#VALUE!</v>
      </c>
      <c r="R223" t="e">
        <f t="shared" si="23"/>
        <v>#VALUE!</v>
      </c>
    </row>
    <row r="224" spans="1:18">
      <c r="A224" t="s">
        <v>736</v>
      </c>
      <c r="B224" s="4" t="str" cm="1">
        <f t="array" ref="B224">_xll.SNL.Clients.Office.Excel.Functions.SPG(A224, "SP_TOTAL_REV", "CY2023")</f>
        <v>#PEND</v>
      </c>
      <c r="C224" s="4" t="str">
        <f>_xll.SNL.Clients.Office.Excel.Functions.SPG(A224,"IQ_AVG_DILUT_SHARES_OUT","CY2023")</f>
        <v>#PEND</v>
      </c>
      <c r="D224" s="5" t="str">
        <f>_xll.SNL.Clients.Office.Excel.Functions.SPG(A224, "IQ_DILUT_EPS_NORM", "CY2023")</f>
        <v>#PEND</v>
      </c>
      <c r="E224" t="e">
        <f t="shared" si="18"/>
        <v>#VALUE!</v>
      </c>
      <c r="F224" t="e">
        <f t="shared" si="19"/>
        <v>#VALUE!</v>
      </c>
      <c r="G224" t="s">
        <v>736</v>
      </c>
      <c r="H224" s="4" t="str" cm="1">
        <f t="array" ref="H224">_xll.SNL.Clients.Office.Excel.Functions.SPG(G224, "SP_TOTAL_REV", "CY2022")</f>
        <v>#PEND</v>
      </c>
      <c r="I224" s="4" t="str">
        <f>_xll.SNL.Clients.Office.Excel.Functions.SPG(G224,"IQ_AVG_DILUT_SHARES_OUT","CY2022")</f>
        <v>#PEND</v>
      </c>
      <c r="J224" s="5" t="str">
        <f>_xll.SNL.Clients.Office.Excel.Functions.SPG(G224, "IQ_DILUT_EPS_NORM", "CY2022")</f>
        <v>#PEND</v>
      </c>
      <c r="K224" t="e">
        <f t="shared" si="20"/>
        <v>#VALUE!</v>
      </c>
      <c r="L224" t="e">
        <f t="shared" si="21"/>
        <v>#VALUE!</v>
      </c>
      <c r="M224" t="s">
        <v>743</v>
      </c>
      <c r="N224" s="4" t="str" cm="1">
        <f t="array" ref="N224">_xll.SNL.Clients.Office.Excel.Functions.SPG(M224, "SP_TOTAL_REV", "CY2022")</f>
        <v>#PEND</v>
      </c>
      <c r="O224" s="4" t="str">
        <f>_xll.SNL.Clients.Office.Excel.Functions.SPG(M224,"IQ_AVG_DILUT_SHARES_OUT","CY2022")</f>
        <v>#PEND</v>
      </c>
      <c r="P224" s="5" t="str">
        <f>_xll.SNL.Clients.Office.Excel.Functions.SPG(M224, "IQ_DILUT_EPS_NORM", "CY2022")</f>
        <v>#PEND</v>
      </c>
      <c r="Q224" t="e">
        <f t="shared" si="22"/>
        <v>#VALUE!</v>
      </c>
      <c r="R224" t="e">
        <f t="shared" si="23"/>
        <v>#VALUE!</v>
      </c>
    </row>
    <row r="225" spans="1:18">
      <c r="A225" t="s">
        <v>737</v>
      </c>
      <c r="B225" s="4" t="str" cm="1">
        <f t="array" ref="B225">_xll.SNL.Clients.Office.Excel.Functions.SPG(A225, "SP_TOTAL_REV", "CY2023")</f>
        <v>#PEND</v>
      </c>
      <c r="C225" s="4" t="str">
        <f>_xll.SNL.Clients.Office.Excel.Functions.SPG(A225,"IQ_AVG_DILUT_SHARES_OUT","CY2023")</f>
        <v>#PEND</v>
      </c>
      <c r="D225" s="5" t="str">
        <f>_xll.SNL.Clients.Office.Excel.Functions.SPG(A225, "IQ_DILUT_EPS_NORM", "CY2023")</f>
        <v>#PEND</v>
      </c>
      <c r="E225" t="e">
        <f t="shared" si="18"/>
        <v>#VALUE!</v>
      </c>
      <c r="F225" t="e">
        <f t="shared" si="19"/>
        <v>#VALUE!</v>
      </c>
      <c r="G225" t="s">
        <v>737</v>
      </c>
      <c r="H225" s="4" t="str" cm="1">
        <f t="array" ref="H225">_xll.SNL.Clients.Office.Excel.Functions.SPG(G225, "SP_TOTAL_REV", "CY2022")</f>
        <v>#PEND</v>
      </c>
      <c r="I225" s="4" t="str">
        <f>_xll.SNL.Clients.Office.Excel.Functions.SPG(G225,"IQ_AVG_DILUT_SHARES_OUT","CY2022")</f>
        <v>#PEND</v>
      </c>
      <c r="J225" s="5" t="str">
        <f>_xll.SNL.Clients.Office.Excel.Functions.SPG(G225, "IQ_DILUT_EPS_NORM", "CY2022")</f>
        <v>#PEND</v>
      </c>
      <c r="K225" t="e">
        <f t="shared" si="20"/>
        <v>#VALUE!</v>
      </c>
      <c r="L225" t="e">
        <f t="shared" si="21"/>
        <v>#VALUE!</v>
      </c>
      <c r="M225" t="s">
        <v>744</v>
      </c>
      <c r="N225" s="4" t="str" cm="1">
        <f t="array" ref="N225">_xll.SNL.Clients.Office.Excel.Functions.SPG(M225, "SP_TOTAL_REV", "CY2022")</f>
        <v>#PEND</v>
      </c>
      <c r="O225" s="4" t="str">
        <f>_xll.SNL.Clients.Office.Excel.Functions.SPG(M225,"IQ_AVG_DILUT_SHARES_OUT","CY2022")</f>
        <v>#PEND</v>
      </c>
      <c r="P225" s="5" t="str">
        <f>_xll.SNL.Clients.Office.Excel.Functions.SPG(M225, "IQ_DILUT_EPS_NORM", "CY2022")</f>
        <v>#PEND</v>
      </c>
      <c r="Q225" t="e">
        <f t="shared" si="22"/>
        <v>#VALUE!</v>
      </c>
      <c r="R225" t="e">
        <f t="shared" si="23"/>
        <v>#VALUE!</v>
      </c>
    </row>
    <row r="226" spans="1:18">
      <c r="A226" t="s">
        <v>738</v>
      </c>
      <c r="B226" s="4" t="str" cm="1">
        <f t="array" ref="B226">_xll.SNL.Clients.Office.Excel.Functions.SPG(A226, "SP_TOTAL_REV", "CY2023")</f>
        <v>#PEND</v>
      </c>
      <c r="C226" s="4" t="str">
        <f>_xll.SNL.Clients.Office.Excel.Functions.SPG(A226,"IQ_AVG_DILUT_SHARES_OUT","CY2023")</f>
        <v>#PEND</v>
      </c>
      <c r="D226" s="5" t="str">
        <f>_xll.SNL.Clients.Office.Excel.Functions.SPG(A226, "IQ_DILUT_EPS_NORM", "CY2023")</f>
        <v>#PEND</v>
      </c>
      <c r="E226" t="e">
        <f t="shared" si="18"/>
        <v>#VALUE!</v>
      </c>
      <c r="F226" t="e">
        <f t="shared" si="19"/>
        <v>#VALUE!</v>
      </c>
      <c r="G226" t="s">
        <v>738</v>
      </c>
      <c r="H226" s="4" t="str" cm="1">
        <f t="array" ref="H226">_xll.SNL.Clients.Office.Excel.Functions.SPG(G226, "SP_TOTAL_REV", "CY2022")</f>
        <v>#PEND</v>
      </c>
      <c r="I226" s="4" t="str">
        <f>_xll.SNL.Clients.Office.Excel.Functions.SPG(G226,"IQ_AVG_DILUT_SHARES_OUT","CY2022")</f>
        <v>#PEND</v>
      </c>
      <c r="J226" s="5" t="str">
        <f>_xll.SNL.Clients.Office.Excel.Functions.SPG(G226, "IQ_DILUT_EPS_NORM", "CY2022")</f>
        <v>#PEND</v>
      </c>
      <c r="K226" t="e">
        <f t="shared" si="20"/>
        <v>#VALUE!</v>
      </c>
      <c r="L226" t="e">
        <f t="shared" si="21"/>
        <v>#VALUE!</v>
      </c>
      <c r="M226" t="s">
        <v>745</v>
      </c>
      <c r="N226" s="4" t="str" cm="1">
        <f t="array" ref="N226">_xll.SNL.Clients.Office.Excel.Functions.SPG(M226, "SP_TOTAL_REV", "CY2022")</f>
        <v>#PEND</v>
      </c>
      <c r="O226" s="4" t="str">
        <f>_xll.SNL.Clients.Office.Excel.Functions.SPG(M226,"IQ_AVG_DILUT_SHARES_OUT","CY2022")</f>
        <v>#PEND</v>
      </c>
      <c r="P226" s="5" t="str">
        <f>_xll.SNL.Clients.Office.Excel.Functions.SPG(M226, "IQ_DILUT_EPS_NORM", "CY2022")</f>
        <v>#PEND</v>
      </c>
      <c r="Q226" t="e">
        <f t="shared" si="22"/>
        <v>#VALUE!</v>
      </c>
      <c r="R226" t="e">
        <f t="shared" si="23"/>
        <v>#VALUE!</v>
      </c>
    </row>
    <row r="227" spans="1:18">
      <c r="A227" t="s">
        <v>739</v>
      </c>
      <c r="B227" s="4" t="str" cm="1">
        <f t="array" ref="B227">_xll.SNL.Clients.Office.Excel.Functions.SPG(A227, "SP_TOTAL_REV", "CY2023")</f>
        <v>#PEND</v>
      </c>
      <c r="C227" s="4" t="str">
        <f>_xll.SNL.Clients.Office.Excel.Functions.SPG(A227,"IQ_AVG_DILUT_SHARES_OUT","CY2023")</f>
        <v>#PEND</v>
      </c>
      <c r="D227" s="5" t="str">
        <f>_xll.SNL.Clients.Office.Excel.Functions.SPG(A227, "IQ_DILUT_EPS_NORM", "CY2023")</f>
        <v>#PEND</v>
      </c>
      <c r="E227" t="e">
        <f t="shared" si="18"/>
        <v>#VALUE!</v>
      </c>
      <c r="F227" t="e">
        <f t="shared" si="19"/>
        <v>#VALUE!</v>
      </c>
      <c r="G227" t="s">
        <v>739</v>
      </c>
      <c r="H227" s="4" t="str" cm="1">
        <f t="array" ref="H227">_xll.SNL.Clients.Office.Excel.Functions.SPG(G227, "SP_TOTAL_REV", "CY2022")</f>
        <v>#PEND</v>
      </c>
      <c r="I227" s="4" t="str">
        <f>_xll.SNL.Clients.Office.Excel.Functions.SPG(G227,"IQ_AVG_DILUT_SHARES_OUT","CY2022")</f>
        <v>#PEND</v>
      </c>
      <c r="J227" s="5" t="str">
        <f>_xll.SNL.Clients.Office.Excel.Functions.SPG(G227, "IQ_DILUT_EPS_NORM", "CY2022")</f>
        <v>#PEND</v>
      </c>
      <c r="K227" t="e">
        <f t="shared" si="20"/>
        <v>#VALUE!</v>
      </c>
      <c r="L227" t="e">
        <f t="shared" si="21"/>
        <v>#VALUE!</v>
      </c>
      <c r="M227" t="s">
        <v>746</v>
      </c>
      <c r="N227" s="4" t="str" cm="1">
        <f t="array" ref="N227">_xll.SNL.Clients.Office.Excel.Functions.SPG(M227, "SP_TOTAL_REV", "CY2022")</f>
        <v>#PEND</v>
      </c>
      <c r="O227" s="4" t="str">
        <f>_xll.SNL.Clients.Office.Excel.Functions.SPG(M227,"IQ_AVG_DILUT_SHARES_OUT","CY2022")</f>
        <v>#PEND</v>
      </c>
      <c r="P227" s="5" t="str">
        <f>_xll.SNL.Clients.Office.Excel.Functions.SPG(M227, "IQ_DILUT_EPS_NORM", "CY2022")</f>
        <v>#PEND</v>
      </c>
      <c r="Q227" t="e">
        <f t="shared" si="22"/>
        <v>#VALUE!</v>
      </c>
      <c r="R227" t="e">
        <f t="shared" si="23"/>
        <v>#VALUE!</v>
      </c>
    </row>
    <row r="228" spans="1:18">
      <c r="A228" t="s">
        <v>740</v>
      </c>
      <c r="B228" s="4" t="str" cm="1">
        <f t="array" ref="B228">_xll.SNL.Clients.Office.Excel.Functions.SPG(A228, "SP_TOTAL_REV", "CY2023")</f>
        <v>#PEND</v>
      </c>
      <c r="C228" s="4" t="str">
        <f>_xll.SNL.Clients.Office.Excel.Functions.SPG(A228,"IQ_AVG_DILUT_SHARES_OUT","CY2023")</f>
        <v>#PEND</v>
      </c>
      <c r="D228" s="5" t="str">
        <f>_xll.SNL.Clients.Office.Excel.Functions.SPG(A228, "IQ_DILUT_EPS_NORM", "CY2023")</f>
        <v>#PEND</v>
      </c>
      <c r="E228" t="e">
        <f t="shared" si="18"/>
        <v>#VALUE!</v>
      </c>
      <c r="F228" t="e">
        <f t="shared" si="19"/>
        <v>#VALUE!</v>
      </c>
      <c r="G228" t="s">
        <v>740</v>
      </c>
      <c r="H228" s="4" t="str" cm="1">
        <f t="array" ref="H228">_xll.SNL.Clients.Office.Excel.Functions.SPG(G228, "SP_TOTAL_REV", "CY2022")</f>
        <v>#PEND</v>
      </c>
      <c r="I228" s="4" t="str">
        <f>_xll.SNL.Clients.Office.Excel.Functions.SPG(G228,"IQ_AVG_DILUT_SHARES_OUT","CY2022")</f>
        <v>#PEND</v>
      </c>
      <c r="J228" s="5" t="str">
        <f>_xll.SNL.Clients.Office.Excel.Functions.SPG(G228, "IQ_DILUT_EPS_NORM", "CY2022")</f>
        <v>#PEND</v>
      </c>
      <c r="K228" t="e">
        <f t="shared" si="20"/>
        <v>#VALUE!</v>
      </c>
      <c r="L228" t="e">
        <f t="shared" si="21"/>
        <v>#VALUE!</v>
      </c>
      <c r="M228" t="s">
        <v>747</v>
      </c>
      <c r="N228" s="4" t="str" cm="1">
        <f t="array" ref="N228">_xll.SNL.Clients.Office.Excel.Functions.SPG(M228, "SP_TOTAL_REV", "CY2022")</f>
        <v>#PEND</v>
      </c>
      <c r="O228" s="4" t="str">
        <f>_xll.SNL.Clients.Office.Excel.Functions.SPG(M228,"IQ_AVG_DILUT_SHARES_OUT","CY2022")</f>
        <v>#PEND</v>
      </c>
      <c r="P228" s="5" t="str">
        <f>_xll.SNL.Clients.Office.Excel.Functions.SPG(M228, "IQ_DILUT_EPS_NORM", "CY2022")</f>
        <v>#PEND</v>
      </c>
      <c r="Q228" t="e">
        <f t="shared" si="22"/>
        <v>#VALUE!</v>
      </c>
      <c r="R228" t="e">
        <f t="shared" si="23"/>
        <v>#VALUE!</v>
      </c>
    </row>
    <row r="229" spans="1:18">
      <c r="A229" t="s">
        <v>741</v>
      </c>
      <c r="B229" s="4" t="str" cm="1">
        <f t="array" ref="B229">_xll.SNL.Clients.Office.Excel.Functions.SPG(A229, "SP_TOTAL_REV", "CY2023")</f>
        <v>#PEND</v>
      </c>
      <c r="C229" s="4" t="str">
        <f>_xll.SNL.Clients.Office.Excel.Functions.SPG(A229,"IQ_AVG_DILUT_SHARES_OUT","CY2023")</f>
        <v>#PEND</v>
      </c>
      <c r="D229" s="5" t="str">
        <f>_xll.SNL.Clients.Office.Excel.Functions.SPG(A229, "IQ_DILUT_EPS_NORM", "CY2023")</f>
        <v>#PEND</v>
      </c>
      <c r="E229" t="e">
        <f t="shared" si="18"/>
        <v>#VALUE!</v>
      </c>
      <c r="F229" t="e">
        <f t="shared" si="19"/>
        <v>#VALUE!</v>
      </c>
      <c r="G229" t="s">
        <v>741</v>
      </c>
      <c r="H229" s="4" t="str" cm="1">
        <f t="array" ref="H229">_xll.SNL.Clients.Office.Excel.Functions.SPG(G229, "SP_TOTAL_REV", "CY2022")</f>
        <v>#PEND</v>
      </c>
      <c r="I229" s="4" t="str">
        <f>_xll.SNL.Clients.Office.Excel.Functions.SPG(G229,"IQ_AVG_DILUT_SHARES_OUT","CY2022")</f>
        <v>#PEND</v>
      </c>
      <c r="J229" s="5" t="str">
        <f>_xll.SNL.Clients.Office.Excel.Functions.SPG(G229, "IQ_DILUT_EPS_NORM", "CY2022")</f>
        <v>#PEND</v>
      </c>
      <c r="K229" t="e">
        <f t="shared" si="20"/>
        <v>#VALUE!</v>
      </c>
      <c r="L229" t="e">
        <f t="shared" si="21"/>
        <v>#VALUE!</v>
      </c>
      <c r="M229" t="s">
        <v>748</v>
      </c>
      <c r="N229" s="4" t="str" cm="1">
        <f t="array" ref="N229">_xll.SNL.Clients.Office.Excel.Functions.SPG(M229, "SP_TOTAL_REV", "CY2022")</f>
        <v>#PEND</v>
      </c>
      <c r="O229" s="4" t="str">
        <f>_xll.SNL.Clients.Office.Excel.Functions.SPG(M229,"IQ_AVG_DILUT_SHARES_OUT","CY2022")</f>
        <v>#PEND</v>
      </c>
      <c r="P229" s="5" t="str">
        <f>_xll.SNL.Clients.Office.Excel.Functions.SPG(M229, "IQ_DILUT_EPS_NORM", "CY2022")</f>
        <v>#PEND</v>
      </c>
      <c r="Q229" t="e">
        <f t="shared" si="22"/>
        <v>#VALUE!</v>
      </c>
      <c r="R229" t="e">
        <f t="shared" si="23"/>
        <v>#VALUE!</v>
      </c>
    </row>
    <row r="230" spans="1:18">
      <c r="A230" t="s">
        <v>742</v>
      </c>
      <c r="B230" s="4" t="str" cm="1">
        <f t="array" ref="B230">_xll.SNL.Clients.Office.Excel.Functions.SPG(A230, "SP_TOTAL_REV", "CY2023")</f>
        <v>#PEND</v>
      </c>
      <c r="C230" s="4" t="str">
        <f>_xll.SNL.Clients.Office.Excel.Functions.SPG(A230,"IQ_AVG_DILUT_SHARES_OUT","CY2023")</f>
        <v>#PEND</v>
      </c>
      <c r="D230" s="5" t="str">
        <f>_xll.SNL.Clients.Office.Excel.Functions.SPG(A230, "IQ_DILUT_EPS_NORM", "CY2023")</f>
        <v>#PEND</v>
      </c>
      <c r="E230" t="e">
        <f t="shared" si="18"/>
        <v>#VALUE!</v>
      </c>
      <c r="F230" t="e">
        <f t="shared" si="19"/>
        <v>#VALUE!</v>
      </c>
      <c r="G230" t="s">
        <v>742</v>
      </c>
      <c r="H230" s="4" t="str" cm="1">
        <f t="array" ref="H230">_xll.SNL.Clients.Office.Excel.Functions.SPG(G230, "SP_TOTAL_REV", "CY2022")</f>
        <v>#PEND</v>
      </c>
      <c r="I230" s="4" t="str">
        <f>_xll.SNL.Clients.Office.Excel.Functions.SPG(G230,"IQ_AVG_DILUT_SHARES_OUT","CY2022")</f>
        <v>#PEND</v>
      </c>
      <c r="J230" s="5" t="str">
        <f>_xll.SNL.Clients.Office.Excel.Functions.SPG(G230, "IQ_DILUT_EPS_NORM", "CY2022")</f>
        <v>#PEND</v>
      </c>
      <c r="K230" t="e">
        <f t="shared" si="20"/>
        <v>#VALUE!</v>
      </c>
      <c r="L230" t="e">
        <f t="shared" si="21"/>
        <v>#VALUE!</v>
      </c>
      <c r="M230" t="s">
        <v>749</v>
      </c>
      <c r="N230" s="4" t="str" cm="1">
        <f t="array" ref="N230">_xll.SNL.Clients.Office.Excel.Functions.SPG(M230, "SP_TOTAL_REV", "CY2022")</f>
        <v>#PEND</v>
      </c>
      <c r="O230" s="4" t="str">
        <f>_xll.SNL.Clients.Office.Excel.Functions.SPG(M230,"IQ_AVG_DILUT_SHARES_OUT","CY2022")</f>
        <v>#PEND</v>
      </c>
      <c r="P230" s="5" t="str">
        <f>_xll.SNL.Clients.Office.Excel.Functions.SPG(M230, "IQ_DILUT_EPS_NORM", "CY2022")</f>
        <v>#PEND</v>
      </c>
      <c r="Q230" t="e">
        <f t="shared" si="22"/>
        <v>#VALUE!</v>
      </c>
      <c r="R230" t="e">
        <f t="shared" si="23"/>
        <v>#VALUE!</v>
      </c>
    </row>
    <row r="231" spans="1:18">
      <c r="A231" t="s">
        <v>743</v>
      </c>
      <c r="B231" s="4" t="str" cm="1">
        <f t="array" ref="B231">_xll.SNL.Clients.Office.Excel.Functions.SPG(A231, "SP_TOTAL_REV", "CY2023")</f>
        <v>#PEND</v>
      </c>
      <c r="C231" s="4" t="str">
        <f>_xll.SNL.Clients.Office.Excel.Functions.SPG(A231,"IQ_AVG_DILUT_SHARES_OUT","CY2023")</f>
        <v>#PEND</v>
      </c>
      <c r="D231" s="5" t="str">
        <f>_xll.SNL.Clients.Office.Excel.Functions.SPG(A231, "IQ_DILUT_EPS_NORM", "CY2023")</f>
        <v>#PEND</v>
      </c>
      <c r="E231" t="e">
        <f t="shared" si="18"/>
        <v>#VALUE!</v>
      </c>
      <c r="F231" t="e">
        <f t="shared" si="19"/>
        <v>#VALUE!</v>
      </c>
      <c r="G231" t="s">
        <v>743</v>
      </c>
      <c r="H231" s="4" t="str" cm="1">
        <f t="array" ref="H231">_xll.SNL.Clients.Office.Excel.Functions.SPG(G231, "SP_TOTAL_REV", "CY2022")</f>
        <v>#PEND</v>
      </c>
      <c r="I231" s="4" t="str">
        <f>_xll.SNL.Clients.Office.Excel.Functions.SPG(G231,"IQ_AVG_DILUT_SHARES_OUT","CY2022")</f>
        <v>#PEND</v>
      </c>
      <c r="J231" s="5" t="str">
        <f>_xll.SNL.Clients.Office.Excel.Functions.SPG(G231, "IQ_DILUT_EPS_NORM", "CY2022")</f>
        <v>#PEND</v>
      </c>
      <c r="K231" t="e">
        <f t="shared" si="20"/>
        <v>#VALUE!</v>
      </c>
      <c r="L231" t="e">
        <f t="shared" si="21"/>
        <v>#VALUE!</v>
      </c>
      <c r="M231" t="s">
        <v>750</v>
      </c>
      <c r="N231" s="4" t="str" cm="1">
        <f t="array" ref="N231">_xll.SNL.Clients.Office.Excel.Functions.SPG(M231, "SP_TOTAL_REV", "CY2022")</f>
        <v>#PEND</v>
      </c>
      <c r="O231" s="4" t="str">
        <f>_xll.SNL.Clients.Office.Excel.Functions.SPG(M231,"IQ_AVG_DILUT_SHARES_OUT","CY2022")</f>
        <v>#PEND</v>
      </c>
      <c r="P231" s="5" t="str">
        <f>_xll.SNL.Clients.Office.Excel.Functions.SPG(M231, "IQ_DILUT_EPS_NORM", "CY2022")</f>
        <v>#PEND</v>
      </c>
      <c r="Q231" t="e">
        <f t="shared" si="22"/>
        <v>#VALUE!</v>
      </c>
      <c r="R231" t="e">
        <f t="shared" si="23"/>
        <v>#VALUE!</v>
      </c>
    </row>
    <row r="232" spans="1:18">
      <c r="A232" t="s">
        <v>744</v>
      </c>
      <c r="B232" s="4" t="str" cm="1">
        <f t="array" ref="B232">_xll.SNL.Clients.Office.Excel.Functions.SPG(A232, "SP_TOTAL_REV", "CY2023")</f>
        <v>#PEND</v>
      </c>
      <c r="C232" s="4" t="str">
        <f>_xll.SNL.Clients.Office.Excel.Functions.SPG(A232,"IQ_AVG_DILUT_SHARES_OUT","CY2023")</f>
        <v>#PEND</v>
      </c>
      <c r="D232" s="5" t="str">
        <f>_xll.SNL.Clients.Office.Excel.Functions.SPG(A232, "IQ_DILUT_EPS_NORM", "CY2023")</f>
        <v>#PEND</v>
      </c>
      <c r="E232" t="e">
        <f t="shared" si="18"/>
        <v>#VALUE!</v>
      </c>
      <c r="F232" t="e">
        <f t="shared" si="19"/>
        <v>#VALUE!</v>
      </c>
      <c r="G232" t="s">
        <v>744</v>
      </c>
      <c r="H232" s="4" t="str" cm="1">
        <f t="array" ref="H232">_xll.SNL.Clients.Office.Excel.Functions.SPG(G232, "SP_TOTAL_REV", "CY2022")</f>
        <v>#PEND</v>
      </c>
      <c r="I232" s="4" t="str">
        <f>_xll.SNL.Clients.Office.Excel.Functions.SPG(G232,"IQ_AVG_DILUT_SHARES_OUT","CY2022")</f>
        <v>#PEND</v>
      </c>
      <c r="J232" s="5" t="str">
        <f>_xll.SNL.Clients.Office.Excel.Functions.SPG(G232, "IQ_DILUT_EPS_NORM", "CY2022")</f>
        <v>#PEND</v>
      </c>
      <c r="K232" t="e">
        <f t="shared" si="20"/>
        <v>#VALUE!</v>
      </c>
      <c r="L232" t="e">
        <f t="shared" si="21"/>
        <v>#VALUE!</v>
      </c>
      <c r="M232" t="s">
        <v>751</v>
      </c>
      <c r="N232" s="4" t="str" cm="1">
        <f t="array" ref="N232">_xll.SNL.Clients.Office.Excel.Functions.SPG(M232, "SP_TOTAL_REV", "CY2022")</f>
        <v>#PEND</v>
      </c>
      <c r="O232" s="4" t="str">
        <f>_xll.SNL.Clients.Office.Excel.Functions.SPG(M232,"IQ_AVG_DILUT_SHARES_OUT","CY2022")</f>
        <v>#PEND</v>
      </c>
      <c r="P232" s="5" t="str">
        <f>_xll.SNL.Clients.Office.Excel.Functions.SPG(M232, "IQ_DILUT_EPS_NORM", "CY2022")</f>
        <v>#PEND</v>
      </c>
      <c r="Q232" t="e">
        <f t="shared" si="22"/>
        <v>#VALUE!</v>
      </c>
      <c r="R232" t="e">
        <f t="shared" si="23"/>
        <v>#VALUE!</v>
      </c>
    </row>
    <row r="233" spans="1:18">
      <c r="A233" t="s">
        <v>745</v>
      </c>
      <c r="B233" s="4" t="str" cm="1">
        <f t="array" ref="B233">_xll.SNL.Clients.Office.Excel.Functions.SPG(A233, "SP_TOTAL_REV", "CY2023")</f>
        <v>#PEND</v>
      </c>
      <c r="C233" s="4" t="str">
        <f>_xll.SNL.Clients.Office.Excel.Functions.SPG(A233,"IQ_AVG_DILUT_SHARES_OUT","CY2023")</f>
        <v>#PEND</v>
      </c>
      <c r="D233" s="5" t="str">
        <f>_xll.SNL.Clients.Office.Excel.Functions.SPG(A233, "IQ_DILUT_EPS_NORM", "CY2023")</f>
        <v>#PEND</v>
      </c>
      <c r="E233" t="e">
        <f t="shared" si="18"/>
        <v>#VALUE!</v>
      </c>
      <c r="F233" t="e">
        <f t="shared" si="19"/>
        <v>#VALUE!</v>
      </c>
      <c r="G233" t="s">
        <v>745</v>
      </c>
      <c r="H233" s="4" t="str" cm="1">
        <f t="array" ref="H233">_xll.SNL.Clients.Office.Excel.Functions.SPG(G233, "SP_TOTAL_REV", "CY2022")</f>
        <v>#PEND</v>
      </c>
      <c r="I233" s="4" t="str">
        <f>_xll.SNL.Clients.Office.Excel.Functions.SPG(G233,"IQ_AVG_DILUT_SHARES_OUT","CY2022")</f>
        <v>#PEND</v>
      </c>
      <c r="J233" s="5" t="str">
        <f>_xll.SNL.Clients.Office.Excel.Functions.SPG(G233, "IQ_DILUT_EPS_NORM", "CY2022")</f>
        <v>#PEND</v>
      </c>
      <c r="K233" t="e">
        <f t="shared" si="20"/>
        <v>#VALUE!</v>
      </c>
      <c r="L233" t="e">
        <f t="shared" si="21"/>
        <v>#VALUE!</v>
      </c>
      <c r="M233" t="s">
        <v>752</v>
      </c>
      <c r="N233" s="4" t="str" cm="1">
        <f t="array" ref="N233">_xll.SNL.Clients.Office.Excel.Functions.SPG(M233, "SP_TOTAL_REV", "CY2022")</f>
        <v>#PEND</v>
      </c>
      <c r="O233" s="4" t="str">
        <f>_xll.SNL.Clients.Office.Excel.Functions.SPG(M233,"IQ_AVG_DILUT_SHARES_OUT","CY2022")</f>
        <v>#PEND</v>
      </c>
      <c r="P233" s="5" t="str">
        <f>_xll.SNL.Clients.Office.Excel.Functions.SPG(M233, "IQ_DILUT_EPS_NORM", "CY2022")</f>
        <v>#PEND</v>
      </c>
      <c r="Q233" t="e">
        <f t="shared" si="22"/>
        <v>#VALUE!</v>
      </c>
      <c r="R233" t="e">
        <f t="shared" si="23"/>
        <v>#VALUE!</v>
      </c>
    </row>
    <row r="234" spans="1:18">
      <c r="A234" t="s">
        <v>746</v>
      </c>
      <c r="B234" s="4" t="str" cm="1">
        <f t="array" ref="B234">_xll.SNL.Clients.Office.Excel.Functions.SPG(A234, "SP_TOTAL_REV", "CY2023")</f>
        <v>#PEND</v>
      </c>
      <c r="C234" s="4" t="str">
        <f>_xll.SNL.Clients.Office.Excel.Functions.SPG(A234,"IQ_AVG_DILUT_SHARES_OUT","CY2023")</f>
        <v>#PEND</v>
      </c>
      <c r="D234" s="5" t="str">
        <f>_xll.SNL.Clients.Office.Excel.Functions.SPG(A234, "IQ_DILUT_EPS_NORM", "CY2023")</f>
        <v>#PEND</v>
      </c>
      <c r="E234" t="e">
        <f t="shared" si="18"/>
        <v>#VALUE!</v>
      </c>
      <c r="F234" t="e">
        <f t="shared" si="19"/>
        <v>#VALUE!</v>
      </c>
      <c r="G234" t="s">
        <v>746</v>
      </c>
      <c r="H234" s="4" t="str" cm="1">
        <f t="array" ref="H234">_xll.SNL.Clients.Office.Excel.Functions.SPG(G234, "SP_TOTAL_REV", "CY2022")</f>
        <v>#PEND</v>
      </c>
      <c r="I234" s="4" t="str">
        <f>_xll.SNL.Clients.Office.Excel.Functions.SPG(G234,"IQ_AVG_DILUT_SHARES_OUT","CY2022")</f>
        <v>#PEND</v>
      </c>
      <c r="J234" s="5" t="str">
        <f>_xll.SNL.Clients.Office.Excel.Functions.SPG(G234, "IQ_DILUT_EPS_NORM", "CY2022")</f>
        <v>#PEND</v>
      </c>
      <c r="K234" t="e">
        <f t="shared" si="20"/>
        <v>#VALUE!</v>
      </c>
      <c r="L234" t="e">
        <f t="shared" si="21"/>
        <v>#VALUE!</v>
      </c>
      <c r="M234" t="s">
        <v>753</v>
      </c>
      <c r="N234" s="4" t="str" cm="1">
        <f t="array" ref="N234">_xll.SNL.Clients.Office.Excel.Functions.SPG(M234, "SP_TOTAL_REV", "CY2022")</f>
        <v>#PEND</v>
      </c>
      <c r="O234" s="4" t="str">
        <f>_xll.SNL.Clients.Office.Excel.Functions.SPG(M234,"IQ_AVG_DILUT_SHARES_OUT","CY2022")</f>
        <v>#PEND</v>
      </c>
      <c r="P234" s="5" t="str">
        <f>_xll.SNL.Clients.Office.Excel.Functions.SPG(M234, "IQ_DILUT_EPS_NORM", "CY2022")</f>
        <v>#PEND</v>
      </c>
      <c r="Q234" t="e">
        <f t="shared" si="22"/>
        <v>#VALUE!</v>
      </c>
      <c r="R234" t="e">
        <f t="shared" si="23"/>
        <v>#VALUE!</v>
      </c>
    </row>
    <row r="235" spans="1:18">
      <c r="A235" t="s">
        <v>747</v>
      </c>
      <c r="B235" s="4" t="str" cm="1">
        <f t="array" ref="B235">_xll.SNL.Clients.Office.Excel.Functions.SPG(A235, "SP_TOTAL_REV", "CY2023")</f>
        <v>#PEND</v>
      </c>
      <c r="C235" s="4" t="str">
        <f>_xll.SNL.Clients.Office.Excel.Functions.SPG(A235,"IQ_AVG_DILUT_SHARES_OUT","CY2023")</f>
        <v>#PEND</v>
      </c>
      <c r="D235" s="5" t="str">
        <f>_xll.SNL.Clients.Office.Excel.Functions.SPG(A235, "IQ_DILUT_EPS_NORM", "CY2023")</f>
        <v>#PEND</v>
      </c>
      <c r="E235" t="e">
        <f t="shared" si="18"/>
        <v>#VALUE!</v>
      </c>
      <c r="F235" t="e">
        <f t="shared" si="19"/>
        <v>#VALUE!</v>
      </c>
      <c r="G235" t="s">
        <v>747</v>
      </c>
      <c r="H235" s="4" t="str" cm="1">
        <f t="array" ref="H235">_xll.SNL.Clients.Office.Excel.Functions.SPG(G235, "SP_TOTAL_REV", "CY2022")</f>
        <v>#PEND</v>
      </c>
      <c r="I235" s="4" t="str">
        <f>_xll.SNL.Clients.Office.Excel.Functions.SPG(G235,"IQ_AVG_DILUT_SHARES_OUT","CY2022")</f>
        <v>#PEND</v>
      </c>
      <c r="J235" s="5" t="str">
        <f>_xll.SNL.Clients.Office.Excel.Functions.SPG(G235, "IQ_DILUT_EPS_NORM", "CY2022")</f>
        <v>#PEND</v>
      </c>
      <c r="K235" t="e">
        <f t="shared" si="20"/>
        <v>#VALUE!</v>
      </c>
      <c r="L235" t="e">
        <f t="shared" si="21"/>
        <v>#VALUE!</v>
      </c>
      <c r="M235" t="s">
        <v>755</v>
      </c>
      <c r="N235" s="4" t="str" cm="1">
        <f t="array" ref="N235">_xll.SNL.Clients.Office.Excel.Functions.SPG(M235, "SP_TOTAL_REV", "CY2022")</f>
        <v>#PEND</v>
      </c>
      <c r="O235" s="4" t="str">
        <f>_xll.SNL.Clients.Office.Excel.Functions.SPG(M235,"IQ_AVG_DILUT_SHARES_OUT","CY2022")</f>
        <v>#PEND</v>
      </c>
      <c r="P235" s="5" t="str">
        <f>_xll.SNL.Clients.Office.Excel.Functions.SPG(M235, "IQ_DILUT_EPS_NORM", "CY2022")</f>
        <v>#PEND</v>
      </c>
      <c r="Q235" t="e">
        <f t="shared" si="22"/>
        <v>#VALUE!</v>
      </c>
      <c r="R235" t="e">
        <f t="shared" si="23"/>
        <v>#VALUE!</v>
      </c>
    </row>
    <row r="236" spans="1:18">
      <c r="A236" t="s">
        <v>748</v>
      </c>
      <c r="B236" s="4" t="str" cm="1">
        <f t="array" ref="B236">_xll.SNL.Clients.Office.Excel.Functions.SPG(A236, "SP_TOTAL_REV", "CY2023")</f>
        <v>#PEND</v>
      </c>
      <c r="C236" s="4" t="str">
        <f>_xll.SNL.Clients.Office.Excel.Functions.SPG(A236,"IQ_AVG_DILUT_SHARES_OUT","CY2023")</f>
        <v>#PEND</v>
      </c>
      <c r="D236" s="5" t="str">
        <f>_xll.SNL.Clients.Office.Excel.Functions.SPG(A236, "IQ_DILUT_EPS_NORM", "CY2023")</f>
        <v>#PEND</v>
      </c>
      <c r="E236" t="e">
        <f t="shared" si="18"/>
        <v>#VALUE!</v>
      </c>
      <c r="F236" t="e">
        <f t="shared" si="19"/>
        <v>#VALUE!</v>
      </c>
      <c r="G236" t="s">
        <v>748</v>
      </c>
      <c r="H236" s="4" t="str" cm="1">
        <f t="array" ref="H236">_xll.SNL.Clients.Office.Excel.Functions.SPG(G236, "SP_TOTAL_REV", "CY2022")</f>
        <v>#PEND</v>
      </c>
      <c r="I236" s="4" t="str">
        <f>_xll.SNL.Clients.Office.Excel.Functions.SPG(G236,"IQ_AVG_DILUT_SHARES_OUT","CY2022")</f>
        <v>#PEND</v>
      </c>
      <c r="J236" s="5" t="str">
        <f>_xll.SNL.Clients.Office.Excel.Functions.SPG(G236, "IQ_DILUT_EPS_NORM", "CY2022")</f>
        <v>#PEND</v>
      </c>
      <c r="K236" t="e">
        <f t="shared" si="20"/>
        <v>#VALUE!</v>
      </c>
      <c r="L236" t="e">
        <f t="shared" si="21"/>
        <v>#VALUE!</v>
      </c>
      <c r="M236" t="s">
        <v>756</v>
      </c>
      <c r="N236" s="4" t="str" cm="1">
        <f t="array" ref="N236">_xll.SNL.Clients.Office.Excel.Functions.SPG(M236, "SP_TOTAL_REV", "CY2022")</f>
        <v>#PEND</v>
      </c>
      <c r="O236" s="4" t="str">
        <f>_xll.SNL.Clients.Office.Excel.Functions.SPG(M236,"IQ_AVG_DILUT_SHARES_OUT","CY2022")</f>
        <v>#PEND</v>
      </c>
      <c r="P236" s="5" t="str">
        <f>_xll.SNL.Clients.Office.Excel.Functions.SPG(M236, "IQ_DILUT_EPS_NORM", "CY2022")</f>
        <v>#PEND</v>
      </c>
      <c r="Q236" t="e">
        <f t="shared" si="22"/>
        <v>#VALUE!</v>
      </c>
      <c r="R236" t="e">
        <f t="shared" si="23"/>
        <v>#VALUE!</v>
      </c>
    </row>
    <row r="237" spans="1:18">
      <c r="A237" t="s">
        <v>749</v>
      </c>
      <c r="B237" s="4" t="str" cm="1">
        <f t="array" ref="B237">_xll.SNL.Clients.Office.Excel.Functions.SPG(A237, "SP_TOTAL_REV", "CY2023")</f>
        <v>#PEND</v>
      </c>
      <c r="C237" s="4" t="str">
        <f>_xll.SNL.Clients.Office.Excel.Functions.SPG(A237,"IQ_AVG_DILUT_SHARES_OUT","CY2023")</f>
        <v>#PEND</v>
      </c>
      <c r="D237" s="5" t="str">
        <f>_xll.SNL.Clients.Office.Excel.Functions.SPG(A237, "IQ_DILUT_EPS_NORM", "CY2023")</f>
        <v>#PEND</v>
      </c>
      <c r="E237" t="e">
        <f t="shared" si="18"/>
        <v>#VALUE!</v>
      </c>
      <c r="F237" t="e">
        <f t="shared" si="19"/>
        <v>#VALUE!</v>
      </c>
      <c r="G237" t="s">
        <v>749</v>
      </c>
      <c r="H237" s="4" t="str" cm="1">
        <f t="array" ref="H237">_xll.SNL.Clients.Office.Excel.Functions.SPG(G237, "SP_TOTAL_REV", "CY2022")</f>
        <v>#PEND</v>
      </c>
      <c r="I237" s="4" t="str">
        <f>_xll.SNL.Clients.Office.Excel.Functions.SPG(G237,"IQ_AVG_DILUT_SHARES_OUT","CY2022")</f>
        <v>#PEND</v>
      </c>
      <c r="J237" s="5" t="str">
        <f>_xll.SNL.Clients.Office.Excel.Functions.SPG(G237, "IQ_DILUT_EPS_NORM", "CY2022")</f>
        <v>#PEND</v>
      </c>
      <c r="K237" t="e">
        <f t="shared" si="20"/>
        <v>#VALUE!</v>
      </c>
      <c r="L237" t="e">
        <f t="shared" si="21"/>
        <v>#VALUE!</v>
      </c>
      <c r="M237" t="s">
        <v>757</v>
      </c>
      <c r="N237" s="4" t="str" cm="1">
        <f t="array" ref="N237">_xll.SNL.Clients.Office.Excel.Functions.SPG(M237, "SP_TOTAL_REV", "CY2022")</f>
        <v>#PEND</v>
      </c>
      <c r="O237" s="4" t="str">
        <f>_xll.SNL.Clients.Office.Excel.Functions.SPG(M237,"IQ_AVG_DILUT_SHARES_OUT","CY2022")</f>
        <v>#PEND</v>
      </c>
      <c r="P237" s="5" t="str">
        <f>_xll.SNL.Clients.Office.Excel.Functions.SPG(M237, "IQ_DILUT_EPS_NORM", "CY2022")</f>
        <v>#PEND</v>
      </c>
      <c r="Q237" t="e">
        <f t="shared" si="22"/>
        <v>#VALUE!</v>
      </c>
      <c r="R237" t="e">
        <f t="shared" si="23"/>
        <v>#VALUE!</v>
      </c>
    </row>
    <row r="238" spans="1:18">
      <c r="A238" t="s">
        <v>750</v>
      </c>
      <c r="B238" s="4" t="str" cm="1">
        <f t="array" ref="B238">_xll.SNL.Clients.Office.Excel.Functions.SPG(A238, "SP_TOTAL_REV", "CY2023")</f>
        <v>#PEND</v>
      </c>
      <c r="C238" s="4" t="str">
        <f>_xll.SNL.Clients.Office.Excel.Functions.SPG(A238,"IQ_AVG_DILUT_SHARES_OUT","CY2023")</f>
        <v>#PEND</v>
      </c>
      <c r="D238" s="5" t="str">
        <f>_xll.SNL.Clients.Office.Excel.Functions.SPG(A238, "IQ_DILUT_EPS_NORM", "CY2023")</f>
        <v>#PEND</v>
      </c>
      <c r="E238" t="e">
        <f t="shared" si="18"/>
        <v>#VALUE!</v>
      </c>
      <c r="F238" t="e">
        <f t="shared" si="19"/>
        <v>#VALUE!</v>
      </c>
      <c r="G238" t="s">
        <v>750</v>
      </c>
      <c r="H238" s="4" t="str" cm="1">
        <f t="array" ref="H238">_xll.SNL.Clients.Office.Excel.Functions.SPG(G238, "SP_TOTAL_REV", "CY2022")</f>
        <v>#PEND</v>
      </c>
      <c r="I238" s="4" t="str">
        <f>_xll.SNL.Clients.Office.Excel.Functions.SPG(G238,"IQ_AVG_DILUT_SHARES_OUT","CY2022")</f>
        <v>#PEND</v>
      </c>
      <c r="J238" s="5" t="str">
        <f>_xll.SNL.Clients.Office.Excel.Functions.SPG(G238, "IQ_DILUT_EPS_NORM", "CY2022")</f>
        <v>#PEND</v>
      </c>
      <c r="K238" t="e">
        <f t="shared" si="20"/>
        <v>#VALUE!</v>
      </c>
      <c r="L238" t="e">
        <f t="shared" si="21"/>
        <v>#VALUE!</v>
      </c>
      <c r="M238" t="s">
        <v>758</v>
      </c>
      <c r="N238" s="4" t="str" cm="1">
        <f t="array" ref="N238">_xll.SNL.Clients.Office.Excel.Functions.SPG(M238, "SP_TOTAL_REV", "CY2022")</f>
        <v>#PEND</v>
      </c>
      <c r="O238" s="4" t="str">
        <f>_xll.SNL.Clients.Office.Excel.Functions.SPG(M238,"IQ_AVG_DILUT_SHARES_OUT","CY2022")</f>
        <v>#PEND</v>
      </c>
      <c r="P238" s="5" t="str">
        <f>_xll.SNL.Clients.Office.Excel.Functions.SPG(M238, "IQ_DILUT_EPS_NORM", "CY2022")</f>
        <v>#PEND</v>
      </c>
      <c r="Q238" t="e">
        <f t="shared" si="22"/>
        <v>#VALUE!</v>
      </c>
      <c r="R238" t="e">
        <f t="shared" si="23"/>
        <v>#VALUE!</v>
      </c>
    </row>
    <row r="239" spans="1:18">
      <c r="A239" t="s">
        <v>751</v>
      </c>
      <c r="B239" s="4" t="str" cm="1">
        <f t="array" ref="B239">_xll.SNL.Clients.Office.Excel.Functions.SPG(A239, "SP_TOTAL_REV", "CY2023")</f>
        <v>#PEND</v>
      </c>
      <c r="C239" s="4" t="str">
        <f>_xll.SNL.Clients.Office.Excel.Functions.SPG(A239,"IQ_AVG_DILUT_SHARES_OUT","CY2023")</f>
        <v>#PEND</v>
      </c>
      <c r="D239" s="5" t="str">
        <f>_xll.SNL.Clients.Office.Excel.Functions.SPG(A239, "IQ_DILUT_EPS_NORM", "CY2023")</f>
        <v>#PEND</v>
      </c>
      <c r="E239" t="e">
        <f t="shared" si="18"/>
        <v>#VALUE!</v>
      </c>
      <c r="F239" t="e">
        <f t="shared" si="19"/>
        <v>#VALUE!</v>
      </c>
      <c r="G239" t="s">
        <v>751</v>
      </c>
      <c r="H239" s="4" t="str" cm="1">
        <f t="array" ref="H239">_xll.SNL.Clients.Office.Excel.Functions.SPG(G239, "SP_TOTAL_REV", "CY2022")</f>
        <v>#PEND</v>
      </c>
      <c r="I239" s="4" t="str">
        <f>_xll.SNL.Clients.Office.Excel.Functions.SPG(G239,"IQ_AVG_DILUT_SHARES_OUT","CY2022")</f>
        <v>#PEND</v>
      </c>
      <c r="J239" s="5" t="str">
        <f>_xll.SNL.Clients.Office.Excel.Functions.SPG(G239, "IQ_DILUT_EPS_NORM", "CY2022")</f>
        <v>#PEND</v>
      </c>
      <c r="K239" t="e">
        <f t="shared" si="20"/>
        <v>#VALUE!</v>
      </c>
      <c r="L239" t="e">
        <f t="shared" si="21"/>
        <v>#VALUE!</v>
      </c>
      <c r="M239" t="s">
        <v>759</v>
      </c>
      <c r="N239" s="4" t="str" cm="1">
        <f t="array" ref="N239">_xll.SNL.Clients.Office.Excel.Functions.SPG(M239, "SP_TOTAL_REV", "CY2022")</f>
        <v>#PEND</v>
      </c>
      <c r="O239" s="4" t="str">
        <f>_xll.SNL.Clients.Office.Excel.Functions.SPG(M239,"IQ_AVG_DILUT_SHARES_OUT","CY2022")</f>
        <v>#PEND</v>
      </c>
      <c r="P239" s="5" t="str">
        <f>_xll.SNL.Clients.Office.Excel.Functions.SPG(M239, "IQ_DILUT_EPS_NORM", "CY2022")</f>
        <v>#PEND</v>
      </c>
      <c r="Q239" t="e">
        <f t="shared" si="22"/>
        <v>#VALUE!</v>
      </c>
      <c r="R239" t="e">
        <f t="shared" si="23"/>
        <v>#VALUE!</v>
      </c>
    </row>
    <row r="240" spans="1:18">
      <c r="A240" t="s">
        <v>752</v>
      </c>
      <c r="B240" s="4" t="str" cm="1">
        <f t="array" ref="B240">_xll.SNL.Clients.Office.Excel.Functions.SPG(A240, "SP_TOTAL_REV", "CY2023")</f>
        <v>#PEND</v>
      </c>
      <c r="C240" s="4" t="str">
        <f>_xll.SNL.Clients.Office.Excel.Functions.SPG(A240,"IQ_AVG_DILUT_SHARES_OUT","CY2023")</f>
        <v>#PEND</v>
      </c>
      <c r="D240" s="5" t="str">
        <f>_xll.SNL.Clients.Office.Excel.Functions.SPG(A240, "IQ_DILUT_EPS_NORM", "CY2023")</f>
        <v>#PEND</v>
      </c>
      <c r="E240" t="e">
        <f t="shared" si="18"/>
        <v>#VALUE!</v>
      </c>
      <c r="F240" t="e">
        <f t="shared" si="19"/>
        <v>#VALUE!</v>
      </c>
      <c r="G240" t="s">
        <v>752</v>
      </c>
      <c r="H240" s="4" t="str" cm="1">
        <f t="array" ref="H240">_xll.SNL.Clients.Office.Excel.Functions.SPG(G240, "SP_TOTAL_REV", "CY2022")</f>
        <v>#PEND</v>
      </c>
      <c r="I240" s="4" t="str">
        <f>_xll.SNL.Clients.Office.Excel.Functions.SPG(G240,"IQ_AVG_DILUT_SHARES_OUT","CY2022")</f>
        <v>#PEND</v>
      </c>
      <c r="J240" s="5" t="str">
        <f>_xll.SNL.Clients.Office.Excel.Functions.SPG(G240, "IQ_DILUT_EPS_NORM", "CY2022")</f>
        <v>#PEND</v>
      </c>
      <c r="K240" t="e">
        <f t="shared" si="20"/>
        <v>#VALUE!</v>
      </c>
      <c r="L240" t="e">
        <f t="shared" si="21"/>
        <v>#VALUE!</v>
      </c>
      <c r="M240" t="s">
        <v>760</v>
      </c>
      <c r="N240" s="4" t="str" cm="1">
        <f t="array" ref="N240">_xll.SNL.Clients.Office.Excel.Functions.SPG(M240, "SP_TOTAL_REV", "CY2022")</f>
        <v>#PEND</v>
      </c>
      <c r="O240" s="4" t="str">
        <f>_xll.SNL.Clients.Office.Excel.Functions.SPG(M240,"IQ_AVG_DILUT_SHARES_OUT","CY2022")</f>
        <v>#PEND</v>
      </c>
      <c r="P240" s="5" t="str">
        <f>_xll.SNL.Clients.Office.Excel.Functions.SPG(M240, "IQ_DILUT_EPS_NORM", "CY2022")</f>
        <v>#PEND</v>
      </c>
      <c r="Q240" t="e">
        <f t="shared" si="22"/>
        <v>#VALUE!</v>
      </c>
      <c r="R240" t="e">
        <f t="shared" si="23"/>
        <v>#VALUE!</v>
      </c>
    </row>
    <row r="241" spans="1:18">
      <c r="A241" t="s">
        <v>753</v>
      </c>
      <c r="B241" s="4" t="str" cm="1">
        <f t="array" ref="B241">_xll.SNL.Clients.Office.Excel.Functions.SPG(A241, "SP_TOTAL_REV", "CY2023")</f>
        <v>#PEND</v>
      </c>
      <c r="C241" s="4" t="str">
        <f>_xll.SNL.Clients.Office.Excel.Functions.SPG(A241,"IQ_AVG_DILUT_SHARES_OUT","CY2023")</f>
        <v>#PEND</v>
      </c>
      <c r="D241" s="5" t="str">
        <f>_xll.SNL.Clients.Office.Excel.Functions.SPG(A241, "IQ_DILUT_EPS_NORM", "CY2023")</f>
        <v>#PEND</v>
      </c>
      <c r="E241" t="e">
        <f t="shared" si="18"/>
        <v>#VALUE!</v>
      </c>
      <c r="F241" t="e">
        <f t="shared" si="19"/>
        <v>#VALUE!</v>
      </c>
      <c r="G241" t="s">
        <v>753</v>
      </c>
      <c r="H241" s="4" t="str" cm="1">
        <f t="array" ref="H241">_xll.SNL.Clients.Office.Excel.Functions.SPG(G241, "SP_TOTAL_REV", "CY2022")</f>
        <v>#PEND</v>
      </c>
      <c r="I241" s="4" t="str">
        <f>_xll.SNL.Clients.Office.Excel.Functions.SPG(G241,"IQ_AVG_DILUT_SHARES_OUT","CY2022")</f>
        <v>#PEND</v>
      </c>
      <c r="J241" s="5" t="str">
        <f>_xll.SNL.Clients.Office.Excel.Functions.SPG(G241, "IQ_DILUT_EPS_NORM", "CY2022")</f>
        <v>#PEND</v>
      </c>
      <c r="K241" t="e">
        <f t="shared" si="20"/>
        <v>#VALUE!</v>
      </c>
      <c r="L241" t="e">
        <f t="shared" si="21"/>
        <v>#VALUE!</v>
      </c>
      <c r="M241" t="s">
        <v>761</v>
      </c>
      <c r="N241" s="4" t="str" cm="1">
        <f t="array" ref="N241">_xll.SNL.Clients.Office.Excel.Functions.SPG(M241, "SP_TOTAL_REV", "CY2022")</f>
        <v>#PEND</v>
      </c>
      <c r="O241" s="4" t="str">
        <f>_xll.SNL.Clients.Office.Excel.Functions.SPG(M241,"IQ_AVG_DILUT_SHARES_OUT","CY2022")</f>
        <v>#PEND</v>
      </c>
      <c r="P241" s="5" t="str">
        <f>_xll.SNL.Clients.Office.Excel.Functions.SPG(M241, "IQ_DILUT_EPS_NORM", "CY2022")</f>
        <v>#PEND</v>
      </c>
      <c r="Q241" t="e">
        <f t="shared" si="22"/>
        <v>#VALUE!</v>
      </c>
      <c r="R241" t="e">
        <f t="shared" si="23"/>
        <v>#VALUE!</v>
      </c>
    </row>
    <row r="242" spans="1:18">
      <c r="A242" t="s">
        <v>754</v>
      </c>
      <c r="B242" s="4" t="str" cm="1">
        <f t="array" ref="B242">_xll.SNL.Clients.Office.Excel.Functions.SPG(A242, "SP_TOTAL_REV", "CY2023")</f>
        <v>#PEND</v>
      </c>
      <c r="C242" s="4" t="str">
        <f>_xll.SNL.Clients.Office.Excel.Functions.SPG(A242,"IQ_AVG_DILUT_SHARES_OUT","CY2023")</f>
        <v>#PEND</v>
      </c>
      <c r="D242" s="5" t="str">
        <f>_xll.SNL.Clients.Office.Excel.Functions.SPG(A242, "IQ_DILUT_EPS_NORM", "CY2023")</f>
        <v>#PEND</v>
      </c>
      <c r="E242" t="e">
        <f t="shared" si="18"/>
        <v>#VALUE!</v>
      </c>
      <c r="F242" t="e">
        <f t="shared" si="19"/>
        <v>#VALUE!</v>
      </c>
      <c r="G242" t="s">
        <v>754</v>
      </c>
      <c r="H242" s="4" t="str" cm="1">
        <f t="array" ref="H242">_xll.SNL.Clients.Office.Excel.Functions.SPG(G242, "SP_TOTAL_REV", "CY2022")</f>
        <v>#PEND</v>
      </c>
      <c r="I242" s="4" t="str">
        <f>_xll.SNL.Clients.Office.Excel.Functions.SPG(G242,"IQ_AVG_DILUT_SHARES_OUT","CY2022")</f>
        <v>#PEND</v>
      </c>
      <c r="J242" s="5" t="str">
        <f>_xll.SNL.Clients.Office.Excel.Functions.SPG(G242, "IQ_DILUT_EPS_NORM", "CY2022")</f>
        <v>#PEND</v>
      </c>
      <c r="K242" t="e">
        <f t="shared" si="20"/>
        <v>#VALUE!</v>
      </c>
      <c r="L242" t="e">
        <f t="shared" si="21"/>
        <v>#VALUE!</v>
      </c>
      <c r="M242" t="s">
        <v>762</v>
      </c>
      <c r="N242" s="4" t="str" cm="1">
        <f t="array" ref="N242">_xll.SNL.Clients.Office.Excel.Functions.SPG(M242, "SP_TOTAL_REV", "CY2022")</f>
        <v>#PEND</v>
      </c>
      <c r="O242" s="4" t="str">
        <f>_xll.SNL.Clients.Office.Excel.Functions.SPG(M242,"IQ_AVG_DILUT_SHARES_OUT","CY2022")</f>
        <v>#PEND</v>
      </c>
      <c r="P242" s="5" t="str">
        <f>_xll.SNL.Clients.Office.Excel.Functions.SPG(M242, "IQ_DILUT_EPS_NORM", "CY2022")</f>
        <v>#PEND</v>
      </c>
      <c r="Q242" t="e">
        <f t="shared" si="22"/>
        <v>#VALUE!</v>
      </c>
      <c r="R242" t="e">
        <f t="shared" si="23"/>
        <v>#VALUE!</v>
      </c>
    </row>
    <row r="243" spans="1:18">
      <c r="A243" t="s">
        <v>755</v>
      </c>
      <c r="B243" s="4" t="str" cm="1">
        <f t="array" ref="B243">_xll.SNL.Clients.Office.Excel.Functions.SPG(A243, "SP_TOTAL_REV", "CY2023")</f>
        <v>#PEND</v>
      </c>
      <c r="C243" s="4" t="str">
        <f>_xll.SNL.Clients.Office.Excel.Functions.SPG(A243,"IQ_AVG_DILUT_SHARES_OUT","CY2023")</f>
        <v>#PEND</v>
      </c>
      <c r="D243" s="5" t="str">
        <f>_xll.SNL.Clients.Office.Excel.Functions.SPG(A243, "IQ_DILUT_EPS_NORM", "CY2023")</f>
        <v>#PEND</v>
      </c>
      <c r="E243" t="e">
        <f t="shared" si="18"/>
        <v>#VALUE!</v>
      </c>
      <c r="F243" t="e">
        <f t="shared" si="19"/>
        <v>#VALUE!</v>
      </c>
      <c r="G243" t="s">
        <v>755</v>
      </c>
      <c r="H243" s="4" t="str" cm="1">
        <f t="array" ref="H243">_xll.SNL.Clients.Office.Excel.Functions.SPG(G243, "SP_TOTAL_REV", "CY2022")</f>
        <v>#PEND</v>
      </c>
      <c r="I243" s="4" t="str">
        <f>_xll.SNL.Clients.Office.Excel.Functions.SPG(G243,"IQ_AVG_DILUT_SHARES_OUT","CY2022")</f>
        <v>#PEND</v>
      </c>
      <c r="J243" s="5" t="str">
        <f>_xll.SNL.Clients.Office.Excel.Functions.SPG(G243, "IQ_DILUT_EPS_NORM", "CY2022")</f>
        <v>#PEND</v>
      </c>
      <c r="K243" t="e">
        <f t="shared" si="20"/>
        <v>#VALUE!</v>
      </c>
      <c r="L243" t="e">
        <f t="shared" si="21"/>
        <v>#VALUE!</v>
      </c>
      <c r="M243" t="s">
        <v>763</v>
      </c>
      <c r="N243" s="4" t="str" cm="1">
        <f t="array" ref="N243">_xll.SNL.Clients.Office.Excel.Functions.SPG(M243, "SP_TOTAL_REV", "CY2022")</f>
        <v>#PEND</v>
      </c>
      <c r="O243" s="4" t="str">
        <f>_xll.SNL.Clients.Office.Excel.Functions.SPG(M243,"IQ_AVG_DILUT_SHARES_OUT","CY2022")</f>
        <v>#PEND</v>
      </c>
      <c r="P243" s="5" t="str">
        <f>_xll.SNL.Clients.Office.Excel.Functions.SPG(M243, "IQ_DILUT_EPS_NORM", "CY2022")</f>
        <v>#PEND</v>
      </c>
      <c r="Q243" t="e">
        <f t="shared" si="22"/>
        <v>#VALUE!</v>
      </c>
      <c r="R243" t="e">
        <f t="shared" si="23"/>
        <v>#VALUE!</v>
      </c>
    </row>
    <row r="244" spans="1:18">
      <c r="A244" t="s">
        <v>756</v>
      </c>
      <c r="B244" s="4" t="str" cm="1">
        <f t="array" ref="B244">_xll.SNL.Clients.Office.Excel.Functions.SPG(A244, "SP_TOTAL_REV", "CY2023")</f>
        <v>#PEND</v>
      </c>
      <c r="C244" s="4" t="str">
        <f>_xll.SNL.Clients.Office.Excel.Functions.SPG(A244,"IQ_AVG_DILUT_SHARES_OUT","CY2023")</f>
        <v>#PEND</v>
      </c>
      <c r="D244" s="5" t="str">
        <f>_xll.SNL.Clients.Office.Excel.Functions.SPG(A244, "IQ_DILUT_EPS_NORM", "CY2023")</f>
        <v>#PEND</v>
      </c>
      <c r="E244" t="e">
        <f t="shared" si="18"/>
        <v>#VALUE!</v>
      </c>
      <c r="F244" t="e">
        <f t="shared" si="19"/>
        <v>#VALUE!</v>
      </c>
      <c r="G244" t="s">
        <v>756</v>
      </c>
      <c r="H244" s="4" t="str" cm="1">
        <f t="array" ref="H244">_xll.SNL.Clients.Office.Excel.Functions.SPG(G244, "SP_TOTAL_REV", "CY2022")</f>
        <v>#PEND</v>
      </c>
      <c r="I244" s="4" t="str">
        <f>_xll.SNL.Clients.Office.Excel.Functions.SPG(G244,"IQ_AVG_DILUT_SHARES_OUT","CY2022")</f>
        <v>#PEND</v>
      </c>
      <c r="J244" s="5" t="str">
        <f>_xll.SNL.Clients.Office.Excel.Functions.SPG(G244, "IQ_DILUT_EPS_NORM", "CY2022")</f>
        <v>#PEND</v>
      </c>
      <c r="K244" t="e">
        <f t="shared" si="20"/>
        <v>#VALUE!</v>
      </c>
      <c r="L244" t="e">
        <f t="shared" si="21"/>
        <v>#VALUE!</v>
      </c>
      <c r="M244" t="s">
        <v>764</v>
      </c>
      <c r="N244" s="4" t="str" cm="1">
        <f t="array" ref="N244">_xll.SNL.Clients.Office.Excel.Functions.SPG(M244, "SP_TOTAL_REV", "CY2022")</f>
        <v>#PEND</v>
      </c>
      <c r="O244" s="4" t="str">
        <f>_xll.SNL.Clients.Office.Excel.Functions.SPG(M244,"IQ_AVG_DILUT_SHARES_OUT","CY2022")</f>
        <v>#PEND</v>
      </c>
      <c r="P244" s="5" t="str">
        <f>_xll.SNL.Clients.Office.Excel.Functions.SPG(M244, "IQ_DILUT_EPS_NORM", "CY2022")</f>
        <v>#PEND</v>
      </c>
      <c r="Q244" t="e">
        <f t="shared" si="22"/>
        <v>#VALUE!</v>
      </c>
      <c r="R244" t="e">
        <f t="shared" si="23"/>
        <v>#VALUE!</v>
      </c>
    </row>
    <row r="245" spans="1:18">
      <c r="A245" t="s">
        <v>757</v>
      </c>
      <c r="B245" s="4" t="str" cm="1">
        <f t="array" ref="B245">_xll.SNL.Clients.Office.Excel.Functions.SPG(A245, "SP_TOTAL_REV", "CY2023")</f>
        <v>#PEND</v>
      </c>
      <c r="C245" s="4" t="str">
        <f>_xll.SNL.Clients.Office.Excel.Functions.SPG(A245,"IQ_AVG_DILUT_SHARES_OUT","CY2023")</f>
        <v>#PEND</v>
      </c>
      <c r="D245" s="5" t="str">
        <f>_xll.SNL.Clients.Office.Excel.Functions.SPG(A245, "IQ_DILUT_EPS_NORM", "CY2023")</f>
        <v>#PEND</v>
      </c>
      <c r="E245" t="e">
        <f t="shared" si="18"/>
        <v>#VALUE!</v>
      </c>
      <c r="F245" t="e">
        <f t="shared" si="19"/>
        <v>#VALUE!</v>
      </c>
      <c r="G245" t="s">
        <v>757</v>
      </c>
      <c r="H245" s="4" t="str" cm="1">
        <f t="array" ref="H245">_xll.SNL.Clients.Office.Excel.Functions.SPG(G245, "SP_TOTAL_REV", "CY2022")</f>
        <v>#PEND</v>
      </c>
      <c r="I245" s="4" t="str">
        <f>_xll.SNL.Clients.Office.Excel.Functions.SPG(G245,"IQ_AVG_DILUT_SHARES_OUT","CY2022")</f>
        <v>#PEND</v>
      </c>
      <c r="J245" s="5" t="str">
        <f>_xll.SNL.Clients.Office.Excel.Functions.SPG(G245, "IQ_DILUT_EPS_NORM", "CY2022")</f>
        <v>#PEND</v>
      </c>
      <c r="K245" t="e">
        <f t="shared" si="20"/>
        <v>#VALUE!</v>
      </c>
      <c r="L245" t="e">
        <f t="shared" si="21"/>
        <v>#VALUE!</v>
      </c>
      <c r="M245" t="s">
        <v>766</v>
      </c>
      <c r="N245" s="4" t="str" cm="1">
        <f t="array" ref="N245">_xll.SNL.Clients.Office.Excel.Functions.SPG(M245, "SP_TOTAL_REV", "CY2022")</f>
        <v>#PEND</v>
      </c>
      <c r="O245" s="4" t="str">
        <f>_xll.SNL.Clients.Office.Excel.Functions.SPG(M245,"IQ_AVG_DILUT_SHARES_OUT","CY2022")</f>
        <v>#PEND</v>
      </c>
      <c r="P245" s="5" t="str">
        <f>_xll.SNL.Clients.Office.Excel.Functions.SPG(M245, "IQ_DILUT_EPS_NORM", "CY2022")</f>
        <v>#PEND</v>
      </c>
      <c r="Q245" t="e">
        <f t="shared" si="22"/>
        <v>#VALUE!</v>
      </c>
      <c r="R245" t="e">
        <f t="shared" si="23"/>
        <v>#VALUE!</v>
      </c>
    </row>
    <row r="246" spans="1:18">
      <c r="A246" t="s">
        <v>758</v>
      </c>
      <c r="B246" s="4" t="str" cm="1">
        <f t="array" ref="B246">_xll.SNL.Clients.Office.Excel.Functions.SPG(A246, "SP_TOTAL_REV", "CY2023")</f>
        <v>#PEND</v>
      </c>
      <c r="C246" s="4" t="str">
        <f>_xll.SNL.Clients.Office.Excel.Functions.SPG(A246,"IQ_AVG_DILUT_SHARES_OUT","CY2023")</f>
        <v>#PEND</v>
      </c>
      <c r="D246" s="5" t="str">
        <f>_xll.SNL.Clients.Office.Excel.Functions.SPG(A246, "IQ_DILUT_EPS_NORM", "CY2023")</f>
        <v>#PEND</v>
      </c>
      <c r="E246" t="e">
        <f t="shared" si="18"/>
        <v>#VALUE!</v>
      </c>
      <c r="F246" t="e">
        <f t="shared" si="19"/>
        <v>#VALUE!</v>
      </c>
      <c r="G246" t="s">
        <v>758</v>
      </c>
      <c r="H246" s="4" t="str" cm="1">
        <f t="array" ref="H246">_xll.SNL.Clients.Office.Excel.Functions.SPG(G246, "SP_TOTAL_REV", "CY2022")</f>
        <v>#PEND</v>
      </c>
      <c r="I246" s="4" t="str">
        <f>_xll.SNL.Clients.Office.Excel.Functions.SPG(G246,"IQ_AVG_DILUT_SHARES_OUT","CY2022")</f>
        <v>#PEND</v>
      </c>
      <c r="J246" s="5" t="str">
        <f>_xll.SNL.Clients.Office.Excel.Functions.SPG(G246, "IQ_DILUT_EPS_NORM", "CY2022")</f>
        <v>#PEND</v>
      </c>
      <c r="K246" t="e">
        <f t="shared" si="20"/>
        <v>#VALUE!</v>
      </c>
      <c r="L246" t="e">
        <f t="shared" si="21"/>
        <v>#VALUE!</v>
      </c>
      <c r="M246" t="s">
        <v>767</v>
      </c>
      <c r="N246" s="4" t="str" cm="1">
        <f t="array" ref="N246">_xll.SNL.Clients.Office.Excel.Functions.SPG(M246, "SP_TOTAL_REV", "CY2022")</f>
        <v>#PEND</v>
      </c>
      <c r="O246" s="4" t="str">
        <f>_xll.SNL.Clients.Office.Excel.Functions.SPG(M246,"IQ_AVG_DILUT_SHARES_OUT","CY2022")</f>
        <v>#PEND</v>
      </c>
      <c r="P246" s="5" t="str">
        <f>_xll.SNL.Clients.Office.Excel.Functions.SPG(M246, "IQ_DILUT_EPS_NORM", "CY2022")</f>
        <v>#PEND</v>
      </c>
      <c r="Q246" t="e">
        <f t="shared" si="22"/>
        <v>#VALUE!</v>
      </c>
      <c r="R246" t="e">
        <f t="shared" si="23"/>
        <v>#VALUE!</v>
      </c>
    </row>
    <row r="247" spans="1:18">
      <c r="A247" t="s">
        <v>759</v>
      </c>
      <c r="B247" s="4" t="str" cm="1">
        <f t="array" ref="B247">_xll.SNL.Clients.Office.Excel.Functions.SPG(A247, "SP_TOTAL_REV", "CY2023")</f>
        <v>#PEND</v>
      </c>
      <c r="C247" s="4" t="str">
        <f>_xll.SNL.Clients.Office.Excel.Functions.SPG(A247,"IQ_AVG_DILUT_SHARES_OUT","CY2023")</f>
        <v>#PEND</v>
      </c>
      <c r="D247" s="5" t="str">
        <f>_xll.SNL.Clients.Office.Excel.Functions.SPG(A247, "IQ_DILUT_EPS_NORM", "CY2023")</f>
        <v>#PEND</v>
      </c>
      <c r="E247" t="e">
        <f t="shared" si="18"/>
        <v>#VALUE!</v>
      </c>
      <c r="F247" t="e">
        <f t="shared" si="19"/>
        <v>#VALUE!</v>
      </c>
      <c r="G247" t="s">
        <v>759</v>
      </c>
      <c r="H247" s="4" t="str" cm="1">
        <f t="array" ref="H247">_xll.SNL.Clients.Office.Excel.Functions.SPG(G247, "SP_TOTAL_REV", "CY2022")</f>
        <v>#PEND</v>
      </c>
      <c r="I247" s="4" t="str">
        <f>_xll.SNL.Clients.Office.Excel.Functions.SPG(G247,"IQ_AVG_DILUT_SHARES_OUT","CY2022")</f>
        <v>#PEND</v>
      </c>
      <c r="J247" s="5" t="str">
        <f>_xll.SNL.Clients.Office.Excel.Functions.SPG(G247, "IQ_DILUT_EPS_NORM", "CY2022")</f>
        <v>#PEND</v>
      </c>
      <c r="K247" t="e">
        <f t="shared" si="20"/>
        <v>#VALUE!</v>
      </c>
      <c r="L247" t="e">
        <f t="shared" si="21"/>
        <v>#VALUE!</v>
      </c>
      <c r="M247" t="s">
        <v>768</v>
      </c>
      <c r="N247" s="4" t="str" cm="1">
        <f t="array" ref="N247">_xll.SNL.Clients.Office.Excel.Functions.SPG(M247, "SP_TOTAL_REV", "CY2022")</f>
        <v>#PEND</v>
      </c>
      <c r="O247" s="4" t="str">
        <f>_xll.SNL.Clients.Office.Excel.Functions.SPG(M247,"IQ_AVG_DILUT_SHARES_OUT","CY2022")</f>
        <v>#PEND</v>
      </c>
      <c r="P247" s="5" t="str">
        <f>_xll.SNL.Clients.Office.Excel.Functions.SPG(M247, "IQ_DILUT_EPS_NORM", "CY2022")</f>
        <v>#PEND</v>
      </c>
      <c r="Q247" t="e">
        <f t="shared" si="22"/>
        <v>#VALUE!</v>
      </c>
      <c r="R247" t="e">
        <f t="shared" si="23"/>
        <v>#VALUE!</v>
      </c>
    </row>
    <row r="248" spans="1:18">
      <c r="A248" t="s">
        <v>760</v>
      </c>
      <c r="B248" s="4" t="str" cm="1">
        <f t="array" ref="B248">_xll.SNL.Clients.Office.Excel.Functions.SPG(A248, "SP_TOTAL_REV", "CY2023")</f>
        <v>#PEND</v>
      </c>
      <c r="C248" s="4" t="str">
        <f>_xll.SNL.Clients.Office.Excel.Functions.SPG(A248,"IQ_AVG_DILUT_SHARES_OUT","CY2023")</f>
        <v>#PEND</v>
      </c>
      <c r="D248" s="5" t="str">
        <f>_xll.SNL.Clients.Office.Excel.Functions.SPG(A248, "IQ_DILUT_EPS_NORM", "CY2023")</f>
        <v>#PEND</v>
      </c>
      <c r="E248" t="e">
        <f t="shared" si="18"/>
        <v>#VALUE!</v>
      </c>
      <c r="F248" t="e">
        <f t="shared" si="19"/>
        <v>#VALUE!</v>
      </c>
      <c r="G248" t="s">
        <v>760</v>
      </c>
      <c r="H248" s="4" t="str" cm="1">
        <f t="array" ref="H248">_xll.SNL.Clients.Office.Excel.Functions.SPG(G248, "SP_TOTAL_REV", "CY2022")</f>
        <v>#PEND</v>
      </c>
      <c r="I248" s="4" t="str">
        <f>_xll.SNL.Clients.Office.Excel.Functions.SPG(G248,"IQ_AVG_DILUT_SHARES_OUT","CY2022")</f>
        <v>#PEND</v>
      </c>
      <c r="J248" s="5" t="str">
        <f>_xll.SNL.Clients.Office.Excel.Functions.SPG(G248, "IQ_DILUT_EPS_NORM", "CY2022")</f>
        <v>#PEND</v>
      </c>
      <c r="K248" t="e">
        <f t="shared" si="20"/>
        <v>#VALUE!</v>
      </c>
      <c r="L248" t="e">
        <f t="shared" si="21"/>
        <v>#VALUE!</v>
      </c>
      <c r="M248" t="s">
        <v>769</v>
      </c>
      <c r="N248" s="4" t="str" cm="1">
        <f t="array" ref="N248">_xll.SNL.Clients.Office.Excel.Functions.SPG(M248, "SP_TOTAL_REV", "CY2022")</f>
        <v>#PEND</v>
      </c>
      <c r="O248" s="4" t="str">
        <f>_xll.SNL.Clients.Office.Excel.Functions.SPG(M248,"IQ_AVG_DILUT_SHARES_OUT","CY2022")</f>
        <v>#PEND</v>
      </c>
      <c r="P248" s="5" t="str">
        <f>_xll.SNL.Clients.Office.Excel.Functions.SPG(M248, "IQ_DILUT_EPS_NORM", "CY2022")</f>
        <v>#PEND</v>
      </c>
      <c r="Q248" t="e">
        <f t="shared" si="22"/>
        <v>#VALUE!</v>
      </c>
      <c r="R248" t="e">
        <f t="shared" si="23"/>
        <v>#VALUE!</v>
      </c>
    </row>
    <row r="249" spans="1:18">
      <c r="A249" t="s">
        <v>761</v>
      </c>
      <c r="B249" s="4" t="str" cm="1">
        <f t="array" ref="B249">_xll.SNL.Clients.Office.Excel.Functions.SPG(A249, "SP_TOTAL_REV", "CY2023")</f>
        <v>#PEND</v>
      </c>
      <c r="C249" s="4" t="str">
        <f>_xll.SNL.Clients.Office.Excel.Functions.SPG(A249,"IQ_AVG_DILUT_SHARES_OUT","CY2023")</f>
        <v>#PEND</v>
      </c>
      <c r="D249" s="5" t="str">
        <f>_xll.SNL.Clients.Office.Excel.Functions.SPG(A249, "IQ_DILUT_EPS_NORM", "CY2023")</f>
        <v>#PEND</v>
      </c>
      <c r="E249" t="e">
        <f t="shared" si="18"/>
        <v>#VALUE!</v>
      </c>
      <c r="F249" t="e">
        <f t="shared" si="19"/>
        <v>#VALUE!</v>
      </c>
      <c r="G249" t="s">
        <v>761</v>
      </c>
      <c r="H249" s="4" t="str" cm="1">
        <f t="array" ref="H249">_xll.SNL.Clients.Office.Excel.Functions.SPG(G249, "SP_TOTAL_REV", "CY2022")</f>
        <v>#PEND</v>
      </c>
      <c r="I249" s="4" t="str">
        <f>_xll.SNL.Clients.Office.Excel.Functions.SPG(G249,"IQ_AVG_DILUT_SHARES_OUT","CY2022")</f>
        <v>#PEND</v>
      </c>
      <c r="J249" s="5" t="str">
        <f>_xll.SNL.Clients.Office.Excel.Functions.SPG(G249, "IQ_DILUT_EPS_NORM", "CY2022")</f>
        <v>#PEND</v>
      </c>
      <c r="K249" t="e">
        <f t="shared" si="20"/>
        <v>#VALUE!</v>
      </c>
      <c r="L249" t="e">
        <f t="shared" si="21"/>
        <v>#VALUE!</v>
      </c>
      <c r="M249" t="s">
        <v>770</v>
      </c>
      <c r="N249" s="4" t="str" cm="1">
        <f t="array" ref="N249">_xll.SNL.Clients.Office.Excel.Functions.SPG(M249, "SP_TOTAL_REV", "CY2022")</f>
        <v>#PEND</v>
      </c>
      <c r="O249" s="4" t="str">
        <f>_xll.SNL.Clients.Office.Excel.Functions.SPG(M249,"IQ_AVG_DILUT_SHARES_OUT","CY2022")</f>
        <v>#PEND</v>
      </c>
      <c r="P249" s="5" t="str">
        <f>_xll.SNL.Clients.Office.Excel.Functions.SPG(M249, "IQ_DILUT_EPS_NORM", "CY2022")</f>
        <v>#PEND</v>
      </c>
      <c r="Q249" t="e">
        <f t="shared" si="22"/>
        <v>#VALUE!</v>
      </c>
      <c r="R249" t="e">
        <f t="shared" si="23"/>
        <v>#VALUE!</v>
      </c>
    </row>
    <row r="250" spans="1:18">
      <c r="A250" t="s">
        <v>762</v>
      </c>
      <c r="B250" s="4" t="str" cm="1">
        <f t="array" ref="B250">_xll.SNL.Clients.Office.Excel.Functions.SPG(A250, "SP_TOTAL_REV", "CY2023")</f>
        <v>#PEND</v>
      </c>
      <c r="C250" s="4" t="str">
        <f>_xll.SNL.Clients.Office.Excel.Functions.SPG(A250,"IQ_AVG_DILUT_SHARES_OUT","CY2023")</f>
        <v>#PEND</v>
      </c>
      <c r="D250" s="5" t="str">
        <f>_xll.SNL.Clients.Office.Excel.Functions.SPG(A250, "IQ_DILUT_EPS_NORM", "CY2023")</f>
        <v>#PEND</v>
      </c>
      <c r="E250" t="e">
        <f t="shared" si="18"/>
        <v>#VALUE!</v>
      </c>
      <c r="F250" t="e">
        <f t="shared" si="19"/>
        <v>#VALUE!</v>
      </c>
      <c r="G250" t="s">
        <v>762</v>
      </c>
      <c r="H250" s="4" t="str" cm="1">
        <f t="array" ref="H250">_xll.SNL.Clients.Office.Excel.Functions.SPG(G250, "SP_TOTAL_REV", "CY2022")</f>
        <v>#PEND</v>
      </c>
      <c r="I250" s="4" t="str">
        <f>_xll.SNL.Clients.Office.Excel.Functions.SPG(G250,"IQ_AVG_DILUT_SHARES_OUT","CY2022")</f>
        <v>#PEND</v>
      </c>
      <c r="J250" s="5" t="str">
        <f>_xll.SNL.Clients.Office.Excel.Functions.SPG(G250, "IQ_DILUT_EPS_NORM", "CY2022")</f>
        <v>#PEND</v>
      </c>
      <c r="K250" t="e">
        <f t="shared" si="20"/>
        <v>#VALUE!</v>
      </c>
      <c r="L250" t="e">
        <f t="shared" si="21"/>
        <v>#VALUE!</v>
      </c>
      <c r="M250" t="s">
        <v>771</v>
      </c>
      <c r="N250" s="4" t="str" cm="1">
        <f t="array" ref="N250">_xll.SNL.Clients.Office.Excel.Functions.SPG(M250, "SP_TOTAL_REV", "CY2022")</f>
        <v>#PEND</v>
      </c>
      <c r="O250" s="4" t="str">
        <f>_xll.SNL.Clients.Office.Excel.Functions.SPG(M250,"IQ_AVG_DILUT_SHARES_OUT","CY2022")</f>
        <v>#PEND</v>
      </c>
      <c r="P250" s="5" t="str">
        <f>_xll.SNL.Clients.Office.Excel.Functions.SPG(M250, "IQ_DILUT_EPS_NORM", "CY2022")</f>
        <v>#PEND</v>
      </c>
      <c r="Q250" t="e">
        <f t="shared" si="22"/>
        <v>#VALUE!</v>
      </c>
      <c r="R250" t="e">
        <f t="shared" si="23"/>
        <v>#VALUE!</v>
      </c>
    </row>
    <row r="251" spans="1:18">
      <c r="A251" t="s">
        <v>763</v>
      </c>
      <c r="B251" s="4" t="str" cm="1">
        <f t="array" ref="B251">_xll.SNL.Clients.Office.Excel.Functions.SPG(A251, "SP_TOTAL_REV", "CY2023")</f>
        <v>#PEND</v>
      </c>
      <c r="C251" s="4" t="str">
        <f>_xll.SNL.Clients.Office.Excel.Functions.SPG(A251,"IQ_AVG_DILUT_SHARES_OUT","CY2023")</f>
        <v>#PEND</v>
      </c>
      <c r="D251" s="5" t="str">
        <f>_xll.SNL.Clients.Office.Excel.Functions.SPG(A251, "IQ_DILUT_EPS_NORM", "CY2023")</f>
        <v>#PEND</v>
      </c>
      <c r="E251" t="e">
        <f t="shared" si="18"/>
        <v>#VALUE!</v>
      </c>
      <c r="F251" t="e">
        <f t="shared" si="19"/>
        <v>#VALUE!</v>
      </c>
      <c r="G251" t="s">
        <v>763</v>
      </c>
      <c r="H251" s="4" t="str" cm="1">
        <f t="array" ref="H251">_xll.SNL.Clients.Office.Excel.Functions.SPG(G251, "SP_TOTAL_REV", "CY2022")</f>
        <v>#PEND</v>
      </c>
      <c r="I251" s="4" t="str">
        <f>_xll.SNL.Clients.Office.Excel.Functions.SPG(G251,"IQ_AVG_DILUT_SHARES_OUT","CY2022")</f>
        <v>#PEND</v>
      </c>
      <c r="J251" s="5" t="str">
        <f>_xll.SNL.Clients.Office.Excel.Functions.SPG(G251, "IQ_DILUT_EPS_NORM", "CY2022")</f>
        <v>#PEND</v>
      </c>
      <c r="K251" t="e">
        <f t="shared" si="20"/>
        <v>#VALUE!</v>
      </c>
      <c r="L251" t="e">
        <f t="shared" si="21"/>
        <v>#VALUE!</v>
      </c>
      <c r="M251" t="s">
        <v>772</v>
      </c>
      <c r="N251" s="4" t="str" cm="1">
        <f t="array" ref="N251">_xll.SNL.Clients.Office.Excel.Functions.SPG(M251, "SP_TOTAL_REV", "CY2022")</f>
        <v>#PEND</v>
      </c>
      <c r="O251" s="4" t="str">
        <f>_xll.SNL.Clients.Office.Excel.Functions.SPG(M251,"IQ_AVG_DILUT_SHARES_OUT","CY2022")</f>
        <v>#PEND</v>
      </c>
      <c r="P251" s="5" t="str">
        <f>_xll.SNL.Clients.Office.Excel.Functions.SPG(M251, "IQ_DILUT_EPS_NORM", "CY2022")</f>
        <v>#PEND</v>
      </c>
      <c r="Q251" t="e">
        <f t="shared" si="22"/>
        <v>#VALUE!</v>
      </c>
      <c r="R251" t="e">
        <f t="shared" si="23"/>
        <v>#VALUE!</v>
      </c>
    </row>
    <row r="252" spans="1:18">
      <c r="A252" t="s">
        <v>764</v>
      </c>
      <c r="B252" s="4" t="str" cm="1">
        <f t="array" ref="B252">_xll.SNL.Clients.Office.Excel.Functions.SPG(A252, "SP_TOTAL_REV", "CY2023")</f>
        <v>#PEND</v>
      </c>
      <c r="C252" s="4" t="str">
        <f>_xll.SNL.Clients.Office.Excel.Functions.SPG(A252,"IQ_AVG_DILUT_SHARES_OUT","CY2023")</f>
        <v>#PEND</v>
      </c>
      <c r="D252" s="5" t="str">
        <f>_xll.SNL.Clients.Office.Excel.Functions.SPG(A252, "IQ_DILUT_EPS_NORM", "CY2023")</f>
        <v>#PEND</v>
      </c>
      <c r="E252" t="e">
        <f t="shared" si="18"/>
        <v>#VALUE!</v>
      </c>
      <c r="F252" t="e">
        <f t="shared" si="19"/>
        <v>#VALUE!</v>
      </c>
      <c r="G252" t="s">
        <v>764</v>
      </c>
      <c r="H252" s="4" t="str" cm="1">
        <f t="array" ref="H252">_xll.SNL.Clients.Office.Excel.Functions.SPG(G252, "SP_TOTAL_REV", "CY2022")</f>
        <v>#PEND</v>
      </c>
      <c r="I252" s="4" t="str">
        <f>_xll.SNL.Clients.Office.Excel.Functions.SPG(G252,"IQ_AVG_DILUT_SHARES_OUT","CY2022")</f>
        <v>#PEND</v>
      </c>
      <c r="J252" s="5" t="str">
        <f>_xll.SNL.Clients.Office.Excel.Functions.SPG(G252, "IQ_DILUT_EPS_NORM", "CY2022")</f>
        <v>#PEND</v>
      </c>
      <c r="K252" t="e">
        <f t="shared" si="20"/>
        <v>#VALUE!</v>
      </c>
      <c r="L252" t="e">
        <f t="shared" si="21"/>
        <v>#VALUE!</v>
      </c>
      <c r="M252" t="s">
        <v>773</v>
      </c>
      <c r="N252" s="4" t="str" cm="1">
        <f t="array" ref="N252">_xll.SNL.Clients.Office.Excel.Functions.SPG(M252, "SP_TOTAL_REV", "CY2022")</f>
        <v>#PEND</v>
      </c>
      <c r="O252" s="4" t="str">
        <f>_xll.SNL.Clients.Office.Excel.Functions.SPG(M252,"IQ_AVG_DILUT_SHARES_OUT","CY2022")</f>
        <v>#PEND</v>
      </c>
      <c r="P252" s="5" t="str">
        <f>_xll.SNL.Clients.Office.Excel.Functions.SPG(M252, "IQ_DILUT_EPS_NORM", "CY2022")</f>
        <v>#PEND</v>
      </c>
      <c r="Q252" t="e">
        <f t="shared" si="22"/>
        <v>#VALUE!</v>
      </c>
      <c r="R252" t="e">
        <f t="shared" si="23"/>
        <v>#VALUE!</v>
      </c>
    </row>
    <row r="253" spans="1:18">
      <c r="A253" t="s">
        <v>765</v>
      </c>
      <c r="B253" s="4" t="str" cm="1">
        <f t="array" ref="B253">_xll.SNL.Clients.Office.Excel.Functions.SPG(A253, "SP_TOTAL_REV", "CY2023")</f>
        <v>#PEND</v>
      </c>
      <c r="C253" s="4" t="str">
        <f>_xll.SNL.Clients.Office.Excel.Functions.SPG(A253,"IQ_AVG_DILUT_SHARES_OUT","CY2023")</f>
        <v>#PEND</v>
      </c>
      <c r="D253" s="5" t="str">
        <f>_xll.SNL.Clients.Office.Excel.Functions.SPG(A253, "IQ_DILUT_EPS_NORM", "CY2023")</f>
        <v>#PEND</v>
      </c>
      <c r="E253" t="e">
        <f t="shared" si="18"/>
        <v>#VALUE!</v>
      </c>
      <c r="F253" t="e">
        <f t="shared" si="19"/>
        <v>#VALUE!</v>
      </c>
      <c r="G253" t="s">
        <v>765</v>
      </c>
      <c r="H253" s="4" t="str" cm="1">
        <f t="array" ref="H253">_xll.SNL.Clients.Office.Excel.Functions.SPG(G253, "SP_TOTAL_REV", "CY2022")</f>
        <v>#PEND</v>
      </c>
      <c r="I253" s="4" t="str">
        <f>_xll.SNL.Clients.Office.Excel.Functions.SPG(G253,"IQ_AVG_DILUT_SHARES_OUT","CY2022")</f>
        <v>#PEND</v>
      </c>
      <c r="J253" s="5" t="str">
        <f>_xll.SNL.Clients.Office.Excel.Functions.SPG(G253, "IQ_DILUT_EPS_NORM", "CY2022")</f>
        <v>#PEND</v>
      </c>
      <c r="K253" t="e">
        <f t="shared" si="20"/>
        <v>#VALUE!</v>
      </c>
      <c r="L253" t="e">
        <f t="shared" si="21"/>
        <v>#VALUE!</v>
      </c>
      <c r="M253" t="s">
        <v>774</v>
      </c>
      <c r="N253" s="4" t="str" cm="1">
        <f t="array" ref="N253">_xll.SNL.Clients.Office.Excel.Functions.SPG(M253, "SP_TOTAL_REV", "CY2022")</f>
        <v>#PEND</v>
      </c>
      <c r="O253" s="4" t="str">
        <f>_xll.SNL.Clients.Office.Excel.Functions.SPG(M253,"IQ_AVG_DILUT_SHARES_OUT","CY2022")</f>
        <v>#PEND</v>
      </c>
      <c r="P253" s="5" t="str">
        <f>_xll.SNL.Clients.Office.Excel.Functions.SPG(M253, "IQ_DILUT_EPS_NORM", "CY2022")</f>
        <v>#PEND</v>
      </c>
      <c r="Q253" t="e">
        <f t="shared" si="22"/>
        <v>#VALUE!</v>
      </c>
      <c r="R253" t="e">
        <f t="shared" si="23"/>
        <v>#VALUE!</v>
      </c>
    </row>
    <row r="254" spans="1:18">
      <c r="A254" t="s">
        <v>766</v>
      </c>
      <c r="B254" s="4" t="str" cm="1">
        <f t="array" ref="B254">_xll.SNL.Clients.Office.Excel.Functions.SPG(A254, "SP_TOTAL_REV", "CY2023")</f>
        <v>#PEND</v>
      </c>
      <c r="C254" s="4" t="str">
        <f>_xll.SNL.Clients.Office.Excel.Functions.SPG(A254,"IQ_AVG_DILUT_SHARES_OUT","CY2023")</f>
        <v>#PEND</v>
      </c>
      <c r="D254" s="5" t="str">
        <f>_xll.SNL.Clients.Office.Excel.Functions.SPG(A254, "IQ_DILUT_EPS_NORM", "CY2023")</f>
        <v>#PEND</v>
      </c>
      <c r="E254" t="e">
        <f t="shared" si="18"/>
        <v>#VALUE!</v>
      </c>
      <c r="F254" t="e">
        <f t="shared" si="19"/>
        <v>#VALUE!</v>
      </c>
      <c r="G254" t="s">
        <v>766</v>
      </c>
      <c r="H254" s="4" t="str" cm="1">
        <f t="array" ref="H254">_xll.SNL.Clients.Office.Excel.Functions.SPG(G254, "SP_TOTAL_REV", "CY2022")</f>
        <v>#PEND</v>
      </c>
      <c r="I254" s="4" t="str">
        <f>_xll.SNL.Clients.Office.Excel.Functions.SPG(G254,"IQ_AVG_DILUT_SHARES_OUT","CY2022")</f>
        <v>#PEND</v>
      </c>
      <c r="J254" s="5" t="str">
        <f>_xll.SNL.Clients.Office.Excel.Functions.SPG(G254, "IQ_DILUT_EPS_NORM", "CY2022")</f>
        <v>#PEND</v>
      </c>
      <c r="K254" t="e">
        <f t="shared" si="20"/>
        <v>#VALUE!</v>
      </c>
      <c r="L254" t="e">
        <f t="shared" si="21"/>
        <v>#VALUE!</v>
      </c>
      <c r="M254" t="s">
        <v>775</v>
      </c>
      <c r="N254" s="4" t="str" cm="1">
        <f t="array" ref="N254">_xll.SNL.Clients.Office.Excel.Functions.SPG(M254, "SP_TOTAL_REV", "CY2022")</f>
        <v>#PEND</v>
      </c>
      <c r="O254" s="4" t="str">
        <f>_xll.SNL.Clients.Office.Excel.Functions.SPG(M254,"IQ_AVG_DILUT_SHARES_OUT","CY2022")</f>
        <v>#PEND</v>
      </c>
      <c r="P254" s="5" t="str">
        <f>_xll.SNL.Clients.Office.Excel.Functions.SPG(M254, "IQ_DILUT_EPS_NORM", "CY2022")</f>
        <v>#PEND</v>
      </c>
      <c r="Q254" t="e">
        <f t="shared" si="22"/>
        <v>#VALUE!</v>
      </c>
      <c r="R254" t="e">
        <f t="shared" si="23"/>
        <v>#VALUE!</v>
      </c>
    </row>
    <row r="255" spans="1:18">
      <c r="A255" t="s">
        <v>767</v>
      </c>
      <c r="B255" s="4" t="str" cm="1">
        <f t="array" ref="B255">_xll.SNL.Clients.Office.Excel.Functions.SPG(A255, "SP_TOTAL_REV", "CY2023")</f>
        <v>#PEND</v>
      </c>
      <c r="C255" s="4" t="str">
        <f>_xll.SNL.Clients.Office.Excel.Functions.SPG(A255,"IQ_AVG_DILUT_SHARES_OUT","CY2023")</f>
        <v>#PEND</v>
      </c>
      <c r="D255" s="5" t="str">
        <f>_xll.SNL.Clients.Office.Excel.Functions.SPG(A255, "IQ_DILUT_EPS_NORM", "CY2023")</f>
        <v>#PEND</v>
      </c>
      <c r="E255" t="e">
        <f t="shared" si="18"/>
        <v>#VALUE!</v>
      </c>
      <c r="F255" t="e">
        <f t="shared" si="19"/>
        <v>#VALUE!</v>
      </c>
      <c r="G255" t="s">
        <v>767</v>
      </c>
      <c r="H255" s="4" t="str" cm="1">
        <f t="array" ref="H255">_xll.SNL.Clients.Office.Excel.Functions.SPG(G255, "SP_TOTAL_REV", "CY2022")</f>
        <v>#PEND</v>
      </c>
      <c r="I255" s="4" t="str">
        <f>_xll.SNL.Clients.Office.Excel.Functions.SPG(G255,"IQ_AVG_DILUT_SHARES_OUT","CY2022")</f>
        <v>#PEND</v>
      </c>
      <c r="J255" s="5" t="str">
        <f>_xll.SNL.Clients.Office.Excel.Functions.SPG(G255, "IQ_DILUT_EPS_NORM", "CY2022")</f>
        <v>#PEND</v>
      </c>
      <c r="K255" t="e">
        <f t="shared" si="20"/>
        <v>#VALUE!</v>
      </c>
      <c r="L255" t="e">
        <f t="shared" si="21"/>
        <v>#VALUE!</v>
      </c>
      <c r="M255" t="s">
        <v>776</v>
      </c>
      <c r="N255" s="4" t="str" cm="1">
        <f t="array" ref="N255">_xll.SNL.Clients.Office.Excel.Functions.SPG(M255, "SP_TOTAL_REV", "CY2022")</f>
        <v>#PEND</v>
      </c>
      <c r="O255" s="4" t="str">
        <f>_xll.SNL.Clients.Office.Excel.Functions.SPG(M255,"IQ_AVG_DILUT_SHARES_OUT","CY2022")</f>
        <v>#PEND</v>
      </c>
      <c r="P255" s="5" t="str">
        <f>_xll.SNL.Clients.Office.Excel.Functions.SPG(M255, "IQ_DILUT_EPS_NORM", "CY2022")</f>
        <v>#PEND</v>
      </c>
      <c r="Q255" t="e">
        <f t="shared" si="22"/>
        <v>#VALUE!</v>
      </c>
      <c r="R255" t="e">
        <f t="shared" si="23"/>
        <v>#VALUE!</v>
      </c>
    </row>
    <row r="256" spans="1:18">
      <c r="A256" t="s">
        <v>768</v>
      </c>
      <c r="B256" s="4" t="str" cm="1">
        <f t="array" ref="B256">_xll.SNL.Clients.Office.Excel.Functions.SPG(A256, "SP_TOTAL_REV", "CY2023")</f>
        <v>#PEND</v>
      </c>
      <c r="C256" s="4" t="str">
        <f>_xll.SNL.Clients.Office.Excel.Functions.SPG(A256,"IQ_AVG_DILUT_SHARES_OUT","CY2023")</f>
        <v>#PEND</v>
      </c>
      <c r="D256" s="5" t="str">
        <f>_xll.SNL.Clients.Office.Excel.Functions.SPG(A256, "IQ_DILUT_EPS_NORM", "CY2023")</f>
        <v>#PEND</v>
      </c>
      <c r="E256" t="e">
        <f t="shared" si="18"/>
        <v>#VALUE!</v>
      </c>
      <c r="F256" t="e">
        <f t="shared" si="19"/>
        <v>#VALUE!</v>
      </c>
      <c r="G256" t="s">
        <v>768</v>
      </c>
      <c r="H256" s="4" t="str" cm="1">
        <f t="array" ref="H256">_xll.SNL.Clients.Office.Excel.Functions.SPG(G256, "SP_TOTAL_REV", "CY2022")</f>
        <v>#PEND</v>
      </c>
      <c r="I256" s="4" t="str">
        <f>_xll.SNL.Clients.Office.Excel.Functions.SPG(G256,"IQ_AVG_DILUT_SHARES_OUT","CY2022")</f>
        <v>#PEND</v>
      </c>
      <c r="J256" s="5" t="str">
        <f>_xll.SNL.Clients.Office.Excel.Functions.SPG(G256, "IQ_DILUT_EPS_NORM", "CY2022")</f>
        <v>#PEND</v>
      </c>
      <c r="K256" t="e">
        <f t="shared" si="20"/>
        <v>#VALUE!</v>
      </c>
      <c r="L256" t="e">
        <f t="shared" si="21"/>
        <v>#VALUE!</v>
      </c>
      <c r="M256" t="s">
        <v>777</v>
      </c>
      <c r="N256" s="4" t="str" cm="1">
        <f t="array" ref="N256">_xll.SNL.Clients.Office.Excel.Functions.SPG(M256, "SP_TOTAL_REV", "CY2022")</f>
        <v>#PEND</v>
      </c>
      <c r="O256" s="4" t="str">
        <f>_xll.SNL.Clients.Office.Excel.Functions.SPG(M256,"IQ_AVG_DILUT_SHARES_OUT","CY2022")</f>
        <v>#PEND</v>
      </c>
      <c r="P256" s="5" t="str">
        <f>_xll.SNL.Clients.Office.Excel.Functions.SPG(M256, "IQ_DILUT_EPS_NORM", "CY2022")</f>
        <v>#PEND</v>
      </c>
      <c r="Q256" t="e">
        <f t="shared" si="22"/>
        <v>#VALUE!</v>
      </c>
      <c r="R256" t="e">
        <f t="shared" si="23"/>
        <v>#VALUE!</v>
      </c>
    </row>
    <row r="257" spans="1:18">
      <c r="A257" t="s">
        <v>769</v>
      </c>
      <c r="B257" s="4" t="str" cm="1">
        <f t="array" ref="B257">_xll.SNL.Clients.Office.Excel.Functions.SPG(A257, "SP_TOTAL_REV", "CY2023")</f>
        <v>#PEND</v>
      </c>
      <c r="C257" s="4" t="str">
        <f>_xll.SNL.Clients.Office.Excel.Functions.SPG(A257,"IQ_AVG_DILUT_SHARES_OUT","CY2023")</f>
        <v>#PEND</v>
      </c>
      <c r="D257" s="5" t="str">
        <f>_xll.SNL.Clients.Office.Excel.Functions.SPG(A257, "IQ_DILUT_EPS_NORM", "CY2023")</f>
        <v>#PEND</v>
      </c>
      <c r="E257" t="e">
        <f t="shared" si="18"/>
        <v>#VALUE!</v>
      </c>
      <c r="F257" t="e">
        <f t="shared" si="19"/>
        <v>#VALUE!</v>
      </c>
      <c r="G257" t="s">
        <v>769</v>
      </c>
      <c r="H257" s="4" t="str" cm="1">
        <f t="array" ref="H257">_xll.SNL.Clients.Office.Excel.Functions.SPG(G257, "SP_TOTAL_REV", "CY2022")</f>
        <v>#PEND</v>
      </c>
      <c r="I257" s="4" t="str">
        <f>_xll.SNL.Clients.Office.Excel.Functions.SPG(G257,"IQ_AVG_DILUT_SHARES_OUT","CY2022")</f>
        <v>#PEND</v>
      </c>
      <c r="J257" s="5" t="str">
        <f>_xll.SNL.Clients.Office.Excel.Functions.SPG(G257, "IQ_DILUT_EPS_NORM", "CY2022")</f>
        <v>#PEND</v>
      </c>
      <c r="K257" t="e">
        <f t="shared" si="20"/>
        <v>#VALUE!</v>
      </c>
      <c r="L257" t="e">
        <f t="shared" si="21"/>
        <v>#VALUE!</v>
      </c>
      <c r="M257" t="s">
        <v>778</v>
      </c>
      <c r="N257" s="4" t="str" cm="1">
        <f t="array" ref="N257">_xll.SNL.Clients.Office.Excel.Functions.SPG(M257, "SP_TOTAL_REV", "CY2022")</f>
        <v>#PEND</v>
      </c>
      <c r="O257" s="4" t="str">
        <f>_xll.SNL.Clients.Office.Excel.Functions.SPG(M257,"IQ_AVG_DILUT_SHARES_OUT","CY2022")</f>
        <v>#PEND</v>
      </c>
      <c r="P257" s="5" t="str">
        <f>_xll.SNL.Clients.Office.Excel.Functions.SPG(M257, "IQ_DILUT_EPS_NORM", "CY2022")</f>
        <v>#PEND</v>
      </c>
      <c r="Q257" t="e">
        <f t="shared" si="22"/>
        <v>#VALUE!</v>
      </c>
      <c r="R257" t="e">
        <f t="shared" si="23"/>
        <v>#VALUE!</v>
      </c>
    </row>
    <row r="258" spans="1:18">
      <c r="A258" t="s">
        <v>770</v>
      </c>
      <c r="B258" s="4" t="str" cm="1">
        <f t="array" ref="B258">_xll.SNL.Clients.Office.Excel.Functions.SPG(A258, "SP_TOTAL_REV", "CY2023")</f>
        <v>#PEND</v>
      </c>
      <c r="C258" s="4" t="str">
        <f>_xll.SNL.Clients.Office.Excel.Functions.SPG(A258,"IQ_AVG_DILUT_SHARES_OUT","CY2023")</f>
        <v>#PEND</v>
      </c>
      <c r="D258" s="5" t="str">
        <f>_xll.SNL.Clients.Office.Excel.Functions.SPG(A258, "IQ_DILUT_EPS_NORM", "CY2023")</f>
        <v>#PEND</v>
      </c>
      <c r="E258" t="e">
        <f t="shared" si="18"/>
        <v>#VALUE!</v>
      </c>
      <c r="F258" t="e">
        <f t="shared" si="19"/>
        <v>#VALUE!</v>
      </c>
      <c r="G258" t="s">
        <v>770</v>
      </c>
      <c r="H258" s="4" t="str" cm="1">
        <f t="array" ref="H258">_xll.SNL.Clients.Office.Excel.Functions.SPG(G258, "SP_TOTAL_REV", "CY2022")</f>
        <v>#PEND</v>
      </c>
      <c r="I258" s="4" t="str">
        <f>_xll.SNL.Clients.Office.Excel.Functions.SPG(G258,"IQ_AVG_DILUT_SHARES_OUT","CY2022")</f>
        <v>#PEND</v>
      </c>
      <c r="J258" s="5" t="str">
        <f>_xll.SNL.Clients.Office.Excel.Functions.SPG(G258, "IQ_DILUT_EPS_NORM", "CY2022")</f>
        <v>#PEND</v>
      </c>
      <c r="K258" t="e">
        <f t="shared" si="20"/>
        <v>#VALUE!</v>
      </c>
      <c r="L258" t="e">
        <f t="shared" si="21"/>
        <v>#VALUE!</v>
      </c>
      <c r="M258" t="s">
        <v>779</v>
      </c>
      <c r="N258" s="4" t="str" cm="1">
        <f t="array" ref="N258">_xll.SNL.Clients.Office.Excel.Functions.SPG(M258, "SP_TOTAL_REV", "CY2022")</f>
        <v>#PEND</v>
      </c>
      <c r="O258" s="4" t="str">
        <f>_xll.SNL.Clients.Office.Excel.Functions.SPG(M258,"IQ_AVG_DILUT_SHARES_OUT","CY2022")</f>
        <v>#PEND</v>
      </c>
      <c r="P258" s="5" t="str">
        <f>_xll.SNL.Clients.Office.Excel.Functions.SPG(M258, "IQ_DILUT_EPS_NORM", "CY2022")</f>
        <v>#PEND</v>
      </c>
      <c r="Q258" t="e">
        <f t="shared" si="22"/>
        <v>#VALUE!</v>
      </c>
      <c r="R258" t="e">
        <f t="shared" si="23"/>
        <v>#VALUE!</v>
      </c>
    </row>
    <row r="259" spans="1:18">
      <c r="A259" t="s">
        <v>771</v>
      </c>
      <c r="B259" s="4" t="str" cm="1">
        <f t="array" ref="B259">_xll.SNL.Clients.Office.Excel.Functions.SPG(A259, "SP_TOTAL_REV", "CY2023")</f>
        <v>#PEND</v>
      </c>
      <c r="C259" s="4" t="str">
        <f>_xll.SNL.Clients.Office.Excel.Functions.SPG(A259,"IQ_AVG_DILUT_SHARES_OUT","CY2023")</f>
        <v>#PEND</v>
      </c>
      <c r="D259" s="5" t="str">
        <f>_xll.SNL.Clients.Office.Excel.Functions.SPG(A259, "IQ_DILUT_EPS_NORM", "CY2023")</f>
        <v>#PEND</v>
      </c>
      <c r="E259" t="e">
        <f t="shared" si="18"/>
        <v>#VALUE!</v>
      </c>
      <c r="F259" t="e">
        <f t="shared" si="19"/>
        <v>#VALUE!</v>
      </c>
      <c r="G259" t="s">
        <v>771</v>
      </c>
      <c r="H259" s="4" t="str" cm="1">
        <f t="array" ref="H259">_xll.SNL.Clients.Office.Excel.Functions.SPG(G259, "SP_TOTAL_REV", "CY2022")</f>
        <v>#PEND</v>
      </c>
      <c r="I259" s="4" t="str">
        <f>_xll.SNL.Clients.Office.Excel.Functions.SPG(G259,"IQ_AVG_DILUT_SHARES_OUT","CY2022")</f>
        <v>#PEND</v>
      </c>
      <c r="J259" s="5" t="str">
        <f>_xll.SNL.Clients.Office.Excel.Functions.SPG(G259, "IQ_DILUT_EPS_NORM", "CY2022")</f>
        <v>#PEND</v>
      </c>
      <c r="K259" t="e">
        <f t="shared" si="20"/>
        <v>#VALUE!</v>
      </c>
      <c r="L259" t="e">
        <f t="shared" si="21"/>
        <v>#VALUE!</v>
      </c>
      <c r="M259" t="s">
        <v>780</v>
      </c>
      <c r="N259" s="4" t="str" cm="1">
        <f t="array" ref="N259">_xll.SNL.Clients.Office.Excel.Functions.SPG(M259, "SP_TOTAL_REV", "CY2022")</f>
        <v>#PEND</v>
      </c>
      <c r="O259" s="4" t="str">
        <f>_xll.SNL.Clients.Office.Excel.Functions.SPG(M259,"IQ_AVG_DILUT_SHARES_OUT","CY2022")</f>
        <v>#PEND</v>
      </c>
      <c r="P259" s="5" t="str">
        <f>_xll.SNL.Clients.Office.Excel.Functions.SPG(M259, "IQ_DILUT_EPS_NORM", "CY2022")</f>
        <v>#PEND</v>
      </c>
      <c r="Q259" t="e">
        <f t="shared" si="22"/>
        <v>#VALUE!</v>
      </c>
      <c r="R259" t="e">
        <f t="shared" si="23"/>
        <v>#VALUE!</v>
      </c>
    </row>
    <row r="260" spans="1:18">
      <c r="A260" t="s">
        <v>772</v>
      </c>
      <c r="B260" s="4" t="str" cm="1">
        <f t="array" ref="B260">_xll.SNL.Clients.Office.Excel.Functions.SPG(A260, "SP_TOTAL_REV", "CY2023")</f>
        <v>#PEND</v>
      </c>
      <c r="C260" s="4" t="str">
        <f>_xll.SNL.Clients.Office.Excel.Functions.SPG(A260,"IQ_AVG_DILUT_SHARES_OUT","CY2023")</f>
        <v>#PEND</v>
      </c>
      <c r="D260" s="5" t="str">
        <f>_xll.SNL.Clients.Office.Excel.Functions.SPG(A260, "IQ_DILUT_EPS_NORM", "CY2023")</f>
        <v>#PEND</v>
      </c>
      <c r="E260" t="e">
        <f t="shared" si="18"/>
        <v>#VALUE!</v>
      </c>
      <c r="F260" t="e">
        <f t="shared" si="19"/>
        <v>#VALUE!</v>
      </c>
      <c r="G260" t="s">
        <v>772</v>
      </c>
      <c r="H260" s="4" t="str" cm="1">
        <f t="array" ref="H260">_xll.SNL.Clients.Office.Excel.Functions.SPG(G260, "SP_TOTAL_REV", "CY2022")</f>
        <v>#PEND</v>
      </c>
      <c r="I260" s="4" t="str">
        <f>_xll.SNL.Clients.Office.Excel.Functions.SPG(G260,"IQ_AVG_DILUT_SHARES_OUT","CY2022")</f>
        <v>#PEND</v>
      </c>
      <c r="J260" s="5" t="str">
        <f>_xll.SNL.Clients.Office.Excel.Functions.SPG(G260, "IQ_DILUT_EPS_NORM", "CY2022")</f>
        <v>#PEND</v>
      </c>
      <c r="K260" t="e">
        <f t="shared" si="20"/>
        <v>#VALUE!</v>
      </c>
      <c r="L260" t="e">
        <f t="shared" si="21"/>
        <v>#VALUE!</v>
      </c>
      <c r="M260" t="s">
        <v>781</v>
      </c>
      <c r="N260" s="4" t="str" cm="1">
        <f t="array" ref="N260">_xll.SNL.Clients.Office.Excel.Functions.SPG(M260, "SP_TOTAL_REV", "CY2022")</f>
        <v>#PEND</v>
      </c>
      <c r="O260" s="4" t="str">
        <f>_xll.SNL.Clients.Office.Excel.Functions.SPG(M260,"IQ_AVG_DILUT_SHARES_OUT","CY2022")</f>
        <v>#PEND</v>
      </c>
      <c r="P260" s="5" t="str">
        <f>_xll.SNL.Clients.Office.Excel.Functions.SPG(M260, "IQ_DILUT_EPS_NORM", "CY2022")</f>
        <v>#PEND</v>
      </c>
      <c r="Q260" t="e">
        <f t="shared" si="22"/>
        <v>#VALUE!</v>
      </c>
      <c r="R260" t="e">
        <f t="shared" si="23"/>
        <v>#VALUE!</v>
      </c>
    </row>
    <row r="261" spans="1:18">
      <c r="A261" t="s">
        <v>773</v>
      </c>
      <c r="B261" s="4" t="str" cm="1">
        <f t="array" ref="B261">_xll.SNL.Clients.Office.Excel.Functions.SPG(A261, "SP_TOTAL_REV", "CY2023")</f>
        <v>#PEND</v>
      </c>
      <c r="C261" s="4" t="str">
        <f>_xll.SNL.Clients.Office.Excel.Functions.SPG(A261,"IQ_AVG_DILUT_SHARES_OUT","CY2023")</f>
        <v>#PEND</v>
      </c>
      <c r="D261" s="5" t="str">
        <f>_xll.SNL.Clients.Office.Excel.Functions.SPG(A261, "IQ_DILUT_EPS_NORM", "CY2023")</f>
        <v>#PEND</v>
      </c>
      <c r="E261" t="e">
        <f t="shared" ref="E261:E324" si="24">C261*D261/1000</f>
        <v>#VALUE!</v>
      </c>
      <c r="F261" t="e">
        <f t="shared" ref="F261:F324" si="25">E261/B261</f>
        <v>#VALUE!</v>
      </c>
      <c r="G261" t="s">
        <v>773</v>
      </c>
      <c r="H261" s="4" t="str" cm="1">
        <f t="array" ref="H261">_xll.SNL.Clients.Office.Excel.Functions.SPG(G261, "SP_TOTAL_REV", "CY2022")</f>
        <v>#PEND</v>
      </c>
      <c r="I261" s="4" t="str">
        <f>_xll.SNL.Clients.Office.Excel.Functions.SPG(G261,"IQ_AVG_DILUT_SHARES_OUT","CY2022")</f>
        <v>#PEND</v>
      </c>
      <c r="J261" s="5" t="str">
        <f>_xll.SNL.Clients.Office.Excel.Functions.SPG(G261, "IQ_DILUT_EPS_NORM", "CY2022")</f>
        <v>#PEND</v>
      </c>
      <c r="K261" t="e">
        <f t="shared" ref="K261:K324" si="26">I261*J261/1000</f>
        <v>#VALUE!</v>
      </c>
      <c r="L261" t="e">
        <f t="shared" ref="L261:L324" si="27">K261/H261</f>
        <v>#VALUE!</v>
      </c>
      <c r="M261" t="s">
        <v>782</v>
      </c>
      <c r="N261" s="4" t="str" cm="1">
        <f t="array" ref="N261">_xll.SNL.Clients.Office.Excel.Functions.SPG(M261, "SP_TOTAL_REV", "CY2022")</f>
        <v>#PEND</v>
      </c>
      <c r="O261" s="4" t="str">
        <f>_xll.SNL.Clients.Office.Excel.Functions.SPG(M261,"IQ_AVG_DILUT_SHARES_OUT","CY2022")</f>
        <v>#PEND</v>
      </c>
      <c r="P261" s="5" t="str">
        <f>_xll.SNL.Clients.Office.Excel.Functions.SPG(M261, "IQ_DILUT_EPS_NORM", "CY2022")</f>
        <v>#PEND</v>
      </c>
      <c r="Q261" t="e">
        <f t="shared" ref="Q261:Q324" si="28">O261*P261/1000</f>
        <v>#VALUE!</v>
      </c>
      <c r="R261" t="e">
        <f t="shared" ref="R261:R324" si="29">Q261/N261</f>
        <v>#VALUE!</v>
      </c>
    </row>
    <row r="262" spans="1:18">
      <c r="A262" t="s">
        <v>774</v>
      </c>
      <c r="B262" s="4" t="str" cm="1">
        <f t="array" ref="B262">_xll.SNL.Clients.Office.Excel.Functions.SPG(A262, "SP_TOTAL_REV", "CY2023")</f>
        <v>#PEND</v>
      </c>
      <c r="C262" s="4" t="str">
        <f>_xll.SNL.Clients.Office.Excel.Functions.SPG(A262,"IQ_AVG_DILUT_SHARES_OUT","CY2023")</f>
        <v>#PEND</v>
      </c>
      <c r="D262" s="5" t="str">
        <f>_xll.SNL.Clients.Office.Excel.Functions.SPG(A262, "IQ_DILUT_EPS_NORM", "CY2023")</f>
        <v>#PEND</v>
      </c>
      <c r="E262" t="e">
        <f t="shared" si="24"/>
        <v>#VALUE!</v>
      </c>
      <c r="F262" t="e">
        <f t="shared" si="25"/>
        <v>#VALUE!</v>
      </c>
      <c r="G262" t="s">
        <v>774</v>
      </c>
      <c r="H262" s="4" t="str" cm="1">
        <f t="array" ref="H262">_xll.SNL.Clients.Office.Excel.Functions.SPG(G262, "SP_TOTAL_REV", "CY2022")</f>
        <v>#PEND</v>
      </c>
      <c r="I262" s="4" t="str">
        <f>_xll.SNL.Clients.Office.Excel.Functions.SPG(G262,"IQ_AVG_DILUT_SHARES_OUT","CY2022")</f>
        <v>#PEND</v>
      </c>
      <c r="J262" s="5" t="str">
        <f>_xll.SNL.Clients.Office.Excel.Functions.SPG(G262, "IQ_DILUT_EPS_NORM", "CY2022")</f>
        <v>#PEND</v>
      </c>
      <c r="K262" t="e">
        <f t="shared" si="26"/>
        <v>#VALUE!</v>
      </c>
      <c r="L262" t="e">
        <f t="shared" si="27"/>
        <v>#VALUE!</v>
      </c>
      <c r="M262" t="s">
        <v>783</v>
      </c>
      <c r="N262" s="4" t="str" cm="1">
        <f t="array" ref="N262">_xll.SNL.Clients.Office.Excel.Functions.SPG(M262, "SP_TOTAL_REV", "CY2022")</f>
        <v>#PEND</v>
      </c>
      <c r="O262" s="4" t="str">
        <f>_xll.SNL.Clients.Office.Excel.Functions.SPG(M262,"IQ_AVG_DILUT_SHARES_OUT","CY2022")</f>
        <v>#PEND</v>
      </c>
      <c r="P262" s="5" t="str">
        <f>_xll.SNL.Clients.Office.Excel.Functions.SPG(M262, "IQ_DILUT_EPS_NORM", "CY2022")</f>
        <v>#PEND</v>
      </c>
      <c r="Q262" t="e">
        <f t="shared" si="28"/>
        <v>#VALUE!</v>
      </c>
      <c r="R262" t="e">
        <f t="shared" si="29"/>
        <v>#VALUE!</v>
      </c>
    </row>
    <row r="263" spans="1:18">
      <c r="A263" t="s">
        <v>775</v>
      </c>
      <c r="B263" s="4" t="str" cm="1">
        <f t="array" ref="B263">_xll.SNL.Clients.Office.Excel.Functions.SPG(A263, "SP_TOTAL_REV", "CY2023")</f>
        <v>#PEND</v>
      </c>
      <c r="C263" s="4" t="str">
        <f>_xll.SNL.Clients.Office.Excel.Functions.SPG(A263,"IQ_AVG_DILUT_SHARES_OUT","CY2023")</f>
        <v>#PEND</v>
      </c>
      <c r="D263" s="5" t="str">
        <f>_xll.SNL.Clients.Office.Excel.Functions.SPG(A263, "IQ_DILUT_EPS_NORM", "CY2023")</f>
        <v>#PEND</v>
      </c>
      <c r="E263" t="e">
        <f t="shared" si="24"/>
        <v>#VALUE!</v>
      </c>
      <c r="F263" t="e">
        <f t="shared" si="25"/>
        <v>#VALUE!</v>
      </c>
      <c r="G263" t="s">
        <v>775</v>
      </c>
      <c r="H263" s="4" t="str" cm="1">
        <f t="array" ref="H263">_xll.SNL.Clients.Office.Excel.Functions.SPG(G263, "SP_TOTAL_REV", "CY2022")</f>
        <v>#PEND</v>
      </c>
      <c r="I263" s="4" t="str">
        <f>_xll.SNL.Clients.Office.Excel.Functions.SPG(G263,"IQ_AVG_DILUT_SHARES_OUT","CY2022")</f>
        <v>#PEND</v>
      </c>
      <c r="J263" s="5" t="str">
        <f>_xll.SNL.Clients.Office.Excel.Functions.SPG(G263, "IQ_DILUT_EPS_NORM", "CY2022")</f>
        <v>#PEND</v>
      </c>
      <c r="K263" t="e">
        <f t="shared" si="26"/>
        <v>#VALUE!</v>
      </c>
      <c r="L263" t="e">
        <f t="shared" si="27"/>
        <v>#VALUE!</v>
      </c>
      <c r="M263" t="s">
        <v>784</v>
      </c>
      <c r="N263" s="4" t="str" cm="1">
        <f t="array" ref="N263">_xll.SNL.Clients.Office.Excel.Functions.SPG(M263, "SP_TOTAL_REV", "CY2022")</f>
        <v>#PEND</v>
      </c>
      <c r="O263" s="4" t="str">
        <f>_xll.SNL.Clients.Office.Excel.Functions.SPG(M263,"IQ_AVG_DILUT_SHARES_OUT","CY2022")</f>
        <v>#PEND</v>
      </c>
      <c r="P263" s="5" t="str">
        <f>_xll.SNL.Clients.Office.Excel.Functions.SPG(M263, "IQ_DILUT_EPS_NORM", "CY2022")</f>
        <v>#PEND</v>
      </c>
      <c r="Q263" t="e">
        <f t="shared" si="28"/>
        <v>#VALUE!</v>
      </c>
      <c r="R263" t="e">
        <f t="shared" si="29"/>
        <v>#VALUE!</v>
      </c>
    </row>
    <row r="264" spans="1:18">
      <c r="A264" t="s">
        <v>776</v>
      </c>
      <c r="B264" s="4" t="str" cm="1">
        <f t="array" ref="B264">_xll.SNL.Clients.Office.Excel.Functions.SPG(A264, "SP_TOTAL_REV", "CY2023")</f>
        <v>#PEND</v>
      </c>
      <c r="C264" s="4" t="str">
        <f>_xll.SNL.Clients.Office.Excel.Functions.SPG(A264,"IQ_AVG_DILUT_SHARES_OUT","CY2023")</f>
        <v>#PEND</v>
      </c>
      <c r="D264" s="5" t="str">
        <f>_xll.SNL.Clients.Office.Excel.Functions.SPG(A264, "IQ_DILUT_EPS_NORM", "CY2023")</f>
        <v>#PEND</v>
      </c>
      <c r="E264" t="e">
        <f t="shared" si="24"/>
        <v>#VALUE!</v>
      </c>
      <c r="F264" t="e">
        <f t="shared" si="25"/>
        <v>#VALUE!</v>
      </c>
      <c r="G264" t="s">
        <v>776</v>
      </c>
      <c r="H264" s="4" t="str" cm="1">
        <f t="array" ref="H264">_xll.SNL.Clients.Office.Excel.Functions.SPG(G264, "SP_TOTAL_REV", "CY2022")</f>
        <v>#PEND</v>
      </c>
      <c r="I264" s="4" t="str">
        <f>_xll.SNL.Clients.Office.Excel.Functions.SPG(G264,"IQ_AVG_DILUT_SHARES_OUT","CY2022")</f>
        <v>#PEND</v>
      </c>
      <c r="J264" s="5" t="str">
        <f>_xll.SNL.Clients.Office.Excel.Functions.SPG(G264, "IQ_DILUT_EPS_NORM", "CY2022")</f>
        <v>#PEND</v>
      </c>
      <c r="K264" t="e">
        <f t="shared" si="26"/>
        <v>#VALUE!</v>
      </c>
      <c r="L264" t="e">
        <f t="shared" si="27"/>
        <v>#VALUE!</v>
      </c>
      <c r="M264" t="s">
        <v>786</v>
      </c>
      <c r="N264" s="4" t="str" cm="1">
        <f t="array" ref="N264">_xll.SNL.Clients.Office.Excel.Functions.SPG(M264, "SP_TOTAL_REV", "CY2022")</f>
        <v>#PEND</v>
      </c>
      <c r="O264" s="4" t="str">
        <f>_xll.SNL.Clients.Office.Excel.Functions.SPG(M264,"IQ_AVG_DILUT_SHARES_OUT","CY2022")</f>
        <v>#PEND</v>
      </c>
      <c r="P264" s="5" t="str">
        <f>_xll.SNL.Clients.Office.Excel.Functions.SPG(M264, "IQ_DILUT_EPS_NORM", "CY2022")</f>
        <v>#PEND</v>
      </c>
      <c r="Q264" t="e">
        <f t="shared" si="28"/>
        <v>#VALUE!</v>
      </c>
      <c r="R264" t="e">
        <f t="shared" si="29"/>
        <v>#VALUE!</v>
      </c>
    </row>
    <row r="265" spans="1:18">
      <c r="A265" t="s">
        <v>777</v>
      </c>
      <c r="B265" s="4" t="str" cm="1">
        <f t="array" ref="B265">_xll.SNL.Clients.Office.Excel.Functions.SPG(A265, "SP_TOTAL_REV", "CY2023")</f>
        <v>#PEND</v>
      </c>
      <c r="C265" s="4" t="str">
        <f>_xll.SNL.Clients.Office.Excel.Functions.SPG(A265,"IQ_AVG_DILUT_SHARES_OUT","CY2023")</f>
        <v>#PEND</v>
      </c>
      <c r="D265" s="5" t="str">
        <f>_xll.SNL.Clients.Office.Excel.Functions.SPG(A265, "IQ_DILUT_EPS_NORM", "CY2023")</f>
        <v>#PEND</v>
      </c>
      <c r="E265" t="e">
        <f t="shared" si="24"/>
        <v>#VALUE!</v>
      </c>
      <c r="F265" t="e">
        <f t="shared" si="25"/>
        <v>#VALUE!</v>
      </c>
      <c r="G265" t="s">
        <v>777</v>
      </c>
      <c r="H265" s="4" t="str" cm="1">
        <f t="array" ref="H265">_xll.SNL.Clients.Office.Excel.Functions.SPG(G265, "SP_TOTAL_REV", "CY2022")</f>
        <v>#PEND</v>
      </c>
      <c r="I265" s="4" t="str">
        <f>_xll.SNL.Clients.Office.Excel.Functions.SPG(G265,"IQ_AVG_DILUT_SHARES_OUT","CY2022")</f>
        <v>#PEND</v>
      </c>
      <c r="J265" s="5" t="str">
        <f>_xll.SNL.Clients.Office.Excel.Functions.SPG(G265, "IQ_DILUT_EPS_NORM", "CY2022")</f>
        <v>#PEND</v>
      </c>
      <c r="K265" t="e">
        <f t="shared" si="26"/>
        <v>#VALUE!</v>
      </c>
      <c r="L265" t="e">
        <f t="shared" si="27"/>
        <v>#VALUE!</v>
      </c>
      <c r="M265" t="s">
        <v>787</v>
      </c>
      <c r="N265" s="4" t="str" cm="1">
        <f t="array" ref="N265">_xll.SNL.Clients.Office.Excel.Functions.SPG(M265, "SP_TOTAL_REV", "CY2022")</f>
        <v>#PEND</v>
      </c>
      <c r="O265" s="4" t="str">
        <f>_xll.SNL.Clients.Office.Excel.Functions.SPG(M265,"IQ_AVG_DILUT_SHARES_OUT","CY2022")</f>
        <v>#PEND</v>
      </c>
      <c r="P265" s="5" t="str">
        <f>_xll.SNL.Clients.Office.Excel.Functions.SPG(M265, "IQ_DILUT_EPS_NORM", "CY2022")</f>
        <v>#PEND</v>
      </c>
      <c r="Q265" t="e">
        <f t="shared" si="28"/>
        <v>#VALUE!</v>
      </c>
      <c r="R265" t="e">
        <f t="shared" si="29"/>
        <v>#VALUE!</v>
      </c>
    </row>
    <row r="266" spans="1:18">
      <c r="A266" t="s">
        <v>778</v>
      </c>
      <c r="B266" s="4" t="str" cm="1">
        <f t="array" ref="B266">_xll.SNL.Clients.Office.Excel.Functions.SPG(A266, "SP_TOTAL_REV", "CY2023")</f>
        <v>#PEND</v>
      </c>
      <c r="C266" s="4" t="str">
        <f>_xll.SNL.Clients.Office.Excel.Functions.SPG(A266,"IQ_AVG_DILUT_SHARES_OUT","CY2023")</f>
        <v>#PEND</v>
      </c>
      <c r="D266" s="5" t="str">
        <f>_xll.SNL.Clients.Office.Excel.Functions.SPG(A266, "IQ_DILUT_EPS_NORM", "CY2023")</f>
        <v>#PEND</v>
      </c>
      <c r="E266" t="e">
        <f t="shared" si="24"/>
        <v>#VALUE!</v>
      </c>
      <c r="F266" t="e">
        <f t="shared" si="25"/>
        <v>#VALUE!</v>
      </c>
      <c r="G266" t="s">
        <v>778</v>
      </c>
      <c r="H266" s="4" t="str" cm="1">
        <f t="array" ref="H266">_xll.SNL.Clients.Office.Excel.Functions.SPG(G266, "SP_TOTAL_REV", "CY2022")</f>
        <v>#PEND</v>
      </c>
      <c r="I266" s="4" t="str">
        <f>_xll.SNL.Clients.Office.Excel.Functions.SPG(G266,"IQ_AVG_DILUT_SHARES_OUT","CY2022")</f>
        <v>#PEND</v>
      </c>
      <c r="J266" s="5" t="str">
        <f>_xll.SNL.Clients.Office.Excel.Functions.SPG(G266, "IQ_DILUT_EPS_NORM", "CY2022")</f>
        <v>#PEND</v>
      </c>
      <c r="K266" t="e">
        <f t="shared" si="26"/>
        <v>#VALUE!</v>
      </c>
      <c r="L266" t="e">
        <f t="shared" si="27"/>
        <v>#VALUE!</v>
      </c>
      <c r="M266" t="s">
        <v>788</v>
      </c>
      <c r="N266" s="4" t="str" cm="1">
        <f t="array" ref="N266">_xll.SNL.Clients.Office.Excel.Functions.SPG(M266, "SP_TOTAL_REV", "CY2022")</f>
        <v>#PEND</v>
      </c>
      <c r="O266" s="4" t="str">
        <f>_xll.SNL.Clients.Office.Excel.Functions.SPG(M266,"IQ_AVG_DILUT_SHARES_OUT","CY2022")</f>
        <v>#PEND</v>
      </c>
      <c r="P266" s="5" t="str">
        <f>_xll.SNL.Clients.Office.Excel.Functions.SPG(M266, "IQ_DILUT_EPS_NORM", "CY2022")</f>
        <v>#PEND</v>
      </c>
      <c r="Q266" t="e">
        <f t="shared" si="28"/>
        <v>#VALUE!</v>
      </c>
      <c r="R266" t="e">
        <f t="shared" si="29"/>
        <v>#VALUE!</v>
      </c>
    </row>
    <row r="267" spans="1:18">
      <c r="A267" t="s">
        <v>779</v>
      </c>
      <c r="B267" s="4" t="str" cm="1">
        <f t="array" ref="B267">_xll.SNL.Clients.Office.Excel.Functions.SPG(A267, "SP_TOTAL_REV", "CY2023")</f>
        <v>#PEND</v>
      </c>
      <c r="C267" s="4" t="str">
        <f>_xll.SNL.Clients.Office.Excel.Functions.SPG(A267,"IQ_AVG_DILUT_SHARES_OUT","CY2023")</f>
        <v>#PEND</v>
      </c>
      <c r="D267" s="5" t="str">
        <f>_xll.SNL.Clients.Office.Excel.Functions.SPG(A267, "IQ_DILUT_EPS_NORM", "CY2023")</f>
        <v>#PEND</v>
      </c>
      <c r="E267" t="e">
        <f t="shared" si="24"/>
        <v>#VALUE!</v>
      </c>
      <c r="F267" t="e">
        <f t="shared" si="25"/>
        <v>#VALUE!</v>
      </c>
      <c r="G267" t="s">
        <v>779</v>
      </c>
      <c r="H267" s="4" t="str" cm="1">
        <f t="array" ref="H267">_xll.SNL.Clients.Office.Excel.Functions.SPG(G267, "SP_TOTAL_REV", "CY2022")</f>
        <v>#PEND</v>
      </c>
      <c r="I267" s="4" t="str">
        <f>_xll.SNL.Clients.Office.Excel.Functions.SPG(G267,"IQ_AVG_DILUT_SHARES_OUT","CY2022")</f>
        <v>#PEND</v>
      </c>
      <c r="J267" s="5" t="str">
        <f>_xll.SNL.Clients.Office.Excel.Functions.SPG(G267, "IQ_DILUT_EPS_NORM", "CY2022")</f>
        <v>#PEND</v>
      </c>
      <c r="K267" t="e">
        <f t="shared" si="26"/>
        <v>#VALUE!</v>
      </c>
      <c r="L267" t="e">
        <f t="shared" si="27"/>
        <v>#VALUE!</v>
      </c>
      <c r="M267" t="s">
        <v>789</v>
      </c>
      <c r="N267" s="4" t="str" cm="1">
        <f t="array" ref="N267">_xll.SNL.Clients.Office.Excel.Functions.SPG(M267, "SP_TOTAL_REV", "CY2022")</f>
        <v>#PEND</v>
      </c>
      <c r="O267" s="4" t="str">
        <f>_xll.SNL.Clients.Office.Excel.Functions.SPG(M267,"IQ_AVG_DILUT_SHARES_OUT","CY2022")</f>
        <v>#PEND</v>
      </c>
      <c r="P267" s="5" t="str">
        <f>_xll.SNL.Clients.Office.Excel.Functions.SPG(M267, "IQ_DILUT_EPS_NORM", "CY2022")</f>
        <v>#PEND</v>
      </c>
      <c r="Q267" t="e">
        <f t="shared" si="28"/>
        <v>#VALUE!</v>
      </c>
      <c r="R267" t="e">
        <f t="shared" si="29"/>
        <v>#VALUE!</v>
      </c>
    </row>
    <row r="268" spans="1:18">
      <c r="A268" t="s">
        <v>780</v>
      </c>
      <c r="B268" s="4" t="str" cm="1">
        <f t="array" ref="B268">_xll.SNL.Clients.Office.Excel.Functions.SPG(A268, "SP_TOTAL_REV", "CY2023")</f>
        <v>#PEND</v>
      </c>
      <c r="C268" s="4" t="str">
        <f>_xll.SNL.Clients.Office.Excel.Functions.SPG(A268,"IQ_AVG_DILUT_SHARES_OUT","CY2023")</f>
        <v>#PEND</v>
      </c>
      <c r="D268" s="5" t="str">
        <f>_xll.SNL.Clients.Office.Excel.Functions.SPG(A268, "IQ_DILUT_EPS_NORM", "CY2023")</f>
        <v>#PEND</v>
      </c>
      <c r="E268" t="e">
        <f t="shared" si="24"/>
        <v>#VALUE!</v>
      </c>
      <c r="F268" t="e">
        <f t="shared" si="25"/>
        <v>#VALUE!</v>
      </c>
      <c r="G268" t="s">
        <v>780</v>
      </c>
      <c r="H268" s="4" t="str" cm="1">
        <f t="array" ref="H268">_xll.SNL.Clients.Office.Excel.Functions.SPG(G268, "SP_TOTAL_REV", "CY2022")</f>
        <v>#PEND</v>
      </c>
      <c r="I268" s="4" t="str">
        <f>_xll.SNL.Clients.Office.Excel.Functions.SPG(G268,"IQ_AVG_DILUT_SHARES_OUT","CY2022")</f>
        <v>#PEND</v>
      </c>
      <c r="J268" s="5" t="str">
        <f>_xll.SNL.Clients.Office.Excel.Functions.SPG(G268, "IQ_DILUT_EPS_NORM", "CY2022")</f>
        <v>#PEND</v>
      </c>
      <c r="K268" t="e">
        <f t="shared" si="26"/>
        <v>#VALUE!</v>
      </c>
      <c r="L268" t="e">
        <f t="shared" si="27"/>
        <v>#VALUE!</v>
      </c>
      <c r="M268" t="s">
        <v>790</v>
      </c>
      <c r="N268" s="4" t="str" cm="1">
        <f t="array" ref="N268">_xll.SNL.Clients.Office.Excel.Functions.SPG(M268, "SP_TOTAL_REV", "CY2022")</f>
        <v>#PEND</v>
      </c>
      <c r="O268" s="4" t="str">
        <f>_xll.SNL.Clients.Office.Excel.Functions.SPG(M268,"IQ_AVG_DILUT_SHARES_OUT","CY2022")</f>
        <v>#PEND</v>
      </c>
      <c r="P268" s="5" t="str">
        <f>_xll.SNL.Clients.Office.Excel.Functions.SPG(M268, "IQ_DILUT_EPS_NORM", "CY2022")</f>
        <v>#PEND</v>
      </c>
      <c r="Q268" t="e">
        <f t="shared" si="28"/>
        <v>#VALUE!</v>
      </c>
      <c r="R268" t="e">
        <f t="shared" si="29"/>
        <v>#VALUE!</v>
      </c>
    </row>
    <row r="269" spans="1:18">
      <c r="A269" t="s">
        <v>781</v>
      </c>
      <c r="B269" s="4" t="str" cm="1">
        <f t="array" ref="B269">_xll.SNL.Clients.Office.Excel.Functions.SPG(A269, "SP_TOTAL_REV", "CY2023")</f>
        <v>#PEND</v>
      </c>
      <c r="C269" s="4" t="str">
        <f>_xll.SNL.Clients.Office.Excel.Functions.SPG(A269,"IQ_AVG_DILUT_SHARES_OUT","CY2023")</f>
        <v>#PEND</v>
      </c>
      <c r="D269" s="5" t="str">
        <f>_xll.SNL.Clients.Office.Excel.Functions.SPG(A269, "IQ_DILUT_EPS_NORM", "CY2023")</f>
        <v>#PEND</v>
      </c>
      <c r="E269" t="e">
        <f t="shared" si="24"/>
        <v>#VALUE!</v>
      </c>
      <c r="F269" t="e">
        <f t="shared" si="25"/>
        <v>#VALUE!</v>
      </c>
      <c r="G269" t="s">
        <v>781</v>
      </c>
      <c r="H269" s="4" t="str" cm="1">
        <f t="array" ref="H269">_xll.SNL.Clients.Office.Excel.Functions.SPG(G269, "SP_TOTAL_REV", "CY2022")</f>
        <v>#PEND</v>
      </c>
      <c r="I269" s="4" t="str">
        <f>_xll.SNL.Clients.Office.Excel.Functions.SPG(G269,"IQ_AVG_DILUT_SHARES_OUT","CY2022")</f>
        <v>#PEND</v>
      </c>
      <c r="J269" s="5" t="str">
        <f>_xll.SNL.Clients.Office.Excel.Functions.SPG(G269, "IQ_DILUT_EPS_NORM", "CY2022")</f>
        <v>#PEND</v>
      </c>
      <c r="K269" t="e">
        <f t="shared" si="26"/>
        <v>#VALUE!</v>
      </c>
      <c r="L269" t="e">
        <f t="shared" si="27"/>
        <v>#VALUE!</v>
      </c>
      <c r="M269" t="s">
        <v>791</v>
      </c>
      <c r="N269" s="4" t="str" cm="1">
        <f t="array" ref="N269">_xll.SNL.Clients.Office.Excel.Functions.SPG(M269, "SP_TOTAL_REV", "CY2022")</f>
        <v>#PEND</v>
      </c>
      <c r="O269" s="4" t="str">
        <f>_xll.SNL.Clients.Office.Excel.Functions.SPG(M269,"IQ_AVG_DILUT_SHARES_OUT","CY2022")</f>
        <v>#PEND</v>
      </c>
      <c r="P269" s="5" t="str">
        <f>_xll.SNL.Clients.Office.Excel.Functions.SPG(M269, "IQ_DILUT_EPS_NORM", "CY2022")</f>
        <v>#PEND</v>
      </c>
      <c r="Q269" t="e">
        <f t="shared" si="28"/>
        <v>#VALUE!</v>
      </c>
      <c r="R269" t="e">
        <f t="shared" si="29"/>
        <v>#VALUE!</v>
      </c>
    </row>
    <row r="270" spans="1:18">
      <c r="A270" t="s">
        <v>782</v>
      </c>
      <c r="B270" s="4" t="str" cm="1">
        <f t="array" ref="B270">_xll.SNL.Clients.Office.Excel.Functions.SPG(A270, "SP_TOTAL_REV", "CY2023")</f>
        <v>#PEND</v>
      </c>
      <c r="C270" s="4" t="str">
        <f>_xll.SNL.Clients.Office.Excel.Functions.SPG(A270,"IQ_AVG_DILUT_SHARES_OUT","CY2023")</f>
        <v>#PEND</v>
      </c>
      <c r="D270" s="5" t="str">
        <f>_xll.SNL.Clients.Office.Excel.Functions.SPG(A270, "IQ_DILUT_EPS_NORM", "CY2023")</f>
        <v>#PEND</v>
      </c>
      <c r="E270" t="e">
        <f t="shared" si="24"/>
        <v>#VALUE!</v>
      </c>
      <c r="F270" t="e">
        <f t="shared" si="25"/>
        <v>#VALUE!</v>
      </c>
      <c r="G270" t="s">
        <v>782</v>
      </c>
      <c r="H270" s="4" t="str" cm="1">
        <f t="array" ref="H270">_xll.SNL.Clients.Office.Excel.Functions.SPG(G270, "SP_TOTAL_REV", "CY2022")</f>
        <v>#PEND</v>
      </c>
      <c r="I270" s="4" t="str">
        <f>_xll.SNL.Clients.Office.Excel.Functions.SPG(G270,"IQ_AVG_DILUT_SHARES_OUT","CY2022")</f>
        <v>#PEND</v>
      </c>
      <c r="J270" s="5" t="str">
        <f>_xll.SNL.Clients.Office.Excel.Functions.SPG(G270, "IQ_DILUT_EPS_NORM", "CY2022")</f>
        <v>#PEND</v>
      </c>
      <c r="K270" t="e">
        <f t="shared" si="26"/>
        <v>#VALUE!</v>
      </c>
      <c r="L270" t="e">
        <f t="shared" si="27"/>
        <v>#VALUE!</v>
      </c>
      <c r="M270" t="s">
        <v>792</v>
      </c>
      <c r="N270" s="4" t="str" cm="1">
        <f t="array" ref="N270">_xll.SNL.Clients.Office.Excel.Functions.SPG(M270, "SP_TOTAL_REV", "CY2022")</f>
        <v>#PEND</v>
      </c>
      <c r="O270" s="4" t="str">
        <f>_xll.SNL.Clients.Office.Excel.Functions.SPG(M270,"IQ_AVG_DILUT_SHARES_OUT","CY2022")</f>
        <v>#PEND</v>
      </c>
      <c r="P270" s="5" t="str">
        <f>_xll.SNL.Clients.Office.Excel.Functions.SPG(M270, "IQ_DILUT_EPS_NORM", "CY2022")</f>
        <v>#PEND</v>
      </c>
      <c r="Q270" t="e">
        <f t="shared" si="28"/>
        <v>#VALUE!</v>
      </c>
      <c r="R270" t="e">
        <f t="shared" si="29"/>
        <v>#VALUE!</v>
      </c>
    </row>
    <row r="271" spans="1:18">
      <c r="A271" t="s">
        <v>783</v>
      </c>
      <c r="B271" s="4" t="str" cm="1">
        <f t="array" ref="B271">_xll.SNL.Clients.Office.Excel.Functions.SPG(A271, "SP_TOTAL_REV", "CY2023")</f>
        <v>#PEND</v>
      </c>
      <c r="C271" s="4" t="str">
        <f>_xll.SNL.Clients.Office.Excel.Functions.SPG(A271,"IQ_AVG_DILUT_SHARES_OUT","CY2023")</f>
        <v>#PEND</v>
      </c>
      <c r="D271" s="5" t="str">
        <f>_xll.SNL.Clients.Office.Excel.Functions.SPG(A271, "IQ_DILUT_EPS_NORM", "CY2023")</f>
        <v>#PEND</v>
      </c>
      <c r="E271" t="e">
        <f t="shared" si="24"/>
        <v>#VALUE!</v>
      </c>
      <c r="F271" t="e">
        <f t="shared" si="25"/>
        <v>#VALUE!</v>
      </c>
      <c r="G271" t="s">
        <v>783</v>
      </c>
      <c r="H271" s="4" t="str" cm="1">
        <f t="array" ref="H271">_xll.SNL.Clients.Office.Excel.Functions.SPG(G271, "SP_TOTAL_REV", "CY2022")</f>
        <v>#PEND</v>
      </c>
      <c r="I271" s="4" t="str">
        <f>_xll.SNL.Clients.Office.Excel.Functions.SPG(G271,"IQ_AVG_DILUT_SHARES_OUT","CY2022")</f>
        <v>#PEND</v>
      </c>
      <c r="J271" s="5" t="str">
        <f>_xll.SNL.Clients.Office.Excel.Functions.SPG(G271, "IQ_DILUT_EPS_NORM", "CY2022")</f>
        <v>#PEND</v>
      </c>
      <c r="K271" t="e">
        <f t="shared" si="26"/>
        <v>#VALUE!</v>
      </c>
      <c r="L271" t="e">
        <f t="shared" si="27"/>
        <v>#VALUE!</v>
      </c>
      <c r="M271" t="s">
        <v>793</v>
      </c>
      <c r="N271" s="4" t="str" cm="1">
        <f t="array" ref="N271">_xll.SNL.Clients.Office.Excel.Functions.SPG(M271, "SP_TOTAL_REV", "CY2022")</f>
        <v>#PEND</v>
      </c>
      <c r="O271" s="4" t="str">
        <f>_xll.SNL.Clients.Office.Excel.Functions.SPG(M271,"IQ_AVG_DILUT_SHARES_OUT","CY2022")</f>
        <v>#PEND</v>
      </c>
      <c r="P271" s="5" t="str">
        <f>_xll.SNL.Clients.Office.Excel.Functions.SPG(M271, "IQ_DILUT_EPS_NORM", "CY2022")</f>
        <v>#PEND</v>
      </c>
      <c r="Q271" t="e">
        <f t="shared" si="28"/>
        <v>#VALUE!</v>
      </c>
      <c r="R271" t="e">
        <f t="shared" si="29"/>
        <v>#VALUE!</v>
      </c>
    </row>
    <row r="272" spans="1:18">
      <c r="A272" t="s">
        <v>784</v>
      </c>
      <c r="B272" s="4" t="str" cm="1">
        <f t="array" ref="B272">_xll.SNL.Clients.Office.Excel.Functions.SPG(A272, "SP_TOTAL_REV", "CY2023")</f>
        <v>#PEND</v>
      </c>
      <c r="C272" s="4" t="str">
        <f>_xll.SNL.Clients.Office.Excel.Functions.SPG(A272,"IQ_AVG_DILUT_SHARES_OUT","CY2023")</f>
        <v>#PEND</v>
      </c>
      <c r="D272" s="5" t="str">
        <f>_xll.SNL.Clients.Office.Excel.Functions.SPG(A272, "IQ_DILUT_EPS_NORM", "CY2023")</f>
        <v>#PEND</v>
      </c>
      <c r="E272" t="e">
        <f t="shared" si="24"/>
        <v>#VALUE!</v>
      </c>
      <c r="F272" t="e">
        <f t="shared" si="25"/>
        <v>#VALUE!</v>
      </c>
      <c r="G272" t="s">
        <v>784</v>
      </c>
      <c r="H272" s="4" t="str" cm="1">
        <f t="array" ref="H272">_xll.SNL.Clients.Office.Excel.Functions.SPG(G272, "SP_TOTAL_REV", "CY2022")</f>
        <v>#PEND</v>
      </c>
      <c r="I272" s="4" t="str">
        <f>_xll.SNL.Clients.Office.Excel.Functions.SPG(G272,"IQ_AVG_DILUT_SHARES_OUT","CY2022")</f>
        <v>#PEND</v>
      </c>
      <c r="J272" s="5" t="str">
        <f>_xll.SNL.Clients.Office.Excel.Functions.SPG(G272, "IQ_DILUT_EPS_NORM", "CY2022")</f>
        <v>#PEND</v>
      </c>
      <c r="K272" t="e">
        <f t="shared" si="26"/>
        <v>#VALUE!</v>
      </c>
      <c r="L272" t="e">
        <f t="shared" si="27"/>
        <v>#VALUE!</v>
      </c>
      <c r="M272" t="s">
        <v>794</v>
      </c>
      <c r="N272" s="4" t="str" cm="1">
        <f t="array" ref="N272">_xll.SNL.Clients.Office.Excel.Functions.SPG(M272, "SP_TOTAL_REV", "CY2022")</f>
        <v>#PEND</v>
      </c>
      <c r="O272" s="4" t="str">
        <f>_xll.SNL.Clients.Office.Excel.Functions.SPG(M272,"IQ_AVG_DILUT_SHARES_OUT","CY2022")</f>
        <v>#PEND</v>
      </c>
      <c r="P272" s="5" t="str">
        <f>_xll.SNL.Clients.Office.Excel.Functions.SPG(M272, "IQ_DILUT_EPS_NORM", "CY2022")</f>
        <v>#PEND</v>
      </c>
      <c r="Q272" t="e">
        <f t="shared" si="28"/>
        <v>#VALUE!</v>
      </c>
      <c r="R272" t="e">
        <f t="shared" si="29"/>
        <v>#VALUE!</v>
      </c>
    </row>
    <row r="273" spans="1:18">
      <c r="A273" t="s">
        <v>785</v>
      </c>
      <c r="B273" s="4" t="str" cm="1">
        <f t="array" ref="B273">_xll.SNL.Clients.Office.Excel.Functions.SPG(A273, "SP_TOTAL_REV", "CY2023")</f>
        <v>#PEND</v>
      </c>
      <c r="C273" s="4" t="str">
        <f>_xll.SNL.Clients.Office.Excel.Functions.SPG(A273,"IQ_AVG_DILUT_SHARES_OUT","CY2023")</f>
        <v>#PEND</v>
      </c>
      <c r="D273" s="5" t="str">
        <f>_xll.SNL.Clients.Office.Excel.Functions.SPG(A273, "IQ_DILUT_EPS_NORM", "CY2023")</f>
        <v>#PEND</v>
      </c>
      <c r="E273" t="e">
        <f t="shared" si="24"/>
        <v>#VALUE!</v>
      </c>
      <c r="F273" t="e">
        <f t="shared" si="25"/>
        <v>#VALUE!</v>
      </c>
      <c r="G273" t="s">
        <v>785</v>
      </c>
      <c r="H273" s="4" t="str" cm="1">
        <f t="array" ref="H273">_xll.SNL.Clients.Office.Excel.Functions.SPG(G273, "SP_TOTAL_REV", "CY2022")</f>
        <v>#PEND</v>
      </c>
      <c r="I273" s="4" t="str">
        <f>_xll.SNL.Clients.Office.Excel.Functions.SPG(G273,"IQ_AVG_DILUT_SHARES_OUT","CY2022")</f>
        <v>#PEND</v>
      </c>
      <c r="J273" s="5" t="str">
        <f>_xll.SNL.Clients.Office.Excel.Functions.SPG(G273, "IQ_DILUT_EPS_NORM", "CY2022")</f>
        <v>#PEND</v>
      </c>
      <c r="K273" t="e">
        <f t="shared" si="26"/>
        <v>#VALUE!</v>
      </c>
      <c r="L273" t="e">
        <f t="shared" si="27"/>
        <v>#VALUE!</v>
      </c>
      <c r="M273" t="s">
        <v>795</v>
      </c>
      <c r="N273" s="4" t="str" cm="1">
        <f t="array" ref="N273">_xll.SNL.Clients.Office.Excel.Functions.SPG(M273, "SP_TOTAL_REV", "CY2022")</f>
        <v>#PEND</v>
      </c>
      <c r="O273" s="4" t="str">
        <f>_xll.SNL.Clients.Office.Excel.Functions.SPG(M273,"IQ_AVG_DILUT_SHARES_OUT","CY2022")</f>
        <v>#PEND</v>
      </c>
      <c r="P273" s="5" t="str">
        <f>_xll.SNL.Clients.Office.Excel.Functions.SPG(M273, "IQ_DILUT_EPS_NORM", "CY2022")</f>
        <v>#PEND</v>
      </c>
      <c r="Q273" t="e">
        <f t="shared" si="28"/>
        <v>#VALUE!</v>
      </c>
      <c r="R273" t="e">
        <f t="shared" si="29"/>
        <v>#VALUE!</v>
      </c>
    </row>
    <row r="274" spans="1:18">
      <c r="A274" t="s">
        <v>786</v>
      </c>
      <c r="B274" s="4" t="str" cm="1">
        <f t="array" ref="B274">_xll.SNL.Clients.Office.Excel.Functions.SPG(A274, "SP_TOTAL_REV", "CY2023")</f>
        <v>#PEND</v>
      </c>
      <c r="C274" s="4" t="str">
        <f>_xll.SNL.Clients.Office.Excel.Functions.SPG(A274,"IQ_AVG_DILUT_SHARES_OUT","CY2023")</f>
        <v>#PEND</v>
      </c>
      <c r="D274" s="5" t="str">
        <f>_xll.SNL.Clients.Office.Excel.Functions.SPG(A274, "IQ_DILUT_EPS_NORM", "CY2023")</f>
        <v>#PEND</v>
      </c>
      <c r="E274" t="e">
        <f t="shared" si="24"/>
        <v>#VALUE!</v>
      </c>
      <c r="F274" t="e">
        <f t="shared" si="25"/>
        <v>#VALUE!</v>
      </c>
      <c r="G274" t="s">
        <v>786</v>
      </c>
      <c r="H274" s="4" t="str" cm="1">
        <f t="array" ref="H274">_xll.SNL.Clients.Office.Excel.Functions.SPG(G274, "SP_TOTAL_REV", "CY2022")</f>
        <v>#PEND</v>
      </c>
      <c r="I274" s="4" t="str">
        <f>_xll.SNL.Clients.Office.Excel.Functions.SPG(G274,"IQ_AVG_DILUT_SHARES_OUT","CY2022")</f>
        <v>#PEND</v>
      </c>
      <c r="J274" s="5" t="str">
        <f>_xll.SNL.Clients.Office.Excel.Functions.SPG(G274, "IQ_DILUT_EPS_NORM", "CY2022")</f>
        <v>#PEND</v>
      </c>
      <c r="K274" t="e">
        <f t="shared" si="26"/>
        <v>#VALUE!</v>
      </c>
      <c r="L274" t="e">
        <f t="shared" si="27"/>
        <v>#VALUE!</v>
      </c>
      <c r="M274" t="s">
        <v>796</v>
      </c>
      <c r="N274" s="4" t="str" cm="1">
        <f t="array" ref="N274">_xll.SNL.Clients.Office.Excel.Functions.SPG(M274, "SP_TOTAL_REV", "CY2022")</f>
        <v>#PEND</v>
      </c>
      <c r="O274" s="4" t="str">
        <f>_xll.SNL.Clients.Office.Excel.Functions.SPG(M274,"IQ_AVG_DILUT_SHARES_OUT","CY2022")</f>
        <v>#PEND</v>
      </c>
      <c r="P274" s="5" t="str">
        <f>_xll.SNL.Clients.Office.Excel.Functions.SPG(M274, "IQ_DILUT_EPS_NORM", "CY2022")</f>
        <v>#PEND</v>
      </c>
      <c r="Q274" t="e">
        <f t="shared" si="28"/>
        <v>#VALUE!</v>
      </c>
      <c r="R274" t="e">
        <f t="shared" si="29"/>
        <v>#VALUE!</v>
      </c>
    </row>
    <row r="275" spans="1:18">
      <c r="A275" t="s">
        <v>787</v>
      </c>
      <c r="B275" s="4" t="str" cm="1">
        <f t="array" ref="B275">_xll.SNL.Clients.Office.Excel.Functions.SPG(A275, "SP_TOTAL_REV", "CY2023")</f>
        <v>#PEND</v>
      </c>
      <c r="C275" s="4" t="str">
        <f>_xll.SNL.Clients.Office.Excel.Functions.SPG(A275,"IQ_AVG_DILUT_SHARES_OUT","CY2023")</f>
        <v>#PEND</v>
      </c>
      <c r="D275" s="5" t="str">
        <f>_xll.SNL.Clients.Office.Excel.Functions.SPG(A275, "IQ_DILUT_EPS_NORM", "CY2023")</f>
        <v>#PEND</v>
      </c>
      <c r="E275" t="e">
        <f t="shared" si="24"/>
        <v>#VALUE!</v>
      </c>
      <c r="F275" t="e">
        <f t="shared" si="25"/>
        <v>#VALUE!</v>
      </c>
      <c r="G275" t="s">
        <v>787</v>
      </c>
      <c r="H275" s="4" t="str" cm="1">
        <f t="array" ref="H275">_xll.SNL.Clients.Office.Excel.Functions.SPG(G275, "SP_TOTAL_REV", "CY2022")</f>
        <v>#PEND</v>
      </c>
      <c r="I275" s="4" t="str">
        <f>_xll.SNL.Clients.Office.Excel.Functions.SPG(G275,"IQ_AVG_DILUT_SHARES_OUT","CY2022")</f>
        <v>#PEND</v>
      </c>
      <c r="J275" s="5" t="str">
        <f>_xll.SNL.Clients.Office.Excel.Functions.SPG(G275, "IQ_DILUT_EPS_NORM", "CY2022")</f>
        <v>#PEND</v>
      </c>
      <c r="K275" t="e">
        <f t="shared" si="26"/>
        <v>#VALUE!</v>
      </c>
      <c r="L275" t="e">
        <f t="shared" si="27"/>
        <v>#VALUE!</v>
      </c>
      <c r="M275" t="s">
        <v>797</v>
      </c>
      <c r="N275" s="4" t="str" cm="1">
        <f t="array" ref="N275">_xll.SNL.Clients.Office.Excel.Functions.SPG(M275, "SP_TOTAL_REV", "CY2022")</f>
        <v>#PEND</v>
      </c>
      <c r="O275" s="4" t="str">
        <f>_xll.SNL.Clients.Office.Excel.Functions.SPG(M275,"IQ_AVG_DILUT_SHARES_OUT","CY2022")</f>
        <v>#PEND</v>
      </c>
      <c r="P275" s="5" t="str">
        <f>_xll.SNL.Clients.Office.Excel.Functions.SPG(M275, "IQ_DILUT_EPS_NORM", "CY2022")</f>
        <v>#PEND</v>
      </c>
      <c r="Q275" t="e">
        <f t="shared" si="28"/>
        <v>#VALUE!</v>
      </c>
      <c r="R275" t="e">
        <f t="shared" si="29"/>
        <v>#VALUE!</v>
      </c>
    </row>
    <row r="276" spans="1:18">
      <c r="A276" t="s">
        <v>788</v>
      </c>
      <c r="B276" s="4" t="str" cm="1">
        <f t="array" ref="B276">_xll.SNL.Clients.Office.Excel.Functions.SPG(A276, "SP_TOTAL_REV", "CY2023")</f>
        <v>#PEND</v>
      </c>
      <c r="C276" s="4" t="str">
        <f>_xll.SNL.Clients.Office.Excel.Functions.SPG(A276,"IQ_AVG_DILUT_SHARES_OUT","CY2023")</f>
        <v>#PEND</v>
      </c>
      <c r="D276" s="5" t="str">
        <f>_xll.SNL.Clients.Office.Excel.Functions.SPG(A276, "IQ_DILUT_EPS_NORM", "CY2023")</f>
        <v>#PEND</v>
      </c>
      <c r="E276" t="e">
        <f t="shared" si="24"/>
        <v>#VALUE!</v>
      </c>
      <c r="F276" t="e">
        <f t="shared" si="25"/>
        <v>#VALUE!</v>
      </c>
      <c r="G276" t="s">
        <v>788</v>
      </c>
      <c r="H276" s="4" t="str" cm="1">
        <f t="array" ref="H276">_xll.SNL.Clients.Office.Excel.Functions.SPG(G276, "SP_TOTAL_REV", "CY2022")</f>
        <v>#PEND</v>
      </c>
      <c r="I276" s="4" t="str">
        <f>_xll.SNL.Clients.Office.Excel.Functions.SPG(G276,"IQ_AVG_DILUT_SHARES_OUT","CY2022")</f>
        <v>#PEND</v>
      </c>
      <c r="J276" s="5" t="str">
        <f>_xll.SNL.Clients.Office.Excel.Functions.SPG(G276, "IQ_DILUT_EPS_NORM", "CY2022")</f>
        <v>#PEND</v>
      </c>
      <c r="K276" t="e">
        <f t="shared" si="26"/>
        <v>#VALUE!</v>
      </c>
      <c r="L276" t="e">
        <f t="shared" si="27"/>
        <v>#VALUE!</v>
      </c>
      <c r="M276" t="s">
        <v>798</v>
      </c>
      <c r="N276" s="4" t="str" cm="1">
        <f t="array" ref="N276">_xll.SNL.Clients.Office.Excel.Functions.SPG(M276, "SP_TOTAL_REV", "CY2022")</f>
        <v>#PEND</v>
      </c>
      <c r="O276" s="4" t="str">
        <f>_xll.SNL.Clients.Office.Excel.Functions.SPG(M276,"IQ_AVG_DILUT_SHARES_OUT","CY2022")</f>
        <v>#PEND</v>
      </c>
      <c r="P276" s="5" t="str">
        <f>_xll.SNL.Clients.Office.Excel.Functions.SPG(M276, "IQ_DILUT_EPS_NORM", "CY2022")</f>
        <v>#PEND</v>
      </c>
      <c r="Q276" t="e">
        <f t="shared" si="28"/>
        <v>#VALUE!</v>
      </c>
      <c r="R276" t="e">
        <f t="shared" si="29"/>
        <v>#VALUE!</v>
      </c>
    </row>
    <row r="277" spans="1:18">
      <c r="A277" t="s">
        <v>789</v>
      </c>
      <c r="B277" s="4" t="str" cm="1">
        <f t="array" ref="B277">_xll.SNL.Clients.Office.Excel.Functions.SPG(A277, "SP_TOTAL_REV", "CY2023")</f>
        <v>#PEND</v>
      </c>
      <c r="C277" s="4" t="str">
        <f>_xll.SNL.Clients.Office.Excel.Functions.SPG(A277,"IQ_AVG_DILUT_SHARES_OUT","CY2023")</f>
        <v>#PEND</v>
      </c>
      <c r="D277" s="5" t="str">
        <f>_xll.SNL.Clients.Office.Excel.Functions.SPG(A277, "IQ_DILUT_EPS_NORM", "CY2023")</f>
        <v>#PEND</v>
      </c>
      <c r="E277" t="e">
        <f t="shared" si="24"/>
        <v>#VALUE!</v>
      </c>
      <c r="F277" t="e">
        <f t="shared" si="25"/>
        <v>#VALUE!</v>
      </c>
      <c r="G277" t="s">
        <v>789</v>
      </c>
      <c r="H277" s="4" t="str" cm="1">
        <f t="array" ref="H277">_xll.SNL.Clients.Office.Excel.Functions.SPG(G277, "SP_TOTAL_REV", "CY2022")</f>
        <v>#PEND</v>
      </c>
      <c r="I277" s="4" t="str">
        <f>_xll.SNL.Clients.Office.Excel.Functions.SPG(G277,"IQ_AVG_DILUT_SHARES_OUT","CY2022")</f>
        <v>#PEND</v>
      </c>
      <c r="J277" s="5" t="str">
        <f>_xll.SNL.Clients.Office.Excel.Functions.SPG(G277, "IQ_DILUT_EPS_NORM", "CY2022")</f>
        <v>#PEND</v>
      </c>
      <c r="K277" t="e">
        <f t="shared" si="26"/>
        <v>#VALUE!</v>
      </c>
      <c r="L277" t="e">
        <f t="shared" si="27"/>
        <v>#VALUE!</v>
      </c>
      <c r="M277" t="s">
        <v>799</v>
      </c>
      <c r="N277" s="4" t="str" cm="1">
        <f t="array" ref="N277">_xll.SNL.Clients.Office.Excel.Functions.SPG(M277, "SP_TOTAL_REV", "CY2022")</f>
        <v>#PEND</v>
      </c>
      <c r="O277" s="4" t="str">
        <f>_xll.SNL.Clients.Office.Excel.Functions.SPG(M277,"IQ_AVG_DILUT_SHARES_OUT","CY2022")</f>
        <v>#PEND</v>
      </c>
      <c r="P277" s="5" t="str">
        <f>_xll.SNL.Clients.Office.Excel.Functions.SPG(M277, "IQ_DILUT_EPS_NORM", "CY2022")</f>
        <v>#PEND</v>
      </c>
      <c r="Q277" t="e">
        <f t="shared" si="28"/>
        <v>#VALUE!</v>
      </c>
      <c r="R277" t="e">
        <f t="shared" si="29"/>
        <v>#VALUE!</v>
      </c>
    </row>
    <row r="278" spans="1:18">
      <c r="A278" t="s">
        <v>790</v>
      </c>
      <c r="B278" s="4" t="str" cm="1">
        <f t="array" ref="B278">_xll.SNL.Clients.Office.Excel.Functions.SPG(A278, "SP_TOTAL_REV", "CY2023")</f>
        <v>#PEND</v>
      </c>
      <c r="C278" s="4" t="str">
        <f>_xll.SNL.Clients.Office.Excel.Functions.SPG(A278,"IQ_AVG_DILUT_SHARES_OUT","CY2023")</f>
        <v>#PEND</v>
      </c>
      <c r="D278" s="5" t="str">
        <f>_xll.SNL.Clients.Office.Excel.Functions.SPG(A278, "IQ_DILUT_EPS_NORM", "CY2023")</f>
        <v>#PEND</v>
      </c>
      <c r="E278" t="e">
        <f t="shared" si="24"/>
        <v>#VALUE!</v>
      </c>
      <c r="F278" t="e">
        <f t="shared" si="25"/>
        <v>#VALUE!</v>
      </c>
      <c r="G278" t="s">
        <v>790</v>
      </c>
      <c r="H278" s="4" t="str" cm="1">
        <f t="array" ref="H278">_xll.SNL.Clients.Office.Excel.Functions.SPG(G278, "SP_TOTAL_REV", "CY2022")</f>
        <v>#PEND</v>
      </c>
      <c r="I278" s="4" t="str">
        <f>_xll.SNL.Clients.Office.Excel.Functions.SPG(G278,"IQ_AVG_DILUT_SHARES_OUT","CY2022")</f>
        <v>#PEND</v>
      </c>
      <c r="J278" s="5" t="str">
        <f>_xll.SNL.Clients.Office.Excel.Functions.SPG(G278, "IQ_DILUT_EPS_NORM", "CY2022")</f>
        <v>#PEND</v>
      </c>
      <c r="K278" t="e">
        <f t="shared" si="26"/>
        <v>#VALUE!</v>
      </c>
      <c r="L278" t="e">
        <f t="shared" si="27"/>
        <v>#VALUE!</v>
      </c>
      <c r="M278" t="s">
        <v>800</v>
      </c>
      <c r="N278" s="4" t="str" cm="1">
        <f t="array" ref="N278">_xll.SNL.Clients.Office.Excel.Functions.SPG(M278, "SP_TOTAL_REV", "CY2022")</f>
        <v>#PEND</v>
      </c>
      <c r="O278" s="4" t="str">
        <f>_xll.SNL.Clients.Office.Excel.Functions.SPG(M278,"IQ_AVG_DILUT_SHARES_OUT","CY2022")</f>
        <v>#PEND</v>
      </c>
      <c r="P278" s="5" t="str">
        <f>_xll.SNL.Clients.Office.Excel.Functions.SPG(M278, "IQ_DILUT_EPS_NORM", "CY2022")</f>
        <v>#PEND</v>
      </c>
      <c r="Q278" t="e">
        <f t="shared" si="28"/>
        <v>#VALUE!</v>
      </c>
      <c r="R278" t="e">
        <f t="shared" si="29"/>
        <v>#VALUE!</v>
      </c>
    </row>
    <row r="279" spans="1:18">
      <c r="A279" t="s">
        <v>791</v>
      </c>
      <c r="B279" s="4" t="str" cm="1">
        <f t="array" ref="B279">_xll.SNL.Clients.Office.Excel.Functions.SPG(A279, "SP_TOTAL_REV", "CY2023")</f>
        <v>#PEND</v>
      </c>
      <c r="C279" s="4" t="str">
        <f>_xll.SNL.Clients.Office.Excel.Functions.SPG(A279,"IQ_AVG_DILUT_SHARES_OUT","CY2023")</f>
        <v>#PEND</v>
      </c>
      <c r="D279" s="5" t="str">
        <f>_xll.SNL.Clients.Office.Excel.Functions.SPG(A279, "IQ_DILUT_EPS_NORM", "CY2023")</f>
        <v>#PEND</v>
      </c>
      <c r="E279" t="e">
        <f t="shared" si="24"/>
        <v>#VALUE!</v>
      </c>
      <c r="F279" t="e">
        <f t="shared" si="25"/>
        <v>#VALUE!</v>
      </c>
      <c r="G279" t="s">
        <v>791</v>
      </c>
      <c r="H279" s="4" t="str" cm="1">
        <f t="array" ref="H279">_xll.SNL.Clients.Office.Excel.Functions.SPG(G279, "SP_TOTAL_REV", "CY2022")</f>
        <v>#PEND</v>
      </c>
      <c r="I279" s="4" t="str">
        <f>_xll.SNL.Clients.Office.Excel.Functions.SPG(G279,"IQ_AVG_DILUT_SHARES_OUT","CY2022")</f>
        <v>#PEND</v>
      </c>
      <c r="J279" s="5" t="str">
        <f>_xll.SNL.Clients.Office.Excel.Functions.SPG(G279, "IQ_DILUT_EPS_NORM", "CY2022")</f>
        <v>#PEND</v>
      </c>
      <c r="K279" t="e">
        <f t="shared" si="26"/>
        <v>#VALUE!</v>
      </c>
      <c r="L279" t="e">
        <f t="shared" si="27"/>
        <v>#VALUE!</v>
      </c>
      <c r="M279" t="s">
        <v>801</v>
      </c>
      <c r="N279" s="4" t="str" cm="1">
        <f t="array" ref="N279">_xll.SNL.Clients.Office.Excel.Functions.SPG(M279, "SP_TOTAL_REV", "CY2022")</f>
        <v>#PEND</v>
      </c>
      <c r="O279" s="4" t="str">
        <f>_xll.SNL.Clients.Office.Excel.Functions.SPG(M279,"IQ_AVG_DILUT_SHARES_OUT","CY2022")</f>
        <v>#PEND</v>
      </c>
      <c r="P279" s="5" t="str">
        <f>_xll.SNL.Clients.Office.Excel.Functions.SPG(M279, "IQ_DILUT_EPS_NORM", "CY2022")</f>
        <v>#PEND</v>
      </c>
      <c r="Q279" t="e">
        <f t="shared" si="28"/>
        <v>#VALUE!</v>
      </c>
      <c r="R279" t="e">
        <f t="shared" si="29"/>
        <v>#VALUE!</v>
      </c>
    </row>
    <row r="280" spans="1:18">
      <c r="A280" t="s">
        <v>792</v>
      </c>
      <c r="B280" s="4" t="str" cm="1">
        <f t="array" ref="B280">_xll.SNL.Clients.Office.Excel.Functions.SPG(A280, "SP_TOTAL_REV", "CY2023")</f>
        <v>#PEND</v>
      </c>
      <c r="C280" s="4" t="str">
        <f>_xll.SNL.Clients.Office.Excel.Functions.SPG(A280,"IQ_AVG_DILUT_SHARES_OUT","CY2023")</f>
        <v>#PEND</v>
      </c>
      <c r="D280" s="5" t="str">
        <f>_xll.SNL.Clients.Office.Excel.Functions.SPG(A280, "IQ_DILUT_EPS_NORM", "CY2023")</f>
        <v>#PEND</v>
      </c>
      <c r="E280" t="e">
        <f t="shared" si="24"/>
        <v>#VALUE!</v>
      </c>
      <c r="F280" t="e">
        <f t="shared" si="25"/>
        <v>#VALUE!</v>
      </c>
      <c r="G280" t="s">
        <v>792</v>
      </c>
      <c r="H280" s="4" t="str" cm="1">
        <f t="array" ref="H280">_xll.SNL.Clients.Office.Excel.Functions.SPG(G280, "SP_TOTAL_REV", "CY2022")</f>
        <v>#PEND</v>
      </c>
      <c r="I280" s="4" t="str">
        <f>_xll.SNL.Clients.Office.Excel.Functions.SPG(G280,"IQ_AVG_DILUT_SHARES_OUT","CY2022")</f>
        <v>#PEND</v>
      </c>
      <c r="J280" s="5" t="str">
        <f>_xll.SNL.Clients.Office.Excel.Functions.SPG(G280, "IQ_DILUT_EPS_NORM", "CY2022")</f>
        <v>#PEND</v>
      </c>
      <c r="K280" t="e">
        <f t="shared" si="26"/>
        <v>#VALUE!</v>
      </c>
      <c r="L280" t="e">
        <f t="shared" si="27"/>
        <v>#VALUE!</v>
      </c>
      <c r="M280" t="s">
        <v>802</v>
      </c>
      <c r="N280" s="4" t="str" cm="1">
        <f t="array" ref="N280">_xll.SNL.Clients.Office.Excel.Functions.SPG(M280, "SP_TOTAL_REV", "CY2022")</f>
        <v>#PEND</v>
      </c>
      <c r="O280" s="4" t="str">
        <f>_xll.SNL.Clients.Office.Excel.Functions.SPG(M280,"IQ_AVG_DILUT_SHARES_OUT","CY2022")</f>
        <v>#PEND</v>
      </c>
      <c r="P280" s="5" t="str">
        <f>_xll.SNL.Clients.Office.Excel.Functions.SPG(M280, "IQ_DILUT_EPS_NORM", "CY2022")</f>
        <v>#PEND</v>
      </c>
      <c r="Q280" t="e">
        <f t="shared" si="28"/>
        <v>#VALUE!</v>
      </c>
      <c r="R280" t="e">
        <f t="shared" si="29"/>
        <v>#VALUE!</v>
      </c>
    </row>
    <row r="281" spans="1:18">
      <c r="A281" t="s">
        <v>793</v>
      </c>
      <c r="B281" s="4" t="str" cm="1">
        <f t="array" ref="B281">_xll.SNL.Clients.Office.Excel.Functions.SPG(A281, "SP_TOTAL_REV", "CY2023")</f>
        <v>#PEND</v>
      </c>
      <c r="C281" s="4" t="str">
        <f>_xll.SNL.Clients.Office.Excel.Functions.SPG(A281,"IQ_AVG_DILUT_SHARES_OUT","CY2023")</f>
        <v>#PEND</v>
      </c>
      <c r="D281" s="5" t="str">
        <f>_xll.SNL.Clients.Office.Excel.Functions.SPG(A281, "IQ_DILUT_EPS_NORM", "CY2023")</f>
        <v>#PEND</v>
      </c>
      <c r="E281" t="e">
        <f t="shared" si="24"/>
        <v>#VALUE!</v>
      </c>
      <c r="F281" t="e">
        <f t="shared" si="25"/>
        <v>#VALUE!</v>
      </c>
      <c r="G281" t="s">
        <v>793</v>
      </c>
      <c r="H281" s="4" t="str" cm="1">
        <f t="array" ref="H281">_xll.SNL.Clients.Office.Excel.Functions.SPG(G281, "SP_TOTAL_REV", "CY2022")</f>
        <v>#PEND</v>
      </c>
      <c r="I281" s="4" t="str">
        <f>_xll.SNL.Clients.Office.Excel.Functions.SPG(G281,"IQ_AVG_DILUT_SHARES_OUT","CY2022")</f>
        <v>#PEND</v>
      </c>
      <c r="J281" s="5" t="str">
        <f>_xll.SNL.Clients.Office.Excel.Functions.SPG(G281, "IQ_DILUT_EPS_NORM", "CY2022")</f>
        <v>#PEND</v>
      </c>
      <c r="K281" t="e">
        <f t="shared" si="26"/>
        <v>#VALUE!</v>
      </c>
      <c r="L281" t="e">
        <f t="shared" si="27"/>
        <v>#VALUE!</v>
      </c>
      <c r="M281" t="s">
        <v>803</v>
      </c>
      <c r="N281" s="4" t="str" cm="1">
        <f t="array" ref="N281">_xll.SNL.Clients.Office.Excel.Functions.SPG(M281, "SP_TOTAL_REV", "CY2022")</f>
        <v>#PEND</v>
      </c>
      <c r="O281" s="4" t="str">
        <f>_xll.SNL.Clients.Office.Excel.Functions.SPG(M281,"IQ_AVG_DILUT_SHARES_OUT","CY2022")</f>
        <v>#PEND</v>
      </c>
      <c r="P281" s="5" t="str">
        <f>_xll.SNL.Clients.Office.Excel.Functions.SPG(M281, "IQ_DILUT_EPS_NORM", "CY2022")</f>
        <v>#PEND</v>
      </c>
      <c r="Q281" t="e">
        <f t="shared" si="28"/>
        <v>#VALUE!</v>
      </c>
      <c r="R281" t="e">
        <f t="shared" si="29"/>
        <v>#VALUE!</v>
      </c>
    </row>
    <row r="282" spans="1:18">
      <c r="A282" t="s">
        <v>794</v>
      </c>
      <c r="B282" s="4" t="str" cm="1">
        <f t="array" ref="B282">_xll.SNL.Clients.Office.Excel.Functions.SPG(A282, "SP_TOTAL_REV", "CY2023")</f>
        <v>#PEND</v>
      </c>
      <c r="C282" s="4" t="str">
        <f>_xll.SNL.Clients.Office.Excel.Functions.SPG(A282,"IQ_AVG_DILUT_SHARES_OUT","CY2023")</f>
        <v>#PEND</v>
      </c>
      <c r="D282" s="5" t="str">
        <f>_xll.SNL.Clients.Office.Excel.Functions.SPG(A282, "IQ_DILUT_EPS_NORM", "CY2023")</f>
        <v>#PEND</v>
      </c>
      <c r="E282" t="e">
        <f t="shared" si="24"/>
        <v>#VALUE!</v>
      </c>
      <c r="F282" t="e">
        <f t="shared" si="25"/>
        <v>#VALUE!</v>
      </c>
      <c r="G282" t="s">
        <v>794</v>
      </c>
      <c r="H282" s="4" t="str" cm="1">
        <f t="array" ref="H282">_xll.SNL.Clients.Office.Excel.Functions.SPG(G282, "SP_TOTAL_REV", "CY2022")</f>
        <v>#PEND</v>
      </c>
      <c r="I282" s="4" t="str">
        <f>_xll.SNL.Clients.Office.Excel.Functions.SPG(G282,"IQ_AVG_DILUT_SHARES_OUT","CY2022")</f>
        <v>#PEND</v>
      </c>
      <c r="J282" s="5" t="str">
        <f>_xll.SNL.Clients.Office.Excel.Functions.SPG(G282, "IQ_DILUT_EPS_NORM", "CY2022")</f>
        <v>#PEND</v>
      </c>
      <c r="K282" t="e">
        <f t="shared" si="26"/>
        <v>#VALUE!</v>
      </c>
      <c r="L282" t="e">
        <f t="shared" si="27"/>
        <v>#VALUE!</v>
      </c>
      <c r="M282" t="s">
        <v>804</v>
      </c>
      <c r="N282" s="4" t="str" cm="1">
        <f t="array" ref="N282">_xll.SNL.Clients.Office.Excel.Functions.SPG(M282, "SP_TOTAL_REV", "CY2022")</f>
        <v>#PEND</v>
      </c>
      <c r="O282" s="4" t="str">
        <f>_xll.SNL.Clients.Office.Excel.Functions.SPG(M282,"IQ_AVG_DILUT_SHARES_OUT","CY2022")</f>
        <v>#PEND</v>
      </c>
      <c r="P282" s="5" t="str">
        <f>_xll.SNL.Clients.Office.Excel.Functions.SPG(M282, "IQ_DILUT_EPS_NORM", "CY2022")</f>
        <v>#PEND</v>
      </c>
      <c r="Q282" t="e">
        <f t="shared" si="28"/>
        <v>#VALUE!</v>
      </c>
      <c r="R282" t="e">
        <f t="shared" si="29"/>
        <v>#VALUE!</v>
      </c>
    </row>
    <row r="283" spans="1:18">
      <c r="A283" t="s">
        <v>795</v>
      </c>
      <c r="B283" s="4" t="str" cm="1">
        <f t="array" ref="B283">_xll.SNL.Clients.Office.Excel.Functions.SPG(A283, "SP_TOTAL_REV", "CY2023")</f>
        <v>#PEND</v>
      </c>
      <c r="C283" s="4" t="str">
        <f>_xll.SNL.Clients.Office.Excel.Functions.SPG(A283,"IQ_AVG_DILUT_SHARES_OUT","CY2023")</f>
        <v>#PEND</v>
      </c>
      <c r="D283" s="5" t="str">
        <f>_xll.SNL.Clients.Office.Excel.Functions.SPG(A283, "IQ_DILUT_EPS_NORM", "CY2023")</f>
        <v>#PEND</v>
      </c>
      <c r="E283" t="e">
        <f t="shared" si="24"/>
        <v>#VALUE!</v>
      </c>
      <c r="F283" t="e">
        <f t="shared" si="25"/>
        <v>#VALUE!</v>
      </c>
      <c r="G283" t="s">
        <v>795</v>
      </c>
      <c r="H283" s="4" t="str" cm="1">
        <f t="array" ref="H283">_xll.SNL.Clients.Office.Excel.Functions.SPG(G283, "SP_TOTAL_REV", "CY2022")</f>
        <v>#PEND</v>
      </c>
      <c r="I283" s="4" t="str">
        <f>_xll.SNL.Clients.Office.Excel.Functions.SPG(G283,"IQ_AVG_DILUT_SHARES_OUT","CY2022")</f>
        <v>#PEND</v>
      </c>
      <c r="J283" s="5" t="str">
        <f>_xll.SNL.Clients.Office.Excel.Functions.SPG(G283, "IQ_DILUT_EPS_NORM", "CY2022")</f>
        <v>#PEND</v>
      </c>
      <c r="K283" t="e">
        <f t="shared" si="26"/>
        <v>#VALUE!</v>
      </c>
      <c r="L283" t="e">
        <f t="shared" si="27"/>
        <v>#VALUE!</v>
      </c>
      <c r="M283" t="s">
        <v>805</v>
      </c>
      <c r="N283" s="4" t="str" cm="1">
        <f t="array" ref="N283">_xll.SNL.Clients.Office.Excel.Functions.SPG(M283, "SP_TOTAL_REV", "CY2022")</f>
        <v>#PEND</v>
      </c>
      <c r="O283" s="4" t="str">
        <f>_xll.SNL.Clients.Office.Excel.Functions.SPG(M283,"IQ_AVG_DILUT_SHARES_OUT","CY2022")</f>
        <v>#PEND</v>
      </c>
      <c r="P283" s="5" t="str">
        <f>_xll.SNL.Clients.Office.Excel.Functions.SPG(M283, "IQ_DILUT_EPS_NORM", "CY2022")</f>
        <v>#PEND</v>
      </c>
      <c r="Q283" t="e">
        <f t="shared" si="28"/>
        <v>#VALUE!</v>
      </c>
      <c r="R283" t="e">
        <f t="shared" si="29"/>
        <v>#VALUE!</v>
      </c>
    </row>
    <row r="284" spans="1:18">
      <c r="A284" t="s">
        <v>796</v>
      </c>
      <c r="B284" s="4" t="str" cm="1">
        <f t="array" ref="B284">_xll.SNL.Clients.Office.Excel.Functions.SPG(A284, "SP_TOTAL_REV", "CY2023")</f>
        <v>#PEND</v>
      </c>
      <c r="C284" s="4" t="str">
        <f>_xll.SNL.Clients.Office.Excel.Functions.SPG(A284,"IQ_AVG_DILUT_SHARES_OUT","CY2023")</f>
        <v>#PEND</v>
      </c>
      <c r="D284" s="5" t="str">
        <f>_xll.SNL.Clients.Office.Excel.Functions.SPG(A284, "IQ_DILUT_EPS_NORM", "CY2023")</f>
        <v>#PEND</v>
      </c>
      <c r="E284" t="e">
        <f t="shared" si="24"/>
        <v>#VALUE!</v>
      </c>
      <c r="F284" t="e">
        <f t="shared" si="25"/>
        <v>#VALUE!</v>
      </c>
      <c r="G284" t="s">
        <v>796</v>
      </c>
      <c r="H284" s="4" t="str" cm="1">
        <f t="array" ref="H284">_xll.SNL.Clients.Office.Excel.Functions.SPG(G284, "SP_TOTAL_REV", "CY2022")</f>
        <v>#PEND</v>
      </c>
      <c r="I284" s="4" t="str">
        <f>_xll.SNL.Clients.Office.Excel.Functions.SPG(G284,"IQ_AVG_DILUT_SHARES_OUT","CY2022")</f>
        <v>#PEND</v>
      </c>
      <c r="J284" s="5" t="str">
        <f>_xll.SNL.Clients.Office.Excel.Functions.SPG(G284, "IQ_DILUT_EPS_NORM", "CY2022")</f>
        <v>#PEND</v>
      </c>
      <c r="K284" t="e">
        <f t="shared" si="26"/>
        <v>#VALUE!</v>
      </c>
      <c r="L284" t="e">
        <f t="shared" si="27"/>
        <v>#VALUE!</v>
      </c>
      <c r="M284" t="s">
        <v>806</v>
      </c>
      <c r="N284" s="4" t="str" cm="1">
        <f t="array" ref="N284">_xll.SNL.Clients.Office.Excel.Functions.SPG(M284, "SP_TOTAL_REV", "CY2022")</f>
        <v>#PEND</v>
      </c>
      <c r="O284" s="4" t="str">
        <f>_xll.SNL.Clients.Office.Excel.Functions.SPG(M284,"IQ_AVG_DILUT_SHARES_OUT","CY2022")</f>
        <v>#PEND</v>
      </c>
      <c r="P284" s="5" t="str">
        <f>_xll.SNL.Clients.Office.Excel.Functions.SPG(M284, "IQ_DILUT_EPS_NORM", "CY2022")</f>
        <v>#PEND</v>
      </c>
      <c r="Q284" t="e">
        <f t="shared" si="28"/>
        <v>#VALUE!</v>
      </c>
      <c r="R284" t="e">
        <f t="shared" si="29"/>
        <v>#VALUE!</v>
      </c>
    </row>
    <row r="285" spans="1:18">
      <c r="A285" t="s">
        <v>797</v>
      </c>
      <c r="B285" s="4" t="str" cm="1">
        <f t="array" ref="B285">_xll.SNL.Clients.Office.Excel.Functions.SPG(A285, "SP_TOTAL_REV", "CY2023")</f>
        <v>#PEND</v>
      </c>
      <c r="C285" s="4" t="str">
        <f>_xll.SNL.Clients.Office.Excel.Functions.SPG(A285,"IQ_AVG_DILUT_SHARES_OUT","CY2023")</f>
        <v>#PEND</v>
      </c>
      <c r="D285" s="5" t="str">
        <f>_xll.SNL.Clients.Office.Excel.Functions.SPG(A285, "IQ_DILUT_EPS_NORM", "CY2023")</f>
        <v>#PEND</v>
      </c>
      <c r="E285" t="e">
        <f t="shared" si="24"/>
        <v>#VALUE!</v>
      </c>
      <c r="F285" t="e">
        <f t="shared" si="25"/>
        <v>#VALUE!</v>
      </c>
      <c r="G285" t="s">
        <v>797</v>
      </c>
      <c r="H285" s="4" t="str" cm="1">
        <f t="array" ref="H285">_xll.SNL.Clients.Office.Excel.Functions.SPG(G285, "SP_TOTAL_REV", "CY2022")</f>
        <v>#PEND</v>
      </c>
      <c r="I285" s="4" t="str">
        <f>_xll.SNL.Clients.Office.Excel.Functions.SPG(G285,"IQ_AVG_DILUT_SHARES_OUT","CY2022")</f>
        <v>#PEND</v>
      </c>
      <c r="J285" s="5" t="str">
        <f>_xll.SNL.Clients.Office.Excel.Functions.SPG(G285, "IQ_DILUT_EPS_NORM", "CY2022")</f>
        <v>#PEND</v>
      </c>
      <c r="K285" t="e">
        <f t="shared" si="26"/>
        <v>#VALUE!</v>
      </c>
      <c r="L285" t="e">
        <f t="shared" si="27"/>
        <v>#VALUE!</v>
      </c>
      <c r="M285" t="s">
        <v>807</v>
      </c>
      <c r="N285" s="4" t="str" cm="1">
        <f t="array" ref="N285">_xll.SNL.Clients.Office.Excel.Functions.SPG(M285, "SP_TOTAL_REV", "CY2022")</f>
        <v>#PEND</v>
      </c>
      <c r="O285" s="4" t="str">
        <f>_xll.SNL.Clients.Office.Excel.Functions.SPG(M285,"IQ_AVG_DILUT_SHARES_OUT","CY2022")</f>
        <v>#PEND</v>
      </c>
      <c r="P285" s="5" t="str">
        <f>_xll.SNL.Clients.Office.Excel.Functions.SPG(M285, "IQ_DILUT_EPS_NORM", "CY2022")</f>
        <v>#PEND</v>
      </c>
      <c r="Q285" t="e">
        <f t="shared" si="28"/>
        <v>#VALUE!</v>
      </c>
      <c r="R285" t="e">
        <f t="shared" si="29"/>
        <v>#VALUE!</v>
      </c>
    </row>
    <row r="286" spans="1:18">
      <c r="A286" t="s">
        <v>798</v>
      </c>
      <c r="B286" s="4" t="str" cm="1">
        <f t="array" ref="B286">_xll.SNL.Clients.Office.Excel.Functions.SPG(A286, "SP_TOTAL_REV", "CY2023")</f>
        <v>#PEND</v>
      </c>
      <c r="C286" s="4" t="str">
        <f>_xll.SNL.Clients.Office.Excel.Functions.SPG(A286,"IQ_AVG_DILUT_SHARES_OUT","CY2023")</f>
        <v>#PEND</v>
      </c>
      <c r="D286" s="5" t="str">
        <f>_xll.SNL.Clients.Office.Excel.Functions.SPG(A286, "IQ_DILUT_EPS_NORM", "CY2023")</f>
        <v>#PEND</v>
      </c>
      <c r="E286" t="e">
        <f t="shared" si="24"/>
        <v>#VALUE!</v>
      </c>
      <c r="F286" t="e">
        <f t="shared" si="25"/>
        <v>#VALUE!</v>
      </c>
      <c r="G286" t="s">
        <v>798</v>
      </c>
      <c r="H286" s="4" t="str" cm="1">
        <f t="array" ref="H286">_xll.SNL.Clients.Office.Excel.Functions.SPG(G286, "SP_TOTAL_REV", "CY2022")</f>
        <v>#PEND</v>
      </c>
      <c r="I286" s="4" t="str">
        <f>_xll.SNL.Clients.Office.Excel.Functions.SPG(G286,"IQ_AVG_DILUT_SHARES_OUT","CY2022")</f>
        <v>#PEND</v>
      </c>
      <c r="J286" s="5" t="str">
        <f>_xll.SNL.Clients.Office.Excel.Functions.SPG(G286, "IQ_DILUT_EPS_NORM", "CY2022")</f>
        <v>#PEND</v>
      </c>
      <c r="K286" t="e">
        <f t="shared" si="26"/>
        <v>#VALUE!</v>
      </c>
      <c r="L286" t="e">
        <f t="shared" si="27"/>
        <v>#VALUE!</v>
      </c>
      <c r="M286" t="s">
        <v>809</v>
      </c>
      <c r="N286" s="4" t="str" cm="1">
        <f t="array" ref="N286">_xll.SNL.Clients.Office.Excel.Functions.SPG(M286, "SP_TOTAL_REV", "CY2022")</f>
        <v>#PEND</v>
      </c>
      <c r="O286" s="4" t="str">
        <f>_xll.SNL.Clients.Office.Excel.Functions.SPG(M286,"IQ_AVG_DILUT_SHARES_OUT","CY2022")</f>
        <v>#PEND</v>
      </c>
      <c r="P286" s="5" t="str">
        <f>_xll.SNL.Clients.Office.Excel.Functions.SPG(M286, "IQ_DILUT_EPS_NORM", "CY2022")</f>
        <v>#PEND</v>
      </c>
      <c r="Q286" t="e">
        <f t="shared" si="28"/>
        <v>#VALUE!</v>
      </c>
      <c r="R286" t="e">
        <f t="shared" si="29"/>
        <v>#VALUE!</v>
      </c>
    </row>
    <row r="287" spans="1:18">
      <c r="A287" t="s">
        <v>799</v>
      </c>
      <c r="B287" s="4" t="str" cm="1">
        <f t="array" ref="B287">_xll.SNL.Clients.Office.Excel.Functions.SPG(A287, "SP_TOTAL_REV", "CY2023")</f>
        <v>#PEND</v>
      </c>
      <c r="C287" s="4" t="str">
        <f>_xll.SNL.Clients.Office.Excel.Functions.SPG(A287,"IQ_AVG_DILUT_SHARES_OUT","CY2023")</f>
        <v>#PEND</v>
      </c>
      <c r="D287" s="5" t="str">
        <f>_xll.SNL.Clients.Office.Excel.Functions.SPG(A287, "IQ_DILUT_EPS_NORM", "CY2023")</f>
        <v>#PEND</v>
      </c>
      <c r="E287" t="e">
        <f t="shared" si="24"/>
        <v>#VALUE!</v>
      </c>
      <c r="F287" t="e">
        <f t="shared" si="25"/>
        <v>#VALUE!</v>
      </c>
      <c r="G287" t="s">
        <v>799</v>
      </c>
      <c r="H287" s="4" t="str" cm="1">
        <f t="array" ref="H287">_xll.SNL.Clients.Office.Excel.Functions.SPG(G287, "SP_TOTAL_REV", "CY2022")</f>
        <v>#PEND</v>
      </c>
      <c r="I287" s="4" t="str">
        <f>_xll.SNL.Clients.Office.Excel.Functions.SPG(G287,"IQ_AVG_DILUT_SHARES_OUT","CY2022")</f>
        <v>#PEND</v>
      </c>
      <c r="J287" s="5" t="str">
        <f>_xll.SNL.Clients.Office.Excel.Functions.SPG(G287, "IQ_DILUT_EPS_NORM", "CY2022")</f>
        <v>#PEND</v>
      </c>
      <c r="K287" t="e">
        <f t="shared" si="26"/>
        <v>#VALUE!</v>
      </c>
      <c r="L287" t="e">
        <f t="shared" si="27"/>
        <v>#VALUE!</v>
      </c>
      <c r="M287" t="s">
        <v>810</v>
      </c>
      <c r="N287" s="4" t="str" cm="1">
        <f t="array" ref="N287">_xll.SNL.Clients.Office.Excel.Functions.SPG(M287, "SP_TOTAL_REV", "CY2022")</f>
        <v>#PEND</v>
      </c>
      <c r="O287" s="4" t="str">
        <f>_xll.SNL.Clients.Office.Excel.Functions.SPG(M287,"IQ_AVG_DILUT_SHARES_OUT","CY2022")</f>
        <v>#PEND</v>
      </c>
      <c r="P287" s="5" t="str">
        <f>_xll.SNL.Clients.Office.Excel.Functions.SPG(M287, "IQ_DILUT_EPS_NORM", "CY2022")</f>
        <v>#PEND</v>
      </c>
      <c r="Q287" t="e">
        <f t="shared" si="28"/>
        <v>#VALUE!</v>
      </c>
      <c r="R287" t="e">
        <f t="shared" si="29"/>
        <v>#VALUE!</v>
      </c>
    </row>
    <row r="288" spans="1:18">
      <c r="A288" t="s">
        <v>800</v>
      </c>
      <c r="B288" s="4" t="str" cm="1">
        <f t="array" ref="B288">_xll.SNL.Clients.Office.Excel.Functions.SPG(A288, "SP_TOTAL_REV", "CY2023")</f>
        <v>#PEND</v>
      </c>
      <c r="C288" s="4" t="str">
        <f>_xll.SNL.Clients.Office.Excel.Functions.SPG(A288,"IQ_AVG_DILUT_SHARES_OUT","CY2023")</f>
        <v>#PEND</v>
      </c>
      <c r="D288" s="5" t="str">
        <f>_xll.SNL.Clients.Office.Excel.Functions.SPG(A288, "IQ_DILUT_EPS_NORM", "CY2023")</f>
        <v>#PEND</v>
      </c>
      <c r="E288" t="e">
        <f t="shared" si="24"/>
        <v>#VALUE!</v>
      </c>
      <c r="F288" t="e">
        <f t="shared" si="25"/>
        <v>#VALUE!</v>
      </c>
      <c r="G288" t="s">
        <v>800</v>
      </c>
      <c r="H288" s="4" t="str" cm="1">
        <f t="array" ref="H288">_xll.SNL.Clients.Office.Excel.Functions.SPG(G288, "SP_TOTAL_REV", "CY2022")</f>
        <v>#PEND</v>
      </c>
      <c r="I288" s="4" t="str">
        <f>_xll.SNL.Clients.Office.Excel.Functions.SPG(G288,"IQ_AVG_DILUT_SHARES_OUT","CY2022")</f>
        <v>#PEND</v>
      </c>
      <c r="J288" s="5" t="str">
        <f>_xll.SNL.Clients.Office.Excel.Functions.SPG(G288, "IQ_DILUT_EPS_NORM", "CY2022")</f>
        <v>#PEND</v>
      </c>
      <c r="K288" t="e">
        <f t="shared" si="26"/>
        <v>#VALUE!</v>
      </c>
      <c r="L288" t="e">
        <f t="shared" si="27"/>
        <v>#VALUE!</v>
      </c>
      <c r="M288" t="s">
        <v>811</v>
      </c>
      <c r="N288" s="4" t="str" cm="1">
        <f t="array" ref="N288">_xll.SNL.Clients.Office.Excel.Functions.SPG(M288, "SP_TOTAL_REV", "CY2022")</f>
        <v>#PEND</v>
      </c>
      <c r="O288" s="4" t="str">
        <f>_xll.SNL.Clients.Office.Excel.Functions.SPG(M288,"IQ_AVG_DILUT_SHARES_OUT","CY2022")</f>
        <v>#PEND</v>
      </c>
      <c r="P288" s="5" t="str">
        <f>_xll.SNL.Clients.Office.Excel.Functions.SPG(M288, "IQ_DILUT_EPS_NORM", "CY2022")</f>
        <v>#PEND</v>
      </c>
      <c r="Q288" t="e">
        <f t="shared" si="28"/>
        <v>#VALUE!</v>
      </c>
      <c r="R288" t="e">
        <f t="shared" si="29"/>
        <v>#VALUE!</v>
      </c>
    </row>
    <row r="289" spans="1:18">
      <c r="A289" t="s">
        <v>801</v>
      </c>
      <c r="B289" s="4" t="str" cm="1">
        <f t="array" ref="B289">_xll.SNL.Clients.Office.Excel.Functions.SPG(A289, "SP_TOTAL_REV", "CY2023")</f>
        <v>#PEND</v>
      </c>
      <c r="C289" s="4" t="str">
        <f>_xll.SNL.Clients.Office.Excel.Functions.SPG(A289,"IQ_AVG_DILUT_SHARES_OUT","CY2023")</f>
        <v>#PEND</v>
      </c>
      <c r="D289" s="5" t="str">
        <f>_xll.SNL.Clients.Office.Excel.Functions.SPG(A289, "IQ_DILUT_EPS_NORM", "CY2023")</f>
        <v>#PEND</v>
      </c>
      <c r="E289" t="e">
        <f t="shared" si="24"/>
        <v>#VALUE!</v>
      </c>
      <c r="F289" t="e">
        <f t="shared" si="25"/>
        <v>#VALUE!</v>
      </c>
      <c r="G289" t="s">
        <v>801</v>
      </c>
      <c r="H289" s="4" t="str" cm="1">
        <f t="array" ref="H289">_xll.SNL.Clients.Office.Excel.Functions.SPG(G289, "SP_TOTAL_REV", "CY2022")</f>
        <v>#PEND</v>
      </c>
      <c r="I289" s="4" t="str">
        <f>_xll.SNL.Clients.Office.Excel.Functions.SPG(G289,"IQ_AVG_DILUT_SHARES_OUT","CY2022")</f>
        <v>#PEND</v>
      </c>
      <c r="J289" s="5" t="str">
        <f>_xll.SNL.Clients.Office.Excel.Functions.SPG(G289, "IQ_DILUT_EPS_NORM", "CY2022")</f>
        <v>#PEND</v>
      </c>
      <c r="K289" t="e">
        <f t="shared" si="26"/>
        <v>#VALUE!</v>
      </c>
      <c r="L289" t="e">
        <f t="shared" si="27"/>
        <v>#VALUE!</v>
      </c>
      <c r="M289" t="s">
        <v>812</v>
      </c>
      <c r="N289" s="4" t="str" cm="1">
        <f t="array" ref="N289">_xll.SNL.Clients.Office.Excel.Functions.SPG(M289, "SP_TOTAL_REV", "CY2022")</f>
        <v>#PEND</v>
      </c>
      <c r="O289" s="4" t="str">
        <f>_xll.SNL.Clients.Office.Excel.Functions.SPG(M289,"IQ_AVG_DILUT_SHARES_OUT","CY2022")</f>
        <v>#PEND</v>
      </c>
      <c r="P289" s="5" t="str">
        <f>_xll.SNL.Clients.Office.Excel.Functions.SPG(M289, "IQ_DILUT_EPS_NORM", "CY2022")</f>
        <v>#PEND</v>
      </c>
      <c r="Q289" t="e">
        <f t="shared" si="28"/>
        <v>#VALUE!</v>
      </c>
      <c r="R289" t="e">
        <f t="shared" si="29"/>
        <v>#VALUE!</v>
      </c>
    </row>
    <row r="290" spans="1:18">
      <c r="A290" t="s">
        <v>802</v>
      </c>
      <c r="B290" s="4" t="str" cm="1">
        <f t="array" ref="B290">_xll.SNL.Clients.Office.Excel.Functions.SPG(A290, "SP_TOTAL_REV", "CY2023")</f>
        <v>#PEND</v>
      </c>
      <c r="C290" s="4" t="str">
        <f>_xll.SNL.Clients.Office.Excel.Functions.SPG(A290,"IQ_AVG_DILUT_SHARES_OUT","CY2023")</f>
        <v>#PEND</v>
      </c>
      <c r="D290" s="5" t="str">
        <f>_xll.SNL.Clients.Office.Excel.Functions.SPG(A290, "IQ_DILUT_EPS_NORM", "CY2023")</f>
        <v>#PEND</v>
      </c>
      <c r="E290" t="e">
        <f t="shared" si="24"/>
        <v>#VALUE!</v>
      </c>
      <c r="F290" t="e">
        <f t="shared" si="25"/>
        <v>#VALUE!</v>
      </c>
      <c r="G290" t="s">
        <v>802</v>
      </c>
      <c r="H290" s="4" t="str" cm="1">
        <f t="array" ref="H290">_xll.SNL.Clients.Office.Excel.Functions.SPG(G290, "SP_TOTAL_REV", "CY2022")</f>
        <v>#PEND</v>
      </c>
      <c r="I290" s="4" t="str">
        <f>_xll.SNL.Clients.Office.Excel.Functions.SPG(G290,"IQ_AVG_DILUT_SHARES_OUT","CY2022")</f>
        <v>#PEND</v>
      </c>
      <c r="J290" s="5" t="str">
        <f>_xll.SNL.Clients.Office.Excel.Functions.SPG(G290, "IQ_DILUT_EPS_NORM", "CY2022")</f>
        <v>#PEND</v>
      </c>
      <c r="K290" t="e">
        <f t="shared" si="26"/>
        <v>#VALUE!</v>
      </c>
      <c r="L290" t="e">
        <f t="shared" si="27"/>
        <v>#VALUE!</v>
      </c>
      <c r="M290" t="s">
        <v>813</v>
      </c>
      <c r="N290" s="4" t="str" cm="1">
        <f t="array" ref="N290">_xll.SNL.Clients.Office.Excel.Functions.SPG(M290, "SP_TOTAL_REV", "CY2022")</f>
        <v>#PEND</v>
      </c>
      <c r="O290" s="4" t="str">
        <f>_xll.SNL.Clients.Office.Excel.Functions.SPG(M290,"IQ_AVG_DILUT_SHARES_OUT","CY2022")</f>
        <v>#PEND</v>
      </c>
      <c r="P290" s="5" t="str">
        <f>_xll.SNL.Clients.Office.Excel.Functions.SPG(M290, "IQ_DILUT_EPS_NORM", "CY2022")</f>
        <v>#PEND</v>
      </c>
      <c r="Q290" t="e">
        <f t="shared" si="28"/>
        <v>#VALUE!</v>
      </c>
      <c r="R290" t="e">
        <f t="shared" si="29"/>
        <v>#VALUE!</v>
      </c>
    </row>
    <row r="291" spans="1:18">
      <c r="A291" t="s">
        <v>803</v>
      </c>
      <c r="B291" s="4" t="str" cm="1">
        <f t="array" ref="B291">_xll.SNL.Clients.Office.Excel.Functions.SPG(A291, "SP_TOTAL_REV", "CY2023")</f>
        <v>#PEND</v>
      </c>
      <c r="C291" s="4" t="str">
        <f>_xll.SNL.Clients.Office.Excel.Functions.SPG(A291,"IQ_AVG_DILUT_SHARES_OUT","CY2023")</f>
        <v>#PEND</v>
      </c>
      <c r="D291" s="5" t="str">
        <f>_xll.SNL.Clients.Office.Excel.Functions.SPG(A291, "IQ_DILUT_EPS_NORM", "CY2023")</f>
        <v>#PEND</v>
      </c>
      <c r="E291" t="e">
        <f t="shared" si="24"/>
        <v>#VALUE!</v>
      </c>
      <c r="F291" t="e">
        <f t="shared" si="25"/>
        <v>#VALUE!</v>
      </c>
      <c r="G291" t="s">
        <v>803</v>
      </c>
      <c r="H291" s="4" t="str" cm="1">
        <f t="array" ref="H291">_xll.SNL.Clients.Office.Excel.Functions.SPG(G291, "SP_TOTAL_REV", "CY2022")</f>
        <v>#PEND</v>
      </c>
      <c r="I291" s="4" t="str">
        <f>_xll.SNL.Clients.Office.Excel.Functions.SPG(G291,"IQ_AVG_DILUT_SHARES_OUT","CY2022")</f>
        <v>#PEND</v>
      </c>
      <c r="J291" s="5" t="str">
        <f>_xll.SNL.Clients.Office.Excel.Functions.SPG(G291, "IQ_DILUT_EPS_NORM", "CY2022")</f>
        <v>#PEND</v>
      </c>
      <c r="K291" t="e">
        <f t="shared" si="26"/>
        <v>#VALUE!</v>
      </c>
      <c r="L291" t="e">
        <f t="shared" si="27"/>
        <v>#VALUE!</v>
      </c>
      <c r="M291" t="s">
        <v>814</v>
      </c>
      <c r="N291" s="4" t="str" cm="1">
        <f t="array" ref="N291">_xll.SNL.Clients.Office.Excel.Functions.SPG(M291, "SP_TOTAL_REV", "CY2022")</f>
        <v>#PEND</v>
      </c>
      <c r="O291" s="4" t="str">
        <f>_xll.SNL.Clients.Office.Excel.Functions.SPG(M291,"IQ_AVG_DILUT_SHARES_OUT","CY2022")</f>
        <v>#PEND</v>
      </c>
      <c r="P291" s="5" t="str">
        <f>_xll.SNL.Clients.Office.Excel.Functions.SPG(M291, "IQ_DILUT_EPS_NORM", "CY2022")</f>
        <v>#PEND</v>
      </c>
      <c r="Q291" t="e">
        <f t="shared" si="28"/>
        <v>#VALUE!</v>
      </c>
      <c r="R291" t="e">
        <f t="shared" si="29"/>
        <v>#VALUE!</v>
      </c>
    </row>
    <row r="292" spans="1:18">
      <c r="A292" t="s">
        <v>804</v>
      </c>
      <c r="B292" s="4" t="str" cm="1">
        <f t="array" ref="B292">_xll.SNL.Clients.Office.Excel.Functions.SPG(A292, "SP_TOTAL_REV", "CY2023")</f>
        <v>#PEND</v>
      </c>
      <c r="C292" s="4" t="str">
        <f>_xll.SNL.Clients.Office.Excel.Functions.SPG(A292,"IQ_AVG_DILUT_SHARES_OUT","CY2023")</f>
        <v>#PEND</v>
      </c>
      <c r="D292" s="5" t="str">
        <f>_xll.SNL.Clients.Office.Excel.Functions.SPG(A292, "IQ_DILUT_EPS_NORM", "CY2023")</f>
        <v>#PEND</v>
      </c>
      <c r="E292" t="e">
        <f t="shared" si="24"/>
        <v>#VALUE!</v>
      </c>
      <c r="F292" t="e">
        <f t="shared" si="25"/>
        <v>#VALUE!</v>
      </c>
      <c r="G292" t="s">
        <v>804</v>
      </c>
      <c r="H292" s="4" t="str" cm="1">
        <f t="array" ref="H292">_xll.SNL.Clients.Office.Excel.Functions.SPG(G292, "SP_TOTAL_REV", "CY2022")</f>
        <v>#PEND</v>
      </c>
      <c r="I292" s="4" t="str">
        <f>_xll.SNL.Clients.Office.Excel.Functions.SPG(G292,"IQ_AVG_DILUT_SHARES_OUT","CY2022")</f>
        <v>#PEND</v>
      </c>
      <c r="J292" s="5" t="str">
        <f>_xll.SNL.Clients.Office.Excel.Functions.SPG(G292, "IQ_DILUT_EPS_NORM", "CY2022")</f>
        <v>#PEND</v>
      </c>
      <c r="K292" t="e">
        <f t="shared" si="26"/>
        <v>#VALUE!</v>
      </c>
      <c r="L292" t="e">
        <f t="shared" si="27"/>
        <v>#VALUE!</v>
      </c>
      <c r="M292" t="s">
        <v>815</v>
      </c>
      <c r="N292" s="4" t="str" cm="1">
        <f t="array" ref="N292">_xll.SNL.Clients.Office.Excel.Functions.SPG(M292, "SP_TOTAL_REV", "CY2022")</f>
        <v>#PEND</v>
      </c>
      <c r="O292" s="4" t="str">
        <f>_xll.SNL.Clients.Office.Excel.Functions.SPG(M292,"IQ_AVG_DILUT_SHARES_OUT","CY2022")</f>
        <v>#PEND</v>
      </c>
      <c r="P292" s="5" t="str">
        <f>_xll.SNL.Clients.Office.Excel.Functions.SPG(M292, "IQ_DILUT_EPS_NORM", "CY2022")</f>
        <v>#PEND</v>
      </c>
      <c r="Q292" t="e">
        <f t="shared" si="28"/>
        <v>#VALUE!</v>
      </c>
      <c r="R292" t="e">
        <f t="shared" si="29"/>
        <v>#VALUE!</v>
      </c>
    </row>
    <row r="293" spans="1:18">
      <c r="A293" t="s">
        <v>805</v>
      </c>
      <c r="B293" s="4" t="str" cm="1">
        <f t="array" ref="B293">_xll.SNL.Clients.Office.Excel.Functions.SPG(A293, "SP_TOTAL_REV", "CY2023")</f>
        <v>#PEND</v>
      </c>
      <c r="C293" s="4" t="str">
        <f>_xll.SNL.Clients.Office.Excel.Functions.SPG(A293,"IQ_AVG_DILUT_SHARES_OUT","CY2023")</f>
        <v>#PEND</v>
      </c>
      <c r="D293" s="5" t="str">
        <f>_xll.SNL.Clients.Office.Excel.Functions.SPG(A293, "IQ_DILUT_EPS_NORM", "CY2023")</f>
        <v>#PEND</v>
      </c>
      <c r="E293" t="e">
        <f t="shared" si="24"/>
        <v>#VALUE!</v>
      </c>
      <c r="F293" t="e">
        <f t="shared" si="25"/>
        <v>#VALUE!</v>
      </c>
      <c r="G293" t="s">
        <v>805</v>
      </c>
      <c r="H293" s="4" t="str" cm="1">
        <f t="array" ref="H293">_xll.SNL.Clients.Office.Excel.Functions.SPG(G293, "SP_TOTAL_REV", "CY2022")</f>
        <v>#PEND</v>
      </c>
      <c r="I293" s="4" t="str">
        <f>_xll.SNL.Clients.Office.Excel.Functions.SPG(G293,"IQ_AVG_DILUT_SHARES_OUT","CY2022")</f>
        <v>#PEND</v>
      </c>
      <c r="J293" s="5" t="str">
        <f>_xll.SNL.Clients.Office.Excel.Functions.SPG(G293, "IQ_DILUT_EPS_NORM", "CY2022")</f>
        <v>#PEND</v>
      </c>
      <c r="K293" t="e">
        <f t="shared" si="26"/>
        <v>#VALUE!</v>
      </c>
      <c r="L293" t="e">
        <f t="shared" si="27"/>
        <v>#VALUE!</v>
      </c>
      <c r="M293" t="s">
        <v>816</v>
      </c>
      <c r="N293" s="4" t="str" cm="1">
        <f t="array" ref="N293">_xll.SNL.Clients.Office.Excel.Functions.SPG(M293, "SP_TOTAL_REV", "CY2022")</f>
        <v>#PEND</v>
      </c>
      <c r="O293" s="4" t="str">
        <f>_xll.SNL.Clients.Office.Excel.Functions.SPG(M293,"IQ_AVG_DILUT_SHARES_OUT","CY2022")</f>
        <v>#PEND</v>
      </c>
      <c r="P293" s="5" t="str">
        <f>_xll.SNL.Clients.Office.Excel.Functions.SPG(M293, "IQ_DILUT_EPS_NORM", "CY2022")</f>
        <v>#PEND</v>
      </c>
      <c r="Q293" t="e">
        <f t="shared" si="28"/>
        <v>#VALUE!</v>
      </c>
      <c r="R293" t="e">
        <f t="shared" si="29"/>
        <v>#VALUE!</v>
      </c>
    </row>
    <row r="294" spans="1:18">
      <c r="A294" t="s">
        <v>806</v>
      </c>
      <c r="B294" s="4" t="str" cm="1">
        <f t="array" ref="B294">_xll.SNL.Clients.Office.Excel.Functions.SPG(A294, "SP_TOTAL_REV", "CY2023")</f>
        <v>#PEND</v>
      </c>
      <c r="C294" s="4" t="str">
        <f>_xll.SNL.Clients.Office.Excel.Functions.SPG(A294,"IQ_AVG_DILUT_SHARES_OUT","CY2023")</f>
        <v>#PEND</v>
      </c>
      <c r="D294" s="5" t="str">
        <f>_xll.SNL.Clients.Office.Excel.Functions.SPG(A294, "IQ_DILUT_EPS_NORM", "CY2023")</f>
        <v>#PEND</v>
      </c>
      <c r="E294" t="e">
        <f t="shared" si="24"/>
        <v>#VALUE!</v>
      </c>
      <c r="F294" t="e">
        <f t="shared" si="25"/>
        <v>#VALUE!</v>
      </c>
      <c r="G294" t="s">
        <v>806</v>
      </c>
      <c r="H294" s="4" t="str" cm="1">
        <f t="array" ref="H294">_xll.SNL.Clients.Office.Excel.Functions.SPG(G294, "SP_TOTAL_REV", "CY2022")</f>
        <v>#PEND</v>
      </c>
      <c r="I294" s="4" t="str">
        <f>_xll.SNL.Clients.Office.Excel.Functions.SPG(G294,"IQ_AVG_DILUT_SHARES_OUT","CY2022")</f>
        <v>#PEND</v>
      </c>
      <c r="J294" s="5" t="str">
        <f>_xll.SNL.Clients.Office.Excel.Functions.SPG(G294, "IQ_DILUT_EPS_NORM", "CY2022")</f>
        <v>#PEND</v>
      </c>
      <c r="K294" t="e">
        <f t="shared" si="26"/>
        <v>#VALUE!</v>
      </c>
      <c r="L294" t="e">
        <f t="shared" si="27"/>
        <v>#VALUE!</v>
      </c>
      <c r="M294" t="s">
        <v>817</v>
      </c>
      <c r="N294" s="4" t="str" cm="1">
        <f t="array" ref="N294">_xll.SNL.Clients.Office.Excel.Functions.SPG(M294, "SP_TOTAL_REV", "CY2022")</f>
        <v>#PEND</v>
      </c>
      <c r="O294" s="4" t="str">
        <f>_xll.SNL.Clients.Office.Excel.Functions.SPG(M294,"IQ_AVG_DILUT_SHARES_OUT","CY2022")</f>
        <v>#PEND</v>
      </c>
      <c r="P294" s="5" t="str">
        <f>_xll.SNL.Clients.Office.Excel.Functions.SPG(M294, "IQ_DILUT_EPS_NORM", "CY2022")</f>
        <v>#PEND</v>
      </c>
      <c r="Q294" t="e">
        <f t="shared" si="28"/>
        <v>#VALUE!</v>
      </c>
      <c r="R294" t="e">
        <f t="shared" si="29"/>
        <v>#VALUE!</v>
      </c>
    </row>
    <row r="295" spans="1:18">
      <c r="A295" t="s">
        <v>807</v>
      </c>
      <c r="B295" s="4" t="str" cm="1">
        <f t="array" ref="B295">_xll.SNL.Clients.Office.Excel.Functions.SPG(A295, "SP_TOTAL_REV", "CY2023")</f>
        <v>#PEND</v>
      </c>
      <c r="C295" s="4" t="str">
        <f>_xll.SNL.Clients.Office.Excel.Functions.SPG(A295,"IQ_AVG_DILUT_SHARES_OUT","CY2023")</f>
        <v>#PEND</v>
      </c>
      <c r="D295" s="5" t="str">
        <f>_xll.SNL.Clients.Office.Excel.Functions.SPG(A295, "IQ_DILUT_EPS_NORM", "CY2023")</f>
        <v>#PEND</v>
      </c>
      <c r="E295" t="e">
        <f t="shared" si="24"/>
        <v>#VALUE!</v>
      </c>
      <c r="F295" t="e">
        <f t="shared" si="25"/>
        <v>#VALUE!</v>
      </c>
      <c r="G295" t="s">
        <v>807</v>
      </c>
      <c r="H295" s="4" t="str" cm="1">
        <f t="array" ref="H295">_xll.SNL.Clients.Office.Excel.Functions.SPG(G295, "SP_TOTAL_REV", "CY2022")</f>
        <v>#PEND</v>
      </c>
      <c r="I295" s="4" t="str">
        <f>_xll.SNL.Clients.Office.Excel.Functions.SPG(G295,"IQ_AVG_DILUT_SHARES_OUT","CY2022")</f>
        <v>#PEND</v>
      </c>
      <c r="J295" s="5" t="str">
        <f>_xll.SNL.Clients.Office.Excel.Functions.SPG(G295, "IQ_DILUT_EPS_NORM", "CY2022")</f>
        <v>#PEND</v>
      </c>
      <c r="K295" t="e">
        <f t="shared" si="26"/>
        <v>#VALUE!</v>
      </c>
      <c r="L295" t="e">
        <f t="shared" si="27"/>
        <v>#VALUE!</v>
      </c>
      <c r="M295" t="s">
        <v>818</v>
      </c>
      <c r="N295" s="4" t="str" cm="1">
        <f t="array" ref="N295">_xll.SNL.Clients.Office.Excel.Functions.SPG(M295, "SP_TOTAL_REV", "CY2022")</f>
        <v>#PEND</v>
      </c>
      <c r="O295" s="4" t="str">
        <f>_xll.SNL.Clients.Office.Excel.Functions.SPG(M295,"IQ_AVG_DILUT_SHARES_OUT","CY2022")</f>
        <v>#PEND</v>
      </c>
      <c r="P295" s="5" t="str">
        <f>_xll.SNL.Clients.Office.Excel.Functions.SPG(M295, "IQ_DILUT_EPS_NORM", "CY2022")</f>
        <v>#PEND</v>
      </c>
      <c r="Q295" t="e">
        <f t="shared" si="28"/>
        <v>#VALUE!</v>
      </c>
      <c r="R295" t="e">
        <f t="shared" si="29"/>
        <v>#VALUE!</v>
      </c>
    </row>
    <row r="296" spans="1:18">
      <c r="A296" t="s">
        <v>808</v>
      </c>
      <c r="B296" s="4" t="str" cm="1">
        <f t="array" ref="B296">_xll.SNL.Clients.Office.Excel.Functions.SPG(A296, "SP_TOTAL_REV", "CY2023")</f>
        <v>#PEND</v>
      </c>
      <c r="C296" s="4" t="str">
        <f>_xll.SNL.Clients.Office.Excel.Functions.SPG(A296,"IQ_AVG_DILUT_SHARES_OUT","CY2023")</f>
        <v>#PEND</v>
      </c>
      <c r="D296" s="5" t="str">
        <f>_xll.SNL.Clients.Office.Excel.Functions.SPG(A296, "IQ_DILUT_EPS_NORM", "CY2023")</f>
        <v>#PEND</v>
      </c>
      <c r="E296" t="e">
        <f t="shared" si="24"/>
        <v>#VALUE!</v>
      </c>
      <c r="F296" t="e">
        <f t="shared" si="25"/>
        <v>#VALUE!</v>
      </c>
      <c r="G296" t="s">
        <v>808</v>
      </c>
      <c r="H296" s="4" t="str" cm="1">
        <f t="array" ref="H296">_xll.SNL.Clients.Office.Excel.Functions.SPG(G296, "SP_TOTAL_REV", "CY2022")</f>
        <v>#PEND</v>
      </c>
      <c r="I296" s="4" t="str">
        <f>_xll.SNL.Clients.Office.Excel.Functions.SPG(G296,"IQ_AVG_DILUT_SHARES_OUT","CY2022")</f>
        <v>#PEND</v>
      </c>
      <c r="J296" s="5" t="str">
        <f>_xll.SNL.Clients.Office.Excel.Functions.SPG(G296, "IQ_DILUT_EPS_NORM", "CY2022")</f>
        <v>#PEND</v>
      </c>
      <c r="K296" t="e">
        <f t="shared" si="26"/>
        <v>#VALUE!</v>
      </c>
      <c r="L296" t="e">
        <f t="shared" si="27"/>
        <v>#VALUE!</v>
      </c>
      <c r="M296" t="s">
        <v>819</v>
      </c>
      <c r="N296" s="4" t="str" cm="1">
        <f t="array" ref="N296">_xll.SNL.Clients.Office.Excel.Functions.SPG(M296, "SP_TOTAL_REV", "CY2022")</f>
        <v>#PEND</v>
      </c>
      <c r="O296" s="4" t="str">
        <f>_xll.SNL.Clients.Office.Excel.Functions.SPG(M296,"IQ_AVG_DILUT_SHARES_OUT","CY2022")</f>
        <v>#PEND</v>
      </c>
      <c r="P296" s="5" t="str">
        <f>_xll.SNL.Clients.Office.Excel.Functions.SPG(M296, "IQ_DILUT_EPS_NORM", "CY2022")</f>
        <v>#PEND</v>
      </c>
      <c r="Q296" t="e">
        <f t="shared" si="28"/>
        <v>#VALUE!</v>
      </c>
      <c r="R296" t="e">
        <f t="shared" si="29"/>
        <v>#VALUE!</v>
      </c>
    </row>
    <row r="297" spans="1:18">
      <c r="A297" t="s">
        <v>809</v>
      </c>
      <c r="B297" s="4" t="str" cm="1">
        <f t="array" ref="B297">_xll.SNL.Clients.Office.Excel.Functions.SPG(A297, "SP_TOTAL_REV", "CY2023")</f>
        <v>#PEND</v>
      </c>
      <c r="C297" s="4" t="str">
        <f>_xll.SNL.Clients.Office.Excel.Functions.SPG(A297,"IQ_AVG_DILUT_SHARES_OUT","CY2023")</f>
        <v>#PEND</v>
      </c>
      <c r="D297" s="5" t="str">
        <f>_xll.SNL.Clients.Office.Excel.Functions.SPG(A297, "IQ_DILUT_EPS_NORM", "CY2023")</f>
        <v>#PEND</v>
      </c>
      <c r="E297" t="e">
        <f t="shared" si="24"/>
        <v>#VALUE!</v>
      </c>
      <c r="F297" t="e">
        <f t="shared" si="25"/>
        <v>#VALUE!</v>
      </c>
      <c r="G297" t="s">
        <v>809</v>
      </c>
      <c r="H297" s="4" t="str" cm="1">
        <f t="array" ref="H297">_xll.SNL.Clients.Office.Excel.Functions.SPG(G297, "SP_TOTAL_REV", "CY2022")</f>
        <v>#PEND</v>
      </c>
      <c r="I297" s="4" t="str">
        <f>_xll.SNL.Clients.Office.Excel.Functions.SPG(G297,"IQ_AVG_DILUT_SHARES_OUT","CY2022")</f>
        <v>#PEND</v>
      </c>
      <c r="J297" s="5" t="str">
        <f>_xll.SNL.Clients.Office.Excel.Functions.SPG(G297, "IQ_DILUT_EPS_NORM", "CY2022")</f>
        <v>#PEND</v>
      </c>
      <c r="K297" t="e">
        <f t="shared" si="26"/>
        <v>#VALUE!</v>
      </c>
      <c r="L297" t="e">
        <f t="shared" si="27"/>
        <v>#VALUE!</v>
      </c>
      <c r="M297" t="s">
        <v>820</v>
      </c>
      <c r="N297" s="4" t="str" cm="1">
        <f t="array" ref="N297">_xll.SNL.Clients.Office.Excel.Functions.SPG(M297, "SP_TOTAL_REV", "CY2022")</f>
        <v>#PEND</v>
      </c>
      <c r="O297" s="4" t="str">
        <f>_xll.SNL.Clients.Office.Excel.Functions.SPG(M297,"IQ_AVG_DILUT_SHARES_OUT","CY2022")</f>
        <v>#PEND</v>
      </c>
      <c r="P297" s="5" t="str">
        <f>_xll.SNL.Clients.Office.Excel.Functions.SPG(M297, "IQ_DILUT_EPS_NORM", "CY2022")</f>
        <v>#PEND</v>
      </c>
      <c r="Q297" t="e">
        <f t="shared" si="28"/>
        <v>#VALUE!</v>
      </c>
      <c r="R297" t="e">
        <f t="shared" si="29"/>
        <v>#VALUE!</v>
      </c>
    </row>
    <row r="298" spans="1:18">
      <c r="A298" t="s">
        <v>810</v>
      </c>
      <c r="B298" s="4" t="str" cm="1">
        <f t="array" ref="B298">_xll.SNL.Clients.Office.Excel.Functions.SPG(A298, "SP_TOTAL_REV", "CY2023")</f>
        <v>#PEND</v>
      </c>
      <c r="C298" s="4" t="str">
        <f>_xll.SNL.Clients.Office.Excel.Functions.SPG(A298,"IQ_AVG_DILUT_SHARES_OUT","CY2023")</f>
        <v>#PEND</v>
      </c>
      <c r="D298" s="5" t="str">
        <f>_xll.SNL.Clients.Office.Excel.Functions.SPG(A298, "IQ_DILUT_EPS_NORM", "CY2023")</f>
        <v>#PEND</v>
      </c>
      <c r="E298" t="e">
        <f t="shared" si="24"/>
        <v>#VALUE!</v>
      </c>
      <c r="F298" t="e">
        <f t="shared" si="25"/>
        <v>#VALUE!</v>
      </c>
      <c r="G298" t="s">
        <v>810</v>
      </c>
      <c r="H298" s="4" t="str" cm="1">
        <f t="array" ref="H298">_xll.SNL.Clients.Office.Excel.Functions.SPG(G298, "SP_TOTAL_REV", "CY2022")</f>
        <v>#PEND</v>
      </c>
      <c r="I298" s="4" t="str">
        <f>_xll.SNL.Clients.Office.Excel.Functions.SPG(G298,"IQ_AVG_DILUT_SHARES_OUT","CY2022")</f>
        <v>#PEND</v>
      </c>
      <c r="J298" s="5" t="str">
        <f>_xll.SNL.Clients.Office.Excel.Functions.SPG(G298, "IQ_DILUT_EPS_NORM", "CY2022")</f>
        <v>#PEND</v>
      </c>
      <c r="K298" t="e">
        <f t="shared" si="26"/>
        <v>#VALUE!</v>
      </c>
      <c r="L298" t="e">
        <f t="shared" si="27"/>
        <v>#VALUE!</v>
      </c>
      <c r="M298" t="s">
        <v>821</v>
      </c>
      <c r="N298" s="4" t="str" cm="1">
        <f t="array" ref="N298">_xll.SNL.Clients.Office.Excel.Functions.SPG(M298, "SP_TOTAL_REV", "CY2022")</f>
        <v>#PEND</v>
      </c>
      <c r="O298" s="4" t="str">
        <f>_xll.SNL.Clients.Office.Excel.Functions.SPG(M298,"IQ_AVG_DILUT_SHARES_OUT","CY2022")</f>
        <v>#PEND</v>
      </c>
      <c r="P298" s="5" t="str">
        <f>_xll.SNL.Clients.Office.Excel.Functions.SPG(M298, "IQ_DILUT_EPS_NORM", "CY2022")</f>
        <v>#PEND</v>
      </c>
      <c r="Q298" t="e">
        <f t="shared" si="28"/>
        <v>#VALUE!</v>
      </c>
      <c r="R298" t="e">
        <f t="shared" si="29"/>
        <v>#VALUE!</v>
      </c>
    </row>
    <row r="299" spans="1:18">
      <c r="A299" t="s">
        <v>811</v>
      </c>
      <c r="B299" s="4" t="str" cm="1">
        <f t="array" ref="B299">_xll.SNL.Clients.Office.Excel.Functions.SPG(A299, "SP_TOTAL_REV", "CY2023")</f>
        <v>#PEND</v>
      </c>
      <c r="C299" s="4" t="str">
        <f>_xll.SNL.Clients.Office.Excel.Functions.SPG(A299,"IQ_AVG_DILUT_SHARES_OUT","CY2023")</f>
        <v>#PEND</v>
      </c>
      <c r="D299" s="5" t="str">
        <f>_xll.SNL.Clients.Office.Excel.Functions.SPG(A299, "IQ_DILUT_EPS_NORM", "CY2023")</f>
        <v>#PEND</v>
      </c>
      <c r="E299" t="e">
        <f t="shared" si="24"/>
        <v>#VALUE!</v>
      </c>
      <c r="F299" t="e">
        <f t="shared" si="25"/>
        <v>#VALUE!</v>
      </c>
      <c r="G299" t="s">
        <v>811</v>
      </c>
      <c r="H299" s="4" t="str" cm="1">
        <f t="array" ref="H299">_xll.SNL.Clients.Office.Excel.Functions.SPG(G299, "SP_TOTAL_REV", "CY2022")</f>
        <v>#PEND</v>
      </c>
      <c r="I299" s="4" t="str">
        <f>_xll.SNL.Clients.Office.Excel.Functions.SPG(G299,"IQ_AVG_DILUT_SHARES_OUT","CY2022")</f>
        <v>#PEND</v>
      </c>
      <c r="J299" s="5" t="str">
        <f>_xll.SNL.Clients.Office.Excel.Functions.SPG(G299, "IQ_DILUT_EPS_NORM", "CY2022")</f>
        <v>#PEND</v>
      </c>
      <c r="K299" t="e">
        <f t="shared" si="26"/>
        <v>#VALUE!</v>
      </c>
      <c r="L299" t="e">
        <f t="shared" si="27"/>
        <v>#VALUE!</v>
      </c>
      <c r="M299" t="s">
        <v>822</v>
      </c>
      <c r="N299" s="4" t="str" cm="1">
        <f t="array" ref="N299">_xll.SNL.Clients.Office.Excel.Functions.SPG(M299, "SP_TOTAL_REV", "CY2022")</f>
        <v>#PEND</v>
      </c>
      <c r="O299" s="4" t="str">
        <f>_xll.SNL.Clients.Office.Excel.Functions.SPG(M299,"IQ_AVG_DILUT_SHARES_OUT","CY2022")</f>
        <v>#PEND</v>
      </c>
      <c r="P299" s="5" t="str">
        <f>_xll.SNL.Clients.Office.Excel.Functions.SPG(M299, "IQ_DILUT_EPS_NORM", "CY2022")</f>
        <v>#PEND</v>
      </c>
      <c r="Q299" t="e">
        <f t="shared" si="28"/>
        <v>#VALUE!</v>
      </c>
      <c r="R299" t="e">
        <f t="shared" si="29"/>
        <v>#VALUE!</v>
      </c>
    </row>
    <row r="300" spans="1:18">
      <c r="A300" t="s">
        <v>812</v>
      </c>
      <c r="B300" s="4" t="str" cm="1">
        <f t="array" ref="B300">_xll.SNL.Clients.Office.Excel.Functions.SPG(A300, "SP_TOTAL_REV", "CY2023")</f>
        <v>#PEND</v>
      </c>
      <c r="C300" s="4" t="str">
        <f>_xll.SNL.Clients.Office.Excel.Functions.SPG(A300,"IQ_AVG_DILUT_SHARES_OUT","CY2023")</f>
        <v>#PEND</v>
      </c>
      <c r="D300" s="5" t="str">
        <f>_xll.SNL.Clients.Office.Excel.Functions.SPG(A300, "IQ_DILUT_EPS_NORM", "CY2023")</f>
        <v>#PEND</v>
      </c>
      <c r="E300" t="e">
        <f t="shared" si="24"/>
        <v>#VALUE!</v>
      </c>
      <c r="F300" t="e">
        <f t="shared" si="25"/>
        <v>#VALUE!</v>
      </c>
      <c r="G300" t="s">
        <v>812</v>
      </c>
      <c r="H300" s="4" t="str" cm="1">
        <f t="array" ref="H300">_xll.SNL.Clients.Office.Excel.Functions.SPG(G300, "SP_TOTAL_REV", "CY2022")</f>
        <v>#PEND</v>
      </c>
      <c r="I300" s="4" t="str">
        <f>_xll.SNL.Clients.Office.Excel.Functions.SPG(G300,"IQ_AVG_DILUT_SHARES_OUT","CY2022")</f>
        <v>#PEND</v>
      </c>
      <c r="J300" s="5" t="str">
        <f>_xll.SNL.Clients.Office.Excel.Functions.SPG(G300, "IQ_DILUT_EPS_NORM", "CY2022")</f>
        <v>#PEND</v>
      </c>
      <c r="K300" t="e">
        <f t="shared" si="26"/>
        <v>#VALUE!</v>
      </c>
      <c r="L300" t="e">
        <f t="shared" si="27"/>
        <v>#VALUE!</v>
      </c>
      <c r="M300" t="s">
        <v>823</v>
      </c>
      <c r="N300" s="4" t="str" cm="1">
        <f t="array" ref="N300">_xll.SNL.Clients.Office.Excel.Functions.SPG(M300, "SP_TOTAL_REV", "CY2022")</f>
        <v>#PEND</v>
      </c>
      <c r="O300" s="4" t="str">
        <f>_xll.SNL.Clients.Office.Excel.Functions.SPG(M300,"IQ_AVG_DILUT_SHARES_OUT","CY2022")</f>
        <v>#PEND</v>
      </c>
      <c r="P300" s="5" t="str">
        <f>_xll.SNL.Clients.Office.Excel.Functions.SPG(M300, "IQ_DILUT_EPS_NORM", "CY2022")</f>
        <v>#PEND</v>
      </c>
      <c r="Q300" t="e">
        <f t="shared" si="28"/>
        <v>#VALUE!</v>
      </c>
      <c r="R300" t="e">
        <f t="shared" si="29"/>
        <v>#VALUE!</v>
      </c>
    </row>
    <row r="301" spans="1:18">
      <c r="A301" t="s">
        <v>813</v>
      </c>
      <c r="B301" s="4" t="str" cm="1">
        <f t="array" ref="B301">_xll.SNL.Clients.Office.Excel.Functions.SPG(A301, "SP_TOTAL_REV", "CY2023")</f>
        <v>#PEND</v>
      </c>
      <c r="C301" s="4" t="str">
        <f>_xll.SNL.Clients.Office.Excel.Functions.SPG(A301,"IQ_AVG_DILUT_SHARES_OUT","CY2023")</f>
        <v>#PEND</v>
      </c>
      <c r="D301" s="5" t="str">
        <f>_xll.SNL.Clients.Office.Excel.Functions.SPG(A301, "IQ_DILUT_EPS_NORM", "CY2023")</f>
        <v>#PEND</v>
      </c>
      <c r="E301" t="e">
        <f t="shared" si="24"/>
        <v>#VALUE!</v>
      </c>
      <c r="F301" t="e">
        <f t="shared" si="25"/>
        <v>#VALUE!</v>
      </c>
      <c r="G301" t="s">
        <v>813</v>
      </c>
      <c r="H301" s="4" t="str" cm="1">
        <f t="array" ref="H301">_xll.SNL.Clients.Office.Excel.Functions.SPG(G301, "SP_TOTAL_REV", "CY2022")</f>
        <v>#PEND</v>
      </c>
      <c r="I301" s="4" t="str">
        <f>_xll.SNL.Clients.Office.Excel.Functions.SPG(G301,"IQ_AVG_DILUT_SHARES_OUT","CY2022")</f>
        <v>#PEND</v>
      </c>
      <c r="J301" s="5" t="str">
        <f>_xll.SNL.Clients.Office.Excel.Functions.SPG(G301, "IQ_DILUT_EPS_NORM", "CY2022")</f>
        <v>#PEND</v>
      </c>
      <c r="K301" t="e">
        <f t="shared" si="26"/>
        <v>#VALUE!</v>
      </c>
      <c r="L301" t="e">
        <f t="shared" si="27"/>
        <v>#VALUE!</v>
      </c>
      <c r="M301" t="s">
        <v>824</v>
      </c>
      <c r="N301" s="4" t="str" cm="1">
        <f t="array" ref="N301">_xll.SNL.Clients.Office.Excel.Functions.SPG(M301, "SP_TOTAL_REV", "CY2022")</f>
        <v>#PEND</v>
      </c>
      <c r="O301" s="4" t="str">
        <f>_xll.SNL.Clients.Office.Excel.Functions.SPG(M301,"IQ_AVG_DILUT_SHARES_OUT","CY2022")</f>
        <v>#PEND</v>
      </c>
      <c r="P301" s="5" t="str">
        <f>_xll.SNL.Clients.Office.Excel.Functions.SPG(M301, "IQ_DILUT_EPS_NORM", "CY2022")</f>
        <v>#PEND</v>
      </c>
      <c r="Q301" t="e">
        <f t="shared" si="28"/>
        <v>#VALUE!</v>
      </c>
      <c r="R301" t="e">
        <f t="shared" si="29"/>
        <v>#VALUE!</v>
      </c>
    </row>
    <row r="302" spans="1:18">
      <c r="A302" t="s">
        <v>814</v>
      </c>
      <c r="B302" s="4" t="str" cm="1">
        <f t="array" ref="B302">_xll.SNL.Clients.Office.Excel.Functions.SPG(A302, "SP_TOTAL_REV", "CY2023")</f>
        <v>#PEND</v>
      </c>
      <c r="C302" s="4" t="str">
        <f>_xll.SNL.Clients.Office.Excel.Functions.SPG(A302,"IQ_AVG_DILUT_SHARES_OUT","CY2023")</f>
        <v>#PEND</v>
      </c>
      <c r="D302" s="5" t="str">
        <f>_xll.SNL.Clients.Office.Excel.Functions.SPG(A302, "IQ_DILUT_EPS_NORM", "CY2023")</f>
        <v>#PEND</v>
      </c>
      <c r="E302" t="e">
        <f t="shared" si="24"/>
        <v>#VALUE!</v>
      </c>
      <c r="F302" t="e">
        <f t="shared" si="25"/>
        <v>#VALUE!</v>
      </c>
      <c r="G302" t="s">
        <v>814</v>
      </c>
      <c r="H302" s="4" t="str" cm="1">
        <f t="array" ref="H302">_xll.SNL.Clients.Office.Excel.Functions.SPG(G302, "SP_TOTAL_REV", "CY2022")</f>
        <v>#PEND</v>
      </c>
      <c r="I302" s="4" t="str">
        <f>_xll.SNL.Clients.Office.Excel.Functions.SPG(G302,"IQ_AVG_DILUT_SHARES_OUT","CY2022")</f>
        <v>#PEND</v>
      </c>
      <c r="J302" s="5" t="str">
        <f>_xll.SNL.Clients.Office.Excel.Functions.SPG(G302, "IQ_DILUT_EPS_NORM", "CY2022")</f>
        <v>#PEND</v>
      </c>
      <c r="K302" t="e">
        <f t="shared" si="26"/>
        <v>#VALUE!</v>
      </c>
      <c r="L302" t="e">
        <f t="shared" si="27"/>
        <v>#VALUE!</v>
      </c>
      <c r="M302" t="s">
        <v>825</v>
      </c>
      <c r="N302" s="4" t="str" cm="1">
        <f t="array" ref="N302">_xll.SNL.Clients.Office.Excel.Functions.SPG(M302, "SP_TOTAL_REV", "CY2022")</f>
        <v>#PEND</v>
      </c>
      <c r="O302" s="4" t="str">
        <f>_xll.SNL.Clients.Office.Excel.Functions.SPG(M302,"IQ_AVG_DILUT_SHARES_OUT","CY2022")</f>
        <v>#PEND</v>
      </c>
      <c r="P302" s="5" t="str">
        <f>_xll.SNL.Clients.Office.Excel.Functions.SPG(M302, "IQ_DILUT_EPS_NORM", "CY2022")</f>
        <v>#PEND</v>
      </c>
      <c r="Q302" t="e">
        <f t="shared" si="28"/>
        <v>#VALUE!</v>
      </c>
      <c r="R302" t="e">
        <f t="shared" si="29"/>
        <v>#VALUE!</v>
      </c>
    </row>
    <row r="303" spans="1:18">
      <c r="A303" t="s">
        <v>815</v>
      </c>
      <c r="B303" s="4" t="str" cm="1">
        <f t="array" ref="B303">_xll.SNL.Clients.Office.Excel.Functions.SPG(A303, "SP_TOTAL_REV", "CY2023")</f>
        <v>#PEND</v>
      </c>
      <c r="C303" s="4" t="str">
        <f>_xll.SNL.Clients.Office.Excel.Functions.SPG(A303,"IQ_AVG_DILUT_SHARES_OUT","CY2023")</f>
        <v>#PEND</v>
      </c>
      <c r="D303" s="5" t="str">
        <f>_xll.SNL.Clients.Office.Excel.Functions.SPG(A303, "IQ_DILUT_EPS_NORM", "CY2023")</f>
        <v>#PEND</v>
      </c>
      <c r="E303" t="e">
        <f t="shared" si="24"/>
        <v>#VALUE!</v>
      </c>
      <c r="F303" t="e">
        <f t="shared" si="25"/>
        <v>#VALUE!</v>
      </c>
      <c r="G303" t="s">
        <v>815</v>
      </c>
      <c r="H303" s="4" t="str" cm="1">
        <f t="array" ref="H303">_xll.SNL.Clients.Office.Excel.Functions.SPG(G303, "SP_TOTAL_REV", "CY2022")</f>
        <v>#PEND</v>
      </c>
      <c r="I303" s="4" t="str">
        <f>_xll.SNL.Clients.Office.Excel.Functions.SPG(G303,"IQ_AVG_DILUT_SHARES_OUT","CY2022")</f>
        <v>#PEND</v>
      </c>
      <c r="J303" s="5" t="str">
        <f>_xll.SNL.Clients.Office.Excel.Functions.SPG(G303, "IQ_DILUT_EPS_NORM", "CY2022")</f>
        <v>#PEND</v>
      </c>
      <c r="K303" t="e">
        <f t="shared" si="26"/>
        <v>#VALUE!</v>
      </c>
      <c r="L303" t="e">
        <f t="shared" si="27"/>
        <v>#VALUE!</v>
      </c>
      <c r="M303" t="s">
        <v>826</v>
      </c>
      <c r="N303" s="4" t="str" cm="1">
        <f t="array" ref="N303">_xll.SNL.Clients.Office.Excel.Functions.SPG(M303, "SP_TOTAL_REV", "CY2022")</f>
        <v>#PEND</v>
      </c>
      <c r="O303" s="4" t="str">
        <f>_xll.SNL.Clients.Office.Excel.Functions.SPG(M303,"IQ_AVG_DILUT_SHARES_OUT","CY2022")</f>
        <v>#PEND</v>
      </c>
      <c r="P303" s="5" t="str">
        <f>_xll.SNL.Clients.Office.Excel.Functions.SPG(M303, "IQ_DILUT_EPS_NORM", "CY2022")</f>
        <v>#PEND</v>
      </c>
      <c r="Q303" t="e">
        <f t="shared" si="28"/>
        <v>#VALUE!</v>
      </c>
      <c r="R303" t="e">
        <f t="shared" si="29"/>
        <v>#VALUE!</v>
      </c>
    </row>
    <row r="304" spans="1:18">
      <c r="A304" t="s">
        <v>816</v>
      </c>
      <c r="B304" s="4" t="str" cm="1">
        <f t="array" ref="B304">_xll.SNL.Clients.Office.Excel.Functions.SPG(A304, "SP_TOTAL_REV", "CY2023")</f>
        <v>#PEND</v>
      </c>
      <c r="C304" s="4" t="str">
        <f>_xll.SNL.Clients.Office.Excel.Functions.SPG(A304,"IQ_AVG_DILUT_SHARES_OUT","CY2023")</f>
        <v>#PEND</v>
      </c>
      <c r="D304" s="5" t="str">
        <f>_xll.SNL.Clients.Office.Excel.Functions.SPG(A304, "IQ_DILUT_EPS_NORM", "CY2023")</f>
        <v>#PEND</v>
      </c>
      <c r="E304" t="e">
        <f t="shared" si="24"/>
        <v>#VALUE!</v>
      </c>
      <c r="F304" t="e">
        <f t="shared" si="25"/>
        <v>#VALUE!</v>
      </c>
      <c r="G304" t="s">
        <v>816</v>
      </c>
      <c r="H304" s="4" t="str" cm="1">
        <f t="array" ref="H304">_xll.SNL.Clients.Office.Excel.Functions.SPG(G304, "SP_TOTAL_REV", "CY2022")</f>
        <v>#PEND</v>
      </c>
      <c r="I304" s="4" t="str">
        <f>_xll.SNL.Clients.Office.Excel.Functions.SPG(G304,"IQ_AVG_DILUT_SHARES_OUT","CY2022")</f>
        <v>#PEND</v>
      </c>
      <c r="J304" s="5" t="str">
        <f>_xll.SNL.Clients.Office.Excel.Functions.SPG(G304, "IQ_DILUT_EPS_NORM", "CY2022")</f>
        <v>#PEND</v>
      </c>
      <c r="K304" t="e">
        <f t="shared" si="26"/>
        <v>#VALUE!</v>
      </c>
      <c r="L304" t="e">
        <f t="shared" si="27"/>
        <v>#VALUE!</v>
      </c>
      <c r="M304" t="s">
        <v>827</v>
      </c>
      <c r="N304" s="4" t="str" cm="1">
        <f t="array" ref="N304">_xll.SNL.Clients.Office.Excel.Functions.SPG(M304, "SP_TOTAL_REV", "CY2022")</f>
        <v>#PEND</v>
      </c>
      <c r="O304" s="4" t="str">
        <f>_xll.SNL.Clients.Office.Excel.Functions.SPG(M304,"IQ_AVG_DILUT_SHARES_OUT","CY2022")</f>
        <v>#PEND</v>
      </c>
      <c r="P304" s="5" t="str">
        <f>_xll.SNL.Clients.Office.Excel.Functions.SPG(M304, "IQ_DILUT_EPS_NORM", "CY2022")</f>
        <v>#PEND</v>
      </c>
      <c r="Q304" t="e">
        <f t="shared" si="28"/>
        <v>#VALUE!</v>
      </c>
      <c r="R304" t="e">
        <f t="shared" si="29"/>
        <v>#VALUE!</v>
      </c>
    </row>
    <row r="305" spans="1:18">
      <c r="A305" t="s">
        <v>817</v>
      </c>
      <c r="B305" s="4" t="str" cm="1">
        <f t="array" ref="B305">_xll.SNL.Clients.Office.Excel.Functions.SPG(A305, "SP_TOTAL_REV", "CY2023")</f>
        <v>#PEND</v>
      </c>
      <c r="C305" s="4" t="str">
        <f>_xll.SNL.Clients.Office.Excel.Functions.SPG(A305,"IQ_AVG_DILUT_SHARES_OUT","CY2023")</f>
        <v>#PEND</v>
      </c>
      <c r="D305" s="5" t="str">
        <f>_xll.SNL.Clients.Office.Excel.Functions.SPG(A305, "IQ_DILUT_EPS_NORM", "CY2023")</f>
        <v>#PEND</v>
      </c>
      <c r="E305" t="e">
        <f t="shared" si="24"/>
        <v>#VALUE!</v>
      </c>
      <c r="F305" t="e">
        <f t="shared" si="25"/>
        <v>#VALUE!</v>
      </c>
      <c r="G305" t="s">
        <v>817</v>
      </c>
      <c r="H305" s="4" t="str" cm="1">
        <f t="array" ref="H305">_xll.SNL.Clients.Office.Excel.Functions.SPG(G305, "SP_TOTAL_REV", "CY2022")</f>
        <v>#PEND</v>
      </c>
      <c r="I305" s="4" t="str">
        <f>_xll.SNL.Clients.Office.Excel.Functions.SPG(G305,"IQ_AVG_DILUT_SHARES_OUT","CY2022")</f>
        <v>#PEND</v>
      </c>
      <c r="J305" s="5" t="str">
        <f>_xll.SNL.Clients.Office.Excel.Functions.SPG(G305, "IQ_DILUT_EPS_NORM", "CY2022")</f>
        <v>#PEND</v>
      </c>
      <c r="K305" t="e">
        <f t="shared" si="26"/>
        <v>#VALUE!</v>
      </c>
      <c r="L305" t="e">
        <f t="shared" si="27"/>
        <v>#VALUE!</v>
      </c>
      <c r="M305" t="s">
        <v>828</v>
      </c>
      <c r="N305" s="4" t="str" cm="1">
        <f t="array" ref="N305">_xll.SNL.Clients.Office.Excel.Functions.SPG(M305, "SP_TOTAL_REV", "CY2022")</f>
        <v>#PEND</v>
      </c>
      <c r="O305" s="4" t="str">
        <f>_xll.SNL.Clients.Office.Excel.Functions.SPG(M305,"IQ_AVG_DILUT_SHARES_OUT","CY2022")</f>
        <v>#PEND</v>
      </c>
      <c r="P305" s="5" t="str">
        <f>_xll.SNL.Clients.Office.Excel.Functions.SPG(M305, "IQ_DILUT_EPS_NORM", "CY2022")</f>
        <v>#PEND</v>
      </c>
      <c r="Q305" t="e">
        <f t="shared" si="28"/>
        <v>#VALUE!</v>
      </c>
      <c r="R305" t="e">
        <f t="shared" si="29"/>
        <v>#VALUE!</v>
      </c>
    </row>
    <row r="306" spans="1:18">
      <c r="A306" t="s">
        <v>818</v>
      </c>
      <c r="B306" s="4" t="str" cm="1">
        <f t="array" ref="B306">_xll.SNL.Clients.Office.Excel.Functions.SPG(A306, "SP_TOTAL_REV", "CY2023")</f>
        <v>#PEND</v>
      </c>
      <c r="C306" s="4" t="str">
        <f>_xll.SNL.Clients.Office.Excel.Functions.SPG(A306,"IQ_AVG_DILUT_SHARES_OUT","CY2023")</f>
        <v>#PEND</v>
      </c>
      <c r="D306" s="5" t="str">
        <f>_xll.SNL.Clients.Office.Excel.Functions.SPG(A306, "IQ_DILUT_EPS_NORM", "CY2023")</f>
        <v>#PEND</v>
      </c>
      <c r="E306" t="e">
        <f t="shared" si="24"/>
        <v>#VALUE!</v>
      </c>
      <c r="F306" t="e">
        <f t="shared" si="25"/>
        <v>#VALUE!</v>
      </c>
      <c r="G306" t="s">
        <v>818</v>
      </c>
      <c r="H306" s="4" t="str" cm="1">
        <f t="array" ref="H306">_xll.SNL.Clients.Office.Excel.Functions.SPG(G306, "SP_TOTAL_REV", "CY2022")</f>
        <v>#PEND</v>
      </c>
      <c r="I306" s="4" t="str">
        <f>_xll.SNL.Clients.Office.Excel.Functions.SPG(G306,"IQ_AVG_DILUT_SHARES_OUT","CY2022")</f>
        <v>#PEND</v>
      </c>
      <c r="J306" s="5" t="str">
        <f>_xll.SNL.Clients.Office.Excel.Functions.SPG(G306, "IQ_DILUT_EPS_NORM", "CY2022")</f>
        <v>#PEND</v>
      </c>
      <c r="K306" t="e">
        <f t="shared" si="26"/>
        <v>#VALUE!</v>
      </c>
      <c r="L306" t="e">
        <f t="shared" si="27"/>
        <v>#VALUE!</v>
      </c>
      <c r="M306" t="s">
        <v>829</v>
      </c>
      <c r="N306" s="4" t="str" cm="1">
        <f t="array" ref="N306">_xll.SNL.Clients.Office.Excel.Functions.SPG(M306, "SP_TOTAL_REV", "CY2022")</f>
        <v>#PEND</v>
      </c>
      <c r="O306" s="4" t="str">
        <f>_xll.SNL.Clients.Office.Excel.Functions.SPG(M306,"IQ_AVG_DILUT_SHARES_OUT","CY2022")</f>
        <v>#PEND</v>
      </c>
      <c r="P306" s="5" t="str">
        <f>_xll.SNL.Clients.Office.Excel.Functions.SPG(M306, "IQ_DILUT_EPS_NORM", "CY2022")</f>
        <v>#PEND</v>
      </c>
      <c r="Q306" t="e">
        <f t="shared" si="28"/>
        <v>#VALUE!</v>
      </c>
      <c r="R306" t="e">
        <f t="shared" si="29"/>
        <v>#VALUE!</v>
      </c>
    </row>
    <row r="307" spans="1:18">
      <c r="A307" t="s">
        <v>819</v>
      </c>
      <c r="B307" s="4" t="str" cm="1">
        <f t="array" ref="B307">_xll.SNL.Clients.Office.Excel.Functions.SPG(A307, "SP_TOTAL_REV", "CY2023")</f>
        <v>#PEND</v>
      </c>
      <c r="C307" s="4" t="str">
        <f>_xll.SNL.Clients.Office.Excel.Functions.SPG(A307,"IQ_AVG_DILUT_SHARES_OUT","CY2023")</f>
        <v>#PEND</v>
      </c>
      <c r="D307" s="5" t="str">
        <f>_xll.SNL.Clients.Office.Excel.Functions.SPG(A307, "IQ_DILUT_EPS_NORM", "CY2023")</f>
        <v>#PEND</v>
      </c>
      <c r="E307" t="e">
        <f t="shared" si="24"/>
        <v>#VALUE!</v>
      </c>
      <c r="F307" t="e">
        <f t="shared" si="25"/>
        <v>#VALUE!</v>
      </c>
      <c r="G307" t="s">
        <v>819</v>
      </c>
      <c r="H307" s="4" t="str" cm="1">
        <f t="array" ref="H307">_xll.SNL.Clients.Office.Excel.Functions.SPG(G307, "SP_TOTAL_REV", "CY2022")</f>
        <v>#PEND</v>
      </c>
      <c r="I307" s="4" t="str">
        <f>_xll.SNL.Clients.Office.Excel.Functions.SPG(G307,"IQ_AVG_DILUT_SHARES_OUT","CY2022")</f>
        <v>#PEND</v>
      </c>
      <c r="J307" s="5" t="str">
        <f>_xll.SNL.Clients.Office.Excel.Functions.SPG(G307, "IQ_DILUT_EPS_NORM", "CY2022")</f>
        <v>#PEND</v>
      </c>
      <c r="K307" t="e">
        <f t="shared" si="26"/>
        <v>#VALUE!</v>
      </c>
      <c r="L307" t="e">
        <f t="shared" si="27"/>
        <v>#VALUE!</v>
      </c>
      <c r="M307" t="s">
        <v>830</v>
      </c>
      <c r="N307" s="4" t="str" cm="1">
        <f t="array" ref="N307">_xll.SNL.Clients.Office.Excel.Functions.SPG(M307, "SP_TOTAL_REV", "CY2022")</f>
        <v>#PEND</v>
      </c>
      <c r="O307" s="4" t="str">
        <f>_xll.SNL.Clients.Office.Excel.Functions.SPG(M307,"IQ_AVG_DILUT_SHARES_OUT","CY2022")</f>
        <v>#PEND</v>
      </c>
      <c r="P307" s="5" t="str">
        <f>_xll.SNL.Clients.Office.Excel.Functions.SPG(M307, "IQ_DILUT_EPS_NORM", "CY2022")</f>
        <v>#PEND</v>
      </c>
      <c r="Q307" t="e">
        <f t="shared" si="28"/>
        <v>#VALUE!</v>
      </c>
      <c r="R307" t="e">
        <f t="shared" si="29"/>
        <v>#VALUE!</v>
      </c>
    </row>
    <row r="308" spans="1:18">
      <c r="A308" t="s">
        <v>820</v>
      </c>
      <c r="B308" s="4" t="str" cm="1">
        <f t="array" ref="B308">_xll.SNL.Clients.Office.Excel.Functions.SPG(A308, "SP_TOTAL_REV", "CY2023")</f>
        <v>#PEND</v>
      </c>
      <c r="C308" s="4" t="str">
        <f>_xll.SNL.Clients.Office.Excel.Functions.SPG(A308,"IQ_AVG_DILUT_SHARES_OUT","CY2023")</f>
        <v>#PEND</v>
      </c>
      <c r="D308" s="5" t="str">
        <f>_xll.SNL.Clients.Office.Excel.Functions.SPG(A308, "IQ_DILUT_EPS_NORM", "CY2023")</f>
        <v>#PEND</v>
      </c>
      <c r="E308" t="e">
        <f t="shared" si="24"/>
        <v>#VALUE!</v>
      </c>
      <c r="F308" t="e">
        <f t="shared" si="25"/>
        <v>#VALUE!</v>
      </c>
      <c r="G308" t="s">
        <v>820</v>
      </c>
      <c r="H308" s="4" t="str" cm="1">
        <f t="array" ref="H308">_xll.SNL.Clients.Office.Excel.Functions.SPG(G308, "SP_TOTAL_REV", "CY2022")</f>
        <v>#PEND</v>
      </c>
      <c r="I308" s="4" t="str">
        <f>_xll.SNL.Clients.Office.Excel.Functions.SPG(G308,"IQ_AVG_DILUT_SHARES_OUT","CY2022")</f>
        <v>#PEND</v>
      </c>
      <c r="J308" s="5" t="str">
        <f>_xll.SNL.Clients.Office.Excel.Functions.SPG(G308, "IQ_DILUT_EPS_NORM", "CY2022")</f>
        <v>#PEND</v>
      </c>
      <c r="K308" t="e">
        <f t="shared" si="26"/>
        <v>#VALUE!</v>
      </c>
      <c r="L308" t="e">
        <f t="shared" si="27"/>
        <v>#VALUE!</v>
      </c>
      <c r="M308" t="s">
        <v>831</v>
      </c>
      <c r="N308" s="4" t="str" cm="1">
        <f t="array" ref="N308">_xll.SNL.Clients.Office.Excel.Functions.SPG(M308, "SP_TOTAL_REV", "CY2022")</f>
        <v>#PEND</v>
      </c>
      <c r="O308" s="4" t="str">
        <f>_xll.SNL.Clients.Office.Excel.Functions.SPG(M308,"IQ_AVG_DILUT_SHARES_OUT","CY2022")</f>
        <v>#PEND</v>
      </c>
      <c r="P308" s="5" t="str">
        <f>_xll.SNL.Clients.Office.Excel.Functions.SPG(M308, "IQ_DILUT_EPS_NORM", "CY2022")</f>
        <v>#PEND</v>
      </c>
      <c r="Q308" t="e">
        <f t="shared" si="28"/>
        <v>#VALUE!</v>
      </c>
      <c r="R308" t="e">
        <f t="shared" si="29"/>
        <v>#VALUE!</v>
      </c>
    </row>
    <row r="309" spans="1:18">
      <c r="A309" t="s">
        <v>821</v>
      </c>
      <c r="B309" s="4" t="str" cm="1">
        <f t="array" ref="B309">_xll.SNL.Clients.Office.Excel.Functions.SPG(A309, "SP_TOTAL_REV", "CY2023")</f>
        <v>#PEND</v>
      </c>
      <c r="C309" s="4" t="str">
        <f>_xll.SNL.Clients.Office.Excel.Functions.SPG(A309,"IQ_AVG_DILUT_SHARES_OUT","CY2023")</f>
        <v>#PEND</v>
      </c>
      <c r="D309" s="5" t="str">
        <f>_xll.SNL.Clients.Office.Excel.Functions.SPG(A309, "IQ_DILUT_EPS_NORM", "CY2023")</f>
        <v>#PEND</v>
      </c>
      <c r="E309" t="e">
        <f t="shared" si="24"/>
        <v>#VALUE!</v>
      </c>
      <c r="F309" t="e">
        <f t="shared" si="25"/>
        <v>#VALUE!</v>
      </c>
      <c r="G309" t="s">
        <v>821</v>
      </c>
      <c r="H309" s="4" t="str" cm="1">
        <f t="array" ref="H309">_xll.SNL.Clients.Office.Excel.Functions.SPG(G309, "SP_TOTAL_REV", "CY2022")</f>
        <v>#PEND</v>
      </c>
      <c r="I309" s="4" t="str">
        <f>_xll.SNL.Clients.Office.Excel.Functions.SPG(G309,"IQ_AVG_DILUT_SHARES_OUT","CY2022")</f>
        <v>#PEND</v>
      </c>
      <c r="J309" s="5" t="str">
        <f>_xll.SNL.Clients.Office.Excel.Functions.SPG(G309, "IQ_DILUT_EPS_NORM", "CY2022")</f>
        <v>#PEND</v>
      </c>
      <c r="K309" t="e">
        <f t="shared" si="26"/>
        <v>#VALUE!</v>
      </c>
      <c r="L309" t="e">
        <f t="shared" si="27"/>
        <v>#VALUE!</v>
      </c>
      <c r="M309" t="s">
        <v>832</v>
      </c>
      <c r="N309" s="4" t="str" cm="1">
        <f t="array" ref="N309">_xll.SNL.Clients.Office.Excel.Functions.SPG(M309, "SP_TOTAL_REV", "CY2022")</f>
        <v>#PEND</v>
      </c>
      <c r="O309" s="4" t="str">
        <f>_xll.SNL.Clients.Office.Excel.Functions.SPG(M309,"IQ_AVG_DILUT_SHARES_OUT","CY2022")</f>
        <v>#PEND</v>
      </c>
      <c r="P309" s="5" t="str">
        <f>_xll.SNL.Clients.Office.Excel.Functions.SPG(M309, "IQ_DILUT_EPS_NORM", "CY2022")</f>
        <v>#PEND</v>
      </c>
      <c r="Q309" t="e">
        <f t="shared" si="28"/>
        <v>#VALUE!</v>
      </c>
      <c r="R309" t="e">
        <f t="shared" si="29"/>
        <v>#VALUE!</v>
      </c>
    </row>
    <row r="310" spans="1:18">
      <c r="A310" t="s">
        <v>822</v>
      </c>
      <c r="B310" s="4" t="str" cm="1">
        <f t="array" ref="B310">_xll.SNL.Clients.Office.Excel.Functions.SPG(A310, "SP_TOTAL_REV", "CY2023")</f>
        <v>#PEND</v>
      </c>
      <c r="C310" s="4" t="str">
        <f>_xll.SNL.Clients.Office.Excel.Functions.SPG(A310,"IQ_AVG_DILUT_SHARES_OUT","CY2023")</f>
        <v>#PEND</v>
      </c>
      <c r="D310" s="5" t="str">
        <f>_xll.SNL.Clients.Office.Excel.Functions.SPG(A310, "IQ_DILUT_EPS_NORM", "CY2023")</f>
        <v>#PEND</v>
      </c>
      <c r="E310" t="e">
        <f t="shared" si="24"/>
        <v>#VALUE!</v>
      </c>
      <c r="F310" t="e">
        <f t="shared" si="25"/>
        <v>#VALUE!</v>
      </c>
      <c r="G310" t="s">
        <v>822</v>
      </c>
      <c r="H310" s="4" t="str" cm="1">
        <f t="array" ref="H310">_xll.SNL.Clients.Office.Excel.Functions.SPG(G310, "SP_TOTAL_REV", "CY2022")</f>
        <v>#PEND</v>
      </c>
      <c r="I310" s="4" t="str">
        <f>_xll.SNL.Clients.Office.Excel.Functions.SPG(G310,"IQ_AVG_DILUT_SHARES_OUT","CY2022")</f>
        <v>#PEND</v>
      </c>
      <c r="J310" s="5" t="str">
        <f>_xll.SNL.Clients.Office.Excel.Functions.SPG(G310, "IQ_DILUT_EPS_NORM", "CY2022")</f>
        <v>#PEND</v>
      </c>
      <c r="K310" t="e">
        <f t="shared" si="26"/>
        <v>#VALUE!</v>
      </c>
      <c r="L310" t="e">
        <f t="shared" si="27"/>
        <v>#VALUE!</v>
      </c>
      <c r="M310" t="s">
        <v>833</v>
      </c>
      <c r="N310" s="4" t="str" cm="1">
        <f t="array" ref="N310">_xll.SNL.Clients.Office.Excel.Functions.SPG(M310, "SP_TOTAL_REV", "CY2022")</f>
        <v>#PEND</v>
      </c>
      <c r="O310" s="4" t="str">
        <f>_xll.SNL.Clients.Office.Excel.Functions.SPG(M310,"IQ_AVG_DILUT_SHARES_OUT","CY2022")</f>
        <v>#PEND</v>
      </c>
      <c r="P310" s="5" t="str">
        <f>_xll.SNL.Clients.Office.Excel.Functions.SPG(M310, "IQ_DILUT_EPS_NORM", "CY2022")</f>
        <v>#PEND</v>
      </c>
      <c r="Q310" t="e">
        <f t="shared" si="28"/>
        <v>#VALUE!</v>
      </c>
      <c r="R310" t="e">
        <f t="shared" si="29"/>
        <v>#VALUE!</v>
      </c>
    </row>
    <row r="311" spans="1:18">
      <c r="A311" t="s">
        <v>823</v>
      </c>
      <c r="B311" s="4" t="str" cm="1">
        <f t="array" ref="B311">_xll.SNL.Clients.Office.Excel.Functions.SPG(A311, "SP_TOTAL_REV", "CY2023")</f>
        <v>#PEND</v>
      </c>
      <c r="C311" s="4" t="str">
        <f>_xll.SNL.Clients.Office.Excel.Functions.SPG(A311,"IQ_AVG_DILUT_SHARES_OUT","CY2023")</f>
        <v>#PEND</v>
      </c>
      <c r="D311" s="5" t="str">
        <f>_xll.SNL.Clients.Office.Excel.Functions.SPG(A311, "IQ_DILUT_EPS_NORM", "CY2023")</f>
        <v>#PEND</v>
      </c>
      <c r="E311" t="e">
        <f t="shared" si="24"/>
        <v>#VALUE!</v>
      </c>
      <c r="F311" t="e">
        <f t="shared" si="25"/>
        <v>#VALUE!</v>
      </c>
      <c r="G311" t="s">
        <v>823</v>
      </c>
      <c r="H311" s="4" t="str" cm="1">
        <f t="array" ref="H311">_xll.SNL.Clients.Office.Excel.Functions.SPG(G311, "SP_TOTAL_REV", "CY2022")</f>
        <v>#PEND</v>
      </c>
      <c r="I311" s="4" t="str">
        <f>_xll.SNL.Clients.Office.Excel.Functions.SPG(G311,"IQ_AVG_DILUT_SHARES_OUT","CY2022")</f>
        <v>#PEND</v>
      </c>
      <c r="J311" s="5" t="str">
        <f>_xll.SNL.Clients.Office.Excel.Functions.SPG(G311, "IQ_DILUT_EPS_NORM", "CY2022")</f>
        <v>#PEND</v>
      </c>
      <c r="K311" t="e">
        <f t="shared" si="26"/>
        <v>#VALUE!</v>
      </c>
      <c r="L311" t="e">
        <f t="shared" si="27"/>
        <v>#VALUE!</v>
      </c>
      <c r="M311" t="s">
        <v>834</v>
      </c>
      <c r="N311" s="4" t="str" cm="1">
        <f t="array" ref="N311">_xll.SNL.Clients.Office.Excel.Functions.SPG(M311, "SP_TOTAL_REV", "CY2022")</f>
        <v>#PEND</v>
      </c>
      <c r="O311" s="4" t="str">
        <f>_xll.SNL.Clients.Office.Excel.Functions.SPG(M311,"IQ_AVG_DILUT_SHARES_OUT","CY2022")</f>
        <v>#PEND</v>
      </c>
      <c r="P311" s="5" t="str">
        <f>_xll.SNL.Clients.Office.Excel.Functions.SPG(M311, "IQ_DILUT_EPS_NORM", "CY2022")</f>
        <v>#PEND</v>
      </c>
      <c r="Q311" t="e">
        <f t="shared" si="28"/>
        <v>#VALUE!</v>
      </c>
      <c r="R311" t="e">
        <f t="shared" si="29"/>
        <v>#VALUE!</v>
      </c>
    </row>
    <row r="312" spans="1:18">
      <c r="A312" t="s">
        <v>824</v>
      </c>
      <c r="B312" s="4" t="str" cm="1">
        <f t="array" ref="B312">_xll.SNL.Clients.Office.Excel.Functions.SPG(A312, "SP_TOTAL_REV", "CY2023")</f>
        <v>#PEND</v>
      </c>
      <c r="C312" s="4" t="str">
        <f>_xll.SNL.Clients.Office.Excel.Functions.SPG(A312,"IQ_AVG_DILUT_SHARES_OUT","CY2023")</f>
        <v>#PEND</v>
      </c>
      <c r="D312" s="5" t="str">
        <f>_xll.SNL.Clients.Office.Excel.Functions.SPG(A312, "IQ_DILUT_EPS_NORM", "CY2023")</f>
        <v>#PEND</v>
      </c>
      <c r="E312" t="e">
        <f t="shared" si="24"/>
        <v>#VALUE!</v>
      </c>
      <c r="F312" t="e">
        <f t="shared" si="25"/>
        <v>#VALUE!</v>
      </c>
      <c r="G312" t="s">
        <v>824</v>
      </c>
      <c r="H312" s="4" t="str" cm="1">
        <f t="array" ref="H312">_xll.SNL.Clients.Office.Excel.Functions.SPG(G312, "SP_TOTAL_REV", "CY2022")</f>
        <v>#PEND</v>
      </c>
      <c r="I312" s="4" t="str">
        <f>_xll.SNL.Clients.Office.Excel.Functions.SPG(G312,"IQ_AVG_DILUT_SHARES_OUT","CY2022")</f>
        <v>#PEND</v>
      </c>
      <c r="J312" s="5" t="str">
        <f>_xll.SNL.Clients.Office.Excel.Functions.SPG(G312, "IQ_DILUT_EPS_NORM", "CY2022")</f>
        <v>#PEND</v>
      </c>
      <c r="K312" t="e">
        <f t="shared" si="26"/>
        <v>#VALUE!</v>
      </c>
      <c r="L312" t="e">
        <f t="shared" si="27"/>
        <v>#VALUE!</v>
      </c>
      <c r="M312" t="s">
        <v>835</v>
      </c>
      <c r="N312" s="4" t="str" cm="1">
        <f t="array" ref="N312">_xll.SNL.Clients.Office.Excel.Functions.SPG(M312, "SP_TOTAL_REV", "CY2022")</f>
        <v>#PEND</v>
      </c>
      <c r="O312" s="4" t="str">
        <f>_xll.SNL.Clients.Office.Excel.Functions.SPG(M312,"IQ_AVG_DILUT_SHARES_OUT","CY2022")</f>
        <v>#PEND</v>
      </c>
      <c r="P312" s="5" t="str">
        <f>_xll.SNL.Clients.Office.Excel.Functions.SPG(M312, "IQ_DILUT_EPS_NORM", "CY2022")</f>
        <v>#PEND</v>
      </c>
      <c r="Q312" t="e">
        <f t="shared" si="28"/>
        <v>#VALUE!</v>
      </c>
      <c r="R312" t="e">
        <f t="shared" si="29"/>
        <v>#VALUE!</v>
      </c>
    </row>
    <row r="313" spans="1:18">
      <c r="A313" t="s">
        <v>825</v>
      </c>
      <c r="B313" s="4" t="str" cm="1">
        <f t="array" ref="B313">_xll.SNL.Clients.Office.Excel.Functions.SPG(A313, "SP_TOTAL_REV", "CY2023")</f>
        <v>#PEND</v>
      </c>
      <c r="C313" s="4" t="str">
        <f>_xll.SNL.Clients.Office.Excel.Functions.SPG(A313,"IQ_AVG_DILUT_SHARES_OUT","CY2023")</f>
        <v>#PEND</v>
      </c>
      <c r="D313" s="5" t="str">
        <f>_xll.SNL.Clients.Office.Excel.Functions.SPG(A313, "IQ_DILUT_EPS_NORM", "CY2023")</f>
        <v>#PEND</v>
      </c>
      <c r="E313" t="e">
        <f t="shared" si="24"/>
        <v>#VALUE!</v>
      </c>
      <c r="F313" t="e">
        <f t="shared" si="25"/>
        <v>#VALUE!</v>
      </c>
      <c r="G313" t="s">
        <v>825</v>
      </c>
      <c r="H313" s="4" t="str" cm="1">
        <f t="array" ref="H313">_xll.SNL.Clients.Office.Excel.Functions.SPG(G313, "SP_TOTAL_REV", "CY2022")</f>
        <v>#PEND</v>
      </c>
      <c r="I313" s="4" t="str">
        <f>_xll.SNL.Clients.Office.Excel.Functions.SPG(G313,"IQ_AVG_DILUT_SHARES_OUT","CY2022")</f>
        <v>#PEND</v>
      </c>
      <c r="J313" s="5" t="str">
        <f>_xll.SNL.Clients.Office.Excel.Functions.SPG(G313, "IQ_DILUT_EPS_NORM", "CY2022")</f>
        <v>#PEND</v>
      </c>
      <c r="K313" t="e">
        <f t="shared" si="26"/>
        <v>#VALUE!</v>
      </c>
      <c r="L313" t="e">
        <f t="shared" si="27"/>
        <v>#VALUE!</v>
      </c>
      <c r="M313" t="s">
        <v>836</v>
      </c>
      <c r="N313" s="4" t="str" cm="1">
        <f t="array" ref="N313">_xll.SNL.Clients.Office.Excel.Functions.SPG(M313, "SP_TOTAL_REV", "CY2022")</f>
        <v>#PEND</v>
      </c>
      <c r="O313" s="4" t="str">
        <f>_xll.SNL.Clients.Office.Excel.Functions.SPG(M313,"IQ_AVG_DILUT_SHARES_OUT","CY2022")</f>
        <v>#PEND</v>
      </c>
      <c r="P313" s="5" t="str">
        <f>_xll.SNL.Clients.Office.Excel.Functions.SPG(M313, "IQ_DILUT_EPS_NORM", "CY2022")</f>
        <v>#PEND</v>
      </c>
      <c r="Q313" t="e">
        <f t="shared" si="28"/>
        <v>#VALUE!</v>
      </c>
      <c r="R313" t="e">
        <f t="shared" si="29"/>
        <v>#VALUE!</v>
      </c>
    </row>
    <row r="314" spans="1:18">
      <c r="A314" t="s">
        <v>826</v>
      </c>
      <c r="B314" s="4" t="str" cm="1">
        <f t="array" ref="B314">_xll.SNL.Clients.Office.Excel.Functions.SPG(A314, "SP_TOTAL_REV", "CY2023")</f>
        <v>#PEND</v>
      </c>
      <c r="C314" s="4" t="str">
        <f>_xll.SNL.Clients.Office.Excel.Functions.SPG(A314,"IQ_AVG_DILUT_SHARES_OUT","CY2023")</f>
        <v>#PEND</v>
      </c>
      <c r="D314" s="5" t="str">
        <f>_xll.SNL.Clients.Office.Excel.Functions.SPG(A314, "IQ_DILUT_EPS_NORM", "CY2023")</f>
        <v>#PEND</v>
      </c>
      <c r="E314" t="e">
        <f t="shared" si="24"/>
        <v>#VALUE!</v>
      </c>
      <c r="F314" t="e">
        <f t="shared" si="25"/>
        <v>#VALUE!</v>
      </c>
      <c r="G314" t="s">
        <v>826</v>
      </c>
      <c r="H314" s="4" t="str" cm="1">
        <f t="array" ref="H314">_xll.SNL.Clients.Office.Excel.Functions.SPG(G314, "SP_TOTAL_REV", "CY2022")</f>
        <v>#PEND</v>
      </c>
      <c r="I314" s="4" t="str">
        <f>_xll.SNL.Clients.Office.Excel.Functions.SPG(G314,"IQ_AVG_DILUT_SHARES_OUT","CY2022")</f>
        <v>#PEND</v>
      </c>
      <c r="J314" s="5" t="str">
        <f>_xll.SNL.Clients.Office.Excel.Functions.SPG(G314, "IQ_DILUT_EPS_NORM", "CY2022")</f>
        <v>#PEND</v>
      </c>
      <c r="K314" t="e">
        <f t="shared" si="26"/>
        <v>#VALUE!</v>
      </c>
      <c r="L314" t="e">
        <f t="shared" si="27"/>
        <v>#VALUE!</v>
      </c>
      <c r="M314" t="s">
        <v>837</v>
      </c>
      <c r="N314" s="4" t="str" cm="1">
        <f t="array" ref="N314">_xll.SNL.Clients.Office.Excel.Functions.SPG(M314, "SP_TOTAL_REV", "CY2022")</f>
        <v>#PEND</v>
      </c>
      <c r="O314" s="4" t="str">
        <f>_xll.SNL.Clients.Office.Excel.Functions.SPG(M314,"IQ_AVG_DILUT_SHARES_OUT","CY2022")</f>
        <v>#PEND</v>
      </c>
      <c r="P314" s="5" t="str">
        <f>_xll.SNL.Clients.Office.Excel.Functions.SPG(M314, "IQ_DILUT_EPS_NORM", "CY2022")</f>
        <v>#PEND</v>
      </c>
      <c r="Q314" t="e">
        <f t="shared" si="28"/>
        <v>#VALUE!</v>
      </c>
      <c r="R314" t="e">
        <f t="shared" si="29"/>
        <v>#VALUE!</v>
      </c>
    </row>
    <row r="315" spans="1:18">
      <c r="A315" t="s">
        <v>827</v>
      </c>
      <c r="B315" s="4" t="str" cm="1">
        <f t="array" ref="B315">_xll.SNL.Clients.Office.Excel.Functions.SPG(A315, "SP_TOTAL_REV", "CY2023")</f>
        <v>#PEND</v>
      </c>
      <c r="C315" s="4" t="str">
        <f>_xll.SNL.Clients.Office.Excel.Functions.SPG(A315,"IQ_AVG_DILUT_SHARES_OUT","CY2023")</f>
        <v>#PEND</v>
      </c>
      <c r="D315" s="5" t="str">
        <f>_xll.SNL.Clients.Office.Excel.Functions.SPG(A315, "IQ_DILUT_EPS_NORM", "CY2023")</f>
        <v>#PEND</v>
      </c>
      <c r="E315" t="e">
        <f t="shared" si="24"/>
        <v>#VALUE!</v>
      </c>
      <c r="F315" t="e">
        <f t="shared" si="25"/>
        <v>#VALUE!</v>
      </c>
      <c r="G315" t="s">
        <v>827</v>
      </c>
      <c r="H315" s="4" t="str" cm="1">
        <f t="array" ref="H315">_xll.SNL.Clients.Office.Excel.Functions.SPG(G315, "SP_TOTAL_REV", "CY2022")</f>
        <v>#PEND</v>
      </c>
      <c r="I315" s="4" t="str">
        <f>_xll.SNL.Clients.Office.Excel.Functions.SPG(G315,"IQ_AVG_DILUT_SHARES_OUT","CY2022")</f>
        <v>#PEND</v>
      </c>
      <c r="J315" s="5" t="str">
        <f>_xll.SNL.Clients.Office.Excel.Functions.SPG(G315, "IQ_DILUT_EPS_NORM", "CY2022")</f>
        <v>#PEND</v>
      </c>
      <c r="K315" t="e">
        <f t="shared" si="26"/>
        <v>#VALUE!</v>
      </c>
      <c r="L315" t="e">
        <f t="shared" si="27"/>
        <v>#VALUE!</v>
      </c>
      <c r="M315" t="s">
        <v>838</v>
      </c>
      <c r="N315" s="4" t="str" cm="1">
        <f t="array" ref="N315">_xll.SNL.Clients.Office.Excel.Functions.SPG(M315, "SP_TOTAL_REV", "CY2022")</f>
        <v>#PEND</v>
      </c>
      <c r="O315" s="4" t="str">
        <f>_xll.SNL.Clients.Office.Excel.Functions.SPG(M315,"IQ_AVG_DILUT_SHARES_OUT","CY2022")</f>
        <v>#PEND</v>
      </c>
      <c r="P315" s="5" t="str">
        <f>_xll.SNL.Clients.Office.Excel.Functions.SPG(M315, "IQ_DILUT_EPS_NORM", "CY2022")</f>
        <v>#PEND</v>
      </c>
      <c r="Q315" t="e">
        <f t="shared" si="28"/>
        <v>#VALUE!</v>
      </c>
      <c r="R315" t="e">
        <f t="shared" si="29"/>
        <v>#VALUE!</v>
      </c>
    </row>
    <row r="316" spans="1:18">
      <c r="A316" t="s">
        <v>828</v>
      </c>
      <c r="B316" s="4" t="str" cm="1">
        <f t="array" ref="B316">_xll.SNL.Clients.Office.Excel.Functions.SPG(A316, "SP_TOTAL_REV", "CY2023")</f>
        <v>#PEND</v>
      </c>
      <c r="C316" s="4" t="str">
        <f>_xll.SNL.Clients.Office.Excel.Functions.SPG(A316,"IQ_AVG_DILUT_SHARES_OUT","CY2023")</f>
        <v>#PEND</v>
      </c>
      <c r="D316" s="5" t="str">
        <f>_xll.SNL.Clients.Office.Excel.Functions.SPG(A316, "IQ_DILUT_EPS_NORM", "CY2023")</f>
        <v>#PEND</v>
      </c>
      <c r="E316" t="e">
        <f t="shared" si="24"/>
        <v>#VALUE!</v>
      </c>
      <c r="F316" t="e">
        <f t="shared" si="25"/>
        <v>#VALUE!</v>
      </c>
      <c r="G316" t="s">
        <v>828</v>
      </c>
      <c r="H316" s="4" t="str" cm="1">
        <f t="array" ref="H316">_xll.SNL.Clients.Office.Excel.Functions.SPG(G316, "SP_TOTAL_REV", "CY2022")</f>
        <v>#PEND</v>
      </c>
      <c r="I316" s="4" t="str">
        <f>_xll.SNL.Clients.Office.Excel.Functions.SPG(G316,"IQ_AVG_DILUT_SHARES_OUT","CY2022")</f>
        <v>#PEND</v>
      </c>
      <c r="J316" s="5" t="str">
        <f>_xll.SNL.Clients.Office.Excel.Functions.SPG(G316, "IQ_DILUT_EPS_NORM", "CY2022")</f>
        <v>#PEND</v>
      </c>
      <c r="K316" t="e">
        <f t="shared" si="26"/>
        <v>#VALUE!</v>
      </c>
      <c r="L316" t="e">
        <f t="shared" si="27"/>
        <v>#VALUE!</v>
      </c>
      <c r="M316" t="s">
        <v>839</v>
      </c>
      <c r="N316" s="4" t="str" cm="1">
        <f t="array" ref="N316">_xll.SNL.Clients.Office.Excel.Functions.SPG(M316, "SP_TOTAL_REV", "CY2022")</f>
        <v>#PEND</v>
      </c>
      <c r="O316" s="4" t="str">
        <f>_xll.SNL.Clients.Office.Excel.Functions.SPG(M316,"IQ_AVG_DILUT_SHARES_OUT","CY2022")</f>
        <v>#PEND</v>
      </c>
      <c r="P316" s="5" t="str">
        <f>_xll.SNL.Clients.Office.Excel.Functions.SPG(M316, "IQ_DILUT_EPS_NORM", "CY2022")</f>
        <v>#PEND</v>
      </c>
      <c r="Q316" t="e">
        <f t="shared" si="28"/>
        <v>#VALUE!</v>
      </c>
      <c r="R316" t="e">
        <f t="shared" si="29"/>
        <v>#VALUE!</v>
      </c>
    </row>
    <row r="317" spans="1:18">
      <c r="A317" t="s">
        <v>829</v>
      </c>
      <c r="B317" s="4" t="str" cm="1">
        <f t="array" ref="B317">_xll.SNL.Clients.Office.Excel.Functions.SPG(A317, "SP_TOTAL_REV", "CY2023")</f>
        <v>#PEND</v>
      </c>
      <c r="C317" s="4" t="str">
        <f>_xll.SNL.Clients.Office.Excel.Functions.SPG(A317,"IQ_AVG_DILUT_SHARES_OUT","CY2023")</f>
        <v>#PEND</v>
      </c>
      <c r="D317" s="5" t="str">
        <f>_xll.SNL.Clients.Office.Excel.Functions.SPG(A317, "IQ_DILUT_EPS_NORM", "CY2023")</f>
        <v>#PEND</v>
      </c>
      <c r="E317" t="e">
        <f t="shared" si="24"/>
        <v>#VALUE!</v>
      </c>
      <c r="F317" t="e">
        <f t="shared" si="25"/>
        <v>#VALUE!</v>
      </c>
      <c r="G317" t="s">
        <v>829</v>
      </c>
      <c r="H317" s="4" t="str" cm="1">
        <f t="array" ref="H317">_xll.SNL.Clients.Office.Excel.Functions.SPG(G317, "SP_TOTAL_REV", "CY2022")</f>
        <v>#PEND</v>
      </c>
      <c r="I317" s="4" t="str">
        <f>_xll.SNL.Clients.Office.Excel.Functions.SPG(G317,"IQ_AVG_DILUT_SHARES_OUT","CY2022")</f>
        <v>#PEND</v>
      </c>
      <c r="J317" s="5" t="str">
        <f>_xll.SNL.Clients.Office.Excel.Functions.SPG(G317, "IQ_DILUT_EPS_NORM", "CY2022")</f>
        <v>#PEND</v>
      </c>
      <c r="K317" t="e">
        <f t="shared" si="26"/>
        <v>#VALUE!</v>
      </c>
      <c r="L317" t="e">
        <f t="shared" si="27"/>
        <v>#VALUE!</v>
      </c>
      <c r="M317" t="s">
        <v>840</v>
      </c>
      <c r="N317" s="4" t="str" cm="1">
        <f t="array" ref="N317">_xll.SNL.Clients.Office.Excel.Functions.SPG(M317, "SP_TOTAL_REV", "CY2022")</f>
        <v>#PEND</v>
      </c>
      <c r="O317" s="4" t="str">
        <f>_xll.SNL.Clients.Office.Excel.Functions.SPG(M317,"IQ_AVG_DILUT_SHARES_OUT","CY2022")</f>
        <v>#PEND</v>
      </c>
      <c r="P317" s="5" t="str">
        <f>_xll.SNL.Clients.Office.Excel.Functions.SPG(M317, "IQ_DILUT_EPS_NORM", "CY2022")</f>
        <v>#PEND</v>
      </c>
      <c r="Q317" t="e">
        <f t="shared" si="28"/>
        <v>#VALUE!</v>
      </c>
      <c r="R317" t="e">
        <f t="shared" si="29"/>
        <v>#VALUE!</v>
      </c>
    </row>
    <row r="318" spans="1:18">
      <c r="A318" t="s">
        <v>830</v>
      </c>
      <c r="B318" s="4" t="str" cm="1">
        <f t="array" ref="B318">_xll.SNL.Clients.Office.Excel.Functions.SPG(A318, "SP_TOTAL_REV", "CY2023")</f>
        <v>#PEND</v>
      </c>
      <c r="C318" s="4" t="str">
        <f>_xll.SNL.Clients.Office.Excel.Functions.SPG(A318,"IQ_AVG_DILUT_SHARES_OUT","CY2023")</f>
        <v>#PEND</v>
      </c>
      <c r="D318" s="5" t="str">
        <f>_xll.SNL.Clients.Office.Excel.Functions.SPG(A318, "IQ_DILUT_EPS_NORM", "CY2023")</f>
        <v>#PEND</v>
      </c>
      <c r="E318" t="e">
        <f t="shared" si="24"/>
        <v>#VALUE!</v>
      </c>
      <c r="F318" t="e">
        <f t="shared" si="25"/>
        <v>#VALUE!</v>
      </c>
      <c r="G318" t="s">
        <v>830</v>
      </c>
      <c r="H318" s="4" t="str" cm="1">
        <f t="array" ref="H318">_xll.SNL.Clients.Office.Excel.Functions.SPG(G318, "SP_TOTAL_REV", "CY2022")</f>
        <v>#PEND</v>
      </c>
      <c r="I318" s="4" t="str">
        <f>_xll.SNL.Clients.Office.Excel.Functions.SPG(G318,"IQ_AVG_DILUT_SHARES_OUT","CY2022")</f>
        <v>#PEND</v>
      </c>
      <c r="J318" s="5" t="str">
        <f>_xll.SNL.Clients.Office.Excel.Functions.SPG(G318, "IQ_DILUT_EPS_NORM", "CY2022")</f>
        <v>#PEND</v>
      </c>
      <c r="K318" t="e">
        <f t="shared" si="26"/>
        <v>#VALUE!</v>
      </c>
      <c r="L318" t="e">
        <f t="shared" si="27"/>
        <v>#VALUE!</v>
      </c>
      <c r="M318" t="s">
        <v>841</v>
      </c>
      <c r="N318" s="4" t="str" cm="1">
        <f t="array" ref="N318">_xll.SNL.Clients.Office.Excel.Functions.SPG(M318, "SP_TOTAL_REV", "CY2022")</f>
        <v>#PEND</v>
      </c>
      <c r="O318" s="4" t="str">
        <f>_xll.SNL.Clients.Office.Excel.Functions.SPG(M318,"IQ_AVG_DILUT_SHARES_OUT","CY2022")</f>
        <v>#PEND</v>
      </c>
      <c r="P318" s="5" t="str">
        <f>_xll.SNL.Clients.Office.Excel.Functions.SPG(M318, "IQ_DILUT_EPS_NORM", "CY2022")</f>
        <v>#PEND</v>
      </c>
      <c r="Q318" t="e">
        <f t="shared" si="28"/>
        <v>#VALUE!</v>
      </c>
      <c r="R318" t="e">
        <f t="shared" si="29"/>
        <v>#VALUE!</v>
      </c>
    </row>
    <row r="319" spans="1:18">
      <c r="A319" t="s">
        <v>831</v>
      </c>
      <c r="B319" s="4" t="str" cm="1">
        <f t="array" ref="B319">_xll.SNL.Clients.Office.Excel.Functions.SPG(A319, "SP_TOTAL_REV", "CY2023")</f>
        <v>#PEND</v>
      </c>
      <c r="C319" s="4" t="str">
        <f>_xll.SNL.Clients.Office.Excel.Functions.SPG(A319,"IQ_AVG_DILUT_SHARES_OUT","CY2023")</f>
        <v>#PEND</v>
      </c>
      <c r="D319" s="5" t="str">
        <f>_xll.SNL.Clients.Office.Excel.Functions.SPG(A319, "IQ_DILUT_EPS_NORM", "CY2023")</f>
        <v>#PEND</v>
      </c>
      <c r="E319" t="e">
        <f t="shared" si="24"/>
        <v>#VALUE!</v>
      </c>
      <c r="F319" t="e">
        <f t="shared" si="25"/>
        <v>#VALUE!</v>
      </c>
      <c r="G319" t="s">
        <v>831</v>
      </c>
      <c r="H319" s="4" t="str" cm="1">
        <f t="array" ref="H319">_xll.SNL.Clients.Office.Excel.Functions.SPG(G319, "SP_TOTAL_REV", "CY2022")</f>
        <v>#PEND</v>
      </c>
      <c r="I319" s="4" t="str">
        <f>_xll.SNL.Clients.Office.Excel.Functions.SPG(G319,"IQ_AVG_DILUT_SHARES_OUT","CY2022")</f>
        <v>#PEND</v>
      </c>
      <c r="J319" s="5" t="str">
        <f>_xll.SNL.Clients.Office.Excel.Functions.SPG(G319, "IQ_DILUT_EPS_NORM", "CY2022")</f>
        <v>#PEND</v>
      </c>
      <c r="K319" t="e">
        <f t="shared" si="26"/>
        <v>#VALUE!</v>
      </c>
      <c r="L319" t="e">
        <f t="shared" si="27"/>
        <v>#VALUE!</v>
      </c>
      <c r="M319" t="s">
        <v>842</v>
      </c>
      <c r="N319" s="4" t="str" cm="1">
        <f t="array" ref="N319">_xll.SNL.Clients.Office.Excel.Functions.SPG(M319, "SP_TOTAL_REV", "CY2022")</f>
        <v>#PEND</v>
      </c>
      <c r="O319" s="4" t="str">
        <f>_xll.SNL.Clients.Office.Excel.Functions.SPG(M319,"IQ_AVG_DILUT_SHARES_OUT","CY2022")</f>
        <v>#PEND</v>
      </c>
      <c r="P319" s="5" t="str">
        <f>_xll.SNL.Clients.Office.Excel.Functions.SPG(M319, "IQ_DILUT_EPS_NORM", "CY2022")</f>
        <v>#PEND</v>
      </c>
      <c r="Q319" t="e">
        <f t="shared" si="28"/>
        <v>#VALUE!</v>
      </c>
      <c r="R319" t="e">
        <f t="shared" si="29"/>
        <v>#VALUE!</v>
      </c>
    </row>
    <row r="320" spans="1:18">
      <c r="A320" t="s">
        <v>832</v>
      </c>
      <c r="B320" s="4" t="str" cm="1">
        <f t="array" ref="B320">_xll.SNL.Clients.Office.Excel.Functions.SPG(A320, "SP_TOTAL_REV", "CY2023")</f>
        <v>#PEND</v>
      </c>
      <c r="C320" s="4" t="str">
        <f>_xll.SNL.Clients.Office.Excel.Functions.SPG(A320,"IQ_AVG_DILUT_SHARES_OUT","CY2023")</f>
        <v>#PEND</v>
      </c>
      <c r="D320" s="5" t="str">
        <f>_xll.SNL.Clients.Office.Excel.Functions.SPG(A320, "IQ_DILUT_EPS_NORM", "CY2023")</f>
        <v>#PEND</v>
      </c>
      <c r="E320" t="e">
        <f t="shared" si="24"/>
        <v>#VALUE!</v>
      </c>
      <c r="F320" t="e">
        <f t="shared" si="25"/>
        <v>#VALUE!</v>
      </c>
      <c r="G320" t="s">
        <v>832</v>
      </c>
      <c r="H320" s="4" t="str" cm="1">
        <f t="array" ref="H320">_xll.SNL.Clients.Office.Excel.Functions.SPG(G320, "SP_TOTAL_REV", "CY2022")</f>
        <v>#PEND</v>
      </c>
      <c r="I320" s="4" t="str">
        <f>_xll.SNL.Clients.Office.Excel.Functions.SPG(G320,"IQ_AVG_DILUT_SHARES_OUT","CY2022")</f>
        <v>#PEND</v>
      </c>
      <c r="J320" s="5" t="str">
        <f>_xll.SNL.Clients.Office.Excel.Functions.SPG(G320, "IQ_DILUT_EPS_NORM", "CY2022")</f>
        <v>#PEND</v>
      </c>
      <c r="K320" t="e">
        <f t="shared" si="26"/>
        <v>#VALUE!</v>
      </c>
      <c r="L320" t="e">
        <f t="shared" si="27"/>
        <v>#VALUE!</v>
      </c>
      <c r="M320" t="s">
        <v>843</v>
      </c>
      <c r="N320" s="4" t="str" cm="1">
        <f t="array" ref="N320">_xll.SNL.Clients.Office.Excel.Functions.SPG(M320, "SP_TOTAL_REV", "CY2022")</f>
        <v>#PEND</v>
      </c>
      <c r="O320" s="4" t="str">
        <f>_xll.SNL.Clients.Office.Excel.Functions.SPG(M320,"IQ_AVG_DILUT_SHARES_OUT","CY2022")</f>
        <v>#PEND</v>
      </c>
      <c r="P320" s="5" t="str">
        <f>_xll.SNL.Clients.Office.Excel.Functions.SPG(M320, "IQ_DILUT_EPS_NORM", "CY2022")</f>
        <v>#PEND</v>
      </c>
      <c r="Q320" t="e">
        <f t="shared" si="28"/>
        <v>#VALUE!</v>
      </c>
      <c r="R320" t="e">
        <f t="shared" si="29"/>
        <v>#VALUE!</v>
      </c>
    </row>
    <row r="321" spans="1:18">
      <c r="A321" t="s">
        <v>833</v>
      </c>
      <c r="B321" s="4" t="str" cm="1">
        <f t="array" ref="B321">_xll.SNL.Clients.Office.Excel.Functions.SPG(A321, "SP_TOTAL_REV", "CY2023")</f>
        <v>#PEND</v>
      </c>
      <c r="C321" s="4" t="str">
        <f>_xll.SNL.Clients.Office.Excel.Functions.SPG(A321,"IQ_AVG_DILUT_SHARES_OUT","CY2023")</f>
        <v>#PEND</v>
      </c>
      <c r="D321" s="5" t="str">
        <f>_xll.SNL.Clients.Office.Excel.Functions.SPG(A321, "IQ_DILUT_EPS_NORM", "CY2023")</f>
        <v>#PEND</v>
      </c>
      <c r="E321" t="e">
        <f t="shared" si="24"/>
        <v>#VALUE!</v>
      </c>
      <c r="F321" t="e">
        <f t="shared" si="25"/>
        <v>#VALUE!</v>
      </c>
      <c r="G321" t="s">
        <v>833</v>
      </c>
      <c r="H321" s="4" t="str" cm="1">
        <f t="array" ref="H321">_xll.SNL.Clients.Office.Excel.Functions.SPG(G321, "SP_TOTAL_REV", "CY2022")</f>
        <v>#PEND</v>
      </c>
      <c r="I321" s="4" t="str">
        <f>_xll.SNL.Clients.Office.Excel.Functions.SPG(G321,"IQ_AVG_DILUT_SHARES_OUT","CY2022")</f>
        <v>#PEND</v>
      </c>
      <c r="J321" s="5" t="str">
        <f>_xll.SNL.Clients.Office.Excel.Functions.SPG(G321, "IQ_DILUT_EPS_NORM", "CY2022")</f>
        <v>#PEND</v>
      </c>
      <c r="K321" t="e">
        <f t="shared" si="26"/>
        <v>#VALUE!</v>
      </c>
      <c r="L321" t="e">
        <f t="shared" si="27"/>
        <v>#VALUE!</v>
      </c>
      <c r="M321" t="s">
        <v>844</v>
      </c>
      <c r="N321" s="4" t="str" cm="1">
        <f t="array" ref="N321">_xll.SNL.Clients.Office.Excel.Functions.SPG(M321, "SP_TOTAL_REV", "CY2022")</f>
        <v>#PEND</v>
      </c>
      <c r="O321" s="4" t="str">
        <f>_xll.SNL.Clients.Office.Excel.Functions.SPG(M321,"IQ_AVG_DILUT_SHARES_OUT","CY2022")</f>
        <v>#PEND</v>
      </c>
      <c r="P321" s="5" t="str">
        <f>_xll.SNL.Clients.Office.Excel.Functions.SPG(M321, "IQ_DILUT_EPS_NORM", "CY2022")</f>
        <v>#PEND</v>
      </c>
      <c r="Q321" t="e">
        <f t="shared" si="28"/>
        <v>#VALUE!</v>
      </c>
      <c r="R321" t="e">
        <f t="shared" si="29"/>
        <v>#VALUE!</v>
      </c>
    </row>
    <row r="322" spans="1:18">
      <c r="A322" t="s">
        <v>834</v>
      </c>
      <c r="B322" s="4" t="str" cm="1">
        <f t="array" ref="B322">_xll.SNL.Clients.Office.Excel.Functions.SPG(A322, "SP_TOTAL_REV", "CY2023")</f>
        <v>#PEND</v>
      </c>
      <c r="C322" s="4" t="str">
        <f>_xll.SNL.Clients.Office.Excel.Functions.SPG(A322,"IQ_AVG_DILUT_SHARES_OUT","CY2023")</f>
        <v>#PEND</v>
      </c>
      <c r="D322" s="5" t="str">
        <f>_xll.SNL.Clients.Office.Excel.Functions.SPG(A322, "IQ_DILUT_EPS_NORM", "CY2023")</f>
        <v>#PEND</v>
      </c>
      <c r="E322" t="e">
        <f t="shared" si="24"/>
        <v>#VALUE!</v>
      </c>
      <c r="F322" t="e">
        <f t="shared" si="25"/>
        <v>#VALUE!</v>
      </c>
      <c r="G322" t="s">
        <v>834</v>
      </c>
      <c r="H322" s="4" t="str" cm="1">
        <f t="array" ref="H322">_xll.SNL.Clients.Office.Excel.Functions.SPG(G322, "SP_TOTAL_REV", "CY2022")</f>
        <v>#PEND</v>
      </c>
      <c r="I322" s="4" t="str">
        <f>_xll.SNL.Clients.Office.Excel.Functions.SPG(G322,"IQ_AVG_DILUT_SHARES_OUT","CY2022")</f>
        <v>#PEND</v>
      </c>
      <c r="J322" s="5" t="str">
        <f>_xll.SNL.Clients.Office.Excel.Functions.SPG(G322, "IQ_DILUT_EPS_NORM", "CY2022")</f>
        <v>#PEND</v>
      </c>
      <c r="K322" t="e">
        <f t="shared" si="26"/>
        <v>#VALUE!</v>
      </c>
      <c r="L322" t="e">
        <f t="shared" si="27"/>
        <v>#VALUE!</v>
      </c>
      <c r="M322" t="s">
        <v>845</v>
      </c>
      <c r="N322" s="4" t="str" cm="1">
        <f t="array" ref="N322">_xll.SNL.Clients.Office.Excel.Functions.SPG(M322, "SP_TOTAL_REV", "CY2022")</f>
        <v>#PEND</v>
      </c>
      <c r="O322" s="4" t="str">
        <f>_xll.SNL.Clients.Office.Excel.Functions.SPG(M322,"IQ_AVG_DILUT_SHARES_OUT","CY2022")</f>
        <v>#PEND</v>
      </c>
      <c r="P322" s="5" t="str">
        <f>_xll.SNL.Clients.Office.Excel.Functions.SPG(M322, "IQ_DILUT_EPS_NORM", "CY2022")</f>
        <v>#PEND</v>
      </c>
      <c r="Q322" t="e">
        <f t="shared" si="28"/>
        <v>#VALUE!</v>
      </c>
      <c r="R322" t="e">
        <f t="shared" si="29"/>
        <v>#VALUE!</v>
      </c>
    </row>
    <row r="323" spans="1:18">
      <c r="A323" t="s">
        <v>835</v>
      </c>
      <c r="B323" s="4" t="str" cm="1">
        <f t="array" ref="B323">_xll.SNL.Clients.Office.Excel.Functions.SPG(A323, "SP_TOTAL_REV", "CY2023")</f>
        <v>#PEND</v>
      </c>
      <c r="C323" s="4" t="str">
        <f>_xll.SNL.Clients.Office.Excel.Functions.SPG(A323,"IQ_AVG_DILUT_SHARES_OUT","CY2023")</f>
        <v>#PEND</v>
      </c>
      <c r="D323" s="5" t="str">
        <f>_xll.SNL.Clients.Office.Excel.Functions.SPG(A323, "IQ_DILUT_EPS_NORM", "CY2023")</f>
        <v>#PEND</v>
      </c>
      <c r="E323" t="e">
        <f t="shared" si="24"/>
        <v>#VALUE!</v>
      </c>
      <c r="F323" t="e">
        <f t="shared" si="25"/>
        <v>#VALUE!</v>
      </c>
      <c r="G323" t="s">
        <v>835</v>
      </c>
      <c r="H323" s="4" t="str" cm="1">
        <f t="array" ref="H323">_xll.SNL.Clients.Office.Excel.Functions.SPG(G323, "SP_TOTAL_REV", "CY2022")</f>
        <v>#PEND</v>
      </c>
      <c r="I323" s="4" t="str">
        <f>_xll.SNL.Clients.Office.Excel.Functions.SPG(G323,"IQ_AVG_DILUT_SHARES_OUT","CY2022")</f>
        <v>#PEND</v>
      </c>
      <c r="J323" s="5" t="str">
        <f>_xll.SNL.Clients.Office.Excel.Functions.SPG(G323, "IQ_DILUT_EPS_NORM", "CY2022")</f>
        <v>#PEND</v>
      </c>
      <c r="K323" t="e">
        <f t="shared" si="26"/>
        <v>#VALUE!</v>
      </c>
      <c r="L323" t="e">
        <f t="shared" si="27"/>
        <v>#VALUE!</v>
      </c>
      <c r="M323" t="s">
        <v>846</v>
      </c>
      <c r="N323" s="4" t="str" cm="1">
        <f t="array" ref="N323">_xll.SNL.Clients.Office.Excel.Functions.SPG(M323, "SP_TOTAL_REV", "CY2022")</f>
        <v>#PEND</v>
      </c>
      <c r="O323" s="4" t="str">
        <f>_xll.SNL.Clients.Office.Excel.Functions.SPG(M323,"IQ_AVG_DILUT_SHARES_OUT","CY2022")</f>
        <v>#PEND</v>
      </c>
      <c r="P323" s="5" t="str">
        <f>_xll.SNL.Clients.Office.Excel.Functions.SPG(M323, "IQ_DILUT_EPS_NORM", "CY2022")</f>
        <v>#PEND</v>
      </c>
      <c r="Q323" t="e">
        <f t="shared" si="28"/>
        <v>#VALUE!</v>
      </c>
      <c r="R323" t="e">
        <f t="shared" si="29"/>
        <v>#VALUE!</v>
      </c>
    </row>
    <row r="324" spans="1:18">
      <c r="A324" t="s">
        <v>836</v>
      </c>
      <c r="B324" s="4" t="str" cm="1">
        <f t="array" ref="B324">_xll.SNL.Clients.Office.Excel.Functions.SPG(A324, "SP_TOTAL_REV", "CY2023")</f>
        <v>#PEND</v>
      </c>
      <c r="C324" s="4" t="str">
        <f>_xll.SNL.Clients.Office.Excel.Functions.SPG(A324,"IQ_AVG_DILUT_SHARES_OUT","CY2023")</f>
        <v>#PEND</v>
      </c>
      <c r="D324" s="5" t="str">
        <f>_xll.SNL.Clients.Office.Excel.Functions.SPG(A324, "IQ_DILUT_EPS_NORM", "CY2023")</f>
        <v>#PEND</v>
      </c>
      <c r="E324" t="e">
        <f t="shared" si="24"/>
        <v>#VALUE!</v>
      </c>
      <c r="F324" t="e">
        <f t="shared" si="25"/>
        <v>#VALUE!</v>
      </c>
      <c r="G324" t="s">
        <v>836</v>
      </c>
      <c r="H324" s="4" t="str" cm="1">
        <f t="array" ref="H324">_xll.SNL.Clients.Office.Excel.Functions.SPG(G324, "SP_TOTAL_REV", "CY2022")</f>
        <v>#PEND</v>
      </c>
      <c r="I324" s="4" t="str">
        <f>_xll.SNL.Clients.Office.Excel.Functions.SPG(G324,"IQ_AVG_DILUT_SHARES_OUT","CY2022")</f>
        <v>#PEND</v>
      </c>
      <c r="J324" s="5" t="str">
        <f>_xll.SNL.Clients.Office.Excel.Functions.SPG(G324, "IQ_DILUT_EPS_NORM", "CY2022")</f>
        <v>#PEND</v>
      </c>
      <c r="K324" t="e">
        <f t="shared" si="26"/>
        <v>#VALUE!</v>
      </c>
      <c r="L324" t="e">
        <f t="shared" si="27"/>
        <v>#VALUE!</v>
      </c>
      <c r="M324" t="s">
        <v>847</v>
      </c>
      <c r="N324" s="4" t="str" cm="1">
        <f t="array" ref="N324">_xll.SNL.Clients.Office.Excel.Functions.SPG(M324, "SP_TOTAL_REV", "CY2022")</f>
        <v>#PEND</v>
      </c>
      <c r="O324" s="4" t="str">
        <f>_xll.SNL.Clients.Office.Excel.Functions.SPG(M324,"IQ_AVG_DILUT_SHARES_OUT","CY2022")</f>
        <v>#PEND</v>
      </c>
      <c r="P324" s="5" t="str">
        <f>_xll.SNL.Clients.Office.Excel.Functions.SPG(M324, "IQ_DILUT_EPS_NORM", "CY2022")</f>
        <v>#PEND</v>
      </c>
      <c r="Q324" t="e">
        <f t="shared" si="28"/>
        <v>#VALUE!</v>
      </c>
      <c r="R324" t="e">
        <f t="shared" si="29"/>
        <v>#VALUE!</v>
      </c>
    </row>
    <row r="325" spans="1:18">
      <c r="A325" t="s">
        <v>837</v>
      </c>
      <c r="B325" s="4" t="str" cm="1">
        <f t="array" ref="B325">_xll.SNL.Clients.Office.Excel.Functions.SPG(A325, "SP_TOTAL_REV", "CY2023")</f>
        <v>#PEND</v>
      </c>
      <c r="C325" s="4" t="str">
        <f>_xll.SNL.Clients.Office.Excel.Functions.SPG(A325,"IQ_AVG_DILUT_SHARES_OUT","CY2023")</f>
        <v>#PEND</v>
      </c>
      <c r="D325" s="5" t="str">
        <f>_xll.SNL.Clients.Office.Excel.Functions.SPG(A325, "IQ_DILUT_EPS_NORM", "CY2023")</f>
        <v>#PEND</v>
      </c>
      <c r="E325" t="e">
        <f t="shared" ref="E325:E388" si="30">C325*D325/1000</f>
        <v>#VALUE!</v>
      </c>
      <c r="F325" t="e">
        <f t="shared" ref="F325:F388" si="31">E325/B325</f>
        <v>#VALUE!</v>
      </c>
      <c r="G325" t="s">
        <v>837</v>
      </c>
      <c r="H325" s="4" t="str" cm="1">
        <f t="array" ref="H325">_xll.SNL.Clients.Office.Excel.Functions.SPG(G325, "SP_TOTAL_REV", "CY2022")</f>
        <v>#PEND</v>
      </c>
      <c r="I325" s="4" t="str">
        <f>_xll.SNL.Clients.Office.Excel.Functions.SPG(G325,"IQ_AVG_DILUT_SHARES_OUT","CY2022")</f>
        <v>#PEND</v>
      </c>
      <c r="J325" s="5" t="str">
        <f>_xll.SNL.Clients.Office.Excel.Functions.SPG(G325, "IQ_DILUT_EPS_NORM", "CY2022")</f>
        <v>#PEND</v>
      </c>
      <c r="K325" t="e">
        <f t="shared" ref="K325:K388" si="32">I325*J325/1000</f>
        <v>#VALUE!</v>
      </c>
      <c r="L325" t="e">
        <f t="shared" ref="L325:L388" si="33">K325/H325</f>
        <v>#VALUE!</v>
      </c>
      <c r="M325" t="s">
        <v>848</v>
      </c>
      <c r="N325" s="4" t="str" cm="1">
        <f t="array" ref="N325">_xll.SNL.Clients.Office.Excel.Functions.SPG(M325, "SP_TOTAL_REV", "CY2022")</f>
        <v>#PEND</v>
      </c>
      <c r="O325" s="4" t="str">
        <f>_xll.SNL.Clients.Office.Excel.Functions.SPG(M325,"IQ_AVG_DILUT_SHARES_OUT","CY2022")</f>
        <v>#PEND</v>
      </c>
      <c r="P325" s="5" t="str">
        <f>_xll.SNL.Clients.Office.Excel.Functions.SPG(M325, "IQ_DILUT_EPS_NORM", "CY2022")</f>
        <v>#PEND</v>
      </c>
      <c r="Q325" t="e">
        <f t="shared" ref="Q325:Q388" si="34">O325*P325/1000</f>
        <v>#VALUE!</v>
      </c>
      <c r="R325" t="e">
        <f t="shared" ref="R325:R388" si="35">Q325/N325</f>
        <v>#VALUE!</v>
      </c>
    </row>
    <row r="326" spans="1:18">
      <c r="A326" t="s">
        <v>838</v>
      </c>
      <c r="B326" s="4" t="str" cm="1">
        <f t="array" ref="B326">_xll.SNL.Clients.Office.Excel.Functions.SPG(A326, "SP_TOTAL_REV", "CY2023")</f>
        <v>#PEND</v>
      </c>
      <c r="C326" s="4" t="str">
        <f>_xll.SNL.Clients.Office.Excel.Functions.SPG(A326,"IQ_AVG_DILUT_SHARES_OUT","CY2023")</f>
        <v>#PEND</v>
      </c>
      <c r="D326" s="5" t="str">
        <f>_xll.SNL.Clients.Office.Excel.Functions.SPG(A326, "IQ_DILUT_EPS_NORM", "CY2023")</f>
        <v>#PEND</v>
      </c>
      <c r="E326" t="e">
        <f t="shared" si="30"/>
        <v>#VALUE!</v>
      </c>
      <c r="F326" t="e">
        <f t="shared" si="31"/>
        <v>#VALUE!</v>
      </c>
      <c r="G326" t="s">
        <v>838</v>
      </c>
      <c r="H326" s="4" t="str" cm="1">
        <f t="array" ref="H326">_xll.SNL.Clients.Office.Excel.Functions.SPG(G326, "SP_TOTAL_REV", "CY2022")</f>
        <v>#PEND</v>
      </c>
      <c r="I326" s="4" t="str">
        <f>_xll.SNL.Clients.Office.Excel.Functions.SPG(G326,"IQ_AVG_DILUT_SHARES_OUT","CY2022")</f>
        <v>#PEND</v>
      </c>
      <c r="J326" s="5" t="str">
        <f>_xll.SNL.Clients.Office.Excel.Functions.SPG(G326, "IQ_DILUT_EPS_NORM", "CY2022")</f>
        <v>#PEND</v>
      </c>
      <c r="K326" t="e">
        <f t="shared" si="32"/>
        <v>#VALUE!</v>
      </c>
      <c r="L326" t="e">
        <f t="shared" si="33"/>
        <v>#VALUE!</v>
      </c>
      <c r="M326" t="s">
        <v>849</v>
      </c>
      <c r="N326" s="4" t="str" cm="1">
        <f t="array" ref="N326">_xll.SNL.Clients.Office.Excel.Functions.SPG(M326, "SP_TOTAL_REV", "CY2022")</f>
        <v>#PEND</v>
      </c>
      <c r="O326" s="4" t="str">
        <f>_xll.SNL.Clients.Office.Excel.Functions.SPG(M326,"IQ_AVG_DILUT_SHARES_OUT","CY2022")</f>
        <v>#PEND</v>
      </c>
      <c r="P326" s="5" t="str">
        <f>_xll.SNL.Clients.Office.Excel.Functions.SPG(M326, "IQ_DILUT_EPS_NORM", "CY2022")</f>
        <v>#PEND</v>
      </c>
      <c r="Q326" t="e">
        <f t="shared" si="34"/>
        <v>#VALUE!</v>
      </c>
      <c r="R326" t="e">
        <f t="shared" si="35"/>
        <v>#VALUE!</v>
      </c>
    </row>
    <row r="327" spans="1:18">
      <c r="A327" t="s">
        <v>839</v>
      </c>
      <c r="B327" s="4" t="str" cm="1">
        <f t="array" ref="B327">_xll.SNL.Clients.Office.Excel.Functions.SPG(A327, "SP_TOTAL_REV", "CY2023")</f>
        <v>#PEND</v>
      </c>
      <c r="C327" s="4" t="str">
        <f>_xll.SNL.Clients.Office.Excel.Functions.SPG(A327,"IQ_AVG_DILUT_SHARES_OUT","CY2023")</f>
        <v>#PEND</v>
      </c>
      <c r="D327" s="5" t="str">
        <f>_xll.SNL.Clients.Office.Excel.Functions.SPG(A327, "IQ_DILUT_EPS_NORM", "CY2023")</f>
        <v>#PEND</v>
      </c>
      <c r="E327" t="e">
        <f t="shared" si="30"/>
        <v>#VALUE!</v>
      </c>
      <c r="F327" t="e">
        <f t="shared" si="31"/>
        <v>#VALUE!</v>
      </c>
      <c r="G327" t="s">
        <v>839</v>
      </c>
      <c r="H327" s="4" t="str" cm="1">
        <f t="array" ref="H327">_xll.SNL.Clients.Office.Excel.Functions.SPG(G327, "SP_TOTAL_REV", "CY2022")</f>
        <v>#PEND</v>
      </c>
      <c r="I327" s="4" t="str">
        <f>_xll.SNL.Clients.Office.Excel.Functions.SPG(G327,"IQ_AVG_DILUT_SHARES_OUT","CY2022")</f>
        <v>#PEND</v>
      </c>
      <c r="J327" s="5" t="str">
        <f>_xll.SNL.Clients.Office.Excel.Functions.SPG(G327, "IQ_DILUT_EPS_NORM", "CY2022")</f>
        <v>#PEND</v>
      </c>
      <c r="K327" t="e">
        <f t="shared" si="32"/>
        <v>#VALUE!</v>
      </c>
      <c r="L327" t="e">
        <f t="shared" si="33"/>
        <v>#VALUE!</v>
      </c>
      <c r="M327" t="s">
        <v>850</v>
      </c>
      <c r="N327" s="4" t="str" cm="1">
        <f t="array" ref="N327">_xll.SNL.Clients.Office.Excel.Functions.SPG(M327, "SP_TOTAL_REV", "CY2022")</f>
        <v>#PEND</v>
      </c>
      <c r="O327" s="4" t="str">
        <f>_xll.SNL.Clients.Office.Excel.Functions.SPG(M327,"IQ_AVG_DILUT_SHARES_OUT","CY2022")</f>
        <v>#PEND</v>
      </c>
      <c r="P327" s="5" t="str">
        <f>_xll.SNL.Clients.Office.Excel.Functions.SPG(M327, "IQ_DILUT_EPS_NORM", "CY2022")</f>
        <v>#PEND</v>
      </c>
      <c r="Q327" t="e">
        <f t="shared" si="34"/>
        <v>#VALUE!</v>
      </c>
      <c r="R327" t="e">
        <f t="shared" si="35"/>
        <v>#VALUE!</v>
      </c>
    </row>
    <row r="328" spans="1:18">
      <c r="A328" t="s">
        <v>840</v>
      </c>
      <c r="B328" s="4" t="str" cm="1">
        <f t="array" ref="B328">_xll.SNL.Clients.Office.Excel.Functions.SPG(A328, "SP_TOTAL_REV", "CY2023")</f>
        <v>#PEND</v>
      </c>
      <c r="C328" s="4" t="str">
        <f>_xll.SNL.Clients.Office.Excel.Functions.SPG(A328,"IQ_AVG_DILUT_SHARES_OUT","CY2023")</f>
        <v>#PEND</v>
      </c>
      <c r="D328" s="5" t="str">
        <f>_xll.SNL.Clients.Office.Excel.Functions.SPG(A328, "IQ_DILUT_EPS_NORM", "CY2023")</f>
        <v>#PEND</v>
      </c>
      <c r="E328" t="e">
        <f t="shared" si="30"/>
        <v>#VALUE!</v>
      </c>
      <c r="F328" t="e">
        <f t="shared" si="31"/>
        <v>#VALUE!</v>
      </c>
      <c r="G328" t="s">
        <v>840</v>
      </c>
      <c r="H328" s="4" t="str" cm="1">
        <f t="array" ref="H328">_xll.SNL.Clients.Office.Excel.Functions.SPG(G328, "SP_TOTAL_REV", "CY2022")</f>
        <v>#PEND</v>
      </c>
      <c r="I328" s="4" t="str">
        <f>_xll.SNL.Clients.Office.Excel.Functions.SPG(G328,"IQ_AVG_DILUT_SHARES_OUT","CY2022")</f>
        <v>#PEND</v>
      </c>
      <c r="J328" s="5" t="str">
        <f>_xll.SNL.Clients.Office.Excel.Functions.SPG(G328, "IQ_DILUT_EPS_NORM", "CY2022")</f>
        <v>#PEND</v>
      </c>
      <c r="K328" t="e">
        <f t="shared" si="32"/>
        <v>#VALUE!</v>
      </c>
      <c r="L328" t="e">
        <f t="shared" si="33"/>
        <v>#VALUE!</v>
      </c>
      <c r="M328" t="s">
        <v>851</v>
      </c>
      <c r="N328" s="4" t="str" cm="1">
        <f t="array" ref="N328">_xll.SNL.Clients.Office.Excel.Functions.SPG(M328, "SP_TOTAL_REV", "CY2022")</f>
        <v>#PEND</v>
      </c>
      <c r="O328" s="4" t="str">
        <f>_xll.SNL.Clients.Office.Excel.Functions.SPG(M328,"IQ_AVG_DILUT_SHARES_OUT","CY2022")</f>
        <v>#PEND</v>
      </c>
      <c r="P328" s="5" t="str">
        <f>_xll.SNL.Clients.Office.Excel.Functions.SPG(M328, "IQ_DILUT_EPS_NORM", "CY2022")</f>
        <v>#PEND</v>
      </c>
      <c r="Q328" t="e">
        <f t="shared" si="34"/>
        <v>#VALUE!</v>
      </c>
      <c r="R328" t="e">
        <f t="shared" si="35"/>
        <v>#VALUE!</v>
      </c>
    </row>
    <row r="329" spans="1:18">
      <c r="A329" t="s">
        <v>841</v>
      </c>
      <c r="B329" s="4" t="str" cm="1">
        <f t="array" ref="B329">_xll.SNL.Clients.Office.Excel.Functions.SPG(A329, "SP_TOTAL_REV", "CY2023")</f>
        <v>#PEND</v>
      </c>
      <c r="C329" s="4" t="str">
        <f>_xll.SNL.Clients.Office.Excel.Functions.SPG(A329,"IQ_AVG_DILUT_SHARES_OUT","CY2023")</f>
        <v>#PEND</v>
      </c>
      <c r="D329" s="5" t="str">
        <f>_xll.SNL.Clients.Office.Excel.Functions.SPG(A329, "IQ_DILUT_EPS_NORM", "CY2023")</f>
        <v>#PEND</v>
      </c>
      <c r="E329" t="e">
        <f t="shared" si="30"/>
        <v>#VALUE!</v>
      </c>
      <c r="F329" t="e">
        <f t="shared" si="31"/>
        <v>#VALUE!</v>
      </c>
      <c r="G329" t="s">
        <v>841</v>
      </c>
      <c r="H329" s="4" t="str" cm="1">
        <f t="array" ref="H329">_xll.SNL.Clients.Office.Excel.Functions.SPG(G329, "SP_TOTAL_REV", "CY2022")</f>
        <v>#PEND</v>
      </c>
      <c r="I329" s="4" t="str">
        <f>_xll.SNL.Clients.Office.Excel.Functions.SPG(G329,"IQ_AVG_DILUT_SHARES_OUT","CY2022")</f>
        <v>#PEND</v>
      </c>
      <c r="J329" s="5" t="str">
        <f>_xll.SNL.Clients.Office.Excel.Functions.SPG(G329, "IQ_DILUT_EPS_NORM", "CY2022")</f>
        <v>#PEND</v>
      </c>
      <c r="K329" t="e">
        <f t="shared" si="32"/>
        <v>#VALUE!</v>
      </c>
      <c r="L329" t="e">
        <f t="shared" si="33"/>
        <v>#VALUE!</v>
      </c>
      <c r="M329" t="s">
        <v>852</v>
      </c>
      <c r="N329" s="4" t="str" cm="1">
        <f t="array" ref="N329">_xll.SNL.Clients.Office.Excel.Functions.SPG(M329, "SP_TOTAL_REV", "CY2022")</f>
        <v>#PEND</v>
      </c>
      <c r="O329" s="4" t="str">
        <f>_xll.SNL.Clients.Office.Excel.Functions.SPG(M329,"IQ_AVG_DILUT_SHARES_OUT","CY2022")</f>
        <v>#PEND</v>
      </c>
      <c r="P329" s="5" t="str">
        <f>_xll.SNL.Clients.Office.Excel.Functions.SPG(M329, "IQ_DILUT_EPS_NORM", "CY2022")</f>
        <v>#PEND</v>
      </c>
      <c r="Q329" t="e">
        <f t="shared" si="34"/>
        <v>#VALUE!</v>
      </c>
      <c r="R329" t="e">
        <f t="shared" si="35"/>
        <v>#VALUE!</v>
      </c>
    </row>
    <row r="330" spans="1:18">
      <c r="A330" t="s">
        <v>842</v>
      </c>
      <c r="B330" s="4" t="str" cm="1">
        <f t="array" ref="B330">_xll.SNL.Clients.Office.Excel.Functions.SPG(A330, "SP_TOTAL_REV", "CY2023")</f>
        <v>#PEND</v>
      </c>
      <c r="C330" s="4" t="str">
        <f>_xll.SNL.Clients.Office.Excel.Functions.SPG(A330,"IQ_AVG_DILUT_SHARES_OUT","CY2023")</f>
        <v>#PEND</v>
      </c>
      <c r="D330" s="5" t="str">
        <f>_xll.SNL.Clients.Office.Excel.Functions.SPG(A330, "IQ_DILUT_EPS_NORM", "CY2023")</f>
        <v>#PEND</v>
      </c>
      <c r="E330" t="e">
        <f t="shared" si="30"/>
        <v>#VALUE!</v>
      </c>
      <c r="F330" t="e">
        <f t="shared" si="31"/>
        <v>#VALUE!</v>
      </c>
      <c r="G330" t="s">
        <v>842</v>
      </c>
      <c r="H330" s="4" t="str" cm="1">
        <f t="array" ref="H330">_xll.SNL.Clients.Office.Excel.Functions.SPG(G330, "SP_TOTAL_REV", "CY2022")</f>
        <v>#PEND</v>
      </c>
      <c r="I330" s="4" t="str">
        <f>_xll.SNL.Clients.Office.Excel.Functions.SPG(G330,"IQ_AVG_DILUT_SHARES_OUT","CY2022")</f>
        <v>#PEND</v>
      </c>
      <c r="J330" s="5" t="str">
        <f>_xll.SNL.Clients.Office.Excel.Functions.SPG(G330, "IQ_DILUT_EPS_NORM", "CY2022")</f>
        <v>#PEND</v>
      </c>
      <c r="K330" t="e">
        <f t="shared" si="32"/>
        <v>#VALUE!</v>
      </c>
      <c r="L330" t="e">
        <f t="shared" si="33"/>
        <v>#VALUE!</v>
      </c>
      <c r="M330" t="s">
        <v>4</v>
      </c>
      <c r="N330" s="4" t="str" cm="1">
        <f t="array" ref="N330">_xll.SNL.Clients.Office.Excel.Functions.SPG(M330, "SP_TOTAL_REV", "CY2022")</f>
        <v>#PEND</v>
      </c>
      <c r="O330" s="4" t="str">
        <f>_xll.SNL.Clients.Office.Excel.Functions.SPG(M330,"IQ_AVG_DILUT_SHARES_OUT","CY2022")</f>
        <v>#PEND</v>
      </c>
      <c r="P330" s="5" t="str">
        <f>_xll.SNL.Clients.Office.Excel.Functions.SPG(M330, "IQ_DILUT_EPS_NORM", "CY2022")</f>
        <v>#PEND</v>
      </c>
      <c r="Q330" t="e">
        <f t="shared" si="34"/>
        <v>#VALUE!</v>
      </c>
      <c r="R330" t="e">
        <f t="shared" si="35"/>
        <v>#VALUE!</v>
      </c>
    </row>
    <row r="331" spans="1:18">
      <c r="A331" t="s">
        <v>843</v>
      </c>
      <c r="B331" s="4" t="str" cm="1">
        <f t="array" ref="B331">_xll.SNL.Clients.Office.Excel.Functions.SPG(A331, "SP_TOTAL_REV", "CY2023")</f>
        <v>#PEND</v>
      </c>
      <c r="C331" s="4" t="str">
        <f>_xll.SNL.Clients.Office.Excel.Functions.SPG(A331,"IQ_AVG_DILUT_SHARES_OUT","CY2023")</f>
        <v>#PEND</v>
      </c>
      <c r="D331" s="5" t="str">
        <f>_xll.SNL.Clients.Office.Excel.Functions.SPG(A331, "IQ_DILUT_EPS_NORM", "CY2023")</f>
        <v>#PEND</v>
      </c>
      <c r="E331" t="e">
        <f t="shared" si="30"/>
        <v>#VALUE!</v>
      </c>
      <c r="F331" t="e">
        <f t="shared" si="31"/>
        <v>#VALUE!</v>
      </c>
      <c r="G331" t="s">
        <v>843</v>
      </c>
      <c r="H331" s="4" t="str" cm="1">
        <f t="array" ref="H331">_xll.SNL.Clients.Office.Excel.Functions.SPG(G331, "SP_TOTAL_REV", "CY2022")</f>
        <v>#PEND</v>
      </c>
      <c r="I331" s="4" t="str">
        <f>_xll.SNL.Clients.Office.Excel.Functions.SPG(G331,"IQ_AVG_DILUT_SHARES_OUT","CY2022")</f>
        <v>#PEND</v>
      </c>
      <c r="J331" s="5" t="str">
        <f>_xll.SNL.Clients.Office.Excel.Functions.SPG(G331, "IQ_DILUT_EPS_NORM", "CY2022")</f>
        <v>#PEND</v>
      </c>
      <c r="K331" t="e">
        <f t="shared" si="32"/>
        <v>#VALUE!</v>
      </c>
      <c r="L331" t="e">
        <f t="shared" si="33"/>
        <v>#VALUE!</v>
      </c>
      <c r="M331" t="s">
        <v>853</v>
      </c>
      <c r="N331" s="4" t="str" cm="1">
        <f t="array" ref="N331">_xll.SNL.Clients.Office.Excel.Functions.SPG(M331, "SP_TOTAL_REV", "CY2022")</f>
        <v>#PEND</v>
      </c>
      <c r="O331" s="4" t="str">
        <f>_xll.SNL.Clients.Office.Excel.Functions.SPG(M331,"IQ_AVG_DILUT_SHARES_OUT","CY2022")</f>
        <v>#PEND</v>
      </c>
      <c r="P331" s="5" t="str">
        <f>_xll.SNL.Clients.Office.Excel.Functions.SPG(M331, "IQ_DILUT_EPS_NORM", "CY2022")</f>
        <v>#PEND</v>
      </c>
      <c r="Q331" t="e">
        <f t="shared" si="34"/>
        <v>#VALUE!</v>
      </c>
      <c r="R331" t="e">
        <f t="shared" si="35"/>
        <v>#VALUE!</v>
      </c>
    </row>
    <row r="332" spans="1:18">
      <c r="A332" t="s">
        <v>844</v>
      </c>
      <c r="B332" s="4" t="str" cm="1">
        <f t="array" ref="B332">_xll.SNL.Clients.Office.Excel.Functions.SPG(A332, "SP_TOTAL_REV", "CY2023")</f>
        <v>#PEND</v>
      </c>
      <c r="C332" s="4" t="str">
        <f>_xll.SNL.Clients.Office.Excel.Functions.SPG(A332,"IQ_AVG_DILUT_SHARES_OUT","CY2023")</f>
        <v>#PEND</v>
      </c>
      <c r="D332" s="5" t="str">
        <f>_xll.SNL.Clients.Office.Excel.Functions.SPG(A332, "IQ_DILUT_EPS_NORM", "CY2023")</f>
        <v>#PEND</v>
      </c>
      <c r="E332" t="e">
        <f t="shared" si="30"/>
        <v>#VALUE!</v>
      </c>
      <c r="F332" t="e">
        <f t="shared" si="31"/>
        <v>#VALUE!</v>
      </c>
      <c r="G332" t="s">
        <v>844</v>
      </c>
      <c r="H332" s="4" t="str" cm="1">
        <f t="array" ref="H332">_xll.SNL.Clients.Office.Excel.Functions.SPG(G332, "SP_TOTAL_REV", "CY2022")</f>
        <v>#PEND</v>
      </c>
      <c r="I332" s="4" t="str">
        <f>_xll.SNL.Clients.Office.Excel.Functions.SPG(G332,"IQ_AVG_DILUT_SHARES_OUT","CY2022")</f>
        <v>#PEND</v>
      </c>
      <c r="J332" s="5" t="str">
        <f>_xll.SNL.Clients.Office.Excel.Functions.SPG(G332, "IQ_DILUT_EPS_NORM", "CY2022")</f>
        <v>#PEND</v>
      </c>
      <c r="K332" t="e">
        <f t="shared" si="32"/>
        <v>#VALUE!</v>
      </c>
      <c r="L332" t="e">
        <f t="shared" si="33"/>
        <v>#VALUE!</v>
      </c>
      <c r="M332" t="s">
        <v>854</v>
      </c>
      <c r="N332" s="4" t="str" cm="1">
        <f t="array" ref="N332">_xll.SNL.Clients.Office.Excel.Functions.SPG(M332, "SP_TOTAL_REV", "CY2022")</f>
        <v>#PEND</v>
      </c>
      <c r="O332" s="4" t="str">
        <f>_xll.SNL.Clients.Office.Excel.Functions.SPG(M332,"IQ_AVG_DILUT_SHARES_OUT","CY2022")</f>
        <v>#PEND</v>
      </c>
      <c r="P332" s="5" t="str">
        <f>_xll.SNL.Clients.Office.Excel.Functions.SPG(M332, "IQ_DILUT_EPS_NORM", "CY2022")</f>
        <v>#PEND</v>
      </c>
      <c r="Q332" t="e">
        <f t="shared" si="34"/>
        <v>#VALUE!</v>
      </c>
      <c r="R332" t="e">
        <f t="shared" si="35"/>
        <v>#VALUE!</v>
      </c>
    </row>
    <row r="333" spans="1:18">
      <c r="A333" t="s">
        <v>845</v>
      </c>
      <c r="B333" s="4" t="str" cm="1">
        <f t="array" ref="B333">_xll.SNL.Clients.Office.Excel.Functions.SPG(A333, "SP_TOTAL_REV", "CY2023")</f>
        <v>#PEND</v>
      </c>
      <c r="C333" s="4" t="str">
        <f>_xll.SNL.Clients.Office.Excel.Functions.SPG(A333,"IQ_AVG_DILUT_SHARES_OUT","CY2023")</f>
        <v>#PEND</v>
      </c>
      <c r="D333" s="5" t="str">
        <f>_xll.SNL.Clients.Office.Excel.Functions.SPG(A333, "IQ_DILUT_EPS_NORM", "CY2023")</f>
        <v>#PEND</v>
      </c>
      <c r="E333" t="e">
        <f t="shared" si="30"/>
        <v>#VALUE!</v>
      </c>
      <c r="F333" t="e">
        <f t="shared" si="31"/>
        <v>#VALUE!</v>
      </c>
      <c r="G333" t="s">
        <v>845</v>
      </c>
      <c r="H333" s="4" t="str" cm="1">
        <f t="array" ref="H333">_xll.SNL.Clients.Office.Excel.Functions.SPG(G333, "SP_TOTAL_REV", "CY2022")</f>
        <v>#PEND</v>
      </c>
      <c r="I333" s="4" t="str">
        <f>_xll.SNL.Clients.Office.Excel.Functions.SPG(G333,"IQ_AVG_DILUT_SHARES_OUT","CY2022")</f>
        <v>#PEND</v>
      </c>
      <c r="J333" s="5" t="str">
        <f>_xll.SNL.Clients.Office.Excel.Functions.SPG(G333, "IQ_DILUT_EPS_NORM", "CY2022")</f>
        <v>#PEND</v>
      </c>
      <c r="K333" t="e">
        <f t="shared" si="32"/>
        <v>#VALUE!</v>
      </c>
      <c r="L333" t="e">
        <f t="shared" si="33"/>
        <v>#VALUE!</v>
      </c>
      <c r="M333" t="s">
        <v>855</v>
      </c>
      <c r="N333" s="4" t="str" cm="1">
        <f t="array" ref="N333">_xll.SNL.Clients.Office.Excel.Functions.SPG(M333, "SP_TOTAL_REV", "CY2022")</f>
        <v>#PEND</v>
      </c>
      <c r="O333" s="4" t="str">
        <f>_xll.SNL.Clients.Office.Excel.Functions.SPG(M333,"IQ_AVG_DILUT_SHARES_OUT","CY2022")</f>
        <v>#PEND</v>
      </c>
      <c r="P333" s="5" t="str">
        <f>_xll.SNL.Clients.Office.Excel.Functions.SPG(M333, "IQ_DILUT_EPS_NORM", "CY2022")</f>
        <v>#PEND</v>
      </c>
      <c r="Q333" t="e">
        <f t="shared" si="34"/>
        <v>#VALUE!</v>
      </c>
      <c r="R333" t="e">
        <f t="shared" si="35"/>
        <v>#VALUE!</v>
      </c>
    </row>
    <row r="334" spans="1:18">
      <c r="A334" t="s">
        <v>846</v>
      </c>
      <c r="B334" s="4" t="str" cm="1">
        <f t="array" ref="B334">_xll.SNL.Clients.Office.Excel.Functions.SPG(A334, "SP_TOTAL_REV", "CY2023")</f>
        <v>#PEND</v>
      </c>
      <c r="C334" s="4" t="str">
        <f>_xll.SNL.Clients.Office.Excel.Functions.SPG(A334,"IQ_AVG_DILUT_SHARES_OUT","CY2023")</f>
        <v>#PEND</v>
      </c>
      <c r="D334" s="5" t="str">
        <f>_xll.SNL.Clients.Office.Excel.Functions.SPG(A334, "IQ_DILUT_EPS_NORM", "CY2023")</f>
        <v>#PEND</v>
      </c>
      <c r="E334" t="e">
        <f t="shared" si="30"/>
        <v>#VALUE!</v>
      </c>
      <c r="F334" t="e">
        <f t="shared" si="31"/>
        <v>#VALUE!</v>
      </c>
      <c r="G334" t="s">
        <v>846</v>
      </c>
      <c r="H334" s="4" t="str" cm="1">
        <f t="array" ref="H334">_xll.SNL.Clients.Office.Excel.Functions.SPG(G334, "SP_TOTAL_REV", "CY2022")</f>
        <v>#PEND</v>
      </c>
      <c r="I334" s="4" t="str">
        <f>_xll.SNL.Clients.Office.Excel.Functions.SPG(G334,"IQ_AVG_DILUT_SHARES_OUT","CY2022")</f>
        <v>#PEND</v>
      </c>
      <c r="J334" s="5" t="str">
        <f>_xll.SNL.Clients.Office.Excel.Functions.SPG(G334, "IQ_DILUT_EPS_NORM", "CY2022")</f>
        <v>#PEND</v>
      </c>
      <c r="K334" t="e">
        <f t="shared" si="32"/>
        <v>#VALUE!</v>
      </c>
      <c r="L334" t="e">
        <f t="shared" si="33"/>
        <v>#VALUE!</v>
      </c>
      <c r="M334" t="s">
        <v>856</v>
      </c>
      <c r="N334" s="4" t="str" cm="1">
        <f t="array" ref="N334">_xll.SNL.Clients.Office.Excel.Functions.SPG(M334, "SP_TOTAL_REV", "CY2022")</f>
        <v>#PEND</v>
      </c>
      <c r="O334" s="4" t="str">
        <f>_xll.SNL.Clients.Office.Excel.Functions.SPG(M334,"IQ_AVG_DILUT_SHARES_OUT","CY2022")</f>
        <v>#PEND</v>
      </c>
      <c r="P334" s="5" t="str">
        <f>_xll.SNL.Clients.Office.Excel.Functions.SPG(M334, "IQ_DILUT_EPS_NORM", "CY2022")</f>
        <v>#PEND</v>
      </c>
      <c r="Q334" t="e">
        <f t="shared" si="34"/>
        <v>#VALUE!</v>
      </c>
      <c r="R334" t="e">
        <f t="shared" si="35"/>
        <v>#VALUE!</v>
      </c>
    </row>
    <row r="335" spans="1:18">
      <c r="A335" t="s">
        <v>847</v>
      </c>
      <c r="B335" s="4" t="str" cm="1">
        <f t="array" ref="B335">_xll.SNL.Clients.Office.Excel.Functions.SPG(A335, "SP_TOTAL_REV", "CY2023")</f>
        <v>#PEND</v>
      </c>
      <c r="C335" s="4" t="str">
        <f>_xll.SNL.Clients.Office.Excel.Functions.SPG(A335,"IQ_AVG_DILUT_SHARES_OUT","CY2023")</f>
        <v>#PEND</v>
      </c>
      <c r="D335" s="5" t="str">
        <f>_xll.SNL.Clients.Office.Excel.Functions.SPG(A335, "IQ_DILUT_EPS_NORM", "CY2023")</f>
        <v>#PEND</v>
      </c>
      <c r="E335" t="e">
        <f t="shared" si="30"/>
        <v>#VALUE!</v>
      </c>
      <c r="F335" t="e">
        <f t="shared" si="31"/>
        <v>#VALUE!</v>
      </c>
      <c r="G335" t="s">
        <v>847</v>
      </c>
      <c r="H335" s="4" t="str" cm="1">
        <f t="array" ref="H335">_xll.SNL.Clients.Office.Excel.Functions.SPG(G335, "SP_TOTAL_REV", "CY2022")</f>
        <v>#PEND</v>
      </c>
      <c r="I335" s="4" t="str">
        <f>_xll.SNL.Clients.Office.Excel.Functions.SPG(G335,"IQ_AVG_DILUT_SHARES_OUT","CY2022")</f>
        <v>#PEND</v>
      </c>
      <c r="J335" s="5" t="str">
        <f>_xll.SNL.Clients.Office.Excel.Functions.SPG(G335, "IQ_DILUT_EPS_NORM", "CY2022")</f>
        <v>#PEND</v>
      </c>
      <c r="K335" t="e">
        <f t="shared" si="32"/>
        <v>#VALUE!</v>
      </c>
      <c r="L335" t="e">
        <f t="shared" si="33"/>
        <v>#VALUE!</v>
      </c>
      <c r="M335" t="s">
        <v>857</v>
      </c>
      <c r="N335" s="4" t="str" cm="1">
        <f t="array" ref="N335">_xll.SNL.Clients.Office.Excel.Functions.SPG(M335, "SP_TOTAL_REV", "CY2022")</f>
        <v>#PEND</v>
      </c>
      <c r="O335" s="4" t="str">
        <f>_xll.SNL.Clients.Office.Excel.Functions.SPG(M335,"IQ_AVG_DILUT_SHARES_OUT","CY2022")</f>
        <v>#PEND</v>
      </c>
      <c r="P335" s="5" t="str">
        <f>_xll.SNL.Clients.Office.Excel.Functions.SPG(M335, "IQ_DILUT_EPS_NORM", "CY2022")</f>
        <v>#PEND</v>
      </c>
      <c r="Q335" t="e">
        <f t="shared" si="34"/>
        <v>#VALUE!</v>
      </c>
      <c r="R335" t="e">
        <f t="shared" si="35"/>
        <v>#VALUE!</v>
      </c>
    </row>
    <row r="336" spans="1:18">
      <c r="A336" t="s">
        <v>848</v>
      </c>
      <c r="B336" s="4" t="str" cm="1">
        <f t="array" ref="B336">_xll.SNL.Clients.Office.Excel.Functions.SPG(A336, "SP_TOTAL_REV", "CY2023")</f>
        <v>#PEND</v>
      </c>
      <c r="C336" s="4" t="str">
        <f>_xll.SNL.Clients.Office.Excel.Functions.SPG(A336,"IQ_AVG_DILUT_SHARES_OUT","CY2023")</f>
        <v>#PEND</v>
      </c>
      <c r="D336" s="5" t="str">
        <f>_xll.SNL.Clients.Office.Excel.Functions.SPG(A336, "IQ_DILUT_EPS_NORM", "CY2023")</f>
        <v>#PEND</v>
      </c>
      <c r="E336" t="e">
        <f t="shared" si="30"/>
        <v>#VALUE!</v>
      </c>
      <c r="F336" t="e">
        <f t="shared" si="31"/>
        <v>#VALUE!</v>
      </c>
      <c r="G336" t="s">
        <v>848</v>
      </c>
      <c r="H336" s="4" t="str" cm="1">
        <f t="array" ref="H336">_xll.SNL.Clients.Office.Excel.Functions.SPG(G336, "SP_TOTAL_REV", "CY2022")</f>
        <v>#PEND</v>
      </c>
      <c r="I336" s="4" t="str">
        <f>_xll.SNL.Clients.Office.Excel.Functions.SPG(G336,"IQ_AVG_DILUT_SHARES_OUT","CY2022")</f>
        <v>#PEND</v>
      </c>
      <c r="J336" s="5" t="str">
        <f>_xll.SNL.Clients.Office.Excel.Functions.SPG(G336, "IQ_DILUT_EPS_NORM", "CY2022")</f>
        <v>#PEND</v>
      </c>
      <c r="K336" t="e">
        <f t="shared" si="32"/>
        <v>#VALUE!</v>
      </c>
      <c r="L336" t="e">
        <f t="shared" si="33"/>
        <v>#VALUE!</v>
      </c>
      <c r="M336" t="s">
        <v>858</v>
      </c>
      <c r="N336" s="4" t="str" cm="1">
        <f t="array" ref="N336">_xll.SNL.Clients.Office.Excel.Functions.SPG(M336, "SP_TOTAL_REV", "CY2022")</f>
        <v>#PEND</v>
      </c>
      <c r="O336" s="4" t="str">
        <f>_xll.SNL.Clients.Office.Excel.Functions.SPG(M336,"IQ_AVG_DILUT_SHARES_OUT","CY2022")</f>
        <v>#PEND</v>
      </c>
      <c r="P336" s="5" t="str">
        <f>_xll.SNL.Clients.Office.Excel.Functions.SPG(M336, "IQ_DILUT_EPS_NORM", "CY2022")</f>
        <v>#PEND</v>
      </c>
      <c r="Q336" t="e">
        <f t="shared" si="34"/>
        <v>#VALUE!</v>
      </c>
      <c r="R336" t="e">
        <f t="shared" si="35"/>
        <v>#VALUE!</v>
      </c>
    </row>
    <row r="337" spans="1:18">
      <c r="A337" t="s">
        <v>849</v>
      </c>
      <c r="B337" s="4" t="str" cm="1">
        <f t="array" ref="B337">_xll.SNL.Clients.Office.Excel.Functions.SPG(A337, "SP_TOTAL_REV", "CY2023")</f>
        <v>#PEND</v>
      </c>
      <c r="C337" s="4" t="str">
        <f>_xll.SNL.Clients.Office.Excel.Functions.SPG(A337,"IQ_AVG_DILUT_SHARES_OUT","CY2023")</f>
        <v>#PEND</v>
      </c>
      <c r="D337" s="5" t="str">
        <f>_xll.SNL.Clients.Office.Excel.Functions.SPG(A337, "IQ_DILUT_EPS_NORM", "CY2023")</f>
        <v>#PEND</v>
      </c>
      <c r="E337" t="e">
        <f t="shared" si="30"/>
        <v>#VALUE!</v>
      </c>
      <c r="F337" t="e">
        <f t="shared" si="31"/>
        <v>#VALUE!</v>
      </c>
      <c r="G337" t="s">
        <v>849</v>
      </c>
      <c r="H337" s="4" t="str" cm="1">
        <f t="array" ref="H337">_xll.SNL.Clients.Office.Excel.Functions.SPG(G337, "SP_TOTAL_REV", "CY2022")</f>
        <v>#PEND</v>
      </c>
      <c r="I337" s="4" t="str">
        <f>_xll.SNL.Clients.Office.Excel.Functions.SPG(G337,"IQ_AVG_DILUT_SHARES_OUT","CY2022")</f>
        <v>#PEND</v>
      </c>
      <c r="J337" s="5" t="str">
        <f>_xll.SNL.Clients.Office.Excel.Functions.SPG(G337, "IQ_DILUT_EPS_NORM", "CY2022")</f>
        <v>#PEND</v>
      </c>
      <c r="K337" t="e">
        <f t="shared" si="32"/>
        <v>#VALUE!</v>
      </c>
      <c r="L337" t="e">
        <f t="shared" si="33"/>
        <v>#VALUE!</v>
      </c>
      <c r="M337" t="s">
        <v>859</v>
      </c>
      <c r="N337" s="4" t="str" cm="1">
        <f t="array" ref="N337">_xll.SNL.Clients.Office.Excel.Functions.SPG(M337, "SP_TOTAL_REV", "CY2022")</f>
        <v>#PEND</v>
      </c>
      <c r="O337" s="4" t="str">
        <f>_xll.SNL.Clients.Office.Excel.Functions.SPG(M337,"IQ_AVG_DILUT_SHARES_OUT","CY2022")</f>
        <v>#PEND</v>
      </c>
      <c r="P337" s="5" t="str">
        <f>_xll.SNL.Clients.Office.Excel.Functions.SPG(M337, "IQ_DILUT_EPS_NORM", "CY2022")</f>
        <v>#PEND</v>
      </c>
      <c r="Q337" t="e">
        <f t="shared" si="34"/>
        <v>#VALUE!</v>
      </c>
      <c r="R337" t="e">
        <f t="shared" si="35"/>
        <v>#VALUE!</v>
      </c>
    </row>
    <row r="338" spans="1:18">
      <c r="A338" t="s">
        <v>850</v>
      </c>
      <c r="B338" s="4" t="str" cm="1">
        <f t="array" ref="B338">_xll.SNL.Clients.Office.Excel.Functions.SPG(A338, "SP_TOTAL_REV", "CY2023")</f>
        <v>#PEND</v>
      </c>
      <c r="C338" s="4" t="str">
        <f>_xll.SNL.Clients.Office.Excel.Functions.SPG(A338,"IQ_AVG_DILUT_SHARES_OUT","CY2023")</f>
        <v>#PEND</v>
      </c>
      <c r="D338" s="5" t="str">
        <f>_xll.SNL.Clients.Office.Excel.Functions.SPG(A338, "IQ_DILUT_EPS_NORM", "CY2023")</f>
        <v>#PEND</v>
      </c>
      <c r="E338" t="e">
        <f t="shared" si="30"/>
        <v>#VALUE!</v>
      </c>
      <c r="F338" t="e">
        <f t="shared" si="31"/>
        <v>#VALUE!</v>
      </c>
      <c r="G338" t="s">
        <v>850</v>
      </c>
      <c r="H338" s="4" t="str" cm="1">
        <f t="array" ref="H338">_xll.SNL.Clients.Office.Excel.Functions.SPG(G338, "SP_TOTAL_REV", "CY2022")</f>
        <v>#PEND</v>
      </c>
      <c r="I338" s="4" t="str">
        <f>_xll.SNL.Clients.Office.Excel.Functions.SPG(G338,"IQ_AVG_DILUT_SHARES_OUT","CY2022")</f>
        <v>#PEND</v>
      </c>
      <c r="J338" s="5" t="str">
        <f>_xll.SNL.Clients.Office.Excel.Functions.SPG(G338, "IQ_DILUT_EPS_NORM", "CY2022")</f>
        <v>#PEND</v>
      </c>
      <c r="K338" t="e">
        <f t="shared" si="32"/>
        <v>#VALUE!</v>
      </c>
      <c r="L338" t="e">
        <f t="shared" si="33"/>
        <v>#VALUE!</v>
      </c>
      <c r="M338" t="s">
        <v>860</v>
      </c>
      <c r="N338" s="4" t="str" cm="1">
        <f t="array" ref="N338">_xll.SNL.Clients.Office.Excel.Functions.SPG(M338, "SP_TOTAL_REV", "CY2022")</f>
        <v>#PEND</v>
      </c>
      <c r="O338" s="4" t="str">
        <f>_xll.SNL.Clients.Office.Excel.Functions.SPG(M338,"IQ_AVG_DILUT_SHARES_OUT","CY2022")</f>
        <v>#PEND</v>
      </c>
      <c r="P338" s="5" t="str">
        <f>_xll.SNL.Clients.Office.Excel.Functions.SPG(M338, "IQ_DILUT_EPS_NORM", "CY2022")</f>
        <v>#PEND</v>
      </c>
      <c r="Q338" t="e">
        <f t="shared" si="34"/>
        <v>#VALUE!</v>
      </c>
      <c r="R338" t="e">
        <f t="shared" si="35"/>
        <v>#VALUE!</v>
      </c>
    </row>
    <row r="339" spans="1:18">
      <c r="A339" t="s">
        <v>851</v>
      </c>
      <c r="B339" s="4" t="str" cm="1">
        <f t="array" ref="B339">_xll.SNL.Clients.Office.Excel.Functions.SPG(A339, "SP_TOTAL_REV", "CY2023")</f>
        <v>#PEND</v>
      </c>
      <c r="C339" s="4" t="str">
        <f>_xll.SNL.Clients.Office.Excel.Functions.SPG(A339,"IQ_AVG_DILUT_SHARES_OUT","CY2023")</f>
        <v>#PEND</v>
      </c>
      <c r="D339" s="5" t="str">
        <f>_xll.SNL.Clients.Office.Excel.Functions.SPG(A339, "IQ_DILUT_EPS_NORM", "CY2023")</f>
        <v>#PEND</v>
      </c>
      <c r="E339" t="e">
        <f t="shared" si="30"/>
        <v>#VALUE!</v>
      </c>
      <c r="F339" t="e">
        <f t="shared" si="31"/>
        <v>#VALUE!</v>
      </c>
      <c r="G339" t="s">
        <v>851</v>
      </c>
      <c r="H339" s="4" t="str" cm="1">
        <f t="array" ref="H339">_xll.SNL.Clients.Office.Excel.Functions.SPG(G339, "SP_TOTAL_REV", "CY2022")</f>
        <v>#PEND</v>
      </c>
      <c r="I339" s="4" t="str">
        <f>_xll.SNL.Clients.Office.Excel.Functions.SPG(G339,"IQ_AVG_DILUT_SHARES_OUT","CY2022")</f>
        <v>#PEND</v>
      </c>
      <c r="J339" s="5" t="str">
        <f>_xll.SNL.Clients.Office.Excel.Functions.SPG(G339, "IQ_DILUT_EPS_NORM", "CY2022")</f>
        <v>#PEND</v>
      </c>
      <c r="K339" t="e">
        <f t="shared" si="32"/>
        <v>#VALUE!</v>
      </c>
      <c r="L339" t="e">
        <f t="shared" si="33"/>
        <v>#VALUE!</v>
      </c>
      <c r="M339" t="s">
        <v>861</v>
      </c>
      <c r="N339" s="4" t="str" cm="1">
        <f t="array" ref="N339">_xll.SNL.Clients.Office.Excel.Functions.SPG(M339, "SP_TOTAL_REV", "CY2022")</f>
        <v>#PEND</v>
      </c>
      <c r="O339" s="4" t="str">
        <f>_xll.SNL.Clients.Office.Excel.Functions.SPG(M339,"IQ_AVG_DILUT_SHARES_OUT","CY2022")</f>
        <v>#PEND</v>
      </c>
      <c r="P339" s="5" t="str">
        <f>_xll.SNL.Clients.Office.Excel.Functions.SPG(M339, "IQ_DILUT_EPS_NORM", "CY2022")</f>
        <v>#PEND</v>
      </c>
      <c r="Q339" t="e">
        <f t="shared" si="34"/>
        <v>#VALUE!</v>
      </c>
      <c r="R339" t="e">
        <f t="shared" si="35"/>
        <v>#VALUE!</v>
      </c>
    </row>
    <row r="340" spans="1:18">
      <c r="A340" t="s">
        <v>852</v>
      </c>
      <c r="B340" s="4" t="str" cm="1">
        <f t="array" ref="B340">_xll.SNL.Clients.Office.Excel.Functions.SPG(A340, "SP_TOTAL_REV", "CY2023")</f>
        <v>#PEND</v>
      </c>
      <c r="C340" s="4" t="str">
        <f>_xll.SNL.Clients.Office.Excel.Functions.SPG(A340,"IQ_AVG_DILUT_SHARES_OUT","CY2023")</f>
        <v>#PEND</v>
      </c>
      <c r="D340" s="5" t="str">
        <f>_xll.SNL.Clients.Office.Excel.Functions.SPG(A340, "IQ_DILUT_EPS_NORM", "CY2023")</f>
        <v>#PEND</v>
      </c>
      <c r="E340" t="e">
        <f t="shared" si="30"/>
        <v>#VALUE!</v>
      </c>
      <c r="F340" t="e">
        <f t="shared" si="31"/>
        <v>#VALUE!</v>
      </c>
      <c r="G340" t="s">
        <v>852</v>
      </c>
      <c r="H340" s="4" t="str" cm="1">
        <f t="array" ref="H340">_xll.SNL.Clients.Office.Excel.Functions.SPG(G340, "SP_TOTAL_REV", "CY2022")</f>
        <v>#PEND</v>
      </c>
      <c r="I340" s="4" t="str">
        <f>_xll.SNL.Clients.Office.Excel.Functions.SPG(G340,"IQ_AVG_DILUT_SHARES_OUT","CY2022")</f>
        <v>#PEND</v>
      </c>
      <c r="J340" s="5" t="str">
        <f>_xll.SNL.Clients.Office.Excel.Functions.SPG(G340, "IQ_DILUT_EPS_NORM", "CY2022")</f>
        <v>#PEND</v>
      </c>
      <c r="K340" t="e">
        <f t="shared" si="32"/>
        <v>#VALUE!</v>
      </c>
      <c r="L340" t="e">
        <f t="shared" si="33"/>
        <v>#VALUE!</v>
      </c>
      <c r="M340" t="s">
        <v>862</v>
      </c>
      <c r="N340" s="4" t="str" cm="1">
        <f t="array" ref="N340">_xll.SNL.Clients.Office.Excel.Functions.SPG(M340, "SP_TOTAL_REV", "CY2022")</f>
        <v>#PEND</v>
      </c>
      <c r="O340" s="4" t="str">
        <f>_xll.SNL.Clients.Office.Excel.Functions.SPG(M340,"IQ_AVG_DILUT_SHARES_OUT","CY2022")</f>
        <v>#PEND</v>
      </c>
      <c r="P340" s="5" t="str">
        <f>_xll.SNL.Clients.Office.Excel.Functions.SPG(M340, "IQ_DILUT_EPS_NORM", "CY2022")</f>
        <v>#PEND</v>
      </c>
      <c r="Q340" t="e">
        <f t="shared" si="34"/>
        <v>#VALUE!</v>
      </c>
      <c r="R340" t="e">
        <f t="shared" si="35"/>
        <v>#VALUE!</v>
      </c>
    </row>
    <row r="341" spans="1:18">
      <c r="A341" t="s">
        <v>4</v>
      </c>
      <c r="B341" s="4" t="str" cm="1">
        <f t="array" ref="B341">_xll.SNL.Clients.Office.Excel.Functions.SPG(A341, "SP_TOTAL_REV", "CY2023")</f>
        <v>#PEND</v>
      </c>
      <c r="C341" s="4" t="str">
        <f>_xll.SNL.Clients.Office.Excel.Functions.SPG(A341,"IQ_AVG_DILUT_SHARES_OUT","CY2023")</f>
        <v>#PEND</v>
      </c>
      <c r="D341" s="5" t="str">
        <f>_xll.SNL.Clients.Office.Excel.Functions.SPG(A341, "IQ_DILUT_EPS_NORM", "CY2023")</f>
        <v>#PEND</v>
      </c>
      <c r="E341" t="e">
        <f t="shared" si="30"/>
        <v>#VALUE!</v>
      </c>
      <c r="F341" t="e">
        <f t="shared" si="31"/>
        <v>#VALUE!</v>
      </c>
      <c r="G341" t="s">
        <v>4</v>
      </c>
      <c r="H341" s="4" t="str" cm="1">
        <f t="array" ref="H341">_xll.SNL.Clients.Office.Excel.Functions.SPG(G341, "SP_TOTAL_REV", "CY2022")</f>
        <v>#PEND</v>
      </c>
      <c r="I341" s="4" t="str">
        <f>_xll.SNL.Clients.Office.Excel.Functions.SPG(G341,"IQ_AVG_DILUT_SHARES_OUT","CY2022")</f>
        <v>#PEND</v>
      </c>
      <c r="J341" s="5" t="str">
        <f>_xll.SNL.Clients.Office.Excel.Functions.SPG(G341, "IQ_DILUT_EPS_NORM", "CY2022")</f>
        <v>#PEND</v>
      </c>
      <c r="K341" t="e">
        <f t="shared" si="32"/>
        <v>#VALUE!</v>
      </c>
      <c r="L341" t="e">
        <f t="shared" si="33"/>
        <v>#VALUE!</v>
      </c>
      <c r="M341" t="s">
        <v>863</v>
      </c>
      <c r="N341" s="4" t="str" cm="1">
        <f t="array" ref="N341">_xll.SNL.Clients.Office.Excel.Functions.SPG(M341, "SP_TOTAL_REV", "CY2022")</f>
        <v>#PEND</v>
      </c>
      <c r="O341" s="4" t="str">
        <f>_xll.SNL.Clients.Office.Excel.Functions.SPG(M341,"IQ_AVG_DILUT_SHARES_OUT","CY2022")</f>
        <v>#PEND</v>
      </c>
      <c r="P341" s="5" t="str">
        <f>_xll.SNL.Clients.Office.Excel.Functions.SPG(M341, "IQ_DILUT_EPS_NORM", "CY2022")</f>
        <v>#PEND</v>
      </c>
      <c r="Q341" t="e">
        <f t="shared" si="34"/>
        <v>#VALUE!</v>
      </c>
      <c r="R341" t="e">
        <f t="shared" si="35"/>
        <v>#VALUE!</v>
      </c>
    </row>
    <row r="342" spans="1:18">
      <c r="A342" t="s">
        <v>853</v>
      </c>
      <c r="B342" s="4" t="str" cm="1">
        <f t="array" ref="B342">_xll.SNL.Clients.Office.Excel.Functions.SPG(A342, "SP_TOTAL_REV", "CY2023")</f>
        <v>#PEND</v>
      </c>
      <c r="C342" s="4" t="str">
        <f>_xll.SNL.Clients.Office.Excel.Functions.SPG(A342,"IQ_AVG_DILUT_SHARES_OUT","CY2023")</f>
        <v>#PEND</v>
      </c>
      <c r="D342" s="5" t="str">
        <f>_xll.SNL.Clients.Office.Excel.Functions.SPG(A342, "IQ_DILUT_EPS_NORM", "CY2023")</f>
        <v>#PEND</v>
      </c>
      <c r="E342" t="e">
        <f t="shared" si="30"/>
        <v>#VALUE!</v>
      </c>
      <c r="F342" t="e">
        <f t="shared" si="31"/>
        <v>#VALUE!</v>
      </c>
      <c r="G342" t="s">
        <v>853</v>
      </c>
      <c r="H342" s="4" t="str" cm="1">
        <f t="array" ref="H342">_xll.SNL.Clients.Office.Excel.Functions.SPG(G342, "SP_TOTAL_REV", "CY2022")</f>
        <v>#PEND</v>
      </c>
      <c r="I342" s="4" t="str">
        <f>_xll.SNL.Clients.Office.Excel.Functions.SPG(G342,"IQ_AVG_DILUT_SHARES_OUT","CY2022")</f>
        <v>#PEND</v>
      </c>
      <c r="J342" s="5" t="str">
        <f>_xll.SNL.Clients.Office.Excel.Functions.SPG(G342, "IQ_DILUT_EPS_NORM", "CY2022")</f>
        <v>#PEND</v>
      </c>
      <c r="K342" t="e">
        <f t="shared" si="32"/>
        <v>#VALUE!</v>
      </c>
      <c r="L342" t="e">
        <f t="shared" si="33"/>
        <v>#VALUE!</v>
      </c>
      <c r="M342" t="s">
        <v>864</v>
      </c>
      <c r="N342" s="4" t="str" cm="1">
        <f t="array" ref="N342">_xll.SNL.Clients.Office.Excel.Functions.SPG(M342, "SP_TOTAL_REV", "CY2022")</f>
        <v>#PEND</v>
      </c>
      <c r="O342" s="4" t="str">
        <f>_xll.SNL.Clients.Office.Excel.Functions.SPG(M342,"IQ_AVG_DILUT_SHARES_OUT","CY2022")</f>
        <v>#PEND</v>
      </c>
      <c r="P342" s="5" t="str">
        <f>_xll.SNL.Clients.Office.Excel.Functions.SPG(M342, "IQ_DILUT_EPS_NORM", "CY2022")</f>
        <v>#PEND</v>
      </c>
      <c r="Q342" t="e">
        <f t="shared" si="34"/>
        <v>#VALUE!</v>
      </c>
      <c r="R342" t="e">
        <f t="shared" si="35"/>
        <v>#VALUE!</v>
      </c>
    </row>
    <row r="343" spans="1:18">
      <c r="A343" t="s">
        <v>854</v>
      </c>
      <c r="B343" s="4" t="str" cm="1">
        <f t="array" ref="B343">_xll.SNL.Clients.Office.Excel.Functions.SPG(A343, "SP_TOTAL_REV", "CY2023")</f>
        <v>#PEND</v>
      </c>
      <c r="C343" s="4" t="str">
        <f>_xll.SNL.Clients.Office.Excel.Functions.SPG(A343,"IQ_AVG_DILUT_SHARES_OUT","CY2023")</f>
        <v>#PEND</v>
      </c>
      <c r="D343" s="5" t="str">
        <f>_xll.SNL.Clients.Office.Excel.Functions.SPG(A343, "IQ_DILUT_EPS_NORM", "CY2023")</f>
        <v>#PEND</v>
      </c>
      <c r="E343" t="e">
        <f t="shared" si="30"/>
        <v>#VALUE!</v>
      </c>
      <c r="F343" t="e">
        <f t="shared" si="31"/>
        <v>#VALUE!</v>
      </c>
      <c r="G343" t="s">
        <v>854</v>
      </c>
      <c r="H343" s="4" t="str" cm="1">
        <f t="array" ref="H343">_xll.SNL.Clients.Office.Excel.Functions.SPG(G343, "SP_TOTAL_REV", "CY2022")</f>
        <v>#PEND</v>
      </c>
      <c r="I343" s="4" t="str">
        <f>_xll.SNL.Clients.Office.Excel.Functions.SPG(G343,"IQ_AVG_DILUT_SHARES_OUT","CY2022")</f>
        <v>#PEND</v>
      </c>
      <c r="J343" s="5" t="str">
        <f>_xll.SNL.Clients.Office.Excel.Functions.SPG(G343, "IQ_DILUT_EPS_NORM", "CY2022")</f>
        <v>#PEND</v>
      </c>
      <c r="K343" t="e">
        <f t="shared" si="32"/>
        <v>#VALUE!</v>
      </c>
      <c r="L343" t="e">
        <f t="shared" si="33"/>
        <v>#VALUE!</v>
      </c>
      <c r="M343" t="s">
        <v>865</v>
      </c>
      <c r="N343" s="4" t="str" cm="1">
        <f t="array" ref="N343">_xll.SNL.Clients.Office.Excel.Functions.SPG(M343, "SP_TOTAL_REV", "CY2022")</f>
        <v>#PEND</v>
      </c>
      <c r="O343" s="4" t="str">
        <f>_xll.SNL.Clients.Office.Excel.Functions.SPG(M343,"IQ_AVG_DILUT_SHARES_OUT","CY2022")</f>
        <v>#PEND</v>
      </c>
      <c r="P343" s="5" t="str">
        <f>_xll.SNL.Clients.Office.Excel.Functions.SPG(M343, "IQ_DILUT_EPS_NORM", "CY2022")</f>
        <v>#PEND</v>
      </c>
      <c r="Q343" t="e">
        <f t="shared" si="34"/>
        <v>#VALUE!</v>
      </c>
      <c r="R343" t="e">
        <f t="shared" si="35"/>
        <v>#VALUE!</v>
      </c>
    </row>
    <row r="344" spans="1:18">
      <c r="A344" t="s">
        <v>855</v>
      </c>
      <c r="B344" s="4" t="str" cm="1">
        <f t="array" ref="B344">_xll.SNL.Clients.Office.Excel.Functions.SPG(A344, "SP_TOTAL_REV", "CY2023")</f>
        <v>#PEND</v>
      </c>
      <c r="C344" s="4" t="str">
        <f>_xll.SNL.Clients.Office.Excel.Functions.SPG(A344,"IQ_AVG_DILUT_SHARES_OUT","CY2023")</f>
        <v>#PEND</v>
      </c>
      <c r="D344" s="5" t="str">
        <f>_xll.SNL.Clients.Office.Excel.Functions.SPG(A344, "IQ_DILUT_EPS_NORM", "CY2023")</f>
        <v>#PEND</v>
      </c>
      <c r="E344" t="e">
        <f t="shared" si="30"/>
        <v>#VALUE!</v>
      </c>
      <c r="F344" t="e">
        <f t="shared" si="31"/>
        <v>#VALUE!</v>
      </c>
      <c r="G344" t="s">
        <v>855</v>
      </c>
      <c r="H344" s="4" t="str" cm="1">
        <f t="array" ref="H344">_xll.SNL.Clients.Office.Excel.Functions.SPG(G344, "SP_TOTAL_REV", "CY2022")</f>
        <v>#PEND</v>
      </c>
      <c r="I344" s="4" t="str">
        <f>_xll.SNL.Clients.Office.Excel.Functions.SPG(G344,"IQ_AVG_DILUT_SHARES_OUT","CY2022")</f>
        <v>#PEND</v>
      </c>
      <c r="J344" s="5" t="str">
        <f>_xll.SNL.Clients.Office.Excel.Functions.SPG(G344, "IQ_DILUT_EPS_NORM", "CY2022")</f>
        <v>#PEND</v>
      </c>
      <c r="K344" t="e">
        <f t="shared" si="32"/>
        <v>#VALUE!</v>
      </c>
      <c r="L344" t="e">
        <f t="shared" si="33"/>
        <v>#VALUE!</v>
      </c>
      <c r="M344" t="s">
        <v>866</v>
      </c>
      <c r="N344" s="4" t="str" cm="1">
        <f t="array" ref="N344">_xll.SNL.Clients.Office.Excel.Functions.SPG(M344, "SP_TOTAL_REV", "CY2022")</f>
        <v>#PEND</v>
      </c>
      <c r="O344" s="4" t="str">
        <f>_xll.SNL.Clients.Office.Excel.Functions.SPG(M344,"IQ_AVG_DILUT_SHARES_OUT","CY2022")</f>
        <v>#PEND</v>
      </c>
      <c r="P344" s="5" t="str">
        <f>_xll.SNL.Clients.Office.Excel.Functions.SPG(M344, "IQ_DILUT_EPS_NORM", "CY2022")</f>
        <v>#PEND</v>
      </c>
      <c r="Q344" t="e">
        <f t="shared" si="34"/>
        <v>#VALUE!</v>
      </c>
      <c r="R344" t="e">
        <f t="shared" si="35"/>
        <v>#VALUE!</v>
      </c>
    </row>
    <row r="345" spans="1:18">
      <c r="A345" t="s">
        <v>856</v>
      </c>
      <c r="B345" s="4" t="str" cm="1">
        <f t="array" ref="B345">_xll.SNL.Clients.Office.Excel.Functions.SPG(A345, "SP_TOTAL_REV", "CY2023")</f>
        <v>#PEND</v>
      </c>
      <c r="C345" s="4" t="str">
        <f>_xll.SNL.Clients.Office.Excel.Functions.SPG(A345,"IQ_AVG_DILUT_SHARES_OUT","CY2023")</f>
        <v>#PEND</v>
      </c>
      <c r="D345" s="5" t="str">
        <f>_xll.SNL.Clients.Office.Excel.Functions.SPG(A345, "IQ_DILUT_EPS_NORM", "CY2023")</f>
        <v>#PEND</v>
      </c>
      <c r="E345" t="e">
        <f t="shared" si="30"/>
        <v>#VALUE!</v>
      </c>
      <c r="F345" t="e">
        <f t="shared" si="31"/>
        <v>#VALUE!</v>
      </c>
      <c r="G345" t="s">
        <v>856</v>
      </c>
      <c r="H345" s="4" t="str" cm="1">
        <f t="array" ref="H345">_xll.SNL.Clients.Office.Excel.Functions.SPG(G345, "SP_TOTAL_REV", "CY2022")</f>
        <v>#PEND</v>
      </c>
      <c r="I345" s="4" t="str">
        <f>_xll.SNL.Clients.Office.Excel.Functions.SPG(G345,"IQ_AVG_DILUT_SHARES_OUT","CY2022")</f>
        <v>#PEND</v>
      </c>
      <c r="J345" s="5" t="str">
        <f>_xll.SNL.Clients.Office.Excel.Functions.SPG(G345, "IQ_DILUT_EPS_NORM", "CY2022")</f>
        <v>#PEND</v>
      </c>
      <c r="K345" t="e">
        <f t="shared" si="32"/>
        <v>#VALUE!</v>
      </c>
      <c r="L345" t="e">
        <f t="shared" si="33"/>
        <v>#VALUE!</v>
      </c>
      <c r="M345" t="s">
        <v>867</v>
      </c>
      <c r="N345" s="4" t="str" cm="1">
        <f t="array" ref="N345">_xll.SNL.Clients.Office.Excel.Functions.SPG(M345, "SP_TOTAL_REV", "CY2022")</f>
        <v>#PEND</v>
      </c>
      <c r="O345" s="4" t="str">
        <f>_xll.SNL.Clients.Office.Excel.Functions.SPG(M345,"IQ_AVG_DILUT_SHARES_OUT","CY2022")</f>
        <v>#PEND</v>
      </c>
      <c r="P345" s="5" t="str">
        <f>_xll.SNL.Clients.Office.Excel.Functions.SPG(M345, "IQ_DILUT_EPS_NORM", "CY2022")</f>
        <v>#PEND</v>
      </c>
      <c r="Q345" t="e">
        <f t="shared" si="34"/>
        <v>#VALUE!</v>
      </c>
      <c r="R345" t="e">
        <f t="shared" si="35"/>
        <v>#VALUE!</v>
      </c>
    </row>
    <row r="346" spans="1:18">
      <c r="A346" t="s">
        <v>857</v>
      </c>
      <c r="B346" s="4" t="str" cm="1">
        <f t="array" ref="B346">_xll.SNL.Clients.Office.Excel.Functions.SPG(A346, "SP_TOTAL_REV", "CY2023")</f>
        <v>#PEND</v>
      </c>
      <c r="C346" s="4" t="str">
        <f>_xll.SNL.Clients.Office.Excel.Functions.SPG(A346,"IQ_AVG_DILUT_SHARES_OUT","CY2023")</f>
        <v>#PEND</v>
      </c>
      <c r="D346" s="5" t="str">
        <f>_xll.SNL.Clients.Office.Excel.Functions.SPG(A346, "IQ_DILUT_EPS_NORM", "CY2023")</f>
        <v>#PEND</v>
      </c>
      <c r="E346" t="e">
        <f t="shared" si="30"/>
        <v>#VALUE!</v>
      </c>
      <c r="F346" t="e">
        <f t="shared" si="31"/>
        <v>#VALUE!</v>
      </c>
      <c r="G346" t="s">
        <v>857</v>
      </c>
      <c r="H346" s="4" t="str" cm="1">
        <f t="array" ref="H346">_xll.SNL.Clients.Office.Excel.Functions.SPG(G346, "SP_TOTAL_REV", "CY2022")</f>
        <v>#PEND</v>
      </c>
      <c r="I346" s="4" t="str">
        <f>_xll.SNL.Clients.Office.Excel.Functions.SPG(G346,"IQ_AVG_DILUT_SHARES_OUT","CY2022")</f>
        <v>#PEND</v>
      </c>
      <c r="J346" s="5" t="str">
        <f>_xll.SNL.Clients.Office.Excel.Functions.SPG(G346, "IQ_DILUT_EPS_NORM", "CY2022")</f>
        <v>#PEND</v>
      </c>
      <c r="K346" t="e">
        <f t="shared" si="32"/>
        <v>#VALUE!</v>
      </c>
      <c r="L346" t="e">
        <f t="shared" si="33"/>
        <v>#VALUE!</v>
      </c>
      <c r="M346" t="s">
        <v>868</v>
      </c>
      <c r="N346" s="4" t="str" cm="1">
        <f t="array" ref="N346">_xll.SNL.Clients.Office.Excel.Functions.SPG(M346, "SP_TOTAL_REV", "CY2022")</f>
        <v>#PEND</v>
      </c>
      <c r="O346" s="4" t="str">
        <f>_xll.SNL.Clients.Office.Excel.Functions.SPG(M346,"IQ_AVG_DILUT_SHARES_OUT","CY2022")</f>
        <v>#PEND</v>
      </c>
      <c r="P346" s="5" t="str">
        <f>_xll.SNL.Clients.Office.Excel.Functions.SPG(M346, "IQ_DILUT_EPS_NORM", "CY2022")</f>
        <v>#PEND</v>
      </c>
      <c r="Q346" t="e">
        <f t="shared" si="34"/>
        <v>#VALUE!</v>
      </c>
      <c r="R346" t="e">
        <f t="shared" si="35"/>
        <v>#VALUE!</v>
      </c>
    </row>
    <row r="347" spans="1:18">
      <c r="A347" t="s">
        <v>858</v>
      </c>
      <c r="B347" s="4" t="str" cm="1">
        <f t="array" ref="B347">_xll.SNL.Clients.Office.Excel.Functions.SPG(A347, "SP_TOTAL_REV", "CY2023")</f>
        <v>#PEND</v>
      </c>
      <c r="C347" s="4" t="str">
        <f>_xll.SNL.Clients.Office.Excel.Functions.SPG(A347,"IQ_AVG_DILUT_SHARES_OUT","CY2023")</f>
        <v>#PEND</v>
      </c>
      <c r="D347" s="5" t="str">
        <f>_xll.SNL.Clients.Office.Excel.Functions.SPG(A347, "IQ_DILUT_EPS_NORM", "CY2023")</f>
        <v>#PEND</v>
      </c>
      <c r="E347" t="e">
        <f t="shared" si="30"/>
        <v>#VALUE!</v>
      </c>
      <c r="F347" t="e">
        <f t="shared" si="31"/>
        <v>#VALUE!</v>
      </c>
      <c r="G347" t="s">
        <v>858</v>
      </c>
      <c r="H347" s="4" t="str" cm="1">
        <f t="array" ref="H347">_xll.SNL.Clients.Office.Excel.Functions.SPG(G347, "SP_TOTAL_REV", "CY2022")</f>
        <v>#PEND</v>
      </c>
      <c r="I347" s="4" t="str">
        <f>_xll.SNL.Clients.Office.Excel.Functions.SPG(G347,"IQ_AVG_DILUT_SHARES_OUT","CY2022")</f>
        <v>#PEND</v>
      </c>
      <c r="J347" s="5" t="str">
        <f>_xll.SNL.Clients.Office.Excel.Functions.SPG(G347, "IQ_DILUT_EPS_NORM", "CY2022")</f>
        <v>#PEND</v>
      </c>
      <c r="K347" t="e">
        <f t="shared" si="32"/>
        <v>#VALUE!</v>
      </c>
      <c r="L347" t="e">
        <f t="shared" si="33"/>
        <v>#VALUE!</v>
      </c>
      <c r="M347" t="s">
        <v>869</v>
      </c>
      <c r="N347" s="4" t="str" cm="1">
        <f t="array" ref="N347">_xll.SNL.Clients.Office.Excel.Functions.SPG(M347, "SP_TOTAL_REV", "CY2022")</f>
        <v>#PEND</v>
      </c>
      <c r="O347" s="4" t="str">
        <f>_xll.SNL.Clients.Office.Excel.Functions.SPG(M347,"IQ_AVG_DILUT_SHARES_OUT","CY2022")</f>
        <v>#PEND</v>
      </c>
      <c r="P347" s="5" t="str">
        <f>_xll.SNL.Clients.Office.Excel.Functions.SPG(M347, "IQ_DILUT_EPS_NORM", "CY2022")</f>
        <v>#PEND</v>
      </c>
      <c r="Q347" t="e">
        <f t="shared" si="34"/>
        <v>#VALUE!</v>
      </c>
      <c r="R347" t="e">
        <f t="shared" si="35"/>
        <v>#VALUE!</v>
      </c>
    </row>
    <row r="348" spans="1:18">
      <c r="A348" t="s">
        <v>859</v>
      </c>
      <c r="B348" s="4" t="str" cm="1">
        <f t="array" ref="B348">_xll.SNL.Clients.Office.Excel.Functions.SPG(A348, "SP_TOTAL_REV", "CY2023")</f>
        <v>#PEND</v>
      </c>
      <c r="C348" s="4" t="str">
        <f>_xll.SNL.Clients.Office.Excel.Functions.SPG(A348,"IQ_AVG_DILUT_SHARES_OUT","CY2023")</f>
        <v>#PEND</v>
      </c>
      <c r="D348" s="5" t="str">
        <f>_xll.SNL.Clients.Office.Excel.Functions.SPG(A348, "IQ_DILUT_EPS_NORM", "CY2023")</f>
        <v>#PEND</v>
      </c>
      <c r="E348" t="e">
        <f t="shared" si="30"/>
        <v>#VALUE!</v>
      </c>
      <c r="F348" t="e">
        <f t="shared" si="31"/>
        <v>#VALUE!</v>
      </c>
      <c r="G348" t="s">
        <v>859</v>
      </c>
      <c r="H348" s="4" t="str" cm="1">
        <f t="array" ref="H348">_xll.SNL.Clients.Office.Excel.Functions.SPG(G348, "SP_TOTAL_REV", "CY2022")</f>
        <v>#PEND</v>
      </c>
      <c r="I348" s="4" t="str">
        <f>_xll.SNL.Clients.Office.Excel.Functions.SPG(G348,"IQ_AVG_DILUT_SHARES_OUT","CY2022")</f>
        <v>#PEND</v>
      </c>
      <c r="J348" s="5" t="str">
        <f>_xll.SNL.Clients.Office.Excel.Functions.SPG(G348, "IQ_DILUT_EPS_NORM", "CY2022")</f>
        <v>#PEND</v>
      </c>
      <c r="K348" t="e">
        <f t="shared" si="32"/>
        <v>#VALUE!</v>
      </c>
      <c r="L348" t="e">
        <f t="shared" si="33"/>
        <v>#VALUE!</v>
      </c>
      <c r="M348" t="s">
        <v>870</v>
      </c>
      <c r="N348" s="4" t="str" cm="1">
        <f t="array" ref="N348">_xll.SNL.Clients.Office.Excel.Functions.SPG(M348, "SP_TOTAL_REV", "CY2022")</f>
        <v>#PEND</v>
      </c>
      <c r="O348" s="4" t="str">
        <f>_xll.SNL.Clients.Office.Excel.Functions.SPG(M348,"IQ_AVG_DILUT_SHARES_OUT","CY2022")</f>
        <v>#PEND</v>
      </c>
      <c r="P348" s="5" t="str">
        <f>_xll.SNL.Clients.Office.Excel.Functions.SPG(M348, "IQ_DILUT_EPS_NORM", "CY2022")</f>
        <v>#PEND</v>
      </c>
      <c r="Q348" t="e">
        <f t="shared" si="34"/>
        <v>#VALUE!</v>
      </c>
      <c r="R348" t="e">
        <f t="shared" si="35"/>
        <v>#VALUE!</v>
      </c>
    </row>
    <row r="349" spans="1:18">
      <c r="A349" t="s">
        <v>860</v>
      </c>
      <c r="B349" s="4" t="str" cm="1">
        <f t="array" ref="B349">_xll.SNL.Clients.Office.Excel.Functions.SPG(A349, "SP_TOTAL_REV", "CY2023")</f>
        <v>#PEND</v>
      </c>
      <c r="C349" s="4" t="str">
        <f>_xll.SNL.Clients.Office.Excel.Functions.SPG(A349,"IQ_AVG_DILUT_SHARES_OUT","CY2023")</f>
        <v>#PEND</v>
      </c>
      <c r="D349" s="5" t="str">
        <f>_xll.SNL.Clients.Office.Excel.Functions.SPG(A349, "IQ_DILUT_EPS_NORM", "CY2023")</f>
        <v>#PEND</v>
      </c>
      <c r="E349" t="e">
        <f t="shared" si="30"/>
        <v>#VALUE!</v>
      </c>
      <c r="F349" t="e">
        <f t="shared" si="31"/>
        <v>#VALUE!</v>
      </c>
      <c r="G349" t="s">
        <v>860</v>
      </c>
      <c r="H349" s="4" t="str" cm="1">
        <f t="array" ref="H349">_xll.SNL.Clients.Office.Excel.Functions.SPG(G349, "SP_TOTAL_REV", "CY2022")</f>
        <v>#PEND</v>
      </c>
      <c r="I349" s="4" t="str">
        <f>_xll.SNL.Clients.Office.Excel.Functions.SPG(G349,"IQ_AVG_DILUT_SHARES_OUT","CY2022")</f>
        <v>#PEND</v>
      </c>
      <c r="J349" s="5" t="str">
        <f>_xll.SNL.Clients.Office.Excel.Functions.SPG(G349, "IQ_DILUT_EPS_NORM", "CY2022")</f>
        <v>#PEND</v>
      </c>
      <c r="K349" t="e">
        <f t="shared" si="32"/>
        <v>#VALUE!</v>
      </c>
      <c r="L349" t="e">
        <f t="shared" si="33"/>
        <v>#VALUE!</v>
      </c>
      <c r="M349" t="s">
        <v>871</v>
      </c>
      <c r="N349" s="4" t="str" cm="1">
        <f t="array" ref="N349">_xll.SNL.Clients.Office.Excel.Functions.SPG(M349, "SP_TOTAL_REV", "CY2022")</f>
        <v>#PEND</v>
      </c>
      <c r="O349" s="4" t="str">
        <f>_xll.SNL.Clients.Office.Excel.Functions.SPG(M349,"IQ_AVG_DILUT_SHARES_OUT","CY2022")</f>
        <v>#PEND</v>
      </c>
      <c r="P349" s="5" t="str">
        <f>_xll.SNL.Clients.Office.Excel.Functions.SPG(M349, "IQ_DILUT_EPS_NORM", "CY2022")</f>
        <v>#PEND</v>
      </c>
      <c r="Q349" t="e">
        <f t="shared" si="34"/>
        <v>#VALUE!</v>
      </c>
      <c r="R349" t="e">
        <f t="shared" si="35"/>
        <v>#VALUE!</v>
      </c>
    </row>
    <row r="350" spans="1:18">
      <c r="A350" t="s">
        <v>861</v>
      </c>
      <c r="B350" s="4" t="str" cm="1">
        <f t="array" ref="B350">_xll.SNL.Clients.Office.Excel.Functions.SPG(A350, "SP_TOTAL_REV", "CY2023")</f>
        <v>#PEND</v>
      </c>
      <c r="C350" s="4" t="str">
        <f>_xll.SNL.Clients.Office.Excel.Functions.SPG(A350,"IQ_AVG_DILUT_SHARES_OUT","CY2023")</f>
        <v>#PEND</v>
      </c>
      <c r="D350" s="5" t="str">
        <f>_xll.SNL.Clients.Office.Excel.Functions.SPG(A350, "IQ_DILUT_EPS_NORM", "CY2023")</f>
        <v>#PEND</v>
      </c>
      <c r="E350" t="e">
        <f t="shared" si="30"/>
        <v>#VALUE!</v>
      </c>
      <c r="F350" t="e">
        <f t="shared" si="31"/>
        <v>#VALUE!</v>
      </c>
      <c r="G350" t="s">
        <v>861</v>
      </c>
      <c r="H350" s="4" t="str" cm="1">
        <f t="array" ref="H350">_xll.SNL.Clients.Office.Excel.Functions.SPG(G350, "SP_TOTAL_REV", "CY2022")</f>
        <v>#PEND</v>
      </c>
      <c r="I350" s="4" t="str">
        <f>_xll.SNL.Clients.Office.Excel.Functions.SPG(G350,"IQ_AVG_DILUT_SHARES_OUT","CY2022")</f>
        <v>#PEND</v>
      </c>
      <c r="J350" s="5" t="str">
        <f>_xll.SNL.Clients.Office.Excel.Functions.SPG(G350, "IQ_DILUT_EPS_NORM", "CY2022")</f>
        <v>#PEND</v>
      </c>
      <c r="K350" t="e">
        <f t="shared" si="32"/>
        <v>#VALUE!</v>
      </c>
      <c r="L350" t="e">
        <f t="shared" si="33"/>
        <v>#VALUE!</v>
      </c>
      <c r="M350" t="s">
        <v>872</v>
      </c>
      <c r="N350" s="4" t="str" cm="1">
        <f t="array" ref="N350">_xll.SNL.Clients.Office.Excel.Functions.SPG(M350, "SP_TOTAL_REV", "CY2022")</f>
        <v>#PEND</v>
      </c>
      <c r="O350" s="4" t="str">
        <f>_xll.SNL.Clients.Office.Excel.Functions.SPG(M350,"IQ_AVG_DILUT_SHARES_OUT","CY2022")</f>
        <v>#PEND</v>
      </c>
      <c r="P350" s="5" t="str">
        <f>_xll.SNL.Clients.Office.Excel.Functions.SPG(M350, "IQ_DILUT_EPS_NORM", "CY2022")</f>
        <v>#PEND</v>
      </c>
      <c r="Q350" t="e">
        <f t="shared" si="34"/>
        <v>#VALUE!</v>
      </c>
      <c r="R350" t="e">
        <f t="shared" si="35"/>
        <v>#VALUE!</v>
      </c>
    </row>
    <row r="351" spans="1:18">
      <c r="A351" t="s">
        <v>862</v>
      </c>
      <c r="B351" s="4" t="str" cm="1">
        <f t="array" ref="B351">_xll.SNL.Clients.Office.Excel.Functions.SPG(A351, "SP_TOTAL_REV", "CY2023")</f>
        <v>#PEND</v>
      </c>
      <c r="C351" s="4" t="str">
        <f>_xll.SNL.Clients.Office.Excel.Functions.SPG(A351,"IQ_AVG_DILUT_SHARES_OUT","CY2023")</f>
        <v>#PEND</v>
      </c>
      <c r="D351" s="5" t="str">
        <f>_xll.SNL.Clients.Office.Excel.Functions.SPG(A351, "IQ_DILUT_EPS_NORM", "CY2023")</f>
        <v>#PEND</v>
      </c>
      <c r="E351" t="e">
        <f t="shared" si="30"/>
        <v>#VALUE!</v>
      </c>
      <c r="F351" t="e">
        <f t="shared" si="31"/>
        <v>#VALUE!</v>
      </c>
      <c r="G351" t="s">
        <v>862</v>
      </c>
      <c r="H351" s="4" t="str" cm="1">
        <f t="array" ref="H351">_xll.SNL.Clients.Office.Excel.Functions.SPG(G351, "SP_TOTAL_REV", "CY2022")</f>
        <v>#PEND</v>
      </c>
      <c r="I351" s="4" t="str">
        <f>_xll.SNL.Clients.Office.Excel.Functions.SPG(G351,"IQ_AVG_DILUT_SHARES_OUT","CY2022")</f>
        <v>#PEND</v>
      </c>
      <c r="J351" s="5" t="str">
        <f>_xll.SNL.Clients.Office.Excel.Functions.SPG(G351, "IQ_DILUT_EPS_NORM", "CY2022")</f>
        <v>#PEND</v>
      </c>
      <c r="K351" t="e">
        <f t="shared" si="32"/>
        <v>#VALUE!</v>
      </c>
      <c r="L351" t="e">
        <f t="shared" si="33"/>
        <v>#VALUE!</v>
      </c>
      <c r="M351" t="s">
        <v>874</v>
      </c>
      <c r="N351" s="4" t="str" cm="1">
        <f t="array" ref="N351">_xll.SNL.Clients.Office.Excel.Functions.SPG(M351, "SP_TOTAL_REV", "CY2022")</f>
        <v>#PEND</v>
      </c>
      <c r="O351" s="4" t="str">
        <f>_xll.SNL.Clients.Office.Excel.Functions.SPG(M351,"IQ_AVG_DILUT_SHARES_OUT","CY2022")</f>
        <v>#PEND</v>
      </c>
      <c r="P351" s="5" t="str">
        <f>_xll.SNL.Clients.Office.Excel.Functions.SPG(M351, "IQ_DILUT_EPS_NORM", "CY2022")</f>
        <v>#PEND</v>
      </c>
      <c r="Q351" t="e">
        <f t="shared" si="34"/>
        <v>#VALUE!</v>
      </c>
      <c r="R351" t="e">
        <f t="shared" si="35"/>
        <v>#VALUE!</v>
      </c>
    </row>
    <row r="352" spans="1:18">
      <c r="A352" t="s">
        <v>863</v>
      </c>
      <c r="B352" s="4" t="str" cm="1">
        <f t="array" ref="B352">_xll.SNL.Clients.Office.Excel.Functions.SPG(A352, "SP_TOTAL_REV", "CY2023")</f>
        <v>#PEND</v>
      </c>
      <c r="C352" s="4" t="str">
        <f>_xll.SNL.Clients.Office.Excel.Functions.SPG(A352,"IQ_AVG_DILUT_SHARES_OUT","CY2023")</f>
        <v>#PEND</v>
      </c>
      <c r="D352" s="5" t="str">
        <f>_xll.SNL.Clients.Office.Excel.Functions.SPG(A352, "IQ_DILUT_EPS_NORM", "CY2023")</f>
        <v>#PEND</v>
      </c>
      <c r="E352" t="e">
        <f t="shared" si="30"/>
        <v>#VALUE!</v>
      </c>
      <c r="F352" t="e">
        <f t="shared" si="31"/>
        <v>#VALUE!</v>
      </c>
      <c r="G352" t="s">
        <v>863</v>
      </c>
      <c r="H352" s="4" t="str" cm="1">
        <f t="array" ref="H352">_xll.SNL.Clients.Office.Excel.Functions.SPG(G352, "SP_TOTAL_REV", "CY2022")</f>
        <v>#PEND</v>
      </c>
      <c r="I352" s="4" t="str">
        <f>_xll.SNL.Clients.Office.Excel.Functions.SPG(G352,"IQ_AVG_DILUT_SHARES_OUT","CY2022")</f>
        <v>#PEND</v>
      </c>
      <c r="J352" s="5" t="str">
        <f>_xll.SNL.Clients.Office.Excel.Functions.SPG(G352, "IQ_DILUT_EPS_NORM", "CY2022")</f>
        <v>#PEND</v>
      </c>
      <c r="K352" t="e">
        <f t="shared" si="32"/>
        <v>#VALUE!</v>
      </c>
      <c r="L352" t="e">
        <f t="shared" si="33"/>
        <v>#VALUE!</v>
      </c>
      <c r="M352" t="s">
        <v>875</v>
      </c>
      <c r="N352" s="4" t="str" cm="1">
        <f t="array" ref="N352">_xll.SNL.Clients.Office.Excel.Functions.SPG(M352, "SP_TOTAL_REV", "CY2022")</f>
        <v>#PEND</v>
      </c>
      <c r="O352" s="4" t="str">
        <f>_xll.SNL.Clients.Office.Excel.Functions.SPG(M352,"IQ_AVG_DILUT_SHARES_OUT","CY2022")</f>
        <v>#PEND</v>
      </c>
      <c r="P352" s="5" t="str">
        <f>_xll.SNL.Clients.Office.Excel.Functions.SPG(M352, "IQ_DILUT_EPS_NORM", "CY2022")</f>
        <v>#PEND</v>
      </c>
      <c r="Q352" t="e">
        <f t="shared" si="34"/>
        <v>#VALUE!</v>
      </c>
      <c r="R352" t="e">
        <f t="shared" si="35"/>
        <v>#VALUE!</v>
      </c>
    </row>
    <row r="353" spans="1:18">
      <c r="A353" t="s">
        <v>864</v>
      </c>
      <c r="B353" s="4" t="str" cm="1">
        <f t="array" ref="B353">_xll.SNL.Clients.Office.Excel.Functions.SPG(A353, "SP_TOTAL_REV", "CY2023")</f>
        <v>#PEND</v>
      </c>
      <c r="C353" s="4" t="str">
        <f>_xll.SNL.Clients.Office.Excel.Functions.SPG(A353,"IQ_AVG_DILUT_SHARES_OUT","CY2023")</f>
        <v>#PEND</v>
      </c>
      <c r="D353" s="5" t="str">
        <f>_xll.SNL.Clients.Office.Excel.Functions.SPG(A353, "IQ_DILUT_EPS_NORM", "CY2023")</f>
        <v>#PEND</v>
      </c>
      <c r="E353" t="e">
        <f t="shared" si="30"/>
        <v>#VALUE!</v>
      </c>
      <c r="F353" t="e">
        <f t="shared" si="31"/>
        <v>#VALUE!</v>
      </c>
      <c r="G353" t="s">
        <v>864</v>
      </c>
      <c r="H353" s="4" t="str" cm="1">
        <f t="array" ref="H353">_xll.SNL.Clients.Office.Excel.Functions.SPG(G353, "SP_TOTAL_REV", "CY2022")</f>
        <v>#PEND</v>
      </c>
      <c r="I353" s="4" t="str">
        <f>_xll.SNL.Clients.Office.Excel.Functions.SPG(G353,"IQ_AVG_DILUT_SHARES_OUT","CY2022")</f>
        <v>#PEND</v>
      </c>
      <c r="J353" s="5" t="str">
        <f>_xll.SNL.Clients.Office.Excel.Functions.SPG(G353, "IQ_DILUT_EPS_NORM", "CY2022")</f>
        <v>#PEND</v>
      </c>
      <c r="K353" t="e">
        <f t="shared" si="32"/>
        <v>#VALUE!</v>
      </c>
      <c r="L353" t="e">
        <f t="shared" si="33"/>
        <v>#VALUE!</v>
      </c>
      <c r="M353" t="s">
        <v>876</v>
      </c>
      <c r="N353" s="4" t="str" cm="1">
        <f t="array" ref="N353">_xll.SNL.Clients.Office.Excel.Functions.SPG(M353, "SP_TOTAL_REV", "CY2022")</f>
        <v>#PEND</v>
      </c>
      <c r="O353" s="4" t="str">
        <f>_xll.SNL.Clients.Office.Excel.Functions.SPG(M353,"IQ_AVG_DILUT_SHARES_OUT","CY2022")</f>
        <v>#PEND</v>
      </c>
      <c r="P353" s="5" t="str">
        <f>_xll.SNL.Clients.Office.Excel.Functions.SPG(M353, "IQ_DILUT_EPS_NORM", "CY2022")</f>
        <v>#PEND</v>
      </c>
      <c r="Q353" t="e">
        <f t="shared" si="34"/>
        <v>#VALUE!</v>
      </c>
      <c r="R353" t="e">
        <f t="shared" si="35"/>
        <v>#VALUE!</v>
      </c>
    </row>
    <row r="354" spans="1:18">
      <c r="A354" t="s">
        <v>865</v>
      </c>
      <c r="B354" s="4" t="str" cm="1">
        <f t="array" ref="B354">_xll.SNL.Clients.Office.Excel.Functions.SPG(A354, "SP_TOTAL_REV", "CY2023")</f>
        <v>#PEND</v>
      </c>
      <c r="C354" s="4" t="str">
        <f>_xll.SNL.Clients.Office.Excel.Functions.SPG(A354,"IQ_AVG_DILUT_SHARES_OUT","CY2023")</f>
        <v>#PEND</v>
      </c>
      <c r="D354" s="5" t="str">
        <f>_xll.SNL.Clients.Office.Excel.Functions.SPG(A354, "IQ_DILUT_EPS_NORM", "CY2023")</f>
        <v>#PEND</v>
      </c>
      <c r="E354" t="e">
        <f t="shared" si="30"/>
        <v>#VALUE!</v>
      </c>
      <c r="F354" t="e">
        <f t="shared" si="31"/>
        <v>#VALUE!</v>
      </c>
      <c r="G354" t="s">
        <v>865</v>
      </c>
      <c r="H354" s="4" t="str" cm="1">
        <f t="array" ref="H354">_xll.SNL.Clients.Office.Excel.Functions.SPG(G354, "SP_TOTAL_REV", "CY2022")</f>
        <v>#PEND</v>
      </c>
      <c r="I354" s="4" t="str">
        <f>_xll.SNL.Clients.Office.Excel.Functions.SPG(G354,"IQ_AVG_DILUT_SHARES_OUT","CY2022")</f>
        <v>#PEND</v>
      </c>
      <c r="J354" s="5" t="str">
        <f>_xll.SNL.Clients.Office.Excel.Functions.SPG(G354, "IQ_DILUT_EPS_NORM", "CY2022")</f>
        <v>#PEND</v>
      </c>
      <c r="K354" t="e">
        <f t="shared" si="32"/>
        <v>#VALUE!</v>
      </c>
      <c r="L354" t="e">
        <f t="shared" si="33"/>
        <v>#VALUE!</v>
      </c>
      <c r="M354" t="s">
        <v>877</v>
      </c>
      <c r="N354" s="4" t="str" cm="1">
        <f t="array" ref="N354">_xll.SNL.Clients.Office.Excel.Functions.SPG(M354, "SP_TOTAL_REV", "CY2022")</f>
        <v>#PEND</v>
      </c>
      <c r="O354" s="4" t="str">
        <f>_xll.SNL.Clients.Office.Excel.Functions.SPG(M354,"IQ_AVG_DILUT_SHARES_OUT","CY2022")</f>
        <v>#PEND</v>
      </c>
      <c r="P354" s="5" t="str">
        <f>_xll.SNL.Clients.Office.Excel.Functions.SPG(M354, "IQ_DILUT_EPS_NORM", "CY2022")</f>
        <v>#PEND</v>
      </c>
      <c r="Q354" t="e">
        <f t="shared" si="34"/>
        <v>#VALUE!</v>
      </c>
      <c r="R354" t="e">
        <f t="shared" si="35"/>
        <v>#VALUE!</v>
      </c>
    </row>
    <row r="355" spans="1:18">
      <c r="A355" t="s">
        <v>866</v>
      </c>
      <c r="B355" s="4" t="str" cm="1">
        <f t="array" ref="B355">_xll.SNL.Clients.Office.Excel.Functions.SPG(A355, "SP_TOTAL_REV", "CY2023")</f>
        <v>#PEND</v>
      </c>
      <c r="C355" s="4" t="str">
        <f>_xll.SNL.Clients.Office.Excel.Functions.SPG(A355,"IQ_AVG_DILUT_SHARES_OUT","CY2023")</f>
        <v>#PEND</v>
      </c>
      <c r="D355" s="5" t="str">
        <f>_xll.SNL.Clients.Office.Excel.Functions.SPG(A355, "IQ_DILUT_EPS_NORM", "CY2023")</f>
        <v>#PEND</v>
      </c>
      <c r="E355" t="e">
        <f t="shared" si="30"/>
        <v>#VALUE!</v>
      </c>
      <c r="F355" t="e">
        <f t="shared" si="31"/>
        <v>#VALUE!</v>
      </c>
      <c r="G355" t="s">
        <v>866</v>
      </c>
      <c r="H355" s="4" t="str" cm="1">
        <f t="array" ref="H355">_xll.SNL.Clients.Office.Excel.Functions.SPG(G355, "SP_TOTAL_REV", "CY2022")</f>
        <v>#PEND</v>
      </c>
      <c r="I355" s="4" t="str">
        <f>_xll.SNL.Clients.Office.Excel.Functions.SPG(G355,"IQ_AVG_DILUT_SHARES_OUT","CY2022")</f>
        <v>#PEND</v>
      </c>
      <c r="J355" s="5" t="str">
        <f>_xll.SNL.Clients.Office.Excel.Functions.SPG(G355, "IQ_DILUT_EPS_NORM", "CY2022")</f>
        <v>#PEND</v>
      </c>
      <c r="K355" t="e">
        <f t="shared" si="32"/>
        <v>#VALUE!</v>
      </c>
      <c r="L355" t="e">
        <f t="shared" si="33"/>
        <v>#VALUE!</v>
      </c>
      <c r="M355" t="s">
        <v>878</v>
      </c>
      <c r="N355" s="4" t="str" cm="1">
        <f t="array" ref="N355">_xll.SNL.Clients.Office.Excel.Functions.SPG(M355, "SP_TOTAL_REV", "CY2022")</f>
        <v>#PEND</v>
      </c>
      <c r="O355" s="4" t="str">
        <f>_xll.SNL.Clients.Office.Excel.Functions.SPG(M355,"IQ_AVG_DILUT_SHARES_OUT","CY2022")</f>
        <v>#PEND</v>
      </c>
      <c r="P355" s="5" t="str">
        <f>_xll.SNL.Clients.Office.Excel.Functions.SPG(M355, "IQ_DILUT_EPS_NORM", "CY2022")</f>
        <v>#PEND</v>
      </c>
      <c r="Q355" t="e">
        <f t="shared" si="34"/>
        <v>#VALUE!</v>
      </c>
      <c r="R355" t="e">
        <f t="shared" si="35"/>
        <v>#VALUE!</v>
      </c>
    </row>
    <row r="356" spans="1:18">
      <c r="A356" t="s">
        <v>867</v>
      </c>
      <c r="B356" s="4" t="str" cm="1">
        <f t="array" ref="B356">_xll.SNL.Clients.Office.Excel.Functions.SPG(A356, "SP_TOTAL_REV", "CY2023")</f>
        <v>#PEND</v>
      </c>
      <c r="C356" s="4" t="str">
        <f>_xll.SNL.Clients.Office.Excel.Functions.SPG(A356,"IQ_AVG_DILUT_SHARES_OUT","CY2023")</f>
        <v>#PEND</v>
      </c>
      <c r="D356" s="5" t="str">
        <f>_xll.SNL.Clients.Office.Excel.Functions.SPG(A356, "IQ_DILUT_EPS_NORM", "CY2023")</f>
        <v>#PEND</v>
      </c>
      <c r="E356" t="e">
        <f t="shared" si="30"/>
        <v>#VALUE!</v>
      </c>
      <c r="F356" t="e">
        <f t="shared" si="31"/>
        <v>#VALUE!</v>
      </c>
      <c r="G356" t="s">
        <v>867</v>
      </c>
      <c r="H356" s="4" t="str" cm="1">
        <f t="array" ref="H356">_xll.SNL.Clients.Office.Excel.Functions.SPG(G356, "SP_TOTAL_REV", "CY2022")</f>
        <v>#PEND</v>
      </c>
      <c r="I356" s="4" t="str">
        <f>_xll.SNL.Clients.Office.Excel.Functions.SPG(G356,"IQ_AVG_DILUT_SHARES_OUT","CY2022")</f>
        <v>#PEND</v>
      </c>
      <c r="J356" s="5" t="str">
        <f>_xll.SNL.Clients.Office.Excel.Functions.SPG(G356, "IQ_DILUT_EPS_NORM", "CY2022")</f>
        <v>#PEND</v>
      </c>
      <c r="K356" t="e">
        <f t="shared" si="32"/>
        <v>#VALUE!</v>
      </c>
      <c r="L356" t="e">
        <f t="shared" si="33"/>
        <v>#VALUE!</v>
      </c>
      <c r="M356" t="s">
        <v>879</v>
      </c>
      <c r="N356" s="4" t="str" cm="1">
        <f t="array" ref="N356">_xll.SNL.Clients.Office.Excel.Functions.SPG(M356, "SP_TOTAL_REV", "CY2022")</f>
        <v>#PEND</v>
      </c>
      <c r="O356" s="4" t="str">
        <f>_xll.SNL.Clients.Office.Excel.Functions.SPG(M356,"IQ_AVG_DILUT_SHARES_OUT","CY2022")</f>
        <v>#PEND</v>
      </c>
      <c r="P356" s="5" t="str">
        <f>_xll.SNL.Clients.Office.Excel.Functions.SPG(M356, "IQ_DILUT_EPS_NORM", "CY2022")</f>
        <v>#PEND</v>
      </c>
      <c r="Q356" t="e">
        <f t="shared" si="34"/>
        <v>#VALUE!</v>
      </c>
      <c r="R356" t="e">
        <f t="shared" si="35"/>
        <v>#VALUE!</v>
      </c>
    </row>
    <row r="357" spans="1:18">
      <c r="A357" t="s">
        <v>868</v>
      </c>
      <c r="B357" s="4" t="str" cm="1">
        <f t="array" ref="B357">_xll.SNL.Clients.Office.Excel.Functions.SPG(A357, "SP_TOTAL_REV", "CY2023")</f>
        <v>#PEND</v>
      </c>
      <c r="C357" s="4" t="str">
        <f>_xll.SNL.Clients.Office.Excel.Functions.SPG(A357,"IQ_AVG_DILUT_SHARES_OUT","CY2023")</f>
        <v>#PEND</v>
      </c>
      <c r="D357" s="5" t="str">
        <f>_xll.SNL.Clients.Office.Excel.Functions.SPG(A357, "IQ_DILUT_EPS_NORM", "CY2023")</f>
        <v>#PEND</v>
      </c>
      <c r="E357" t="e">
        <f t="shared" si="30"/>
        <v>#VALUE!</v>
      </c>
      <c r="F357" t="e">
        <f t="shared" si="31"/>
        <v>#VALUE!</v>
      </c>
      <c r="G357" t="s">
        <v>868</v>
      </c>
      <c r="H357" s="4" t="str" cm="1">
        <f t="array" ref="H357">_xll.SNL.Clients.Office.Excel.Functions.SPG(G357, "SP_TOTAL_REV", "CY2022")</f>
        <v>#PEND</v>
      </c>
      <c r="I357" s="4" t="str">
        <f>_xll.SNL.Clients.Office.Excel.Functions.SPG(G357,"IQ_AVG_DILUT_SHARES_OUT","CY2022")</f>
        <v>#PEND</v>
      </c>
      <c r="J357" s="5" t="str">
        <f>_xll.SNL.Clients.Office.Excel.Functions.SPG(G357, "IQ_DILUT_EPS_NORM", "CY2022")</f>
        <v>#PEND</v>
      </c>
      <c r="K357" t="e">
        <f t="shared" si="32"/>
        <v>#VALUE!</v>
      </c>
      <c r="L357" t="e">
        <f t="shared" si="33"/>
        <v>#VALUE!</v>
      </c>
      <c r="M357" t="s">
        <v>880</v>
      </c>
      <c r="N357" s="4" t="str" cm="1">
        <f t="array" ref="N357">_xll.SNL.Clients.Office.Excel.Functions.SPG(M357, "SP_TOTAL_REV", "CY2022")</f>
        <v>#PEND</v>
      </c>
      <c r="O357" s="4" t="str">
        <f>_xll.SNL.Clients.Office.Excel.Functions.SPG(M357,"IQ_AVG_DILUT_SHARES_OUT","CY2022")</f>
        <v>#PEND</v>
      </c>
      <c r="P357" s="5" t="str">
        <f>_xll.SNL.Clients.Office.Excel.Functions.SPG(M357, "IQ_DILUT_EPS_NORM", "CY2022")</f>
        <v>#PEND</v>
      </c>
      <c r="Q357" t="e">
        <f t="shared" si="34"/>
        <v>#VALUE!</v>
      </c>
      <c r="R357" t="e">
        <f t="shared" si="35"/>
        <v>#VALUE!</v>
      </c>
    </row>
    <row r="358" spans="1:18">
      <c r="A358" t="s">
        <v>869</v>
      </c>
      <c r="B358" s="4" t="str" cm="1">
        <f t="array" ref="B358">_xll.SNL.Clients.Office.Excel.Functions.SPG(A358, "SP_TOTAL_REV", "CY2023")</f>
        <v>#PEND</v>
      </c>
      <c r="C358" s="4" t="str">
        <f>_xll.SNL.Clients.Office.Excel.Functions.SPG(A358,"IQ_AVG_DILUT_SHARES_OUT","CY2023")</f>
        <v>#PEND</v>
      </c>
      <c r="D358" s="5" t="str">
        <f>_xll.SNL.Clients.Office.Excel.Functions.SPG(A358, "IQ_DILUT_EPS_NORM", "CY2023")</f>
        <v>#PEND</v>
      </c>
      <c r="E358" t="e">
        <f t="shared" si="30"/>
        <v>#VALUE!</v>
      </c>
      <c r="F358" t="e">
        <f t="shared" si="31"/>
        <v>#VALUE!</v>
      </c>
      <c r="G358" t="s">
        <v>869</v>
      </c>
      <c r="H358" s="4" t="str" cm="1">
        <f t="array" ref="H358">_xll.SNL.Clients.Office.Excel.Functions.SPG(G358, "SP_TOTAL_REV", "CY2022")</f>
        <v>#PEND</v>
      </c>
      <c r="I358" s="4" t="str">
        <f>_xll.SNL.Clients.Office.Excel.Functions.SPG(G358,"IQ_AVG_DILUT_SHARES_OUT","CY2022")</f>
        <v>#PEND</v>
      </c>
      <c r="J358" s="5" t="str">
        <f>_xll.SNL.Clients.Office.Excel.Functions.SPG(G358, "IQ_DILUT_EPS_NORM", "CY2022")</f>
        <v>#PEND</v>
      </c>
      <c r="K358" t="e">
        <f t="shared" si="32"/>
        <v>#VALUE!</v>
      </c>
      <c r="L358" t="e">
        <f t="shared" si="33"/>
        <v>#VALUE!</v>
      </c>
      <c r="M358" t="s">
        <v>881</v>
      </c>
      <c r="N358" s="4" t="str" cm="1">
        <f t="array" ref="N358">_xll.SNL.Clients.Office.Excel.Functions.SPG(M358, "SP_TOTAL_REV", "CY2022")</f>
        <v>#PEND</v>
      </c>
      <c r="O358" s="4" t="str">
        <f>_xll.SNL.Clients.Office.Excel.Functions.SPG(M358,"IQ_AVG_DILUT_SHARES_OUT","CY2022")</f>
        <v>#PEND</v>
      </c>
      <c r="P358" s="5" t="str">
        <f>_xll.SNL.Clients.Office.Excel.Functions.SPG(M358, "IQ_DILUT_EPS_NORM", "CY2022")</f>
        <v>#PEND</v>
      </c>
      <c r="Q358" t="e">
        <f t="shared" si="34"/>
        <v>#VALUE!</v>
      </c>
      <c r="R358" t="e">
        <f t="shared" si="35"/>
        <v>#VALUE!</v>
      </c>
    </row>
    <row r="359" spans="1:18">
      <c r="A359" t="s">
        <v>870</v>
      </c>
      <c r="B359" s="4" t="str" cm="1">
        <f t="array" ref="B359">_xll.SNL.Clients.Office.Excel.Functions.SPG(A359, "SP_TOTAL_REV", "CY2023")</f>
        <v>#PEND</v>
      </c>
      <c r="C359" s="4" t="str">
        <f>_xll.SNL.Clients.Office.Excel.Functions.SPG(A359,"IQ_AVG_DILUT_SHARES_OUT","CY2023")</f>
        <v>#PEND</v>
      </c>
      <c r="D359" s="5" t="str">
        <f>_xll.SNL.Clients.Office.Excel.Functions.SPG(A359, "IQ_DILUT_EPS_NORM", "CY2023")</f>
        <v>#PEND</v>
      </c>
      <c r="E359" t="e">
        <f t="shared" si="30"/>
        <v>#VALUE!</v>
      </c>
      <c r="F359" t="e">
        <f t="shared" si="31"/>
        <v>#VALUE!</v>
      </c>
      <c r="G359" t="s">
        <v>870</v>
      </c>
      <c r="H359" s="4" t="str" cm="1">
        <f t="array" ref="H359">_xll.SNL.Clients.Office.Excel.Functions.SPG(G359, "SP_TOTAL_REV", "CY2022")</f>
        <v>#PEND</v>
      </c>
      <c r="I359" s="4" t="str">
        <f>_xll.SNL.Clients.Office.Excel.Functions.SPG(G359,"IQ_AVG_DILUT_SHARES_OUT","CY2022")</f>
        <v>#PEND</v>
      </c>
      <c r="J359" s="5" t="str">
        <f>_xll.SNL.Clients.Office.Excel.Functions.SPG(G359, "IQ_DILUT_EPS_NORM", "CY2022")</f>
        <v>#PEND</v>
      </c>
      <c r="K359" t="e">
        <f t="shared" si="32"/>
        <v>#VALUE!</v>
      </c>
      <c r="L359" t="e">
        <f t="shared" si="33"/>
        <v>#VALUE!</v>
      </c>
      <c r="M359" t="s">
        <v>882</v>
      </c>
      <c r="N359" s="4" t="str" cm="1">
        <f t="array" ref="N359">_xll.SNL.Clients.Office.Excel.Functions.SPG(M359, "SP_TOTAL_REV", "CY2022")</f>
        <v>#PEND</v>
      </c>
      <c r="O359" s="4" t="str">
        <f>_xll.SNL.Clients.Office.Excel.Functions.SPG(M359,"IQ_AVG_DILUT_SHARES_OUT","CY2022")</f>
        <v>#PEND</v>
      </c>
      <c r="P359" s="5" t="str">
        <f>_xll.SNL.Clients.Office.Excel.Functions.SPG(M359, "IQ_DILUT_EPS_NORM", "CY2022")</f>
        <v>#PEND</v>
      </c>
      <c r="Q359" t="e">
        <f t="shared" si="34"/>
        <v>#VALUE!</v>
      </c>
      <c r="R359" t="e">
        <f t="shared" si="35"/>
        <v>#VALUE!</v>
      </c>
    </row>
    <row r="360" spans="1:18">
      <c r="A360" t="s">
        <v>871</v>
      </c>
      <c r="B360" s="4" t="str" cm="1">
        <f t="array" ref="B360">_xll.SNL.Clients.Office.Excel.Functions.SPG(A360, "SP_TOTAL_REV", "CY2023")</f>
        <v>#PEND</v>
      </c>
      <c r="C360" s="4" t="str">
        <f>_xll.SNL.Clients.Office.Excel.Functions.SPG(A360,"IQ_AVG_DILUT_SHARES_OUT","CY2023")</f>
        <v>#PEND</v>
      </c>
      <c r="D360" s="5" t="str">
        <f>_xll.SNL.Clients.Office.Excel.Functions.SPG(A360, "IQ_DILUT_EPS_NORM", "CY2023")</f>
        <v>#PEND</v>
      </c>
      <c r="E360" t="e">
        <f t="shared" si="30"/>
        <v>#VALUE!</v>
      </c>
      <c r="F360" t="e">
        <f t="shared" si="31"/>
        <v>#VALUE!</v>
      </c>
      <c r="G360" t="s">
        <v>871</v>
      </c>
      <c r="H360" s="4" t="str" cm="1">
        <f t="array" ref="H360">_xll.SNL.Clients.Office.Excel.Functions.SPG(G360, "SP_TOTAL_REV", "CY2022")</f>
        <v>#PEND</v>
      </c>
      <c r="I360" s="4" t="str">
        <f>_xll.SNL.Clients.Office.Excel.Functions.SPG(G360,"IQ_AVG_DILUT_SHARES_OUT","CY2022")</f>
        <v>#PEND</v>
      </c>
      <c r="J360" s="5" t="str">
        <f>_xll.SNL.Clients.Office.Excel.Functions.SPG(G360, "IQ_DILUT_EPS_NORM", "CY2022")</f>
        <v>#PEND</v>
      </c>
      <c r="K360" t="e">
        <f t="shared" si="32"/>
        <v>#VALUE!</v>
      </c>
      <c r="L360" t="e">
        <f t="shared" si="33"/>
        <v>#VALUE!</v>
      </c>
      <c r="M360" t="s">
        <v>883</v>
      </c>
      <c r="N360" s="4" t="str" cm="1">
        <f t="array" ref="N360">_xll.SNL.Clients.Office.Excel.Functions.SPG(M360, "SP_TOTAL_REV", "CY2022")</f>
        <v>#PEND</v>
      </c>
      <c r="O360" s="4" t="str">
        <f>_xll.SNL.Clients.Office.Excel.Functions.SPG(M360,"IQ_AVG_DILUT_SHARES_OUT","CY2022")</f>
        <v>#PEND</v>
      </c>
      <c r="P360" s="5" t="str">
        <f>_xll.SNL.Clients.Office.Excel.Functions.SPG(M360, "IQ_DILUT_EPS_NORM", "CY2022")</f>
        <v>#PEND</v>
      </c>
      <c r="Q360" t="e">
        <f t="shared" si="34"/>
        <v>#VALUE!</v>
      </c>
      <c r="R360" t="e">
        <f t="shared" si="35"/>
        <v>#VALUE!</v>
      </c>
    </row>
    <row r="361" spans="1:18">
      <c r="A361" t="s">
        <v>872</v>
      </c>
      <c r="B361" s="4" t="str" cm="1">
        <f t="array" ref="B361">_xll.SNL.Clients.Office.Excel.Functions.SPG(A361, "SP_TOTAL_REV", "CY2023")</f>
        <v>#PEND</v>
      </c>
      <c r="C361" s="4" t="str">
        <f>_xll.SNL.Clients.Office.Excel.Functions.SPG(A361,"IQ_AVG_DILUT_SHARES_OUT","CY2023")</f>
        <v>#PEND</v>
      </c>
      <c r="D361" s="5" t="str">
        <f>_xll.SNL.Clients.Office.Excel.Functions.SPG(A361, "IQ_DILUT_EPS_NORM", "CY2023")</f>
        <v>#PEND</v>
      </c>
      <c r="E361" t="e">
        <f t="shared" si="30"/>
        <v>#VALUE!</v>
      </c>
      <c r="F361" t="e">
        <f t="shared" si="31"/>
        <v>#VALUE!</v>
      </c>
      <c r="G361" t="s">
        <v>872</v>
      </c>
      <c r="H361" s="4" t="str" cm="1">
        <f t="array" ref="H361">_xll.SNL.Clients.Office.Excel.Functions.SPG(G361, "SP_TOTAL_REV", "CY2022")</f>
        <v>#PEND</v>
      </c>
      <c r="I361" s="4" t="str">
        <f>_xll.SNL.Clients.Office.Excel.Functions.SPG(G361,"IQ_AVG_DILUT_SHARES_OUT","CY2022")</f>
        <v>#PEND</v>
      </c>
      <c r="J361" s="5" t="str">
        <f>_xll.SNL.Clients.Office.Excel.Functions.SPG(G361, "IQ_DILUT_EPS_NORM", "CY2022")</f>
        <v>#PEND</v>
      </c>
      <c r="K361" t="e">
        <f t="shared" si="32"/>
        <v>#VALUE!</v>
      </c>
      <c r="L361" t="e">
        <f t="shared" si="33"/>
        <v>#VALUE!</v>
      </c>
      <c r="M361" t="s">
        <v>884</v>
      </c>
      <c r="N361" s="4" t="str" cm="1">
        <f t="array" ref="N361">_xll.SNL.Clients.Office.Excel.Functions.SPG(M361, "SP_TOTAL_REV", "CY2022")</f>
        <v>#PEND</v>
      </c>
      <c r="O361" s="4" t="str">
        <f>_xll.SNL.Clients.Office.Excel.Functions.SPG(M361,"IQ_AVG_DILUT_SHARES_OUT","CY2022")</f>
        <v>#PEND</v>
      </c>
      <c r="P361" s="5" t="str">
        <f>_xll.SNL.Clients.Office.Excel.Functions.SPG(M361, "IQ_DILUT_EPS_NORM", "CY2022")</f>
        <v>#PEND</v>
      </c>
      <c r="Q361" t="e">
        <f t="shared" si="34"/>
        <v>#VALUE!</v>
      </c>
      <c r="R361" t="e">
        <f t="shared" si="35"/>
        <v>#VALUE!</v>
      </c>
    </row>
    <row r="362" spans="1:18">
      <c r="A362" t="s">
        <v>873</v>
      </c>
      <c r="B362" s="4" t="str" cm="1">
        <f t="array" ref="B362">_xll.SNL.Clients.Office.Excel.Functions.SPG(A362, "SP_TOTAL_REV", "CY2023")</f>
        <v>#PEND</v>
      </c>
      <c r="C362" s="4" t="str">
        <f>_xll.SNL.Clients.Office.Excel.Functions.SPG(A362,"IQ_AVG_DILUT_SHARES_OUT","CY2023")</f>
        <v>#PEND</v>
      </c>
      <c r="D362" s="5" t="str">
        <f>_xll.SNL.Clients.Office.Excel.Functions.SPG(A362, "IQ_DILUT_EPS_NORM", "CY2023")</f>
        <v>#PEND</v>
      </c>
      <c r="E362" t="e">
        <f t="shared" si="30"/>
        <v>#VALUE!</v>
      </c>
      <c r="F362" t="e">
        <f t="shared" si="31"/>
        <v>#VALUE!</v>
      </c>
      <c r="G362" t="s">
        <v>873</v>
      </c>
      <c r="H362" s="4" t="str" cm="1">
        <f t="array" ref="H362">_xll.SNL.Clients.Office.Excel.Functions.SPG(G362, "SP_TOTAL_REV", "CY2022")</f>
        <v>#PEND</v>
      </c>
      <c r="I362" s="4" t="str">
        <f>_xll.SNL.Clients.Office.Excel.Functions.SPG(G362,"IQ_AVG_DILUT_SHARES_OUT","CY2022")</f>
        <v>#PEND</v>
      </c>
      <c r="J362" s="5" t="str">
        <f>_xll.SNL.Clients.Office.Excel.Functions.SPG(G362, "IQ_DILUT_EPS_NORM", "CY2022")</f>
        <v>#PEND</v>
      </c>
      <c r="K362" t="e">
        <f t="shared" si="32"/>
        <v>#VALUE!</v>
      </c>
      <c r="L362" t="e">
        <f t="shared" si="33"/>
        <v>#VALUE!</v>
      </c>
      <c r="M362" t="s">
        <v>885</v>
      </c>
      <c r="N362" s="4" t="str" cm="1">
        <f t="array" ref="N362">_xll.SNL.Clients.Office.Excel.Functions.SPG(M362, "SP_TOTAL_REV", "CY2022")</f>
        <v>#PEND</v>
      </c>
      <c r="O362" s="4" t="str">
        <f>_xll.SNL.Clients.Office.Excel.Functions.SPG(M362,"IQ_AVG_DILUT_SHARES_OUT","CY2022")</f>
        <v>#PEND</v>
      </c>
      <c r="P362" s="5" t="str">
        <f>_xll.SNL.Clients.Office.Excel.Functions.SPG(M362, "IQ_DILUT_EPS_NORM", "CY2022")</f>
        <v>#PEND</v>
      </c>
      <c r="Q362" t="e">
        <f t="shared" si="34"/>
        <v>#VALUE!</v>
      </c>
      <c r="R362" t="e">
        <f t="shared" si="35"/>
        <v>#VALUE!</v>
      </c>
    </row>
    <row r="363" spans="1:18">
      <c r="A363" t="s">
        <v>874</v>
      </c>
      <c r="B363" s="4" t="str" cm="1">
        <f t="array" ref="B363">_xll.SNL.Clients.Office.Excel.Functions.SPG(A363, "SP_TOTAL_REV", "CY2023")</f>
        <v>#PEND</v>
      </c>
      <c r="C363" s="4" t="str">
        <f>_xll.SNL.Clients.Office.Excel.Functions.SPG(A363,"IQ_AVG_DILUT_SHARES_OUT","CY2023")</f>
        <v>#PEND</v>
      </c>
      <c r="D363" s="5" t="str">
        <f>_xll.SNL.Clients.Office.Excel.Functions.SPG(A363, "IQ_DILUT_EPS_NORM", "CY2023")</f>
        <v>#PEND</v>
      </c>
      <c r="E363" t="e">
        <f t="shared" si="30"/>
        <v>#VALUE!</v>
      </c>
      <c r="F363" t="e">
        <f t="shared" si="31"/>
        <v>#VALUE!</v>
      </c>
      <c r="G363" t="s">
        <v>874</v>
      </c>
      <c r="H363" s="4" t="str" cm="1">
        <f t="array" ref="H363">_xll.SNL.Clients.Office.Excel.Functions.SPG(G363, "SP_TOTAL_REV", "CY2022")</f>
        <v>#PEND</v>
      </c>
      <c r="I363" s="4" t="str">
        <f>_xll.SNL.Clients.Office.Excel.Functions.SPG(G363,"IQ_AVG_DILUT_SHARES_OUT","CY2022")</f>
        <v>#PEND</v>
      </c>
      <c r="J363" s="5" t="str">
        <f>_xll.SNL.Clients.Office.Excel.Functions.SPG(G363, "IQ_DILUT_EPS_NORM", "CY2022")</f>
        <v>#PEND</v>
      </c>
      <c r="K363" t="e">
        <f t="shared" si="32"/>
        <v>#VALUE!</v>
      </c>
      <c r="L363" t="e">
        <f t="shared" si="33"/>
        <v>#VALUE!</v>
      </c>
      <c r="M363" t="s">
        <v>886</v>
      </c>
      <c r="N363" s="4" t="str" cm="1">
        <f t="array" ref="N363">_xll.SNL.Clients.Office.Excel.Functions.SPG(M363, "SP_TOTAL_REV", "CY2022")</f>
        <v>#PEND</v>
      </c>
      <c r="O363" s="4" t="str">
        <f>_xll.SNL.Clients.Office.Excel.Functions.SPG(M363,"IQ_AVG_DILUT_SHARES_OUT","CY2022")</f>
        <v>#PEND</v>
      </c>
      <c r="P363" s="5" t="str">
        <f>_xll.SNL.Clients.Office.Excel.Functions.SPG(M363, "IQ_DILUT_EPS_NORM", "CY2022")</f>
        <v>#PEND</v>
      </c>
      <c r="Q363" t="e">
        <f t="shared" si="34"/>
        <v>#VALUE!</v>
      </c>
      <c r="R363" t="e">
        <f t="shared" si="35"/>
        <v>#VALUE!</v>
      </c>
    </row>
    <row r="364" spans="1:18">
      <c r="A364" t="s">
        <v>875</v>
      </c>
      <c r="B364" s="4" t="str" cm="1">
        <f t="array" ref="B364">_xll.SNL.Clients.Office.Excel.Functions.SPG(A364, "SP_TOTAL_REV", "CY2023")</f>
        <v>#PEND</v>
      </c>
      <c r="C364" s="4" t="str">
        <f>_xll.SNL.Clients.Office.Excel.Functions.SPG(A364,"IQ_AVG_DILUT_SHARES_OUT","CY2023")</f>
        <v>#PEND</v>
      </c>
      <c r="D364" s="5" t="str">
        <f>_xll.SNL.Clients.Office.Excel.Functions.SPG(A364, "IQ_DILUT_EPS_NORM", "CY2023")</f>
        <v>#PEND</v>
      </c>
      <c r="E364" t="e">
        <f t="shared" si="30"/>
        <v>#VALUE!</v>
      </c>
      <c r="F364" t="e">
        <f t="shared" si="31"/>
        <v>#VALUE!</v>
      </c>
      <c r="G364" t="s">
        <v>875</v>
      </c>
      <c r="H364" s="4" t="str" cm="1">
        <f t="array" ref="H364">_xll.SNL.Clients.Office.Excel.Functions.SPG(G364, "SP_TOTAL_REV", "CY2022")</f>
        <v>#PEND</v>
      </c>
      <c r="I364" s="4" t="str">
        <f>_xll.SNL.Clients.Office.Excel.Functions.SPG(G364,"IQ_AVG_DILUT_SHARES_OUT","CY2022")</f>
        <v>#PEND</v>
      </c>
      <c r="J364" s="5" t="str">
        <f>_xll.SNL.Clients.Office.Excel.Functions.SPG(G364, "IQ_DILUT_EPS_NORM", "CY2022")</f>
        <v>#PEND</v>
      </c>
      <c r="K364" t="e">
        <f t="shared" si="32"/>
        <v>#VALUE!</v>
      </c>
      <c r="L364" t="e">
        <f t="shared" si="33"/>
        <v>#VALUE!</v>
      </c>
      <c r="M364" t="s">
        <v>887</v>
      </c>
      <c r="N364" s="4" t="str" cm="1">
        <f t="array" ref="N364">_xll.SNL.Clients.Office.Excel.Functions.SPG(M364, "SP_TOTAL_REV", "CY2022")</f>
        <v>#PEND</v>
      </c>
      <c r="O364" s="4" t="str">
        <f>_xll.SNL.Clients.Office.Excel.Functions.SPG(M364,"IQ_AVG_DILUT_SHARES_OUT","CY2022")</f>
        <v>#PEND</v>
      </c>
      <c r="P364" s="5" t="str">
        <f>_xll.SNL.Clients.Office.Excel.Functions.SPG(M364, "IQ_DILUT_EPS_NORM", "CY2022")</f>
        <v>#PEND</v>
      </c>
      <c r="Q364" t="e">
        <f t="shared" si="34"/>
        <v>#VALUE!</v>
      </c>
      <c r="R364" t="e">
        <f t="shared" si="35"/>
        <v>#VALUE!</v>
      </c>
    </row>
    <row r="365" spans="1:18">
      <c r="A365" t="s">
        <v>876</v>
      </c>
      <c r="B365" s="4" t="str" cm="1">
        <f t="array" ref="B365">_xll.SNL.Clients.Office.Excel.Functions.SPG(A365, "SP_TOTAL_REV", "CY2023")</f>
        <v>#PEND</v>
      </c>
      <c r="C365" s="4" t="str">
        <f>_xll.SNL.Clients.Office.Excel.Functions.SPG(A365,"IQ_AVG_DILUT_SHARES_OUT","CY2023")</f>
        <v>#PEND</v>
      </c>
      <c r="D365" s="5" t="str">
        <f>_xll.SNL.Clients.Office.Excel.Functions.SPG(A365, "IQ_DILUT_EPS_NORM", "CY2023")</f>
        <v>#PEND</v>
      </c>
      <c r="E365" t="e">
        <f t="shared" si="30"/>
        <v>#VALUE!</v>
      </c>
      <c r="F365" t="e">
        <f t="shared" si="31"/>
        <v>#VALUE!</v>
      </c>
      <c r="G365" t="s">
        <v>876</v>
      </c>
      <c r="H365" s="4" t="str" cm="1">
        <f t="array" ref="H365">_xll.SNL.Clients.Office.Excel.Functions.SPG(G365, "SP_TOTAL_REV", "CY2022")</f>
        <v>#PEND</v>
      </c>
      <c r="I365" s="4" t="str">
        <f>_xll.SNL.Clients.Office.Excel.Functions.SPG(G365,"IQ_AVG_DILUT_SHARES_OUT","CY2022")</f>
        <v>#PEND</v>
      </c>
      <c r="J365" s="5" t="str">
        <f>_xll.SNL.Clients.Office.Excel.Functions.SPG(G365, "IQ_DILUT_EPS_NORM", "CY2022")</f>
        <v>#PEND</v>
      </c>
      <c r="K365" t="e">
        <f t="shared" si="32"/>
        <v>#VALUE!</v>
      </c>
      <c r="L365" t="e">
        <f t="shared" si="33"/>
        <v>#VALUE!</v>
      </c>
      <c r="M365" t="s">
        <v>888</v>
      </c>
      <c r="N365" s="4" t="str" cm="1">
        <f t="array" ref="N365">_xll.SNL.Clients.Office.Excel.Functions.SPG(M365, "SP_TOTAL_REV", "CY2022")</f>
        <v>#PEND</v>
      </c>
      <c r="O365" s="4" t="str">
        <f>_xll.SNL.Clients.Office.Excel.Functions.SPG(M365,"IQ_AVG_DILUT_SHARES_OUT","CY2022")</f>
        <v>#PEND</v>
      </c>
      <c r="P365" s="5" t="str">
        <f>_xll.SNL.Clients.Office.Excel.Functions.SPG(M365, "IQ_DILUT_EPS_NORM", "CY2022")</f>
        <v>#PEND</v>
      </c>
      <c r="Q365" t="e">
        <f t="shared" si="34"/>
        <v>#VALUE!</v>
      </c>
      <c r="R365" t="e">
        <f t="shared" si="35"/>
        <v>#VALUE!</v>
      </c>
    </row>
    <row r="366" spans="1:18">
      <c r="A366" t="s">
        <v>877</v>
      </c>
      <c r="B366" s="4" t="str" cm="1">
        <f t="array" ref="B366">_xll.SNL.Clients.Office.Excel.Functions.SPG(A366, "SP_TOTAL_REV", "CY2023")</f>
        <v>#PEND</v>
      </c>
      <c r="C366" s="4" t="str">
        <f>_xll.SNL.Clients.Office.Excel.Functions.SPG(A366,"IQ_AVG_DILUT_SHARES_OUT","CY2023")</f>
        <v>#PEND</v>
      </c>
      <c r="D366" s="5" t="str">
        <f>_xll.SNL.Clients.Office.Excel.Functions.SPG(A366, "IQ_DILUT_EPS_NORM", "CY2023")</f>
        <v>#PEND</v>
      </c>
      <c r="E366" t="e">
        <f t="shared" si="30"/>
        <v>#VALUE!</v>
      </c>
      <c r="F366" t="e">
        <f t="shared" si="31"/>
        <v>#VALUE!</v>
      </c>
      <c r="G366" t="s">
        <v>877</v>
      </c>
      <c r="H366" s="4" t="str" cm="1">
        <f t="array" ref="H366">_xll.SNL.Clients.Office.Excel.Functions.SPG(G366, "SP_TOTAL_REV", "CY2022")</f>
        <v>#PEND</v>
      </c>
      <c r="I366" s="4" t="str">
        <f>_xll.SNL.Clients.Office.Excel.Functions.SPG(G366,"IQ_AVG_DILUT_SHARES_OUT","CY2022")</f>
        <v>#PEND</v>
      </c>
      <c r="J366" s="5" t="str">
        <f>_xll.SNL.Clients.Office.Excel.Functions.SPG(G366, "IQ_DILUT_EPS_NORM", "CY2022")</f>
        <v>#PEND</v>
      </c>
      <c r="K366" t="e">
        <f t="shared" si="32"/>
        <v>#VALUE!</v>
      </c>
      <c r="L366" t="e">
        <f t="shared" si="33"/>
        <v>#VALUE!</v>
      </c>
      <c r="M366" t="s">
        <v>889</v>
      </c>
      <c r="N366" s="4" t="str" cm="1">
        <f t="array" ref="N366">_xll.SNL.Clients.Office.Excel.Functions.SPG(M366, "SP_TOTAL_REV", "CY2022")</f>
        <v>#PEND</v>
      </c>
      <c r="O366" s="4" t="str">
        <f>_xll.SNL.Clients.Office.Excel.Functions.SPG(M366,"IQ_AVG_DILUT_SHARES_OUT","CY2022")</f>
        <v>#PEND</v>
      </c>
      <c r="P366" s="5" t="str">
        <f>_xll.SNL.Clients.Office.Excel.Functions.SPG(M366, "IQ_DILUT_EPS_NORM", "CY2022")</f>
        <v>#PEND</v>
      </c>
      <c r="Q366" t="e">
        <f t="shared" si="34"/>
        <v>#VALUE!</v>
      </c>
      <c r="R366" t="e">
        <f t="shared" si="35"/>
        <v>#VALUE!</v>
      </c>
    </row>
    <row r="367" spans="1:18">
      <c r="A367" t="s">
        <v>878</v>
      </c>
      <c r="B367" s="4" t="str" cm="1">
        <f t="array" ref="B367">_xll.SNL.Clients.Office.Excel.Functions.SPG(A367, "SP_TOTAL_REV", "CY2023")</f>
        <v>#PEND</v>
      </c>
      <c r="C367" s="4" t="str">
        <f>_xll.SNL.Clients.Office.Excel.Functions.SPG(A367,"IQ_AVG_DILUT_SHARES_OUT","CY2023")</f>
        <v>#PEND</v>
      </c>
      <c r="D367" s="5" t="str">
        <f>_xll.SNL.Clients.Office.Excel.Functions.SPG(A367, "IQ_DILUT_EPS_NORM", "CY2023")</f>
        <v>#PEND</v>
      </c>
      <c r="E367" t="e">
        <f t="shared" si="30"/>
        <v>#VALUE!</v>
      </c>
      <c r="F367" t="e">
        <f t="shared" si="31"/>
        <v>#VALUE!</v>
      </c>
      <c r="G367" t="s">
        <v>878</v>
      </c>
      <c r="H367" s="4" t="str" cm="1">
        <f t="array" ref="H367">_xll.SNL.Clients.Office.Excel.Functions.SPG(G367, "SP_TOTAL_REV", "CY2022")</f>
        <v>#PEND</v>
      </c>
      <c r="I367" s="4" t="str">
        <f>_xll.SNL.Clients.Office.Excel.Functions.SPG(G367,"IQ_AVG_DILUT_SHARES_OUT","CY2022")</f>
        <v>#PEND</v>
      </c>
      <c r="J367" s="5" t="str">
        <f>_xll.SNL.Clients.Office.Excel.Functions.SPG(G367, "IQ_DILUT_EPS_NORM", "CY2022")</f>
        <v>#PEND</v>
      </c>
      <c r="K367" t="e">
        <f t="shared" si="32"/>
        <v>#VALUE!</v>
      </c>
      <c r="L367" t="e">
        <f t="shared" si="33"/>
        <v>#VALUE!</v>
      </c>
      <c r="M367" t="s">
        <v>890</v>
      </c>
      <c r="N367" s="4" t="str" cm="1">
        <f t="array" ref="N367">_xll.SNL.Clients.Office.Excel.Functions.SPG(M367, "SP_TOTAL_REV", "CY2022")</f>
        <v>#PEND</v>
      </c>
      <c r="O367" s="4" t="str">
        <f>_xll.SNL.Clients.Office.Excel.Functions.SPG(M367,"IQ_AVG_DILUT_SHARES_OUT","CY2022")</f>
        <v>#PEND</v>
      </c>
      <c r="P367" s="5" t="str">
        <f>_xll.SNL.Clients.Office.Excel.Functions.SPG(M367, "IQ_DILUT_EPS_NORM", "CY2022")</f>
        <v>#PEND</v>
      </c>
      <c r="Q367" t="e">
        <f t="shared" si="34"/>
        <v>#VALUE!</v>
      </c>
      <c r="R367" t="e">
        <f t="shared" si="35"/>
        <v>#VALUE!</v>
      </c>
    </row>
    <row r="368" spans="1:18">
      <c r="A368" t="s">
        <v>879</v>
      </c>
      <c r="B368" s="4" t="str" cm="1">
        <f t="array" ref="B368">_xll.SNL.Clients.Office.Excel.Functions.SPG(A368, "SP_TOTAL_REV", "CY2023")</f>
        <v>#PEND</v>
      </c>
      <c r="C368" s="4" t="str">
        <f>_xll.SNL.Clients.Office.Excel.Functions.SPG(A368,"IQ_AVG_DILUT_SHARES_OUT","CY2023")</f>
        <v>#PEND</v>
      </c>
      <c r="D368" s="5" t="str">
        <f>_xll.SNL.Clients.Office.Excel.Functions.SPG(A368, "IQ_DILUT_EPS_NORM", "CY2023")</f>
        <v>#PEND</v>
      </c>
      <c r="E368" t="e">
        <f t="shared" si="30"/>
        <v>#VALUE!</v>
      </c>
      <c r="F368" t="e">
        <f t="shared" si="31"/>
        <v>#VALUE!</v>
      </c>
      <c r="G368" t="s">
        <v>879</v>
      </c>
      <c r="H368" s="4" t="str" cm="1">
        <f t="array" ref="H368">_xll.SNL.Clients.Office.Excel.Functions.SPG(G368, "SP_TOTAL_REV", "CY2022")</f>
        <v>#PEND</v>
      </c>
      <c r="I368" s="4" t="str">
        <f>_xll.SNL.Clients.Office.Excel.Functions.SPG(G368,"IQ_AVG_DILUT_SHARES_OUT","CY2022")</f>
        <v>#PEND</v>
      </c>
      <c r="J368" s="5" t="str">
        <f>_xll.SNL.Clients.Office.Excel.Functions.SPG(G368, "IQ_DILUT_EPS_NORM", "CY2022")</f>
        <v>#PEND</v>
      </c>
      <c r="K368" t="e">
        <f t="shared" si="32"/>
        <v>#VALUE!</v>
      </c>
      <c r="L368" t="e">
        <f t="shared" si="33"/>
        <v>#VALUE!</v>
      </c>
      <c r="M368" t="s">
        <v>891</v>
      </c>
      <c r="N368" s="4" t="str" cm="1">
        <f t="array" ref="N368">_xll.SNL.Clients.Office.Excel.Functions.SPG(M368, "SP_TOTAL_REV", "CY2022")</f>
        <v>#PEND</v>
      </c>
      <c r="O368" s="4" t="str">
        <f>_xll.SNL.Clients.Office.Excel.Functions.SPG(M368,"IQ_AVG_DILUT_SHARES_OUT","CY2022")</f>
        <v>#PEND</v>
      </c>
      <c r="P368" s="5" t="str">
        <f>_xll.SNL.Clients.Office.Excel.Functions.SPG(M368, "IQ_DILUT_EPS_NORM", "CY2022")</f>
        <v>#PEND</v>
      </c>
      <c r="Q368" t="e">
        <f t="shared" si="34"/>
        <v>#VALUE!</v>
      </c>
      <c r="R368" t="e">
        <f t="shared" si="35"/>
        <v>#VALUE!</v>
      </c>
    </row>
    <row r="369" spans="1:18">
      <c r="A369" t="s">
        <v>880</v>
      </c>
      <c r="B369" s="4" t="str" cm="1">
        <f t="array" ref="B369">_xll.SNL.Clients.Office.Excel.Functions.SPG(A369, "SP_TOTAL_REV", "CY2023")</f>
        <v>#PEND</v>
      </c>
      <c r="C369" s="4" t="str">
        <f>_xll.SNL.Clients.Office.Excel.Functions.SPG(A369,"IQ_AVG_DILUT_SHARES_OUT","CY2023")</f>
        <v>#PEND</v>
      </c>
      <c r="D369" s="5" t="str">
        <f>_xll.SNL.Clients.Office.Excel.Functions.SPG(A369, "IQ_DILUT_EPS_NORM", "CY2023")</f>
        <v>#PEND</v>
      </c>
      <c r="E369" t="e">
        <f t="shared" si="30"/>
        <v>#VALUE!</v>
      </c>
      <c r="F369" t="e">
        <f t="shared" si="31"/>
        <v>#VALUE!</v>
      </c>
      <c r="G369" t="s">
        <v>880</v>
      </c>
      <c r="H369" s="4" t="str" cm="1">
        <f t="array" ref="H369">_xll.SNL.Clients.Office.Excel.Functions.SPG(G369, "SP_TOTAL_REV", "CY2022")</f>
        <v>#PEND</v>
      </c>
      <c r="I369" s="4" t="str">
        <f>_xll.SNL.Clients.Office.Excel.Functions.SPG(G369,"IQ_AVG_DILUT_SHARES_OUT","CY2022")</f>
        <v>#PEND</v>
      </c>
      <c r="J369" s="5" t="str">
        <f>_xll.SNL.Clients.Office.Excel.Functions.SPG(G369, "IQ_DILUT_EPS_NORM", "CY2022")</f>
        <v>#PEND</v>
      </c>
      <c r="K369" t="e">
        <f t="shared" si="32"/>
        <v>#VALUE!</v>
      </c>
      <c r="L369" t="e">
        <f t="shared" si="33"/>
        <v>#VALUE!</v>
      </c>
      <c r="M369" t="s">
        <v>892</v>
      </c>
      <c r="N369" s="4" t="str" cm="1">
        <f t="array" ref="N369">_xll.SNL.Clients.Office.Excel.Functions.SPG(M369, "SP_TOTAL_REV", "CY2022")</f>
        <v>#PEND</v>
      </c>
      <c r="O369" s="4" t="str">
        <f>_xll.SNL.Clients.Office.Excel.Functions.SPG(M369,"IQ_AVG_DILUT_SHARES_OUT","CY2022")</f>
        <v>#PEND</v>
      </c>
      <c r="P369" s="5" t="str">
        <f>_xll.SNL.Clients.Office.Excel.Functions.SPG(M369, "IQ_DILUT_EPS_NORM", "CY2022")</f>
        <v>#PEND</v>
      </c>
      <c r="Q369" t="e">
        <f t="shared" si="34"/>
        <v>#VALUE!</v>
      </c>
      <c r="R369" t="e">
        <f t="shared" si="35"/>
        <v>#VALUE!</v>
      </c>
    </row>
    <row r="370" spans="1:18">
      <c r="A370" t="s">
        <v>881</v>
      </c>
      <c r="B370" s="4" t="str" cm="1">
        <f t="array" ref="B370">_xll.SNL.Clients.Office.Excel.Functions.SPG(A370, "SP_TOTAL_REV", "CY2023")</f>
        <v>#PEND</v>
      </c>
      <c r="C370" s="4" t="str">
        <f>_xll.SNL.Clients.Office.Excel.Functions.SPG(A370,"IQ_AVG_DILUT_SHARES_OUT","CY2023")</f>
        <v>#PEND</v>
      </c>
      <c r="D370" s="5" t="str">
        <f>_xll.SNL.Clients.Office.Excel.Functions.SPG(A370, "IQ_DILUT_EPS_NORM", "CY2023")</f>
        <v>#PEND</v>
      </c>
      <c r="E370" t="e">
        <f t="shared" si="30"/>
        <v>#VALUE!</v>
      </c>
      <c r="F370" t="e">
        <f t="shared" si="31"/>
        <v>#VALUE!</v>
      </c>
      <c r="G370" t="s">
        <v>881</v>
      </c>
      <c r="H370" s="4" t="str" cm="1">
        <f t="array" ref="H370">_xll.SNL.Clients.Office.Excel.Functions.SPG(G370, "SP_TOTAL_REV", "CY2022")</f>
        <v>#PEND</v>
      </c>
      <c r="I370" s="4" t="str">
        <f>_xll.SNL.Clients.Office.Excel.Functions.SPG(G370,"IQ_AVG_DILUT_SHARES_OUT","CY2022")</f>
        <v>#PEND</v>
      </c>
      <c r="J370" s="5" t="str">
        <f>_xll.SNL.Clients.Office.Excel.Functions.SPG(G370, "IQ_DILUT_EPS_NORM", "CY2022")</f>
        <v>#PEND</v>
      </c>
      <c r="K370" t="e">
        <f t="shared" si="32"/>
        <v>#VALUE!</v>
      </c>
      <c r="L370" t="e">
        <f t="shared" si="33"/>
        <v>#VALUE!</v>
      </c>
      <c r="M370" t="s">
        <v>893</v>
      </c>
      <c r="N370" s="4" t="str" cm="1">
        <f t="array" ref="N370">_xll.SNL.Clients.Office.Excel.Functions.SPG(M370, "SP_TOTAL_REV", "CY2022")</f>
        <v>#PEND</v>
      </c>
      <c r="O370" s="4" t="str">
        <f>_xll.SNL.Clients.Office.Excel.Functions.SPG(M370,"IQ_AVG_DILUT_SHARES_OUT","CY2022")</f>
        <v>#PEND</v>
      </c>
      <c r="P370" s="5" t="str">
        <f>_xll.SNL.Clients.Office.Excel.Functions.SPG(M370, "IQ_DILUT_EPS_NORM", "CY2022")</f>
        <v>#PEND</v>
      </c>
      <c r="Q370" t="e">
        <f t="shared" si="34"/>
        <v>#VALUE!</v>
      </c>
      <c r="R370" t="e">
        <f t="shared" si="35"/>
        <v>#VALUE!</v>
      </c>
    </row>
    <row r="371" spans="1:18">
      <c r="A371" t="s">
        <v>882</v>
      </c>
      <c r="B371" s="4" t="str" cm="1">
        <f t="array" ref="B371">_xll.SNL.Clients.Office.Excel.Functions.SPG(A371, "SP_TOTAL_REV", "CY2023")</f>
        <v>#PEND</v>
      </c>
      <c r="C371" s="4" t="str">
        <f>_xll.SNL.Clients.Office.Excel.Functions.SPG(A371,"IQ_AVG_DILUT_SHARES_OUT","CY2023")</f>
        <v>#PEND</v>
      </c>
      <c r="D371" s="5" t="str">
        <f>_xll.SNL.Clients.Office.Excel.Functions.SPG(A371, "IQ_DILUT_EPS_NORM", "CY2023")</f>
        <v>#PEND</v>
      </c>
      <c r="E371" t="e">
        <f t="shared" si="30"/>
        <v>#VALUE!</v>
      </c>
      <c r="F371" t="e">
        <f t="shared" si="31"/>
        <v>#VALUE!</v>
      </c>
      <c r="G371" t="s">
        <v>882</v>
      </c>
      <c r="H371" s="4" t="str" cm="1">
        <f t="array" ref="H371">_xll.SNL.Clients.Office.Excel.Functions.SPG(G371, "SP_TOTAL_REV", "CY2022")</f>
        <v>#PEND</v>
      </c>
      <c r="I371" s="4" t="str">
        <f>_xll.SNL.Clients.Office.Excel.Functions.SPG(G371,"IQ_AVG_DILUT_SHARES_OUT","CY2022")</f>
        <v>#PEND</v>
      </c>
      <c r="J371" s="5" t="str">
        <f>_xll.SNL.Clients.Office.Excel.Functions.SPG(G371, "IQ_DILUT_EPS_NORM", "CY2022")</f>
        <v>#PEND</v>
      </c>
      <c r="K371" t="e">
        <f t="shared" si="32"/>
        <v>#VALUE!</v>
      </c>
      <c r="L371" t="e">
        <f t="shared" si="33"/>
        <v>#VALUE!</v>
      </c>
      <c r="M371" t="s">
        <v>894</v>
      </c>
      <c r="N371" s="4" t="str" cm="1">
        <f t="array" ref="N371">_xll.SNL.Clients.Office.Excel.Functions.SPG(M371, "SP_TOTAL_REV", "CY2022")</f>
        <v>#PEND</v>
      </c>
      <c r="O371" s="4" t="str">
        <f>_xll.SNL.Clients.Office.Excel.Functions.SPG(M371,"IQ_AVG_DILUT_SHARES_OUT","CY2022")</f>
        <v>#PEND</v>
      </c>
      <c r="P371" s="5" t="str">
        <f>_xll.SNL.Clients.Office.Excel.Functions.SPG(M371, "IQ_DILUT_EPS_NORM", "CY2022")</f>
        <v>#PEND</v>
      </c>
      <c r="Q371" t="e">
        <f t="shared" si="34"/>
        <v>#VALUE!</v>
      </c>
      <c r="R371" t="e">
        <f t="shared" si="35"/>
        <v>#VALUE!</v>
      </c>
    </row>
    <row r="372" spans="1:18">
      <c r="A372" t="s">
        <v>883</v>
      </c>
      <c r="B372" s="4" t="str" cm="1">
        <f t="array" ref="B372">_xll.SNL.Clients.Office.Excel.Functions.SPG(A372, "SP_TOTAL_REV", "CY2023")</f>
        <v>#PEND</v>
      </c>
      <c r="C372" s="4" t="str">
        <f>_xll.SNL.Clients.Office.Excel.Functions.SPG(A372,"IQ_AVG_DILUT_SHARES_OUT","CY2023")</f>
        <v>#PEND</v>
      </c>
      <c r="D372" s="5" t="str">
        <f>_xll.SNL.Clients.Office.Excel.Functions.SPG(A372, "IQ_DILUT_EPS_NORM", "CY2023")</f>
        <v>#PEND</v>
      </c>
      <c r="E372" t="e">
        <f t="shared" si="30"/>
        <v>#VALUE!</v>
      </c>
      <c r="F372" t="e">
        <f t="shared" si="31"/>
        <v>#VALUE!</v>
      </c>
      <c r="G372" t="s">
        <v>883</v>
      </c>
      <c r="H372" s="4" t="str" cm="1">
        <f t="array" ref="H372">_xll.SNL.Clients.Office.Excel.Functions.SPG(G372, "SP_TOTAL_REV", "CY2022")</f>
        <v>#PEND</v>
      </c>
      <c r="I372" s="4" t="str">
        <f>_xll.SNL.Clients.Office.Excel.Functions.SPG(G372,"IQ_AVG_DILUT_SHARES_OUT","CY2022")</f>
        <v>#PEND</v>
      </c>
      <c r="J372" s="5" t="str">
        <f>_xll.SNL.Clients.Office.Excel.Functions.SPG(G372, "IQ_DILUT_EPS_NORM", "CY2022")</f>
        <v>#PEND</v>
      </c>
      <c r="K372" t="e">
        <f t="shared" si="32"/>
        <v>#VALUE!</v>
      </c>
      <c r="L372" t="e">
        <f t="shared" si="33"/>
        <v>#VALUE!</v>
      </c>
      <c r="M372" t="s">
        <v>895</v>
      </c>
      <c r="N372" s="4" t="str" cm="1">
        <f t="array" ref="N372">_xll.SNL.Clients.Office.Excel.Functions.SPG(M372, "SP_TOTAL_REV", "CY2022")</f>
        <v>#PEND</v>
      </c>
      <c r="O372" s="4" t="str">
        <f>_xll.SNL.Clients.Office.Excel.Functions.SPG(M372,"IQ_AVG_DILUT_SHARES_OUT","CY2022")</f>
        <v>#PEND</v>
      </c>
      <c r="P372" s="5" t="str">
        <f>_xll.SNL.Clients.Office.Excel.Functions.SPG(M372, "IQ_DILUT_EPS_NORM", "CY2022")</f>
        <v>#PEND</v>
      </c>
      <c r="Q372" t="e">
        <f t="shared" si="34"/>
        <v>#VALUE!</v>
      </c>
      <c r="R372" t="e">
        <f t="shared" si="35"/>
        <v>#VALUE!</v>
      </c>
    </row>
    <row r="373" spans="1:18">
      <c r="A373" t="s">
        <v>884</v>
      </c>
      <c r="B373" s="4" t="str" cm="1">
        <f t="array" ref="B373">_xll.SNL.Clients.Office.Excel.Functions.SPG(A373, "SP_TOTAL_REV", "CY2023")</f>
        <v>#PEND</v>
      </c>
      <c r="C373" s="4" t="str">
        <f>_xll.SNL.Clients.Office.Excel.Functions.SPG(A373,"IQ_AVG_DILUT_SHARES_OUT","CY2023")</f>
        <v>#PEND</v>
      </c>
      <c r="D373" s="5" t="str">
        <f>_xll.SNL.Clients.Office.Excel.Functions.SPG(A373, "IQ_DILUT_EPS_NORM", "CY2023")</f>
        <v>#PEND</v>
      </c>
      <c r="E373" t="e">
        <f t="shared" si="30"/>
        <v>#VALUE!</v>
      </c>
      <c r="F373" t="e">
        <f t="shared" si="31"/>
        <v>#VALUE!</v>
      </c>
      <c r="G373" t="s">
        <v>884</v>
      </c>
      <c r="H373" s="4" t="str" cm="1">
        <f t="array" ref="H373">_xll.SNL.Clients.Office.Excel.Functions.SPG(G373, "SP_TOTAL_REV", "CY2022")</f>
        <v>#PEND</v>
      </c>
      <c r="I373" s="4" t="str">
        <f>_xll.SNL.Clients.Office.Excel.Functions.SPG(G373,"IQ_AVG_DILUT_SHARES_OUT","CY2022")</f>
        <v>#PEND</v>
      </c>
      <c r="J373" s="5" t="str">
        <f>_xll.SNL.Clients.Office.Excel.Functions.SPG(G373, "IQ_DILUT_EPS_NORM", "CY2022")</f>
        <v>#PEND</v>
      </c>
      <c r="K373" t="e">
        <f t="shared" si="32"/>
        <v>#VALUE!</v>
      </c>
      <c r="L373" t="e">
        <f t="shared" si="33"/>
        <v>#VALUE!</v>
      </c>
      <c r="M373" t="s">
        <v>896</v>
      </c>
      <c r="N373" s="4" t="str" cm="1">
        <f t="array" ref="N373">_xll.SNL.Clients.Office.Excel.Functions.SPG(M373, "SP_TOTAL_REV", "CY2022")</f>
        <v>#PEND</v>
      </c>
      <c r="O373" s="4" t="str">
        <f>_xll.SNL.Clients.Office.Excel.Functions.SPG(M373,"IQ_AVG_DILUT_SHARES_OUT","CY2022")</f>
        <v>#PEND</v>
      </c>
      <c r="P373" s="5" t="str">
        <f>_xll.SNL.Clients.Office.Excel.Functions.SPG(M373, "IQ_DILUT_EPS_NORM", "CY2022")</f>
        <v>#PEND</v>
      </c>
      <c r="Q373" t="e">
        <f t="shared" si="34"/>
        <v>#VALUE!</v>
      </c>
      <c r="R373" t="e">
        <f t="shared" si="35"/>
        <v>#VALUE!</v>
      </c>
    </row>
    <row r="374" spans="1:18">
      <c r="A374" t="s">
        <v>885</v>
      </c>
      <c r="B374" s="4" t="str" cm="1">
        <f t="array" ref="B374">_xll.SNL.Clients.Office.Excel.Functions.SPG(A374, "SP_TOTAL_REV", "CY2023")</f>
        <v>#PEND</v>
      </c>
      <c r="C374" s="4" t="str">
        <f>_xll.SNL.Clients.Office.Excel.Functions.SPG(A374,"IQ_AVG_DILUT_SHARES_OUT","CY2023")</f>
        <v>#PEND</v>
      </c>
      <c r="D374" s="5" t="str">
        <f>_xll.SNL.Clients.Office.Excel.Functions.SPG(A374, "IQ_DILUT_EPS_NORM", "CY2023")</f>
        <v>#PEND</v>
      </c>
      <c r="E374" t="e">
        <f t="shared" si="30"/>
        <v>#VALUE!</v>
      </c>
      <c r="F374" t="e">
        <f t="shared" si="31"/>
        <v>#VALUE!</v>
      </c>
      <c r="G374" t="s">
        <v>885</v>
      </c>
      <c r="H374" s="4" t="str" cm="1">
        <f t="array" ref="H374">_xll.SNL.Clients.Office.Excel.Functions.SPG(G374, "SP_TOTAL_REV", "CY2022")</f>
        <v>#PEND</v>
      </c>
      <c r="I374" s="4" t="str">
        <f>_xll.SNL.Clients.Office.Excel.Functions.SPG(G374,"IQ_AVG_DILUT_SHARES_OUT","CY2022")</f>
        <v>#PEND</v>
      </c>
      <c r="J374" s="5" t="str">
        <f>_xll.SNL.Clients.Office.Excel.Functions.SPG(G374, "IQ_DILUT_EPS_NORM", "CY2022")</f>
        <v>#PEND</v>
      </c>
      <c r="K374" t="e">
        <f t="shared" si="32"/>
        <v>#VALUE!</v>
      </c>
      <c r="L374" t="e">
        <f t="shared" si="33"/>
        <v>#VALUE!</v>
      </c>
      <c r="M374" t="s">
        <v>897</v>
      </c>
      <c r="N374" s="4" t="str" cm="1">
        <f t="array" ref="N374">_xll.SNL.Clients.Office.Excel.Functions.SPG(M374, "SP_TOTAL_REV", "CY2022")</f>
        <v>#PEND</v>
      </c>
      <c r="O374" s="4" t="str">
        <f>_xll.SNL.Clients.Office.Excel.Functions.SPG(M374,"IQ_AVG_DILUT_SHARES_OUT","CY2022")</f>
        <v>#PEND</v>
      </c>
      <c r="P374" s="5" t="str">
        <f>_xll.SNL.Clients.Office.Excel.Functions.SPG(M374, "IQ_DILUT_EPS_NORM", "CY2022")</f>
        <v>#PEND</v>
      </c>
      <c r="Q374" t="e">
        <f t="shared" si="34"/>
        <v>#VALUE!</v>
      </c>
      <c r="R374" t="e">
        <f t="shared" si="35"/>
        <v>#VALUE!</v>
      </c>
    </row>
    <row r="375" spans="1:18">
      <c r="A375" t="s">
        <v>886</v>
      </c>
      <c r="B375" s="4" t="str" cm="1">
        <f t="array" ref="B375">_xll.SNL.Clients.Office.Excel.Functions.SPG(A375, "SP_TOTAL_REV", "CY2023")</f>
        <v>#PEND</v>
      </c>
      <c r="C375" s="4" t="str">
        <f>_xll.SNL.Clients.Office.Excel.Functions.SPG(A375,"IQ_AVG_DILUT_SHARES_OUT","CY2023")</f>
        <v>#PEND</v>
      </c>
      <c r="D375" s="5" t="str">
        <f>_xll.SNL.Clients.Office.Excel.Functions.SPG(A375, "IQ_DILUT_EPS_NORM", "CY2023")</f>
        <v>#PEND</v>
      </c>
      <c r="E375" t="e">
        <f t="shared" si="30"/>
        <v>#VALUE!</v>
      </c>
      <c r="F375" t="e">
        <f t="shared" si="31"/>
        <v>#VALUE!</v>
      </c>
      <c r="G375" t="s">
        <v>886</v>
      </c>
      <c r="H375" s="4" t="str" cm="1">
        <f t="array" ref="H375">_xll.SNL.Clients.Office.Excel.Functions.SPG(G375, "SP_TOTAL_REV", "CY2022")</f>
        <v>#PEND</v>
      </c>
      <c r="I375" s="4" t="str">
        <f>_xll.SNL.Clients.Office.Excel.Functions.SPG(G375,"IQ_AVG_DILUT_SHARES_OUT","CY2022")</f>
        <v>#PEND</v>
      </c>
      <c r="J375" s="5" t="str">
        <f>_xll.SNL.Clients.Office.Excel.Functions.SPG(G375, "IQ_DILUT_EPS_NORM", "CY2022")</f>
        <v>#PEND</v>
      </c>
      <c r="K375" t="e">
        <f t="shared" si="32"/>
        <v>#VALUE!</v>
      </c>
      <c r="L375" t="e">
        <f t="shared" si="33"/>
        <v>#VALUE!</v>
      </c>
      <c r="M375" t="s">
        <v>898</v>
      </c>
      <c r="N375" s="4" t="str" cm="1">
        <f t="array" ref="N375">_xll.SNL.Clients.Office.Excel.Functions.SPG(M375, "SP_TOTAL_REV", "CY2022")</f>
        <v>#PEND</v>
      </c>
      <c r="O375" s="4" t="str">
        <f>_xll.SNL.Clients.Office.Excel.Functions.SPG(M375,"IQ_AVG_DILUT_SHARES_OUT","CY2022")</f>
        <v>#PEND</v>
      </c>
      <c r="P375" s="5" t="str">
        <f>_xll.SNL.Clients.Office.Excel.Functions.SPG(M375, "IQ_DILUT_EPS_NORM", "CY2022")</f>
        <v>#PEND</v>
      </c>
      <c r="Q375" t="e">
        <f t="shared" si="34"/>
        <v>#VALUE!</v>
      </c>
      <c r="R375" t="e">
        <f t="shared" si="35"/>
        <v>#VALUE!</v>
      </c>
    </row>
    <row r="376" spans="1:18">
      <c r="A376" t="s">
        <v>887</v>
      </c>
      <c r="B376" s="4" t="str" cm="1">
        <f t="array" ref="B376">_xll.SNL.Clients.Office.Excel.Functions.SPG(A376, "SP_TOTAL_REV", "CY2023")</f>
        <v>#PEND</v>
      </c>
      <c r="C376" s="4" t="str">
        <f>_xll.SNL.Clients.Office.Excel.Functions.SPG(A376,"IQ_AVG_DILUT_SHARES_OUT","CY2023")</f>
        <v>#PEND</v>
      </c>
      <c r="D376" s="5" t="str">
        <f>_xll.SNL.Clients.Office.Excel.Functions.SPG(A376, "IQ_DILUT_EPS_NORM", "CY2023")</f>
        <v>#PEND</v>
      </c>
      <c r="E376" t="e">
        <f t="shared" si="30"/>
        <v>#VALUE!</v>
      </c>
      <c r="F376" t="e">
        <f t="shared" si="31"/>
        <v>#VALUE!</v>
      </c>
      <c r="G376" t="s">
        <v>887</v>
      </c>
      <c r="H376" s="4" t="str" cm="1">
        <f t="array" ref="H376">_xll.SNL.Clients.Office.Excel.Functions.SPG(G376, "SP_TOTAL_REV", "CY2022")</f>
        <v>#PEND</v>
      </c>
      <c r="I376" s="4" t="str">
        <f>_xll.SNL.Clients.Office.Excel.Functions.SPG(G376,"IQ_AVG_DILUT_SHARES_OUT","CY2022")</f>
        <v>#PEND</v>
      </c>
      <c r="J376" s="5" t="str">
        <f>_xll.SNL.Clients.Office.Excel.Functions.SPG(G376, "IQ_DILUT_EPS_NORM", "CY2022")</f>
        <v>#PEND</v>
      </c>
      <c r="K376" t="e">
        <f t="shared" si="32"/>
        <v>#VALUE!</v>
      </c>
      <c r="L376" t="e">
        <f t="shared" si="33"/>
        <v>#VALUE!</v>
      </c>
      <c r="M376" t="s">
        <v>899</v>
      </c>
      <c r="N376" s="4" t="str" cm="1">
        <f t="array" ref="N376">_xll.SNL.Clients.Office.Excel.Functions.SPG(M376, "SP_TOTAL_REV", "CY2022")</f>
        <v>#PEND</v>
      </c>
      <c r="O376" s="4" t="str">
        <f>_xll.SNL.Clients.Office.Excel.Functions.SPG(M376,"IQ_AVG_DILUT_SHARES_OUT","CY2022")</f>
        <v>#PEND</v>
      </c>
      <c r="P376" s="5" t="str">
        <f>_xll.SNL.Clients.Office.Excel.Functions.SPG(M376, "IQ_DILUT_EPS_NORM", "CY2022")</f>
        <v>#PEND</v>
      </c>
      <c r="Q376" t="e">
        <f t="shared" si="34"/>
        <v>#VALUE!</v>
      </c>
      <c r="R376" t="e">
        <f t="shared" si="35"/>
        <v>#VALUE!</v>
      </c>
    </row>
    <row r="377" spans="1:18">
      <c r="A377" t="s">
        <v>888</v>
      </c>
      <c r="B377" s="4" t="str" cm="1">
        <f t="array" ref="B377">_xll.SNL.Clients.Office.Excel.Functions.SPG(A377, "SP_TOTAL_REV", "CY2023")</f>
        <v>#PEND</v>
      </c>
      <c r="C377" s="4" t="str">
        <f>_xll.SNL.Clients.Office.Excel.Functions.SPG(A377,"IQ_AVG_DILUT_SHARES_OUT","CY2023")</f>
        <v>#PEND</v>
      </c>
      <c r="D377" s="5" t="str">
        <f>_xll.SNL.Clients.Office.Excel.Functions.SPG(A377, "IQ_DILUT_EPS_NORM", "CY2023")</f>
        <v>#PEND</v>
      </c>
      <c r="E377" t="e">
        <f t="shared" si="30"/>
        <v>#VALUE!</v>
      </c>
      <c r="F377" t="e">
        <f t="shared" si="31"/>
        <v>#VALUE!</v>
      </c>
      <c r="G377" t="s">
        <v>888</v>
      </c>
      <c r="H377" s="4" t="str" cm="1">
        <f t="array" ref="H377">_xll.SNL.Clients.Office.Excel.Functions.SPG(G377, "SP_TOTAL_REV", "CY2022")</f>
        <v>#PEND</v>
      </c>
      <c r="I377" s="4" t="str">
        <f>_xll.SNL.Clients.Office.Excel.Functions.SPG(G377,"IQ_AVG_DILUT_SHARES_OUT","CY2022")</f>
        <v>#PEND</v>
      </c>
      <c r="J377" s="5" t="str">
        <f>_xll.SNL.Clients.Office.Excel.Functions.SPG(G377, "IQ_DILUT_EPS_NORM", "CY2022")</f>
        <v>#PEND</v>
      </c>
      <c r="K377" t="e">
        <f t="shared" si="32"/>
        <v>#VALUE!</v>
      </c>
      <c r="L377" t="e">
        <f t="shared" si="33"/>
        <v>#VALUE!</v>
      </c>
      <c r="M377" t="s">
        <v>900</v>
      </c>
      <c r="N377" s="4" t="str" cm="1">
        <f t="array" ref="N377">_xll.SNL.Clients.Office.Excel.Functions.SPG(M377, "SP_TOTAL_REV", "CY2022")</f>
        <v>#PEND</v>
      </c>
      <c r="O377" s="4" t="str">
        <f>_xll.SNL.Clients.Office.Excel.Functions.SPG(M377,"IQ_AVG_DILUT_SHARES_OUT","CY2022")</f>
        <v>#PEND</v>
      </c>
      <c r="P377" s="5" t="str">
        <f>_xll.SNL.Clients.Office.Excel.Functions.SPG(M377, "IQ_DILUT_EPS_NORM", "CY2022")</f>
        <v>#PEND</v>
      </c>
      <c r="Q377" t="e">
        <f t="shared" si="34"/>
        <v>#VALUE!</v>
      </c>
      <c r="R377" t="e">
        <f t="shared" si="35"/>
        <v>#VALUE!</v>
      </c>
    </row>
    <row r="378" spans="1:18">
      <c r="A378" t="s">
        <v>889</v>
      </c>
      <c r="B378" s="4" t="str" cm="1">
        <f t="array" ref="B378">_xll.SNL.Clients.Office.Excel.Functions.SPG(A378, "SP_TOTAL_REV", "CY2023")</f>
        <v>#PEND</v>
      </c>
      <c r="C378" s="4" t="str">
        <f>_xll.SNL.Clients.Office.Excel.Functions.SPG(A378,"IQ_AVG_DILUT_SHARES_OUT","CY2023")</f>
        <v>#PEND</v>
      </c>
      <c r="D378" s="5" t="str">
        <f>_xll.SNL.Clients.Office.Excel.Functions.SPG(A378, "IQ_DILUT_EPS_NORM", "CY2023")</f>
        <v>#PEND</v>
      </c>
      <c r="E378" t="e">
        <f t="shared" si="30"/>
        <v>#VALUE!</v>
      </c>
      <c r="F378" t="e">
        <f t="shared" si="31"/>
        <v>#VALUE!</v>
      </c>
      <c r="G378" t="s">
        <v>889</v>
      </c>
      <c r="H378" s="4" t="str" cm="1">
        <f t="array" ref="H378">_xll.SNL.Clients.Office.Excel.Functions.SPG(G378, "SP_TOTAL_REV", "CY2022")</f>
        <v>#PEND</v>
      </c>
      <c r="I378" s="4" t="str">
        <f>_xll.SNL.Clients.Office.Excel.Functions.SPG(G378,"IQ_AVG_DILUT_SHARES_OUT","CY2022")</f>
        <v>#PEND</v>
      </c>
      <c r="J378" s="5" t="str">
        <f>_xll.SNL.Clients.Office.Excel.Functions.SPG(G378, "IQ_DILUT_EPS_NORM", "CY2022")</f>
        <v>#PEND</v>
      </c>
      <c r="K378" t="e">
        <f t="shared" si="32"/>
        <v>#VALUE!</v>
      </c>
      <c r="L378" t="e">
        <f t="shared" si="33"/>
        <v>#VALUE!</v>
      </c>
      <c r="M378" t="s">
        <v>901</v>
      </c>
      <c r="N378" s="4" t="str" cm="1">
        <f t="array" ref="N378">_xll.SNL.Clients.Office.Excel.Functions.SPG(M378, "SP_TOTAL_REV", "CY2022")</f>
        <v>#PEND</v>
      </c>
      <c r="O378" s="4" t="str">
        <f>_xll.SNL.Clients.Office.Excel.Functions.SPG(M378,"IQ_AVG_DILUT_SHARES_OUT","CY2022")</f>
        <v>#PEND</v>
      </c>
      <c r="P378" s="5" t="str">
        <f>_xll.SNL.Clients.Office.Excel.Functions.SPG(M378, "IQ_DILUT_EPS_NORM", "CY2022")</f>
        <v>#PEND</v>
      </c>
      <c r="Q378" t="e">
        <f t="shared" si="34"/>
        <v>#VALUE!</v>
      </c>
      <c r="R378" t="e">
        <f t="shared" si="35"/>
        <v>#VALUE!</v>
      </c>
    </row>
    <row r="379" spans="1:18">
      <c r="A379" t="s">
        <v>890</v>
      </c>
      <c r="B379" s="4" t="str" cm="1">
        <f t="array" ref="B379">_xll.SNL.Clients.Office.Excel.Functions.SPG(A379, "SP_TOTAL_REV", "CY2023")</f>
        <v>#PEND</v>
      </c>
      <c r="C379" s="4" t="str">
        <f>_xll.SNL.Clients.Office.Excel.Functions.SPG(A379,"IQ_AVG_DILUT_SHARES_OUT","CY2023")</f>
        <v>#PEND</v>
      </c>
      <c r="D379" s="5" t="str">
        <f>_xll.SNL.Clients.Office.Excel.Functions.SPG(A379, "IQ_DILUT_EPS_NORM", "CY2023")</f>
        <v>#PEND</v>
      </c>
      <c r="E379" t="e">
        <f t="shared" si="30"/>
        <v>#VALUE!</v>
      </c>
      <c r="F379" t="e">
        <f t="shared" si="31"/>
        <v>#VALUE!</v>
      </c>
      <c r="G379" t="s">
        <v>890</v>
      </c>
      <c r="H379" s="4" t="str" cm="1">
        <f t="array" ref="H379">_xll.SNL.Clients.Office.Excel.Functions.SPG(G379, "SP_TOTAL_REV", "CY2022")</f>
        <v>#PEND</v>
      </c>
      <c r="I379" s="4" t="str">
        <f>_xll.SNL.Clients.Office.Excel.Functions.SPG(G379,"IQ_AVG_DILUT_SHARES_OUT","CY2022")</f>
        <v>#PEND</v>
      </c>
      <c r="J379" s="5" t="str">
        <f>_xll.SNL.Clients.Office.Excel.Functions.SPG(G379, "IQ_DILUT_EPS_NORM", "CY2022")</f>
        <v>#PEND</v>
      </c>
      <c r="K379" t="e">
        <f t="shared" si="32"/>
        <v>#VALUE!</v>
      </c>
      <c r="L379" t="e">
        <f t="shared" si="33"/>
        <v>#VALUE!</v>
      </c>
      <c r="M379" t="s">
        <v>902</v>
      </c>
      <c r="N379" s="4" t="str" cm="1">
        <f t="array" ref="N379">_xll.SNL.Clients.Office.Excel.Functions.SPG(M379, "SP_TOTAL_REV", "CY2022")</f>
        <v>#PEND</v>
      </c>
      <c r="O379" s="4" t="str">
        <f>_xll.SNL.Clients.Office.Excel.Functions.SPG(M379,"IQ_AVG_DILUT_SHARES_OUT","CY2022")</f>
        <v>#PEND</v>
      </c>
      <c r="P379" s="5" t="str">
        <f>_xll.SNL.Clients.Office.Excel.Functions.SPG(M379, "IQ_DILUT_EPS_NORM", "CY2022")</f>
        <v>#PEND</v>
      </c>
      <c r="Q379" t="e">
        <f t="shared" si="34"/>
        <v>#VALUE!</v>
      </c>
      <c r="R379" t="e">
        <f t="shared" si="35"/>
        <v>#VALUE!</v>
      </c>
    </row>
    <row r="380" spans="1:18">
      <c r="A380" t="s">
        <v>891</v>
      </c>
      <c r="B380" s="4" t="str" cm="1">
        <f t="array" ref="B380">_xll.SNL.Clients.Office.Excel.Functions.SPG(A380, "SP_TOTAL_REV", "CY2023")</f>
        <v>#PEND</v>
      </c>
      <c r="C380" s="4" t="str">
        <f>_xll.SNL.Clients.Office.Excel.Functions.SPG(A380,"IQ_AVG_DILUT_SHARES_OUT","CY2023")</f>
        <v>#PEND</v>
      </c>
      <c r="D380" s="5" t="str">
        <f>_xll.SNL.Clients.Office.Excel.Functions.SPG(A380, "IQ_DILUT_EPS_NORM", "CY2023")</f>
        <v>#PEND</v>
      </c>
      <c r="E380" t="e">
        <f t="shared" si="30"/>
        <v>#VALUE!</v>
      </c>
      <c r="F380" t="e">
        <f t="shared" si="31"/>
        <v>#VALUE!</v>
      </c>
      <c r="G380" t="s">
        <v>891</v>
      </c>
      <c r="H380" s="4" t="str" cm="1">
        <f t="array" ref="H380">_xll.SNL.Clients.Office.Excel.Functions.SPG(G380, "SP_TOTAL_REV", "CY2022")</f>
        <v>#PEND</v>
      </c>
      <c r="I380" s="4" t="str">
        <f>_xll.SNL.Clients.Office.Excel.Functions.SPG(G380,"IQ_AVG_DILUT_SHARES_OUT","CY2022")</f>
        <v>#PEND</v>
      </c>
      <c r="J380" s="5" t="str">
        <f>_xll.SNL.Clients.Office.Excel.Functions.SPG(G380, "IQ_DILUT_EPS_NORM", "CY2022")</f>
        <v>#PEND</v>
      </c>
      <c r="K380" t="e">
        <f t="shared" si="32"/>
        <v>#VALUE!</v>
      </c>
      <c r="L380" t="e">
        <f t="shared" si="33"/>
        <v>#VALUE!</v>
      </c>
      <c r="M380" t="s">
        <v>903</v>
      </c>
      <c r="N380" s="4" t="str" cm="1">
        <f t="array" ref="N380">_xll.SNL.Clients.Office.Excel.Functions.SPG(M380, "SP_TOTAL_REV", "CY2022")</f>
        <v>#PEND</v>
      </c>
      <c r="O380" s="4" t="str">
        <f>_xll.SNL.Clients.Office.Excel.Functions.SPG(M380,"IQ_AVG_DILUT_SHARES_OUT","CY2022")</f>
        <v>#PEND</v>
      </c>
      <c r="P380" s="5" t="str">
        <f>_xll.SNL.Clients.Office.Excel.Functions.SPG(M380, "IQ_DILUT_EPS_NORM", "CY2022")</f>
        <v>#PEND</v>
      </c>
      <c r="Q380" t="e">
        <f t="shared" si="34"/>
        <v>#VALUE!</v>
      </c>
      <c r="R380" t="e">
        <f t="shared" si="35"/>
        <v>#VALUE!</v>
      </c>
    </row>
    <row r="381" spans="1:18">
      <c r="A381" t="s">
        <v>892</v>
      </c>
      <c r="B381" s="4" t="str" cm="1">
        <f t="array" ref="B381">_xll.SNL.Clients.Office.Excel.Functions.SPG(A381, "SP_TOTAL_REV", "CY2023")</f>
        <v>#PEND</v>
      </c>
      <c r="C381" s="4" t="str">
        <f>_xll.SNL.Clients.Office.Excel.Functions.SPG(A381,"IQ_AVG_DILUT_SHARES_OUT","CY2023")</f>
        <v>#PEND</v>
      </c>
      <c r="D381" s="5" t="str">
        <f>_xll.SNL.Clients.Office.Excel.Functions.SPG(A381, "IQ_DILUT_EPS_NORM", "CY2023")</f>
        <v>#PEND</v>
      </c>
      <c r="E381" t="e">
        <f t="shared" si="30"/>
        <v>#VALUE!</v>
      </c>
      <c r="F381" t="e">
        <f t="shared" si="31"/>
        <v>#VALUE!</v>
      </c>
      <c r="G381" t="s">
        <v>892</v>
      </c>
      <c r="H381" s="4" t="str" cm="1">
        <f t="array" ref="H381">_xll.SNL.Clients.Office.Excel.Functions.SPG(G381, "SP_TOTAL_REV", "CY2022")</f>
        <v>#PEND</v>
      </c>
      <c r="I381" s="4" t="str">
        <f>_xll.SNL.Clients.Office.Excel.Functions.SPG(G381,"IQ_AVG_DILUT_SHARES_OUT","CY2022")</f>
        <v>#PEND</v>
      </c>
      <c r="J381" s="5" t="str">
        <f>_xll.SNL.Clients.Office.Excel.Functions.SPG(G381, "IQ_DILUT_EPS_NORM", "CY2022")</f>
        <v>#PEND</v>
      </c>
      <c r="K381" t="e">
        <f t="shared" si="32"/>
        <v>#VALUE!</v>
      </c>
      <c r="L381" t="e">
        <f t="shared" si="33"/>
        <v>#VALUE!</v>
      </c>
      <c r="M381" t="s">
        <v>904</v>
      </c>
      <c r="N381" s="4" t="str" cm="1">
        <f t="array" ref="N381">_xll.SNL.Clients.Office.Excel.Functions.SPG(M381, "SP_TOTAL_REV", "CY2022")</f>
        <v>#PEND</v>
      </c>
      <c r="O381" s="4" t="str">
        <f>_xll.SNL.Clients.Office.Excel.Functions.SPG(M381,"IQ_AVG_DILUT_SHARES_OUT","CY2022")</f>
        <v>#PEND</v>
      </c>
      <c r="P381" s="5" t="str">
        <f>_xll.SNL.Clients.Office.Excel.Functions.SPG(M381, "IQ_DILUT_EPS_NORM", "CY2022")</f>
        <v>#PEND</v>
      </c>
      <c r="Q381" t="e">
        <f t="shared" si="34"/>
        <v>#VALUE!</v>
      </c>
      <c r="R381" t="e">
        <f t="shared" si="35"/>
        <v>#VALUE!</v>
      </c>
    </row>
    <row r="382" spans="1:18">
      <c r="A382" t="s">
        <v>893</v>
      </c>
      <c r="B382" s="4" t="str" cm="1">
        <f t="array" ref="B382">_xll.SNL.Clients.Office.Excel.Functions.SPG(A382, "SP_TOTAL_REV", "CY2023")</f>
        <v>#PEND</v>
      </c>
      <c r="C382" s="4" t="str">
        <f>_xll.SNL.Clients.Office.Excel.Functions.SPG(A382,"IQ_AVG_DILUT_SHARES_OUT","CY2023")</f>
        <v>#PEND</v>
      </c>
      <c r="D382" s="5" t="str">
        <f>_xll.SNL.Clients.Office.Excel.Functions.SPG(A382, "IQ_DILUT_EPS_NORM", "CY2023")</f>
        <v>#PEND</v>
      </c>
      <c r="E382" t="e">
        <f t="shared" si="30"/>
        <v>#VALUE!</v>
      </c>
      <c r="F382" t="e">
        <f t="shared" si="31"/>
        <v>#VALUE!</v>
      </c>
      <c r="G382" t="s">
        <v>893</v>
      </c>
      <c r="H382" s="4" t="str" cm="1">
        <f t="array" ref="H382">_xll.SNL.Clients.Office.Excel.Functions.SPG(G382, "SP_TOTAL_REV", "CY2022")</f>
        <v>#PEND</v>
      </c>
      <c r="I382" s="4" t="str">
        <f>_xll.SNL.Clients.Office.Excel.Functions.SPG(G382,"IQ_AVG_DILUT_SHARES_OUT","CY2022")</f>
        <v>#PEND</v>
      </c>
      <c r="J382" s="5" t="str">
        <f>_xll.SNL.Clients.Office.Excel.Functions.SPG(G382, "IQ_DILUT_EPS_NORM", "CY2022")</f>
        <v>#PEND</v>
      </c>
      <c r="K382" t="e">
        <f t="shared" si="32"/>
        <v>#VALUE!</v>
      </c>
      <c r="L382" t="e">
        <f t="shared" si="33"/>
        <v>#VALUE!</v>
      </c>
      <c r="M382" t="s">
        <v>905</v>
      </c>
      <c r="N382" s="4" t="str" cm="1">
        <f t="array" ref="N382">_xll.SNL.Clients.Office.Excel.Functions.SPG(M382, "SP_TOTAL_REV", "CY2022")</f>
        <v>#PEND</v>
      </c>
      <c r="O382" s="4" t="str">
        <f>_xll.SNL.Clients.Office.Excel.Functions.SPG(M382,"IQ_AVG_DILUT_SHARES_OUT","CY2022")</f>
        <v>#PEND</v>
      </c>
      <c r="P382" s="5" t="str">
        <f>_xll.SNL.Clients.Office.Excel.Functions.SPG(M382, "IQ_DILUT_EPS_NORM", "CY2022")</f>
        <v>#PEND</v>
      </c>
      <c r="Q382" t="e">
        <f t="shared" si="34"/>
        <v>#VALUE!</v>
      </c>
      <c r="R382" t="e">
        <f t="shared" si="35"/>
        <v>#VALUE!</v>
      </c>
    </row>
    <row r="383" spans="1:18">
      <c r="A383" t="s">
        <v>894</v>
      </c>
      <c r="B383" s="4" t="str" cm="1">
        <f t="array" ref="B383">_xll.SNL.Clients.Office.Excel.Functions.SPG(A383, "SP_TOTAL_REV", "CY2023")</f>
        <v>#PEND</v>
      </c>
      <c r="C383" s="4" t="str">
        <f>_xll.SNL.Clients.Office.Excel.Functions.SPG(A383,"IQ_AVG_DILUT_SHARES_OUT","CY2023")</f>
        <v>#PEND</v>
      </c>
      <c r="D383" s="5" t="str">
        <f>_xll.SNL.Clients.Office.Excel.Functions.SPG(A383, "IQ_DILUT_EPS_NORM", "CY2023")</f>
        <v>#PEND</v>
      </c>
      <c r="E383" t="e">
        <f t="shared" si="30"/>
        <v>#VALUE!</v>
      </c>
      <c r="F383" t="e">
        <f t="shared" si="31"/>
        <v>#VALUE!</v>
      </c>
      <c r="G383" t="s">
        <v>894</v>
      </c>
      <c r="H383" s="4" t="str" cm="1">
        <f t="array" ref="H383">_xll.SNL.Clients.Office.Excel.Functions.SPG(G383, "SP_TOTAL_REV", "CY2022")</f>
        <v>#PEND</v>
      </c>
      <c r="I383" s="4" t="str">
        <f>_xll.SNL.Clients.Office.Excel.Functions.SPG(G383,"IQ_AVG_DILUT_SHARES_OUT","CY2022")</f>
        <v>#PEND</v>
      </c>
      <c r="J383" s="5" t="str">
        <f>_xll.SNL.Clients.Office.Excel.Functions.SPG(G383, "IQ_DILUT_EPS_NORM", "CY2022")</f>
        <v>#PEND</v>
      </c>
      <c r="K383" t="e">
        <f t="shared" si="32"/>
        <v>#VALUE!</v>
      </c>
      <c r="L383" t="e">
        <f t="shared" si="33"/>
        <v>#VALUE!</v>
      </c>
      <c r="M383" t="s">
        <v>906</v>
      </c>
      <c r="N383" s="4" t="str" cm="1">
        <f t="array" ref="N383">_xll.SNL.Clients.Office.Excel.Functions.SPG(M383, "SP_TOTAL_REV", "CY2022")</f>
        <v>#PEND</v>
      </c>
      <c r="O383" s="4" t="str">
        <f>_xll.SNL.Clients.Office.Excel.Functions.SPG(M383,"IQ_AVG_DILUT_SHARES_OUT","CY2022")</f>
        <v>#PEND</v>
      </c>
      <c r="P383" s="5" t="str">
        <f>_xll.SNL.Clients.Office.Excel.Functions.SPG(M383, "IQ_DILUT_EPS_NORM", "CY2022")</f>
        <v>#PEND</v>
      </c>
      <c r="Q383" t="e">
        <f t="shared" si="34"/>
        <v>#VALUE!</v>
      </c>
      <c r="R383" t="e">
        <f t="shared" si="35"/>
        <v>#VALUE!</v>
      </c>
    </row>
    <row r="384" spans="1:18">
      <c r="A384" t="s">
        <v>895</v>
      </c>
      <c r="B384" s="4" t="str" cm="1">
        <f t="array" ref="B384">_xll.SNL.Clients.Office.Excel.Functions.SPG(A384, "SP_TOTAL_REV", "CY2023")</f>
        <v>#PEND</v>
      </c>
      <c r="C384" s="4" t="str">
        <f>_xll.SNL.Clients.Office.Excel.Functions.SPG(A384,"IQ_AVG_DILUT_SHARES_OUT","CY2023")</f>
        <v>#PEND</v>
      </c>
      <c r="D384" s="5" t="str">
        <f>_xll.SNL.Clients.Office.Excel.Functions.SPG(A384, "IQ_DILUT_EPS_NORM", "CY2023")</f>
        <v>#PEND</v>
      </c>
      <c r="E384" t="e">
        <f t="shared" si="30"/>
        <v>#VALUE!</v>
      </c>
      <c r="F384" t="e">
        <f t="shared" si="31"/>
        <v>#VALUE!</v>
      </c>
      <c r="G384" t="s">
        <v>895</v>
      </c>
      <c r="H384" s="4" t="str" cm="1">
        <f t="array" ref="H384">_xll.SNL.Clients.Office.Excel.Functions.SPG(G384, "SP_TOTAL_REV", "CY2022")</f>
        <v>#PEND</v>
      </c>
      <c r="I384" s="4" t="str">
        <f>_xll.SNL.Clients.Office.Excel.Functions.SPG(G384,"IQ_AVG_DILUT_SHARES_OUT","CY2022")</f>
        <v>#PEND</v>
      </c>
      <c r="J384" s="5" t="str">
        <f>_xll.SNL.Clients.Office.Excel.Functions.SPG(G384, "IQ_DILUT_EPS_NORM", "CY2022")</f>
        <v>#PEND</v>
      </c>
      <c r="K384" t="e">
        <f t="shared" si="32"/>
        <v>#VALUE!</v>
      </c>
      <c r="L384" t="e">
        <f t="shared" si="33"/>
        <v>#VALUE!</v>
      </c>
      <c r="M384" t="s">
        <v>907</v>
      </c>
      <c r="N384" s="4" t="str" cm="1">
        <f t="array" ref="N384">_xll.SNL.Clients.Office.Excel.Functions.SPG(M384, "SP_TOTAL_REV", "CY2022")</f>
        <v>#PEND</v>
      </c>
      <c r="O384" s="4" t="str">
        <f>_xll.SNL.Clients.Office.Excel.Functions.SPG(M384,"IQ_AVG_DILUT_SHARES_OUT","CY2022")</f>
        <v>#PEND</v>
      </c>
      <c r="P384" s="5" t="str">
        <f>_xll.SNL.Clients.Office.Excel.Functions.SPG(M384, "IQ_DILUT_EPS_NORM", "CY2022")</f>
        <v>#PEND</v>
      </c>
      <c r="Q384" t="e">
        <f t="shared" si="34"/>
        <v>#VALUE!</v>
      </c>
      <c r="R384" t="e">
        <f t="shared" si="35"/>
        <v>#VALUE!</v>
      </c>
    </row>
    <row r="385" spans="1:18">
      <c r="A385" t="s">
        <v>896</v>
      </c>
      <c r="B385" s="4" t="str" cm="1">
        <f t="array" ref="B385">_xll.SNL.Clients.Office.Excel.Functions.SPG(A385, "SP_TOTAL_REV", "CY2023")</f>
        <v>#PEND</v>
      </c>
      <c r="C385" s="4" t="str">
        <f>_xll.SNL.Clients.Office.Excel.Functions.SPG(A385,"IQ_AVG_DILUT_SHARES_OUT","CY2023")</f>
        <v>#PEND</v>
      </c>
      <c r="D385" s="5" t="str">
        <f>_xll.SNL.Clients.Office.Excel.Functions.SPG(A385, "IQ_DILUT_EPS_NORM", "CY2023")</f>
        <v>#PEND</v>
      </c>
      <c r="E385" t="e">
        <f t="shared" si="30"/>
        <v>#VALUE!</v>
      </c>
      <c r="F385" t="e">
        <f t="shared" si="31"/>
        <v>#VALUE!</v>
      </c>
      <c r="G385" t="s">
        <v>896</v>
      </c>
      <c r="H385" s="4" t="str" cm="1">
        <f t="array" ref="H385">_xll.SNL.Clients.Office.Excel.Functions.SPG(G385, "SP_TOTAL_REV", "CY2022")</f>
        <v>#PEND</v>
      </c>
      <c r="I385" s="4" t="str">
        <f>_xll.SNL.Clients.Office.Excel.Functions.SPG(G385,"IQ_AVG_DILUT_SHARES_OUT","CY2022")</f>
        <v>#PEND</v>
      </c>
      <c r="J385" s="5" t="str">
        <f>_xll.SNL.Clients.Office.Excel.Functions.SPG(G385, "IQ_DILUT_EPS_NORM", "CY2022")</f>
        <v>#PEND</v>
      </c>
      <c r="K385" t="e">
        <f t="shared" si="32"/>
        <v>#VALUE!</v>
      </c>
      <c r="L385" t="e">
        <f t="shared" si="33"/>
        <v>#VALUE!</v>
      </c>
      <c r="M385" t="s">
        <v>908</v>
      </c>
      <c r="N385" s="4" t="str" cm="1">
        <f t="array" ref="N385">_xll.SNL.Clients.Office.Excel.Functions.SPG(M385, "SP_TOTAL_REV", "CY2022")</f>
        <v>#PEND</v>
      </c>
      <c r="O385" s="4" t="str">
        <f>_xll.SNL.Clients.Office.Excel.Functions.SPG(M385,"IQ_AVG_DILUT_SHARES_OUT","CY2022")</f>
        <v>#PEND</v>
      </c>
      <c r="P385" s="5" t="str">
        <f>_xll.SNL.Clients.Office.Excel.Functions.SPG(M385, "IQ_DILUT_EPS_NORM", "CY2022")</f>
        <v>#PEND</v>
      </c>
      <c r="Q385" t="e">
        <f t="shared" si="34"/>
        <v>#VALUE!</v>
      </c>
      <c r="R385" t="e">
        <f t="shared" si="35"/>
        <v>#VALUE!</v>
      </c>
    </row>
    <row r="386" spans="1:18">
      <c r="A386" t="s">
        <v>897</v>
      </c>
      <c r="B386" s="4" t="str" cm="1">
        <f t="array" ref="B386">_xll.SNL.Clients.Office.Excel.Functions.SPG(A386, "SP_TOTAL_REV", "CY2023")</f>
        <v>#PEND</v>
      </c>
      <c r="C386" s="4" t="str">
        <f>_xll.SNL.Clients.Office.Excel.Functions.SPG(A386,"IQ_AVG_DILUT_SHARES_OUT","CY2023")</f>
        <v>#PEND</v>
      </c>
      <c r="D386" s="5" t="str">
        <f>_xll.SNL.Clients.Office.Excel.Functions.SPG(A386, "IQ_DILUT_EPS_NORM", "CY2023")</f>
        <v>#PEND</v>
      </c>
      <c r="E386" t="e">
        <f t="shared" si="30"/>
        <v>#VALUE!</v>
      </c>
      <c r="F386" t="e">
        <f t="shared" si="31"/>
        <v>#VALUE!</v>
      </c>
      <c r="G386" t="s">
        <v>897</v>
      </c>
      <c r="H386" s="4" t="str" cm="1">
        <f t="array" ref="H386">_xll.SNL.Clients.Office.Excel.Functions.SPG(G386, "SP_TOTAL_REV", "CY2022")</f>
        <v>#PEND</v>
      </c>
      <c r="I386" s="4" t="str">
        <f>_xll.SNL.Clients.Office.Excel.Functions.SPG(G386,"IQ_AVG_DILUT_SHARES_OUT","CY2022")</f>
        <v>#PEND</v>
      </c>
      <c r="J386" s="5" t="str">
        <f>_xll.SNL.Clients.Office.Excel.Functions.SPG(G386, "IQ_DILUT_EPS_NORM", "CY2022")</f>
        <v>#PEND</v>
      </c>
      <c r="K386" t="e">
        <f t="shared" si="32"/>
        <v>#VALUE!</v>
      </c>
      <c r="L386" t="e">
        <f t="shared" si="33"/>
        <v>#VALUE!</v>
      </c>
      <c r="M386" t="s">
        <v>909</v>
      </c>
      <c r="N386" s="4" t="str" cm="1">
        <f t="array" ref="N386">_xll.SNL.Clients.Office.Excel.Functions.SPG(M386, "SP_TOTAL_REV", "CY2022")</f>
        <v>#PEND</v>
      </c>
      <c r="O386" s="4" t="str">
        <f>_xll.SNL.Clients.Office.Excel.Functions.SPG(M386,"IQ_AVG_DILUT_SHARES_OUT","CY2022")</f>
        <v>#PEND</v>
      </c>
      <c r="P386" s="5" t="str">
        <f>_xll.SNL.Clients.Office.Excel.Functions.SPG(M386, "IQ_DILUT_EPS_NORM", "CY2022")</f>
        <v>#PEND</v>
      </c>
      <c r="Q386" t="e">
        <f t="shared" si="34"/>
        <v>#VALUE!</v>
      </c>
      <c r="R386" t="e">
        <f t="shared" si="35"/>
        <v>#VALUE!</v>
      </c>
    </row>
    <row r="387" spans="1:18">
      <c r="A387" t="s">
        <v>898</v>
      </c>
      <c r="B387" s="4" t="str" cm="1">
        <f t="array" ref="B387">_xll.SNL.Clients.Office.Excel.Functions.SPG(A387, "SP_TOTAL_REV", "CY2023")</f>
        <v>#PEND</v>
      </c>
      <c r="C387" s="4" t="str">
        <f>_xll.SNL.Clients.Office.Excel.Functions.SPG(A387,"IQ_AVG_DILUT_SHARES_OUT","CY2023")</f>
        <v>#PEND</v>
      </c>
      <c r="D387" s="5" t="str">
        <f>_xll.SNL.Clients.Office.Excel.Functions.SPG(A387, "IQ_DILUT_EPS_NORM", "CY2023")</f>
        <v>#PEND</v>
      </c>
      <c r="E387" t="e">
        <f t="shared" si="30"/>
        <v>#VALUE!</v>
      </c>
      <c r="F387" t="e">
        <f t="shared" si="31"/>
        <v>#VALUE!</v>
      </c>
      <c r="G387" t="s">
        <v>898</v>
      </c>
      <c r="H387" s="4" t="str" cm="1">
        <f t="array" ref="H387">_xll.SNL.Clients.Office.Excel.Functions.SPG(G387, "SP_TOTAL_REV", "CY2022")</f>
        <v>#PEND</v>
      </c>
      <c r="I387" s="4" t="str">
        <f>_xll.SNL.Clients.Office.Excel.Functions.SPG(G387,"IQ_AVG_DILUT_SHARES_OUT","CY2022")</f>
        <v>#PEND</v>
      </c>
      <c r="J387" s="5" t="str">
        <f>_xll.SNL.Clients.Office.Excel.Functions.SPG(G387, "IQ_DILUT_EPS_NORM", "CY2022")</f>
        <v>#PEND</v>
      </c>
      <c r="K387" t="e">
        <f t="shared" si="32"/>
        <v>#VALUE!</v>
      </c>
      <c r="L387" t="e">
        <f t="shared" si="33"/>
        <v>#VALUE!</v>
      </c>
      <c r="M387" t="s">
        <v>910</v>
      </c>
      <c r="N387" s="4" t="str" cm="1">
        <f t="array" ref="N387">_xll.SNL.Clients.Office.Excel.Functions.SPG(M387, "SP_TOTAL_REV", "CY2022")</f>
        <v>#PEND</v>
      </c>
      <c r="O387" s="4" t="str">
        <f>_xll.SNL.Clients.Office.Excel.Functions.SPG(M387,"IQ_AVG_DILUT_SHARES_OUT","CY2022")</f>
        <v>#PEND</v>
      </c>
      <c r="P387" s="5" t="str">
        <f>_xll.SNL.Clients.Office.Excel.Functions.SPG(M387, "IQ_DILUT_EPS_NORM", "CY2022")</f>
        <v>#PEND</v>
      </c>
      <c r="Q387" t="e">
        <f t="shared" si="34"/>
        <v>#VALUE!</v>
      </c>
      <c r="R387" t="e">
        <f t="shared" si="35"/>
        <v>#VALUE!</v>
      </c>
    </row>
    <row r="388" spans="1:18">
      <c r="A388" t="s">
        <v>899</v>
      </c>
      <c r="B388" s="4" t="str" cm="1">
        <f t="array" ref="B388">_xll.SNL.Clients.Office.Excel.Functions.SPG(A388, "SP_TOTAL_REV", "CY2023")</f>
        <v>#PEND</v>
      </c>
      <c r="C388" s="4" t="str">
        <f>_xll.SNL.Clients.Office.Excel.Functions.SPG(A388,"IQ_AVG_DILUT_SHARES_OUT","CY2023")</f>
        <v>#PEND</v>
      </c>
      <c r="D388" s="5" t="str">
        <f>_xll.SNL.Clients.Office.Excel.Functions.SPG(A388, "IQ_DILUT_EPS_NORM", "CY2023")</f>
        <v>#PEND</v>
      </c>
      <c r="E388" t="e">
        <f t="shared" si="30"/>
        <v>#VALUE!</v>
      </c>
      <c r="F388" t="e">
        <f t="shared" si="31"/>
        <v>#VALUE!</v>
      </c>
      <c r="G388" t="s">
        <v>899</v>
      </c>
      <c r="H388" s="4" t="str" cm="1">
        <f t="array" ref="H388">_xll.SNL.Clients.Office.Excel.Functions.SPG(G388, "SP_TOTAL_REV", "CY2022")</f>
        <v>#PEND</v>
      </c>
      <c r="I388" s="4" t="str">
        <f>_xll.SNL.Clients.Office.Excel.Functions.SPG(G388,"IQ_AVG_DILUT_SHARES_OUT","CY2022")</f>
        <v>#PEND</v>
      </c>
      <c r="J388" s="5" t="str">
        <f>_xll.SNL.Clients.Office.Excel.Functions.SPG(G388, "IQ_DILUT_EPS_NORM", "CY2022")</f>
        <v>#PEND</v>
      </c>
      <c r="K388" t="e">
        <f t="shared" si="32"/>
        <v>#VALUE!</v>
      </c>
      <c r="L388" t="e">
        <f t="shared" si="33"/>
        <v>#VALUE!</v>
      </c>
      <c r="M388" t="s">
        <v>911</v>
      </c>
      <c r="N388" s="4" t="str" cm="1">
        <f t="array" ref="N388">_xll.SNL.Clients.Office.Excel.Functions.SPG(M388, "SP_TOTAL_REV", "CY2022")</f>
        <v>#PEND</v>
      </c>
      <c r="O388" s="4" t="str">
        <f>_xll.SNL.Clients.Office.Excel.Functions.SPG(M388,"IQ_AVG_DILUT_SHARES_OUT","CY2022")</f>
        <v>#PEND</v>
      </c>
      <c r="P388" s="5" t="str">
        <f>_xll.SNL.Clients.Office.Excel.Functions.SPG(M388, "IQ_DILUT_EPS_NORM", "CY2022")</f>
        <v>#PEND</v>
      </c>
      <c r="Q388" t="e">
        <f t="shared" si="34"/>
        <v>#VALUE!</v>
      </c>
      <c r="R388" t="e">
        <f t="shared" si="35"/>
        <v>#VALUE!</v>
      </c>
    </row>
    <row r="389" spans="1:18">
      <c r="A389" t="s">
        <v>900</v>
      </c>
      <c r="B389" s="4" t="str" cm="1">
        <f t="array" ref="B389">_xll.SNL.Clients.Office.Excel.Functions.SPG(A389, "SP_TOTAL_REV", "CY2023")</f>
        <v>#PEND</v>
      </c>
      <c r="C389" s="4" t="str">
        <f>_xll.SNL.Clients.Office.Excel.Functions.SPG(A389,"IQ_AVG_DILUT_SHARES_OUT","CY2023")</f>
        <v>#PEND</v>
      </c>
      <c r="D389" s="5" t="str">
        <f>_xll.SNL.Clients.Office.Excel.Functions.SPG(A389, "IQ_DILUT_EPS_NORM", "CY2023")</f>
        <v>#PEND</v>
      </c>
      <c r="E389" t="e">
        <f t="shared" ref="E389:E452" si="36">C389*D389/1000</f>
        <v>#VALUE!</v>
      </c>
      <c r="F389" t="e">
        <f t="shared" ref="F389:F452" si="37">E389/B389</f>
        <v>#VALUE!</v>
      </c>
      <c r="G389" t="s">
        <v>900</v>
      </c>
      <c r="H389" s="4" t="str" cm="1">
        <f t="array" ref="H389">_xll.SNL.Clients.Office.Excel.Functions.SPG(G389, "SP_TOTAL_REV", "CY2022")</f>
        <v>#PEND</v>
      </c>
      <c r="I389" s="4" t="str">
        <f>_xll.SNL.Clients.Office.Excel.Functions.SPG(G389,"IQ_AVG_DILUT_SHARES_OUT","CY2022")</f>
        <v>#PEND</v>
      </c>
      <c r="J389" s="5" t="str">
        <f>_xll.SNL.Clients.Office.Excel.Functions.SPG(G389, "IQ_DILUT_EPS_NORM", "CY2022")</f>
        <v>#PEND</v>
      </c>
      <c r="K389" t="e">
        <f t="shared" ref="K389:K452" si="38">I389*J389/1000</f>
        <v>#VALUE!</v>
      </c>
      <c r="L389" t="e">
        <f t="shared" ref="L389:L452" si="39">K389/H389</f>
        <v>#VALUE!</v>
      </c>
      <c r="M389" t="s">
        <v>912</v>
      </c>
      <c r="N389" s="4" t="str" cm="1">
        <f t="array" ref="N389">_xll.SNL.Clients.Office.Excel.Functions.SPG(M389, "SP_TOTAL_REV", "CY2022")</f>
        <v>#PEND</v>
      </c>
      <c r="O389" s="4" t="str">
        <f>_xll.SNL.Clients.Office.Excel.Functions.SPG(M389,"IQ_AVG_DILUT_SHARES_OUT","CY2022")</f>
        <v>#PEND</v>
      </c>
      <c r="P389" s="5" t="str">
        <f>_xll.SNL.Clients.Office.Excel.Functions.SPG(M389, "IQ_DILUT_EPS_NORM", "CY2022")</f>
        <v>#PEND</v>
      </c>
      <c r="Q389" t="e">
        <f t="shared" ref="Q389:Q452" si="40">O389*P389/1000</f>
        <v>#VALUE!</v>
      </c>
      <c r="R389" t="e">
        <f t="shared" ref="R389:R452" si="41">Q389/N389</f>
        <v>#VALUE!</v>
      </c>
    </row>
    <row r="390" spans="1:18">
      <c r="A390" t="s">
        <v>901</v>
      </c>
      <c r="B390" s="4" t="str" cm="1">
        <f t="array" ref="B390">_xll.SNL.Clients.Office.Excel.Functions.SPG(A390, "SP_TOTAL_REV", "CY2023")</f>
        <v>#PEND</v>
      </c>
      <c r="C390" s="4" t="str">
        <f>_xll.SNL.Clients.Office.Excel.Functions.SPG(A390,"IQ_AVG_DILUT_SHARES_OUT","CY2023")</f>
        <v>#PEND</v>
      </c>
      <c r="D390" s="5" t="str">
        <f>_xll.SNL.Clients.Office.Excel.Functions.SPG(A390, "IQ_DILUT_EPS_NORM", "CY2023")</f>
        <v>#PEND</v>
      </c>
      <c r="E390" t="e">
        <f t="shared" si="36"/>
        <v>#VALUE!</v>
      </c>
      <c r="F390" t="e">
        <f t="shared" si="37"/>
        <v>#VALUE!</v>
      </c>
      <c r="G390" t="s">
        <v>901</v>
      </c>
      <c r="H390" s="4" t="str" cm="1">
        <f t="array" ref="H390">_xll.SNL.Clients.Office.Excel.Functions.SPG(G390, "SP_TOTAL_REV", "CY2022")</f>
        <v>#PEND</v>
      </c>
      <c r="I390" s="4" t="str">
        <f>_xll.SNL.Clients.Office.Excel.Functions.SPG(G390,"IQ_AVG_DILUT_SHARES_OUT","CY2022")</f>
        <v>#PEND</v>
      </c>
      <c r="J390" s="5" t="str">
        <f>_xll.SNL.Clients.Office.Excel.Functions.SPG(G390, "IQ_DILUT_EPS_NORM", "CY2022")</f>
        <v>#PEND</v>
      </c>
      <c r="K390" t="e">
        <f t="shared" si="38"/>
        <v>#VALUE!</v>
      </c>
      <c r="L390" t="e">
        <f t="shared" si="39"/>
        <v>#VALUE!</v>
      </c>
      <c r="M390" t="s">
        <v>913</v>
      </c>
      <c r="N390" s="4" t="str" cm="1">
        <f t="array" ref="N390">_xll.SNL.Clients.Office.Excel.Functions.SPG(M390, "SP_TOTAL_REV", "CY2022")</f>
        <v>#PEND</v>
      </c>
      <c r="O390" s="4" t="str">
        <f>_xll.SNL.Clients.Office.Excel.Functions.SPG(M390,"IQ_AVG_DILUT_SHARES_OUT","CY2022")</f>
        <v>#PEND</v>
      </c>
      <c r="P390" s="5" t="str">
        <f>_xll.SNL.Clients.Office.Excel.Functions.SPG(M390, "IQ_DILUT_EPS_NORM", "CY2022")</f>
        <v>#PEND</v>
      </c>
      <c r="Q390" t="e">
        <f t="shared" si="40"/>
        <v>#VALUE!</v>
      </c>
      <c r="R390" t="e">
        <f t="shared" si="41"/>
        <v>#VALUE!</v>
      </c>
    </row>
    <row r="391" spans="1:18">
      <c r="A391" t="s">
        <v>902</v>
      </c>
      <c r="B391" s="4" t="str" cm="1">
        <f t="array" ref="B391">_xll.SNL.Clients.Office.Excel.Functions.SPG(A391, "SP_TOTAL_REV", "CY2023")</f>
        <v>#PEND</v>
      </c>
      <c r="C391" s="4" t="str">
        <f>_xll.SNL.Clients.Office.Excel.Functions.SPG(A391,"IQ_AVG_DILUT_SHARES_OUT","CY2023")</f>
        <v>#PEND</v>
      </c>
      <c r="D391" s="5" t="str">
        <f>_xll.SNL.Clients.Office.Excel.Functions.SPG(A391, "IQ_DILUT_EPS_NORM", "CY2023")</f>
        <v>#PEND</v>
      </c>
      <c r="E391" t="e">
        <f t="shared" si="36"/>
        <v>#VALUE!</v>
      </c>
      <c r="F391" t="e">
        <f t="shared" si="37"/>
        <v>#VALUE!</v>
      </c>
      <c r="G391" t="s">
        <v>902</v>
      </c>
      <c r="H391" s="4" t="str" cm="1">
        <f t="array" ref="H391">_xll.SNL.Clients.Office.Excel.Functions.SPG(G391, "SP_TOTAL_REV", "CY2022")</f>
        <v>#PEND</v>
      </c>
      <c r="I391" s="4" t="str">
        <f>_xll.SNL.Clients.Office.Excel.Functions.SPG(G391,"IQ_AVG_DILUT_SHARES_OUT","CY2022")</f>
        <v>#PEND</v>
      </c>
      <c r="J391" s="5" t="str">
        <f>_xll.SNL.Clients.Office.Excel.Functions.SPG(G391, "IQ_DILUT_EPS_NORM", "CY2022")</f>
        <v>#PEND</v>
      </c>
      <c r="K391" t="e">
        <f t="shared" si="38"/>
        <v>#VALUE!</v>
      </c>
      <c r="L391" t="e">
        <f t="shared" si="39"/>
        <v>#VALUE!</v>
      </c>
      <c r="M391" t="s">
        <v>914</v>
      </c>
      <c r="N391" s="4" t="str" cm="1">
        <f t="array" ref="N391">_xll.SNL.Clients.Office.Excel.Functions.SPG(M391, "SP_TOTAL_REV", "CY2022")</f>
        <v>#PEND</v>
      </c>
      <c r="O391" s="4" t="str">
        <f>_xll.SNL.Clients.Office.Excel.Functions.SPG(M391,"IQ_AVG_DILUT_SHARES_OUT","CY2022")</f>
        <v>#PEND</v>
      </c>
      <c r="P391" s="5" t="str">
        <f>_xll.SNL.Clients.Office.Excel.Functions.SPG(M391, "IQ_DILUT_EPS_NORM", "CY2022")</f>
        <v>#PEND</v>
      </c>
      <c r="Q391" t="e">
        <f t="shared" si="40"/>
        <v>#VALUE!</v>
      </c>
      <c r="R391" t="e">
        <f t="shared" si="41"/>
        <v>#VALUE!</v>
      </c>
    </row>
    <row r="392" spans="1:18">
      <c r="A392" t="s">
        <v>903</v>
      </c>
      <c r="B392" s="4" t="str" cm="1">
        <f t="array" ref="B392">_xll.SNL.Clients.Office.Excel.Functions.SPG(A392, "SP_TOTAL_REV", "CY2023")</f>
        <v>#PEND</v>
      </c>
      <c r="C392" s="4" t="str">
        <f>_xll.SNL.Clients.Office.Excel.Functions.SPG(A392,"IQ_AVG_DILUT_SHARES_OUT","CY2023")</f>
        <v>#PEND</v>
      </c>
      <c r="D392" s="5" t="str">
        <f>_xll.SNL.Clients.Office.Excel.Functions.SPG(A392, "IQ_DILUT_EPS_NORM", "CY2023")</f>
        <v>#PEND</v>
      </c>
      <c r="E392" t="e">
        <f t="shared" si="36"/>
        <v>#VALUE!</v>
      </c>
      <c r="F392" t="e">
        <f t="shared" si="37"/>
        <v>#VALUE!</v>
      </c>
      <c r="G392" t="s">
        <v>903</v>
      </c>
      <c r="H392" s="4" t="str" cm="1">
        <f t="array" ref="H392">_xll.SNL.Clients.Office.Excel.Functions.SPG(G392, "SP_TOTAL_REV", "CY2022")</f>
        <v>#PEND</v>
      </c>
      <c r="I392" s="4" t="str">
        <f>_xll.SNL.Clients.Office.Excel.Functions.SPG(G392,"IQ_AVG_DILUT_SHARES_OUT","CY2022")</f>
        <v>#PEND</v>
      </c>
      <c r="J392" s="5" t="str">
        <f>_xll.SNL.Clients.Office.Excel.Functions.SPG(G392, "IQ_DILUT_EPS_NORM", "CY2022")</f>
        <v>#PEND</v>
      </c>
      <c r="K392" t="e">
        <f t="shared" si="38"/>
        <v>#VALUE!</v>
      </c>
      <c r="L392" t="e">
        <f t="shared" si="39"/>
        <v>#VALUE!</v>
      </c>
      <c r="M392" t="s">
        <v>915</v>
      </c>
      <c r="N392" s="4" t="str" cm="1">
        <f t="array" ref="N392">_xll.SNL.Clients.Office.Excel.Functions.SPG(M392, "SP_TOTAL_REV", "CY2022")</f>
        <v>#PEND</v>
      </c>
      <c r="O392" s="4" t="str">
        <f>_xll.SNL.Clients.Office.Excel.Functions.SPG(M392,"IQ_AVG_DILUT_SHARES_OUT","CY2022")</f>
        <v>#PEND</v>
      </c>
      <c r="P392" s="5" t="str">
        <f>_xll.SNL.Clients.Office.Excel.Functions.SPG(M392, "IQ_DILUT_EPS_NORM", "CY2022")</f>
        <v>#PEND</v>
      </c>
      <c r="Q392" t="e">
        <f t="shared" si="40"/>
        <v>#VALUE!</v>
      </c>
      <c r="R392" t="e">
        <f t="shared" si="41"/>
        <v>#VALUE!</v>
      </c>
    </row>
    <row r="393" spans="1:18">
      <c r="A393" t="s">
        <v>904</v>
      </c>
      <c r="B393" s="4" t="str" cm="1">
        <f t="array" ref="B393">_xll.SNL.Clients.Office.Excel.Functions.SPG(A393, "SP_TOTAL_REV", "CY2023")</f>
        <v>#PEND</v>
      </c>
      <c r="C393" s="4" t="str">
        <f>_xll.SNL.Clients.Office.Excel.Functions.SPG(A393,"IQ_AVG_DILUT_SHARES_OUT","CY2023")</f>
        <v>#PEND</v>
      </c>
      <c r="D393" s="5" t="str">
        <f>_xll.SNL.Clients.Office.Excel.Functions.SPG(A393, "IQ_DILUT_EPS_NORM", "CY2023")</f>
        <v>#PEND</v>
      </c>
      <c r="E393" t="e">
        <f t="shared" si="36"/>
        <v>#VALUE!</v>
      </c>
      <c r="F393" t="e">
        <f t="shared" si="37"/>
        <v>#VALUE!</v>
      </c>
      <c r="G393" t="s">
        <v>904</v>
      </c>
      <c r="H393" s="4" t="str" cm="1">
        <f t="array" ref="H393">_xll.SNL.Clients.Office.Excel.Functions.SPG(G393, "SP_TOTAL_REV", "CY2022")</f>
        <v>#PEND</v>
      </c>
      <c r="I393" s="4" t="str">
        <f>_xll.SNL.Clients.Office.Excel.Functions.SPG(G393,"IQ_AVG_DILUT_SHARES_OUT","CY2022")</f>
        <v>#PEND</v>
      </c>
      <c r="J393" s="5" t="str">
        <f>_xll.SNL.Clients.Office.Excel.Functions.SPG(G393, "IQ_DILUT_EPS_NORM", "CY2022")</f>
        <v>#PEND</v>
      </c>
      <c r="K393" t="e">
        <f t="shared" si="38"/>
        <v>#VALUE!</v>
      </c>
      <c r="L393" t="e">
        <f t="shared" si="39"/>
        <v>#VALUE!</v>
      </c>
      <c r="M393" t="s">
        <v>916</v>
      </c>
      <c r="N393" s="4" t="str" cm="1">
        <f t="array" ref="N393">_xll.SNL.Clients.Office.Excel.Functions.SPG(M393, "SP_TOTAL_REV", "CY2022")</f>
        <v>#PEND</v>
      </c>
      <c r="O393" s="4" t="str">
        <f>_xll.SNL.Clients.Office.Excel.Functions.SPG(M393,"IQ_AVG_DILUT_SHARES_OUT","CY2022")</f>
        <v>#PEND</v>
      </c>
      <c r="P393" s="5" t="str">
        <f>_xll.SNL.Clients.Office.Excel.Functions.SPG(M393, "IQ_DILUT_EPS_NORM", "CY2022")</f>
        <v>#PEND</v>
      </c>
      <c r="Q393" t="e">
        <f t="shared" si="40"/>
        <v>#VALUE!</v>
      </c>
      <c r="R393" t="e">
        <f t="shared" si="41"/>
        <v>#VALUE!</v>
      </c>
    </row>
    <row r="394" spans="1:18">
      <c r="A394" t="s">
        <v>905</v>
      </c>
      <c r="B394" s="4" t="str" cm="1">
        <f t="array" ref="B394">_xll.SNL.Clients.Office.Excel.Functions.SPG(A394, "SP_TOTAL_REV", "CY2023")</f>
        <v>#PEND</v>
      </c>
      <c r="C394" s="4" t="str">
        <f>_xll.SNL.Clients.Office.Excel.Functions.SPG(A394,"IQ_AVG_DILUT_SHARES_OUT","CY2023")</f>
        <v>#PEND</v>
      </c>
      <c r="D394" s="5" t="str">
        <f>_xll.SNL.Clients.Office.Excel.Functions.SPG(A394, "IQ_DILUT_EPS_NORM", "CY2023")</f>
        <v>#PEND</v>
      </c>
      <c r="E394" t="e">
        <f t="shared" si="36"/>
        <v>#VALUE!</v>
      </c>
      <c r="F394" t="e">
        <f t="shared" si="37"/>
        <v>#VALUE!</v>
      </c>
      <c r="G394" t="s">
        <v>905</v>
      </c>
      <c r="H394" s="4" t="str" cm="1">
        <f t="array" ref="H394">_xll.SNL.Clients.Office.Excel.Functions.SPG(G394, "SP_TOTAL_REV", "CY2022")</f>
        <v>#PEND</v>
      </c>
      <c r="I394" s="4" t="str">
        <f>_xll.SNL.Clients.Office.Excel.Functions.SPG(G394,"IQ_AVG_DILUT_SHARES_OUT","CY2022")</f>
        <v>#PEND</v>
      </c>
      <c r="J394" s="5" t="str">
        <f>_xll.SNL.Clients.Office.Excel.Functions.SPG(G394, "IQ_DILUT_EPS_NORM", "CY2022")</f>
        <v>#PEND</v>
      </c>
      <c r="K394" t="e">
        <f t="shared" si="38"/>
        <v>#VALUE!</v>
      </c>
      <c r="L394" t="e">
        <f t="shared" si="39"/>
        <v>#VALUE!</v>
      </c>
      <c r="M394" t="s">
        <v>917</v>
      </c>
      <c r="N394" s="4" t="str" cm="1">
        <f t="array" ref="N394">_xll.SNL.Clients.Office.Excel.Functions.SPG(M394, "SP_TOTAL_REV", "CY2022")</f>
        <v>#PEND</v>
      </c>
      <c r="O394" s="4" t="str">
        <f>_xll.SNL.Clients.Office.Excel.Functions.SPG(M394,"IQ_AVG_DILUT_SHARES_OUT","CY2022")</f>
        <v>#PEND</v>
      </c>
      <c r="P394" s="5" t="str">
        <f>_xll.SNL.Clients.Office.Excel.Functions.SPG(M394, "IQ_DILUT_EPS_NORM", "CY2022")</f>
        <v>#PEND</v>
      </c>
      <c r="Q394" t="e">
        <f t="shared" si="40"/>
        <v>#VALUE!</v>
      </c>
      <c r="R394" t="e">
        <f t="shared" si="41"/>
        <v>#VALUE!</v>
      </c>
    </row>
    <row r="395" spans="1:18">
      <c r="A395" t="s">
        <v>906</v>
      </c>
      <c r="B395" s="4" t="str" cm="1">
        <f t="array" ref="B395">_xll.SNL.Clients.Office.Excel.Functions.SPG(A395, "SP_TOTAL_REV", "CY2023")</f>
        <v>#PEND</v>
      </c>
      <c r="C395" s="4" t="str">
        <f>_xll.SNL.Clients.Office.Excel.Functions.SPG(A395,"IQ_AVG_DILUT_SHARES_OUT","CY2023")</f>
        <v>#PEND</v>
      </c>
      <c r="D395" s="5" t="str">
        <f>_xll.SNL.Clients.Office.Excel.Functions.SPG(A395, "IQ_DILUT_EPS_NORM", "CY2023")</f>
        <v>#PEND</v>
      </c>
      <c r="E395" t="e">
        <f t="shared" si="36"/>
        <v>#VALUE!</v>
      </c>
      <c r="F395" t="e">
        <f t="shared" si="37"/>
        <v>#VALUE!</v>
      </c>
      <c r="G395" t="s">
        <v>906</v>
      </c>
      <c r="H395" s="4" t="str" cm="1">
        <f t="array" ref="H395">_xll.SNL.Clients.Office.Excel.Functions.SPG(G395, "SP_TOTAL_REV", "CY2022")</f>
        <v>#PEND</v>
      </c>
      <c r="I395" s="4" t="str">
        <f>_xll.SNL.Clients.Office.Excel.Functions.SPG(G395,"IQ_AVG_DILUT_SHARES_OUT","CY2022")</f>
        <v>#PEND</v>
      </c>
      <c r="J395" s="5" t="str">
        <f>_xll.SNL.Clients.Office.Excel.Functions.SPG(G395, "IQ_DILUT_EPS_NORM", "CY2022")</f>
        <v>#PEND</v>
      </c>
      <c r="K395" t="e">
        <f t="shared" si="38"/>
        <v>#VALUE!</v>
      </c>
      <c r="L395" t="e">
        <f t="shared" si="39"/>
        <v>#VALUE!</v>
      </c>
      <c r="M395" t="s">
        <v>918</v>
      </c>
      <c r="N395" s="4" t="str" cm="1">
        <f t="array" ref="N395">_xll.SNL.Clients.Office.Excel.Functions.SPG(M395, "SP_TOTAL_REV", "CY2022")</f>
        <v>#PEND</v>
      </c>
      <c r="O395" s="4" t="str">
        <f>_xll.SNL.Clients.Office.Excel.Functions.SPG(M395,"IQ_AVG_DILUT_SHARES_OUT","CY2022")</f>
        <v>#PEND</v>
      </c>
      <c r="P395" s="5" t="str">
        <f>_xll.SNL.Clients.Office.Excel.Functions.SPG(M395, "IQ_DILUT_EPS_NORM", "CY2022")</f>
        <v>#PEND</v>
      </c>
      <c r="Q395" t="e">
        <f t="shared" si="40"/>
        <v>#VALUE!</v>
      </c>
      <c r="R395" t="e">
        <f t="shared" si="41"/>
        <v>#VALUE!</v>
      </c>
    </row>
    <row r="396" spans="1:18">
      <c r="A396" t="s">
        <v>907</v>
      </c>
      <c r="B396" s="4" t="str" cm="1">
        <f t="array" ref="B396">_xll.SNL.Clients.Office.Excel.Functions.SPG(A396, "SP_TOTAL_REV", "CY2023")</f>
        <v>#PEND</v>
      </c>
      <c r="C396" s="4" t="str">
        <f>_xll.SNL.Clients.Office.Excel.Functions.SPG(A396,"IQ_AVG_DILUT_SHARES_OUT","CY2023")</f>
        <v>#PEND</v>
      </c>
      <c r="D396" s="5" t="str">
        <f>_xll.SNL.Clients.Office.Excel.Functions.SPG(A396, "IQ_DILUT_EPS_NORM", "CY2023")</f>
        <v>#PEND</v>
      </c>
      <c r="E396" t="e">
        <f t="shared" si="36"/>
        <v>#VALUE!</v>
      </c>
      <c r="F396" t="e">
        <f t="shared" si="37"/>
        <v>#VALUE!</v>
      </c>
      <c r="G396" t="s">
        <v>907</v>
      </c>
      <c r="H396" s="4" t="str" cm="1">
        <f t="array" ref="H396">_xll.SNL.Clients.Office.Excel.Functions.SPG(G396, "SP_TOTAL_REV", "CY2022")</f>
        <v>#PEND</v>
      </c>
      <c r="I396" s="4" t="str">
        <f>_xll.SNL.Clients.Office.Excel.Functions.SPG(G396,"IQ_AVG_DILUT_SHARES_OUT","CY2022")</f>
        <v>#PEND</v>
      </c>
      <c r="J396" s="5" t="str">
        <f>_xll.SNL.Clients.Office.Excel.Functions.SPG(G396, "IQ_DILUT_EPS_NORM", "CY2022")</f>
        <v>#PEND</v>
      </c>
      <c r="K396" t="e">
        <f t="shared" si="38"/>
        <v>#VALUE!</v>
      </c>
      <c r="L396" t="e">
        <f t="shared" si="39"/>
        <v>#VALUE!</v>
      </c>
      <c r="M396" t="s">
        <v>919</v>
      </c>
      <c r="N396" s="4" t="str" cm="1">
        <f t="array" ref="N396">_xll.SNL.Clients.Office.Excel.Functions.SPG(M396, "SP_TOTAL_REV", "CY2022")</f>
        <v>#PEND</v>
      </c>
      <c r="O396" s="4" t="str">
        <f>_xll.SNL.Clients.Office.Excel.Functions.SPG(M396,"IQ_AVG_DILUT_SHARES_OUT","CY2022")</f>
        <v>#PEND</v>
      </c>
      <c r="P396" s="5" t="str">
        <f>_xll.SNL.Clients.Office.Excel.Functions.SPG(M396, "IQ_DILUT_EPS_NORM", "CY2022")</f>
        <v>#PEND</v>
      </c>
      <c r="Q396" t="e">
        <f t="shared" si="40"/>
        <v>#VALUE!</v>
      </c>
      <c r="R396" t="e">
        <f t="shared" si="41"/>
        <v>#VALUE!</v>
      </c>
    </row>
    <row r="397" spans="1:18">
      <c r="A397" t="s">
        <v>908</v>
      </c>
      <c r="B397" s="4" t="str" cm="1">
        <f t="array" ref="B397">_xll.SNL.Clients.Office.Excel.Functions.SPG(A397, "SP_TOTAL_REV", "CY2023")</f>
        <v>#PEND</v>
      </c>
      <c r="C397" s="4" t="str">
        <f>_xll.SNL.Clients.Office.Excel.Functions.SPG(A397,"IQ_AVG_DILUT_SHARES_OUT","CY2023")</f>
        <v>#PEND</v>
      </c>
      <c r="D397" s="5" t="str">
        <f>_xll.SNL.Clients.Office.Excel.Functions.SPG(A397, "IQ_DILUT_EPS_NORM", "CY2023")</f>
        <v>#PEND</v>
      </c>
      <c r="E397" t="e">
        <f t="shared" si="36"/>
        <v>#VALUE!</v>
      </c>
      <c r="F397" t="e">
        <f t="shared" si="37"/>
        <v>#VALUE!</v>
      </c>
      <c r="G397" t="s">
        <v>908</v>
      </c>
      <c r="H397" s="4" t="str" cm="1">
        <f t="array" ref="H397">_xll.SNL.Clients.Office.Excel.Functions.SPG(G397, "SP_TOTAL_REV", "CY2022")</f>
        <v>#PEND</v>
      </c>
      <c r="I397" s="4" t="str">
        <f>_xll.SNL.Clients.Office.Excel.Functions.SPG(G397,"IQ_AVG_DILUT_SHARES_OUT","CY2022")</f>
        <v>#PEND</v>
      </c>
      <c r="J397" s="5" t="str">
        <f>_xll.SNL.Clients.Office.Excel.Functions.SPG(G397, "IQ_DILUT_EPS_NORM", "CY2022")</f>
        <v>#PEND</v>
      </c>
      <c r="K397" t="e">
        <f t="shared" si="38"/>
        <v>#VALUE!</v>
      </c>
      <c r="L397" t="e">
        <f t="shared" si="39"/>
        <v>#VALUE!</v>
      </c>
      <c r="M397" t="s">
        <v>920</v>
      </c>
      <c r="N397" s="4" t="str" cm="1">
        <f t="array" ref="N397">_xll.SNL.Clients.Office.Excel.Functions.SPG(M397, "SP_TOTAL_REV", "CY2022")</f>
        <v>#PEND</v>
      </c>
      <c r="O397" s="4" t="str">
        <f>_xll.SNL.Clients.Office.Excel.Functions.SPG(M397,"IQ_AVG_DILUT_SHARES_OUT","CY2022")</f>
        <v>#PEND</v>
      </c>
      <c r="P397" s="5" t="str">
        <f>_xll.SNL.Clients.Office.Excel.Functions.SPG(M397, "IQ_DILUT_EPS_NORM", "CY2022")</f>
        <v>#PEND</v>
      </c>
      <c r="Q397" t="e">
        <f t="shared" si="40"/>
        <v>#VALUE!</v>
      </c>
      <c r="R397" t="e">
        <f t="shared" si="41"/>
        <v>#VALUE!</v>
      </c>
    </row>
    <row r="398" spans="1:18">
      <c r="A398" t="s">
        <v>909</v>
      </c>
      <c r="B398" s="4" t="str" cm="1">
        <f t="array" ref="B398">_xll.SNL.Clients.Office.Excel.Functions.SPG(A398, "SP_TOTAL_REV", "CY2023")</f>
        <v>#PEND</v>
      </c>
      <c r="C398" s="4" t="str">
        <f>_xll.SNL.Clients.Office.Excel.Functions.SPG(A398,"IQ_AVG_DILUT_SHARES_OUT","CY2023")</f>
        <v>#PEND</v>
      </c>
      <c r="D398" s="5" t="str">
        <f>_xll.SNL.Clients.Office.Excel.Functions.SPG(A398, "IQ_DILUT_EPS_NORM", "CY2023")</f>
        <v>#PEND</v>
      </c>
      <c r="E398" t="e">
        <f t="shared" si="36"/>
        <v>#VALUE!</v>
      </c>
      <c r="F398" t="e">
        <f t="shared" si="37"/>
        <v>#VALUE!</v>
      </c>
      <c r="G398" t="s">
        <v>909</v>
      </c>
      <c r="H398" s="4" t="str" cm="1">
        <f t="array" ref="H398">_xll.SNL.Clients.Office.Excel.Functions.SPG(G398, "SP_TOTAL_REV", "CY2022")</f>
        <v>#PEND</v>
      </c>
      <c r="I398" s="4" t="str">
        <f>_xll.SNL.Clients.Office.Excel.Functions.SPG(G398,"IQ_AVG_DILUT_SHARES_OUT","CY2022")</f>
        <v>#PEND</v>
      </c>
      <c r="J398" s="5" t="str">
        <f>_xll.SNL.Clients.Office.Excel.Functions.SPG(G398, "IQ_DILUT_EPS_NORM", "CY2022")</f>
        <v>#PEND</v>
      </c>
      <c r="K398" t="e">
        <f t="shared" si="38"/>
        <v>#VALUE!</v>
      </c>
      <c r="L398" t="e">
        <f t="shared" si="39"/>
        <v>#VALUE!</v>
      </c>
      <c r="M398" t="s">
        <v>921</v>
      </c>
      <c r="N398" s="4" t="str" cm="1">
        <f t="array" ref="N398">_xll.SNL.Clients.Office.Excel.Functions.SPG(M398, "SP_TOTAL_REV", "CY2022")</f>
        <v>#PEND</v>
      </c>
      <c r="O398" s="4" t="str">
        <f>_xll.SNL.Clients.Office.Excel.Functions.SPG(M398,"IQ_AVG_DILUT_SHARES_OUT","CY2022")</f>
        <v>#PEND</v>
      </c>
      <c r="P398" s="5" t="str">
        <f>_xll.SNL.Clients.Office.Excel.Functions.SPG(M398, "IQ_DILUT_EPS_NORM", "CY2022")</f>
        <v>#PEND</v>
      </c>
      <c r="Q398" t="e">
        <f t="shared" si="40"/>
        <v>#VALUE!</v>
      </c>
      <c r="R398" t="e">
        <f t="shared" si="41"/>
        <v>#VALUE!</v>
      </c>
    </row>
    <row r="399" spans="1:18">
      <c r="A399" t="s">
        <v>910</v>
      </c>
      <c r="B399" s="4" t="str" cm="1">
        <f t="array" ref="B399">_xll.SNL.Clients.Office.Excel.Functions.SPG(A399, "SP_TOTAL_REV", "CY2023")</f>
        <v>#PEND</v>
      </c>
      <c r="C399" s="4" t="str">
        <f>_xll.SNL.Clients.Office.Excel.Functions.SPG(A399,"IQ_AVG_DILUT_SHARES_OUT","CY2023")</f>
        <v>#PEND</v>
      </c>
      <c r="D399" s="5" t="str">
        <f>_xll.SNL.Clients.Office.Excel.Functions.SPG(A399, "IQ_DILUT_EPS_NORM", "CY2023")</f>
        <v>#PEND</v>
      </c>
      <c r="E399" t="e">
        <f t="shared" si="36"/>
        <v>#VALUE!</v>
      </c>
      <c r="F399" t="e">
        <f t="shared" si="37"/>
        <v>#VALUE!</v>
      </c>
      <c r="G399" t="s">
        <v>910</v>
      </c>
      <c r="H399" s="4" t="str" cm="1">
        <f t="array" ref="H399">_xll.SNL.Clients.Office.Excel.Functions.SPG(G399, "SP_TOTAL_REV", "CY2022")</f>
        <v>#PEND</v>
      </c>
      <c r="I399" s="4" t="str">
        <f>_xll.SNL.Clients.Office.Excel.Functions.SPG(G399,"IQ_AVG_DILUT_SHARES_OUT","CY2022")</f>
        <v>#PEND</v>
      </c>
      <c r="J399" s="5" t="str">
        <f>_xll.SNL.Clients.Office.Excel.Functions.SPG(G399, "IQ_DILUT_EPS_NORM", "CY2022")</f>
        <v>#PEND</v>
      </c>
      <c r="K399" t="e">
        <f t="shared" si="38"/>
        <v>#VALUE!</v>
      </c>
      <c r="L399" t="e">
        <f t="shared" si="39"/>
        <v>#VALUE!</v>
      </c>
      <c r="M399" t="s">
        <v>922</v>
      </c>
      <c r="N399" s="4" t="str" cm="1">
        <f t="array" ref="N399">_xll.SNL.Clients.Office.Excel.Functions.SPG(M399, "SP_TOTAL_REV", "CY2022")</f>
        <v>#PEND</v>
      </c>
      <c r="O399" s="4" t="str">
        <f>_xll.SNL.Clients.Office.Excel.Functions.SPG(M399,"IQ_AVG_DILUT_SHARES_OUT","CY2022")</f>
        <v>#PEND</v>
      </c>
      <c r="P399" s="5" t="str">
        <f>_xll.SNL.Clients.Office.Excel.Functions.SPG(M399, "IQ_DILUT_EPS_NORM", "CY2022")</f>
        <v>#PEND</v>
      </c>
      <c r="Q399" t="e">
        <f t="shared" si="40"/>
        <v>#VALUE!</v>
      </c>
      <c r="R399" t="e">
        <f t="shared" si="41"/>
        <v>#VALUE!</v>
      </c>
    </row>
    <row r="400" spans="1:18">
      <c r="A400" t="s">
        <v>911</v>
      </c>
      <c r="B400" s="4" t="str" cm="1">
        <f t="array" ref="B400">_xll.SNL.Clients.Office.Excel.Functions.SPG(A400, "SP_TOTAL_REV", "CY2023")</f>
        <v>#PEND</v>
      </c>
      <c r="C400" s="4" t="str">
        <f>_xll.SNL.Clients.Office.Excel.Functions.SPG(A400,"IQ_AVG_DILUT_SHARES_OUT","CY2023")</f>
        <v>#PEND</v>
      </c>
      <c r="D400" s="5" t="str">
        <f>_xll.SNL.Clients.Office.Excel.Functions.SPG(A400, "IQ_DILUT_EPS_NORM", "CY2023")</f>
        <v>#PEND</v>
      </c>
      <c r="E400" t="e">
        <f t="shared" si="36"/>
        <v>#VALUE!</v>
      </c>
      <c r="F400" t="e">
        <f t="shared" si="37"/>
        <v>#VALUE!</v>
      </c>
      <c r="G400" t="s">
        <v>911</v>
      </c>
      <c r="H400" s="4" t="str" cm="1">
        <f t="array" ref="H400">_xll.SNL.Clients.Office.Excel.Functions.SPG(G400, "SP_TOTAL_REV", "CY2022")</f>
        <v>#PEND</v>
      </c>
      <c r="I400" s="4" t="str">
        <f>_xll.SNL.Clients.Office.Excel.Functions.SPG(G400,"IQ_AVG_DILUT_SHARES_OUT","CY2022")</f>
        <v>#PEND</v>
      </c>
      <c r="J400" s="5" t="str">
        <f>_xll.SNL.Clients.Office.Excel.Functions.SPG(G400, "IQ_DILUT_EPS_NORM", "CY2022")</f>
        <v>#PEND</v>
      </c>
      <c r="K400" t="e">
        <f t="shared" si="38"/>
        <v>#VALUE!</v>
      </c>
      <c r="L400" t="e">
        <f t="shared" si="39"/>
        <v>#VALUE!</v>
      </c>
      <c r="M400" t="s">
        <v>923</v>
      </c>
      <c r="N400" s="4" t="str" cm="1">
        <f t="array" ref="N400">_xll.SNL.Clients.Office.Excel.Functions.SPG(M400, "SP_TOTAL_REV", "CY2022")</f>
        <v>#PEND</v>
      </c>
      <c r="O400" s="4" t="str">
        <f>_xll.SNL.Clients.Office.Excel.Functions.SPG(M400,"IQ_AVG_DILUT_SHARES_OUT","CY2022")</f>
        <v>#PEND</v>
      </c>
      <c r="P400" s="5" t="str">
        <f>_xll.SNL.Clients.Office.Excel.Functions.SPG(M400, "IQ_DILUT_EPS_NORM", "CY2022")</f>
        <v>#PEND</v>
      </c>
      <c r="Q400" t="e">
        <f t="shared" si="40"/>
        <v>#VALUE!</v>
      </c>
      <c r="R400" t="e">
        <f t="shared" si="41"/>
        <v>#VALUE!</v>
      </c>
    </row>
    <row r="401" spans="1:18">
      <c r="A401" t="s">
        <v>912</v>
      </c>
      <c r="B401" s="4" t="str" cm="1">
        <f t="array" ref="B401">_xll.SNL.Clients.Office.Excel.Functions.SPG(A401, "SP_TOTAL_REV", "CY2023")</f>
        <v>#PEND</v>
      </c>
      <c r="C401" s="4" t="str">
        <f>_xll.SNL.Clients.Office.Excel.Functions.SPG(A401,"IQ_AVG_DILUT_SHARES_OUT","CY2023")</f>
        <v>#PEND</v>
      </c>
      <c r="D401" s="5" t="str">
        <f>_xll.SNL.Clients.Office.Excel.Functions.SPG(A401, "IQ_DILUT_EPS_NORM", "CY2023")</f>
        <v>#PEND</v>
      </c>
      <c r="E401" t="e">
        <f t="shared" si="36"/>
        <v>#VALUE!</v>
      </c>
      <c r="F401" t="e">
        <f t="shared" si="37"/>
        <v>#VALUE!</v>
      </c>
      <c r="G401" t="s">
        <v>912</v>
      </c>
      <c r="H401" s="4" t="str" cm="1">
        <f t="array" ref="H401">_xll.SNL.Clients.Office.Excel.Functions.SPG(G401, "SP_TOTAL_REV", "CY2022")</f>
        <v>#PEND</v>
      </c>
      <c r="I401" s="4" t="str">
        <f>_xll.SNL.Clients.Office.Excel.Functions.SPG(G401,"IQ_AVG_DILUT_SHARES_OUT","CY2022")</f>
        <v>#PEND</v>
      </c>
      <c r="J401" s="5" t="str">
        <f>_xll.SNL.Clients.Office.Excel.Functions.SPG(G401, "IQ_DILUT_EPS_NORM", "CY2022")</f>
        <v>#PEND</v>
      </c>
      <c r="K401" t="e">
        <f t="shared" si="38"/>
        <v>#VALUE!</v>
      </c>
      <c r="L401" t="e">
        <f t="shared" si="39"/>
        <v>#VALUE!</v>
      </c>
      <c r="M401" t="s">
        <v>924</v>
      </c>
      <c r="N401" s="4" t="str" cm="1">
        <f t="array" ref="N401">_xll.SNL.Clients.Office.Excel.Functions.SPG(M401, "SP_TOTAL_REV", "CY2022")</f>
        <v>#PEND</v>
      </c>
      <c r="O401" s="4" t="str">
        <f>_xll.SNL.Clients.Office.Excel.Functions.SPG(M401,"IQ_AVG_DILUT_SHARES_OUT","CY2022")</f>
        <v>#PEND</v>
      </c>
      <c r="P401" s="5" t="str">
        <f>_xll.SNL.Clients.Office.Excel.Functions.SPG(M401, "IQ_DILUT_EPS_NORM", "CY2022")</f>
        <v>#PEND</v>
      </c>
      <c r="Q401" t="e">
        <f t="shared" si="40"/>
        <v>#VALUE!</v>
      </c>
      <c r="R401" t="e">
        <f t="shared" si="41"/>
        <v>#VALUE!</v>
      </c>
    </row>
    <row r="402" spans="1:18">
      <c r="A402" t="s">
        <v>913</v>
      </c>
      <c r="B402" s="4" t="str" cm="1">
        <f t="array" ref="B402">_xll.SNL.Clients.Office.Excel.Functions.SPG(A402, "SP_TOTAL_REV", "CY2023")</f>
        <v>#PEND</v>
      </c>
      <c r="C402" s="4" t="str">
        <f>_xll.SNL.Clients.Office.Excel.Functions.SPG(A402,"IQ_AVG_DILUT_SHARES_OUT","CY2023")</f>
        <v>#PEND</v>
      </c>
      <c r="D402" s="5" t="str">
        <f>_xll.SNL.Clients.Office.Excel.Functions.SPG(A402, "IQ_DILUT_EPS_NORM", "CY2023")</f>
        <v>#PEND</v>
      </c>
      <c r="E402" t="e">
        <f t="shared" si="36"/>
        <v>#VALUE!</v>
      </c>
      <c r="F402" t="e">
        <f t="shared" si="37"/>
        <v>#VALUE!</v>
      </c>
      <c r="G402" t="s">
        <v>913</v>
      </c>
      <c r="H402" s="4" t="str" cm="1">
        <f t="array" ref="H402">_xll.SNL.Clients.Office.Excel.Functions.SPG(G402, "SP_TOTAL_REV", "CY2022")</f>
        <v>#PEND</v>
      </c>
      <c r="I402" s="4" t="str">
        <f>_xll.SNL.Clients.Office.Excel.Functions.SPG(G402,"IQ_AVG_DILUT_SHARES_OUT","CY2022")</f>
        <v>#PEND</v>
      </c>
      <c r="J402" s="5" t="str">
        <f>_xll.SNL.Clients.Office.Excel.Functions.SPG(G402, "IQ_DILUT_EPS_NORM", "CY2022")</f>
        <v>#PEND</v>
      </c>
      <c r="K402" t="e">
        <f t="shared" si="38"/>
        <v>#VALUE!</v>
      </c>
      <c r="L402" t="e">
        <f t="shared" si="39"/>
        <v>#VALUE!</v>
      </c>
      <c r="M402" t="s">
        <v>925</v>
      </c>
      <c r="N402" s="4" t="str" cm="1">
        <f t="array" ref="N402">_xll.SNL.Clients.Office.Excel.Functions.SPG(M402, "SP_TOTAL_REV", "CY2022")</f>
        <v>#PEND</v>
      </c>
      <c r="O402" s="4" t="str">
        <f>_xll.SNL.Clients.Office.Excel.Functions.SPG(M402,"IQ_AVG_DILUT_SHARES_OUT","CY2022")</f>
        <v>#PEND</v>
      </c>
      <c r="P402" s="5" t="str">
        <f>_xll.SNL.Clients.Office.Excel.Functions.SPG(M402, "IQ_DILUT_EPS_NORM", "CY2022")</f>
        <v>#PEND</v>
      </c>
      <c r="Q402" t="e">
        <f t="shared" si="40"/>
        <v>#VALUE!</v>
      </c>
      <c r="R402" t="e">
        <f t="shared" si="41"/>
        <v>#VALUE!</v>
      </c>
    </row>
    <row r="403" spans="1:18">
      <c r="A403" t="s">
        <v>914</v>
      </c>
      <c r="B403" s="4" t="str" cm="1">
        <f t="array" ref="B403">_xll.SNL.Clients.Office.Excel.Functions.SPG(A403, "SP_TOTAL_REV", "CY2023")</f>
        <v>#PEND</v>
      </c>
      <c r="C403" s="4" t="str">
        <f>_xll.SNL.Clients.Office.Excel.Functions.SPG(A403,"IQ_AVG_DILUT_SHARES_OUT","CY2023")</f>
        <v>#PEND</v>
      </c>
      <c r="D403" s="5" t="str">
        <f>_xll.SNL.Clients.Office.Excel.Functions.SPG(A403, "IQ_DILUT_EPS_NORM", "CY2023")</f>
        <v>#PEND</v>
      </c>
      <c r="E403" t="e">
        <f t="shared" si="36"/>
        <v>#VALUE!</v>
      </c>
      <c r="F403" t="e">
        <f t="shared" si="37"/>
        <v>#VALUE!</v>
      </c>
      <c r="G403" t="s">
        <v>914</v>
      </c>
      <c r="H403" s="4" t="str" cm="1">
        <f t="array" ref="H403">_xll.SNL.Clients.Office.Excel.Functions.SPG(G403, "SP_TOTAL_REV", "CY2022")</f>
        <v>#PEND</v>
      </c>
      <c r="I403" s="4" t="str">
        <f>_xll.SNL.Clients.Office.Excel.Functions.SPG(G403,"IQ_AVG_DILUT_SHARES_OUT","CY2022")</f>
        <v>#PEND</v>
      </c>
      <c r="J403" s="5" t="str">
        <f>_xll.SNL.Clients.Office.Excel.Functions.SPG(G403, "IQ_DILUT_EPS_NORM", "CY2022")</f>
        <v>#PEND</v>
      </c>
      <c r="K403" t="e">
        <f t="shared" si="38"/>
        <v>#VALUE!</v>
      </c>
      <c r="L403" t="e">
        <f t="shared" si="39"/>
        <v>#VALUE!</v>
      </c>
      <c r="M403" t="s">
        <v>926</v>
      </c>
      <c r="N403" s="4" t="str" cm="1">
        <f t="array" ref="N403">_xll.SNL.Clients.Office.Excel.Functions.SPG(M403, "SP_TOTAL_REV", "CY2022")</f>
        <v>#PEND</v>
      </c>
      <c r="O403" s="4" t="str">
        <f>_xll.SNL.Clients.Office.Excel.Functions.SPG(M403,"IQ_AVG_DILUT_SHARES_OUT","CY2022")</f>
        <v>#PEND</v>
      </c>
      <c r="P403" s="5" t="str">
        <f>_xll.SNL.Clients.Office.Excel.Functions.SPG(M403, "IQ_DILUT_EPS_NORM", "CY2022")</f>
        <v>#PEND</v>
      </c>
      <c r="Q403" t="e">
        <f t="shared" si="40"/>
        <v>#VALUE!</v>
      </c>
      <c r="R403" t="e">
        <f t="shared" si="41"/>
        <v>#VALUE!</v>
      </c>
    </row>
    <row r="404" spans="1:18">
      <c r="A404" t="s">
        <v>915</v>
      </c>
      <c r="B404" s="4" t="str" cm="1">
        <f t="array" ref="B404">_xll.SNL.Clients.Office.Excel.Functions.SPG(A404, "SP_TOTAL_REV", "CY2023")</f>
        <v>#PEND</v>
      </c>
      <c r="C404" s="4" t="str">
        <f>_xll.SNL.Clients.Office.Excel.Functions.SPG(A404,"IQ_AVG_DILUT_SHARES_OUT","CY2023")</f>
        <v>#PEND</v>
      </c>
      <c r="D404" s="5" t="str">
        <f>_xll.SNL.Clients.Office.Excel.Functions.SPG(A404, "IQ_DILUT_EPS_NORM", "CY2023")</f>
        <v>#PEND</v>
      </c>
      <c r="E404" t="e">
        <f t="shared" si="36"/>
        <v>#VALUE!</v>
      </c>
      <c r="F404" t="e">
        <f t="shared" si="37"/>
        <v>#VALUE!</v>
      </c>
      <c r="G404" t="s">
        <v>915</v>
      </c>
      <c r="H404" s="4" t="str" cm="1">
        <f t="array" ref="H404">_xll.SNL.Clients.Office.Excel.Functions.SPG(G404, "SP_TOTAL_REV", "CY2022")</f>
        <v>#PEND</v>
      </c>
      <c r="I404" s="4" t="str">
        <f>_xll.SNL.Clients.Office.Excel.Functions.SPG(G404,"IQ_AVG_DILUT_SHARES_OUT","CY2022")</f>
        <v>#PEND</v>
      </c>
      <c r="J404" s="5" t="str">
        <f>_xll.SNL.Clients.Office.Excel.Functions.SPG(G404, "IQ_DILUT_EPS_NORM", "CY2022")</f>
        <v>#PEND</v>
      </c>
      <c r="K404" t="e">
        <f t="shared" si="38"/>
        <v>#VALUE!</v>
      </c>
      <c r="L404" t="e">
        <f t="shared" si="39"/>
        <v>#VALUE!</v>
      </c>
      <c r="M404" t="s">
        <v>927</v>
      </c>
      <c r="N404" s="4" t="str" cm="1">
        <f t="array" ref="N404">_xll.SNL.Clients.Office.Excel.Functions.SPG(M404, "SP_TOTAL_REV", "CY2022")</f>
        <v>#PEND</v>
      </c>
      <c r="O404" s="4" t="str">
        <f>_xll.SNL.Clients.Office.Excel.Functions.SPG(M404,"IQ_AVG_DILUT_SHARES_OUT","CY2022")</f>
        <v>#PEND</v>
      </c>
      <c r="P404" s="5" t="str">
        <f>_xll.SNL.Clients.Office.Excel.Functions.SPG(M404, "IQ_DILUT_EPS_NORM", "CY2022")</f>
        <v>#PEND</v>
      </c>
      <c r="Q404" t="e">
        <f t="shared" si="40"/>
        <v>#VALUE!</v>
      </c>
      <c r="R404" t="e">
        <f t="shared" si="41"/>
        <v>#VALUE!</v>
      </c>
    </row>
    <row r="405" spans="1:18">
      <c r="A405" t="s">
        <v>916</v>
      </c>
      <c r="B405" s="4" t="str" cm="1">
        <f t="array" ref="B405">_xll.SNL.Clients.Office.Excel.Functions.SPG(A405, "SP_TOTAL_REV", "CY2023")</f>
        <v>#PEND</v>
      </c>
      <c r="C405" s="4" t="str">
        <f>_xll.SNL.Clients.Office.Excel.Functions.SPG(A405,"IQ_AVG_DILUT_SHARES_OUT","CY2023")</f>
        <v>#PEND</v>
      </c>
      <c r="D405" s="5" t="str">
        <f>_xll.SNL.Clients.Office.Excel.Functions.SPG(A405, "IQ_DILUT_EPS_NORM", "CY2023")</f>
        <v>#PEND</v>
      </c>
      <c r="E405" t="e">
        <f t="shared" si="36"/>
        <v>#VALUE!</v>
      </c>
      <c r="F405" t="e">
        <f t="shared" si="37"/>
        <v>#VALUE!</v>
      </c>
      <c r="G405" t="s">
        <v>916</v>
      </c>
      <c r="H405" s="4" t="str" cm="1">
        <f t="array" ref="H405">_xll.SNL.Clients.Office.Excel.Functions.SPG(G405, "SP_TOTAL_REV", "CY2022")</f>
        <v>#PEND</v>
      </c>
      <c r="I405" s="4" t="str">
        <f>_xll.SNL.Clients.Office.Excel.Functions.SPG(G405,"IQ_AVG_DILUT_SHARES_OUT","CY2022")</f>
        <v>#PEND</v>
      </c>
      <c r="J405" s="5" t="str">
        <f>_xll.SNL.Clients.Office.Excel.Functions.SPG(G405, "IQ_DILUT_EPS_NORM", "CY2022")</f>
        <v>#PEND</v>
      </c>
      <c r="K405" t="e">
        <f t="shared" si="38"/>
        <v>#VALUE!</v>
      </c>
      <c r="L405" t="e">
        <f t="shared" si="39"/>
        <v>#VALUE!</v>
      </c>
      <c r="M405" t="s">
        <v>928</v>
      </c>
      <c r="N405" s="4" t="str" cm="1">
        <f t="array" ref="N405">_xll.SNL.Clients.Office.Excel.Functions.SPG(M405, "SP_TOTAL_REV", "CY2022")</f>
        <v>#PEND</v>
      </c>
      <c r="O405" s="4" t="str">
        <f>_xll.SNL.Clients.Office.Excel.Functions.SPG(M405,"IQ_AVG_DILUT_SHARES_OUT","CY2022")</f>
        <v>#PEND</v>
      </c>
      <c r="P405" s="5" t="str">
        <f>_xll.SNL.Clients.Office.Excel.Functions.SPG(M405, "IQ_DILUT_EPS_NORM", "CY2022")</f>
        <v>#PEND</v>
      </c>
      <c r="Q405" t="e">
        <f t="shared" si="40"/>
        <v>#VALUE!</v>
      </c>
      <c r="R405" t="e">
        <f t="shared" si="41"/>
        <v>#VALUE!</v>
      </c>
    </row>
    <row r="406" spans="1:18">
      <c r="A406" t="s">
        <v>917</v>
      </c>
      <c r="B406" s="4" t="str" cm="1">
        <f t="array" ref="B406">_xll.SNL.Clients.Office.Excel.Functions.SPG(A406, "SP_TOTAL_REV", "CY2023")</f>
        <v>#PEND</v>
      </c>
      <c r="C406" s="4" t="str">
        <f>_xll.SNL.Clients.Office.Excel.Functions.SPG(A406,"IQ_AVG_DILUT_SHARES_OUT","CY2023")</f>
        <v>#PEND</v>
      </c>
      <c r="D406" s="5" t="str">
        <f>_xll.SNL.Clients.Office.Excel.Functions.SPG(A406, "IQ_DILUT_EPS_NORM", "CY2023")</f>
        <v>#PEND</v>
      </c>
      <c r="E406" t="e">
        <f t="shared" si="36"/>
        <v>#VALUE!</v>
      </c>
      <c r="F406" t="e">
        <f t="shared" si="37"/>
        <v>#VALUE!</v>
      </c>
      <c r="G406" t="s">
        <v>917</v>
      </c>
      <c r="H406" s="4" t="str" cm="1">
        <f t="array" ref="H406">_xll.SNL.Clients.Office.Excel.Functions.SPG(G406, "SP_TOTAL_REV", "CY2022")</f>
        <v>#PEND</v>
      </c>
      <c r="I406" s="4" t="str">
        <f>_xll.SNL.Clients.Office.Excel.Functions.SPG(G406,"IQ_AVG_DILUT_SHARES_OUT","CY2022")</f>
        <v>#PEND</v>
      </c>
      <c r="J406" s="5" t="str">
        <f>_xll.SNL.Clients.Office.Excel.Functions.SPG(G406, "IQ_DILUT_EPS_NORM", "CY2022")</f>
        <v>#PEND</v>
      </c>
      <c r="K406" t="e">
        <f t="shared" si="38"/>
        <v>#VALUE!</v>
      </c>
      <c r="L406" t="e">
        <f t="shared" si="39"/>
        <v>#VALUE!</v>
      </c>
      <c r="M406" t="s">
        <v>929</v>
      </c>
      <c r="N406" s="4" t="str" cm="1">
        <f t="array" ref="N406">_xll.SNL.Clients.Office.Excel.Functions.SPG(M406, "SP_TOTAL_REV", "CY2022")</f>
        <v>#PEND</v>
      </c>
      <c r="O406" s="4" t="str">
        <f>_xll.SNL.Clients.Office.Excel.Functions.SPG(M406,"IQ_AVG_DILUT_SHARES_OUT","CY2022")</f>
        <v>#PEND</v>
      </c>
      <c r="P406" s="5" t="str">
        <f>_xll.SNL.Clients.Office.Excel.Functions.SPG(M406, "IQ_DILUT_EPS_NORM", "CY2022")</f>
        <v>#PEND</v>
      </c>
      <c r="Q406" t="e">
        <f t="shared" si="40"/>
        <v>#VALUE!</v>
      </c>
      <c r="R406" t="e">
        <f t="shared" si="41"/>
        <v>#VALUE!</v>
      </c>
    </row>
    <row r="407" spans="1:18">
      <c r="A407" t="s">
        <v>918</v>
      </c>
      <c r="B407" s="4" t="str" cm="1">
        <f t="array" ref="B407">_xll.SNL.Clients.Office.Excel.Functions.SPG(A407, "SP_TOTAL_REV", "CY2023")</f>
        <v>#PEND</v>
      </c>
      <c r="C407" s="4" t="str">
        <f>_xll.SNL.Clients.Office.Excel.Functions.SPG(A407,"IQ_AVG_DILUT_SHARES_OUT","CY2023")</f>
        <v>#PEND</v>
      </c>
      <c r="D407" s="5" t="str">
        <f>_xll.SNL.Clients.Office.Excel.Functions.SPG(A407, "IQ_DILUT_EPS_NORM", "CY2023")</f>
        <v>#PEND</v>
      </c>
      <c r="E407" t="e">
        <f t="shared" si="36"/>
        <v>#VALUE!</v>
      </c>
      <c r="F407" t="e">
        <f t="shared" si="37"/>
        <v>#VALUE!</v>
      </c>
      <c r="G407" t="s">
        <v>918</v>
      </c>
      <c r="H407" s="4" t="str" cm="1">
        <f t="array" ref="H407">_xll.SNL.Clients.Office.Excel.Functions.SPG(G407, "SP_TOTAL_REV", "CY2022")</f>
        <v>#PEND</v>
      </c>
      <c r="I407" s="4" t="str">
        <f>_xll.SNL.Clients.Office.Excel.Functions.SPG(G407,"IQ_AVG_DILUT_SHARES_OUT","CY2022")</f>
        <v>#PEND</v>
      </c>
      <c r="J407" s="5" t="str">
        <f>_xll.SNL.Clients.Office.Excel.Functions.SPG(G407, "IQ_DILUT_EPS_NORM", "CY2022")</f>
        <v>#PEND</v>
      </c>
      <c r="K407" t="e">
        <f t="shared" si="38"/>
        <v>#VALUE!</v>
      </c>
      <c r="L407" t="e">
        <f t="shared" si="39"/>
        <v>#VALUE!</v>
      </c>
      <c r="M407" t="s">
        <v>930</v>
      </c>
      <c r="N407" s="4" t="str" cm="1">
        <f t="array" ref="N407">_xll.SNL.Clients.Office.Excel.Functions.SPG(M407, "SP_TOTAL_REV", "CY2022")</f>
        <v>#PEND</v>
      </c>
      <c r="O407" s="4" t="str">
        <f>_xll.SNL.Clients.Office.Excel.Functions.SPG(M407,"IQ_AVG_DILUT_SHARES_OUT","CY2022")</f>
        <v>#PEND</v>
      </c>
      <c r="P407" s="5" t="str">
        <f>_xll.SNL.Clients.Office.Excel.Functions.SPG(M407, "IQ_DILUT_EPS_NORM", "CY2022")</f>
        <v>#PEND</v>
      </c>
      <c r="Q407" t="e">
        <f t="shared" si="40"/>
        <v>#VALUE!</v>
      </c>
      <c r="R407" t="e">
        <f t="shared" si="41"/>
        <v>#VALUE!</v>
      </c>
    </row>
    <row r="408" spans="1:18">
      <c r="A408" t="s">
        <v>919</v>
      </c>
      <c r="B408" s="4" t="str" cm="1">
        <f t="array" ref="B408">_xll.SNL.Clients.Office.Excel.Functions.SPG(A408, "SP_TOTAL_REV", "CY2023")</f>
        <v>#PEND</v>
      </c>
      <c r="C408" s="4" t="str">
        <f>_xll.SNL.Clients.Office.Excel.Functions.SPG(A408,"IQ_AVG_DILUT_SHARES_OUT","CY2023")</f>
        <v>#PEND</v>
      </c>
      <c r="D408" s="5" t="str">
        <f>_xll.SNL.Clients.Office.Excel.Functions.SPG(A408, "IQ_DILUT_EPS_NORM", "CY2023")</f>
        <v>#PEND</v>
      </c>
      <c r="E408" t="e">
        <f t="shared" si="36"/>
        <v>#VALUE!</v>
      </c>
      <c r="F408" t="e">
        <f t="shared" si="37"/>
        <v>#VALUE!</v>
      </c>
      <c r="G408" t="s">
        <v>919</v>
      </c>
      <c r="H408" s="4" t="str" cm="1">
        <f t="array" ref="H408">_xll.SNL.Clients.Office.Excel.Functions.SPG(G408, "SP_TOTAL_REV", "CY2022")</f>
        <v>#PEND</v>
      </c>
      <c r="I408" s="4" t="str">
        <f>_xll.SNL.Clients.Office.Excel.Functions.SPG(G408,"IQ_AVG_DILUT_SHARES_OUT","CY2022")</f>
        <v>#PEND</v>
      </c>
      <c r="J408" s="5" t="str">
        <f>_xll.SNL.Clients.Office.Excel.Functions.SPG(G408, "IQ_DILUT_EPS_NORM", "CY2022")</f>
        <v>#PEND</v>
      </c>
      <c r="K408" t="e">
        <f t="shared" si="38"/>
        <v>#VALUE!</v>
      </c>
      <c r="L408" t="e">
        <f t="shared" si="39"/>
        <v>#VALUE!</v>
      </c>
      <c r="M408" t="s">
        <v>931</v>
      </c>
      <c r="N408" s="4" t="str" cm="1">
        <f t="array" ref="N408">_xll.SNL.Clients.Office.Excel.Functions.SPG(M408, "SP_TOTAL_REV", "CY2022")</f>
        <v>#PEND</v>
      </c>
      <c r="O408" s="4" t="str">
        <f>_xll.SNL.Clients.Office.Excel.Functions.SPG(M408,"IQ_AVG_DILUT_SHARES_OUT","CY2022")</f>
        <v>#PEND</v>
      </c>
      <c r="P408" s="5" t="str">
        <f>_xll.SNL.Clients.Office.Excel.Functions.SPG(M408, "IQ_DILUT_EPS_NORM", "CY2022")</f>
        <v>#PEND</v>
      </c>
      <c r="Q408" t="e">
        <f t="shared" si="40"/>
        <v>#VALUE!</v>
      </c>
      <c r="R408" t="e">
        <f t="shared" si="41"/>
        <v>#VALUE!</v>
      </c>
    </row>
    <row r="409" spans="1:18">
      <c r="A409" t="s">
        <v>920</v>
      </c>
      <c r="B409" s="4" t="str" cm="1">
        <f t="array" ref="B409">_xll.SNL.Clients.Office.Excel.Functions.SPG(A409, "SP_TOTAL_REV", "CY2023")</f>
        <v>#PEND</v>
      </c>
      <c r="C409" s="4" t="str">
        <f>_xll.SNL.Clients.Office.Excel.Functions.SPG(A409,"IQ_AVG_DILUT_SHARES_OUT","CY2023")</f>
        <v>#PEND</v>
      </c>
      <c r="D409" s="5" t="str">
        <f>_xll.SNL.Clients.Office.Excel.Functions.SPG(A409, "IQ_DILUT_EPS_NORM", "CY2023")</f>
        <v>#PEND</v>
      </c>
      <c r="E409" t="e">
        <f t="shared" si="36"/>
        <v>#VALUE!</v>
      </c>
      <c r="F409" t="e">
        <f t="shared" si="37"/>
        <v>#VALUE!</v>
      </c>
      <c r="G409" t="s">
        <v>920</v>
      </c>
      <c r="H409" s="4" t="str" cm="1">
        <f t="array" ref="H409">_xll.SNL.Clients.Office.Excel.Functions.SPG(G409, "SP_TOTAL_REV", "CY2022")</f>
        <v>#PEND</v>
      </c>
      <c r="I409" s="4" t="str">
        <f>_xll.SNL.Clients.Office.Excel.Functions.SPG(G409,"IQ_AVG_DILUT_SHARES_OUT","CY2022")</f>
        <v>#PEND</v>
      </c>
      <c r="J409" s="5" t="str">
        <f>_xll.SNL.Clients.Office.Excel.Functions.SPG(G409, "IQ_DILUT_EPS_NORM", "CY2022")</f>
        <v>#PEND</v>
      </c>
      <c r="K409" t="e">
        <f t="shared" si="38"/>
        <v>#VALUE!</v>
      </c>
      <c r="L409" t="e">
        <f t="shared" si="39"/>
        <v>#VALUE!</v>
      </c>
      <c r="M409" t="s">
        <v>932</v>
      </c>
      <c r="N409" s="4" t="str" cm="1">
        <f t="array" ref="N409">_xll.SNL.Clients.Office.Excel.Functions.SPG(M409, "SP_TOTAL_REV", "CY2022")</f>
        <v>#PEND</v>
      </c>
      <c r="O409" s="4" t="str">
        <f>_xll.SNL.Clients.Office.Excel.Functions.SPG(M409,"IQ_AVG_DILUT_SHARES_OUT","CY2022")</f>
        <v>#PEND</v>
      </c>
      <c r="P409" s="5" t="str">
        <f>_xll.SNL.Clients.Office.Excel.Functions.SPG(M409, "IQ_DILUT_EPS_NORM", "CY2022")</f>
        <v>#PEND</v>
      </c>
      <c r="Q409" t="e">
        <f t="shared" si="40"/>
        <v>#VALUE!</v>
      </c>
      <c r="R409" t="e">
        <f t="shared" si="41"/>
        <v>#VALUE!</v>
      </c>
    </row>
    <row r="410" spans="1:18">
      <c r="A410" t="s">
        <v>921</v>
      </c>
      <c r="B410" s="4" t="str" cm="1">
        <f t="array" ref="B410">_xll.SNL.Clients.Office.Excel.Functions.SPG(A410, "SP_TOTAL_REV", "CY2023")</f>
        <v>#PEND</v>
      </c>
      <c r="C410" s="4" t="str">
        <f>_xll.SNL.Clients.Office.Excel.Functions.SPG(A410,"IQ_AVG_DILUT_SHARES_OUT","CY2023")</f>
        <v>#PEND</v>
      </c>
      <c r="D410" s="5" t="str">
        <f>_xll.SNL.Clients.Office.Excel.Functions.SPG(A410, "IQ_DILUT_EPS_NORM", "CY2023")</f>
        <v>#PEND</v>
      </c>
      <c r="E410" t="e">
        <f t="shared" si="36"/>
        <v>#VALUE!</v>
      </c>
      <c r="F410" t="e">
        <f t="shared" si="37"/>
        <v>#VALUE!</v>
      </c>
      <c r="G410" t="s">
        <v>921</v>
      </c>
      <c r="H410" s="4" t="str" cm="1">
        <f t="array" ref="H410">_xll.SNL.Clients.Office.Excel.Functions.SPG(G410, "SP_TOTAL_REV", "CY2022")</f>
        <v>#PEND</v>
      </c>
      <c r="I410" s="4" t="str">
        <f>_xll.SNL.Clients.Office.Excel.Functions.SPG(G410,"IQ_AVG_DILUT_SHARES_OUT","CY2022")</f>
        <v>#PEND</v>
      </c>
      <c r="J410" s="5" t="str">
        <f>_xll.SNL.Clients.Office.Excel.Functions.SPG(G410, "IQ_DILUT_EPS_NORM", "CY2022")</f>
        <v>#PEND</v>
      </c>
      <c r="K410" t="e">
        <f t="shared" si="38"/>
        <v>#VALUE!</v>
      </c>
      <c r="L410" t="e">
        <f t="shared" si="39"/>
        <v>#VALUE!</v>
      </c>
      <c r="M410" t="s">
        <v>933</v>
      </c>
      <c r="N410" s="4" t="str" cm="1">
        <f t="array" ref="N410">_xll.SNL.Clients.Office.Excel.Functions.SPG(M410, "SP_TOTAL_REV", "CY2022")</f>
        <v>#PEND</v>
      </c>
      <c r="O410" s="4" t="str">
        <f>_xll.SNL.Clients.Office.Excel.Functions.SPG(M410,"IQ_AVG_DILUT_SHARES_OUT","CY2022")</f>
        <v>#PEND</v>
      </c>
      <c r="P410" s="5" t="str">
        <f>_xll.SNL.Clients.Office.Excel.Functions.SPG(M410, "IQ_DILUT_EPS_NORM", "CY2022")</f>
        <v>#PEND</v>
      </c>
      <c r="Q410" t="e">
        <f t="shared" si="40"/>
        <v>#VALUE!</v>
      </c>
      <c r="R410" t="e">
        <f t="shared" si="41"/>
        <v>#VALUE!</v>
      </c>
    </row>
    <row r="411" spans="1:18">
      <c r="A411" t="s">
        <v>922</v>
      </c>
      <c r="B411" s="4" t="str" cm="1">
        <f t="array" ref="B411">_xll.SNL.Clients.Office.Excel.Functions.SPG(A411, "SP_TOTAL_REV", "CY2023")</f>
        <v>#PEND</v>
      </c>
      <c r="C411" s="4" t="str">
        <f>_xll.SNL.Clients.Office.Excel.Functions.SPG(A411,"IQ_AVG_DILUT_SHARES_OUT","CY2023")</f>
        <v>#PEND</v>
      </c>
      <c r="D411" s="5" t="str">
        <f>_xll.SNL.Clients.Office.Excel.Functions.SPG(A411, "IQ_DILUT_EPS_NORM", "CY2023")</f>
        <v>#PEND</v>
      </c>
      <c r="E411" t="e">
        <f t="shared" si="36"/>
        <v>#VALUE!</v>
      </c>
      <c r="F411" t="e">
        <f t="shared" si="37"/>
        <v>#VALUE!</v>
      </c>
      <c r="G411" t="s">
        <v>922</v>
      </c>
      <c r="H411" s="4" t="str" cm="1">
        <f t="array" ref="H411">_xll.SNL.Clients.Office.Excel.Functions.SPG(G411, "SP_TOTAL_REV", "CY2022")</f>
        <v>#PEND</v>
      </c>
      <c r="I411" s="4" t="str">
        <f>_xll.SNL.Clients.Office.Excel.Functions.SPG(G411,"IQ_AVG_DILUT_SHARES_OUT","CY2022")</f>
        <v>#PEND</v>
      </c>
      <c r="J411" s="5" t="str">
        <f>_xll.SNL.Clients.Office.Excel.Functions.SPG(G411, "IQ_DILUT_EPS_NORM", "CY2022")</f>
        <v>#PEND</v>
      </c>
      <c r="K411" t="e">
        <f t="shared" si="38"/>
        <v>#VALUE!</v>
      </c>
      <c r="L411" t="e">
        <f t="shared" si="39"/>
        <v>#VALUE!</v>
      </c>
      <c r="M411" t="s">
        <v>934</v>
      </c>
      <c r="N411" s="4" t="str" cm="1">
        <f t="array" ref="N411">_xll.SNL.Clients.Office.Excel.Functions.SPG(M411, "SP_TOTAL_REV", "CY2022")</f>
        <v>#PEND</v>
      </c>
      <c r="O411" s="4" t="str">
        <f>_xll.SNL.Clients.Office.Excel.Functions.SPG(M411,"IQ_AVG_DILUT_SHARES_OUT","CY2022")</f>
        <v>#PEND</v>
      </c>
      <c r="P411" s="5" t="str">
        <f>_xll.SNL.Clients.Office.Excel.Functions.SPG(M411, "IQ_DILUT_EPS_NORM", "CY2022")</f>
        <v>#PEND</v>
      </c>
      <c r="Q411" t="e">
        <f t="shared" si="40"/>
        <v>#VALUE!</v>
      </c>
      <c r="R411" t="e">
        <f t="shared" si="41"/>
        <v>#VALUE!</v>
      </c>
    </row>
    <row r="412" spans="1:18">
      <c r="A412" t="s">
        <v>923</v>
      </c>
      <c r="B412" s="4" t="str" cm="1">
        <f t="array" ref="B412">_xll.SNL.Clients.Office.Excel.Functions.SPG(A412, "SP_TOTAL_REV", "CY2023")</f>
        <v>#PEND</v>
      </c>
      <c r="C412" s="4" t="str">
        <f>_xll.SNL.Clients.Office.Excel.Functions.SPG(A412,"IQ_AVG_DILUT_SHARES_OUT","CY2023")</f>
        <v>#PEND</v>
      </c>
      <c r="D412" s="5" t="str">
        <f>_xll.SNL.Clients.Office.Excel.Functions.SPG(A412, "IQ_DILUT_EPS_NORM", "CY2023")</f>
        <v>#PEND</v>
      </c>
      <c r="E412" t="e">
        <f t="shared" si="36"/>
        <v>#VALUE!</v>
      </c>
      <c r="F412" t="e">
        <f t="shared" si="37"/>
        <v>#VALUE!</v>
      </c>
      <c r="G412" t="s">
        <v>923</v>
      </c>
      <c r="H412" s="4" t="str" cm="1">
        <f t="array" ref="H412">_xll.SNL.Clients.Office.Excel.Functions.SPG(G412, "SP_TOTAL_REV", "CY2022")</f>
        <v>#PEND</v>
      </c>
      <c r="I412" s="4" t="str">
        <f>_xll.SNL.Clients.Office.Excel.Functions.SPG(G412,"IQ_AVG_DILUT_SHARES_OUT","CY2022")</f>
        <v>#PEND</v>
      </c>
      <c r="J412" s="5" t="str">
        <f>_xll.SNL.Clients.Office.Excel.Functions.SPG(G412, "IQ_DILUT_EPS_NORM", "CY2022")</f>
        <v>#PEND</v>
      </c>
      <c r="K412" t="e">
        <f t="shared" si="38"/>
        <v>#VALUE!</v>
      </c>
      <c r="L412" t="e">
        <f t="shared" si="39"/>
        <v>#VALUE!</v>
      </c>
      <c r="M412" t="s">
        <v>935</v>
      </c>
      <c r="N412" s="4" t="str" cm="1">
        <f t="array" ref="N412">_xll.SNL.Clients.Office.Excel.Functions.SPG(M412, "SP_TOTAL_REV", "CY2022")</f>
        <v>#PEND</v>
      </c>
      <c r="O412" s="4" t="str">
        <f>_xll.SNL.Clients.Office.Excel.Functions.SPG(M412,"IQ_AVG_DILUT_SHARES_OUT","CY2022")</f>
        <v>#PEND</v>
      </c>
      <c r="P412" s="5" t="str">
        <f>_xll.SNL.Clients.Office.Excel.Functions.SPG(M412, "IQ_DILUT_EPS_NORM", "CY2022")</f>
        <v>#PEND</v>
      </c>
      <c r="Q412" t="e">
        <f t="shared" si="40"/>
        <v>#VALUE!</v>
      </c>
      <c r="R412" t="e">
        <f t="shared" si="41"/>
        <v>#VALUE!</v>
      </c>
    </row>
    <row r="413" spans="1:18">
      <c r="A413" t="s">
        <v>924</v>
      </c>
      <c r="B413" s="4" t="str" cm="1">
        <f t="array" ref="B413">_xll.SNL.Clients.Office.Excel.Functions.SPG(A413, "SP_TOTAL_REV", "CY2023")</f>
        <v>#PEND</v>
      </c>
      <c r="C413" s="4" t="str">
        <f>_xll.SNL.Clients.Office.Excel.Functions.SPG(A413,"IQ_AVG_DILUT_SHARES_OUT","CY2023")</f>
        <v>#PEND</v>
      </c>
      <c r="D413" s="5" t="str">
        <f>_xll.SNL.Clients.Office.Excel.Functions.SPG(A413, "IQ_DILUT_EPS_NORM", "CY2023")</f>
        <v>#PEND</v>
      </c>
      <c r="E413" t="e">
        <f t="shared" si="36"/>
        <v>#VALUE!</v>
      </c>
      <c r="F413" t="e">
        <f t="shared" si="37"/>
        <v>#VALUE!</v>
      </c>
      <c r="G413" t="s">
        <v>924</v>
      </c>
      <c r="H413" s="4" t="str" cm="1">
        <f t="array" ref="H413">_xll.SNL.Clients.Office.Excel.Functions.SPG(G413, "SP_TOTAL_REV", "CY2022")</f>
        <v>#PEND</v>
      </c>
      <c r="I413" s="4" t="str">
        <f>_xll.SNL.Clients.Office.Excel.Functions.SPG(G413,"IQ_AVG_DILUT_SHARES_OUT","CY2022")</f>
        <v>#PEND</v>
      </c>
      <c r="J413" s="5" t="str">
        <f>_xll.SNL.Clients.Office.Excel.Functions.SPG(G413, "IQ_DILUT_EPS_NORM", "CY2022")</f>
        <v>#PEND</v>
      </c>
      <c r="K413" t="e">
        <f t="shared" si="38"/>
        <v>#VALUE!</v>
      </c>
      <c r="L413" t="e">
        <f t="shared" si="39"/>
        <v>#VALUE!</v>
      </c>
      <c r="M413" t="s">
        <v>937</v>
      </c>
      <c r="N413" s="4" t="str" cm="1">
        <f t="array" ref="N413">_xll.SNL.Clients.Office.Excel.Functions.SPG(M413, "SP_TOTAL_REV", "CY2022")</f>
        <v>#PEND</v>
      </c>
      <c r="O413" s="4" t="str">
        <f>_xll.SNL.Clients.Office.Excel.Functions.SPG(M413,"IQ_AVG_DILUT_SHARES_OUT","CY2022")</f>
        <v>#PEND</v>
      </c>
      <c r="P413" s="5" t="str">
        <f>_xll.SNL.Clients.Office.Excel.Functions.SPG(M413, "IQ_DILUT_EPS_NORM", "CY2022")</f>
        <v>#PEND</v>
      </c>
      <c r="Q413" t="e">
        <f t="shared" si="40"/>
        <v>#VALUE!</v>
      </c>
      <c r="R413" t="e">
        <f t="shared" si="41"/>
        <v>#VALUE!</v>
      </c>
    </row>
    <row r="414" spans="1:18">
      <c r="A414" t="s">
        <v>925</v>
      </c>
      <c r="B414" s="4" t="str" cm="1">
        <f t="array" ref="B414">_xll.SNL.Clients.Office.Excel.Functions.SPG(A414, "SP_TOTAL_REV", "CY2023")</f>
        <v>#PEND</v>
      </c>
      <c r="C414" s="4" t="str">
        <f>_xll.SNL.Clients.Office.Excel.Functions.SPG(A414,"IQ_AVG_DILUT_SHARES_OUT","CY2023")</f>
        <v>#PEND</v>
      </c>
      <c r="D414" s="5" t="str">
        <f>_xll.SNL.Clients.Office.Excel.Functions.SPG(A414, "IQ_DILUT_EPS_NORM", "CY2023")</f>
        <v>#PEND</v>
      </c>
      <c r="E414" t="e">
        <f t="shared" si="36"/>
        <v>#VALUE!</v>
      </c>
      <c r="F414" t="e">
        <f t="shared" si="37"/>
        <v>#VALUE!</v>
      </c>
      <c r="G414" t="s">
        <v>925</v>
      </c>
      <c r="H414" s="4" t="str" cm="1">
        <f t="array" ref="H414">_xll.SNL.Clients.Office.Excel.Functions.SPG(G414, "SP_TOTAL_REV", "CY2022")</f>
        <v>#PEND</v>
      </c>
      <c r="I414" s="4" t="str">
        <f>_xll.SNL.Clients.Office.Excel.Functions.SPG(G414,"IQ_AVG_DILUT_SHARES_OUT","CY2022")</f>
        <v>#PEND</v>
      </c>
      <c r="J414" s="5" t="str">
        <f>_xll.SNL.Clients.Office.Excel.Functions.SPG(G414, "IQ_DILUT_EPS_NORM", "CY2022")</f>
        <v>#PEND</v>
      </c>
      <c r="K414" t="e">
        <f t="shared" si="38"/>
        <v>#VALUE!</v>
      </c>
      <c r="L414" t="e">
        <f t="shared" si="39"/>
        <v>#VALUE!</v>
      </c>
      <c r="M414" t="s">
        <v>938</v>
      </c>
      <c r="N414" s="4" t="str" cm="1">
        <f t="array" ref="N414">_xll.SNL.Clients.Office.Excel.Functions.SPG(M414, "SP_TOTAL_REV", "CY2022")</f>
        <v>#PEND</v>
      </c>
      <c r="O414" s="4" t="str">
        <f>_xll.SNL.Clients.Office.Excel.Functions.SPG(M414,"IQ_AVG_DILUT_SHARES_OUT","CY2022")</f>
        <v>#PEND</v>
      </c>
      <c r="P414" s="5" t="str">
        <f>_xll.SNL.Clients.Office.Excel.Functions.SPG(M414, "IQ_DILUT_EPS_NORM", "CY2022")</f>
        <v>#PEND</v>
      </c>
      <c r="Q414" t="e">
        <f t="shared" si="40"/>
        <v>#VALUE!</v>
      </c>
      <c r="R414" t="e">
        <f t="shared" si="41"/>
        <v>#VALUE!</v>
      </c>
    </row>
    <row r="415" spans="1:18">
      <c r="A415" t="s">
        <v>926</v>
      </c>
      <c r="B415" s="4" t="str" cm="1">
        <f t="array" ref="B415">_xll.SNL.Clients.Office.Excel.Functions.SPG(A415, "SP_TOTAL_REV", "CY2023")</f>
        <v>#PEND</v>
      </c>
      <c r="C415" s="4" t="str">
        <f>_xll.SNL.Clients.Office.Excel.Functions.SPG(A415,"IQ_AVG_DILUT_SHARES_OUT","CY2023")</f>
        <v>#PEND</v>
      </c>
      <c r="D415" s="5" t="str">
        <f>_xll.SNL.Clients.Office.Excel.Functions.SPG(A415, "IQ_DILUT_EPS_NORM", "CY2023")</f>
        <v>#PEND</v>
      </c>
      <c r="E415" t="e">
        <f t="shared" si="36"/>
        <v>#VALUE!</v>
      </c>
      <c r="F415" t="e">
        <f t="shared" si="37"/>
        <v>#VALUE!</v>
      </c>
      <c r="G415" t="s">
        <v>926</v>
      </c>
      <c r="H415" s="4" t="str" cm="1">
        <f t="array" ref="H415">_xll.SNL.Clients.Office.Excel.Functions.SPG(G415, "SP_TOTAL_REV", "CY2022")</f>
        <v>#PEND</v>
      </c>
      <c r="I415" s="4" t="str">
        <f>_xll.SNL.Clients.Office.Excel.Functions.SPG(G415,"IQ_AVG_DILUT_SHARES_OUT","CY2022")</f>
        <v>#PEND</v>
      </c>
      <c r="J415" s="5" t="str">
        <f>_xll.SNL.Clients.Office.Excel.Functions.SPG(G415, "IQ_DILUT_EPS_NORM", "CY2022")</f>
        <v>#PEND</v>
      </c>
      <c r="K415" t="e">
        <f t="shared" si="38"/>
        <v>#VALUE!</v>
      </c>
      <c r="L415" t="e">
        <f t="shared" si="39"/>
        <v>#VALUE!</v>
      </c>
      <c r="M415" t="s">
        <v>939</v>
      </c>
      <c r="N415" s="4" t="str" cm="1">
        <f t="array" ref="N415">_xll.SNL.Clients.Office.Excel.Functions.SPG(M415, "SP_TOTAL_REV", "CY2022")</f>
        <v>#PEND</v>
      </c>
      <c r="O415" s="4" t="str">
        <f>_xll.SNL.Clients.Office.Excel.Functions.SPG(M415,"IQ_AVG_DILUT_SHARES_OUT","CY2022")</f>
        <v>#PEND</v>
      </c>
      <c r="P415" s="5" t="str">
        <f>_xll.SNL.Clients.Office.Excel.Functions.SPG(M415, "IQ_DILUT_EPS_NORM", "CY2022")</f>
        <v>#PEND</v>
      </c>
      <c r="Q415" t="e">
        <f t="shared" si="40"/>
        <v>#VALUE!</v>
      </c>
      <c r="R415" t="e">
        <f t="shared" si="41"/>
        <v>#VALUE!</v>
      </c>
    </row>
    <row r="416" spans="1:18">
      <c r="A416" t="s">
        <v>927</v>
      </c>
      <c r="B416" s="4" t="str" cm="1">
        <f t="array" ref="B416">_xll.SNL.Clients.Office.Excel.Functions.SPG(A416, "SP_TOTAL_REV", "CY2023")</f>
        <v>#PEND</v>
      </c>
      <c r="C416" s="4" t="str">
        <f>_xll.SNL.Clients.Office.Excel.Functions.SPG(A416,"IQ_AVG_DILUT_SHARES_OUT","CY2023")</f>
        <v>#PEND</v>
      </c>
      <c r="D416" s="5" t="str">
        <f>_xll.SNL.Clients.Office.Excel.Functions.SPG(A416, "IQ_DILUT_EPS_NORM", "CY2023")</f>
        <v>#PEND</v>
      </c>
      <c r="E416" t="e">
        <f t="shared" si="36"/>
        <v>#VALUE!</v>
      </c>
      <c r="F416" t="e">
        <f t="shared" si="37"/>
        <v>#VALUE!</v>
      </c>
      <c r="G416" t="s">
        <v>927</v>
      </c>
      <c r="H416" s="4" t="str" cm="1">
        <f t="array" ref="H416">_xll.SNL.Clients.Office.Excel.Functions.SPG(G416, "SP_TOTAL_REV", "CY2022")</f>
        <v>#PEND</v>
      </c>
      <c r="I416" s="4" t="str">
        <f>_xll.SNL.Clients.Office.Excel.Functions.SPG(G416,"IQ_AVG_DILUT_SHARES_OUT","CY2022")</f>
        <v>#PEND</v>
      </c>
      <c r="J416" s="5" t="str">
        <f>_xll.SNL.Clients.Office.Excel.Functions.SPG(G416, "IQ_DILUT_EPS_NORM", "CY2022")</f>
        <v>#PEND</v>
      </c>
      <c r="K416" t="e">
        <f t="shared" si="38"/>
        <v>#VALUE!</v>
      </c>
      <c r="L416" t="e">
        <f t="shared" si="39"/>
        <v>#VALUE!</v>
      </c>
      <c r="M416" t="s">
        <v>940</v>
      </c>
      <c r="N416" s="4" t="str" cm="1">
        <f t="array" ref="N416">_xll.SNL.Clients.Office.Excel.Functions.SPG(M416, "SP_TOTAL_REV", "CY2022")</f>
        <v>#PEND</v>
      </c>
      <c r="O416" s="4" t="str">
        <f>_xll.SNL.Clients.Office.Excel.Functions.SPG(M416,"IQ_AVG_DILUT_SHARES_OUT","CY2022")</f>
        <v>#PEND</v>
      </c>
      <c r="P416" s="5" t="str">
        <f>_xll.SNL.Clients.Office.Excel.Functions.SPG(M416, "IQ_DILUT_EPS_NORM", "CY2022")</f>
        <v>#PEND</v>
      </c>
      <c r="Q416" t="e">
        <f t="shared" si="40"/>
        <v>#VALUE!</v>
      </c>
      <c r="R416" t="e">
        <f t="shared" si="41"/>
        <v>#VALUE!</v>
      </c>
    </row>
    <row r="417" spans="1:18">
      <c r="A417" t="s">
        <v>928</v>
      </c>
      <c r="B417" s="4" t="str" cm="1">
        <f t="array" ref="B417">_xll.SNL.Clients.Office.Excel.Functions.SPG(A417, "SP_TOTAL_REV", "CY2023")</f>
        <v>#PEND</v>
      </c>
      <c r="C417" s="4" t="str">
        <f>_xll.SNL.Clients.Office.Excel.Functions.SPG(A417,"IQ_AVG_DILUT_SHARES_OUT","CY2023")</f>
        <v>#PEND</v>
      </c>
      <c r="D417" s="5" t="str">
        <f>_xll.SNL.Clients.Office.Excel.Functions.SPG(A417, "IQ_DILUT_EPS_NORM", "CY2023")</f>
        <v>#PEND</v>
      </c>
      <c r="E417" t="e">
        <f t="shared" si="36"/>
        <v>#VALUE!</v>
      </c>
      <c r="F417" t="e">
        <f t="shared" si="37"/>
        <v>#VALUE!</v>
      </c>
      <c r="G417" t="s">
        <v>928</v>
      </c>
      <c r="H417" s="4" t="str" cm="1">
        <f t="array" ref="H417">_xll.SNL.Clients.Office.Excel.Functions.SPG(G417, "SP_TOTAL_REV", "CY2022")</f>
        <v>#PEND</v>
      </c>
      <c r="I417" s="4" t="str">
        <f>_xll.SNL.Clients.Office.Excel.Functions.SPG(G417,"IQ_AVG_DILUT_SHARES_OUT","CY2022")</f>
        <v>#PEND</v>
      </c>
      <c r="J417" s="5" t="str">
        <f>_xll.SNL.Clients.Office.Excel.Functions.SPG(G417, "IQ_DILUT_EPS_NORM", "CY2022")</f>
        <v>#PEND</v>
      </c>
      <c r="K417" t="e">
        <f t="shared" si="38"/>
        <v>#VALUE!</v>
      </c>
      <c r="L417" t="e">
        <f t="shared" si="39"/>
        <v>#VALUE!</v>
      </c>
      <c r="M417" t="s">
        <v>941</v>
      </c>
      <c r="N417" s="4" t="str" cm="1">
        <f t="array" ref="N417">_xll.SNL.Clients.Office.Excel.Functions.SPG(M417, "SP_TOTAL_REV", "CY2022")</f>
        <v>#PEND</v>
      </c>
      <c r="O417" s="4" t="str">
        <f>_xll.SNL.Clients.Office.Excel.Functions.SPG(M417,"IQ_AVG_DILUT_SHARES_OUT","CY2022")</f>
        <v>#PEND</v>
      </c>
      <c r="P417" s="5" t="str">
        <f>_xll.SNL.Clients.Office.Excel.Functions.SPG(M417, "IQ_DILUT_EPS_NORM", "CY2022")</f>
        <v>#PEND</v>
      </c>
      <c r="Q417" t="e">
        <f t="shared" si="40"/>
        <v>#VALUE!</v>
      </c>
      <c r="R417" t="e">
        <f t="shared" si="41"/>
        <v>#VALUE!</v>
      </c>
    </row>
    <row r="418" spans="1:18">
      <c r="A418" t="s">
        <v>929</v>
      </c>
      <c r="B418" s="4" t="str" cm="1">
        <f t="array" ref="B418">_xll.SNL.Clients.Office.Excel.Functions.SPG(A418, "SP_TOTAL_REV", "CY2023")</f>
        <v>#PEND</v>
      </c>
      <c r="C418" s="4" t="str">
        <f>_xll.SNL.Clients.Office.Excel.Functions.SPG(A418,"IQ_AVG_DILUT_SHARES_OUT","CY2023")</f>
        <v>#PEND</v>
      </c>
      <c r="D418" s="5" t="str">
        <f>_xll.SNL.Clients.Office.Excel.Functions.SPG(A418, "IQ_DILUT_EPS_NORM", "CY2023")</f>
        <v>#PEND</v>
      </c>
      <c r="E418" t="e">
        <f t="shared" si="36"/>
        <v>#VALUE!</v>
      </c>
      <c r="F418" t="e">
        <f t="shared" si="37"/>
        <v>#VALUE!</v>
      </c>
      <c r="G418" t="s">
        <v>929</v>
      </c>
      <c r="H418" s="4" t="str" cm="1">
        <f t="array" ref="H418">_xll.SNL.Clients.Office.Excel.Functions.SPG(G418, "SP_TOTAL_REV", "CY2022")</f>
        <v>#PEND</v>
      </c>
      <c r="I418" s="4" t="str">
        <f>_xll.SNL.Clients.Office.Excel.Functions.SPG(G418,"IQ_AVG_DILUT_SHARES_OUT","CY2022")</f>
        <v>#PEND</v>
      </c>
      <c r="J418" s="5" t="str">
        <f>_xll.SNL.Clients.Office.Excel.Functions.SPG(G418, "IQ_DILUT_EPS_NORM", "CY2022")</f>
        <v>#PEND</v>
      </c>
      <c r="K418" t="e">
        <f t="shared" si="38"/>
        <v>#VALUE!</v>
      </c>
      <c r="L418" t="e">
        <f t="shared" si="39"/>
        <v>#VALUE!</v>
      </c>
      <c r="M418" t="s">
        <v>942</v>
      </c>
      <c r="N418" s="4" t="str" cm="1">
        <f t="array" ref="N418">_xll.SNL.Clients.Office.Excel.Functions.SPG(M418, "SP_TOTAL_REV", "CY2022")</f>
        <v>#PEND</v>
      </c>
      <c r="O418" s="4" t="str">
        <f>_xll.SNL.Clients.Office.Excel.Functions.SPG(M418,"IQ_AVG_DILUT_SHARES_OUT","CY2022")</f>
        <v>#PEND</v>
      </c>
      <c r="P418" s="5" t="str">
        <f>_xll.SNL.Clients.Office.Excel.Functions.SPG(M418, "IQ_DILUT_EPS_NORM", "CY2022")</f>
        <v>#PEND</v>
      </c>
      <c r="Q418" t="e">
        <f t="shared" si="40"/>
        <v>#VALUE!</v>
      </c>
      <c r="R418" t="e">
        <f t="shared" si="41"/>
        <v>#VALUE!</v>
      </c>
    </row>
    <row r="419" spans="1:18">
      <c r="A419" t="s">
        <v>930</v>
      </c>
      <c r="B419" s="4" t="str" cm="1">
        <f t="array" ref="B419">_xll.SNL.Clients.Office.Excel.Functions.SPG(A419, "SP_TOTAL_REV", "CY2023")</f>
        <v>#PEND</v>
      </c>
      <c r="C419" s="4" t="str">
        <f>_xll.SNL.Clients.Office.Excel.Functions.SPG(A419,"IQ_AVG_DILUT_SHARES_OUT","CY2023")</f>
        <v>#PEND</v>
      </c>
      <c r="D419" s="5" t="str">
        <f>_xll.SNL.Clients.Office.Excel.Functions.SPG(A419, "IQ_DILUT_EPS_NORM", "CY2023")</f>
        <v>#PEND</v>
      </c>
      <c r="E419" t="e">
        <f t="shared" si="36"/>
        <v>#VALUE!</v>
      </c>
      <c r="F419" t="e">
        <f t="shared" si="37"/>
        <v>#VALUE!</v>
      </c>
      <c r="G419" t="s">
        <v>930</v>
      </c>
      <c r="H419" s="4" t="str" cm="1">
        <f t="array" ref="H419">_xll.SNL.Clients.Office.Excel.Functions.SPG(G419, "SP_TOTAL_REV", "CY2022")</f>
        <v>#PEND</v>
      </c>
      <c r="I419" s="4" t="str">
        <f>_xll.SNL.Clients.Office.Excel.Functions.SPG(G419,"IQ_AVG_DILUT_SHARES_OUT","CY2022")</f>
        <v>#PEND</v>
      </c>
      <c r="J419" s="5" t="str">
        <f>_xll.SNL.Clients.Office.Excel.Functions.SPG(G419, "IQ_DILUT_EPS_NORM", "CY2022")</f>
        <v>#PEND</v>
      </c>
      <c r="K419" t="e">
        <f t="shared" si="38"/>
        <v>#VALUE!</v>
      </c>
      <c r="L419" t="e">
        <f t="shared" si="39"/>
        <v>#VALUE!</v>
      </c>
      <c r="M419" t="s">
        <v>943</v>
      </c>
      <c r="N419" s="4" t="str" cm="1">
        <f t="array" ref="N419">_xll.SNL.Clients.Office.Excel.Functions.SPG(M419, "SP_TOTAL_REV", "CY2022")</f>
        <v>#PEND</v>
      </c>
      <c r="O419" s="4" t="str">
        <f>_xll.SNL.Clients.Office.Excel.Functions.SPG(M419,"IQ_AVG_DILUT_SHARES_OUT","CY2022")</f>
        <v>#PEND</v>
      </c>
      <c r="P419" s="5" t="str">
        <f>_xll.SNL.Clients.Office.Excel.Functions.SPG(M419, "IQ_DILUT_EPS_NORM", "CY2022")</f>
        <v>#PEND</v>
      </c>
      <c r="Q419" t="e">
        <f t="shared" si="40"/>
        <v>#VALUE!</v>
      </c>
      <c r="R419" t="e">
        <f t="shared" si="41"/>
        <v>#VALUE!</v>
      </c>
    </row>
    <row r="420" spans="1:18">
      <c r="A420" t="s">
        <v>931</v>
      </c>
      <c r="B420" s="4" t="str" cm="1">
        <f t="array" ref="B420">_xll.SNL.Clients.Office.Excel.Functions.SPG(A420, "SP_TOTAL_REV", "CY2023")</f>
        <v>#PEND</v>
      </c>
      <c r="C420" s="4" t="str">
        <f>_xll.SNL.Clients.Office.Excel.Functions.SPG(A420,"IQ_AVG_DILUT_SHARES_OUT","CY2023")</f>
        <v>#PEND</v>
      </c>
      <c r="D420" s="5" t="str">
        <f>_xll.SNL.Clients.Office.Excel.Functions.SPG(A420, "IQ_DILUT_EPS_NORM", "CY2023")</f>
        <v>#PEND</v>
      </c>
      <c r="E420" t="e">
        <f t="shared" si="36"/>
        <v>#VALUE!</v>
      </c>
      <c r="F420" t="e">
        <f t="shared" si="37"/>
        <v>#VALUE!</v>
      </c>
      <c r="G420" t="s">
        <v>931</v>
      </c>
      <c r="H420" s="4" t="str" cm="1">
        <f t="array" ref="H420">_xll.SNL.Clients.Office.Excel.Functions.SPG(G420, "SP_TOTAL_REV", "CY2022")</f>
        <v>#PEND</v>
      </c>
      <c r="I420" s="4" t="str">
        <f>_xll.SNL.Clients.Office.Excel.Functions.SPG(G420,"IQ_AVG_DILUT_SHARES_OUT","CY2022")</f>
        <v>#PEND</v>
      </c>
      <c r="J420" s="5" t="str">
        <f>_xll.SNL.Clients.Office.Excel.Functions.SPG(G420, "IQ_DILUT_EPS_NORM", "CY2022")</f>
        <v>#PEND</v>
      </c>
      <c r="K420" t="e">
        <f t="shared" si="38"/>
        <v>#VALUE!</v>
      </c>
      <c r="L420" t="e">
        <f t="shared" si="39"/>
        <v>#VALUE!</v>
      </c>
      <c r="M420" t="s">
        <v>944</v>
      </c>
      <c r="N420" s="4" t="str" cm="1">
        <f t="array" ref="N420">_xll.SNL.Clients.Office.Excel.Functions.SPG(M420, "SP_TOTAL_REV", "CY2022")</f>
        <v>#PEND</v>
      </c>
      <c r="O420" s="4" t="str">
        <f>_xll.SNL.Clients.Office.Excel.Functions.SPG(M420,"IQ_AVG_DILUT_SHARES_OUT","CY2022")</f>
        <v>#PEND</v>
      </c>
      <c r="P420" s="5" t="str">
        <f>_xll.SNL.Clients.Office.Excel.Functions.SPG(M420, "IQ_DILUT_EPS_NORM", "CY2022")</f>
        <v>#PEND</v>
      </c>
      <c r="Q420" t="e">
        <f t="shared" si="40"/>
        <v>#VALUE!</v>
      </c>
      <c r="R420" t="e">
        <f t="shared" si="41"/>
        <v>#VALUE!</v>
      </c>
    </row>
    <row r="421" spans="1:18">
      <c r="A421" t="s">
        <v>932</v>
      </c>
      <c r="B421" s="4" t="str" cm="1">
        <f t="array" ref="B421">_xll.SNL.Clients.Office.Excel.Functions.SPG(A421, "SP_TOTAL_REV", "CY2023")</f>
        <v>#PEND</v>
      </c>
      <c r="C421" s="4" t="str">
        <f>_xll.SNL.Clients.Office.Excel.Functions.SPG(A421,"IQ_AVG_DILUT_SHARES_OUT","CY2023")</f>
        <v>#PEND</v>
      </c>
      <c r="D421" s="5" t="str">
        <f>_xll.SNL.Clients.Office.Excel.Functions.SPG(A421, "IQ_DILUT_EPS_NORM", "CY2023")</f>
        <v>#PEND</v>
      </c>
      <c r="E421" t="e">
        <f t="shared" si="36"/>
        <v>#VALUE!</v>
      </c>
      <c r="F421" t="e">
        <f t="shared" si="37"/>
        <v>#VALUE!</v>
      </c>
      <c r="G421" t="s">
        <v>932</v>
      </c>
      <c r="H421" s="4" t="str" cm="1">
        <f t="array" ref="H421">_xll.SNL.Clients.Office.Excel.Functions.SPG(G421, "SP_TOTAL_REV", "CY2022")</f>
        <v>#PEND</v>
      </c>
      <c r="I421" s="4" t="str">
        <f>_xll.SNL.Clients.Office.Excel.Functions.SPG(G421,"IQ_AVG_DILUT_SHARES_OUT","CY2022")</f>
        <v>#PEND</v>
      </c>
      <c r="J421" s="5" t="str">
        <f>_xll.SNL.Clients.Office.Excel.Functions.SPG(G421, "IQ_DILUT_EPS_NORM", "CY2022")</f>
        <v>#PEND</v>
      </c>
      <c r="K421" t="e">
        <f t="shared" si="38"/>
        <v>#VALUE!</v>
      </c>
      <c r="L421" t="e">
        <f t="shared" si="39"/>
        <v>#VALUE!</v>
      </c>
      <c r="M421" t="s">
        <v>945</v>
      </c>
      <c r="N421" s="4" t="str" cm="1">
        <f t="array" ref="N421">_xll.SNL.Clients.Office.Excel.Functions.SPG(M421, "SP_TOTAL_REV", "CY2022")</f>
        <v>#PEND</v>
      </c>
      <c r="O421" s="4" t="str">
        <f>_xll.SNL.Clients.Office.Excel.Functions.SPG(M421,"IQ_AVG_DILUT_SHARES_OUT","CY2022")</f>
        <v>#PEND</v>
      </c>
      <c r="P421" s="5" t="str">
        <f>_xll.SNL.Clients.Office.Excel.Functions.SPG(M421, "IQ_DILUT_EPS_NORM", "CY2022")</f>
        <v>#PEND</v>
      </c>
      <c r="Q421" t="e">
        <f t="shared" si="40"/>
        <v>#VALUE!</v>
      </c>
      <c r="R421" t="e">
        <f t="shared" si="41"/>
        <v>#VALUE!</v>
      </c>
    </row>
    <row r="422" spans="1:18">
      <c r="A422" t="s">
        <v>933</v>
      </c>
      <c r="B422" s="4" t="str" cm="1">
        <f t="array" ref="B422">_xll.SNL.Clients.Office.Excel.Functions.SPG(A422, "SP_TOTAL_REV", "CY2023")</f>
        <v>#PEND</v>
      </c>
      <c r="C422" s="4" t="str">
        <f>_xll.SNL.Clients.Office.Excel.Functions.SPG(A422,"IQ_AVG_DILUT_SHARES_OUT","CY2023")</f>
        <v>#PEND</v>
      </c>
      <c r="D422" s="5" t="str">
        <f>_xll.SNL.Clients.Office.Excel.Functions.SPG(A422, "IQ_DILUT_EPS_NORM", "CY2023")</f>
        <v>#PEND</v>
      </c>
      <c r="E422" t="e">
        <f t="shared" si="36"/>
        <v>#VALUE!</v>
      </c>
      <c r="F422" t="e">
        <f t="shared" si="37"/>
        <v>#VALUE!</v>
      </c>
      <c r="G422" t="s">
        <v>933</v>
      </c>
      <c r="H422" s="4" t="str" cm="1">
        <f t="array" ref="H422">_xll.SNL.Clients.Office.Excel.Functions.SPG(G422, "SP_TOTAL_REV", "CY2022")</f>
        <v>#PEND</v>
      </c>
      <c r="I422" s="4" t="str">
        <f>_xll.SNL.Clients.Office.Excel.Functions.SPG(G422,"IQ_AVG_DILUT_SHARES_OUT","CY2022")</f>
        <v>#PEND</v>
      </c>
      <c r="J422" s="5" t="str">
        <f>_xll.SNL.Clients.Office.Excel.Functions.SPG(G422, "IQ_DILUT_EPS_NORM", "CY2022")</f>
        <v>#PEND</v>
      </c>
      <c r="K422" t="e">
        <f t="shared" si="38"/>
        <v>#VALUE!</v>
      </c>
      <c r="L422" t="e">
        <f t="shared" si="39"/>
        <v>#VALUE!</v>
      </c>
      <c r="M422" t="s">
        <v>946</v>
      </c>
      <c r="N422" s="4" t="str" cm="1">
        <f t="array" ref="N422">_xll.SNL.Clients.Office.Excel.Functions.SPG(M422, "SP_TOTAL_REV", "CY2022")</f>
        <v>#PEND</v>
      </c>
      <c r="O422" s="4" t="str">
        <f>_xll.SNL.Clients.Office.Excel.Functions.SPG(M422,"IQ_AVG_DILUT_SHARES_OUT","CY2022")</f>
        <v>#PEND</v>
      </c>
      <c r="P422" s="5" t="str">
        <f>_xll.SNL.Clients.Office.Excel.Functions.SPG(M422, "IQ_DILUT_EPS_NORM", "CY2022")</f>
        <v>#PEND</v>
      </c>
      <c r="Q422" t="e">
        <f t="shared" si="40"/>
        <v>#VALUE!</v>
      </c>
      <c r="R422" t="e">
        <f t="shared" si="41"/>
        <v>#VALUE!</v>
      </c>
    </row>
    <row r="423" spans="1:18">
      <c r="A423" t="s">
        <v>934</v>
      </c>
      <c r="B423" s="4" t="str" cm="1">
        <f t="array" ref="B423">_xll.SNL.Clients.Office.Excel.Functions.SPG(A423, "SP_TOTAL_REV", "CY2023")</f>
        <v>#PEND</v>
      </c>
      <c r="C423" s="4" t="str">
        <f>_xll.SNL.Clients.Office.Excel.Functions.SPG(A423,"IQ_AVG_DILUT_SHARES_OUT","CY2023")</f>
        <v>#PEND</v>
      </c>
      <c r="D423" s="5" t="str">
        <f>_xll.SNL.Clients.Office.Excel.Functions.SPG(A423, "IQ_DILUT_EPS_NORM", "CY2023")</f>
        <v>#PEND</v>
      </c>
      <c r="E423" t="e">
        <f t="shared" si="36"/>
        <v>#VALUE!</v>
      </c>
      <c r="F423" t="e">
        <f t="shared" si="37"/>
        <v>#VALUE!</v>
      </c>
      <c r="G423" t="s">
        <v>934</v>
      </c>
      <c r="H423" s="4" t="str" cm="1">
        <f t="array" ref="H423">_xll.SNL.Clients.Office.Excel.Functions.SPG(G423, "SP_TOTAL_REV", "CY2022")</f>
        <v>#PEND</v>
      </c>
      <c r="I423" s="4" t="str">
        <f>_xll.SNL.Clients.Office.Excel.Functions.SPG(G423,"IQ_AVG_DILUT_SHARES_OUT","CY2022")</f>
        <v>#PEND</v>
      </c>
      <c r="J423" s="5" t="str">
        <f>_xll.SNL.Clients.Office.Excel.Functions.SPG(G423, "IQ_DILUT_EPS_NORM", "CY2022")</f>
        <v>#PEND</v>
      </c>
      <c r="K423" t="e">
        <f t="shared" si="38"/>
        <v>#VALUE!</v>
      </c>
      <c r="L423" t="e">
        <f t="shared" si="39"/>
        <v>#VALUE!</v>
      </c>
      <c r="M423" t="s">
        <v>947</v>
      </c>
      <c r="N423" s="4" t="str" cm="1">
        <f t="array" ref="N423">_xll.SNL.Clients.Office.Excel.Functions.SPG(M423, "SP_TOTAL_REV", "CY2022")</f>
        <v>#PEND</v>
      </c>
      <c r="O423" s="4" t="str">
        <f>_xll.SNL.Clients.Office.Excel.Functions.SPG(M423,"IQ_AVG_DILUT_SHARES_OUT","CY2022")</f>
        <v>#PEND</v>
      </c>
      <c r="P423" s="5" t="str">
        <f>_xll.SNL.Clients.Office.Excel.Functions.SPG(M423, "IQ_DILUT_EPS_NORM", "CY2022")</f>
        <v>#PEND</v>
      </c>
      <c r="Q423" t="e">
        <f t="shared" si="40"/>
        <v>#VALUE!</v>
      </c>
      <c r="R423" t="e">
        <f t="shared" si="41"/>
        <v>#VALUE!</v>
      </c>
    </row>
    <row r="424" spans="1:18">
      <c r="A424" t="s">
        <v>935</v>
      </c>
      <c r="B424" s="4" t="str" cm="1">
        <f t="array" ref="B424">_xll.SNL.Clients.Office.Excel.Functions.SPG(A424, "SP_TOTAL_REV", "CY2023")</f>
        <v>#PEND</v>
      </c>
      <c r="C424" s="4" t="str">
        <f>_xll.SNL.Clients.Office.Excel.Functions.SPG(A424,"IQ_AVG_DILUT_SHARES_OUT","CY2023")</f>
        <v>#PEND</v>
      </c>
      <c r="D424" s="5" t="str">
        <f>_xll.SNL.Clients.Office.Excel.Functions.SPG(A424, "IQ_DILUT_EPS_NORM", "CY2023")</f>
        <v>#PEND</v>
      </c>
      <c r="E424" t="e">
        <f t="shared" si="36"/>
        <v>#VALUE!</v>
      </c>
      <c r="F424" t="e">
        <f t="shared" si="37"/>
        <v>#VALUE!</v>
      </c>
      <c r="G424" t="s">
        <v>935</v>
      </c>
      <c r="H424" s="4" t="str" cm="1">
        <f t="array" ref="H424">_xll.SNL.Clients.Office.Excel.Functions.SPG(G424, "SP_TOTAL_REV", "CY2022")</f>
        <v>#PEND</v>
      </c>
      <c r="I424" s="4" t="str">
        <f>_xll.SNL.Clients.Office.Excel.Functions.SPG(G424,"IQ_AVG_DILUT_SHARES_OUT","CY2022")</f>
        <v>#PEND</v>
      </c>
      <c r="J424" s="5" t="str">
        <f>_xll.SNL.Clients.Office.Excel.Functions.SPG(G424, "IQ_DILUT_EPS_NORM", "CY2022")</f>
        <v>#PEND</v>
      </c>
      <c r="K424" t="e">
        <f t="shared" si="38"/>
        <v>#VALUE!</v>
      </c>
      <c r="L424" t="e">
        <f t="shared" si="39"/>
        <v>#VALUE!</v>
      </c>
      <c r="M424" t="s">
        <v>948</v>
      </c>
      <c r="N424" s="4" t="str" cm="1">
        <f t="array" ref="N424">_xll.SNL.Clients.Office.Excel.Functions.SPG(M424, "SP_TOTAL_REV", "CY2022")</f>
        <v>#PEND</v>
      </c>
      <c r="O424" s="4" t="str">
        <f>_xll.SNL.Clients.Office.Excel.Functions.SPG(M424,"IQ_AVG_DILUT_SHARES_OUT","CY2022")</f>
        <v>#PEND</v>
      </c>
      <c r="P424" s="5" t="str">
        <f>_xll.SNL.Clients.Office.Excel.Functions.SPG(M424, "IQ_DILUT_EPS_NORM", "CY2022")</f>
        <v>#PEND</v>
      </c>
      <c r="Q424" t="e">
        <f t="shared" si="40"/>
        <v>#VALUE!</v>
      </c>
      <c r="R424" t="e">
        <f t="shared" si="41"/>
        <v>#VALUE!</v>
      </c>
    </row>
    <row r="425" spans="1:18">
      <c r="A425" t="s">
        <v>936</v>
      </c>
      <c r="B425" s="4" t="str" cm="1">
        <f t="array" ref="B425">_xll.SNL.Clients.Office.Excel.Functions.SPG(A425, "SP_TOTAL_REV", "CY2023")</f>
        <v>#PEND</v>
      </c>
      <c r="C425" s="4" t="str">
        <f>_xll.SNL.Clients.Office.Excel.Functions.SPG(A425,"IQ_AVG_DILUT_SHARES_OUT","CY2023")</f>
        <v>#PEND</v>
      </c>
      <c r="D425" s="5" t="str">
        <f>_xll.SNL.Clients.Office.Excel.Functions.SPG(A425, "IQ_DILUT_EPS_NORM", "CY2023")</f>
        <v>#PEND</v>
      </c>
      <c r="E425" t="e">
        <f t="shared" si="36"/>
        <v>#VALUE!</v>
      </c>
      <c r="F425" t="e">
        <f t="shared" si="37"/>
        <v>#VALUE!</v>
      </c>
      <c r="G425" t="s">
        <v>936</v>
      </c>
      <c r="H425" s="4" t="str" cm="1">
        <f t="array" ref="H425">_xll.SNL.Clients.Office.Excel.Functions.SPG(G425, "SP_TOTAL_REV", "CY2022")</f>
        <v>#PEND</v>
      </c>
      <c r="I425" s="4" t="str">
        <f>_xll.SNL.Clients.Office.Excel.Functions.SPG(G425,"IQ_AVG_DILUT_SHARES_OUT","CY2022")</f>
        <v>#PEND</v>
      </c>
      <c r="J425" s="5" t="str">
        <f>_xll.SNL.Clients.Office.Excel.Functions.SPG(G425, "IQ_DILUT_EPS_NORM", "CY2022")</f>
        <v>#PEND</v>
      </c>
      <c r="K425" t="e">
        <f t="shared" si="38"/>
        <v>#VALUE!</v>
      </c>
      <c r="L425" t="e">
        <f t="shared" si="39"/>
        <v>#VALUE!</v>
      </c>
      <c r="M425" t="s">
        <v>949</v>
      </c>
      <c r="N425" s="4" t="str" cm="1">
        <f t="array" ref="N425">_xll.SNL.Clients.Office.Excel.Functions.SPG(M425, "SP_TOTAL_REV", "CY2022")</f>
        <v>#PEND</v>
      </c>
      <c r="O425" s="4" t="str">
        <f>_xll.SNL.Clients.Office.Excel.Functions.SPG(M425,"IQ_AVG_DILUT_SHARES_OUT","CY2022")</f>
        <v>#PEND</v>
      </c>
      <c r="P425" s="5" t="str">
        <f>_xll.SNL.Clients.Office.Excel.Functions.SPG(M425, "IQ_DILUT_EPS_NORM", "CY2022")</f>
        <v>#PEND</v>
      </c>
      <c r="Q425" t="e">
        <f t="shared" si="40"/>
        <v>#VALUE!</v>
      </c>
      <c r="R425" t="e">
        <f t="shared" si="41"/>
        <v>#VALUE!</v>
      </c>
    </row>
    <row r="426" spans="1:18">
      <c r="A426" t="s">
        <v>937</v>
      </c>
      <c r="B426" s="4" t="str" cm="1">
        <f t="array" ref="B426">_xll.SNL.Clients.Office.Excel.Functions.SPG(A426, "SP_TOTAL_REV", "CY2023")</f>
        <v>#PEND</v>
      </c>
      <c r="C426" s="4" t="str">
        <f>_xll.SNL.Clients.Office.Excel.Functions.SPG(A426,"IQ_AVG_DILUT_SHARES_OUT","CY2023")</f>
        <v>#PEND</v>
      </c>
      <c r="D426" s="5" t="str">
        <f>_xll.SNL.Clients.Office.Excel.Functions.SPG(A426, "IQ_DILUT_EPS_NORM", "CY2023")</f>
        <v>#PEND</v>
      </c>
      <c r="E426" t="e">
        <f t="shared" si="36"/>
        <v>#VALUE!</v>
      </c>
      <c r="F426" t="e">
        <f t="shared" si="37"/>
        <v>#VALUE!</v>
      </c>
      <c r="G426" t="s">
        <v>937</v>
      </c>
      <c r="H426" s="4" t="str" cm="1">
        <f t="array" ref="H426">_xll.SNL.Clients.Office.Excel.Functions.SPG(G426, "SP_TOTAL_REV", "CY2022")</f>
        <v>#PEND</v>
      </c>
      <c r="I426" s="4" t="str">
        <f>_xll.SNL.Clients.Office.Excel.Functions.SPG(G426,"IQ_AVG_DILUT_SHARES_OUT","CY2022")</f>
        <v>#PEND</v>
      </c>
      <c r="J426" s="5" t="str">
        <f>_xll.SNL.Clients.Office.Excel.Functions.SPG(G426, "IQ_DILUT_EPS_NORM", "CY2022")</f>
        <v>#PEND</v>
      </c>
      <c r="K426" t="e">
        <f t="shared" si="38"/>
        <v>#VALUE!</v>
      </c>
      <c r="L426" t="e">
        <f t="shared" si="39"/>
        <v>#VALUE!</v>
      </c>
      <c r="M426" t="s">
        <v>950</v>
      </c>
      <c r="N426" s="4" t="str" cm="1">
        <f t="array" ref="N426">_xll.SNL.Clients.Office.Excel.Functions.SPG(M426, "SP_TOTAL_REV", "CY2022")</f>
        <v>#PEND</v>
      </c>
      <c r="O426" s="4" t="str">
        <f>_xll.SNL.Clients.Office.Excel.Functions.SPG(M426,"IQ_AVG_DILUT_SHARES_OUT","CY2022")</f>
        <v>#PEND</v>
      </c>
      <c r="P426" s="5" t="str">
        <f>_xll.SNL.Clients.Office.Excel.Functions.SPG(M426, "IQ_DILUT_EPS_NORM", "CY2022")</f>
        <v>#PEND</v>
      </c>
      <c r="Q426" t="e">
        <f t="shared" si="40"/>
        <v>#VALUE!</v>
      </c>
      <c r="R426" t="e">
        <f t="shared" si="41"/>
        <v>#VALUE!</v>
      </c>
    </row>
    <row r="427" spans="1:18">
      <c r="A427" t="s">
        <v>938</v>
      </c>
      <c r="B427" s="4" t="str" cm="1">
        <f t="array" ref="B427">_xll.SNL.Clients.Office.Excel.Functions.SPG(A427, "SP_TOTAL_REV", "CY2023")</f>
        <v>#PEND</v>
      </c>
      <c r="C427" s="4" t="str">
        <f>_xll.SNL.Clients.Office.Excel.Functions.SPG(A427,"IQ_AVG_DILUT_SHARES_OUT","CY2023")</f>
        <v>#PEND</v>
      </c>
      <c r="D427" s="5" t="str">
        <f>_xll.SNL.Clients.Office.Excel.Functions.SPG(A427, "IQ_DILUT_EPS_NORM", "CY2023")</f>
        <v>#PEND</v>
      </c>
      <c r="E427" t="e">
        <f t="shared" si="36"/>
        <v>#VALUE!</v>
      </c>
      <c r="F427" t="e">
        <f t="shared" si="37"/>
        <v>#VALUE!</v>
      </c>
      <c r="G427" t="s">
        <v>938</v>
      </c>
      <c r="H427" s="4" t="str" cm="1">
        <f t="array" ref="H427">_xll.SNL.Clients.Office.Excel.Functions.SPG(G427, "SP_TOTAL_REV", "CY2022")</f>
        <v>#PEND</v>
      </c>
      <c r="I427" s="4" t="str">
        <f>_xll.SNL.Clients.Office.Excel.Functions.SPG(G427,"IQ_AVG_DILUT_SHARES_OUT","CY2022")</f>
        <v>#PEND</v>
      </c>
      <c r="J427" s="5" t="str">
        <f>_xll.SNL.Clients.Office.Excel.Functions.SPG(G427, "IQ_DILUT_EPS_NORM", "CY2022")</f>
        <v>#PEND</v>
      </c>
      <c r="K427" t="e">
        <f t="shared" si="38"/>
        <v>#VALUE!</v>
      </c>
      <c r="L427" t="e">
        <f t="shared" si="39"/>
        <v>#VALUE!</v>
      </c>
      <c r="M427" t="s">
        <v>951</v>
      </c>
      <c r="N427" s="4" t="str" cm="1">
        <f t="array" ref="N427">_xll.SNL.Clients.Office.Excel.Functions.SPG(M427, "SP_TOTAL_REV", "CY2022")</f>
        <v>#PEND</v>
      </c>
      <c r="O427" s="4" t="str">
        <f>_xll.SNL.Clients.Office.Excel.Functions.SPG(M427,"IQ_AVG_DILUT_SHARES_OUT","CY2022")</f>
        <v>#PEND</v>
      </c>
      <c r="P427" s="5" t="str">
        <f>_xll.SNL.Clients.Office.Excel.Functions.SPG(M427, "IQ_DILUT_EPS_NORM", "CY2022")</f>
        <v>#PEND</v>
      </c>
      <c r="Q427" t="e">
        <f t="shared" si="40"/>
        <v>#VALUE!</v>
      </c>
      <c r="R427" t="e">
        <f t="shared" si="41"/>
        <v>#VALUE!</v>
      </c>
    </row>
    <row r="428" spans="1:18">
      <c r="A428" t="s">
        <v>939</v>
      </c>
      <c r="B428" s="4" t="str" cm="1">
        <f t="array" ref="B428">_xll.SNL.Clients.Office.Excel.Functions.SPG(A428, "SP_TOTAL_REV", "CY2023")</f>
        <v>#PEND</v>
      </c>
      <c r="C428" s="4" t="str">
        <f>_xll.SNL.Clients.Office.Excel.Functions.SPG(A428,"IQ_AVG_DILUT_SHARES_OUT","CY2023")</f>
        <v>#PEND</v>
      </c>
      <c r="D428" s="5" t="str">
        <f>_xll.SNL.Clients.Office.Excel.Functions.SPG(A428, "IQ_DILUT_EPS_NORM", "CY2023")</f>
        <v>#PEND</v>
      </c>
      <c r="E428" t="e">
        <f t="shared" si="36"/>
        <v>#VALUE!</v>
      </c>
      <c r="F428" t="e">
        <f t="shared" si="37"/>
        <v>#VALUE!</v>
      </c>
      <c r="G428" t="s">
        <v>939</v>
      </c>
      <c r="H428" s="4" t="str" cm="1">
        <f t="array" ref="H428">_xll.SNL.Clients.Office.Excel.Functions.SPG(G428, "SP_TOTAL_REV", "CY2022")</f>
        <v>#PEND</v>
      </c>
      <c r="I428" s="4" t="str">
        <f>_xll.SNL.Clients.Office.Excel.Functions.SPG(G428,"IQ_AVG_DILUT_SHARES_OUT","CY2022")</f>
        <v>#PEND</v>
      </c>
      <c r="J428" s="5" t="str">
        <f>_xll.SNL.Clients.Office.Excel.Functions.SPG(G428, "IQ_DILUT_EPS_NORM", "CY2022")</f>
        <v>#PEND</v>
      </c>
      <c r="K428" t="e">
        <f t="shared" si="38"/>
        <v>#VALUE!</v>
      </c>
      <c r="L428" t="e">
        <f t="shared" si="39"/>
        <v>#VALUE!</v>
      </c>
      <c r="M428" t="s">
        <v>952</v>
      </c>
      <c r="N428" s="4" t="str" cm="1">
        <f t="array" ref="N428">_xll.SNL.Clients.Office.Excel.Functions.SPG(M428, "SP_TOTAL_REV", "CY2022")</f>
        <v>#PEND</v>
      </c>
      <c r="O428" s="4" t="str">
        <f>_xll.SNL.Clients.Office.Excel.Functions.SPG(M428,"IQ_AVG_DILUT_SHARES_OUT","CY2022")</f>
        <v>#PEND</v>
      </c>
      <c r="P428" s="5" t="str">
        <f>_xll.SNL.Clients.Office.Excel.Functions.SPG(M428, "IQ_DILUT_EPS_NORM", "CY2022")</f>
        <v>#PEND</v>
      </c>
      <c r="Q428" t="e">
        <f t="shared" si="40"/>
        <v>#VALUE!</v>
      </c>
      <c r="R428" t="e">
        <f t="shared" si="41"/>
        <v>#VALUE!</v>
      </c>
    </row>
    <row r="429" spans="1:18">
      <c r="A429" t="s">
        <v>940</v>
      </c>
      <c r="B429" s="4" t="str" cm="1">
        <f t="array" ref="B429">_xll.SNL.Clients.Office.Excel.Functions.SPG(A429, "SP_TOTAL_REV", "CY2023")</f>
        <v>#PEND</v>
      </c>
      <c r="C429" s="4" t="str">
        <f>_xll.SNL.Clients.Office.Excel.Functions.SPG(A429,"IQ_AVG_DILUT_SHARES_OUT","CY2023")</f>
        <v>#PEND</v>
      </c>
      <c r="D429" s="5" t="str">
        <f>_xll.SNL.Clients.Office.Excel.Functions.SPG(A429, "IQ_DILUT_EPS_NORM", "CY2023")</f>
        <v>#PEND</v>
      </c>
      <c r="E429" t="e">
        <f t="shared" si="36"/>
        <v>#VALUE!</v>
      </c>
      <c r="F429" t="e">
        <f t="shared" si="37"/>
        <v>#VALUE!</v>
      </c>
      <c r="G429" t="s">
        <v>940</v>
      </c>
      <c r="H429" s="4" t="str" cm="1">
        <f t="array" ref="H429">_xll.SNL.Clients.Office.Excel.Functions.SPG(G429, "SP_TOTAL_REV", "CY2022")</f>
        <v>#PEND</v>
      </c>
      <c r="I429" s="4" t="str">
        <f>_xll.SNL.Clients.Office.Excel.Functions.SPG(G429,"IQ_AVG_DILUT_SHARES_OUT","CY2022")</f>
        <v>#PEND</v>
      </c>
      <c r="J429" s="5" t="str">
        <f>_xll.SNL.Clients.Office.Excel.Functions.SPG(G429, "IQ_DILUT_EPS_NORM", "CY2022")</f>
        <v>#PEND</v>
      </c>
      <c r="K429" t="e">
        <f t="shared" si="38"/>
        <v>#VALUE!</v>
      </c>
      <c r="L429" t="e">
        <f t="shared" si="39"/>
        <v>#VALUE!</v>
      </c>
      <c r="M429" t="s">
        <v>953</v>
      </c>
      <c r="N429" s="4" t="str" cm="1">
        <f t="array" ref="N429">_xll.SNL.Clients.Office.Excel.Functions.SPG(M429, "SP_TOTAL_REV", "CY2022")</f>
        <v>#PEND</v>
      </c>
      <c r="O429" s="4" t="str">
        <f>_xll.SNL.Clients.Office.Excel.Functions.SPG(M429,"IQ_AVG_DILUT_SHARES_OUT","CY2022")</f>
        <v>#PEND</v>
      </c>
      <c r="P429" s="5" t="str">
        <f>_xll.SNL.Clients.Office.Excel.Functions.SPG(M429, "IQ_DILUT_EPS_NORM", "CY2022")</f>
        <v>#PEND</v>
      </c>
      <c r="Q429" t="e">
        <f t="shared" si="40"/>
        <v>#VALUE!</v>
      </c>
      <c r="R429" t="e">
        <f t="shared" si="41"/>
        <v>#VALUE!</v>
      </c>
    </row>
    <row r="430" spans="1:18">
      <c r="A430" t="s">
        <v>941</v>
      </c>
      <c r="B430" s="4" t="str" cm="1">
        <f t="array" ref="B430">_xll.SNL.Clients.Office.Excel.Functions.SPG(A430, "SP_TOTAL_REV", "CY2023")</f>
        <v>#PEND</v>
      </c>
      <c r="C430" s="4" t="str">
        <f>_xll.SNL.Clients.Office.Excel.Functions.SPG(A430,"IQ_AVG_DILUT_SHARES_OUT","CY2023")</f>
        <v>#PEND</v>
      </c>
      <c r="D430" s="5" t="str">
        <f>_xll.SNL.Clients.Office.Excel.Functions.SPG(A430, "IQ_DILUT_EPS_NORM", "CY2023")</f>
        <v>#PEND</v>
      </c>
      <c r="E430" t="e">
        <f t="shared" si="36"/>
        <v>#VALUE!</v>
      </c>
      <c r="F430" t="e">
        <f t="shared" si="37"/>
        <v>#VALUE!</v>
      </c>
      <c r="G430" t="s">
        <v>941</v>
      </c>
      <c r="H430" s="4" t="str" cm="1">
        <f t="array" ref="H430">_xll.SNL.Clients.Office.Excel.Functions.SPG(G430, "SP_TOTAL_REV", "CY2022")</f>
        <v>#PEND</v>
      </c>
      <c r="I430" s="4" t="str">
        <f>_xll.SNL.Clients.Office.Excel.Functions.SPG(G430,"IQ_AVG_DILUT_SHARES_OUT","CY2022")</f>
        <v>#PEND</v>
      </c>
      <c r="J430" s="5" t="str">
        <f>_xll.SNL.Clients.Office.Excel.Functions.SPG(G430, "IQ_DILUT_EPS_NORM", "CY2022")</f>
        <v>#PEND</v>
      </c>
      <c r="K430" t="e">
        <f t="shared" si="38"/>
        <v>#VALUE!</v>
      </c>
      <c r="L430" t="e">
        <f t="shared" si="39"/>
        <v>#VALUE!</v>
      </c>
      <c r="M430" t="s">
        <v>954</v>
      </c>
      <c r="N430" s="4" t="str" cm="1">
        <f t="array" ref="N430">_xll.SNL.Clients.Office.Excel.Functions.SPG(M430, "SP_TOTAL_REV", "CY2022")</f>
        <v>#PEND</v>
      </c>
      <c r="O430" s="4" t="str">
        <f>_xll.SNL.Clients.Office.Excel.Functions.SPG(M430,"IQ_AVG_DILUT_SHARES_OUT","CY2022")</f>
        <v>#PEND</v>
      </c>
      <c r="P430" s="5" t="str">
        <f>_xll.SNL.Clients.Office.Excel.Functions.SPG(M430, "IQ_DILUT_EPS_NORM", "CY2022")</f>
        <v>#PEND</v>
      </c>
      <c r="Q430" t="e">
        <f t="shared" si="40"/>
        <v>#VALUE!</v>
      </c>
      <c r="R430" t="e">
        <f t="shared" si="41"/>
        <v>#VALUE!</v>
      </c>
    </row>
    <row r="431" spans="1:18">
      <c r="A431" t="s">
        <v>942</v>
      </c>
      <c r="B431" s="4" t="str" cm="1">
        <f t="array" ref="B431">_xll.SNL.Clients.Office.Excel.Functions.SPG(A431, "SP_TOTAL_REV", "CY2023")</f>
        <v>#PEND</v>
      </c>
      <c r="C431" s="4" t="str">
        <f>_xll.SNL.Clients.Office.Excel.Functions.SPG(A431,"IQ_AVG_DILUT_SHARES_OUT","CY2023")</f>
        <v>#PEND</v>
      </c>
      <c r="D431" s="5" t="str">
        <f>_xll.SNL.Clients.Office.Excel.Functions.SPG(A431, "IQ_DILUT_EPS_NORM", "CY2023")</f>
        <v>#PEND</v>
      </c>
      <c r="E431" t="e">
        <f t="shared" si="36"/>
        <v>#VALUE!</v>
      </c>
      <c r="F431" t="e">
        <f t="shared" si="37"/>
        <v>#VALUE!</v>
      </c>
      <c r="G431" t="s">
        <v>942</v>
      </c>
      <c r="H431" s="4" t="str" cm="1">
        <f t="array" ref="H431">_xll.SNL.Clients.Office.Excel.Functions.SPG(G431, "SP_TOTAL_REV", "CY2022")</f>
        <v>#PEND</v>
      </c>
      <c r="I431" s="4" t="str">
        <f>_xll.SNL.Clients.Office.Excel.Functions.SPG(G431,"IQ_AVG_DILUT_SHARES_OUT","CY2022")</f>
        <v>#PEND</v>
      </c>
      <c r="J431" s="5" t="str">
        <f>_xll.SNL.Clients.Office.Excel.Functions.SPG(G431, "IQ_DILUT_EPS_NORM", "CY2022")</f>
        <v>#PEND</v>
      </c>
      <c r="K431" t="e">
        <f t="shared" si="38"/>
        <v>#VALUE!</v>
      </c>
      <c r="L431" t="e">
        <f t="shared" si="39"/>
        <v>#VALUE!</v>
      </c>
      <c r="M431" t="s">
        <v>955</v>
      </c>
      <c r="N431" s="4" t="str" cm="1">
        <f t="array" ref="N431">_xll.SNL.Clients.Office.Excel.Functions.SPG(M431, "SP_TOTAL_REV", "CY2022")</f>
        <v>#PEND</v>
      </c>
      <c r="O431" s="4" t="str">
        <f>_xll.SNL.Clients.Office.Excel.Functions.SPG(M431,"IQ_AVG_DILUT_SHARES_OUT","CY2022")</f>
        <v>#PEND</v>
      </c>
      <c r="P431" s="5" t="str">
        <f>_xll.SNL.Clients.Office.Excel.Functions.SPG(M431, "IQ_DILUT_EPS_NORM", "CY2022")</f>
        <v>#PEND</v>
      </c>
      <c r="Q431" t="e">
        <f t="shared" si="40"/>
        <v>#VALUE!</v>
      </c>
      <c r="R431" t="e">
        <f t="shared" si="41"/>
        <v>#VALUE!</v>
      </c>
    </row>
    <row r="432" spans="1:18">
      <c r="A432" t="s">
        <v>943</v>
      </c>
      <c r="B432" s="4" t="str" cm="1">
        <f t="array" ref="B432">_xll.SNL.Clients.Office.Excel.Functions.SPG(A432, "SP_TOTAL_REV", "CY2023")</f>
        <v>#PEND</v>
      </c>
      <c r="C432" s="4" t="str">
        <f>_xll.SNL.Clients.Office.Excel.Functions.SPG(A432,"IQ_AVG_DILUT_SHARES_OUT","CY2023")</f>
        <v>#PEND</v>
      </c>
      <c r="D432" s="5" t="str">
        <f>_xll.SNL.Clients.Office.Excel.Functions.SPG(A432, "IQ_DILUT_EPS_NORM", "CY2023")</f>
        <v>#PEND</v>
      </c>
      <c r="E432" t="e">
        <f t="shared" si="36"/>
        <v>#VALUE!</v>
      </c>
      <c r="F432" t="e">
        <f t="shared" si="37"/>
        <v>#VALUE!</v>
      </c>
      <c r="G432" t="s">
        <v>943</v>
      </c>
      <c r="H432" s="4" t="str" cm="1">
        <f t="array" ref="H432">_xll.SNL.Clients.Office.Excel.Functions.SPG(G432, "SP_TOTAL_REV", "CY2022")</f>
        <v>#PEND</v>
      </c>
      <c r="I432" s="4" t="str">
        <f>_xll.SNL.Clients.Office.Excel.Functions.SPG(G432,"IQ_AVG_DILUT_SHARES_OUT","CY2022")</f>
        <v>#PEND</v>
      </c>
      <c r="J432" s="5" t="str">
        <f>_xll.SNL.Clients.Office.Excel.Functions.SPG(G432, "IQ_DILUT_EPS_NORM", "CY2022")</f>
        <v>#PEND</v>
      </c>
      <c r="K432" t="e">
        <f t="shared" si="38"/>
        <v>#VALUE!</v>
      </c>
      <c r="L432" t="e">
        <f t="shared" si="39"/>
        <v>#VALUE!</v>
      </c>
      <c r="M432" t="s">
        <v>956</v>
      </c>
      <c r="N432" s="4" t="str" cm="1">
        <f t="array" ref="N432">_xll.SNL.Clients.Office.Excel.Functions.SPG(M432, "SP_TOTAL_REV", "CY2022")</f>
        <v>#PEND</v>
      </c>
      <c r="O432" s="4" t="str">
        <f>_xll.SNL.Clients.Office.Excel.Functions.SPG(M432,"IQ_AVG_DILUT_SHARES_OUT","CY2022")</f>
        <v>#PEND</v>
      </c>
      <c r="P432" s="5" t="str">
        <f>_xll.SNL.Clients.Office.Excel.Functions.SPG(M432, "IQ_DILUT_EPS_NORM", "CY2022")</f>
        <v>#PEND</v>
      </c>
      <c r="Q432" t="e">
        <f t="shared" si="40"/>
        <v>#VALUE!</v>
      </c>
      <c r="R432" t="e">
        <f t="shared" si="41"/>
        <v>#VALUE!</v>
      </c>
    </row>
    <row r="433" spans="1:18">
      <c r="A433" t="s">
        <v>944</v>
      </c>
      <c r="B433" s="4" t="str" cm="1">
        <f t="array" ref="B433">_xll.SNL.Clients.Office.Excel.Functions.SPG(A433, "SP_TOTAL_REV", "CY2023")</f>
        <v>#PEND</v>
      </c>
      <c r="C433" s="4" t="str">
        <f>_xll.SNL.Clients.Office.Excel.Functions.SPG(A433,"IQ_AVG_DILUT_SHARES_OUT","CY2023")</f>
        <v>#PEND</v>
      </c>
      <c r="D433" s="5" t="str">
        <f>_xll.SNL.Clients.Office.Excel.Functions.SPG(A433, "IQ_DILUT_EPS_NORM", "CY2023")</f>
        <v>#PEND</v>
      </c>
      <c r="E433" t="e">
        <f t="shared" si="36"/>
        <v>#VALUE!</v>
      </c>
      <c r="F433" t="e">
        <f t="shared" si="37"/>
        <v>#VALUE!</v>
      </c>
      <c r="G433" t="s">
        <v>944</v>
      </c>
      <c r="H433" s="4" t="str" cm="1">
        <f t="array" ref="H433">_xll.SNL.Clients.Office.Excel.Functions.SPG(G433, "SP_TOTAL_REV", "CY2022")</f>
        <v>#PEND</v>
      </c>
      <c r="I433" s="4" t="str">
        <f>_xll.SNL.Clients.Office.Excel.Functions.SPG(G433,"IQ_AVG_DILUT_SHARES_OUT","CY2022")</f>
        <v>#PEND</v>
      </c>
      <c r="J433" s="5" t="str">
        <f>_xll.SNL.Clients.Office.Excel.Functions.SPG(G433, "IQ_DILUT_EPS_NORM", "CY2022")</f>
        <v>#PEND</v>
      </c>
      <c r="K433" t="e">
        <f t="shared" si="38"/>
        <v>#VALUE!</v>
      </c>
      <c r="L433" t="e">
        <f t="shared" si="39"/>
        <v>#VALUE!</v>
      </c>
      <c r="M433" t="s">
        <v>957</v>
      </c>
      <c r="N433" s="4" t="str" cm="1">
        <f t="array" ref="N433">_xll.SNL.Clients.Office.Excel.Functions.SPG(M433, "SP_TOTAL_REV", "CY2022")</f>
        <v>#PEND</v>
      </c>
      <c r="O433" s="4" t="str">
        <f>_xll.SNL.Clients.Office.Excel.Functions.SPG(M433,"IQ_AVG_DILUT_SHARES_OUT","CY2022")</f>
        <v>#PEND</v>
      </c>
      <c r="P433" s="5" t="str">
        <f>_xll.SNL.Clients.Office.Excel.Functions.SPG(M433, "IQ_DILUT_EPS_NORM", "CY2022")</f>
        <v>#PEND</v>
      </c>
      <c r="Q433" t="e">
        <f t="shared" si="40"/>
        <v>#VALUE!</v>
      </c>
      <c r="R433" t="e">
        <f t="shared" si="41"/>
        <v>#VALUE!</v>
      </c>
    </row>
    <row r="434" spans="1:18">
      <c r="A434" t="s">
        <v>945</v>
      </c>
      <c r="B434" s="4" t="str" cm="1">
        <f t="array" ref="B434">_xll.SNL.Clients.Office.Excel.Functions.SPG(A434, "SP_TOTAL_REV", "CY2023")</f>
        <v>#PEND</v>
      </c>
      <c r="C434" s="4" t="str">
        <f>_xll.SNL.Clients.Office.Excel.Functions.SPG(A434,"IQ_AVG_DILUT_SHARES_OUT","CY2023")</f>
        <v>#PEND</v>
      </c>
      <c r="D434" s="5" t="str">
        <f>_xll.SNL.Clients.Office.Excel.Functions.SPG(A434, "IQ_DILUT_EPS_NORM", "CY2023")</f>
        <v>#PEND</v>
      </c>
      <c r="E434" t="e">
        <f t="shared" si="36"/>
        <v>#VALUE!</v>
      </c>
      <c r="F434" t="e">
        <f t="shared" si="37"/>
        <v>#VALUE!</v>
      </c>
      <c r="G434" t="s">
        <v>945</v>
      </c>
      <c r="H434" s="4" t="str" cm="1">
        <f t="array" ref="H434">_xll.SNL.Clients.Office.Excel.Functions.SPG(G434, "SP_TOTAL_REV", "CY2022")</f>
        <v>#PEND</v>
      </c>
      <c r="I434" s="4" t="str">
        <f>_xll.SNL.Clients.Office.Excel.Functions.SPG(G434,"IQ_AVG_DILUT_SHARES_OUT","CY2022")</f>
        <v>#PEND</v>
      </c>
      <c r="J434" s="5" t="str">
        <f>_xll.SNL.Clients.Office.Excel.Functions.SPG(G434, "IQ_DILUT_EPS_NORM", "CY2022")</f>
        <v>#PEND</v>
      </c>
      <c r="K434" t="e">
        <f t="shared" si="38"/>
        <v>#VALUE!</v>
      </c>
      <c r="L434" t="e">
        <f t="shared" si="39"/>
        <v>#VALUE!</v>
      </c>
      <c r="M434" t="s">
        <v>958</v>
      </c>
      <c r="N434" s="4" t="str" cm="1">
        <f t="array" ref="N434">_xll.SNL.Clients.Office.Excel.Functions.SPG(M434, "SP_TOTAL_REV", "CY2022")</f>
        <v>#PEND</v>
      </c>
      <c r="O434" s="4" t="str">
        <f>_xll.SNL.Clients.Office.Excel.Functions.SPG(M434,"IQ_AVG_DILUT_SHARES_OUT","CY2022")</f>
        <v>#PEND</v>
      </c>
      <c r="P434" s="5" t="str">
        <f>_xll.SNL.Clients.Office.Excel.Functions.SPG(M434, "IQ_DILUT_EPS_NORM", "CY2022")</f>
        <v>#PEND</v>
      </c>
      <c r="Q434" t="e">
        <f t="shared" si="40"/>
        <v>#VALUE!</v>
      </c>
      <c r="R434" t="e">
        <f t="shared" si="41"/>
        <v>#VALUE!</v>
      </c>
    </row>
    <row r="435" spans="1:18">
      <c r="A435" t="s">
        <v>946</v>
      </c>
      <c r="B435" s="4" t="str" cm="1">
        <f t="array" ref="B435">_xll.SNL.Clients.Office.Excel.Functions.SPG(A435, "SP_TOTAL_REV", "CY2023")</f>
        <v>#PEND</v>
      </c>
      <c r="C435" s="4" t="str">
        <f>_xll.SNL.Clients.Office.Excel.Functions.SPG(A435,"IQ_AVG_DILUT_SHARES_OUT","CY2023")</f>
        <v>#PEND</v>
      </c>
      <c r="D435" s="5" t="str">
        <f>_xll.SNL.Clients.Office.Excel.Functions.SPG(A435, "IQ_DILUT_EPS_NORM", "CY2023")</f>
        <v>#PEND</v>
      </c>
      <c r="E435" t="e">
        <f t="shared" si="36"/>
        <v>#VALUE!</v>
      </c>
      <c r="F435" t="e">
        <f t="shared" si="37"/>
        <v>#VALUE!</v>
      </c>
      <c r="G435" t="s">
        <v>946</v>
      </c>
      <c r="H435" s="4" t="str" cm="1">
        <f t="array" ref="H435">_xll.SNL.Clients.Office.Excel.Functions.SPG(G435, "SP_TOTAL_REV", "CY2022")</f>
        <v>#PEND</v>
      </c>
      <c r="I435" s="4" t="str">
        <f>_xll.SNL.Clients.Office.Excel.Functions.SPG(G435,"IQ_AVG_DILUT_SHARES_OUT","CY2022")</f>
        <v>#PEND</v>
      </c>
      <c r="J435" s="5" t="str">
        <f>_xll.SNL.Clients.Office.Excel.Functions.SPG(G435, "IQ_DILUT_EPS_NORM", "CY2022")</f>
        <v>#PEND</v>
      </c>
      <c r="K435" t="e">
        <f t="shared" si="38"/>
        <v>#VALUE!</v>
      </c>
      <c r="L435" t="e">
        <f t="shared" si="39"/>
        <v>#VALUE!</v>
      </c>
      <c r="M435" t="s">
        <v>959</v>
      </c>
      <c r="N435" s="4" t="str" cm="1">
        <f t="array" ref="N435">_xll.SNL.Clients.Office.Excel.Functions.SPG(M435, "SP_TOTAL_REV", "CY2022")</f>
        <v>#PEND</v>
      </c>
      <c r="O435" s="4" t="str">
        <f>_xll.SNL.Clients.Office.Excel.Functions.SPG(M435,"IQ_AVG_DILUT_SHARES_OUT","CY2022")</f>
        <v>#PEND</v>
      </c>
      <c r="P435" s="5" t="str">
        <f>_xll.SNL.Clients.Office.Excel.Functions.SPG(M435, "IQ_DILUT_EPS_NORM", "CY2022")</f>
        <v>#PEND</v>
      </c>
      <c r="Q435" t="e">
        <f t="shared" si="40"/>
        <v>#VALUE!</v>
      </c>
      <c r="R435" t="e">
        <f t="shared" si="41"/>
        <v>#VALUE!</v>
      </c>
    </row>
    <row r="436" spans="1:18">
      <c r="A436" t="s">
        <v>947</v>
      </c>
      <c r="B436" s="4" t="str" cm="1">
        <f t="array" ref="B436">_xll.SNL.Clients.Office.Excel.Functions.SPG(A436, "SP_TOTAL_REV", "CY2023")</f>
        <v>#PEND</v>
      </c>
      <c r="C436" s="4" t="str">
        <f>_xll.SNL.Clients.Office.Excel.Functions.SPG(A436,"IQ_AVG_DILUT_SHARES_OUT","CY2023")</f>
        <v>#PEND</v>
      </c>
      <c r="D436" s="5" t="str">
        <f>_xll.SNL.Clients.Office.Excel.Functions.SPG(A436, "IQ_DILUT_EPS_NORM", "CY2023")</f>
        <v>#PEND</v>
      </c>
      <c r="E436" t="e">
        <f t="shared" si="36"/>
        <v>#VALUE!</v>
      </c>
      <c r="F436" t="e">
        <f t="shared" si="37"/>
        <v>#VALUE!</v>
      </c>
      <c r="G436" t="s">
        <v>947</v>
      </c>
      <c r="H436" s="4" t="str" cm="1">
        <f t="array" ref="H436">_xll.SNL.Clients.Office.Excel.Functions.SPG(G436, "SP_TOTAL_REV", "CY2022")</f>
        <v>#PEND</v>
      </c>
      <c r="I436" s="4" t="str">
        <f>_xll.SNL.Clients.Office.Excel.Functions.SPG(G436,"IQ_AVG_DILUT_SHARES_OUT","CY2022")</f>
        <v>#PEND</v>
      </c>
      <c r="J436" s="5" t="str">
        <f>_xll.SNL.Clients.Office.Excel.Functions.SPG(G436, "IQ_DILUT_EPS_NORM", "CY2022")</f>
        <v>#PEND</v>
      </c>
      <c r="K436" t="e">
        <f t="shared" si="38"/>
        <v>#VALUE!</v>
      </c>
      <c r="L436" t="e">
        <f t="shared" si="39"/>
        <v>#VALUE!</v>
      </c>
      <c r="M436" t="s">
        <v>960</v>
      </c>
      <c r="N436" s="4" t="str" cm="1">
        <f t="array" ref="N436">_xll.SNL.Clients.Office.Excel.Functions.SPG(M436, "SP_TOTAL_REV", "CY2022")</f>
        <v>#PEND</v>
      </c>
      <c r="O436" s="4" t="str">
        <f>_xll.SNL.Clients.Office.Excel.Functions.SPG(M436,"IQ_AVG_DILUT_SHARES_OUT","CY2022")</f>
        <v>#PEND</v>
      </c>
      <c r="P436" s="5" t="str">
        <f>_xll.SNL.Clients.Office.Excel.Functions.SPG(M436, "IQ_DILUT_EPS_NORM", "CY2022")</f>
        <v>#PEND</v>
      </c>
      <c r="Q436" t="e">
        <f t="shared" si="40"/>
        <v>#VALUE!</v>
      </c>
      <c r="R436" t="e">
        <f t="shared" si="41"/>
        <v>#VALUE!</v>
      </c>
    </row>
    <row r="437" spans="1:18">
      <c r="A437" t="s">
        <v>948</v>
      </c>
      <c r="B437" s="4" t="str" cm="1">
        <f t="array" ref="B437">_xll.SNL.Clients.Office.Excel.Functions.SPG(A437, "SP_TOTAL_REV", "CY2023")</f>
        <v>#PEND</v>
      </c>
      <c r="C437" s="4" t="str">
        <f>_xll.SNL.Clients.Office.Excel.Functions.SPG(A437,"IQ_AVG_DILUT_SHARES_OUT","CY2023")</f>
        <v>#PEND</v>
      </c>
      <c r="D437" s="5" t="str">
        <f>_xll.SNL.Clients.Office.Excel.Functions.SPG(A437, "IQ_DILUT_EPS_NORM", "CY2023")</f>
        <v>#PEND</v>
      </c>
      <c r="E437" t="e">
        <f t="shared" si="36"/>
        <v>#VALUE!</v>
      </c>
      <c r="F437" t="e">
        <f t="shared" si="37"/>
        <v>#VALUE!</v>
      </c>
      <c r="G437" t="s">
        <v>948</v>
      </c>
      <c r="H437" s="4" t="str" cm="1">
        <f t="array" ref="H437">_xll.SNL.Clients.Office.Excel.Functions.SPG(G437, "SP_TOTAL_REV", "CY2022")</f>
        <v>#PEND</v>
      </c>
      <c r="I437" s="4" t="str">
        <f>_xll.SNL.Clients.Office.Excel.Functions.SPG(G437,"IQ_AVG_DILUT_SHARES_OUT","CY2022")</f>
        <v>#PEND</v>
      </c>
      <c r="J437" s="5" t="str">
        <f>_xll.SNL.Clients.Office.Excel.Functions.SPG(G437, "IQ_DILUT_EPS_NORM", "CY2022")</f>
        <v>#PEND</v>
      </c>
      <c r="K437" t="e">
        <f t="shared" si="38"/>
        <v>#VALUE!</v>
      </c>
      <c r="L437" t="e">
        <f t="shared" si="39"/>
        <v>#VALUE!</v>
      </c>
      <c r="M437" t="s">
        <v>961</v>
      </c>
      <c r="N437" s="4" t="str" cm="1">
        <f t="array" ref="N437">_xll.SNL.Clients.Office.Excel.Functions.SPG(M437, "SP_TOTAL_REV", "CY2022")</f>
        <v>#PEND</v>
      </c>
      <c r="O437" s="4" t="str">
        <f>_xll.SNL.Clients.Office.Excel.Functions.SPG(M437,"IQ_AVG_DILUT_SHARES_OUT","CY2022")</f>
        <v>#PEND</v>
      </c>
      <c r="P437" s="5" t="str">
        <f>_xll.SNL.Clients.Office.Excel.Functions.SPG(M437, "IQ_DILUT_EPS_NORM", "CY2022")</f>
        <v>#PEND</v>
      </c>
      <c r="Q437" t="e">
        <f t="shared" si="40"/>
        <v>#VALUE!</v>
      </c>
      <c r="R437" t="e">
        <f t="shared" si="41"/>
        <v>#VALUE!</v>
      </c>
    </row>
    <row r="438" spans="1:18">
      <c r="A438" t="s">
        <v>949</v>
      </c>
      <c r="B438" s="4" t="str" cm="1">
        <f t="array" ref="B438">_xll.SNL.Clients.Office.Excel.Functions.SPG(A438, "SP_TOTAL_REV", "CY2023")</f>
        <v>#PEND</v>
      </c>
      <c r="C438" s="4" t="str">
        <f>_xll.SNL.Clients.Office.Excel.Functions.SPG(A438,"IQ_AVG_DILUT_SHARES_OUT","CY2023")</f>
        <v>#PEND</v>
      </c>
      <c r="D438" s="5" t="str">
        <f>_xll.SNL.Clients.Office.Excel.Functions.SPG(A438, "IQ_DILUT_EPS_NORM", "CY2023")</f>
        <v>#PEND</v>
      </c>
      <c r="E438" t="e">
        <f t="shared" si="36"/>
        <v>#VALUE!</v>
      </c>
      <c r="F438" t="e">
        <f t="shared" si="37"/>
        <v>#VALUE!</v>
      </c>
      <c r="G438" t="s">
        <v>949</v>
      </c>
      <c r="H438" s="4" t="str" cm="1">
        <f t="array" ref="H438">_xll.SNL.Clients.Office.Excel.Functions.SPG(G438, "SP_TOTAL_REV", "CY2022")</f>
        <v>#PEND</v>
      </c>
      <c r="I438" s="4" t="str">
        <f>_xll.SNL.Clients.Office.Excel.Functions.SPG(G438,"IQ_AVG_DILUT_SHARES_OUT","CY2022")</f>
        <v>#PEND</v>
      </c>
      <c r="J438" s="5" t="str">
        <f>_xll.SNL.Clients.Office.Excel.Functions.SPG(G438, "IQ_DILUT_EPS_NORM", "CY2022")</f>
        <v>#PEND</v>
      </c>
      <c r="K438" t="e">
        <f t="shared" si="38"/>
        <v>#VALUE!</v>
      </c>
      <c r="L438" t="e">
        <f t="shared" si="39"/>
        <v>#VALUE!</v>
      </c>
      <c r="M438" t="s">
        <v>962</v>
      </c>
      <c r="N438" s="4" t="str" cm="1">
        <f t="array" ref="N438">_xll.SNL.Clients.Office.Excel.Functions.SPG(M438, "SP_TOTAL_REV", "CY2022")</f>
        <v>#PEND</v>
      </c>
      <c r="O438" s="4" t="str">
        <f>_xll.SNL.Clients.Office.Excel.Functions.SPG(M438,"IQ_AVG_DILUT_SHARES_OUT","CY2022")</f>
        <v>#PEND</v>
      </c>
      <c r="P438" s="5" t="str">
        <f>_xll.SNL.Clients.Office.Excel.Functions.SPG(M438, "IQ_DILUT_EPS_NORM", "CY2022")</f>
        <v>#PEND</v>
      </c>
      <c r="Q438" t="e">
        <f t="shared" si="40"/>
        <v>#VALUE!</v>
      </c>
      <c r="R438" t="e">
        <f t="shared" si="41"/>
        <v>#VALUE!</v>
      </c>
    </row>
    <row r="439" spans="1:18">
      <c r="A439" t="s">
        <v>950</v>
      </c>
      <c r="B439" s="4" t="str" cm="1">
        <f t="array" ref="B439">_xll.SNL.Clients.Office.Excel.Functions.SPG(A439, "SP_TOTAL_REV", "CY2023")</f>
        <v>#PEND</v>
      </c>
      <c r="C439" s="4" t="str">
        <f>_xll.SNL.Clients.Office.Excel.Functions.SPG(A439,"IQ_AVG_DILUT_SHARES_OUT","CY2023")</f>
        <v>#PEND</v>
      </c>
      <c r="D439" s="5" t="str">
        <f>_xll.SNL.Clients.Office.Excel.Functions.SPG(A439, "IQ_DILUT_EPS_NORM", "CY2023")</f>
        <v>#PEND</v>
      </c>
      <c r="E439" t="e">
        <f t="shared" si="36"/>
        <v>#VALUE!</v>
      </c>
      <c r="F439" t="e">
        <f t="shared" si="37"/>
        <v>#VALUE!</v>
      </c>
      <c r="G439" t="s">
        <v>950</v>
      </c>
      <c r="H439" s="4" t="str" cm="1">
        <f t="array" ref="H439">_xll.SNL.Clients.Office.Excel.Functions.SPG(G439, "SP_TOTAL_REV", "CY2022")</f>
        <v>#PEND</v>
      </c>
      <c r="I439" s="4" t="str">
        <f>_xll.SNL.Clients.Office.Excel.Functions.SPG(G439,"IQ_AVG_DILUT_SHARES_OUT","CY2022")</f>
        <v>#PEND</v>
      </c>
      <c r="J439" s="5" t="str">
        <f>_xll.SNL.Clients.Office.Excel.Functions.SPG(G439, "IQ_DILUT_EPS_NORM", "CY2022")</f>
        <v>#PEND</v>
      </c>
      <c r="K439" t="e">
        <f t="shared" si="38"/>
        <v>#VALUE!</v>
      </c>
      <c r="L439" t="e">
        <f t="shared" si="39"/>
        <v>#VALUE!</v>
      </c>
      <c r="M439" t="s">
        <v>963</v>
      </c>
      <c r="N439" s="4" t="str" cm="1">
        <f t="array" ref="N439">_xll.SNL.Clients.Office.Excel.Functions.SPG(M439, "SP_TOTAL_REV", "CY2022")</f>
        <v>#PEND</v>
      </c>
      <c r="O439" s="4" t="str">
        <f>_xll.SNL.Clients.Office.Excel.Functions.SPG(M439,"IQ_AVG_DILUT_SHARES_OUT","CY2022")</f>
        <v>#PEND</v>
      </c>
      <c r="P439" s="5" t="str">
        <f>_xll.SNL.Clients.Office.Excel.Functions.SPG(M439, "IQ_DILUT_EPS_NORM", "CY2022")</f>
        <v>#PEND</v>
      </c>
      <c r="Q439" t="e">
        <f t="shared" si="40"/>
        <v>#VALUE!</v>
      </c>
      <c r="R439" t="e">
        <f t="shared" si="41"/>
        <v>#VALUE!</v>
      </c>
    </row>
    <row r="440" spans="1:18">
      <c r="A440" t="s">
        <v>951</v>
      </c>
      <c r="B440" s="4" t="str" cm="1">
        <f t="array" ref="B440">_xll.SNL.Clients.Office.Excel.Functions.SPG(A440, "SP_TOTAL_REV", "CY2023")</f>
        <v>#PEND</v>
      </c>
      <c r="C440" s="4" t="str">
        <f>_xll.SNL.Clients.Office.Excel.Functions.SPG(A440,"IQ_AVG_DILUT_SHARES_OUT","CY2023")</f>
        <v>#PEND</v>
      </c>
      <c r="D440" s="5" t="str">
        <f>_xll.SNL.Clients.Office.Excel.Functions.SPG(A440, "IQ_DILUT_EPS_NORM", "CY2023")</f>
        <v>#PEND</v>
      </c>
      <c r="E440" t="e">
        <f t="shared" si="36"/>
        <v>#VALUE!</v>
      </c>
      <c r="F440" t="e">
        <f t="shared" si="37"/>
        <v>#VALUE!</v>
      </c>
      <c r="G440" t="s">
        <v>951</v>
      </c>
      <c r="H440" s="4" t="str" cm="1">
        <f t="array" ref="H440">_xll.SNL.Clients.Office.Excel.Functions.SPG(G440, "SP_TOTAL_REV", "CY2022")</f>
        <v>#PEND</v>
      </c>
      <c r="I440" s="4" t="str">
        <f>_xll.SNL.Clients.Office.Excel.Functions.SPG(G440,"IQ_AVG_DILUT_SHARES_OUT","CY2022")</f>
        <v>#PEND</v>
      </c>
      <c r="J440" s="5" t="str">
        <f>_xll.SNL.Clients.Office.Excel.Functions.SPG(G440, "IQ_DILUT_EPS_NORM", "CY2022")</f>
        <v>#PEND</v>
      </c>
      <c r="K440" t="e">
        <f t="shared" si="38"/>
        <v>#VALUE!</v>
      </c>
      <c r="L440" t="e">
        <f t="shared" si="39"/>
        <v>#VALUE!</v>
      </c>
      <c r="M440" t="s">
        <v>964</v>
      </c>
      <c r="N440" s="4" t="str" cm="1">
        <f t="array" ref="N440">_xll.SNL.Clients.Office.Excel.Functions.SPG(M440, "SP_TOTAL_REV", "CY2022")</f>
        <v>#PEND</v>
      </c>
      <c r="O440" s="4" t="str">
        <f>_xll.SNL.Clients.Office.Excel.Functions.SPG(M440,"IQ_AVG_DILUT_SHARES_OUT","CY2022")</f>
        <v>#PEND</v>
      </c>
      <c r="P440" s="5" t="str">
        <f>_xll.SNL.Clients.Office.Excel.Functions.SPG(M440, "IQ_DILUT_EPS_NORM", "CY2022")</f>
        <v>#PEND</v>
      </c>
      <c r="Q440" t="e">
        <f t="shared" si="40"/>
        <v>#VALUE!</v>
      </c>
      <c r="R440" t="e">
        <f t="shared" si="41"/>
        <v>#VALUE!</v>
      </c>
    </row>
    <row r="441" spans="1:18">
      <c r="A441" t="s">
        <v>952</v>
      </c>
      <c r="B441" s="4" t="str" cm="1">
        <f t="array" ref="B441">_xll.SNL.Clients.Office.Excel.Functions.SPG(A441, "SP_TOTAL_REV", "CY2023")</f>
        <v>#PEND</v>
      </c>
      <c r="C441" s="4" t="str">
        <f>_xll.SNL.Clients.Office.Excel.Functions.SPG(A441,"IQ_AVG_DILUT_SHARES_OUT","CY2023")</f>
        <v>#PEND</v>
      </c>
      <c r="D441" s="5" t="str">
        <f>_xll.SNL.Clients.Office.Excel.Functions.SPG(A441, "IQ_DILUT_EPS_NORM", "CY2023")</f>
        <v>#PEND</v>
      </c>
      <c r="E441" t="e">
        <f t="shared" si="36"/>
        <v>#VALUE!</v>
      </c>
      <c r="F441" t="e">
        <f t="shared" si="37"/>
        <v>#VALUE!</v>
      </c>
      <c r="G441" t="s">
        <v>952</v>
      </c>
      <c r="H441" s="4" t="str" cm="1">
        <f t="array" ref="H441">_xll.SNL.Clients.Office.Excel.Functions.SPG(G441, "SP_TOTAL_REV", "CY2022")</f>
        <v>#PEND</v>
      </c>
      <c r="I441" s="4" t="str">
        <f>_xll.SNL.Clients.Office.Excel.Functions.SPG(G441,"IQ_AVG_DILUT_SHARES_OUT","CY2022")</f>
        <v>#PEND</v>
      </c>
      <c r="J441" s="5" t="str">
        <f>_xll.SNL.Clients.Office.Excel.Functions.SPG(G441, "IQ_DILUT_EPS_NORM", "CY2022")</f>
        <v>#PEND</v>
      </c>
      <c r="K441" t="e">
        <f t="shared" si="38"/>
        <v>#VALUE!</v>
      </c>
      <c r="L441" t="e">
        <f t="shared" si="39"/>
        <v>#VALUE!</v>
      </c>
      <c r="M441" t="s">
        <v>965</v>
      </c>
      <c r="N441" s="4" t="str" cm="1">
        <f t="array" ref="N441">_xll.SNL.Clients.Office.Excel.Functions.SPG(M441, "SP_TOTAL_REV", "CY2022")</f>
        <v>#PEND</v>
      </c>
      <c r="O441" s="4" t="str">
        <f>_xll.SNL.Clients.Office.Excel.Functions.SPG(M441,"IQ_AVG_DILUT_SHARES_OUT","CY2022")</f>
        <v>#PEND</v>
      </c>
      <c r="P441" s="5" t="str">
        <f>_xll.SNL.Clients.Office.Excel.Functions.SPG(M441, "IQ_DILUT_EPS_NORM", "CY2022")</f>
        <v>#PEND</v>
      </c>
      <c r="Q441" t="e">
        <f t="shared" si="40"/>
        <v>#VALUE!</v>
      </c>
      <c r="R441" t="e">
        <f t="shared" si="41"/>
        <v>#VALUE!</v>
      </c>
    </row>
    <row r="442" spans="1:18">
      <c r="A442" t="s">
        <v>953</v>
      </c>
      <c r="B442" s="4" t="str" cm="1">
        <f t="array" ref="B442">_xll.SNL.Clients.Office.Excel.Functions.SPG(A442, "SP_TOTAL_REV", "CY2023")</f>
        <v>#PEND</v>
      </c>
      <c r="C442" s="4" t="str">
        <f>_xll.SNL.Clients.Office.Excel.Functions.SPG(A442,"IQ_AVG_DILUT_SHARES_OUT","CY2023")</f>
        <v>#PEND</v>
      </c>
      <c r="D442" s="5" t="str">
        <f>_xll.SNL.Clients.Office.Excel.Functions.SPG(A442, "IQ_DILUT_EPS_NORM", "CY2023")</f>
        <v>#PEND</v>
      </c>
      <c r="E442" t="e">
        <f t="shared" si="36"/>
        <v>#VALUE!</v>
      </c>
      <c r="F442" t="e">
        <f t="shared" si="37"/>
        <v>#VALUE!</v>
      </c>
      <c r="G442" t="s">
        <v>953</v>
      </c>
      <c r="H442" s="4" t="str" cm="1">
        <f t="array" ref="H442">_xll.SNL.Clients.Office.Excel.Functions.SPG(G442, "SP_TOTAL_REV", "CY2022")</f>
        <v>#PEND</v>
      </c>
      <c r="I442" s="4" t="str">
        <f>_xll.SNL.Clients.Office.Excel.Functions.SPG(G442,"IQ_AVG_DILUT_SHARES_OUT","CY2022")</f>
        <v>#PEND</v>
      </c>
      <c r="J442" s="5" t="str">
        <f>_xll.SNL.Clients.Office.Excel.Functions.SPG(G442, "IQ_DILUT_EPS_NORM", "CY2022")</f>
        <v>#PEND</v>
      </c>
      <c r="K442" t="e">
        <f t="shared" si="38"/>
        <v>#VALUE!</v>
      </c>
      <c r="L442" t="e">
        <f t="shared" si="39"/>
        <v>#VALUE!</v>
      </c>
      <c r="M442" t="s">
        <v>966</v>
      </c>
      <c r="N442" s="4" t="str" cm="1">
        <f t="array" ref="N442">_xll.SNL.Clients.Office.Excel.Functions.SPG(M442, "SP_TOTAL_REV", "CY2022")</f>
        <v>#PEND</v>
      </c>
      <c r="O442" s="4" t="str">
        <f>_xll.SNL.Clients.Office.Excel.Functions.SPG(M442,"IQ_AVG_DILUT_SHARES_OUT","CY2022")</f>
        <v>#PEND</v>
      </c>
      <c r="P442" s="5" t="str">
        <f>_xll.SNL.Clients.Office.Excel.Functions.SPG(M442, "IQ_DILUT_EPS_NORM", "CY2022")</f>
        <v>#PEND</v>
      </c>
      <c r="Q442" t="e">
        <f t="shared" si="40"/>
        <v>#VALUE!</v>
      </c>
      <c r="R442" t="e">
        <f t="shared" si="41"/>
        <v>#VALUE!</v>
      </c>
    </row>
    <row r="443" spans="1:18">
      <c r="A443" t="s">
        <v>954</v>
      </c>
      <c r="B443" s="4" t="str" cm="1">
        <f t="array" ref="B443">_xll.SNL.Clients.Office.Excel.Functions.SPG(A443, "SP_TOTAL_REV", "CY2023")</f>
        <v>#PEND</v>
      </c>
      <c r="C443" s="4" t="str">
        <f>_xll.SNL.Clients.Office.Excel.Functions.SPG(A443,"IQ_AVG_DILUT_SHARES_OUT","CY2023")</f>
        <v>#PEND</v>
      </c>
      <c r="D443" s="5" t="str">
        <f>_xll.SNL.Clients.Office.Excel.Functions.SPG(A443, "IQ_DILUT_EPS_NORM", "CY2023")</f>
        <v>#PEND</v>
      </c>
      <c r="E443" t="e">
        <f t="shared" si="36"/>
        <v>#VALUE!</v>
      </c>
      <c r="F443" t="e">
        <f t="shared" si="37"/>
        <v>#VALUE!</v>
      </c>
      <c r="G443" t="s">
        <v>954</v>
      </c>
      <c r="H443" s="4" t="str" cm="1">
        <f t="array" ref="H443">_xll.SNL.Clients.Office.Excel.Functions.SPG(G443, "SP_TOTAL_REV", "CY2022")</f>
        <v>#PEND</v>
      </c>
      <c r="I443" s="4" t="str">
        <f>_xll.SNL.Clients.Office.Excel.Functions.SPG(G443,"IQ_AVG_DILUT_SHARES_OUT","CY2022")</f>
        <v>#PEND</v>
      </c>
      <c r="J443" s="5" t="str">
        <f>_xll.SNL.Clients.Office.Excel.Functions.SPG(G443, "IQ_DILUT_EPS_NORM", "CY2022")</f>
        <v>#PEND</v>
      </c>
      <c r="K443" t="e">
        <f t="shared" si="38"/>
        <v>#VALUE!</v>
      </c>
      <c r="L443" t="e">
        <f t="shared" si="39"/>
        <v>#VALUE!</v>
      </c>
      <c r="M443" t="s">
        <v>967</v>
      </c>
      <c r="N443" s="4" t="str" cm="1">
        <f t="array" ref="N443">_xll.SNL.Clients.Office.Excel.Functions.SPG(M443, "SP_TOTAL_REV", "CY2022")</f>
        <v>#PEND</v>
      </c>
      <c r="O443" s="4" t="str">
        <f>_xll.SNL.Clients.Office.Excel.Functions.SPG(M443,"IQ_AVG_DILUT_SHARES_OUT","CY2022")</f>
        <v>#PEND</v>
      </c>
      <c r="P443" s="5" t="str">
        <f>_xll.SNL.Clients.Office.Excel.Functions.SPG(M443, "IQ_DILUT_EPS_NORM", "CY2022")</f>
        <v>#PEND</v>
      </c>
      <c r="Q443" t="e">
        <f t="shared" si="40"/>
        <v>#VALUE!</v>
      </c>
      <c r="R443" t="e">
        <f t="shared" si="41"/>
        <v>#VALUE!</v>
      </c>
    </row>
    <row r="444" spans="1:18">
      <c r="A444" t="s">
        <v>955</v>
      </c>
      <c r="B444" s="4" t="str" cm="1">
        <f t="array" ref="B444">_xll.SNL.Clients.Office.Excel.Functions.SPG(A444, "SP_TOTAL_REV", "CY2023")</f>
        <v>#PEND</v>
      </c>
      <c r="C444" s="4" t="str">
        <f>_xll.SNL.Clients.Office.Excel.Functions.SPG(A444,"IQ_AVG_DILUT_SHARES_OUT","CY2023")</f>
        <v>#PEND</v>
      </c>
      <c r="D444" s="5" t="str">
        <f>_xll.SNL.Clients.Office.Excel.Functions.SPG(A444, "IQ_DILUT_EPS_NORM", "CY2023")</f>
        <v>#PEND</v>
      </c>
      <c r="E444" t="e">
        <f t="shared" si="36"/>
        <v>#VALUE!</v>
      </c>
      <c r="F444" t="e">
        <f t="shared" si="37"/>
        <v>#VALUE!</v>
      </c>
      <c r="G444" t="s">
        <v>955</v>
      </c>
      <c r="H444" s="4" t="str" cm="1">
        <f t="array" ref="H444">_xll.SNL.Clients.Office.Excel.Functions.SPG(G444, "SP_TOTAL_REV", "CY2022")</f>
        <v>#PEND</v>
      </c>
      <c r="I444" s="4" t="str">
        <f>_xll.SNL.Clients.Office.Excel.Functions.SPG(G444,"IQ_AVG_DILUT_SHARES_OUT","CY2022")</f>
        <v>#PEND</v>
      </c>
      <c r="J444" s="5" t="str">
        <f>_xll.SNL.Clients.Office.Excel.Functions.SPG(G444, "IQ_DILUT_EPS_NORM", "CY2022")</f>
        <v>#PEND</v>
      </c>
      <c r="K444" t="e">
        <f t="shared" si="38"/>
        <v>#VALUE!</v>
      </c>
      <c r="L444" t="e">
        <f t="shared" si="39"/>
        <v>#VALUE!</v>
      </c>
      <c r="M444" t="s">
        <v>968</v>
      </c>
      <c r="N444" s="4" t="str" cm="1">
        <f t="array" ref="N444">_xll.SNL.Clients.Office.Excel.Functions.SPG(M444, "SP_TOTAL_REV", "CY2022")</f>
        <v>#PEND</v>
      </c>
      <c r="O444" s="4" t="str">
        <f>_xll.SNL.Clients.Office.Excel.Functions.SPG(M444,"IQ_AVG_DILUT_SHARES_OUT","CY2022")</f>
        <v>#PEND</v>
      </c>
      <c r="P444" s="5" t="str">
        <f>_xll.SNL.Clients.Office.Excel.Functions.SPG(M444, "IQ_DILUT_EPS_NORM", "CY2022")</f>
        <v>#PEND</v>
      </c>
      <c r="Q444" t="e">
        <f t="shared" si="40"/>
        <v>#VALUE!</v>
      </c>
      <c r="R444" t="e">
        <f t="shared" si="41"/>
        <v>#VALUE!</v>
      </c>
    </row>
    <row r="445" spans="1:18">
      <c r="A445" t="s">
        <v>956</v>
      </c>
      <c r="B445" s="4" t="str" cm="1">
        <f t="array" ref="B445">_xll.SNL.Clients.Office.Excel.Functions.SPG(A445, "SP_TOTAL_REV", "CY2023")</f>
        <v>#PEND</v>
      </c>
      <c r="C445" s="4" t="str">
        <f>_xll.SNL.Clients.Office.Excel.Functions.SPG(A445,"IQ_AVG_DILUT_SHARES_OUT","CY2023")</f>
        <v>#PEND</v>
      </c>
      <c r="D445" s="5" t="str">
        <f>_xll.SNL.Clients.Office.Excel.Functions.SPG(A445, "IQ_DILUT_EPS_NORM", "CY2023")</f>
        <v>#PEND</v>
      </c>
      <c r="E445" t="e">
        <f t="shared" si="36"/>
        <v>#VALUE!</v>
      </c>
      <c r="F445" t="e">
        <f t="shared" si="37"/>
        <v>#VALUE!</v>
      </c>
      <c r="G445" t="s">
        <v>956</v>
      </c>
      <c r="H445" s="4" t="str" cm="1">
        <f t="array" ref="H445">_xll.SNL.Clients.Office.Excel.Functions.SPG(G445, "SP_TOTAL_REV", "CY2022")</f>
        <v>#PEND</v>
      </c>
      <c r="I445" s="4" t="str">
        <f>_xll.SNL.Clients.Office.Excel.Functions.SPG(G445,"IQ_AVG_DILUT_SHARES_OUT","CY2022")</f>
        <v>#PEND</v>
      </c>
      <c r="J445" s="5" t="str">
        <f>_xll.SNL.Clients.Office.Excel.Functions.SPG(G445, "IQ_DILUT_EPS_NORM", "CY2022")</f>
        <v>#PEND</v>
      </c>
      <c r="K445" t="e">
        <f t="shared" si="38"/>
        <v>#VALUE!</v>
      </c>
      <c r="L445" t="e">
        <f t="shared" si="39"/>
        <v>#VALUE!</v>
      </c>
      <c r="M445" t="s">
        <v>969</v>
      </c>
      <c r="N445" s="4" t="str" cm="1">
        <f t="array" ref="N445">_xll.SNL.Clients.Office.Excel.Functions.SPG(M445, "SP_TOTAL_REV", "CY2022")</f>
        <v>#PEND</v>
      </c>
      <c r="O445" s="4" t="str">
        <f>_xll.SNL.Clients.Office.Excel.Functions.SPG(M445,"IQ_AVG_DILUT_SHARES_OUT","CY2022")</f>
        <v>#PEND</v>
      </c>
      <c r="P445" s="5" t="str">
        <f>_xll.SNL.Clients.Office.Excel.Functions.SPG(M445, "IQ_DILUT_EPS_NORM", "CY2022")</f>
        <v>#PEND</v>
      </c>
      <c r="Q445" t="e">
        <f t="shared" si="40"/>
        <v>#VALUE!</v>
      </c>
      <c r="R445" t="e">
        <f t="shared" si="41"/>
        <v>#VALUE!</v>
      </c>
    </row>
    <row r="446" spans="1:18">
      <c r="A446" t="s">
        <v>957</v>
      </c>
      <c r="B446" s="4" t="str" cm="1">
        <f t="array" ref="B446">_xll.SNL.Clients.Office.Excel.Functions.SPG(A446, "SP_TOTAL_REV", "CY2023")</f>
        <v>#PEND</v>
      </c>
      <c r="C446" s="4" t="str">
        <f>_xll.SNL.Clients.Office.Excel.Functions.SPG(A446,"IQ_AVG_DILUT_SHARES_OUT","CY2023")</f>
        <v>#PEND</v>
      </c>
      <c r="D446" s="5" t="str">
        <f>_xll.SNL.Clients.Office.Excel.Functions.SPG(A446, "IQ_DILUT_EPS_NORM", "CY2023")</f>
        <v>#PEND</v>
      </c>
      <c r="E446" t="e">
        <f t="shared" si="36"/>
        <v>#VALUE!</v>
      </c>
      <c r="F446" t="e">
        <f t="shared" si="37"/>
        <v>#VALUE!</v>
      </c>
      <c r="G446" t="s">
        <v>957</v>
      </c>
      <c r="H446" s="4" t="str" cm="1">
        <f t="array" ref="H446">_xll.SNL.Clients.Office.Excel.Functions.SPG(G446, "SP_TOTAL_REV", "CY2022")</f>
        <v>#PEND</v>
      </c>
      <c r="I446" s="4" t="str">
        <f>_xll.SNL.Clients.Office.Excel.Functions.SPG(G446,"IQ_AVG_DILUT_SHARES_OUT","CY2022")</f>
        <v>#PEND</v>
      </c>
      <c r="J446" s="5" t="str">
        <f>_xll.SNL.Clients.Office.Excel.Functions.SPG(G446, "IQ_DILUT_EPS_NORM", "CY2022")</f>
        <v>#PEND</v>
      </c>
      <c r="K446" t="e">
        <f t="shared" si="38"/>
        <v>#VALUE!</v>
      </c>
      <c r="L446" t="e">
        <f t="shared" si="39"/>
        <v>#VALUE!</v>
      </c>
      <c r="M446" t="s">
        <v>970</v>
      </c>
      <c r="N446" s="4" t="str" cm="1">
        <f t="array" ref="N446">_xll.SNL.Clients.Office.Excel.Functions.SPG(M446, "SP_TOTAL_REV", "CY2022")</f>
        <v>#PEND</v>
      </c>
      <c r="O446" s="4" t="str">
        <f>_xll.SNL.Clients.Office.Excel.Functions.SPG(M446,"IQ_AVG_DILUT_SHARES_OUT","CY2022")</f>
        <v>#PEND</v>
      </c>
      <c r="P446" s="5" t="str">
        <f>_xll.SNL.Clients.Office.Excel.Functions.SPG(M446, "IQ_DILUT_EPS_NORM", "CY2022")</f>
        <v>#PEND</v>
      </c>
      <c r="Q446" t="e">
        <f t="shared" si="40"/>
        <v>#VALUE!</v>
      </c>
      <c r="R446" t="e">
        <f t="shared" si="41"/>
        <v>#VALUE!</v>
      </c>
    </row>
    <row r="447" spans="1:18">
      <c r="A447" t="s">
        <v>958</v>
      </c>
      <c r="B447" s="4" t="str" cm="1">
        <f t="array" ref="B447">_xll.SNL.Clients.Office.Excel.Functions.SPG(A447, "SP_TOTAL_REV", "CY2023")</f>
        <v>#PEND</v>
      </c>
      <c r="C447" s="4" t="str">
        <f>_xll.SNL.Clients.Office.Excel.Functions.SPG(A447,"IQ_AVG_DILUT_SHARES_OUT","CY2023")</f>
        <v>#PEND</v>
      </c>
      <c r="D447" s="5" t="str">
        <f>_xll.SNL.Clients.Office.Excel.Functions.SPG(A447, "IQ_DILUT_EPS_NORM", "CY2023")</f>
        <v>#PEND</v>
      </c>
      <c r="E447" t="e">
        <f t="shared" si="36"/>
        <v>#VALUE!</v>
      </c>
      <c r="F447" t="e">
        <f t="shared" si="37"/>
        <v>#VALUE!</v>
      </c>
      <c r="G447" t="s">
        <v>958</v>
      </c>
      <c r="H447" s="4" t="str" cm="1">
        <f t="array" ref="H447">_xll.SNL.Clients.Office.Excel.Functions.SPG(G447, "SP_TOTAL_REV", "CY2022")</f>
        <v>#PEND</v>
      </c>
      <c r="I447" s="4" t="str">
        <f>_xll.SNL.Clients.Office.Excel.Functions.SPG(G447,"IQ_AVG_DILUT_SHARES_OUT","CY2022")</f>
        <v>#PEND</v>
      </c>
      <c r="J447" s="5" t="str">
        <f>_xll.SNL.Clients.Office.Excel.Functions.SPG(G447, "IQ_DILUT_EPS_NORM", "CY2022")</f>
        <v>#PEND</v>
      </c>
      <c r="K447" t="e">
        <f t="shared" si="38"/>
        <v>#VALUE!</v>
      </c>
      <c r="L447" t="e">
        <f t="shared" si="39"/>
        <v>#VALUE!</v>
      </c>
      <c r="M447" t="s">
        <v>971</v>
      </c>
      <c r="N447" s="4" t="str" cm="1">
        <f t="array" ref="N447">_xll.SNL.Clients.Office.Excel.Functions.SPG(M447, "SP_TOTAL_REV", "CY2022")</f>
        <v>#PEND</v>
      </c>
      <c r="O447" s="4" t="str">
        <f>_xll.SNL.Clients.Office.Excel.Functions.SPG(M447,"IQ_AVG_DILUT_SHARES_OUT","CY2022")</f>
        <v>#PEND</v>
      </c>
      <c r="P447" s="5" t="str">
        <f>_xll.SNL.Clients.Office.Excel.Functions.SPG(M447, "IQ_DILUT_EPS_NORM", "CY2022")</f>
        <v>#PEND</v>
      </c>
      <c r="Q447" t="e">
        <f t="shared" si="40"/>
        <v>#VALUE!</v>
      </c>
      <c r="R447" t="e">
        <f t="shared" si="41"/>
        <v>#VALUE!</v>
      </c>
    </row>
    <row r="448" spans="1:18">
      <c r="A448" t="s">
        <v>959</v>
      </c>
      <c r="B448" s="4" t="str" cm="1">
        <f t="array" ref="B448">_xll.SNL.Clients.Office.Excel.Functions.SPG(A448, "SP_TOTAL_REV", "CY2023")</f>
        <v>#PEND</v>
      </c>
      <c r="C448" s="4" t="str">
        <f>_xll.SNL.Clients.Office.Excel.Functions.SPG(A448,"IQ_AVG_DILUT_SHARES_OUT","CY2023")</f>
        <v>#PEND</v>
      </c>
      <c r="D448" s="5" t="str">
        <f>_xll.SNL.Clients.Office.Excel.Functions.SPG(A448, "IQ_DILUT_EPS_NORM", "CY2023")</f>
        <v>#PEND</v>
      </c>
      <c r="E448" t="e">
        <f t="shared" si="36"/>
        <v>#VALUE!</v>
      </c>
      <c r="F448" t="e">
        <f t="shared" si="37"/>
        <v>#VALUE!</v>
      </c>
      <c r="G448" t="s">
        <v>959</v>
      </c>
      <c r="H448" s="4" t="str" cm="1">
        <f t="array" ref="H448">_xll.SNL.Clients.Office.Excel.Functions.SPG(G448, "SP_TOTAL_REV", "CY2022")</f>
        <v>#PEND</v>
      </c>
      <c r="I448" s="4" t="str">
        <f>_xll.SNL.Clients.Office.Excel.Functions.SPG(G448,"IQ_AVG_DILUT_SHARES_OUT","CY2022")</f>
        <v>#PEND</v>
      </c>
      <c r="J448" s="5" t="str">
        <f>_xll.SNL.Clients.Office.Excel.Functions.SPG(G448, "IQ_DILUT_EPS_NORM", "CY2022")</f>
        <v>#PEND</v>
      </c>
      <c r="K448" t="e">
        <f t="shared" si="38"/>
        <v>#VALUE!</v>
      </c>
      <c r="L448" t="e">
        <f t="shared" si="39"/>
        <v>#VALUE!</v>
      </c>
      <c r="M448" t="s">
        <v>972</v>
      </c>
      <c r="N448" s="4" t="str" cm="1">
        <f t="array" ref="N448">_xll.SNL.Clients.Office.Excel.Functions.SPG(M448, "SP_TOTAL_REV", "CY2022")</f>
        <v>#PEND</v>
      </c>
      <c r="O448" s="4" t="str">
        <f>_xll.SNL.Clients.Office.Excel.Functions.SPG(M448,"IQ_AVG_DILUT_SHARES_OUT","CY2022")</f>
        <v>#PEND</v>
      </c>
      <c r="P448" s="5" t="str">
        <f>_xll.SNL.Clients.Office.Excel.Functions.SPG(M448, "IQ_DILUT_EPS_NORM", "CY2022")</f>
        <v>#PEND</v>
      </c>
      <c r="Q448" t="e">
        <f t="shared" si="40"/>
        <v>#VALUE!</v>
      </c>
      <c r="R448" t="e">
        <f t="shared" si="41"/>
        <v>#VALUE!</v>
      </c>
    </row>
    <row r="449" spans="1:18">
      <c r="A449" t="s">
        <v>960</v>
      </c>
      <c r="B449" s="4" t="str" cm="1">
        <f t="array" ref="B449">_xll.SNL.Clients.Office.Excel.Functions.SPG(A449, "SP_TOTAL_REV", "CY2023")</f>
        <v>#PEND</v>
      </c>
      <c r="C449" s="4" t="str">
        <f>_xll.SNL.Clients.Office.Excel.Functions.SPG(A449,"IQ_AVG_DILUT_SHARES_OUT","CY2023")</f>
        <v>#PEND</v>
      </c>
      <c r="D449" s="5" t="str">
        <f>_xll.SNL.Clients.Office.Excel.Functions.SPG(A449, "IQ_DILUT_EPS_NORM", "CY2023")</f>
        <v>#PEND</v>
      </c>
      <c r="E449" t="e">
        <f t="shared" si="36"/>
        <v>#VALUE!</v>
      </c>
      <c r="F449" t="e">
        <f t="shared" si="37"/>
        <v>#VALUE!</v>
      </c>
      <c r="G449" t="s">
        <v>960</v>
      </c>
      <c r="H449" s="4" t="str" cm="1">
        <f t="array" ref="H449">_xll.SNL.Clients.Office.Excel.Functions.SPG(G449, "SP_TOTAL_REV", "CY2022")</f>
        <v>#PEND</v>
      </c>
      <c r="I449" s="4" t="str">
        <f>_xll.SNL.Clients.Office.Excel.Functions.SPG(G449,"IQ_AVG_DILUT_SHARES_OUT","CY2022")</f>
        <v>#PEND</v>
      </c>
      <c r="J449" s="5" t="str">
        <f>_xll.SNL.Clients.Office.Excel.Functions.SPG(G449, "IQ_DILUT_EPS_NORM", "CY2022")</f>
        <v>#PEND</v>
      </c>
      <c r="K449" t="e">
        <f t="shared" si="38"/>
        <v>#VALUE!</v>
      </c>
      <c r="L449" t="e">
        <f t="shared" si="39"/>
        <v>#VALUE!</v>
      </c>
      <c r="M449" t="s">
        <v>973</v>
      </c>
      <c r="N449" s="4" t="str" cm="1">
        <f t="array" ref="N449">_xll.SNL.Clients.Office.Excel.Functions.SPG(M449, "SP_TOTAL_REV", "CY2022")</f>
        <v>#PEND</v>
      </c>
      <c r="O449" s="4" t="str">
        <f>_xll.SNL.Clients.Office.Excel.Functions.SPG(M449,"IQ_AVG_DILUT_SHARES_OUT","CY2022")</f>
        <v>#PEND</v>
      </c>
      <c r="P449" s="5" t="str">
        <f>_xll.SNL.Clients.Office.Excel.Functions.SPG(M449, "IQ_DILUT_EPS_NORM", "CY2022")</f>
        <v>#PEND</v>
      </c>
      <c r="Q449" t="e">
        <f t="shared" si="40"/>
        <v>#VALUE!</v>
      </c>
      <c r="R449" t="e">
        <f t="shared" si="41"/>
        <v>#VALUE!</v>
      </c>
    </row>
    <row r="450" spans="1:18">
      <c r="A450" t="s">
        <v>961</v>
      </c>
      <c r="B450" s="4" t="str" cm="1">
        <f t="array" ref="B450">_xll.SNL.Clients.Office.Excel.Functions.SPG(A450, "SP_TOTAL_REV", "CY2023")</f>
        <v>#PEND</v>
      </c>
      <c r="C450" s="4" t="str">
        <f>_xll.SNL.Clients.Office.Excel.Functions.SPG(A450,"IQ_AVG_DILUT_SHARES_OUT","CY2023")</f>
        <v>#PEND</v>
      </c>
      <c r="D450" s="5" t="str">
        <f>_xll.SNL.Clients.Office.Excel.Functions.SPG(A450, "IQ_DILUT_EPS_NORM", "CY2023")</f>
        <v>#PEND</v>
      </c>
      <c r="E450" t="e">
        <f t="shared" si="36"/>
        <v>#VALUE!</v>
      </c>
      <c r="F450" t="e">
        <f t="shared" si="37"/>
        <v>#VALUE!</v>
      </c>
      <c r="G450" t="s">
        <v>961</v>
      </c>
      <c r="H450" s="4" t="str" cm="1">
        <f t="array" ref="H450">_xll.SNL.Clients.Office.Excel.Functions.SPG(G450, "SP_TOTAL_REV", "CY2022")</f>
        <v>#PEND</v>
      </c>
      <c r="I450" s="4" t="str">
        <f>_xll.SNL.Clients.Office.Excel.Functions.SPG(G450,"IQ_AVG_DILUT_SHARES_OUT","CY2022")</f>
        <v>#PEND</v>
      </c>
      <c r="J450" s="5" t="str">
        <f>_xll.SNL.Clients.Office.Excel.Functions.SPG(G450, "IQ_DILUT_EPS_NORM", "CY2022")</f>
        <v>#PEND</v>
      </c>
      <c r="K450" t="e">
        <f t="shared" si="38"/>
        <v>#VALUE!</v>
      </c>
      <c r="L450" t="e">
        <f t="shared" si="39"/>
        <v>#VALUE!</v>
      </c>
      <c r="M450" t="s">
        <v>974</v>
      </c>
      <c r="N450" s="4" t="str" cm="1">
        <f t="array" ref="N450">_xll.SNL.Clients.Office.Excel.Functions.SPG(M450, "SP_TOTAL_REV", "CY2022")</f>
        <v>#PEND</v>
      </c>
      <c r="O450" s="4" t="str">
        <f>_xll.SNL.Clients.Office.Excel.Functions.SPG(M450,"IQ_AVG_DILUT_SHARES_OUT","CY2022")</f>
        <v>#PEND</v>
      </c>
      <c r="P450" s="5" t="str">
        <f>_xll.SNL.Clients.Office.Excel.Functions.SPG(M450, "IQ_DILUT_EPS_NORM", "CY2022")</f>
        <v>#PEND</v>
      </c>
      <c r="Q450" t="e">
        <f t="shared" si="40"/>
        <v>#VALUE!</v>
      </c>
      <c r="R450" t="e">
        <f t="shared" si="41"/>
        <v>#VALUE!</v>
      </c>
    </row>
    <row r="451" spans="1:18">
      <c r="A451" t="s">
        <v>962</v>
      </c>
      <c r="B451" s="4" t="str" cm="1">
        <f t="array" ref="B451">_xll.SNL.Clients.Office.Excel.Functions.SPG(A451, "SP_TOTAL_REV", "CY2023")</f>
        <v>#PEND</v>
      </c>
      <c r="C451" s="4" t="str">
        <f>_xll.SNL.Clients.Office.Excel.Functions.SPG(A451,"IQ_AVG_DILUT_SHARES_OUT","CY2023")</f>
        <v>#PEND</v>
      </c>
      <c r="D451" s="5" t="str">
        <f>_xll.SNL.Clients.Office.Excel.Functions.SPG(A451, "IQ_DILUT_EPS_NORM", "CY2023")</f>
        <v>#PEND</v>
      </c>
      <c r="E451" t="e">
        <f t="shared" si="36"/>
        <v>#VALUE!</v>
      </c>
      <c r="F451" t="e">
        <f t="shared" si="37"/>
        <v>#VALUE!</v>
      </c>
      <c r="G451" t="s">
        <v>962</v>
      </c>
      <c r="H451" s="4" t="str" cm="1">
        <f t="array" ref="H451">_xll.SNL.Clients.Office.Excel.Functions.SPG(G451, "SP_TOTAL_REV", "CY2022")</f>
        <v>#PEND</v>
      </c>
      <c r="I451" s="4" t="str">
        <f>_xll.SNL.Clients.Office.Excel.Functions.SPG(G451,"IQ_AVG_DILUT_SHARES_OUT","CY2022")</f>
        <v>#PEND</v>
      </c>
      <c r="J451" s="5" t="str">
        <f>_xll.SNL.Clients.Office.Excel.Functions.SPG(G451, "IQ_DILUT_EPS_NORM", "CY2022")</f>
        <v>#PEND</v>
      </c>
      <c r="K451" t="e">
        <f t="shared" si="38"/>
        <v>#VALUE!</v>
      </c>
      <c r="L451" t="e">
        <f t="shared" si="39"/>
        <v>#VALUE!</v>
      </c>
      <c r="M451" t="s">
        <v>975</v>
      </c>
      <c r="N451" s="4" t="str" cm="1">
        <f t="array" ref="N451">_xll.SNL.Clients.Office.Excel.Functions.SPG(M451, "SP_TOTAL_REV", "CY2022")</f>
        <v>#PEND</v>
      </c>
      <c r="O451" s="4" t="str">
        <f>_xll.SNL.Clients.Office.Excel.Functions.SPG(M451,"IQ_AVG_DILUT_SHARES_OUT","CY2022")</f>
        <v>#PEND</v>
      </c>
      <c r="P451" s="5" t="str">
        <f>_xll.SNL.Clients.Office.Excel.Functions.SPG(M451, "IQ_DILUT_EPS_NORM", "CY2022")</f>
        <v>#PEND</v>
      </c>
      <c r="Q451" t="e">
        <f t="shared" si="40"/>
        <v>#VALUE!</v>
      </c>
      <c r="R451" t="e">
        <f t="shared" si="41"/>
        <v>#VALUE!</v>
      </c>
    </row>
    <row r="452" spans="1:18">
      <c r="A452" t="s">
        <v>963</v>
      </c>
      <c r="B452" s="4" t="str" cm="1">
        <f t="array" ref="B452">_xll.SNL.Clients.Office.Excel.Functions.SPG(A452, "SP_TOTAL_REV", "CY2023")</f>
        <v>#PEND</v>
      </c>
      <c r="C452" s="4" t="str">
        <f>_xll.SNL.Clients.Office.Excel.Functions.SPG(A452,"IQ_AVG_DILUT_SHARES_OUT","CY2023")</f>
        <v>#PEND</v>
      </c>
      <c r="D452" s="5" t="str">
        <f>_xll.SNL.Clients.Office.Excel.Functions.SPG(A452, "IQ_DILUT_EPS_NORM", "CY2023")</f>
        <v>#PEND</v>
      </c>
      <c r="E452" t="e">
        <f t="shared" si="36"/>
        <v>#VALUE!</v>
      </c>
      <c r="F452" t="e">
        <f t="shared" si="37"/>
        <v>#VALUE!</v>
      </c>
      <c r="G452" t="s">
        <v>963</v>
      </c>
      <c r="H452" s="4" t="str" cm="1">
        <f t="array" ref="H452">_xll.SNL.Clients.Office.Excel.Functions.SPG(G452, "SP_TOTAL_REV", "CY2022")</f>
        <v>#PEND</v>
      </c>
      <c r="I452" s="4" t="str">
        <f>_xll.SNL.Clients.Office.Excel.Functions.SPG(G452,"IQ_AVG_DILUT_SHARES_OUT","CY2022")</f>
        <v>#PEND</v>
      </c>
      <c r="J452" s="5" t="str">
        <f>_xll.SNL.Clients.Office.Excel.Functions.SPG(G452, "IQ_DILUT_EPS_NORM", "CY2022")</f>
        <v>#PEND</v>
      </c>
      <c r="K452" t="e">
        <f t="shared" si="38"/>
        <v>#VALUE!</v>
      </c>
      <c r="L452" t="e">
        <f t="shared" si="39"/>
        <v>#VALUE!</v>
      </c>
      <c r="M452" t="s">
        <v>977</v>
      </c>
      <c r="N452" s="4" t="str" cm="1">
        <f t="array" ref="N452">_xll.SNL.Clients.Office.Excel.Functions.SPG(M452, "SP_TOTAL_REV", "CY2022")</f>
        <v>#PEND</v>
      </c>
      <c r="O452" s="4" t="str">
        <f>_xll.SNL.Clients.Office.Excel.Functions.SPG(M452,"IQ_AVG_DILUT_SHARES_OUT","CY2022")</f>
        <v>#PEND</v>
      </c>
      <c r="P452" s="5" t="str">
        <f>_xll.SNL.Clients.Office.Excel.Functions.SPG(M452, "IQ_DILUT_EPS_NORM", "CY2022")</f>
        <v>#PEND</v>
      </c>
      <c r="Q452" t="e">
        <f t="shared" si="40"/>
        <v>#VALUE!</v>
      </c>
      <c r="R452" t="e">
        <f t="shared" si="41"/>
        <v>#VALUE!</v>
      </c>
    </row>
    <row r="453" spans="1:18">
      <c r="A453" t="s">
        <v>964</v>
      </c>
      <c r="B453" s="4" t="str" cm="1">
        <f t="array" ref="B453">_xll.SNL.Clients.Office.Excel.Functions.SPG(A453, "SP_TOTAL_REV", "CY2023")</f>
        <v>#PEND</v>
      </c>
      <c r="C453" s="4" t="str">
        <f>_xll.SNL.Clients.Office.Excel.Functions.SPG(A453,"IQ_AVG_DILUT_SHARES_OUT","CY2023")</f>
        <v>#PEND</v>
      </c>
      <c r="D453" s="5" t="str">
        <f>_xll.SNL.Clients.Office.Excel.Functions.SPG(A453, "IQ_DILUT_EPS_NORM", "CY2023")</f>
        <v>#PEND</v>
      </c>
      <c r="E453" t="e">
        <f t="shared" ref="E453:E506" si="42">C453*D453/1000</f>
        <v>#VALUE!</v>
      </c>
      <c r="F453" t="e">
        <f t="shared" ref="F453:F506" si="43">E453/B453</f>
        <v>#VALUE!</v>
      </c>
      <c r="G453" t="s">
        <v>964</v>
      </c>
      <c r="H453" s="4" t="str" cm="1">
        <f t="array" ref="H453">_xll.SNL.Clients.Office.Excel.Functions.SPG(G453, "SP_TOTAL_REV", "CY2022")</f>
        <v>#PEND</v>
      </c>
      <c r="I453" s="4" t="str">
        <f>_xll.SNL.Clients.Office.Excel.Functions.SPG(G453,"IQ_AVG_DILUT_SHARES_OUT","CY2022")</f>
        <v>#PEND</v>
      </c>
      <c r="J453" s="5" t="str">
        <f>_xll.SNL.Clients.Office.Excel.Functions.SPG(G453, "IQ_DILUT_EPS_NORM", "CY2022")</f>
        <v>#PEND</v>
      </c>
      <c r="K453" t="e">
        <f t="shared" ref="K453:K506" si="44">I453*J453/1000</f>
        <v>#VALUE!</v>
      </c>
      <c r="L453" t="e">
        <f t="shared" ref="L453:L506" si="45">K453/H453</f>
        <v>#VALUE!</v>
      </c>
      <c r="M453" t="s">
        <v>978</v>
      </c>
      <c r="N453" s="4" t="str" cm="1">
        <f t="array" ref="N453">_xll.SNL.Clients.Office.Excel.Functions.SPG(M453, "SP_TOTAL_REV", "CY2022")</f>
        <v>#PEND</v>
      </c>
      <c r="O453" s="4" t="str">
        <f>_xll.SNL.Clients.Office.Excel.Functions.SPG(M453,"IQ_AVG_DILUT_SHARES_OUT","CY2022")</f>
        <v>#PEND</v>
      </c>
      <c r="P453" s="5" t="str">
        <f>_xll.SNL.Clients.Office.Excel.Functions.SPG(M453, "IQ_DILUT_EPS_NORM", "CY2022")</f>
        <v>#PEND</v>
      </c>
      <c r="Q453" t="e">
        <f t="shared" ref="Q453:Q506" si="46">O453*P453/1000</f>
        <v>#VALUE!</v>
      </c>
      <c r="R453" t="e">
        <f t="shared" ref="R453:R506" si="47">Q453/N453</f>
        <v>#VALUE!</v>
      </c>
    </row>
    <row r="454" spans="1:18">
      <c r="A454" t="s">
        <v>965</v>
      </c>
      <c r="B454" s="4" t="str" cm="1">
        <f t="array" ref="B454">_xll.SNL.Clients.Office.Excel.Functions.SPG(A454, "SP_TOTAL_REV", "CY2023")</f>
        <v>#PEND</v>
      </c>
      <c r="C454" s="4" t="str">
        <f>_xll.SNL.Clients.Office.Excel.Functions.SPG(A454,"IQ_AVG_DILUT_SHARES_OUT","CY2023")</f>
        <v>#PEND</v>
      </c>
      <c r="D454" s="5" t="str">
        <f>_xll.SNL.Clients.Office.Excel.Functions.SPG(A454, "IQ_DILUT_EPS_NORM", "CY2023")</f>
        <v>#PEND</v>
      </c>
      <c r="E454" t="e">
        <f t="shared" si="42"/>
        <v>#VALUE!</v>
      </c>
      <c r="F454" t="e">
        <f t="shared" si="43"/>
        <v>#VALUE!</v>
      </c>
      <c r="G454" t="s">
        <v>965</v>
      </c>
      <c r="H454" s="4" t="str" cm="1">
        <f t="array" ref="H454">_xll.SNL.Clients.Office.Excel.Functions.SPG(G454, "SP_TOTAL_REV", "CY2022")</f>
        <v>#PEND</v>
      </c>
      <c r="I454" s="4" t="str">
        <f>_xll.SNL.Clients.Office.Excel.Functions.SPG(G454,"IQ_AVG_DILUT_SHARES_OUT","CY2022")</f>
        <v>#PEND</v>
      </c>
      <c r="J454" s="5" t="str">
        <f>_xll.SNL.Clients.Office.Excel.Functions.SPG(G454, "IQ_DILUT_EPS_NORM", "CY2022")</f>
        <v>#PEND</v>
      </c>
      <c r="K454" t="e">
        <f t="shared" si="44"/>
        <v>#VALUE!</v>
      </c>
      <c r="L454" t="e">
        <f t="shared" si="45"/>
        <v>#VALUE!</v>
      </c>
      <c r="M454" t="s">
        <v>979</v>
      </c>
      <c r="N454" s="4" t="str" cm="1">
        <f t="array" ref="N454">_xll.SNL.Clients.Office.Excel.Functions.SPG(M454, "SP_TOTAL_REV", "CY2022")</f>
        <v>#PEND</v>
      </c>
      <c r="O454" s="4" t="str">
        <f>_xll.SNL.Clients.Office.Excel.Functions.SPG(M454,"IQ_AVG_DILUT_SHARES_OUT","CY2022")</f>
        <v>#PEND</v>
      </c>
      <c r="P454" s="5" t="str">
        <f>_xll.SNL.Clients.Office.Excel.Functions.SPG(M454, "IQ_DILUT_EPS_NORM", "CY2022")</f>
        <v>#PEND</v>
      </c>
      <c r="Q454" t="e">
        <f t="shared" si="46"/>
        <v>#VALUE!</v>
      </c>
      <c r="R454" t="e">
        <f t="shared" si="47"/>
        <v>#VALUE!</v>
      </c>
    </row>
    <row r="455" spans="1:18">
      <c r="A455" t="s">
        <v>966</v>
      </c>
      <c r="B455" s="4" t="str" cm="1">
        <f t="array" ref="B455">_xll.SNL.Clients.Office.Excel.Functions.SPG(A455, "SP_TOTAL_REV", "CY2023")</f>
        <v>#PEND</v>
      </c>
      <c r="C455" s="4" t="str">
        <f>_xll.SNL.Clients.Office.Excel.Functions.SPG(A455,"IQ_AVG_DILUT_SHARES_OUT","CY2023")</f>
        <v>#PEND</v>
      </c>
      <c r="D455" s="5" t="str">
        <f>_xll.SNL.Clients.Office.Excel.Functions.SPG(A455, "IQ_DILUT_EPS_NORM", "CY2023")</f>
        <v>#PEND</v>
      </c>
      <c r="E455" t="e">
        <f t="shared" si="42"/>
        <v>#VALUE!</v>
      </c>
      <c r="F455" t="e">
        <f t="shared" si="43"/>
        <v>#VALUE!</v>
      </c>
      <c r="G455" t="s">
        <v>966</v>
      </c>
      <c r="H455" s="4" t="str" cm="1">
        <f t="array" ref="H455">_xll.SNL.Clients.Office.Excel.Functions.SPG(G455, "SP_TOTAL_REV", "CY2022")</f>
        <v>#PEND</v>
      </c>
      <c r="I455" s="4" t="str">
        <f>_xll.SNL.Clients.Office.Excel.Functions.SPG(G455,"IQ_AVG_DILUT_SHARES_OUT","CY2022")</f>
        <v>#PEND</v>
      </c>
      <c r="J455" s="5" t="str">
        <f>_xll.SNL.Clients.Office.Excel.Functions.SPG(G455, "IQ_DILUT_EPS_NORM", "CY2022")</f>
        <v>#PEND</v>
      </c>
      <c r="K455" t="e">
        <f t="shared" si="44"/>
        <v>#VALUE!</v>
      </c>
      <c r="L455" t="e">
        <f t="shared" si="45"/>
        <v>#VALUE!</v>
      </c>
      <c r="M455" t="s">
        <v>980</v>
      </c>
      <c r="N455" s="4" t="str" cm="1">
        <f t="array" ref="N455">_xll.SNL.Clients.Office.Excel.Functions.SPG(M455, "SP_TOTAL_REV", "CY2022")</f>
        <v>#PEND</v>
      </c>
      <c r="O455" s="4" t="str">
        <f>_xll.SNL.Clients.Office.Excel.Functions.SPG(M455,"IQ_AVG_DILUT_SHARES_OUT","CY2022")</f>
        <v>#PEND</v>
      </c>
      <c r="P455" s="5" t="str">
        <f>_xll.SNL.Clients.Office.Excel.Functions.SPG(M455, "IQ_DILUT_EPS_NORM", "CY2022")</f>
        <v>#PEND</v>
      </c>
      <c r="Q455" t="e">
        <f t="shared" si="46"/>
        <v>#VALUE!</v>
      </c>
      <c r="R455" t="e">
        <f t="shared" si="47"/>
        <v>#VALUE!</v>
      </c>
    </row>
    <row r="456" spans="1:18">
      <c r="A456" t="s">
        <v>967</v>
      </c>
      <c r="B456" s="4" t="str" cm="1">
        <f t="array" ref="B456">_xll.SNL.Clients.Office.Excel.Functions.SPG(A456, "SP_TOTAL_REV", "CY2023")</f>
        <v>#PEND</v>
      </c>
      <c r="C456" s="4" t="str">
        <f>_xll.SNL.Clients.Office.Excel.Functions.SPG(A456,"IQ_AVG_DILUT_SHARES_OUT","CY2023")</f>
        <v>#PEND</v>
      </c>
      <c r="D456" s="5" t="str">
        <f>_xll.SNL.Clients.Office.Excel.Functions.SPG(A456, "IQ_DILUT_EPS_NORM", "CY2023")</f>
        <v>#PEND</v>
      </c>
      <c r="E456" t="e">
        <f t="shared" si="42"/>
        <v>#VALUE!</v>
      </c>
      <c r="F456" t="e">
        <f t="shared" si="43"/>
        <v>#VALUE!</v>
      </c>
      <c r="G456" t="s">
        <v>967</v>
      </c>
      <c r="H456" s="4" t="str" cm="1">
        <f t="array" ref="H456">_xll.SNL.Clients.Office.Excel.Functions.SPG(G456, "SP_TOTAL_REV", "CY2022")</f>
        <v>#PEND</v>
      </c>
      <c r="I456" s="4" t="str">
        <f>_xll.SNL.Clients.Office.Excel.Functions.SPG(G456,"IQ_AVG_DILUT_SHARES_OUT","CY2022")</f>
        <v>#PEND</v>
      </c>
      <c r="J456" s="5" t="str">
        <f>_xll.SNL.Clients.Office.Excel.Functions.SPG(G456, "IQ_DILUT_EPS_NORM", "CY2022")</f>
        <v>#PEND</v>
      </c>
      <c r="K456" t="e">
        <f t="shared" si="44"/>
        <v>#VALUE!</v>
      </c>
      <c r="L456" t="e">
        <f t="shared" si="45"/>
        <v>#VALUE!</v>
      </c>
      <c r="M456" t="s">
        <v>981</v>
      </c>
      <c r="N456" s="4" t="str" cm="1">
        <f t="array" ref="N456">_xll.SNL.Clients.Office.Excel.Functions.SPG(M456, "SP_TOTAL_REV", "CY2022")</f>
        <v>#PEND</v>
      </c>
      <c r="O456" s="4" t="str">
        <f>_xll.SNL.Clients.Office.Excel.Functions.SPG(M456,"IQ_AVG_DILUT_SHARES_OUT","CY2022")</f>
        <v>#PEND</v>
      </c>
      <c r="P456" s="5" t="str">
        <f>_xll.SNL.Clients.Office.Excel.Functions.SPG(M456, "IQ_DILUT_EPS_NORM", "CY2022")</f>
        <v>#PEND</v>
      </c>
      <c r="Q456" t="e">
        <f t="shared" si="46"/>
        <v>#VALUE!</v>
      </c>
      <c r="R456" t="e">
        <f t="shared" si="47"/>
        <v>#VALUE!</v>
      </c>
    </row>
    <row r="457" spans="1:18">
      <c r="A457" t="s">
        <v>968</v>
      </c>
      <c r="B457" s="4" t="str" cm="1">
        <f t="array" ref="B457">_xll.SNL.Clients.Office.Excel.Functions.SPG(A457, "SP_TOTAL_REV", "CY2023")</f>
        <v>#PEND</v>
      </c>
      <c r="C457" s="4" t="str">
        <f>_xll.SNL.Clients.Office.Excel.Functions.SPG(A457,"IQ_AVG_DILUT_SHARES_OUT","CY2023")</f>
        <v>#PEND</v>
      </c>
      <c r="D457" s="5" t="str">
        <f>_xll.SNL.Clients.Office.Excel.Functions.SPG(A457, "IQ_DILUT_EPS_NORM", "CY2023")</f>
        <v>#PEND</v>
      </c>
      <c r="E457" t="e">
        <f t="shared" si="42"/>
        <v>#VALUE!</v>
      </c>
      <c r="F457" t="e">
        <f t="shared" si="43"/>
        <v>#VALUE!</v>
      </c>
      <c r="G457" t="s">
        <v>968</v>
      </c>
      <c r="H457" s="4" t="str" cm="1">
        <f t="array" ref="H457">_xll.SNL.Clients.Office.Excel.Functions.SPG(G457, "SP_TOTAL_REV", "CY2022")</f>
        <v>#PEND</v>
      </c>
      <c r="I457" s="4" t="str">
        <f>_xll.SNL.Clients.Office.Excel.Functions.SPG(G457,"IQ_AVG_DILUT_SHARES_OUT","CY2022")</f>
        <v>#PEND</v>
      </c>
      <c r="J457" s="5" t="str">
        <f>_xll.SNL.Clients.Office.Excel.Functions.SPG(G457, "IQ_DILUT_EPS_NORM", "CY2022")</f>
        <v>#PEND</v>
      </c>
      <c r="K457" t="e">
        <f t="shared" si="44"/>
        <v>#VALUE!</v>
      </c>
      <c r="L457" t="e">
        <f t="shared" si="45"/>
        <v>#VALUE!</v>
      </c>
      <c r="M457" t="s">
        <v>982</v>
      </c>
      <c r="N457" s="4" t="str" cm="1">
        <f t="array" ref="N457">_xll.SNL.Clients.Office.Excel.Functions.SPG(M457, "SP_TOTAL_REV", "CY2022")</f>
        <v>#PEND</v>
      </c>
      <c r="O457" s="4" t="str">
        <f>_xll.SNL.Clients.Office.Excel.Functions.SPG(M457,"IQ_AVG_DILUT_SHARES_OUT","CY2022")</f>
        <v>#PEND</v>
      </c>
      <c r="P457" s="5" t="str">
        <f>_xll.SNL.Clients.Office.Excel.Functions.SPG(M457, "IQ_DILUT_EPS_NORM", "CY2022")</f>
        <v>#PEND</v>
      </c>
      <c r="Q457" t="e">
        <f t="shared" si="46"/>
        <v>#VALUE!</v>
      </c>
      <c r="R457" t="e">
        <f t="shared" si="47"/>
        <v>#VALUE!</v>
      </c>
    </row>
    <row r="458" spans="1:18">
      <c r="A458" t="s">
        <v>969</v>
      </c>
      <c r="B458" s="4" t="str" cm="1">
        <f t="array" ref="B458">_xll.SNL.Clients.Office.Excel.Functions.SPG(A458, "SP_TOTAL_REV", "CY2023")</f>
        <v>#PEND</v>
      </c>
      <c r="C458" s="4" t="str">
        <f>_xll.SNL.Clients.Office.Excel.Functions.SPG(A458,"IQ_AVG_DILUT_SHARES_OUT","CY2023")</f>
        <v>#PEND</v>
      </c>
      <c r="D458" s="5" t="str">
        <f>_xll.SNL.Clients.Office.Excel.Functions.SPG(A458, "IQ_DILUT_EPS_NORM", "CY2023")</f>
        <v>#PEND</v>
      </c>
      <c r="E458" t="e">
        <f t="shared" si="42"/>
        <v>#VALUE!</v>
      </c>
      <c r="F458" t="e">
        <f t="shared" si="43"/>
        <v>#VALUE!</v>
      </c>
      <c r="G458" t="s">
        <v>969</v>
      </c>
      <c r="H458" s="4" t="str" cm="1">
        <f t="array" ref="H458">_xll.SNL.Clients.Office.Excel.Functions.SPG(G458, "SP_TOTAL_REV", "CY2022")</f>
        <v>#PEND</v>
      </c>
      <c r="I458" s="4" t="str">
        <f>_xll.SNL.Clients.Office.Excel.Functions.SPG(G458,"IQ_AVG_DILUT_SHARES_OUT","CY2022")</f>
        <v>#PEND</v>
      </c>
      <c r="J458" s="5" t="str">
        <f>_xll.SNL.Clients.Office.Excel.Functions.SPG(G458, "IQ_DILUT_EPS_NORM", "CY2022")</f>
        <v>#PEND</v>
      </c>
      <c r="K458" t="e">
        <f t="shared" si="44"/>
        <v>#VALUE!</v>
      </c>
      <c r="L458" t="e">
        <f t="shared" si="45"/>
        <v>#VALUE!</v>
      </c>
      <c r="M458" t="s">
        <v>983</v>
      </c>
      <c r="N458" s="4" t="str" cm="1">
        <f t="array" ref="N458">_xll.SNL.Clients.Office.Excel.Functions.SPG(M458, "SP_TOTAL_REV", "CY2022")</f>
        <v>#PEND</v>
      </c>
      <c r="O458" s="4" t="str">
        <f>_xll.SNL.Clients.Office.Excel.Functions.SPG(M458,"IQ_AVG_DILUT_SHARES_OUT","CY2022")</f>
        <v>#PEND</v>
      </c>
      <c r="P458" s="5" t="str">
        <f>_xll.SNL.Clients.Office.Excel.Functions.SPG(M458, "IQ_DILUT_EPS_NORM", "CY2022")</f>
        <v>#PEND</v>
      </c>
      <c r="Q458" t="e">
        <f t="shared" si="46"/>
        <v>#VALUE!</v>
      </c>
      <c r="R458" t="e">
        <f t="shared" si="47"/>
        <v>#VALUE!</v>
      </c>
    </row>
    <row r="459" spans="1:18">
      <c r="A459" t="s">
        <v>970</v>
      </c>
      <c r="B459" s="4" t="str" cm="1">
        <f t="array" ref="B459">_xll.SNL.Clients.Office.Excel.Functions.SPG(A459, "SP_TOTAL_REV", "CY2023")</f>
        <v>#PEND</v>
      </c>
      <c r="C459" s="4" t="str">
        <f>_xll.SNL.Clients.Office.Excel.Functions.SPG(A459,"IQ_AVG_DILUT_SHARES_OUT","CY2023")</f>
        <v>#PEND</v>
      </c>
      <c r="D459" s="5" t="str">
        <f>_xll.SNL.Clients.Office.Excel.Functions.SPG(A459, "IQ_DILUT_EPS_NORM", "CY2023")</f>
        <v>#PEND</v>
      </c>
      <c r="E459" t="e">
        <f t="shared" si="42"/>
        <v>#VALUE!</v>
      </c>
      <c r="F459" t="e">
        <f t="shared" si="43"/>
        <v>#VALUE!</v>
      </c>
      <c r="G459" t="s">
        <v>970</v>
      </c>
      <c r="H459" s="4" t="str" cm="1">
        <f t="array" ref="H459">_xll.SNL.Clients.Office.Excel.Functions.SPG(G459, "SP_TOTAL_REV", "CY2022")</f>
        <v>#PEND</v>
      </c>
      <c r="I459" s="4" t="str">
        <f>_xll.SNL.Clients.Office.Excel.Functions.SPG(G459,"IQ_AVG_DILUT_SHARES_OUT","CY2022")</f>
        <v>#PEND</v>
      </c>
      <c r="J459" s="5" t="str">
        <f>_xll.SNL.Clients.Office.Excel.Functions.SPG(G459, "IQ_DILUT_EPS_NORM", "CY2022")</f>
        <v>#PEND</v>
      </c>
      <c r="K459" t="e">
        <f t="shared" si="44"/>
        <v>#VALUE!</v>
      </c>
      <c r="L459" t="e">
        <f t="shared" si="45"/>
        <v>#VALUE!</v>
      </c>
      <c r="M459" t="s">
        <v>984</v>
      </c>
      <c r="N459" s="4" t="str" cm="1">
        <f t="array" ref="N459">_xll.SNL.Clients.Office.Excel.Functions.SPG(M459, "SP_TOTAL_REV", "CY2022")</f>
        <v>#PEND</v>
      </c>
      <c r="O459" s="4" t="str">
        <f>_xll.SNL.Clients.Office.Excel.Functions.SPG(M459,"IQ_AVG_DILUT_SHARES_OUT","CY2022")</f>
        <v>#PEND</v>
      </c>
      <c r="P459" s="5" t="str">
        <f>_xll.SNL.Clients.Office.Excel.Functions.SPG(M459, "IQ_DILUT_EPS_NORM", "CY2022")</f>
        <v>#PEND</v>
      </c>
      <c r="Q459" t="e">
        <f t="shared" si="46"/>
        <v>#VALUE!</v>
      </c>
      <c r="R459" t="e">
        <f t="shared" si="47"/>
        <v>#VALUE!</v>
      </c>
    </row>
    <row r="460" spans="1:18">
      <c r="A460" t="s">
        <v>971</v>
      </c>
      <c r="B460" s="4" t="str" cm="1">
        <f t="array" ref="B460">_xll.SNL.Clients.Office.Excel.Functions.SPG(A460, "SP_TOTAL_REV", "CY2023")</f>
        <v>#PEND</v>
      </c>
      <c r="C460" s="4" t="str">
        <f>_xll.SNL.Clients.Office.Excel.Functions.SPG(A460,"IQ_AVG_DILUT_SHARES_OUT","CY2023")</f>
        <v>#PEND</v>
      </c>
      <c r="D460" s="5" t="str">
        <f>_xll.SNL.Clients.Office.Excel.Functions.SPG(A460, "IQ_DILUT_EPS_NORM", "CY2023")</f>
        <v>#PEND</v>
      </c>
      <c r="E460" t="e">
        <f t="shared" si="42"/>
        <v>#VALUE!</v>
      </c>
      <c r="F460" t="e">
        <f t="shared" si="43"/>
        <v>#VALUE!</v>
      </c>
      <c r="G460" t="s">
        <v>971</v>
      </c>
      <c r="H460" s="4" t="str" cm="1">
        <f t="array" ref="H460">_xll.SNL.Clients.Office.Excel.Functions.SPG(G460, "SP_TOTAL_REV", "CY2022")</f>
        <v>#PEND</v>
      </c>
      <c r="I460" s="4" t="str">
        <f>_xll.SNL.Clients.Office.Excel.Functions.SPG(G460,"IQ_AVG_DILUT_SHARES_OUT","CY2022")</f>
        <v>#PEND</v>
      </c>
      <c r="J460" s="5" t="str">
        <f>_xll.SNL.Clients.Office.Excel.Functions.SPG(G460, "IQ_DILUT_EPS_NORM", "CY2022")</f>
        <v>#PEND</v>
      </c>
      <c r="K460" t="e">
        <f t="shared" si="44"/>
        <v>#VALUE!</v>
      </c>
      <c r="L460" t="e">
        <f t="shared" si="45"/>
        <v>#VALUE!</v>
      </c>
      <c r="M460" t="s">
        <v>985</v>
      </c>
      <c r="N460" s="4" t="str" cm="1">
        <f t="array" ref="N460">_xll.SNL.Clients.Office.Excel.Functions.SPG(M460, "SP_TOTAL_REV", "CY2022")</f>
        <v>#PEND</v>
      </c>
      <c r="O460" s="4" t="str">
        <f>_xll.SNL.Clients.Office.Excel.Functions.SPG(M460,"IQ_AVG_DILUT_SHARES_OUT","CY2022")</f>
        <v>#PEND</v>
      </c>
      <c r="P460" s="5" t="str">
        <f>_xll.SNL.Clients.Office.Excel.Functions.SPG(M460, "IQ_DILUT_EPS_NORM", "CY2022")</f>
        <v>#PEND</v>
      </c>
      <c r="Q460" t="e">
        <f t="shared" si="46"/>
        <v>#VALUE!</v>
      </c>
      <c r="R460" t="e">
        <f t="shared" si="47"/>
        <v>#VALUE!</v>
      </c>
    </row>
    <row r="461" spans="1:18">
      <c r="A461" t="s">
        <v>972</v>
      </c>
      <c r="B461" s="4" t="str" cm="1">
        <f t="array" ref="B461">_xll.SNL.Clients.Office.Excel.Functions.SPG(A461, "SP_TOTAL_REV", "CY2023")</f>
        <v>#PEND</v>
      </c>
      <c r="C461" s="4" t="str">
        <f>_xll.SNL.Clients.Office.Excel.Functions.SPG(A461,"IQ_AVG_DILUT_SHARES_OUT","CY2023")</f>
        <v>#PEND</v>
      </c>
      <c r="D461" s="5" t="str">
        <f>_xll.SNL.Clients.Office.Excel.Functions.SPG(A461, "IQ_DILUT_EPS_NORM", "CY2023")</f>
        <v>#PEND</v>
      </c>
      <c r="E461" t="e">
        <f t="shared" si="42"/>
        <v>#VALUE!</v>
      </c>
      <c r="F461" t="e">
        <f t="shared" si="43"/>
        <v>#VALUE!</v>
      </c>
      <c r="G461" t="s">
        <v>972</v>
      </c>
      <c r="H461" s="4" t="str" cm="1">
        <f t="array" ref="H461">_xll.SNL.Clients.Office.Excel.Functions.SPG(G461, "SP_TOTAL_REV", "CY2022")</f>
        <v>#PEND</v>
      </c>
      <c r="I461" s="4" t="str">
        <f>_xll.SNL.Clients.Office.Excel.Functions.SPG(G461,"IQ_AVG_DILUT_SHARES_OUT","CY2022")</f>
        <v>#PEND</v>
      </c>
      <c r="J461" s="5" t="str">
        <f>_xll.SNL.Clients.Office.Excel.Functions.SPG(G461, "IQ_DILUT_EPS_NORM", "CY2022")</f>
        <v>#PEND</v>
      </c>
      <c r="K461" t="e">
        <f t="shared" si="44"/>
        <v>#VALUE!</v>
      </c>
      <c r="L461" t="e">
        <f t="shared" si="45"/>
        <v>#VALUE!</v>
      </c>
      <c r="M461" t="s">
        <v>986</v>
      </c>
      <c r="N461" s="4" t="str" cm="1">
        <f t="array" ref="N461">_xll.SNL.Clients.Office.Excel.Functions.SPG(M461, "SP_TOTAL_REV", "CY2022")</f>
        <v>#PEND</v>
      </c>
      <c r="O461" s="4" t="str">
        <f>_xll.SNL.Clients.Office.Excel.Functions.SPG(M461,"IQ_AVG_DILUT_SHARES_OUT","CY2022")</f>
        <v>#PEND</v>
      </c>
      <c r="P461" s="5" t="str">
        <f>_xll.SNL.Clients.Office.Excel.Functions.SPG(M461, "IQ_DILUT_EPS_NORM", "CY2022")</f>
        <v>#PEND</v>
      </c>
      <c r="Q461" t="e">
        <f t="shared" si="46"/>
        <v>#VALUE!</v>
      </c>
      <c r="R461" t="e">
        <f t="shared" si="47"/>
        <v>#VALUE!</v>
      </c>
    </row>
    <row r="462" spans="1:18">
      <c r="A462" t="s">
        <v>973</v>
      </c>
      <c r="B462" s="4" t="str" cm="1">
        <f t="array" ref="B462">_xll.SNL.Clients.Office.Excel.Functions.SPG(A462, "SP_TOTAL_REV", "CY2023")</f>
        <v>#PEND</v>
      </c>
      <c r="C462" s="4" t="str">
        <f>_xll.SNL.Clients.Office.Excel.Functions.SPG(A462,"IQ_AVG_DILUT_SHARES_OUT","CY2023")</f>
        <v>#PEND</v>
      </c>
      <c r="D462" s="5" t="str">
        <f>_xll.SNL.Clients.Office.Excel.Functions.SPG(A462, "IQ_DILUT_EPS_NORM", "CY2023")</f>
        <v>#PEND</v>
      </c>
      <c r="E462" t="e">
        <f t="shared" si="42"/>
        <v>#VALUE!</v>
      </c>
      <c r="F462" t="e">
        <f t="shared" si="43"/>
        <v>#VALUE!</v>
      </c>
      <c r="G462" t="s">
        <v>973</v>
      </c>
      <c r="H462" s="4" t="str" cm="1">
        <f t="array" ref="H462">_xll.SNL.Clients.Office.Excel.Functions.SPG(G462, "SP_TOTAL_REV", "CY2022")</f>
        <v>#PEND</v>
      </c>
      <c r="I462" s="4" t="str">
        <f>_xll.SNL.Clients.Office.Excel.Functions.SPG(G462,"IQ_AVG_DILUT_SHARES_OUT","CY2022")</f>
        <v>#PEND</v>
      </c>
      <c r="J462" s="5" t="str">
        <f>_xll.SNL.Clients.Office.Excel.Functions.SPG(G462, "IQ_DILUT_EPS_NORM", "CY2022")</f>
        <v>#PEND</v>
      </c>
      <c r="K462" t="e">
        <f t="shared" si="44"/>
        <v>#VALUE!</v>
      </c>
      <c r="L462" t="e">
        <f t="shared" si="45"/>
        <v>#VALUE!</v>
      </c>
      <c r="M462" t="s">
        <v>987</v>
      </c>
      <c r="N462" s="4" t="str" cm="1">
        <f t="array" ref="N462">_xll.SNL.Clients.Office.Excel.Functions.SPG(M462, "SP_TOTAL_REV", "CY2022")</f>
        <v>#PEND</v>
      </c>
      <c r="O462" s="4" t="str">
        <f>_xll.SNL.Clients.Office.Excel.Functions.SPG(M462,"IQ_AVG_DILUT_SHARES_OUT","CY2022")</f>
        <v>#PEND</v>
      </c>
      <c r="P462" s="5" t="str">
        <f>_xll.SNL.Clients.Office.Excel.Functions.SPG(M462, "IQ_DILUT_EPS_NORM", "CY2022")</f>
        <v>#PEND</v>
      </c>
      <c r="Q462" t="e">
        <f t="shared" si="46"/>
        <v>#VALUE!</v>
      </c>
      <c r="R462" t="e">
        <f t="shared" si="47"/>
        <v>#VALUE!</v>
      </c>
    </row>
    <row r="463" spans="1:18">
      <c r="A463" t="s">
        <v>974</v>
      </c>
      <c r="B463" s="4" t="str" cm="1">
        <f t="array" ref="B463">_xll.SNL.Clients.Office.Excel.Functions.SPG(A463, "SP_TOTAL_REV", "CY2023")</f>
        <v>#PEND</v>
      </c>
      <c r="C463" s="4" t="str">
        <f>_xll.SNL.Clients.Office.Excel.Functions.SPG(A463,"IQ_AVG_DILUT_SHARES_OUT","CY2023")</f>
        <v>#PEND</v>
      </c>
      <c r="D463" s="5" t="str">
        <f>_xll.SNL.Clients.Office.Excel.Functions.SPG(A463, "IQ_DILUT_EPS_NORM", "CY2023")</f>
        <v>#PEND</v>
      </c>
      <c r="E463" t="e">
        <f t="shared" si="42"/>
        <v>#VALUE!</v>
      </c>
      <c r="F463" t="e">
        <f t="shared" si="43"/>
        <v>#VALUE!</v>
      </c>
      <c r="G463" t="s">
        <v>974</v>
      </c>
      <c r="H463" s="4" t="str" cm="1">
        <f t="array" ref="H463">_xll.SNL.Clients.Office.Excel.Functions.SPG(G463, "SP_TOTAL_REV", "CY2022")</f>
        <v>#PEND</v>
      </c>
      <c r="I463" s="4" t="str">
        <f>_xll.SNL.Clients.Office.Excel.Functions.SPG(G463,"IQ_AVG_DILUT_SHARES_OUT","CY2022")</f>
        <v>#PEND</v>
      </c>
      <c r="J463" s="5" t="str">
        <f>_xll.SNL.Clients.Office.Excel.Functions.SPG(G463, "IQ_DILUT_EPS_NORM", "CY2022")</f>
        <v>#PEND</v>
      </c>
      <c r="K463" t="e">
        <f t="shared" si="44"/>
        <v>#VALUE!</v>
      </c>
      <c r="L463" t="e">
        <f t="shared" si="45"/>
        <v>#VALUE!</v>
      </c>
      <c r="M463" t="s">
        <v>988</v>
      </c>
      <c r="N463" s="4" t="str" cm="1">
        <f t="array" ref="N463">_xll.SNL.Clients.Office.Excel.Functions.SPG(M463, "SP_TOTAL_REV", "CY2022")</f>
        <v>#PEND</v>
      </c>
      <c r="O463" s="4" t="str">
        <f>_xll.SNL.Clients.Office.Excel.Functions.SPG(M463,"IQ_AVG_DILUT_SHARES_OUT","CY2022")</f>
        <v>#PEND</v>
      </c>
      <c r="P463" s="5" t="str">
        <f>_xll.SNL.Clients.Office.Excel.Functions.SPG(M463, "IQ_DILUT_EPS_NORM", "CY2022")</f>
        <v>#PEND</v>
      </c>
      <c r="Q463" t="e">
        <f t="shared" si="46"/>
        <v>#VALUE!</v>
      </c>
      <c r="R463" t="e">
        <f t="shared" si="47"/>
        <v>#VALUE!</v>
      </c>
    </row>
    <row r="464" spans="1:18">
      <c r="A464" t="s">
        <v>975</v>
      </c>
      <c r="B464" s="4" t="str" cm="1">
        <f t="array" ref="B464">_xll.SNL.Clients.Office.Excel.Functions.SPG(A464, "SP_TOTAL_REV", "CY2023")</f>
        <v>#PEND</v>
      </c>
      <c r="C464" s="4" t="str">
        <f>_xll.SNL.Clients.Office.Excel.Functions.SPG(A464,"IQ_AVG_DILUT_SHARES_OUT","CY2023")</f>
        <v>#PEND</v>
      </c>
      <c r="D464" s="5" t="str">
        <f>_xll.SNL.Clients.Office.Excel.Functions.SPG(A464, "IQ_DILUT_EPS_NORM", "CY2023")</f>
        <v>#PEND</v>
      </c>
      <c r="E464" t="e">
        <f t="shared" si="42"/>
        <v>#VALUE!</v>
      </c>
      <c r="F464" t="e">
        <f t="shared" si="43"/>
        <v>#VALUE!</v>
      </c>
      <c r="G464" t="s">
        <v>975</v>
      </c>
      <c r="H464" s="4" t="str" cm="1">
        <f t="array" ref="H464">_xll.SNL.Clients.Office.Excel.Functions.SPG(G464, "SP_TOTAL_REV", "CY2022")</f>
        <v>#PEND</v>
      </c>
      <c r="I464" s="4" t="str">
        <f>_xll.SNL.Clients.Office.Excel.Functions.SPG(G464,"IQ_AVG_DILUT_SHARES_OUT","CY2022")</f>
        <v>#PEND</v>
      </c>
      <c r="J464" s="5" t="str">
        <f>_xll.SNL.Clients.Office.Excel.Functions.SPG(G464, "IQ_DILUT_EPS_NORM", "CY2022")</f>
        <v>#PEND</v>
      </c>
      <c r="K464" t="e">
        <f t="shared" si="44"/>
        <v>#VALUE!</v>
      </c>
      <c r="L464" t="e">
        <f t="shared" si="45"/>
        <v>#VALUE!</v>
      </c>
      <c r="M464" t="s">
        <v>989</v>
      </c>
      <c r="N464" s="4" t="str" cm="1">
        <f t="array" ref="N464">_xll.SNL.Clients.Office.Excel.Functions.SPG(M464, "SP_TOTAL_REV", "CY2022")</f>
        <v>#PEND</v>
      </c>
      <c r="O464" s="4" t="str">
        <f>_xll.SNL.Clients.Office.Excel.Functions.SPG(M464,"IQ_AVG_DILUT_SHARES_OUT","CY2022")</f>
        <v>#PEND</v>
      </c>
      <c r="P464" s="5" t="str">
        <f>_xll.SNL.Clients.Office.Excel.Functions.SPG(M464, "IQ_DILUT_EPS_NORM", "CY2022")</f>
        <v>#PEND</v>
      </c>
      <c r="Q464" t="e">
        <f t="shared" si="46"/>
        <v>#VALUE!</v>
      </c>
      <c r="R464" t="e">
        <f t="shared" si="47"/>
        <v>#VALUE!</v>
      </c>
    </row>
    <row r="465" spans="1:18">
      <c r="A465" t="s">
        <v>976</v>
      </c>
      <c r="B465" s="4" t="str" cm="1">
        <f t="array" ref="B465">_xll.SNL.Clients.Office.Excel.Functions.SPG(A465, "SP_TOTAL_REV", "CY2023")</f>
        <v>#PEND</v>
      </c>
      <c r="C465" s="4" t="str">
        <f>_xll.SNL.Clients.Office.Excel.Functions.SPG(A465,"IQ_AVG_DILUT_SHARES_OUT","CY2023")</f>
        <v>#PEND</v>
      </c>
      <c r="D465" s="5" t="str">
        <f>_xll.SNL.Clients.Office.Excel.Functions.SPG(A465, "IQ_DILUT_EPS_NORM", "CY2023")</f>
        <v>#PEND</v>
      </c>
      <c r="E465" t="e">
        <f t="shared" si="42"/>
        <v>#VALUE!</v>
      </c>
      <c r="F465" t="e">
        <f t="shared" si="43"/>
        <v>#VALUE!</v>
      </c>
      <c r="G465" t="s">
        <v>976</v>
      </c>
      <c r="H465" s="4" t="str" cm="1">
        <f t="array" ref="H465">_xll.SNL.Clients.Office.Excel.Functions.SPG(G465, "SP_TOTAL_REV", "CY2022")</f>
        <v>#PEND</v>
      </c>
      <c r="I465" s="4" t="str">
        <f>_xll.SNL.Clients.Office.Excel.Functions.SPG(G465,"IQ_AVG_DILUT_SHARES_OUT","CY2022")</f>
        <v>#PEND</v>
      </c>
      <c r="J465" s="5" t="str">
        <f>_xll.SNL.Clients.Office.Excel.Functions.SPG(G465, "IQ_DILUT_EPS_NORM", "CY2022")</f>
        <v>#PEND</v>
      </c>
      <c r="K465" t="e">
        <f t="shared" si="44"/>
        <v>#VALUE!</v>
      </c>
      <c r="L465" t="e">
        <f t="shared" si="45"/>
        <v>#VALUE!</v>
      </c>
      <c r="M465" t="s">
        <v>990</v>
      </c>
      <c r="N465" s="4" t="str" cm="1">
        <f t="array" ref="N465">_xll.SNL.Clients.Office.Excel.Functions.SPG(M465, "SP_TOTAL_REV", "CY2022")</f>
        <v>#PEND</v>
      </c>
      <c r="O465" s="4" t="str">
        <f>_xll.SNL.Clients.Office.Excel.Functions.SPG(M465,"IQ_AVG_DILUT_SHARES_OUT","CY2022")</f>
        <v>#PEND</v>
      </c>
      <c r="P465" s="5" t="str">
        <f>_xll.SNL.Clients.Office.Excel.Functions.SPG(M465, "IQ_DILUT_EPS_NORM", "CY2022")</f>
        <v>#PEND</v>
      </c>
      <c r="Q465" t="e">
        <f t="shared" si="46"/>
        <v>#VALUE!</v>
      </c>
      <c r="R465" t="e">
        <f t="shared" si="47"/>
        <v>#VALUE!</v>
      </c>
    </row>
    <row r="466" spans="1:18">
      <c r="A466" t="s">
        <v>977</v>
      </c>
      <c r="B466" s="4" t="str" cm="1">
        <f t="array" ref="B466">_xll.SNL.Clients.Office.Excel.Functions.SPG(A466, "SP_TOTAL_REV", "CY2023")</f>
        <v>#PEND</v>
      </c>
      <c r="C466" s="4" t="str">
        <f>_xll.SNL.Clients.Office.Excel.Functions.SPG(A466,"IQ_AVG_DILUT_SHARES_OUT","CY2023")</f>
        <v>#PEND</v>
      </c>
      <c r="D466" s="5" t="str">
        <f>_xll.SNL.Clients.Office.Excel.Functions.SPG(A466, "IQ_DILUT_EPS_NORM", "CY2023")</f>
        <v>#PEND</v>
      </c>
      <c r="E466" t="e">
        <f t="shared" si="42"/>
        <v>#VALUE!</v>
      </c>
      <c r="F466" t="e">
        <f t="shared" si="43"/>
        <v>#VALUE!</v>
      </c>
      <c r="G466" t="s">
        <v>977</v>
      </c>
      <c r="H466" s="4" t="str" cm="1">
        <f t="array" ref="H466">_xll.SNL.Clients.Office.Excel.Functions.SPG(G466, "SP_TOTAL_REV", "CY2022")</f>
        <v>#PEND</v>
      </c>
      <c r="I466" s="4" t="str">
        <f>_xll.SNL.Clients.Office.Excel.Functions.SPG(G466,"IQ_AVG_DILUT_SHARES_OUT","CY2022")</f>
        <v>#PEND</v>
      </c>
      <c r="J466" s="5" t="str">
        <f>_xll.SNL.Clients.Office.Excel.Functions.SPG(G466, "IQ_DILUT_EPS_NORM", "CY2022")</f>
        <v>#PEND</v>
      </c>
      <c r="K466" t="e">
        <f t="shared" si="44"/>
        <v>#VALUE!</v>
      </c>
      <c r="L466" t="e">
        <f t="shared" si="45"/>
        <v>#VALUE!</v>
      </c>
      <c r="M466" t="s">
        <v>991</v>
      </c>
      <c r="N466" s="4" t="str" cm="1">
        <f t="array" ref="N466">_xll.SNL.Clients.Office.Excel.Functions.SPG(M466, "SP_TOTAL_REV", "CY2022")</f>
        <v>#PEND</v>
      </c>
      <c r="O466" s="4" t="str">
        <f>_xll.SNL.Clients.Office.Excel.Functions.SPG(M466,"IQ_AVG_DILUT_SHARES_OUT","CY2022")</f>
        <v>#PEND</v>
      </c>
      <c r="P466" s="5" t="str">
        <f>_xll.SNL.Clients.Office.Excel.Functions.SPG(M466, "IQ_DILUT_EPS_NORM", "CY2022")</f>
        <v>#PEND</v>
      </c>
      <c r="Q466" t="e">
        <f t="shared" si="46"/>
        <v>#VALUE!</v>
      </c>
      <c r="R466" t="e">
        <f t="shared" si="47"/>
        <v>#VALUE!</v>
      </c>
    </row>
    <row r="467" spans="1:18">
      <c r="A467" t="s">
        <v>978</v>
      </c>
      <c r="B467" s="4" t="str" cm="1">
        <f t="array" ref="B467">_xll.SNL.Clients.Office.Excel.Functions.SPG(A467, "SP_TOTAL_REV", "CY2023")</f>
        <v>#PEND</v>
      </c>
      <c r="C467" s="4" t="str">
        <f>_xll.SNL.Clients.Office.Excel.Functions.SPG(A467,"IQ_AVG_DILUT_SHARES_OUT","CY2023")</f>
        <v>#PEND</v>
      </c>
      <c r="D467" s="5" t="str">
        <f>_xll.SNL.Clients.Office.Excel.Functions.SPG(A467, "IQ_DILUT_EPS_NORM", "CY2023")</f>
        <v>#PEND</v>
      </c>
      <c r="E467" t="e">
        <f t="shared" si="42"/>
        <v>#VALUE!</v>
      </c>
      <c r="F467" t="e">
        <f t="shared" si="43"/>
        <v>#VALUE!</v>
      </c>
      <c r="G467" t="s">
        <v>978</v>
      </c>
      <c r="H467" s="4" t="str" cm="1">
        <f t="array" ref="H467">_xll.SNL.Clients.Office.Excel.Functions.SPG(G467, "SP_TOTAL_REV", "CY2022")</f>
        <v>#PEND</v>
      </c>
      <c r="I467" s="4" t="str">
        <f>_xll.SNL.Clients.Office.Excel.Functions.SPG(G467,"IQ_AVG_DILUT_SHARES_OUT","CY2022")</f>
        <v>#PEND</v>
      </c>
      <c r="J467" s="5" t="str">
        <f>_xll.SNL.Clients.Office.Excel.Functions.SPG(G467, "IQ_DILUT_EPS_NORM", "CY2022")</f>
        <v>#PEND</v>
      </c>
      <c r="K467" t="e">
        <f t="shared" si="44"/>
        <v>#VALUE!</v>
      </c>
      <c r="L467" t="e">
        <f t="shared" si="45"/>
        <v>#VALUE!</v>
      </c>
      <c r="M467" t="s">
        <v>992</v>
      </c>
      <c r="N467" s="4" t="str" cm="1">
        <f t="array" ref="N467">_xll.SNL.Clients.Office.Excel.Functions.SPG(M467, "SP_TOTAL_REV", "CY2022")</f>
        <v>#PEND</v>
      </c>
      <c r="O467" s="4" t="str">
        <f>_xll.SNL.Clients.Office.Excel.Functions.SPG(M467,"IQ_AVG_DILUT_SHARES_OUT","CY2022")</f>
        <v>#PEND</v>
      </c>
      <c r="P467" s="5" t="str">
        <f>_xll.SNL.Clients.Office.Excel.Functions.SPG(M467, "IQ_DILUT_EPS_NORM", "CY2022")</f>
        <v>#PEND</v>
      </c>
      <c r="Q467" t="e">
        <f t="shared" si="46"/>
        <v>#VALUE!</v>
      </c>
      <c r="R467" t="e">
        <f t="shared" si="47"/>
        <v>#VALUE!</v>
      </c>
    </row>
    <row r="468" spans="1:18">
      <c r="A468" t="s">
        <v>979</v>
      </c>
      <c r="B468" s="4" t="str" cm="1">
        <f t="array" ref="B468">_xll.SNL.Clients.Office.Excel.Functions.SPG(A468, "SP_TOTAL_REV", "CY2023")</f>
        <v>#PEND</v>
      </c>
      <c r="C468" s="4" t="str">
        <f>_xll.SNL.Clients.Office.Excel.Functions.SPG(A468,"IQ_AVG_DILUT_SHARES_OUT","CY2023")</f>
        <v>#PEND</v>
      </c>
      <c r="D468" s="5" t="str">
        <f>_xll.SNL.Clients.Office.Excel.Functions.SPG(A468, "IQ_DILUT_EPS_NORM", "CY2023")</f>
        <v>#PEND</v>
      </c>
      <c r="E468" t="e">
        <f t="shared" si="42"/>
        <v>#VALUE!</v>
      </c>
      <c r="F468" t="e">
        <f t="shared" si="43"/>
        <v>#VALUE!</v>
      </c>
      <c r="G468" t="s">
        <v>979</v>
      </c>
      <c r="H468" s="4" t="str" cm="1">
        <f t="array" ref="H468">_xll.SNL.Clients.Office.Excel.Functions.SPG(G468, "SP_TOTAL_REV", "CY2022")</f>
        <v>#PEND</v>
      </c>
      <c r="I468" s="4" t="str">
        <f>_xll.SNL.Clients.Office.Excel.Functions.SPG(G468,"IQ_AVG_DILUT_SHARES_OUT","CY2022")</f>
        <v>#PEND</v>
      </c>
      <c r="J468" s="5" t="str">
        <f>_xll.SNL.Clients.Office.Excel.Functions.SPG(G468, "IQ_DILUT_EPS_NORM", "CY2022")</f>
        <v>#PEND</v>
      </c>
      <c r="K468" t="e">
        <f t="shared" si="44"/>
        <v>#VALUE!</v>
      </c>
      <c r="L468" t="e">
        <f t="shared" si="45"/>
        <v>#VALUE!</v>
      </c>
      <c r="M468" t="s">
        <v>993</v>
      </c>
      <c r="N468" s="4" t="str" cm="1">
        <f t="array" ref="N468">_xll.SNL.Clients.Office.Excel.Functions.SPG(M468, "SP_TOTAL_REV", "CY2022")</f>
        <v>#PEND</v>
      </c>
      <c r="O468" s="4" t="str">
        <f>_xll.SNL.Clients.Office.Excel.Functions.SPG(M468,"IQ_AVG_DILUT_SHARES_OUT","CY2022")</f>
        <v>#PEND</v>
      </c>
      <c r="P468" s="5" t="str">
        <f>_xll.SNL.Clients.Office.Excel.Functions.SPG(M468, "IQ_DILUT_EPS_NORM", "CY2022")</f>
        <v>#PEND</v>
      </c>
      <c r="Q468" t="e">
        <f t="shared" si="46"/>
        <v>#VALUE!</v>
      </c>
      <c r="R468" t="e">
        <f t="shared" si="47"/>
        <v>#VALUE!</v>
      </c>
    </row>
    <row r="469" spans="1:18">
      <c r="A469" t="s">
        <v>980</v>
      </c>
      <c r="B469" s="4" t="str" cm="1">
        <f t="array" ref="B469">_xll.SNL.Clients.Office.Excel.Functions.SPG(A469, "SP_TOTAL_REV", "CY2023")</f>
        <v>#PEND</v>
      </c>
      <c r="C469" s="4" t="str">
        <f>_xll.SNL.Clients.Office.Excel.Functions.SPG(A469,"IQ_AVG_DILUT_SHARES_OUT","CY2023")</f>
        <v>#PEND</v>
      </c>
      <c r="D469" s="5" t="str">
        <f>_xll.SNL.Clients.Office.Excel.Functions.SPG(A469, "IQ_DILUT_EPS_NORM", "CY2023")</f>
        <v>#PEND</v>
      </c>
      <c r="E469" t="e">
        <f t="shared" si="42"/>
        <v>#VALUE!</v>
      </c>
      <c r="F469" t="e">
        <f t="shared" si="43"/>
        <v>#VALUE!</v>
      </c>
      <c r="G469" t="s">
        <v>980</v>
      </c>
      <c r="H469" s="4" t="str" cm="1">
        <f t="array" ref="H469">_xll.SNL.Clients.Office.Excel.Functions.SPG(G469, "SP_TOTAL_REV", "CY2022")</f>
        <v>#PEND</v>
      </c>
      <c r="I469" s="4" t="str">
        <f>_xll.SNL.Clients.Office.Excel.Functions.SPG(G469,"IQ_AVG_DILUT_SHARES_OUT","CY2022")</f>
        <v>#PEND</v>
      </c>
      <c r="J469" s="5" t="str">
        <f>_xll.SNL.Clients.Office.Excel.Functions.SPG(G469, "IQ_DILUT_EPS_NORM", "CY2022")</f>
        <v>#PEND</v>
      </c>
      <c r="K469" t="e">
        <f t="shared" si="44"/>
        <v>#VALUE!</v>
      </c>
      <c r="L469" t="e">
        <f t="shared" si="45"/>
        <v>#VALUE!</v>
      </c>
      <c r="M469" t="s">
        <v>994</v>
      </c>
      <c r="N469" s="4" t="str" cm="1">
        <f t="array" ref="N469">_xll.SNL.Clients.Office.Excel.Functions.SPG(M469, "SP_TOTAL_REV", "CY2022")</f>
        <v>#PEND</v>
      </c>
      <c r="O469" s="4" t="str">
        <f>_xll.SNL.Clients.Office.Excel.Functions.SPG(M469,"IQ_AVG_DILUT_SHARES_OUT","CY2022")</f>
        <v>#PEND</v>
      </c>
      <c r="P469" s="5" t="str">
        <f>_xll.SNL.Clients.Office.Excel.Functions.SPG(M469, "IQ_DILUT_EPS_NORM", "CY2022")</f>
        <v>#PEND</v>
      </c>
      <c r="Q469" t="e">
        <f t="shared" si="46"/>
        <v>#VALUE!</v>
      </c>
      <c r="R469" t="e">
        <f t="shared" si="47"/>
        <v>#VALUE!</v>
      </c>
    </row>
    <row r="470" spans="1:18">
      <c r="A470" t="s">
        <v>981</v>
      </c>
      <c r="B470" s="4" t="str" cm="1">
        <f t="array" ref="B470">_xll.SNL.Clients.Office.Excel.Functions.SPG(A470, "SP_TOTAL_REV", "CY2023")</f>
        <v>#PEND</v>
      </c>
      <c r="C470" s="4" t="str">
        <f>_xll.SNL.Clients.Office.Excel.Functions.SPG(A470,"IQ_AVG_DILUT_SHARES_OUT","CY2023")</f>
        <v>#PEND</v>
      </c>
      <c r="D470" s="5" t="str">
        <f>_xll.SNL.Clients.Office.Excel.Functions.SPG(A470, "IQ_DILUT_EPS_NORM", "CY2023")</f>
        <v>#PEND</v>
      </c>
      <c r="E470" t="e">
        <f t="shared" si="42"/>
        <v>#VALUE!</v>
      </c>
      <c r="F470" t="e">
        <f t="shared" si="43"/>
        <v>#VALUE!</v>
      </c>
      <c r="G470" t="s">
        <v>981</v>
      </c>
      <c r="H470" s="4" t="str" cm="1">
        <f t="array" ref="H470">_xll.SNL.Clients.Office.Excel.Functions.SPG(G470, "SP_TOTAL_REV", "CY2022")</f>
        <v>#PEND</v>
      </c>
      <c r="I470" s="4" t="str">
        <f>_xll.SNL.Clients.Office.Excel.Functions.SPG(G470,"IQ_AVG_DILUT_SHARES_OUT","CY2022")</f>
        <v>#PEND</v>
      </c>
      <c r="J470" s="5" t="str">
        <f>_xll.SNL.Clients.Office.Excel.Functions.SPG(G470, "IQ_DILUT_EPS_NORM", "CY2022")</f>
        <v>#PEND</v>
      </c>
      <c r="K470" t="e">
        <f t="shared" si="44"/>
        <v>#VALUE!</v>
      </c>
      <c r="L470" t="e">
        <f t="shared" si="45"/>
        <v>#VALUE!</v>
      </c>
      <c r="M470" t="s">
        <v>995</v>
      </c>
      <c r="N470" s="4" t="str" cm="1">
        <f t="array" ref="N470">_xll.SNL.Clients.Office.Excel.Functions.SPG(M470, "SP_TOTAL_REV", "CY2022")</f>
        <v>#PEND</v>
      </c>
      <c r="O470" s="4" t="str">
        <f>_xll.SNL.Clients.Office.Excel.Functions.SPG(M470,"IQ_AVG_DILUT_SHARES_OUT","CY2022")</f>
        <v>#PEND</v>
      </c>
      <c r="P470" s="5" t="str">
        <f>_xll.SNL.Clients.Office.Excel.Functions.SPG(M470, "IQ_DILUT_EPS_NORM", "CY2022")</f>
        <v>#PEND</v>
      </c>
      <c r="Q470" t="e">
        <f t="shared" si="46"/>
        <v>#VALUE!</v>
      </c>
      <c r="R470" t="e">
        <f t="shared" si="47"/>
        <v>#VALUE!</v>
      </c>
    </row>
    <row r="471" spans="1:18">
      <c r="A471" t="s">
        <v>982</v>
      </c>
      <c r="B471" s="4" t="str" cm="1">
        <f t="array" ref="B471">_xll.SNL.Clients.Office.Excel.Functions.SPG(A471, "SP_TOTAL_REV", "CY2023")</f>
        <v>#PEND</v>
      </c>
      <c r="C471" s="4" t="str">
        <f>_xll.SNL.Clients.Office.Excel.Functions.SPG(A471,"IQ_AVG_DILUT_SHARES_OUT","CY2023")</f>
        <v>#PEND</v>
      </c>
      <c r="D471" s="5" t="str">
        <f>_xll.SNL.Clients.Office.Excel.Functions.SPG(A471, "IQ_DILUT_EPS_NORM", "CY2023")</f>
        <v>#PEND</v>
      </c>
      <c r="E471" t="e">
        <f t="shared" si="42"/>
        <v>#VALUE!</v>
      </c>
      <c r="F471" t="e">
        <f t="shared" si="43"/>
        <v>#VALUE!</v>
      </c>
      <c r="G471" t="s">
        <v>982</v>
      </c>
      <c r="H471" s="4" t="str" cm="1">
        <f t="array" ref="H471">_xll.SNL.Clients.Office.Excel.Functions.SPG(G471, "SP_TOTAL_REV", "CY2022")</f>
        <v>#PEND</v>
      </c>
      <c r="I471" s="4" t="str">
        <f>_xll.SNL.Clients.Office.Excel.Functions.SPG(G471,"IQ_AVG_DILUT_SHARES_OUT","CY2022")</f>
        <v>#PEND</v>
      </c>
      <c r="J471" s="5" t="str">
        <f>_xll.SNL.Clients.Office.Excel.Functions.SPG(G471, "IQ_DILUT_EPS_NORM", "CY2022")</f>
        <v>#PEND</v>
      </c>
      <c r="K471" t="e">
        <f t="shared" si="44"/>
        <v>#VALUE!</v>
      </c>
      <c r="L471" t="e">
        <f t="shared" si="45"/>
        <v>#VALUE!</v>
      </c>
      <c r="M471" t="s">
        <v>996</v>
      </c>
      <c r="N471" s="4" t="str" cm="1">
        <f t="array" ref="N471">_xll.SNL.Clients.Office.Excel.Functions.SPG(M471, "SP_TOTAL_REV", "CY2022")</f>
        <v>#PEND</v>
      </c>
      <c r="O471" s="4" t="str">
        <f>_xll.SNL.Clients.Office.Excel.Functions.SPG(M471,"IQ_AVG_DILUT_SHARES_OUT","CY2022")</f>
        <v>#PEND</v>
      </c>
      <c r="P471" s="5" t="str">
        <f>_xll.SNL.Clients.Office.Excel.Functions.SPG(M471, "IQ_DILUT_EPS_NORM", "CY2022")</f>
        <v>#PEND</v>
      </c>
      <c r="Q471" t="e">
        <f t="shared" si="46"/>
        <v>#VALUE!</v>
      </c>
      <c r="R471" t="e">
        <f t="shared" si="47"/>
        <v>#VALUE!</v>
      </c>
    </row>
    <row r="472" spans="1:18">
      <c r="A472" t="s">
        <v>983</v>
      </c>
      <c r="B472" s="4" t="str" cm="1">
        <f t="array" ref="B472">_xll.SNL.Clients.Office.Excel.Functions.SPG(A472, "SP_TOTAL_REV", "CY2023")</f>
        <v>#PEND</v>
      </c>
      <c r="C472" s="4" t="str">
        <f>_xll.SNL.Clients.Office.Excel.Functions.SPG(A472,"IQ_AVG_DILUT_SHARES_OUT","CY2023")</f>
        <v>#PEND</v>
      </c>
      <c r="D472" s="5" t="str">
        <f>_xll.SNL.Clients.Office.Excel.Functions.SPG(A472, "IQ_DILUT_EPS_NORM", "CY2023")</f>
        <v>#PEND</v>
      </c>
      <c r="E472" t="e">
        <f t="shared" si="42"/>
        <v>#VALUE!</v>
      </c>
      <c r="F472" t="e">
        <f t="shared" si="43"/>
        <v>#VALUE!</v>
      </c>
      <c r="G472" t="s">
        <v>983</v>
      </c>
      <c r="H472" s="4" t="str" cm="1">
        <f t="array" ref="H472">_xll.SNL.Clients.Office.Excel.Functions.SPG(G472, "SP_TOTAL_REV", "CY2022")</f>
        <v>#PEND</v>
      </c>
      <c r="I472" s="4" t="str">
        <f>_xll.SNL.Clients.Office.Excel.Functions.SPG(G472,"IQ_AVG_DILUT_SHARES_OUT","CY2022")</f>
        <v>#PEND</v>
      </c>
      <c r="J472" s="5" t="str">
        <f>_xll.SNL.Clients.Office.Excel.Functions.SPG(G472, "IQ_DILUT_EPS_NORM", "CY2022")</f>
        <v>#PEND</v>
      </c>
      <c r="K472" t="e">
        <f t="shared" si="44"/>
        <v>#VALUE!</v>
      </c>
      <c r="L472" t="e">
        <f t="shared" si="45"/>
        <v>#VALUE!</v>
      </c>
      <c r="M472" t="s">
        <v>997</v>
      </c>
      <c r="N472" s="4" t="str" cm="1">
        <f t="array" ref="N472">_xll.SNL.Clients.Office.Excel.Functions.SPG(M472, "SP_TOTAL_REV", "CY2022")</f>
        <v>#PEND</v>
      </c>
      <c r="O472" s="4" t="str">
        <f>_xll.SNL.Clients.Office.Excel.Functions.SPG(M472,"IQ_AVG_DILUT_SHARES_OUT","CY2022")</f>
        <v>#PEND</v>
      </c>
      <c r="P472" s="5" t="str">
        <f>_xll.SNL.Clients.Office.Excel.Functions.SPG(M472, "IQ_DILUT_EPS_NORM", "CY2022")</f>
        <v>#PEND</v>
      </c>
      <c r="Q472" t="e">
        <f t="shared" si="46"/>
        <v>#VALUE!</v>
      </c>
      <c r="R472" t="e">
        <f t="shared" si="47"/>
        <v>#VALUE!</v>
      </c>
    </row>
    <row r="473" spans="1:18">
      <c r="A473" t="s">
        <v>984</v>
      </c>
      <c r="B473" s="4" t="str" cm="1">
        <f t="array" ref="B473">_xll.SNL.Clients.Office.Excel.Functions.SPG(A473, "SP_TOTAL_REV", "CY2023")</f>
        <v>#PEND</v>
      </c>
      <c r="C473" s="4" t="str">
        <f>_xll.SNL.Clients.Office.Excel.Functions.SPG(A473,"IQ_AVG_DILUT_SHARES_OUT","CY2023")</f>
        <v>#PEND</v>
      </c>
      <c r="D473" s="5" t="str">
        <f>_xll.SNL.Clients.Office.Excel.Functions.SPG(A473, "IQ_DILUT_EPS_NORM", "CY2023")</f>
        <v>#PEND</v>
      </c>
      <c r="E473" t="e">
        <f t="shared" si="42"/>
        <v>#VALUE!</v>
      </c>
      <c r="F473" t="e">
        <f t="shared" si="43"/>
        <v>#VALUE!</v>
      </c>
      <c r="G473" t="s">
        <v>984</v>
      </c>
      <c r="H473" s="4" t="str" cm="1">
        <f t="array" ref="H473">_xll.SNL.Clients.Office.Excel.Functions.SPG(G473, "SP_TOTAL_REV", "CY2022")</f>
        <v>#PEND</v>
      </c>
      <c r="I473" s="4" t="str">
        <f>_xll.SNL.Clients.Office.Excel.Functions.SPG(G473,"IQ_AVG_DILUT_SHARES_OUT","CY2022")</f>
        <v>#PEND</v>
      </c>
      <c r="J473" s="5" t="str">
        <f>_xll.SNL.Clients.Office.Excel.Functions.SPG(G473, "IQ_DILUT_EPS_NORM", "CY2022")</f>
        <v>#PEND</v>
      </c>
      <c r="K473" t="e">
        <f t="shared" si="44"/>
        <v>#VALUE!</v>
      </c>
      <c r="L473" t="e">
        <f t="shared" si="45"/>
        <v>#VALUE!</v>
      </c>
      <c r="M473" t="s">
        <v>998</v>
      </c>
      <c r="N473" s="4" t="str" cm="1">
        <f t="array" ref="N473">_xll.SNL.Clients.Office.Excel.Functions.SPG(M473, "SP_TOTAL_REV", "CY2022")</f>
        <v>#PEND</v>
      </c>
      <c r="O473" s="4" t="str">
        <f>_xll.SNL.Clients.Office.Excel.Functions.SPG(M473,"IQ_AVG_DILUT_SHARES_OUT","CY2022")</f>
        <v>#PEND</v>
      </c>
      <c r="P473" s="5" t="str">
        <f>_xll.SNL.Clients.Office.Excel.Functions.SPG(M473, "IQ_DILUT_EPS_NORM", "CY2022")</f>
        <v>#PEND</v>
      </c>
      <c r="Q473" t="e">
        <f t="shared" si="46"/>
        <v>#VALUE!</v>
      </c>
      <c r="R473" t="e">
        <f t="shared" si="47"/>
        <v>#VALUE!</v>
      </c>
    </row>
    <row r="474" spans="1:18">
      <c r="A474" t="s">
        <v>985</v>
      </c>
      <c r="B474" s="4" t="str" cm="1">
        <f t="array" ref="B474">_xll.SNL.Clients.Office.Excel.Functions.SPG(A474, "SP_TOTAL_REV", "CY2023")</f>
        <v>#PEND</v>
      </c>
      <c r="C474" s="4" t="str">
        <f>_xll.SNL.Clients.Office.Excel.Functions.SPG(A474,"IQ_AVG_DILUT_SHARES_OUT","CY2023")</f>
        <v>#PEND</v>
      </c>
      <c r="D474" s="5" t="str">
        <f>_xll.SNL.Clients.Office.Excel.Functions.SPG(A474, "IQ_DILUT_EPS_NORM", "CY2023")</f>
        <v>#PEND</v>
      </c>
      <c r="E474" t="e">
        <f t="shared" si="42"/>
        <v>#VALUE!</v>
      </c>
      <c r="F474" t="e">
        <f t="shared" si="43"/>
        <v>#VALUE!</v>
      </c>
      <c r="G474" t="s">
        <v>985</v>
      </c>
      <c r="H474" s="4" t="str" cm="1">
        <f t="array" ref="H474">_xll.SNL.Clients.Office.Excel.Functions.SPG(G474, "SP_TOTAL_REV", "CY2022")</f>
        <v>#PEND</v>
      </c>
      <c r="I474" s="4" t="str">
        <f>_xll.SNL.Clients.Office.Excel.Functions.SPG(G474,"IQ_AVG_DILUT_SHARES_OUT","CY2022")</f>
        <v>#PEND</v>
      </c>
      <c r="J474" s="5" t="str">
        <f>_xll.SNL.Clients.Office.Excel.Functions.SPG(G474, "IQ_DILUT_EPS_NORM", "CY2022")</f>
        <v>#PEND</v>
      </c>
      <c r="K474" t="e">
        <f t="shared" si="44"/>
        <v>#VALUE!</v>
      </c>
      <c r="L474" t="e">
        <f t="shared" si="45"/>
        <v>#VALUE!</v>
      </c>
      <c r="M474" t="s">
        <v>999</v>
      </c>
      <c r="N474" s="4" t="str" cm="1">
        <f t="array" ref="N474">_xll.SNL.Clients.Office.Excel.Functions.SPG(M474, "SP_TOTAL_REV", "CY2022")</f>
        <v>#PEND</v>
      </c>
      <c r="O474" s="4" t="str">
        <f>_xll.SNL.Clients.Office.Excel.Functions.SPG(M474,"IQ_AVG_DILUT_SHARES_OUT","CY2022")</f>
        <v>#PEND</v>
      </c>
      <c r="P474" s="5" t="str">
        <f>_xll.SNL.Clients.Office.Excel.Functions.SPG(M474, "IQ_DILUT_EPS_NORM", "CY2022")</f>
        <v>#PEND</v>
      </c>
      <c r="Q474" t="e">
        <f t="shared" si="46"/>
        <v>#VALUE!</v>
      </c>
      <c r="R474" t="e">
        <f t="shared" si="47"/>
        <v>#VALUE!</v>
      </c>
    </row>
    <row r="475" spans="1:18">
      <c r="A475" t="s">
        <v>986</v>
      </c>
      <c r="B475" s="4" t="str" cm="1">
        <f t="array" ref="B475">_xll.SNL.Clients.Office.Excel.Functions.SPG(A475, "SP_TOTAL_REV", "CY2023")</f>
        <v>#PEND</v>
      </c>
      <c r="C475" s="4" t="str">
        <f>_xll.SNL.Clients.Office.Excel.Functions.SPG(A475,"IQ_AVG_DILUT_SHARES_OUT","CY2023")</f>
        <v>#PEND</v>
      </c>
      <c r="D475" s="5" t="str">
        <f>_xll.SNL.Clients.Office.Excel.Functions.SPG(A475, "IQ_DILUT_EPS_NORM", "CY2023")</f>
        <v>#PEND</v>
      </c>
      <c r="E475" t="e">
        <f t="shared" si="42"/>
        <v>#VALUE!</v>
      </c>
      <c r="F475" t="e">
        <f t="shared" si="43"/>
        <v>#VALUE!</v>
      </c>
      <c r="G475" t="s">
        <v>986</v>
      </c>
      <c r="H475" s="4" t="str" cm="1">
        <f t="array" ref="H475">_xll.SNL.Clients.Office.Excel.Functions.SPG(G475, "SP_TOTAL_REV", "CY2022")</f>
        <v>#PEND</v>
      </c>
      <c r="I475" s="4" t="str">
        <f>_xll.SNL.Clients.Office.Excel.Functions.SPG(G475,"IQ_AVG_DILUT_SHARES_OUT","CY2022")</f>
        <v>#PEND</v>
      </c>
      <c r="J475" s="5" t="str">
        <f>_xll.SNL.Clients.Office.Excel.Functions.SPG(G475, "IQ_DILUT_EPS_NORM", "CY2022")</f>
        <v>#PEND</v>
      </c>
      <c r="K475" t="e">
        <f t="shared" si="44"/>
        <v>#VALUE!</v>
      </c>
      <c r="L475" t="e">
        <f t="shared" si="45"/>
        <v>#VALUE!</v>
      </c>
      <c r="M475" t="s">
        <v>1000</v>
      </c>
      <c r="N475" s="4" t="str" cm="1">
        <f t="array" ref="N475">_xll.SNL.Clients.Office.Excel.Functions.SPG(M475, "SP_TOTAL_REV", "CY2022")</f>
        <v>#PEND</v>
      </c>
      <c r="O475" s="4" t="str">
        <f>_xll.SNL.Clients.Office.Excel.Functions.SPG(M475,"IQ_AVG_DILUT_SHARES_OUT","CY2022")</f>
        <v>#PEND</v>
      </c>
      <c r="P475" s="5" t="str">
        <f>_xll.SNL.Clients.Office.Excel.Functions.SPG(M475, "IQ_DILUT_EPS_NORM", "CY2022")</f>
        <v>#PEND</v>
      </c>
      <c r="Q475" t="e">
        <f t="shared" si="46"/>
        <v>#VALUE!</v>
      </c>
      <c r="R475" t="e">
        <f t="shared" si="47"/>
        <v>#VALUE!</v>
      </c>
    </row>
    <row r="476" spans="1:18">
      <c r="A476" t="s">
        <v>987</v>
      </c>
      <c r="B476" s="4" t="str" cm="1">
        <f t="array" ref="B476">_xll.SNL.Clients.Office.Excel.Functions.SPG(A476, "SP_TOTAL_REV", "CY2023")</f>
        <v>#PEND</v>
      </c>
      <c r="C476" s="4" t="str">
        <f>_xll.SNL.Clients.Office.Excel.Functions.SPG(A476,"IQ_AVG_DILUT_SHARES_OUT","CY2023")</f>
        <v>#PEND</v>
      </c>
      <c r="D476" s="5" t="str">
        <f>_xll.SNL.Clients.Office.Excel.Functions.SPG(A476, "IQ_DILUT_EPS_NORM", "CY2023")</f>
        <v>#PEND</v>
      </c>
      <c r="E476" t="e">
        <f t="shared" si="42"/>
        <v>#VALUE!</v>
      </c>
      <c r="F476" t="e">
        <f t="shared" si="43"/>
        <v>#VALUE!</v>
      </c>
      <c r="G476" t="s">
        <v>987</v>
      </c>
      <c r="H476" s="4" t="str" cm="1">
        <f t="array" ref="H476">_xll.SNL.Clients.Office.Excel.Functions.SPG(G476, "SP_TOTAL_REV", "CY2022")</f>
        <v>#PEND</v>
      </c>
      <c r="I476" s="4" t="str">
        <f>_xll.SNL.Clients.Office.Excel.Functions.SPG(G476,"IQ_AVG_DILUT_SHARES_OUT","CY2022")</f>
        <v>#PEND</v>
      </c>
      <c r="J476" s="5" t="str">
        <f>_xll.SNL.Clients.Office.Excel.Functions.SPG(G476, "IQ_DILUT_EPS_NORM", "CY2022")</f>
        <v>#PEND</v>
      </c>
      <c r="K476" t="e">
        <f t="shared" si="44"/>
        <v>#VALUE!</v>
      </c>
      <c r="L476" t="e">
        <f t="shared" si="45"/>
        <v>#VALUE!</v>
      </c>
      <c r="M476" t="s">
        <v>1001</v>
      </c>
      <c r="N476" s="4" t="str" cm="1">
        <f t="array" ref="N476">_xll.SNL.Clients.Office.Excel.Functions.SPG(M476, "SP_TOTAL_REV", "CY2022")</f>
        <v>#PEND</v>
      </c>
      <c r="O476" s="4" t="str">
        <f>_xll.SNL.Clients.Office.Excel.Functions.SPG(M476,"IQ_AVG_DILUT_SHARES_OUT","CY2022")</f>
        <v>#PEND</v>
      </c>
      <c r="P476" s="5" t="str">
        <f>_xll.SNL.Clients.Office.Excel.Functions.SPG(M476, "IQ_DILUT_EPS_NORM", "CY2022")</f>
        <v>#PEND</v>
      </c>
      <c r="Q476" t="e">
        <f t="shared" si="46"/>
        <v>#VALUE!</v>
      </c>
      <c r="R476" t="e">
        <f t="shared" si="47"/>
        <v>#VALUE!</v>
      </c>
    </row>
    <row r="477" spans="1:18">
      <c r="A477" t="s">
        <v>988</v>
      </c>
      <c r="B477" s="4" t="str" cm="1">
        <f t="array" ref="B477">_xll.SNL.Clients.Office.Excel.Functions.SPG(A477, "SP_TOTAL_REV", "CY2023")</f>
        <v>#PEND</v>
      </c>
      <c r="C477" s="4" t="str">
        <f>_xll.SNL.Clients.Office.Excel.Functions.SPG(A477,"IQ_AVG_DILUT_SHARES_OUT","CY2023")</f>
        <v>#PEND</v>
      </c>
      <c r="D477" s="5" t="str">
        <f>_xll.SNL.Clients.Office.Excel.Functions.SPG(A477, "IQ_DILUT_EPS_NORM", "CY2023")</f>
        <v>#PEND</v>
      </c>
      <c r="E477" t="e">
        <f t="shared" si="42"/>
        <v>#VALUE!</v>
      </c>
      <c r="F477" t="e">
        <f t="shared" si="43"/>
        <v>#VALUE!</v>
      </c>
      <c r="G477" t="s">
        <v>988</v>
      </c>
      <c r="H477" s="4" t="str" cm="1">
        <f t="array" ref="H477">_xll.SNL.Clients.Office.Excel.Functions.SPG(G477, "SP_TOTAL_REV", "CY2022")</f>
        <v>#PEND</v>
      </c>
      <c r="I477" s="4" t="str">
        <f>_xll.SNL.Clients.Office.Excel.Functions.SPG(G477,"IQ_AVG_DILUT_SHARES_OUT","CY2022")</f>
        <v>#PEND</v>
      </c>
      <c r="J477" s="5" t="str">
        <f>_xll.SNL.Clients.Office.Excel.Functions.SPG(G477, "IQ_DILUT_EPS_NORM", "CY2022")</f>
        <v>#PEND</v>
      </c>
      <c r="K477" t="e">
        <f t="shared" si="44"/>
        <v>#VALUE!</v>
      </c>
      <c r="L477" t="e">
        <f t="shared" si="45"/>
        <v>#VALUE!</v>
      </c>
      <c r="M477" t="s">
        <v>1002</v>
      </c>
      <c r="N477" s="4" t="str" cm="1">
        <f t="array" ref="N477">_xll.SNL.Clients.Office.Excel.Functions.SPG(M477, "SP_TOTAL_REV", "CY2022")</f>
        <v>#PEND</v>
      </c>
      <c r="O477" s="4" t="str">
        <f>_xll.SNL.Clients.Office.Excel.Functions.SPG(M477,"IQ_AVG_DILUT_SHARES_OUT","CY2022")</f>
        <v>#PEND</v>
      </c>
      <c r="P477" s="5" t="str">
        <f>_xll.SNL.Clients.Office.Excel.Functions.SPG(M477, "IQ_DILUT_EPS_NORM", "CY2022")</f>
        <v>#PEND</v>
      </c>
      <c r="Q477" t="e">
        <f t="shared" si="46"/>
        <v>#VALUE!</v>
      </c>
      <c r="R477" t="e">
        <f t="shared" si="47"/>
        <v>#VALUE!</v>
      </c>
    </row>
    <row r="478" spans="1:18">
      <c r="A478" t="s">
        <v>989</v>
      </c>
      <c r="B478" s="4" t="str" cm="1">
        <f t="array" ref="B478">_xll.SNL.Clients.Office.Excel.Functions.SPG(A478, "SP_TOTAL_REV", "CY2023")</f>
        <v>#PEND</v>
      </c>
      <c r="C478" s="4" t="str">
        <f>_xll.SNL.Clients.Office.Excel.Functions.SPG(A478,"IQ_AVG_DILUT_SHARES_OUT","CY2023")</f>
        <v>#PEND</v>
      </c>
      <c r="D478" s="5" t="str">
        <f>_xll.SNL.Clients.Office.Excel.Functions.SPG(A478, "IQ_DILUT_EPS_NORM", "CY2023")</f>
        <v>#PEND</v>
      </c>
      <c r="E478" t="e">
        <f t="shared" si="42"/>
        <v>#VALUE!</v>
      </c>
      <c r="F478" t="e">
        <f t="shared" si="43"/>
        <v>#VALUE!</v>
      </c>
      <c r="G478" t="s">
        <v>989</v>
      </c>
      <c r="H478" s="4" t="str" cm="1">
        <f t="array" ref="H478">_xll.SNL.Clients.Office.Excel.Functions.SPG(G478, "SP_TOTAL_REV", "CY2022")</f>
        <v>#PEND</v>
      </c>
      <c r="I478" s="4" t="str">
        <f>_xll.SNL.Clients.Office.Excel.Functions.SPG(G478,"IQ_AVG_DILUT_SHARES_OUT","CY2022")</f>
        <v>#PEND</v>
      </c>
      <c r="J478" s="5" t="str">
        <f>_xll.SNL.Clients.Office.Excel.Functions.SPG(G478, "IQ_DILUT_EPS_NORM", "CY2022")</f>
        <v>#PEND</v>
      </c>
      <c r="K478" t="e">
        <f t="shared" si="44"/>
        <v>#VALUE!</v>
      </c>
      <c r="L478" t="e">
        <f t="shared" si="45"/>
        <v>#VALUE!</v>
      </c>
      <c r="M478" t="s">
        <v>1003</v>
      </c>
      <c r="N478" s="4" t="str" cm="1">
        <f t="array" ref="N478">_xll.SNL.Clients.Office.Excel.Functions.SPG(M478, "SP_TOTAL_REV", "CY2022")</f>
        <v>#PEND</v>
      </c>
      <c r="O478" s="4" t="str">
        <f>_xll.SNL.Clients.Office.Excel.Functions.SPG(M478,"IQ_AVG_DILUT_SHARES_OUT","CY2022")</f>
        <v>#PEND</v>
      </c>
      <c r="P478" s="5" t="str">
        <f>_xll.SNL.Clients.Office.Excel.Functions.SPG(M478, "IQ_DILUT_EPS_NORM", "CY2022")</f>
        <v>#PEND</v>
      </c>
      <c r="Q478" t="e">
        <f t="shared" si="46"/>
        <v>#VALUE!</v>
      </c>
      <c r="R478" t="e">
        <f t="shared" si="47"/>
        <v>#VALUE!</v>
      </c>
    </row>
    <row r="479" spans="1:18">
      <c r="A479" t="s">
        <v>990</v>
      </c>
      <c r="B479" s="4" t="str" cm="1">
        <f t="array" ref="B479">_xll.SNL.Clients.Office.Excel.Functions.SPG(A479, "SP_TOTAL_REV", "CY2023")</f>
        <v>#PEND</v>
      </c>
      <c r="C479" s="4" t="str">
        <f>_xll.SNL.Clients.Office.Excel.Functions.SPG(A479,"IQ_AVG_DILUT_SHARES_OUT","CY2023")</f>
        <v>#PEND</v>
      </c>
      <c r="D479" s="5" t="str">
        <f>_xll.SNL.Clients.Office.Excel.Functions.SPG(A479, "IQ_DILUT_EPS_NORM", "CY2023")</f>
        <v>#PEND</v>
      </c>
      <c r="E479" t="e">
        <f t="shared" si="42"/>
        <v>#VALUE!</v>
      </c>
      <c r="F479" t="e">
        <f t="shared" si="43"/>
        <v>#VALUE!</v>
      </c>
      <c r="G479" t="s">
        <v>990</v>
      </c>
      <c r="H479" s="4" t="str" cm="1">
        <f t="array" ref="H479">_xll.SNL.Clients.Office.Excel.Functions.SPG(G479, "SP_TOTAL_REV", "CY2022")</f>
        <v>#PEND</v>
      </c>
      <c r="I479" s="4" t="str">
        <f>_xll.SNL.Clients.Office.Excel.Functions.SPG(G479,"IQ_AVG_DILUT_SHARES_OUT","CY2022")</f>
        <v>#PEND</v>
      </c>
      <c r="J479" s="5" t="str">
        <f>_xll.SNL.Clients.Office.Excel.Functions.SPG(G479, "IQ_DILUT_EPS_NORM", "CY2022")</f>
        <v>#PEND</v>
      </c>
      <c r="K479" t="e">
        <f t="shared" si="44"/>
        <v>#VALUE!</v>
      </c>
      <c r="L479" t="e">
        <f t="shared" si="45"/>
        <v>#VALUE!</v>
      </c>
      <c r="M479" t="s">
        <v>1004</v>
      </c>
      <c r="N479" s="4" t="str" cm="1">
        <f t="array" ref="N479">_xll.SNL.Clients.Office.Excel.Functions.SPG(M479, "SP_TOTAL_REV", "CY2022")</f>
        <v>#PEND</v>
      </c>
      <c r="O479" s="4" t="str">
        <f>_xll.SNL.Clients.Office.Excel.Functions.SPG(M479,"IQ_AVG_DILUT_SHARES_OUT","CY2022")</f>
        <v>#PEND</v>
      </c>
      <c r="P479" s="5" t="str">
        <f>_xll.SNL.Clients.Office.Excel.Functions.SPG(M479, "IQ_DILUT_EPS_NORM", "CY2022")</f>
        <v>#PEND</v>
      </c>
      <c r="Q479" t="e">
        <f t="shared" si="46"/>
        <v>#VALUE!</v>
      </c>
      <c r="R479" t="e">
        <f t="shared" si="47"/>
        <v>#VALUE!</v>
      </c>
    </row>
    <row r="480" spans="1:18">
      <c r="A480" t="s">
        <v>991</v>
      </c>
      <c r="B480" s="4" t="str" cm="1">
        <f t="array" ref="B480">_xll.SNL.Clients.Office.Excel.Functions.SPG(A480, "SP_TOTAL_REV", "CY2023")</f>
        <v>#PEND</v>
      </c>
      <c r="C480" s="4" t="str">
        <f>_xll.SNL.Clients.Office.Excel.Functions.SPG(A480,"IQ_AVG_DILUT_SHARES_OUT","CY2023")</f>
        <v>#PEND</v>
      </c>
      <c r="D480" s="5" t="str">
        <f>_xll.SNL.Clients.Office.Excel.Functions.SPG(A480, "IQ_DILUT_EPS_NORM", "CY2023")</f>
        <v>#PEND</v>
      </c>
      <c r="E480" t="e">
        <f t="shared" si="42"/>
        <v>#VALUE!</v>
      </c>
      <c r="F480" t="e">
        <f t="shared" si="43"/>
        <v>#VALUE!</v>
      </c>
      <c r="G480" t="s">
        <v>991</v>
      </c>
      <c r="H480" s="4" t="str" cm="1">
        <f t="array" ref="H480">_xll.SNL.Clients.Office.Excel.Functions.SPG(G480, "SP_TOTAL_REV", "CY2022")</f>
        <v>#PEND</v>
      </c>
      <c r="I480" s="4" t="str">
        <f>_xll.SNL.Clients.Office.Excel.Functions.SPG(G480,"IQ_AVG_DILUT_SHARES_OUT","CY2022")</f>
        <v>#PEND</v>
      </c>
      <c r="J480" s="5" t="str">
        <f>_xll.SNL.Clients.Office.Excel.Functions.SPG(G480, "IQ_DILUT_EPS_NORM", "CY2022")</f>
        <v>#PEND</v>
      </c>
      <c r="K480" t="e">
        <f t="shared" si="44"/>
        <v>#VALUE!</v>
      </c>
      <c r="L480" t="e">
        <f t="shared" si="45"/>
        <v>#VALUE!</v>
      </c>
      <c r="M480" t="s">
        <v>1005</v>
      </c>
      <c r="N480" s="4" t="str" cm="1">
        <f t="array" ref="N480">_xll.SNL.Clients.Office.Excel.Functions.SPG(M480, "SP_TOTAL_REV", "CY2022")</f>
        <v>#PEND</v>
      </c>
      <c r="O480" s="4" t="str">
        <f>_xll.SNL.Clients.Office.Excel.Functions.SPG(M480,"IQ_AVG_DILUT_SHARES_OUT","CY2022")</f>
        <v>#PEND</v>
      </c>
      <c r="P480" s="5" t="str">
        <f>_xll.SNL.Clients.Office.Excel.Functions.SPG(M480, "IQ_DILUT_EPS_NORM", "CY2022")</f>
        <v>#PEND</v>
      </c>
      <c r="Q480" t="e">
        <f t="shared" si="46"/>
        <v>#VALUE!</v>
      </c>
      <c r="R480" t="e">
        <f t="shared" si="47"/>
        <v>#VALUE!</v>
      </c>
    </row>
    <row r="481" spans="1:18">
      <c r="A481" t="s">
        <v>992</v>
      </c>
      <c r="B481" s="4" t="str" cm="1">
        <f t="array" ref="B481">_xll.SNL.Clients.Office.Excel.Functions.SPG(A481, "SP_TOTAL_REV", "CY2023")</f>
        <v>#PEND</v>
      </c>
      <c r="C481" s="4" t="str">
        <f>_xll.SNL.Clients.Office.Excel.Functions.SPG(A481,"IQ_AVG_DILUT_SHARES_OUT","CY2023")</f>
        <v>#PEND</v>
      </c>
      <c r="D481" s="5" t="str">
        <f>_xll.SNL.Clients.Office.Excel.Functions.SPG(A481, "IQ_DILUT_EPS_NORM", "CY2023")</f>
        <v>#PEND</v>
      </c>
      <c r="E481" t="e">
        <f t="shared" si="42"/>
        <v>#VALUE!</v>
      </c>
      <c r="F481" t="e">
        <f t="shared" si="43"/>
        <v>#VALUE!</v>
      </c>
      <c r="G481" t="s">
        <v>992</v>
      </c>
      <c r="H481" s="4" t="str" cm="1">
        <f t="array" ref="H481">_xll.SNL.Clients.Office.Excel.Functions.SPG(G481, "SP_TOTAL_REV", "CY2022")</f>
        <v>#PEND</v>
      </c>
      <c r="I481" s="4" t="str">
        <f>_xll.SNL.Clients.Office.Excel.Functions.SPG(G481,"IQ_AVG_DILUT_SHARES_OUT","CY2022")</f>
        <v>#PEND</v>
      </c>
      <c r="J481" s="5" t="str">
        <f>_xll.SNL.Clients.Office.Excel.Functions.SPG(G481, "IQ_DILUT_EPS_NORM", "CY2022")</f>
        <v>#PEND</v>
      </c>
      <c r="K481" t="e">
        <f t="shared" si="44"/>
        <v>#VALUE!</v>
      </c>
      <c r="L481" t="e">
        <f t="shared" si="45"/>
        <v>#VALUE!</v>
      </c>
      <c r="M481" t="s">
        <v>1006</v>
      </c>
      <c r="N481" s="4" t="str" cm="1">
        <f t="array" ref="N481">_xll.SNL.Clients.Office.Excel.Functions.SPG(M481, "SP_TOTAL_REV", "CY2022")</f>
        <v>#PEND</v>
      </c>
      <c r="O481" s="4" t="str">
        <f>_xll.SNL.Clients.Office.Excel.Functions.SPG(M481,"IQ_AVG_DILUT_SHARES_OUT","CY2022")</f>
        <v>#PEND</v>
      </c>
      <c r="P481" s="5" t="str">
        <f>_xll.SNL.Clients.Office.Excel.Functions.SPG(M481, "IQ_DILUT_EPS_NORM", "CY2022")</f>
        <v>#PEND</v>
      </c>
      <c r="Q481" t="e">
        <f t="shared" si="46"/>
        <v>#VALUE!</v>
      </c>
      <c r="R481" t="e">
        <f t="shared" si="47"/>
        <v>#VALUE!</v>
      </c>
    </row>
    <row r="482" spans="1:18">
      <c r="A482" t="s">
        <v>993</v>
      </c>
      <c r="B482" s="4" t="str" cm="1">
        <f t="array" ref="B482">_xll.SNL.Clients.Office.Excel.Functions.SPG(A482, "SP_TOTAL_REV", "CY2023")</f>
        <v>#PEND</v>
      </c>
      <c r="C482" s="4" t="str">
        <f>_xll.SNL.Clients.Office.Excel.Functions.SPG(A482,"IQ_AVG_DILUT_SHARES_OUT","CY2023")</f>
        <v>#PEND</v>
      </c>
      <c r="D482" s="5" t="str">
        <f>_xll.SNL.Clients.Office.Excel.Functions.SPG(A482, "IQ_DILUT_EPS_NORM", "CY2023")</f>
        <v>#PEND</v>
      </c>
      <c r="E482" t="e">
        <f t="shared" si="42"/>
        <v>#VALUE!</v>
      </c>
      <c r="F482" t="e">
        <f t="shared" si="43"/>
        <v>#VALUE!</v>
      </c>
      <c r="G482" t="s">
        <v>993</v>
      </c>
      <c r="H482" s="4" t="str" cm="1">
        <f t="array" ref="H482">_xll.SNL.Clients.Office.Excel.Functions.SPG(G482, "SP_TOTAL_REV", "CY2022")</f>
        <v>#PEND</v>
      </c>
      <c r="I482" s="4" t="str">
        <f>_xll.SNL.Clients.Office.Excel.Functions.SPG(G482,"IQ_AVG_DILUT_SHARES_OUT","CY2022")</f>
        <v>#PEND</v>
      </c>
      <c r="J482" s="5" t="str">
        <f>_xll.SNL.Clients.Office.Excel.Functions.SPG(G482, "IQ_DILUT_EPS_NORM", "CY2022")</f>
        <v>#PEND</v>
      </c>
      <c r="K482" t="e">
        <f t="shared" si="44"/>
        <v>#VALUE!</v>
      </c>
      <c r="L482" t="e">
        <f t="shared" si="45"/>
        <v>#VALUE!</v>
      </c>
      <c r="M482" t="s">
        <v>1007</v>
      </c>
      <c r="N482" s="4" t="str" cm="1">
        <f t="array" ref="N482">_xll.SNL.Clients.Office.Excel.Functions.SPG(M482, "SP_TOTAL_REV", "CY2022")</f>
        <v>#PEND</v>
      </c>
      <c r="O482" s="4" t="str">
        <f>_xll.SNL.Clients.Office.Excel.Functions.SPG(M482,"IQ_AVG_DILUT_SHARES_OUT","CY2022")</f>
        <v>#PEND</v>
      </c>
      <c r="P482" s="5" t="str">
        <f>_xll.SNL.Clients.Office.Excel.Functions.SPG(M482, "IQ_DILUT_EPS_NORM", "CY2022")</f>
        <v>#PEND</v>
      </c>
      <c r="Q482" t="e">
        <f t="shared" si="46"/>
        <v>#VALUE!</v>
      </c>
      <c r="R482" t="e">
        <f t="shared" si="47"/>
        <v>#VALUE!</v>
      </c>
    </row>
    <row r="483" spans="1:18">
      <c r="A483" t="s">
        <v>994</v>
      </c>
      <c r="B483" s="4" t="str" cm="1">
        <f t="array" ref="B483">_xll.SNL.Clients.Office.Excel.Functions.SPG(A483, "SP_TOTAL_REV", "CY2023")</f>
        <v>#PEND</v>
      </c>
      <c r="C483" s="4" t="str">
        <f>_xll.SNL.Clients.Office.Excel.Functions.SPG(A483,"IQ_AVG_DILUT_SHARES_OUT","CY2023")</f>
        <v>#PEND</v>
      </c>
      <c r="D483" s="5" t="str">
        <f>_xll.SNL.Clients.Office.Excel.Functions.SPG(A483, "IQ_DILUT_EPS_NORM", "CY2023")</f>
        <v>#PEND</v>
      </c>
      <c r="E483" t="e">
        <f t="shared" si="42"/>
        <v>#VALUE!</v>
      </c>
      <c r="F483" t="e">
        <f t="shared" si="43"/>
        <v>#VALUE!</v>
      </c>
      <c r="G483" t="s">
        <v>994</v>
      </c>
      <c r="H483" s="4" t="str" cm="1">
        <f t="array" ref="H483">_xll.SNL.Clients.Office.Excel.Functions.SPG(G483, "SP_TOTAL_REV", "CY2022")</f>
        <v>#PEND</v>
      </c>
      <c r="I483" s="4" t="str">
        <f>_xll.SNL.Clients.Office.Excel.Functions.SPG(G483,"IQ_AVG_DILUT_SHARES_OUT","CY2022")</f>
        <v>#PEND</v>
      </c>
      <c r="J483" s="5" t="str">
        <f>_xll.SNL.Clients.Office.Excel.Functions.SPG(G483, "IQ_DILUT_EPS_NORM", "CY2022")</f>
        <v>#PEND</v>
      </c>
      <c r="K483" t="e">
        <f t="shared" si="44"/>
        <v>#VALUE!</v>
      </c>
      <c r="L483" t="e">
        <f t="shared" si="45"/>
        <v>#VALUE!</v>
      </c>
      <c r="M483" t="s">
        <v>1008</v>
      </c>
      <c r="N483" s="4" t="str" cm="1">
        <f t="array" ref="N483">_xll.SNL.Clients.Office.Excel.Functions.SPG(M483, "SP_TOTAL_REV", "CY2022")</f>
        <v>#PEND</v>
      </c>
      <c r="O483" s="4" t="str">
        <f>_xll.SNL.Clients.Office.Excel.Functions.SPG(M483,"IQ_AVG_DILUT_SHARES_OUT","CY2022")</f>
        <v>#PEND</v>
      </c>
      <c r="P483" s="5" t="str">
        <f>_xll.SNL.Clients.Office.Excel.Functions.SPG(M483, "IQ_DILUT_EPS_NORM", "CY2022")</f>
        <v>#PEND</v>
      </c>
      <c r="Q483" t="e">
        <f t="shared" si="46"/>
        <v>#VALUE!</v>
      </c>
      <c r="R483" t="e">
        <f t="shared" si="47"/>
        <v>#VALUE!</v>
      </c>
    </row>
    <row r="484" spans="1:18">
      <c r="A484" t="s">
        <v>995</v>
      </c>
      <c r="B484" s="4" t="str" cm="1">
        <f t="array" ref="B484">_xll.SNL.Clients.Office.Excel.Functions.SPG(A484, "SP_TOTAL_REV", "CY2023")</f>
        <v>#PEND</v>
      </c>
      <c r="C484" s="4" t="str">
        <f>_xll.SNL.Clients.Office.Excel.Functions.SPG(A484,"IQ_AVG_DILUT_SHARES_OUT","CY2023")</f>
        <v>#PEND</v>
      </c>
      <c r="D484" s="5" t="str">
        <f>_xll.SNL.Clients.Office.Excel.Functions.SPG(A484, "IQ_DILUT_EPS_NORM", "CY2023")</f>
        <v>#PEND</v>
      </c>
      <c r="E484" t="e">
        <f t="shared" si="42"/>
        <v>#VALUE!</v>
      </c>
      <c r="F484" t="e">
        <f t="shared" si="43"/>
        <v>#VALUE!</v>
      </c>
      <c r="G484" t="s">
        <v>995</v>
      </c>
      <c r="H484" s="4" t="str" cm="1">
        <f t="array" ref="H484">_xll.SNL.Clients.Office.Excel.Functions.SPG(G484, "SP_TOTAL_REV", "CY2022")</f>
        <v>#PEND</v>
      </c>
      <c r="I484" s="4" t="str">
        <f>_xll.SNL.Clients.Office.Excel.Functions.SPG(G484,"IQ_AVG_DILUT_SHARES_OUT","CY2022")</f>
        <v>#PEND</v>
      </c>
      <c r="J484" s="5" t="str">
        <f>_xll.SNL.Clients.Office.Excel.Functions.SPG(G484, "IQ_DILUT_EPS_NORM", "CY2022")</f>
        <v>#PEND</v>
      </c>
      <c r="K484" t="e">
        <f t="shared" si="44"/>
        <v>#VALUE!</v>
      </c>
      <c r="L484" t="e">
        <f t="shared" si="45"/>
        <v>#VALUE!</v>
      </c>
      <c r="M484" t="s">
        <v>1009</v>
      </c>
      <c r="N484" s="4" t="str" cm="1">
        <f t="array" ref="N484">_xll.SNL.Clients.Office.Excel.Functions.SPG(M484, "SP_TOTAL_REV", "CY2022")</f>
        <v>#PEND</v>
      </c>
      <c r="O484" s="4" t="str">
        <f>_xll.SNL.Clients.Office.Excel.Functions.SPG(M484,"IQ_AVG_DILUT_SHARES_OUT","CY2022")</f>
        <v>#PEND</v>
      </c>
      <c r="P484" s="5" t="str">
        <f>_xll.SNL.Clients.Office.Excel.Functions.SPG(M484, "IQ_DILUT_EPS_NORM", "CY2022")</f>
        <v>#PEND</v>
      </c>
      <c r="Q484" t="e">
        <f t="shared" si="46"/>
        <v>#VALUE!</v>
      </c>
      <c r="R484" t="e">
        <f t="shared" si="47"/>
        <v>#VALUE!</v>
      </c>
    </row>
    <row r="485" spans="1:18">
      <c r="A485" t="s">
        <v>996</v>
      </c>
      <c r="B485" s="4" t="str" cm="1">
        <f t="array" ref="B485">_xll.SNL.Clients.Office.Excel.Functions.SPG(A485, "SP_TOTAL_REV", "CY2023")</f>
        <v>#PEND</v>
      </c>
      <c r="C485" s="4" t="str">
        <f>_xll.SNL.Clients.Office.Excel.Functions.SPG(A485,"IQ_AVG_DILUT_SHARES_OUT","CY2023")</f>
        <v>#PEND</v>
      </c>
      <c r="D485" s="5" t="str">
        <f>_xll.SNL.Clients.Office.Excel.Functions.SPG(A485, "IQ_DILUT_EPS_NORM", "CY2023")</f>
        <v>#PEND</v>
      </c>
      <c r="E485" t="e">
        <f t="shared" si="42"/>
        <v>#VALUE!</v>
      </c>
      <c r="F485" t="e">
        <f t="shared" si="43"/>
        <v>#VALUE!</v>
      </c>
      <c r="G485" t="s">
        <v>996</v>
      </c>
      <c r="H485" s="4" t="str" cm="1">
        <f t="array" ref="H485">_xll.SNL.Clients.Office.Excel.Functions.SPG(G485, "SP_TOTAL_REV", "CY2022")</f>
        <v>#PEND</v>
      </c>
      <c r="I485" s="4" t="str">
        <f>_xll.SNL.Clients.Office.Excel.Functions.SPG(G485,"IQ_AVG_DILUT_SHARES_OUT","CY2022")</f>
        <v>#PEND</v>
      </c>
      <c r="J485" s="5" t="str">
        <f>_xll.SNL.Clients.Office.Excel.Functions.SPG(G485, "IQ_DILUT_EPS_NORM", "CY2022")</f>
        <v>#PEND</v>
      </c>
      <c r="K485" t="e">
        <f t="shared" si="44"/>
        <v>#VALUE!</v>
      </c>
      <c r="L485" t="e">
        <f t="shared" si="45"/>
        <v>#VALUE!</v>
      </c>
      <c r="M485" t="s">
        <v>1010</v>
      </c>
      <c r="N485" s="4" t="str" cm="1">
        <f t="array" ref="N485">_xll.SNL.Clients.Office.Excel.Functions.SPG(M485, "SP_TOTAL_REV", "CY2022")</f>
        <v>#PEND</v>
      </c>
      <c r="O485" s="4" t="str">
        <f>_xll.SNL.Clients.Office.Excel.Functions.SPG(M485,"IQ_AVG_DILUT_SHARES_OUT","CY2022")</f>
        <v>#PEND</v>
      </c>
      <c r="P485" s="5" t="str">
        <f>_xll.SNL.Clients.Office.Excel.Functions.SPG(M485, "IQ_DILUT_EPS_NORM", "CY2022")</f>
        <v>#PEND</v>
      </c>
      <c r="Q485" t="e">
        <f t="shared" si="46"/>
        <v>#VALUE!</v>
      </c>
      <c r="R485" t="e">
        <f t="shared" si="47"/>
        <v>#VALUE!</v>
      </c>
    </row>
    <row r="486" spans="1:18">
      <c r="A486" t="s">
        <v>997</v>
      </c>
      <c r="B486" s="4" t="str" cm="1">
        <f t="array" ref="B486">_xll.SNL.Clients.Office.Excel.Functions.SPG(A486, "SP_TOTAL_REV", "CY2023")</f>
        <v>#PEND</v>
      </c>
      <c r="C486" s="4" t="str">
        <f>_xll.SNL.Clients.Office.Excel.Functions.SPG(A486,"IQ_AVG_DILUT_SHARES_OUT","CY2023")</f>
        <v>#PEND</v>
      </c>
      <c r="D486" s="5" t="str">
        <f>_xll.SNL.Clients.Office.Excel.Functions.SPG(A486, "IQ_DILUT_EPS_NORM", "CY2023")</f>
        <v>#PEND</v>
      </c>
      <c r="E486" t="e">
        <f t="shared" si="42"/>
        <v>#VALUE!</v>
      </c>
      <c r="F486" t="e">
        <f t="shared" si="43"/>
        <v>#VALUE!</v>
      </c>
      <c r="G486" t="s">
        <v>997</v>
      </c>
      <c r="H486" s="4" t="str" cm="1">
        <f t="array" ref="H486">_xll.SNL.Clients.Office.Excel.Functions.SPG(G486, "SP_TOTAL_REV", "CY2022")</f>
        <v>#PEND</v>
      </c>
      <c r="I486" s="4" t="str">
        <f>_xll.SNL.Clients.Office.Excel.Functions.SPG(G486,"IQ_AVG_DILUT_SHARES_OUT","CY2022")</f>
        <v>#PEND</v>
      </c>
      <c r="J486" s="5" t="str">
        <f>_xll.SNL.Clients.Office.Excel.Functions.SPG(G486, "IQ_DILUT_EPS_NORM", "CY2022")</f>
        <v>#PEND</v>
      </c>
      <c r="K486" t="e">
        <f t="shared" si="44"/>
        <v>#VALUE!</v>
      </c>
      <c r="L486" t="e">
        <f t="shared" si="45"/>
        <v>#VALUE!</v>
      </c>
      <c r="M486" t="s">
        <v>1011</v>
      </c>
      <c r="N486" s="4" t="str" cm="1">
        <f t="array" ref="N486">_xll.SNL.Clients.Office.Excel.Functions.SPG(M486, "SP_TOTAL_REV", "CY2022")</f>
        <v>#PEND</v>
      </c>
      <c r="O486" s="4" t="str">
        <f>_xll.SNL.Clients.Office.Excel.Functions.SPG(M486,"IQ_AVG_DILUT_SHARES_OUT","CY2022")</f>
        <v>#PEND</v>
      </c>
      <c r="P486" s="5" t="str">
        <f>_xll.SNL.Clients.Office.Excel.Functions.SPG(M486, "IQ_DILUT_EPS_NORM", "CY2022")</f>
        <v>#PEND</v>
      </c>
      <c r="Q486" t="e">
        <f t="shared" si="46"/>
        <v>#VALUE!</v>
      </c>
      <c r="R486" t="e">
        <f t="shared" si="47"/>
        <v>#VALUE!</v>
      </c>
    </row>
    <row r="487" spans="1:18">
      <c r="A487" t="s">
        <v>998</v>
      </c>
      <c r="B487" s="4" t="str" cm="1">
        <f t="array" ref="B487">_xll.SNL.Clients.Office.Excel.Functions.SPG(A487, "SP_TOTAL_REV", "CY2023")</f>
        <v>#PEND</v>
      </c>
      <c r="C487" s="4" t="str">
        <f>_xll.SNL.Clients.Office.Excel.Functions.SPG(A487,"IQ_AVG_DILUT_SHARES_OUT","CY2023")</f>
        <v>#PEND</v>
      </c>
      <c r="D487" s="5" t="str">
        <f>_xll.SNL.Clients.Office.Excel.Functions.SPG(A487, "IQ_DILUT_EPS_NORM", "CY2023")</f>
        <v>#PEND</v>
      </c>
      <c r="E487" t="e">
        <f t="shared" si="42"/>
        <v>#VALUE!</v>
      </c>
      <c r="F487" t="e">
        <f t="shared" si="43"/>
        <v>#VALUE!</v>
      </c>
      <c r="G487" t="s">
        <v>998</v>
      </c>
      <c r="H487" s="4" t="str" cm="1">
        <f t="array" ref="H487">_xll.SNL.Clients.Office.Excel.Functions.SPG(G487, "SP_TOTAL_REV", "CY2022")</f>
        <v>#PEND</v>
      </c>
      <c r="I487" s="4" t="str">
        <f>_xll.SNL.Clients.Office.Excel.Functions.SPG(G487,"IQ_AVG_DILUT_SHARES_OUT","CY2022")</f>
        <v>#PEND</v>
      </c>
      <c r="J487" s="5" t="str">
        <f>_xll.SNL.Clients.Office.Excel.Functions.SPG(G487, "IQ_DILUT_EPS_NORM", "CY2022")</f>
        <v>#PEND</v>
      </c>
      <c r="K487" t="e">
        <f t="shared" si="44"/>
        <v>#VALUE!</v>
      </c>
      <c r="L487" t="e">
        <f t="shared" si="45"/>
        <v>#VALUE!</v>
      </c>
      <c r="M487" t="s">
        <v>1012</v>
      </c>
      <c r="N487" s="4" t="str" cm="1">
        <f t="array" ref="N487">_xll.SNL.Clients.Office.Excel.Functions.SPG(M487, "SP_TOTAL_REV", "CY2022")</f>
        <v>#PEND</v>
      </c>
      <c r="O487" s="4" t="str">
        <f>_xll.SNL.Clients.Office.Excel.Functions.SPG(M487,"IQ_AVG_DILUT_SHARES_OUT","CY2022")</f>
        <v>#PEND</v>
      </c>
      <c r="P487" s="5" t="str">
        <f>_xll.SNL.Clients.Office.Excel.Functions.SPG(M487, "IQ_DILUT_EPS_NORM", "CY2022")</f>
        <v>#PEND</v>
      </c>
      <c r="Q487" t="e">
        <f t="shared" si="46"/>
        <v>#VALUE!</v>
      </c>
      <c r="R487" t="e">
        <f t="shared" si="47"/>
        <v>#VALUE!</v>
      </c>
    </row>
    <row r="488" spans="1:18">
      <c r="A488" t="s">
        <v>999</v>
      </c>
      <c r="B488" s="4" t="str" cm="1">
        <f t="array" ref="B488">_xll.SNL.Clients.Office.Excel.Functions.SPG(A488, "SP_TOTAL_REV", "CY2023")</f>
        <v>#PEND</v>
      </c>
      <c r="C488" s="4" t="str">
        <f>_xll.SNL.Clients.Office.Excel.Functions.SPG(A488,"IQ_AVG_DILUT_SHARES_OUT","CY2023")</f>
        <v>#PEND</v>
      </c>
      <c r="D488" s="5" t="str">
        <f>_xll.SNL.Clients.Office.Excel.Functions.SPG(A488, "IQ_DILUT_EPS_NORM", "CY2023")</f>
        <v>#PEND</v>
      </c>
      <c r="E488" t="e">
        <f t="shared" si="42"/>
        <v>#VALUE!</v>
      </c>
      <c r="F488" t="e">
        <f t="shared" si="43"/>
        <v>#VALUE!</v>
      </c>
      <c r="G488" t="s">
        <v>999</v>
      </c>
      <c r="H488" s="4" t="str" cm="1">
        <f t="array" ref="H488">_xll.SNL.Clients.Office.Excel.Functions.SPG(G488, "SP_TOTAL_REV", "CY2022")</f>
        <v>#PEND</v>
      </c>
      <c r="I488" s="4" t="str">
        <f>_xll.SNL.Clients.Office.Excel.Functions.SPG(G488,"IQ_AVG_DILUT_SHARES_OUT","CY2022")</f>
        <v>#PEND</v>
      </c>
      <c r="J488" s="5" t="str">
        <f>_xll.SNL.Clients.Office.Excel.Functions.SPG(G488, "IQ_DILUT_EPS_NORM", "CY2022")</f>
        <v>#PEND</v>
      </c>
      <c r="K488" t="e">
        <f t="shared" si="44"/>
        <v>#VALUE!</v>
      </c>
      <c r="L488" t="e">
        <f t="shared" si="45"/>
        <v>#VALUE!</v>
      </c>
      <c r="M488" t="s">
        <v>1013</v>
      </c>
      <c r="N488" s="4" t="str" cm="1">
        <f t="array" ref="N488">_xll.SNL.Clients.Office.Excel.Functions.SPG(M488, "SP_TOTAL_REV", "CY2022")</f>
        <v>#PEND</v>
      </c>
      <c r="O488" s="4" t="str">
        <f>_xll.SNL.Clients.Office.Excel.Functions.SPG(M488,"IQ_AVG_DILUT_SHARES_OUT","CY2022")</f>
        <v>#PEND</v>
      </c>
      <c r="P488" s="5" t="str">
        <f>_xll.SNL.Clients.Office.Excel.Functions.SPG(M488, "IQ_DILUT_EPS_NORM", "CY2022")</f>
        <v>#PEND</v>
      </c>
      <c r="Q488" t="e">
        <f t="shared" si="46"/>
        <v>#VALUE!</v>
      </c>
      <c r="R488" t="e">
        <f t="shared" si="47"/>
        <v>#VALUE!</v>
      </c>
    </row>
    <row r="489" spans="1:18">
      <c r="A489" t="s">
        <v>1000</v>
      </c>
      <c r="B489" s="4" t="str" cm="1">
        <f t="array" ref="B489">_xll.SNL.Clients.Office.Excel.Functions.SPG(A489, "SP_TOTAL_REV", "CY2023")</f>
        <v>#PEND</v>
      </c>
      <c r="C489" s="4" t="str">
        <f>_xll.SNL.Clients.Office.Excel.Functions.SPG(A489,"IQ_AVG_DILUT_SHARES_OUT","CY2023")</f>
        <v>#PEND</v>
      </c>
      <c r="D489" s="5" t="str">
        <f>_xll.SNL.Clients.Office.Excel.Functions.SPG(A489, "IQ_DILUT_EPS_NORM", "CY2023")</f>
        <v>#PEND</v>
      </c>
      <c r="E489" t="e">
        <f t="shared" si="42"/>
        <v>#VALUE!</v>
      </c>
      <c r="F489" t="e">
        <f t="shared" si="43"/>
        <v>#VALUE!</v>
      </c>
      <c r="G489" t="s">
        <v>1000</v>
      </c>
      <c r="H489" s="4" t="str" cm="1">
        <f t="array" ref="H489">_xll.SNL.Clients.Office.Excel.Functions.SPG(G489, "SP_TOTAL_REV", "CY2022")</f>
        <v>#PEND</v>
      </c>
      <c r="I489" s="4" t="str">
        <f>_xll.SNL.Clients.Office.Excel.Functions.SPG(G489,"IQ_AVG_DILUT_SHARES_OUT","CY2022")</f>
        <v>#PEND</v>
      </c>
      <c r="J489" s="5" t="str">
        <f>_xll.SNL.Clients.Office.Excel.Functions.SPG(G489, "IQ_DILUT_EPS_NORM", "CY2022")</f>
        <v>#PEND</v>
      </c>
      <c r="K489" t="e">
        <f t="shared" si="44"/>
        <v>#VALUE!</v>
      </c>
      <c r="L489" t="e">
        <f t="shared" si="45"/>
        <v>#VALUE!</v>
      </c>
      <c r="M489" t="s">
        <v>1014</v>
      </c>
      <c r="N489" s="4" t="str" cm="1">
        <f t="array" ref="N489">_xll.SNL.Clients.Office.Excel.Functions.SPG(M489, "SP_TOTAL_REV", "CY2022")</f>
        <v>#PEND</v>
      </c>
      <c r="O489" s="4" t="str">
        <f>_xll.SNL.Clients.Office.Excel.Functions.SPG(M489,"IQ_AVG_DILUT_SHARES_OUT","CY2022")</f>
        <v>#PEND</v>
      </c>
      <c r="P489" s="5" t="str">
        <f>_xll.SNL.Clients.Office.Excel.Functions.SPG(M489, "IQ_DILUT_EPS_NORM", "CY2022")</f>
        <v>#PEND</v>
      </c>
      <c r="Q489" t="e">
        <f t="shared" si="46"/>
        <v>#VALUE!</v>
      </c>
      <c r="R489" t="e">
        <f t="shared" si="47"/>
        <v>#VALUE!</v>
      </c>
    </row>
    <row r="490" spans="1:18">
      <c r="A490" t="s">
        <v>1001</v>
      </c>
      <c r="B490" s="4" t="str" cm="1">
        <f t="array" ref="B490">_xll.SNL.Clients.Office.Excel.Functions.SPG(A490, "SP_TOTAL_REV", "CY2023")</f>
        <v>#PEND</v>
      </c>
      <c r="C490" s="4" t="str">
        <f>_xll.SNL.Clients.Office.Excel.Functions.SPG(A490,"IQ_AVG_DILUT_SHARES_OUT","CY2023")</f>
        <v>#PEND</v>
      </c>
      <c r="D490" s="5" t="str">
        <f>_xll.SNL.Clients.Office.Excel.Functions.SPG(A490, "IQ_DILUT_EPS_NORM", "CY2023")</f>
        <v>#PEND</v>
      </c>
      <c r="E490" t="e">
        <f t="shared" si="42"/>
        <v>#VALUE!</v>
      </c>
      <c r="F490" t="e">
        <f t="shared" si="43"/>
        <v>#VALUE!</v>
      </c>
      <c r="G490" t="s">
        <v>1001</v>
      </c>
      <c r="H490" s="4" t="str" cm="1">
        <f t="array" ref="H490">_xll.SNL.Clients.Office.Excel.Functions.SPG(G490, "SP_TOTAL_REV", "CY2022")</f>
        <v>#PEND</v>
      </c>
      <c r="I490" s="4" t="str">
        <f>_xll.SNL.Clients.Office.Excel.Functions.SPG(G490,"IQ_AVG_DILUT_SHARES_OUT","CY2022")</f>
        <v>#PEND</v>
      </c>
      <c r="J490" s="5" t="str">
        <f>_xll.SNL.Clients.Office.Excel.Functions.SPG(G490, "IQ_DILUT_EPS_NORM", "CY2022")</f>
        <v>#PEND</v>
      </c>
      <c r="K490" t="e">
        <f t="shared" si="44"/>
        <v>#VALUE!</v>
      </c>
      <c r="L490" t="e">
        <f t="shared" si="45"/>
        <v>#VALUE!</v>
      </c>
      <c r="M490" t="s">
        <v>1015</v>
      </c>
      <c r="N490" s="4" t="str" cm="1">
        <f t="array" ref="N490">_xll.SNL.Clients.Office.Excel.Functions.SPG(M490, "SP_TOTAL_REV", "CY2022")</f>
        <v>#PEND</v>
      </c>
      <c r="O490" s="4" t="str">
        <f>_xll.SNL.Clients.Office.Excel.Functions.SPG(M490,"IQ_AVG_DILUT_SHARES_OUT","CY2022")</f>
        <v>#PEND</v>
      </c>
      <c r="P490" s="5" t="str">
        <f>_xll.SNL.Clients.Office.Excel.Functions.SPG(M490, "IQ_DILUT_EPS_NORM", "CY2022")</f>
        <v>#PEND</v>
      </c>
      <c r="Q490" t="e">
        <f t="shared" si="46"/>
        <v>#VALUE!</v>
      </c>
      <c r="R490" t="e">
        <f t="shared" si="47"/>
        <v>#VALUE!</v>
      </c>
    </row>
    <row r="491" spans="1:18">
      <c r="A491" t="s">
        <v>1002</v>
      </c>
      <c r="B491" s="4" t="str" cm="1">
        <f t="array" ref="B491">_xll.SNL.Clients.Office.Excel.Functions.SPG(A491, "SP_TOTAL_REV", "CY2023")</f>
        <v>#PEND</v>
      </c>
      <c r="C491" s="4" t="str">
        <f>_xll.SNL.Clients.Office.Excel.Functions.SPG(A491,"IQ_AVG_DILUT_SHARES_OUT","CY2023")</f>
        <v>#PEND</v>
      </c>
      <c r="D491" s="5" t="str">
        <f>_xll.SNL.Clients.Office.Excel.Functions.SPG(A491, "IQ_DILUT_EPS_NORM", "CY2023")</f>
        <v>#PEND</v>
      </c>
      <c r="E491" t="e">
        <f t="shared" si="42"/>
        <v>#VALUE!</v>
      </c>
      <c r="F491" t="e">
        <f t="shared" si="43"/>
        <v>#VALUE!</v>
      </c>
      <c r="G491" t="s">
        <v>1002</v>
      </c>
      <c r="H491" s="4" t="str" cm="1">
        <f t="array" ref="H491">_xll.SNL.Clients.Office.Excel.Functions.SPG(G491, "SP_TOTAL_REV", "CY2022")</f>
        <v>#PEND</v>
      </c>
      <c r="I491" s="4" t="str">
        <f>_xll.SNL.Clients.Office.Excel.Functions.SPG(G491,"IQ_AVG_DILUT_SHARES_OUT","CY2022")</f>
        <v>#PEND</v>
      </c>
      <c r="J491" s="5" t="str">
        <f>_xll.SNL.Clients.Office.Excel.Functions.SPG(G491, "IQ_DILUT_EPS_NORM", "CY2022")</f>
        <v>#PEND</v>
      </c>
      <c r="K491" t="e">
        <f t="shared" si="44"/>
        <v>#VALUE!</v>
      </c>
      <c r="L491" t="e">
        <f t="shared" si="45"/>
        <v>#VALUE!</v>
      </c>
      <c r="M491" t="s">
        <v>1016</v>
      </c>
      <c r="N491" s="4" t="str" cm="1">
        <f t="array" ref="N491">_xll.SNL.Clients.Office.Excel.Functions.SPG(M491, "SP_TOTAL_REV", "CY2022")</f>
        <v>#PEND</v>
      </c>
      <c r="O491" s="4" t="str">
        <f>_xll.SNL.Clients.Office.Excel.Functions.SPG(M491,"IQ_AVG_DILUT_SHARES_OUT","CY2022")</f>
        <v>#PEND</v>
      </c>
      <c r="P491" s="5" t="str">
        <f>_xll.SNL.Clients.Office.Excel.Functions.SPG(M491, "IQ_DILUT_EPS_NORM", "CY2022")</f>
        <v>#PEND</v>
      </c>
      <c r="Q491" t="e">
        <f t="shared" si="46"/>
        <v>#VALUE!</v>
      </c>
      <c r="R491" t="e">
        <f t="shared" si="47"/>
        <v>#VALUE!</v>
      </c>
    </row>
    <row r="492" spans="1:18">
      <c r="A492" t="s">
        <v>1003</v>
      </c>
      <c r="B492" s="4" t="str" cm="1">
        <f t="array" ref="B492">_xll.SNL.Clients.Office.Excel.Functions.SPG(A492, "SP_TOTAL_REV", "CY2023")</f>
        <v>#PEND</v>
      </c>
      <c r="C492" s="4" t="str">
        <f>_xll.SNL.Clients.Office.Excel.Functions.SPG(A492,"IQ_AVG_DILUT_SHARES_OUT","CY2023")</f>
        <v>#PEND</v>
      </c>
      <c r="D492" s="5" t="str">
        <f>_xll.SNL.Clients.Office.Excel.Functions.SPG(A492, "IQ_DILUT_EPS_NORM", "CY2023")</f>
        <v>#PEND</v>
      </c>
      <c r="E492" t="e">
        <f t="shared" si="42"/>
        <v>#VALUE!</v>
      </c>
      <c r="F492" t="e">
        <f t="shared" si="43"/>
        <v>#VALUE!</v>
      </c>
      <c r="G492" t="s">
        <v>1003</v>
      </c>
      <c r="H492" s="4" t="str" cm="1">
        <f t="array" ref="H492">_xll.SNL.Clients.Office.Excel.Functions.SPG(G492, "SP_TOTAL_REV", "CY2022")</f>
        <v>#PEND</v>
      </c>
      <c r="I492" s="4" t="str">
        <f>_xll.SNL.Clients.Office.Excel.Functions.SPG(G492,"IQ_AVG_DILUT_SHARES_OUT","CY2022")</f>
        <v>#PEND</v>
      </c>
      <c r="J492" s="5" t="str">
        <f>_xll.SNL.Clients.Office.Excel.Functions.SPG(G492, "IQ_DILUT_EPS_NORM", "CY2022")</f>
        <v>#PEND</v>
      </c>
      <c r="K492" t="e">
        <f t="shared" si="44"/>
        <v>#VALUE!</v>
      </c>
      <c r="L492" t="e">
        <f t="shared" si="45"/>
        <v>#VALUE!</v>
      </c>
      <c r="M492" t="s">
        <v>1017</v>
      </c>
      <c r="N492" s="4" t="str" cm="1">
        <f t="array" ref="N492">_xll.SNL.Clients.Office.Excel.Functions.SPG(M492, "SP_TOTAL_REV", "CY2022")</f>
        <v>#PEND</v>
      </c>
      <c r="O492" s="4" t="str">
        <f>_xll.SNL.Clients.Office.Excel.Functions.SPG(M492,"IQ_AVG_DILUT_SHARES_OUT","CY2022")</f>
        <v>#PEND</v>
      </c>
      <c r="P492" s="5" t="str">
        <f>_xll.SNL.Clients.Office.Excel.Functions.SPG(M492, "IQ_DILUT_EPS_NORM", "CY2022")</f>
        <v>#PEND</v>
      </c>
      <c r="Q492" t="e">
        <f t="shared" si="46"/>
        <v>#VALUE!</v>
      </c>
      <c r="R492" t="e">
        <f t="shared" si="47"/>
        <v>#VALUE!</v>
      </c>
    </row>
    <row r="493" spans="1:18">
      <c r="A493" t="s">
        <v>1004</v>
      </c>
      <c r="B493" s="4" t="str" cm="1">
        <f t="array" ref="B493">_xll.SNL.Clients.Office.Excel.Functions.SPG(A493, "SP_TOTAL_REV", "CY2023")</f>
        <v>#PEND</v>
      </c>
      <c r="C493" s="4" t="str">
        <f>_xll.SNL.Clients.Office.Excel.Functions.SPG(A493,"IQ_AVG_DILUT_SHARES_OUT","CY2023")</f>
        <v>#PEND</v>
      </c>
      <c r="D493" s="5" t="str">
        <f>_xll.SNL.Clients.Office.Excel.Functions.SPG(A493, "IQ_DILUT_EPS_NORM", "CY2023")</f>
        <v>#PEND</v>
      </c>
      <c r="E493" t="e">
        <f t="shared" si="42"/>
        <v>#VALUE!</v>
      </c>
      <c r="F493" t="e">
        <f t="shared" si="43"/>
        <v>#VALUE!</v>
      </c>
      <c r="G493" t="s">
        <v>1004</v>
      </c>
      <c r="H493" s="4" t="str" cm="1">
        <f t="array" ref="H493">_xll.SNL.Clients.Office.Excel.Functions.SPG(G493, "SP_TOTAL_REV", "CY2022")</f>
        <v>#PEND</v>
      </c>
      <c r="I493" s="4" t="str">
        <f>_xll.SNL.Clients.Office.Excel.Functions.SPG(G493,"IQ_AVG_DILUT_SHARES_OUT","CY2022")</f>
        <v>#PEND</v>
      </c>
      <c r="J493" s="5" t="str">
        <f>_xll.SNL.Clients.Office.Excel.Functions.SPG(G493, "IQ_DILUT_EPS_NORM", "CY2022")</f>
        <v>#PEND</v>
      </c>
      <c r="K493" t="e">
        <f t="shared" si="44"/>
        <v>#VALUE!</v>
      </c>
      <c r="L493" t="e">
        <f t="shared" si="45"/>
        <v>#VALUE!</v>
      </c>
      <c r="M493" t="s">
        <v>1018</v>
      </c>
      <c r="N493" s="4" t="str" cm="1">
        <f t="array" ref="N493">_xll.SNL.Clients.Office.Excel.Functions.SPG(M493, "SP_TOTAL_REV", "CY2022")</f>
        <v>#PEND</v>
      </c>
      <c r="O493" s="4" t="str">
        <f>_xll.SNL.Clients.Office.Excel.Functions.SPG(M493,"IQ_AVG_DILUT_SHARES_OUT","CY2022")</f>
        <v>#PEND</v>
      </c>
      <c r="P493" s="5" t="str">
        <f>_xll.SNL.Clients.Office.Excel.Functions.SPG(M493, "IQ_DILUT_EPS_NORM", "CY2022")</f>
        <v>#PEND</v>
      </c>
      <c r="Q493" t="e">
        <f t="shared" si="46"/>
        <v>#VALUE!</v>
      </c>
      <c r="R493" t="e">
        <f t="shared" si="47"/>
        <v>#VALUE!</v>
      </c>
    </row>
    <row r="494" spans="1:18">
      <c r="A494" t="s">
        <v>1005</v>
      </c>
      <c r="B494" s="4" t="str" cm="1">
        <f t="array" ref="B494">_xll.SNL.Clients.Office.Excel.Functions.SPG(A494, "SP_TOTAL_REV", "CY2023")</f>
        <v>#PEND</v>
      </c>
      <c r="C494" s="4" t="str">
        <f>_xll.SNL.Clients.Office.Excel.Functions.SPG(A494,"IQ_AVG_DILUT_SHARES_OUT","CY2023")</f>
        <v>#PEND</v>
      </c>
      <c r="D494" s="5" t="str">
        <f>_xll.SNL.Clients.Office.Excel.Functions.SPG(A494, "IQ_DILUT_EPS_NORM", "CY2023")</f>
        <v>#PEND</v>
      </c>
      <c r="E494" t="e">
        <f t="shared" si="42"/>
        <v>#VALUE!</v>
      </c>
      <c r="F494" t="e">
        <f t="shared" si="43"/>
        <v>#VALUE!</v>
      </c>
      <c r="G494" t="s">
        <v>1005</v>
      </c>
      <c r="H494" s="4" t="str" cm="1">
        <f t="array" ref="H494">_xll.SNL.Clients.Office.Excel.Functions.SPG(G494, "SP_TOTAL_REV", "CY2022")</f>
        <v>#PEND</v>
      </c>
      <c r="I494" s="4" t="str">
        <f>_xll.SNL.Clients.Office.Excel.Functions.SPG(G494,"IQ_AVG_DILUT_SHARES_OUT","CY2022")</f>
        <v>#PEND</v>
      </c>
      <c r="J494" s="5" t="str">
        <f>_xll.SNL.Clients.Office.Excel.Functions.SPG(G494, "IQ_DILUT_EPS_NORM", "CY2022")</f>
        <v>#PEND</v>
      </c>
      <c r="K494" t="e">
        <f t="shared" si="44"/>
        <v>#VALUE!</v>
      </c>
      <c r="L494" t="e">
        <f t="shared" si="45"/>
        <v>#VALUE!</v>
      </c>
      <c r="M494" s="8">
        <v>4414835</v>
      </c>
      <c r="N494" s="4" t="str" cm="1">
        <f t="array" ref="N494">_xll.SNL.Clients.Office.Excel.Functions.SPG(M494, "SP_TOTAL_REV", "CY2022")</f>
        <v>#PEND</v>
      </c>
      <c r="O494" s="4" t="str">
        <f>_xll.SNL.Clients.Office.Excel.Functions.SPG(M494,"IQ_AVG_DILUT_SHARES_OUT","CY2022")</f>
        <v>#PEND</v>
      </c>
      <c r="P494" s="5" t="str">
        <f>_xll.SNL.Clients.Office.Excel.Functions.SPG(M494, "IQ_DILUT_EPS_NORM", "CY2022")</f>
        <v>#PEND</v>
      </c>
      <c r="Q494" t="e">
        <f t="shared" si="46"/>
        <v>#VALUE!</v>
      </c>
      <c r="R494" t="e">
        <f t="shared" si="47"/>
        <v>#VALUE!</v>
      </c>
    </row>
    <row r="495" spans="1:18">
      <c r="A495" t="s">
        <v>1006</v>
      </c>
      <c r="B495" s="4" t="str" cm="1">
        <f t="array" ref="B495">_xll.SNL.Clients.Office.Excel.Functions.SPG(A495, "SP_TOTAL_REV", "CY2023")</f>
        <v>#PEND</v>
      </c>
      <c r="C495" s="4" t="str">
        <f>_xll.SNL.Clients.Office.Excel.Functions.SPG(A495,"IQ_AVG_DILUT_SHARES_OUT","CY2023")</f>
        <v>#PEND</v>
      </c>
      <c r="D495" s="5" t="str">
        <f>_xll.SNL.Clients.Office.Excel.Functions.SPG(A495, "IQ_DILUT_EPS_NORM", "CY2023")</f>
        <v>#PEND</v>
      </c>
      <c r="E495" t="e">
        <f t="shared" si="42"/>
        <v>#VALUE!</v>
      </c>
      <c r="F495" t="e">
        <f t="shared" si="43"/>
        <v>#VALUE!</v>
      </c>
      <c r="G495" t="s">
        <v>1006</v>
      </c>
      <c r="H495" s="4" t="str" cm="1">
        <f t="array" ref="H495">_xll.SNL.Clients.Office.Excel.Functions.SPG(G495, "SP_TOTAL_REV", "CY2022")</f>
        <v>#PEND</v>
      </c>
      <c r="I495" s="4" t="str">
        <f>_xll.SNL.Clients.Office.Excel.Functions.SPG(G495,"IQ_AVG_DILUT_SHARES_OUT","CY2022")</f>
        <v>#PEND</v>
      </c>
      <c r="J495" s="5" t="str">
        <f>_xll.SNL.Clients.Office.Excel.Functions.SPG(G495, "IQ_DILUT_EPS_NORM", "CY2022")</f>
        <v>#PEND</v>
      </c>
      <c r="K495" t="e">
        <f t="shared" si="44"/>
        <v>#VALUE!</v>
      </c>
      <c r="L495" t="e">
        <f t="shared" si="45"/>
        <v>#VALUE!</v>
      </c>
      <c r="M495" t="s">
        <v>1019</v>
      </c>
      <c r="N495" s="4" t="str" cm="1">
        <f t="array" ref="N495">_xll.SNL.Clients.Office.Excel.Functions.SPG(M495, "SP_TOTAL_REV", "CY2022")</f>
        <v>#PEND</v>
      </c>
      <c r="O495" s="4" t="str">
        <f>_xll.SNL.Clients.Office.Excel.Functions.SPG(M495,"IQ_AVG_DILUT_SHARES_OUT","CY2022")</f>
        <v>#PEND</v>
      </c>
      <c r="P495" s="5" t="str">
        <f>_xll.SNL.Clients.Office.Excel.Functions.SPG(M495, "IQ_DILUT_EPS_NORM", "CY2022")</f>
        <v>#PEND</v>
      </c>
      <c r="Q495" t="e">
        <f t="shared" si="46"/>
        <v>#VALUE!</v>
      </c>
      <c r="R495" t="e">
        <f t="shared" si="47"/>
        <v>#VALUE!</v>
      </c>
    </row>
    <row r="496" spans="1:18">
      <c r="A496" t="s">
        <v>1007</v>
      </c>
      <c r="B496" s="4" t="str" cm="1">
        <f t="array" ref="B496">_xll.SNL.Clients.Office.Excel.Functions.SPG(A496, "SP_TOTAL_REV", "CY2023")</f>
        <v>#PEND</v>
      </c>
      <c r="C496" s="4" t="str">
        <f>_xll.SNL.Clients.Office.Excel.Functions.SPG(A496,"IQ_AVG_DILUT_SHARES_OUT","CY2023")</f>
        <v>#PEND</v>
      </c>
      <c r="D496" s="5" t="str">
        <f>_xll.SNL.Clients.Office.Excel.Functions.SPG(A496, "IQ_DILUT_EPS_NORM", "CY2023")</f>
        <v>#PEND</v>
      </c>
      <c r="E496" t="e">
        <f t="shared" si="42"/>
        <v>#VALUE!</v>
      </c>
      <c r="F496" t="e">
        <f t="shared" si="43"/>
        <v>#VALUE!</v>
      </c>
      <c r="G496" t="s">
        <v>1007</v>
      </c>
      <c r="H496" s="4" t="str" cm="1">
        <f t="array" ref="H496">_xll.SNL.Clients.Office.Excel.Functions.SPG(G496, "SP_TOTAL_REV", "CY2022")</f>
        <v>#PEND</v>
      </c>
      <c r="I496" s="4" t="str">
        <f>_xll.SNL.Clients.Office.Excel.Functions.SPG(G496,"IQ_AVG_DILUT_SHARES_OUT","CY2022")</f>
        <v>#PEND</v>
      </c>
      <c r="J496" s="5" t="str">
        <f>_xll.SNL.Clients.Office.Excel.Functions.SPG(G496, "IQ_DILUT_EPS_NORM", "CY2022")</f>
        <v>#PEND</v>
      </c>
      <c r="K496" t="e">
        <f t="shared" si="44"/>
        <v>#VALUE!</v>
      </c>
      <c r="L496" t="e">
        <f t="shared" si="45"/>
        <v>#VALUE!</v>
      </c>
      <c r="M496" t="s">
        <v>1020</v>
      </c>
      <c r="N496" s="4" t="str" cm="1">
        <f t="array" ref="N496">_xll.SNL.Clients.Office.Excel.Functions.SPG(M496, "SP_TOTAL_REV", "CY2022")</f>
        <v>#PEND</v>
      </c>
      <c r="O496" s="4" t="str">
        <f>_xll.SNL.Clients.Office.Excel.Functions.SPG(M496,"IQ_AVG_DILUT_SHARES_OUT","CY2022")</f>
        <v>#PEND</v>
      </c>
      <c r="P496" s="5" t="str">
        <f>_xll.SNL.Clients.Office.Excel.Functions.SPG(M496, "IQ_DILUT_EPS_NORM", "CY2022")</f>
        <v>#PEND</v>
      </c>
      <c r="Q496" t="e">
        <f t="shared" si="46"/>
        <v>#VALUE!</v>
      </c>
      <c r="R496" t="e">
        <f t="shared" si="47"/>
        <v>#VALUE!</v>
      </c>
    </row>
    <row r="497" spans="1:18">
      <c r="A497" t="s">
        <v>1008</v>
      </c>
      <c r="B497" s="4" t="str" cm="1">
        <f t="array" ref="B497">_xll.SNL.Clients.Office.Excel.Functions.SPG(A497, "SP_TOTAL_REV", "CY2023")</f>
        <v>#PEND</v>
      </c>
      <c r="C497" s="4" t="str">
        <f>_xll.SNL.Clients.Office.Excel.Functions.SPG(A497,"IQ_AVG_DILUT_SHARES_OUT","CY2023")</f>
        <v>#PEND</v>
      </c>
      <c r="D497" s="5" t="str">
        <f>_xll.SNL.Clients.Office.Excel.Functions.SPG(A497, "IQ_DILUT_EPS_NORM", "CY2023")</f>
        <v>#PEND</v>
      </c>
      <c r="E497" t="e">
        <f t="shared" si="42"/>
        <v>#VALUE!</v>
      </c>
      <c r="F497" t="e">
        <f t="shared" si="43"/>
        <v>#VALUE!</v>
      </c>
      <c r="G497" t="s">
        <v>1008</v>
      </c>
      <c r="H497" s="4" t="str" cm="1">
        <f t="array" ref="H497">_xll.SNL.Clients.Office.Excel.Functions.SPG(G497, "SP_TOTAL_REV", "CY2022")</f>
        <v>#PEND</v>
      </c>
      <c r="I497" s="4" t="str">
        <f>_xll.SNL.Clients.Office.Excel.Functions.SPG(G497,"IQ_AVG_DILUT_SHARES_OUT","CY2022")</f>
        <v>#PEND</v>
      </c>
      <c r="J497" s="5" t="str">
        <f>_xll.SNL.Clients.Office.Excel.Functions.SPG(G497, "IQ_DILUT_EPS_NORM", "CY2022")</f>
        <v>#PEND</v>
      </c>
      <c r="K497" t="e">
        <f t="shared" si="44"/>
        <v>#VALUE!</v>
      </c>
      <c r="L497" t="e">
        <f t="shared" si="45"/>
        <v>#VALUE!</v>
      </c>
      <c r="M497" t="s">
        <v>1021</v>
      </c>
      <c r="N497" s="4" t="str" cm="1">
        <f t="array" ref="N497">_xll.SNL.Clients.Office.Excel.Functions.SPG(M497, "SP_TOTAL_REV", "CY2022")</f>
        <v>#PEND</v>
      </c>
      <c r="O497" s="4" t="str">
        <f>_xll.SNL.Clients.Office.Excel.Functions.SPG(M497,"IQ_AVG_DILUT_SHARES_OUT","CY2022")</f>
        <v>#PEND</v>
      </c>
      <c r="P497" s="5" t="str">
        <f>_xll.SNL.Clients.Office.Excel.Functions.SPG(M497, "IQ_DILUT_EPS_NORM", "CY2022")</f>
        <v>#PEND</v>
      </c>
      <c r="Q497" t="e">
        <f t="shared" si="46"/>
        <v>#VALUE!</v>
      </c>
      <c r="R497" t="e">
        <f t="shared" si="47"/>
        <v>#VALUE!</v>
      </c>
    </row>
    <row r="498" spans="1:18">
      <c r="A498" t="s">
        <v>1009</v>
      </c>
      <c r="B498" s="4" t="str" cm="1">
        <f t="array" ref="B498">_xll.SNL.Clients.Office.Excel.Functions.SPG(A498, "SP_TOTAL_REV", "CY2023")</f>
        <v>#PEND</v>
      </c>
      <c r="C498" s="4" t="str">
        <f>_xll.SNL.Clients.Office.Excel.Functions.SPG(A498,"IQ_AVG_DILUT_SHARES_OUT","CY2023")</f>
        <v>#PEND</v>
      </c>
      <c r="D498" s="5" t="str">
        <f>_xll.SNL.Clients.Office.Excel.Functions.SPG(A498, "IQ_DILUT_EPS_NORM", "CY2023")</f>
        <v>#PEND</v>
      </c>
      <c r="E498" t="e">
        <f t="shared" si="42"/>
        <v>#VALUE!</v>
      </c>
      <c r="F498" t="e">
        <f t="shared" si="43"/>
        <v>#VALUE!</v>
      </c>
      <c r="G498" t="s">
        <v>1009</v>
      </c>
      <c r="H498" s="4" t="str" cm="1">
        <f t="array" ref="H498">_xll.SNL.Clients.Office.Excel.Functions.SPG(G498, "SP_TOTAL_REV", "CY2022")</f>
        <v>#PEND</v>
      </c>
      <c r="I498" s="4" t="str">
        <f>_xll.SNL.Clients.Office.Excel.Functions.SPG(G498,"IQ_AVG_DILUT_SHARES_OUT","CY2022")</f>
        <v>#PEND</v>
      </c>
      <c r="J498" s="5" t="str">
        <f>_xll.SNL.Clients.Office.Excel.Functions.SPG(G498, "IQ_DILUT_EPS_NORM", "CY2022")</f>
        <v>#PEND</v>
      </c>
      <c r="K498" t="e">
        <f t="shared" si="44"/>
        <v>#VALUE!</v>
      </c>
      <c r="L498" t="e">
        <f t="shared" si="45"/>
        <v>#VALUE!</v>
      </c>
      <c r="M498" t="s">
        <v>1022</v>
      </c>
      <c r="N498" s="4" t="str" cm="1">
        <f t="array" ref="N498">_xll.SNL.Clients.Office.Excel.Functions.SPG(M498, "SP_TOTAL_REV", "CY2022")</f>
        <v>#PEND</v>
      </c>
      <c r="O498" s="4" t="str">
        <f>_xll.SNL.Clients.Office.Excel.Functions.SPG(M498,"IQ_AVG_DILUT_SHARES_OUT","CY2022")</f>
        <v>#PEND</v>
      </c>
      <c r="P498" s="5" t="str">
        <f>_xll.SNL.Clients.Office.Excel.Functions.SPG(M498, "IQ_DILUT_EPS_NORM", "CY2022")</f>
        <v>#PEND</v>
      </c>
      <c r="Q498" t="e">
        <f t="shared" si="46"/>
        <v>#VALUE!</v>
      </c>
      <c r="R498" t="e">
        <f t="shared" si="47"/>
        <v>#VALUE!</v>
      </c>
    </row>
    <row r="499" spans="1:18">
      <c r="A499" t="s">
        <v>1010</v>
      </c>
      <c r="B499" s="4" t="str" cm="1">
        <f t="array" ref="B499">_xll.SNL.Clients.Office.Excel.Functions.SPG(A499, "SP_TOTAL_REV", "CY2023")</f>
        <v>#PEND</v>
      </c>
      <c r="C499" s="4" t="str">
        <f>_xll.SNL.Clients.Office.Excel.Functions.SPG(A499,"IQ_AVG_DILUT_SHARES_OUT","CY2023")</f>
        <v>#PEND</v>
      </c>
      <c r="D499" s="5" t="str">
        <f>_xll.SNL.Clients.Office.Excel.Functions.SPG(A499, "IQ_DILUT_EPS_NORM", "CY2023")</f>
        <v>#PEND</v>
      </c>
      <c r="E499" t="e">
        <f t="shared" si="42"/>
        <v>#VALUE!</v>
      </c>
      <c r="F499" t="e">
        <f t="shared" si="43"/>
        <v>#VALUE!</v>
      </c>
      <c r="G499" t="s">
        <v>1010</v>
      </c>
      <c r="H499" s="4" t="str" cm="1">
        <f t="array" ref="H499">_xll.SNL.Clients.Office.Excel.Functions.SPG(G499, "SP_TOTAL_REV", "CY2022")</f>
        <v>#PEND</v>
      </c>
      <c r="I499" s="4" t="str">
        <f>_xll.SNL.Clients.Office.Excel.Functions.SPG(G499,"IQ_AVG_DILUT_SHARES_OUT","CY2022")</f>
        <v>#PEND</v>
      </c>
      <c r="J499" s="5" t="str">
        <f>_xll.SNL.Clients.Office.Excel.Functions.SPG(G499, "IQ_DILUT_EPS_NORM", "CY2022")</f>
        <v>#PEND</v>
      </c>
      <c r="K499" t="e">
        <f t="shared" si="44"/>
        <v>#VALUE!</v>
      </c>
      <c r="L499" t="e">
        <f t="shared" si="45"/>
        <v>#VALUE!</v>
      </c>
      <c r="M499" t="s">
        <v>1023</v>
      </c>
      <c r="N499" s="4" t="str" cm="1">
        <f t="array" ref="N499">_xll.SNL.Clients.Office.Excel.Functions.SPG(M499, "SP_TOTAL_REV", "CY2022")</f>
        <v>#PEND</v>
      </c>
      <c r="O499" s="4" t="str">
        <f>_xll.SNL.Clients.Office.Excel.Functions.SPG(M499,"IQ_AVG_DILUT_SHARES_OUT","CY2022")</f>
        <v>#PEND</v>
      </c>
      <c r="P499" s="5" t="str">
        <f>_xll.SNL.Clients.Office.Excel.Functions.SPG(M499, "IQ_DILUT_EPS_NORM", "CY2022")</f>
        <v>#PEND</v>
      </c>
      <c r="Q499" t="e">
        <f t="shared" si="46"/>
        <v>#VALUE!</v>
      </c>
      <c r="R499" t="e">
        <f t="shared" si="47"/>
        <v>#VALUE!</v>
      </c>
    </row>
    <row r="500" spans="1:18">
      <c r="A500" t="s">
        <v>1011</v>
      </c>
      <c r="B500" s="4" t="str" cm="1">
        <f t="array" ref="B500">_xll.SNL.Clients.Office.Excel.Functions.SPG(A500, "SP_TOTAL_REV", "CY2023")</f>
        <v>#PEND</v>
      </c>
      <c r="C500" s="4" t="str">
        <f>_xll.SNL.Clients.Office.Excel.Functions.SPG(A500,"IQ_AVG_DILUT_SHARES_OUT","CY2023")</f>
        <v>#PEND</v>
      </c>
      <c r="D500" s="5" t="str">
        <f>_xll.SNL.Clients.Office.Excel.Functions.SPG(A500, "IQ_DILUT_EPS_NORM", "CY2023")</f>
        <v>#PEND</v>
      </c>
      <c r="E500" t="e">
        <f t="shared" si="42"/>
        <v>#VALUE!</v>
      </c>
      <c r="F500" t="e">
        <f t="shared" si="43"/>
        <v>#VALUE!</v>
      </c>
      <c r="G500" t="s">
        <v>1011</v>
      </c>
      <c r="H500" s="4" t="str" cm="1">
        <f t="array" ref="H500">_xll.SNL.Clients.Office.Excel.Functions.SPG(G500, "SP_TOTAL_REV", "CY2022")</f>
        <v>#PEND</v>
      </c>
      <c r="I500" s="4" t="str">
        <f>_xll.SNL.Clients.Office.Excel.Functions.SPG(G500,"IQ_AVG_DILUT_SHARES_OUT","CY2022")</f>
        <v>#PEND</v>
      </c>
      <c r="J500" s="5" t="str">
        <f>_xll.SNL.Clients.Office.Excel.Functions.SPG(G500, "IQ_DILUT_EPS_NORM", "CY2022")</f>
        <v>#PEND</v>
      </c>
      <c r="K500" t="e">
        <f t="shared" si="44"/>
        <v>#VALUE!</v>
      </c>
      <c r="L500" t="e">
        <f t="shared" si="45"/>
        <v>#VALUE!</v>
      </c>
      <c r="M500" s="8">
        <v>4259601</v>
      </c>
      <c r="N500" s="4" t="str" cm="1">
        <f t="array" ref="N500">_xll.SNL.Clients.Office.Excel.Functions.SPG(M500, "SP_TOTAL_REV", "CY2022")</f>
        <v>#PEND</v>
      </c>
      <c r="O500" s="4" t="str">
        <f>_xll.SNL.Clients.Office.Excel.Functions.SPG(M500,"IQ_AVG_DILUT_SHARES_OUT","CY2022")</f>
        <v>#PEND</v>
      </c>
      <c r="P500" s="5" t="str">
        <f>_xll.SNL.Clients.Office.Excel.Functions.SPG(M500, "IQ_DILUT_EPS_NORM", "CY2022")</f>
        <v>#PEND</v>
      </c>
      <c r="Q500" t="e">
        <f t="shared" si="46"/>
        <v>#VALUE!</v>
      </c>
      <c r="R500" t="e">
        <f t="shared" si="47"/>
        <v>#VALUE!</v>
      </c>
    </row>
    <row r="501" spans="1:18">
      <c r="A501" t="s">
        <v>1012</v>
      </c>
      <c r="B501" s="4" t="str" cm="1">
        <f t="array" ref="B501">_xll.SNL.Clients.Office.Excel.Functions.SPG(A501, "SP_TOTAL_REV", "CY2023")</f>
        <v>#PEND</v>
      </c>
      <c r="C501" s="4" t="str">
        <f>_xll.SNL.Clients.Office.Excel.Functions.SPG(A501,"IQ_AVG_DILUT_SHARES_OUT","CY2023")</f>
        <v>#PEND</v>
      </c>
      <c r="D501" s="5" t="str">
        <f>_xll.SNL.Clients.Office.Excel.Functions.SPG(A501, "IQ_DILUT_EPS_NORM", "CY2023")</f>
        <v>#PEND</v>
      </c>
      <c r="E501" t="e">
        <f t="shared" si="42"/>
        <v>#VALUE!</v>
      </c>
      <c r="F501" t="e">
        <f t="shared" si="43"/>
        <v>#VALUE!</v>
      </c>
      <c r="G501" t="s">
        <v>1012</v>
      </c>
      <c r="H501" s="4" t="str" cm="1">
        <f t="array" ref="H501">_xll.SNL.Clients.Office.Excel.Functions.SPG(G501, "SP_TOTAL_REV", "CY2022")</f>
        <v>#PEND</v>
      </c>
      <c r="I501" s="4" t="str">
        <f>_xll.SNL.Clients.Office.Excel.Functions.SPG(G501,"IQ_AVG_DILUT_SHARES_OUT","CY2022")</f>
        <v>#PEND</v>
      </c>
      <c r="J501" s="5" t="str">
        <f>_xll.SNL.Clients.Office.Excel.Functions.SPG(G501, "IQ_DILUT_EPS_NORM", "CY2022")</f>
        <v>#PEND</v>
      </c>
      <c r="K501" t="e">
        <f t="shared" si="44"/>
        <v>#VALUE!</v>
      </c>
      <c r="L501" t="e">
        <f t="shared" si="45"/>
        <v>#VALUE!</v>
      </c>
      <c r="M501" t="s">
        <v>1024</v>
      </c>
      <c r="N501" s="4" t="str" cm="1">
        <f t="array" ref="N501">_xll.SNL.Clients.Office.Excel.Functions.SPG(M501, "SP_TOTAL_REV", "CY2022")</f>
        <v>#PEND</v>
      </c>
      <c r="O501" s="4" t="str">
        <f>_xll.SNL.Clients.Office.Excel.Functions.SPG(M501,"IQ_AVG_DILUT_SHARES_OUT","CY2022")</f>
        <v>#PEND</v>
      </c>
      <c r="P501" s="5" t="str">
        <f>_xll.SNL.Clients.Office.Excel.Functions.SPG(M501, "IQ_DILUT_EPS_NORM", "CY2022")</f>
        <v>#PEND</v>
      </c>
      <c r="Q501" t="e">
        <f t="shared" si="46"/>
        <v>#VALUE!</v>
      </c>
      <c r="R501" t="e">
        <f t="shared" si="47"/>
        <v>#VALUE!</v>
      </c>
    </row>
    <row r="502" spans="1:18">
      <c r="A502" t="s">
        <v>1013</v>
      </c>
      <c r="B502" s="4" t="str" cm="1">
        <f t="array" ref="B502">_xll.SNL.Clients.Office.Excel.Functions.SPG(A502, "SP_TOTAL_REV", "CY2023")</f>
        <v>#PEND</v>
      </c>
      <c r="C502" s="4" t="str">
        <f>_xll.SNL.Clients.Office.Excel.Functions.SPG(A502,"IQ_AVG_DILUT_SHARES_OUT","CY2023")</f>
        <v>#PEND</v>
      </c>
      <c r="D502" s="5" t="str">
        <f>_xll.SNL.Clients.Office.Excel.Functions.SPG(A502, "IQ_DILUT_EPS_NORM", "CY2023")</f>
        <v>#PEND</v>
      </c>
      <c r="E502" t="e">
        <f t="shared" si="42"/>
        <v>#VALUE!</v>
      </c>
      <c r="F502" t="e">
        <f t="shared" si="43"/>
        <v>#VALUE!</v>
      </c>
      <c r="G502" t="s">
        <v>1013</v>
      </c>
      <c r="H502" s="4" t="str" cm="1">
        <f t="array" ref="H502">_xll.SNL.Clients.Office.Excel.Functions.SPG(G502, "SP_TOTAL_REV", "CY2022")</f>
        <v>#PEND</v>
      </c>
      <c r="I502" s="4" t="str">
        <f>_xll.SNL.Clients.Office.Excel.Functions.SPG(G502,"IQ_AVG_DILUT_SHARES_OUT","CY2022")</f>
        <v>#PEND</v>
      </c>
      <c r="J502" s="5" t="str">
        <f>_xll.SNL.Clients.Office.Excel.Functions.SPG(G502, "IQ_DILUT_EPS_NORM", "CY2022")</f>
        <v>#PEND</v>
      </c>
      <c r="K502" t="e">
        <f t="shared" si="44"/>
        <v>#VALUE!</v>
      </c>
      <c r="L502" t="e">
        <f t="shared" si="45"/>
        <v>#VALUE!</v>
      </c>
      <c r="M502" s="8">
        <v>4066630</v>
      </c>
      <c r="N502" s="4" t="str" cm="1">
        <f t="array" ref="N502">_xll.SNL.Clients.Office.Excel.Functions.SPG(M502, "SP_TOTAL_REV", "CY2022")</f>
        <v>#PEND</v>
      </c>
      <c r="O502" s="4" t="str">
        <f>_xll.SNL.Clients.Office.Excel.Functions.SPG(M502,"IQ_AVG_DILUT_SHARES_OUT","CY2022")</f>
        <v>#PEND</v>
      </c>
      <c r="P502" s="5" t="str">
        <f>_xll.SNL.Clients.Office.Excel.Functions.SPG(M502, "IQ_DILUT_EPS_NORM", "CY2022")</f>
        <v>#PEND</v>
      </c>
      <c r="Q502" t="e">
        <f t="shared" si="46"/>
        <v>#VALUE!</v>
      </c>
      <c r="R502" t="e">
        <f t="shared" si="47"/>
        <v>#VALUE!</v>
      </c>
    </row>
    <row r="503" spans="1:18">
      <c r="A503" t="s">
        <v>1014</v>
      </c>
      <c r="B503" s="4" t="str" cm="1">
        <f t="array" ref="B503">_xll.SNL.Clients.Office.Excel.Functions.SPG(A503, "SP_TOTAL_REV", "CY2023")</f>
        <v>#PEND</v>
      </c>
      <c r="C503" s="4" t="str">
        <f>_xll.SNL.Clients.Office.Excel.Functions.SPG(A503,"IQ_AVG_DILUT_SHARES_OUT","CY2023")</f>
        <v>#PEND</v>
      </c>
      <c r="D503" s="5" t="str">
        <f>_xll.SNL.Clients.Office.Excel.Functions.SPG(A503, "IQ_DILUT_EPS_NORM", "CY2023")</f>
        <v>#PEND</v>
      </c>
      <c r="E503" t="e">
        <f t="shared" si="42"/>
        <v>#VALUE!</v>
      </c>
      <c r="F503" t="e">
        <f t="shared" si="43"/>
        <v>#VALUE!</v>
      </c>
      <c r="G503" t="s">
        <v>1014</v>
      </c>
      <c r="H503" s="4" t="str" cm="1">
        <f t="array" ref="H503">_xll.SNL.Clients.Office.Excel.Functions.SPG(G503, "SP_TOTAL_REV", "CY2022")</f>
        <v>#PEND</v>
      </c>
      <c r="I503" s="4" t="str">
        <f>_xll.SNL.Clients.Office.Excel.Functions.SPG(G503,"IQ_AVG_DILUT_SHARES_OUT","CY2022")</f>
        <v>#PEND</v>
      </c>
      <c r="J503" s="5" t="str">
        <f>_xll.SNL.Clients.Office.Excel.Functions.SPG(G503, "IQ_DILUT_EPS_NORM", "CY2022")</f>
        <v>#PEND</v>
      </c>
      <c r="K503" t="e">
        <f t="shared" si="44"/>
        <v>#VALUE!</v>
      </c>
      <c r="L503" t="e">
        <f t="shared" si="45"/>
        <v>#VALUE!</v>
      </c>
      <c r="M503" s="8">
        <v>100433</v>
      </c>
      <c r="N503" s="4" t="str" cm="1">
        <f t="array" ref="N503">_xll.SNL.Clients.Office.Excel.Functions.SPG(M503, "SP_TOTAL_REV", "CY2022")</f>
        <v>#PEND</v>
      </c>
      <c r="O503" s="4" t="str">
        <f>_xll.SNL.Clients.Office.Excel.Functions.SPG(M503,"IQ_AVG_DILUT_SHARES_OUT","CY2022")</f>
        <v>#PEND</v>
      </c>
      <c r="P503" s="5" t="str">
        <f>_xll.SNL.Clients.Office.Excel.Functions.SPG(M503, "IQ_DILUT_EPS_NORM", "CY2022")</f>
        <v>#PEND</v>
      </c>
      <c r="Q503" t="e">
        <f t="shared" si="46"/>
        <v>#VALUE!</v>
      </c>
      <c r="R503" t="e">
        <f t="shared" si="47"/>
        <v>#VALUE!</v>
      </c>
    </row>
    <row r="504" spans="1:18">
      <c r="A504" t="s">
        <v>1015</v>
      </c>
      <c r="B504" s="4" t="str" cm="1">
        <f t="array" ref="B504">_xll.SNL.Clients.Office.Excel.Functions.SPG(A504, "SP_TOTAL_REV", "CY2023")</f>
        <v>#PEND</v>
      </c>
      <c r="C504" s="4" t="str">
        <f>_xll.SNL.Clients.Office.Excel.Functions.SPG(A504,"IQ_AVG_DILUT_SHARES_OUT","CY2023")</f>
        <v>#PEND</v>
      </c>
      <c r="D504" s="5" t="str">
        <f>_xll.SNL.Clients.Office.Excel.Functions.SPG(A504, "IQ_DILUT_EPS_NORM", "CY2023")</f>
        <v>#PEND</v>
      </c>
      <c r="E504" t="e">
        <f t="shared" si="42"/>
        <v>#VALUE!</v>
      </c>
      <c r="F504" t="e">
        <f t="shared" si="43"/>
        <v>#VALUE!</v>
      </c>
      <c r="G504" t="s">
        <v>1015</v>
      </c>
      <c r="H504" s="4" t="str" cm="1">
        <f t="array" ref="H504">_xll.SNL.Clients.Office.Excel.Functions.SPG(G504, "SP_TOTAL_REV", "CY2022")</f>
        <v>#PEND</v>
      </c>
      <c r="I504" s="4" t="str">
        <f>_xll.SNL.Clients.Office.Excel.Functions.SPG(G504,"IQ_AVG_DILUT_SHARES_OUT","CY2022")</f>
        <v>#PEND</v>
      </c>
      <c r="J504" s="5" t="str">
        <f>_xll.SNL.Clients.Office.Excel.Functions.SPG(G504, "IQ_DILUT_EPS_NORM", "CY2022")</f>
        <v>#PEND</v>
      </c>
      <c r="K504" t="e">
        <f t="shared" si="44"/>
        <v>#VALUE!</v>
      </c>
      <c r="L504" t="e">
        <f t="shared" si="45"/>
        <v>#VALUE!</v>
      </c>
      <c r="M504" t="s">
        <v>1025</v>
      </c>
      <c r="N504" s="4" t="str" cm="1">
        <f t="array" ref="N504">_xll.SNL.Clients.Office.Excel.Functions.SPG(M504, "SP_TOTAL_REV", "CY2022")</f>
        <v>#PEND</v>
      </c>
      <c r="O504" s="4" t="str">
        <f>_xll.SNL.Clients.Office.Excel.Functions.SPG(M504,"IQ_AVG_DILUT_SHARES_OUT","CY2022")</f>
        <v>#PEND</v>
      </c>
      <c r="P504" s="5" t="str">
        <f>_xll.SNL.Clients.Office.Excel.Functions.SPG(M504, "IQ_DILUT_EPS_NORM", "CY2022")</f>
        <v>#PEND</v>
      </c>
      <c r="Q504" t="e">
        <f t="shared" si="46"/>
        <v>#VALUE!</v>
      </c>
      <c r="R504" t="e">
        <f t="shared" si="47"/>
        <v>#VALUE!</v>
      </c>
    </row>
    <row r="505" spans="1:18">
      <c r="A505" t="s">
        <v>1016</v>
      </c>
      <c r="B505" s="4" t="str" cm="1">
        <f t="array" ref="B505">_xll.SNL.Clients.Office.Excel.Functions.SPG(A505, "SP_TOTAL_REV", "CY2023")</f>
        <v>#PEND</v>
      </c>
      <c r="C505" s="4" t="str">
        <f>_xll.SNL.Clients.Office.Excel.Functions.SPG(A505,"IQ_AVG_DILUT_SHARES_OUT","CY2023")</f>
        <v>#PEND</v>
      </c>
      <c r="D505" s="5" t="str">
        <f>_xll.SNL.Clients.Office.Excel.Functions.SPG(A505, "IQ_DILUT_EPS_NORM", "CY2023")</f>
        <v>#PEND</v>
      </c>
      <c r="E505" t="e">
        <f t="shared" si="42"/>
        <v>#VALUE!</v>
      </c>
      <c r="F505" t="e">
        <f t="shared" si="43"/>
        <v>#VALUE!</v>
      </c>
      <c r="G505" t="s">
        <v>1016</v>
      </c>
      <c r="H505" s="4" t="str" cm="1">
        <f t="array" ref="H505">_xll.SNL.Clients.Office.Excel.Functions.SPG(G505, "SP_TOTAL_REV", "CY2022")</f>
        <v>#PEND</v>
      </c>
      <c r="I505" s="4" t="str">
        <f>_xll.SNL.Clients.Office.Excel.Functions.SPG(G505,"IQ_AVG_DILUT_SHARES_OUT","CY2022")</f>
        <v>#PEND</v>
      </c>
      <c r="J505" s="5" t="str">
        <f>_xll.SNL.Clients.Office.Excel.Functions.SPG(G505, "IQ_DILUT_EPS_NORM", "CY2022")</f>
        <v>#PEND</v>
      </c>
      <c r="K505" t="e">
        <f t="shared" si="44"/>
        <v>#VALUE!</v>
      </c>
      <c r="L505" t="e">
        <f t="shared" si="45"/>
        <v>#VALUE!</v>
      </c>
      <c r="M505" s="8">
        <v>4812233</v>
      </c>
      <c r="N505" s="4" t="str" cm="1">
        <f t="array" ref="N505">_xll.SNL.Clients.Office.Excel.Functions.SPG(M505, "SP_TOTAL_REV", "CY2022")</f>
        <v>#PEND</v>
      </c>
      <c r="O505" s="4" t="str">
        <f>_xll.SNL.Clients.Office.Excel.Functions.SPG(M505,"IQ_AVG_DILUT_SHARES_OUT","CY2022")</f>
        <v>#PEND</v>
      </c>
      <c r="P505" s="5" t="str">
        <f>_xll.SNL.Clients.Office.Excel.Functions.SPG(M505, "IQ_DILUT_EPS_NORM", "CY2022")</f>
        <v>#PEND</v>
      </c>
      <c r="Q505" t="e">
        <f t="shared" si="46"/>
        <v>#VALUE!</v>
      </c>
      <c r="R505" t="e">
        <f t="shared" si="47"/>
        <v>#VALUE!</v>
      </c>
    </row>
    <row r="506" spans="1:18">
      <c r="A506" t="s">
        <v>1017</v>
      </c>
      <c r="B506" s="4" t="str" cm="1">
        <f t="array" ref="B506">_xll.SNL.Clients.Office.Excel.Functions.SPG(A506, "SP_TOTAL_REV", "CY2023")</f>
        <v>#PEND</v>
      </c>
      <c r="C506" s="4" t="str">
        <f>_xll.SNL.Clients.Office.Excel.Functions.SPG(A506,"IQ_AVG_DILUT_SHARES_OUT","CY2023")</f>
        <v>#PEND</v>
      </c>
      <c r="D506" s="5" t="str">
        <f>_xll.SNL.Clients.Office.Excel.Functions.SPG(A506, "IQ_DILUT_EPS_NORM", "CY2023")</f>
        <v>#PEND</v>
      </c>
      <c r="E506" t="e">
        <f t="shared" si="42"/>
        <v>#VALUE!</v>
      </c>
      <c r="F506" t="e">
        <f t="shared" si="43"/>
        <v>#VALUE!</v>
      </c>
      <c r="G506" t="s">
        <v>1017</v>
      </c>
      <c r="H506" s="4" t="str" cm="1">
        <f t="array" ref="H506">_xll.SNL.Clients.Office.Excel.Functions.SPG(G506, "SP_TOTAL_REV", "CY2022")</f>
        <v>#PEND</v>
      </c>
      <c r="I506" s="4" t="str">
        <f>_xll.SNL.Clients.Office.Excel.Functions.SPG(G506,"IQ_AVG_DILUT_SHARES_OUT","CY2022")</f>
        <v>#PEND</v>
      </c>
      <c r="J506" s="5" t="str">
        <f>_xll.SNL.Clients.Office.Excel.Functions.SPG(G506, "IQ_DILUT_EPS_NORM", "CY2022")</f>
        <v>#PEND</v>
      </c>
      <c r="K506" t="e">
        <f t="shared" si="44"/>
        <v>#VALUE!</v>
      </c>
      <c r="L506" t="e">
        <f t="shared" si="45"/>
        <v>#VALUE!</v>
      </c>
      <c r="M506" s="8">
        <v>4397057</v>
      </c>
      <c r="N506" s="4" t="str" cm="1">
        <f t="array" ref="N506">_xll.SNL.Clients.Office.Excel.Functions.SPG(M506, "SP_TOTAL_REV", "CY2022")</f>
        <v>#PEND</v>
      </c>
      <c r="O506" s="4" t="str">
        <f>_xll.SNL.Clients.Office.Excel.Functions.SPG(M506,"IQ_AVG_DILUT_SHARES_OUT","CY2022")</f>
        <v>#PEND</v>
      </c>
      <c r="P506" s="5" t="str">
        <f>_xll.SNL.Clients.Office.Excel.Functions.SPG(M506, "IQ_DILUT_EPS_NORM", "CY2022")</f>
        <v>#PEND</v>
      </c>
      <c r="Q506" t="e">
        <f t="shared" si="46"/>
        <v>#VALUE!</v>
      </c>
      <c r="R506" t="e">
        <f t="shared" si="47"/>
        <v>#VALUE!</v>
      </c>
    </row>
    <row r="507" spans="1:18">
      <c r="B507">
        <f>SUM(B4:B506)</f>
        <v>0</v>
      </c>
      <c r="C507">
        <f>SUM(C4:C506)</f>
        <v>0</v>
      </c>
      <c r="D507" t="e">
        <f>E507/C507*1000</f>
        <v>#DIV/0!</v>
      </c>
      <c r="E507">
        <f>SUMIF(E4:E506, "&lt;&gt;#VALUE!")</f>
        <v>0</v>
      </c>
      <c r="F507" t="e">
        <f>E507/B507</f>
        <v>#DIV/0!</v>
      </c>
      <c r="H507">
        <f>SUM(H4:H506)</f>
        <v>0</v>
      </c>
      <c r="I507">
        <f>SUM(I4:I506)</f>
        <v>0</v>
      </c>
      <c r="J507" t="e">
        <f>K507/I507*1000</f>
        <v>#DIV/0!</v>
      </c>
      <c r="K507">
        <f>SUMIF(K4:K506, "&lt;&gt;#VALUE!")</f>
        <v>0</v>
      </c>
      <c r="L507" t="e">
        <f>K507/H507</f>
        <v>#DIV/0!</v>
      </c>
      <c r="M507" t="s">
        <v>1026</v>
      </c>
      <c r="N507" s="4" t="str" cm="1">
        <f t="array" ref="N507">_xll.SNL.Clients.Office.Excel.Functions.SPG(M507, "SP_TOTAL_REV", "CY2022")</f>
        <v>#PEND</v>
      </c>
      <c r="O507" s="4" t="str">
        <f>_xll.SNL.Clients.Office.Excel.Functions.SPG(M507,"IQ_AVG_DILUT_SHARES_OUT","CY2022")</f>
        <v>#PEND</v>
      </c>
      <c r="P507" s="5" t="str">
        <f>_xll.SNL.Clients.Office.Excel.Functions.SPG(M507, "IQ_DILUT_EPS_NORM", "CY2022")</f>
        <v>#PEND</v>
      </c>
      <c r="Q507" t="e">
        <f>O507*P507/1000</f>
        <v>#VALUE!</v>
      </c>
      <c r="R507" t="e">
        <f>Q507/N507</f>
        <v>#VALUE!</v>
      </c>
    </row>
    <row r="508" spans="1:18">
      <c r="N508">
        <f>SUM(N5:N507)</f>
        <v>0</v>
      </c>
      <c r="O508">
        <f>SUM(O5:O507)</f>
        <v>0</v>
      </c>
      <c r="P508" t="e">
        <f>Q508/O508*1000</f>
        <v>#DIV/0!</v>
      </c>
      <c r="Q508">
        <f>SUMIF(Q5:Q507, "&lt;&gt;#VALUE!")</f>
        <v>0</v>
      </c>
      <c r="R508" t="e">
        <f>Q508/N508</f>
        <v>#DIV/0!</v>
      </c>
    </row>
    <row r="509" spans="1:18">
      <c r="E509" t="s">
        <v>3</v>
      </c>
      <c r="F509" s="7" t="e">
        <f>D507/J507-1</f>
        <v>#DIV/0!</v>
      </c>
      <c r="G509" s="7" t="e">
        <f>D507/P508-1</f>
        <v>#DIV/0!</v>
      </c>
    </row>
    <row r="510" spans="1:18">
      <c r="E510" t="s">
        <v>1027</v>
      </c>
      <c r="F510" s="7" t="e">
        <f>B507/H507-1</f>
        <v>#DIV/0!</v>
      </c>
      <c r="G510" s="7" t="e">
        <f>B507/N508-1</f>
        <v>#DIV/0!</v>
      </c>
    </row>
    <row r="511" spans="1:18">
      <c r="E511" t="s">
        <v>1028</v>
      </c>
      <c r="F511" s="7" t="e">
        <f>F507/L507-1</f>
        <v>#DIV/0!</v>
      </c>
      <c r="G511" s="7" t="e">
        <f>F507/R508-1</f>
        <v>#DIV/0!</v>
      </c>
    </row>
    <row r="512" spans="1:18">
      <c r="E512" t="s">
        <v>2</v>
      </c>
      <c r="F512" s="7" t="e">
        <f>C507/I507-1</f>
        <v>#DIV/0!</v>
      </c>
      <c r="G512" s="7" t="e">
        <f>C507/O508-1</f>
        <v>#DIV/0!</v>
      </c>
    </row>
  </sheetData>
  <autoFilter ref="A2:R507" xr:uid="{2FDBA3EB-8725-4938-9DC7-83087053DF4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5"/>
  <cols>
    <col min="1" max="1" width="18.5703125" bestFit="1" customWidth="1"/>
    <col min="2" max="2" width="10.85546875" bestFit="1" customWidth="1"/>
    <col min="3" max="3" width="13.42578125" bestFit="1" customWidth="1"/>
    <col min="4" max="4" width="9" bestFit="1" customWidth="1"/>
    <col min="5" max="5" width="9.28515625" customWidth="1"/>
    <col min="6" max="6" width="12.7109375" bestFit="1" customWidth="1"/>
    <col min="7" max="7" width="11.42578125" bestFit="1" customWidth="1"/>
    <col min="8" max="10" width="8.140625" customWidth="1"/>
    <col min="11" max="11" width="15.85546875" bestFit="1" customWidth="1"/>
    <col min="12" max="12" width="10.85546875" bestFit="1" customWidth="1"/>
    <col min="13" max="13" width="13.42578125" bestFit="1" customWidth="1"/>
    <col min="14" max="14" width="9" bestFit="1" customWidth="1"/>
    <col min="15" max="15" width="9.28515625" customWidth="1"/>
    <col min="16" max="16" width="8.140625" bestFit="1" customWidth="1"/>
    <col min="17" max="17" width="11.42578125" bestFit="1" customWidth="1"/>
    <col min="22" max="22" width="10.85546875" bestFit="1" customWidth="1"/>
    <col min="23" max="23" width="13.42578125" bestFit="1" customWidth="1"/>
  </cols>
  <sheetData>
    <row r="1" spans="1:29">
      <c r="A1" t="s">
        <v>512</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c r="A2" t="s">
        <v>513</v>
      </c>
      <c r="D2" s="6" t="e">
        <f>AVERAGE(D6:D508)</f>
        <v>#DIV/0!</v>
      </c>
      <c r="F2" s="6" t="e">
        <f>AVERAGEIF(F6:F495,  "&lt;&gt;#VALUE!")</f>
        <v>#DIV/0!</v>
      </c>
      <c r="K2" s="7" t="e">
        <f>D2/N2-1</f>
        <v>#DIV/0!</v>
      </c>
      <c r="N2" s="6" t="e">
        <f>AVERAGE(N6:N508)</f>
        <v>#DIV/0!</v>
      </c>
      <c r="P2" s="6" t="e">
        <f>AVERAGEIF(P6:P495,  "&lt;&gt;#VALUE!")</f>
        <v>#DIV/0!</v>
      </c>
      <c r="U2" s="7" t="e">
        <f>N2/X2-1</f>
        <v>#DIV/0!</v>
      </c>
      <c r="X2" s="6" t="e">
        <f>AVERAGE(X6:X508)</f>
        <v>#DIV/0!</v>
      </c>
    </row>
    <row r="3" spans="1:29">
      <c r="A3" t="s">
        <v>514</v>
      </c>
      <c r="D3" s="6">
        <v>5.4630900000000002</v>
      </c>
      <c r="K3" s="7">
        <f>D3/N3-1</f>
        <v>-7.1158808484534486E-2</v>
      </c>
      <c r="N3" s="6">
        <v>5.8816189999999997</v>
      </c>
      <c r="U3" s="7">
        <f>N3/X3-1</f>
        <v>0.25830810991676034</v>
      </c>
      <c r="X3" s="6">
        <v>4.6742280000000003</v>
      </c>
    </row>
    <row r="4" spans="1:29">
      <c r="B4" t="s">
        <v>0</v>
      </c>
      <c r="L4" t="s">
        <v>509</v>
      </c>
      <c r="V4" t="s">
        <v>515</v>
      </c>
    </row>
    <row r="5" spans="1:29">
      <c r="A5" t="str" cm="1">
        <f t="array" ref="A5">_xll.ciqfunctions.udf.CIQRANGE("^SPX", "IQ_CONSTITUENTS", 1, 600, , , , , "Constituents")</f>
        <v>Constituents</v>
      </c>
      <c r="B5" s="1" t="s">
        <v>1</v>
      </c>
      <c r="C5" s="2" t="s">
        <v>2</v>
      </c>
      <c r="D5" s="2" t="s">
        <v>3</v>
      </c>
      <c r="E5" s="2" t="s">
        <v>4</v>
      </c>
      <c r="F5" s="3" t="s">
        <v>5</v>
      </c>
      <c r="G5" s="3" t="s">
        <v>510</v>
      </c>
      <c r="H5" s="3" t="s">
        <v>511</v>
      </c>
      <c r="I5" s="3"/>
      <c r="J5" s="3"/>
      <c r="K5" t="str" cm="1">
        <f t="array" ref="K5">_xll.ciqfunctions.udf.CIQRANGE("^SPX", "IQ_CONSTITUENTS", 1, 600, , , , , "Constituents")</f>
        <v>Constituents</v>
      </c>
      <c r="L5" s="1" t="s">
        <v>1</v>
      </c>
      <c r="M5" s="2" t="s">
        <v>2</v>
      </c>
      <c r="N5" s="2" t="s">
        <v>3</v>
      </c>
      <c r="O5" s="2" t="s">
        <v>4</v>
      </c>
      <c r="P5" s="3" t="s">
        <v>5</v>
      </c>
      <c r="Q5" s="3" t="s">
        <v>510</v>
      </c>
      <c r="R5" s="3" t="s">
        <v>511</v>
      </c>
      <c r="U5" t="str" cm="1">
        <f t="array" ref="U5">_xll.ciqfunctions.udf.CIQRANGE("^SPX", "IQ_CONSTITUENTS", 1, 600, , , , , "Constituents")</f>
        <v>Constituents</v>
      </c>
      <c r="V5" s="1" t="s">
        <v>1</v>
      </c>
      <c r="W5" s="2" t="s">
        <v>2</v>
      </c>
      <c r="X5" s="2" t="s">
        <v>3</v>
      </c>
      <c r="Y5" s="2" t="s">
        <v>4</v>
      </c>
      <c r="Z5" s="3" t="s">
        <v>5</v>
      </c>
      <c r="AA5" s="3" t="s">
        <v>510</v>
      </c>
      <c r="AB5" s="3" t="s">
        <v>511</v>
      </c>
    </row>
    <row r="6" spans="1:29">
      <c r="A6" t="s">
        <v>6</v>
      </c>
      <c r="B6" s="4" t="str" cm="1">
        <f t="array" ref="B6">_xll.SNL.Clients.Office.Excel.Functions.SPG(A6, "SP_TOTAL_REV", "CY2023")</f>
        <v>#PEND</v>
      </c>
      <c r="C6" s="4" t="str">
        <f>_xll.SNL.Clients.Office.Excel.Functions.SPG(A6,"IQ_AVG_DILUT_SHARES_OUT","CY2023")</f>
        <v>#PEND</v>
      </c>
      <c r="D6" s="5" t="str">
        <f>_xll.SNL.Clients.Office.Excel.Functions.SPG(A6, "IQ_DILUT_EPS_NORM", "CY2023")</f>
        <v>#PEND</v>
      </c>
      <c r="E6" t="e">
        <f t="shared" ref="E6:E69" si="0">C6*D6/1000</f>
        <v>#VALUE!</v>
      </c>
      <c r="F6" t="e">
        <f t="shared" ref="F6:F69" si="1">E6/B6</f>
        <v>#VALUE!</v>
      </c>
      <c r="G6" s="5" t="str">
        <f>_xll.SNL.Clients.Office.Excel.Functions.SPG(A6, "SP_MARKETCAP", "12/30/2023")</f>
        <v>#PEND</v>
      </c>
      <c r="H6" t="e">
        <f>G6/$G$509</f>
        <v>#VALUE!</v>
      </c>
      <c r="I6" t="e">
        <f>D6*H6</f>
        <v>#VALUE!</v>
      </c>
      <c r="K6" t="s">
        <v>6</v>
      </c>
      <c r="L6" s="4" t="str" cm="1">
        <f t="array" ref="L6">_xll.SNL.Clients.Office.Excel.Functions.SPG(K6, "SP_TOTAL_REV", "CY2022")</f>
        <v>#PEND</v>
      </c>
      <c r="M6" s="4" t="str">
        <f>_xll.SNL.Clients.Office.Excel.Functions.SPG(K6,"IQ_AVG_DILUT_SHARES_OUT","CY2022")</f>
        <v>#PEND</v>
      </c>
      <c r="N6" s="5" t="str">
        <f>_xll.SNL.Clients.Office.Excel.Functions.SPG(K6, "IQ_DILUT_EPS_NORM", "CY2022")</f>
        <v>#PEND</v>
      </c>
      <c r="O6" t="e">
        <f t="shared" ref="O6:O69" si="2">M6*N6/1000</f>
        <v>#VALUE!</v>
      </c>
      <c r="P6" t="e">
        <f t="shared" ref="P6:P69" si="3">O6/L6</f>
        <v>#VALUE!</v>
      </c>
      <c r="Q6" s="5" t="str">
        <f>_xll.SNL.Clients.Office.Excel.Functions.SPG(K6, "SP_MARKETCAP", "12/31/2022")</f>
        <v>#PEND</v>
      </c>
      <c r="R6" t="e">
        <f>Q6/$Q$509</f>
        <v>#VALUE!</v>
      </c>
      <c r="S6" t="e">
        <f>N6*R6</f>
        <v>#VALUE!</v>
      </c>
      <c r="U6" t="s">
        <v>6</v>
      </c>
      <c r="V6" s="4" t="str" cm="1">
        <f t="array" ref="V6">_xll.SNL.Clients.Office.Excel.Functions.SPG(U6, "SP_TOTAL_REV", "CY2021")</f>
        <v>#PEND</v>
      </c>
      <c r="W6" s="4" t="str">
        <f>_xll.SNL.Clients.Office.Excel.Functions.SPG(U6,"IQ_AVG_DILUT_SHARES_OUT","CY2021")</f>
        <v>#PEND</v>
      </c>
      <c r="X6" s="5" t="str">
        <f>_xll.SNL.Clients.Office.Excel.Functions.SPG(U6, "IQ_DILUT_EPS_NORM", "CY2021")</f>
        <v>#PEND</v>
      </c>
      <c r="Y6" t="e">
        <f>W6*X6/1000</f>
        <v>#VALUE!</v>
      </c>
      <c r="Z6" t="e">
        <f>Y6/V6</f>
        <v>#VALUE!</v>
      </c>
      <c r="AA6" s="5" t="str">
        <f>_xll.SNL.Clients.Office.Excel.Functions.SPG(U6, "SP_MARKETCAP", "12/31/2021")</f>
        <v>#PEND</v>
      </c>
      <c r="AB6" t="e">
        <f t="shared" ref="AB6:AB69" si="4">AA6/$AA$509</f>
        <v>#VALUE!</v>
      </c>
      <c r="AC6" t="e">
        <f>X6*AB6</f>
        <v>#VALUE!</v>
      </c>
    </row>
    <row r="7" spans="1:29">
      <c r="A7" t="s">
        <v>7</v>
      </c>
      <c r="B7" s="4" t="str" cm="1">
        <f t="array" ref="B7">_xll.SNL.Clients.Office.Excel.Functions.SPG(A7, "SP_TOTAL_REV", "CY2023")</f>
        <v>#PEND</v>
      </c>
      <c r="C7" s="4" t="str">
        <f>_xll.SNL.Clients.Office.Excel.Functions.SPG(A7,"IQ_AVG_DILUT_SHARES_OUT","CY2023")</f>
        <v>#PEND</v>
      </c>
      <c r="D7" s="5" t="str">
        <f>_xll.SNL.Clients.Office.Excel.Functions.SPG(A7, "IQ_DILUT_EPS_NORM", "CY2023")</f>
        <v>#PEND</v>
      </c>
      <c r="E7" t="e">
        <f t="shared" si="0"/>
        <v>#VALUE!</v>
      </c>
      <c r="F7" t="e">
        <f t="shared" si="1"/>
        <v>#VALUE!</v>
      </c>
      <c r="G7" s="5" t="str">
        <f>_xll.SNL.Clients.Office.Excel.Functions.SPG(A7, "SP_MARKETCAP", "12/30/2023")</f>
        <v>#PEND</v>
      </c>
      <c r="H7" t="e">
        <f t="shared" ref="H7:H70" si="5">G7/$G$509</f>
        <v>#VALUE!</v>
      </c>
      <c r="I7" t="e">
        <f t="shared" ref="I7:I70" si="6">D7*H7</f>
        <v>#VALUE!</v>
      </c>
      <c r="K7" t="s">
        <v>7</v>
      </c>
      <c r="L7" s="4" t="str" cm="1">
        <f t="array" ref="L7">_xll.SNL.Clients.Office.Excel.Functions.SPG(K7, "SP_TOTAL_REV", "CY2023")</f>
        <v>#PEND</v>
      </c>
      <c r="M7" s="4" t="str">
        <f>_xll.SNL.Clients.Office.Excel.Functions.SPG(K7,"IQ_AVG_DILUT_SHARES_OUT","CY2023")</f>
        <v>#PEND</v>
      </c>
      <c r="N7" s="5" t="str">
        <f>_xll.SNL.Clients.Office.Excel.Functions.SPG(K7, "IQ_DILUT_EPS_NORM", "CY2023")</f>
        <v>#PEND</v>
      </c>
      <c r="O7" t="e">
        <f t="shared" si="2"/>
        <v>#VALUE!</v>
      </c>
      <c r="P7" t="e">
        <f t="shared" si="3"/>
        <v>#VALUE!</v>
      </c>
      <c r="Q7" s="5" t="str">
        <f>_xll.SNL.Clients.Office.Excel.Functions.SPG(K7, "SP_MARKETCAP", "12/31/2022")</f>
        <v>#PEND</v>
      </c>
      <c r="R7" t="e">
        <f t="shared" ref="R7:R70" si="7">Q7/$Q$509</f>
        <v>#VALUE!</v>
      </c>
      <c r="S7" t="e">
        <f t="shared" ref="S7:S70" si="8">N7*R7</f>
        <v>#VALUE!</v>
      </c>
      <c r="U7" t="s">
        <v>7</v>
      </c>
      <c r="V7" s="4" t="str" cm="1">
        <f t="array" ref="V7">_xll.SNL.Clients.Office.Excel.Functions.SPG(U7, "SP_TOTAL_REV", "CY2021")</f>
        <v>#PEND</v>
      </c>
      <c r="W7" s="4" t="str">
        <f>_xll.SNL.Clients.Office.Excel.Functions.SPG(U7,"IQ_AVG_DILUT_SHARES_OUT","CY2021")</f>
        <v>#PEND</v>
      </c>
      <c r="X7" s="5" t="str">
        <f>_xll.SNL.Clients.Office.Excel.Functions.SPG(U7, "IQ_DILUT_EPS_NORM", "CY2021")</f>
        <v>#PEND</v>
      </c>
      <c r="Y7" t="e">
        <f t="shared" ref="Y7:Y70" si="9">W7*X7/1000</f>
        <v>#VALUE!</v>
      </c>
      <c r="Z7" t="e">
        <f t="shared" ref="Z7:Z70" si="10">Y7/V7</f>
        <v>#VALUE!</v>
      </c>
      <c r="AA7" s="5" t="str">
        <f>_xll.SNL.Clients.Office.Excel.Functions.SPG(U7, "SP_MARKETCAP", "12/31/2021")</f>
        <v>#PEND</v>
      </c>
      <c r="AB7" t="e">
        <f t="shared" si="4"/>
        <v>#VALUE!</v>
      </c>
      <c r="AC7" t="e">
        <f t="shared" ref="AC7:AC70" si="11">X7*AB7</f>
        <v>#VALUE!</v>
      </c>
    </row>
    <row r="8" spans="1:29">
      <c r="A8" t="s">
        <v>8</v>
      </c>
      <c r="B8" s="4" t="str" cm="1">
        <f t="array" ref="B8">_xll.SNL.Clients.Office.Excel.Functions.SPG(A8, "SP_TOTAL_REV", "CY2023")</f>
        <v>#PEND</v>
      </c>
      <c r="C8" s="4" t="str">
        <f>_xll.SNL.Clients.Office.Excel.Functions.SPG(A8,"IQ_AVG_DILUT_SHARES_OUT","CY2023")</f>
        <v>#PEND</v>
      </c>
      <c r="D8" s="5" t="str">
        <f>_xll.SNL.Clients.Office.Excel.Functions.SPG(A8, "IQ_DILUT_EPS_NORM", "CY2023")</f>
        <v>#PEND</v>
      </c>
      <c r="E8" t="e">
        <f t="shared" si="0"/>
        <v>#VALUE!</v>
      </c>
      <c r="F8" t="e">
        <f t="shared" si="1"/>
        <v>#VALUE!</v>
      </c>
      <c r="G8" s="5" t="str">
        <f>_xll.SNL.Clients.Office.Excel.Functions.SPG(A8, "SP_MARKETCAP", "12/30/2023")</f>
        <v>#PEND</v>
      </c>
      <c r="H8" t="e">
        <f t="shared" si="5"/>
        <v>#VALUE!</v>
      </c>
      <c r="I8" t="e">
        <f t="shared" si="6"/>
        <v>#VALUE!</v>
      </c>
      <c r="K8" t="s">
        <v>8</v>
      </c>
      <c r="L8" s="4" t="str" cm="1">
        <f t="array" ref="L8">_xll.SNL.Clients.Office.Excel.Functions.SPG(K8, "SP_TOTAL_REV", "CY2023")</f>
        <v>#PEND</v>
      </c>
      <c r="M8" s="4" t="str">
        <f>_xll.SNL.Clients.Office.Excel.Functions.SPG(K8,"IQ_AVG_DILUT_SHARES_OUT","CY2023")</f>
        <v>#PEND</v>
      </c>
      <c r="N8" s="5" t="str">
        <f>_xll.SNL.Clients.Office.Excel.Functions.SPG(K8, "IQ_DILUT_EPS_NORM", "CY2023")</f>
        <v>#PEND</v>
      </c>
      <c r="O8" t="e">
        <f t="shared" si="2"/>
        <v>#VALUE!</v>
      </c>
      <c r="P8" t="e">
        <f t="shared" si="3"/>
        <v>#VALUE!</v>
      </c>
      <c r="Q8" s="5" t="str">
        <f>_xll.SNL.Clients.Office.Excel.Functions.SPG(K8, "SP_MARKETCAP", "12/31/2022")</f>
        <v>#PEND</v>
      </c>
      <c r="R8" t="e">
        <f t="shared" si="7"/>
        <v>#VALUE!</v>
      </c>
      <c r="S8" t="e">
        <f t="shared" si="8"/>
        <v>#VALUE!</v>
      </c>
      <c r="U8" t="s">
        <v>8</v>
      </c>
      <c r="V8" s="4" t="str" cm="1">
        <f t="array" ref="V8">_xll.SNL.Clients.Office.Excel.Functions.SPG(U8, "SP_TOTAL_REV", "CY2021")</f>
        <v>#PEND</v>
      </c>
      <c r="W8" s="4" t="str">
        <f>_xll.SNL.Clients.Office.Excel.Functions.SPG(U8,"IQ_AVG_DILUT_SHARES_OUT","CY2021")</f>
        <v>#PEND</v>
      </c>
      <c r="X8" s="5" t="str">
        <f>_xll.SNL.Clients.Office.Excel.Functions.SPG(U8, "IQ_DILUT_EPS_NORM", "CY2021")</f>
        <v>#PEND</v>
      </c>
      <c r="Y8" t="e">
        <f t="shared" si="9"/>
        <v>#VALUE!</v>
      </c>
      <c r="Z8" t="e">
        <f t="shared" si="10"/>
        <v>#VALUE!</v>
      </c>
      <c r="AA8" s="5" t="str">
        <f>_xll.SNL.Clients.Office.Excel.Functions.SPG(U8, "SP_MARKETCAP", "12/31/2021")</f>
        <v>#PEND</v>
      </c>
      <c r="AB8" t="e">
        <f t="shared" si="4"/>
        <v>#VALUE!</v>
      </c>
      <c r="AC8" t="e">
        <f t="shared" si="11"/>
        <v>#VALUE!</v>
      </c>
    </row>
    <row r="9" spans="1:29">
      <c r="A9" t="s">
        <v>9</v>
      </c>
      <c r="B9" s="4" t="str" cm="1">
        <f t="array" ref="B9">_xll.SNL.Clients.Office.Excel.Functions.SPG(A9, "SP_TOTAL_REV", "CY2023")</f>
        <v>#PEND</v>
      </c>
      <c r="C9" s="4" t="str">
        <f>_xll.SNL.Clients.Office.Excel.Functions.SPG(A9,"IQ_AVG_DILUT_SHARES_OUT","CY2023")</f>
        <v>#PEND</v>
      </c>
      <c r="D9" s="5" t="str">
        <f>_xll.SNL.Clients.Office.Excel.Functions.SPG(A9, "IQ_DILUT_EPS_NORM", "CY2023")</f>
        <v>#PEND</v>
      </c>
      <c r="E9" t="e">
        <f t="shared" si="0"/>
        <v>#VALUE!</v>
      </c>
      <c r="F9" t="e">
        <f t="shared" si="1"/>
        <v>#VALUE!</v>
      </c>
      <c r="G9" s="5" t="str">
        <f>_xll.SNL.Clients.Office.Excel.Functions.SPG(A9, "SP_MARKETCAP", "12/30/2023")</f>
        <v>#PEND</v>
      </c>
      <c r="H9" t="e">
        <f t="shared" si="5"/>
        <v>#VALUE!</v>
      </c>
      <c r="I9" t="e">
        <f t="shared" si="6"/>
        <v>#VALUE!</v>
      </c>
      <c r="K9" t="s">
        <v>9</v>
      </c>
      <c r="L9" s="4" t="str" cm="1">
        <f t="array" ref="L9">_xll.SNL.Clients.Office.Excel.Functions.SPG(K9, "SP_TOTAL_REV", "CY2023")</f>
        <v>#PEND</v>
      </c>
      <c r="M9" s="4" t="str">
        <f>_xll.SNL.Clients.Office.Excel.Functions.SPG(K9,"IQ_AVG_DILUT_SHARES_OUT","CY2023")</f>
        <v>#PEND</v>
      </c>
      <c r="N9" s="5" t="str">
        <f>_xll.SNL.Clients.Office.Excel.Functions.SPG(K9, "IQ_DILUT_EPS_NORM", "CY2023")</f>
        <v>#PEND</v>
      </c>
      <c r="O9" t="e">
        <f t="shared" si="2"/>
        <v>#VALUE!</v>
      </c>
      <c r="P9" t="e">
        <f t="shared" si="3"/>
        <v>#VALUE!</v>
      </c>
      <c r="Q9" s="5" t="str">
        <f>_xll.SNL.Clients.Office.Excel.Functions.SPG(K9, "SP_MARKETCAP", "12/31/2022")</f>
        <v>#PEND</v>
      </c>
      <c r="R9" t="e">
        <f t="shared" si="7"/>
        <v>#VALUE!</v>
      </c>
      <c r="S9" t="e">
        <f t="shared" si="8"/>
        <v>#VALUE!</v>
      </c>
      <c r="U9" t="s">
        <v>9</v>
      </c>
      <c r="V9" s="4" t="str" cm="1">
        <f t="array" ref="V9">_xll.SNL.Clients.Office.Excel.Functions.SPG(U9, "SP_TOTAL_REV", "CY2021")</f>
        <v>#PEND</v>
      </c>
      <c r="W9" s="4" t="str">
        <f>_xll.SNL.Clients.Office.Excel.Functions.SPG(U9,"IQ_AVG_DILUT_SHARES_OUT","CY2021")</f>
        <v>#PEND</v>
      </c>
      <c r="X9" s="5" t="str">
        <f>_xll.SNL.Clients.Office.Excel.Functions.SPG(U9, "IQ_DILUT_EPS_NORM", "CY2021")</f>
        <v>#PEND</v>
      </c>
      <c r="Y9" t="e">
        <f t="shared" si="9"/>
        <v>#VALUE!</v>
      </c>
      <c r="Z9" t="e">
        <f t="shared" si="10"/>
        <v>#VALUE!</v>
      </c>
      <c r="AA9" s="5" t="str">
        <f>_xll.SNL.Clients.Office.Excel.Functions.SPG(U9, "SP_MARKETCAP", "12/31/2021")</f>
        <v>#PEND</v>
      </c>
      <c r="AB9" t="e">
        <f t="shared" si="4"/>
        <v>#VALUE!</v>
      </c>
      <c r="AC9" t="e">
        <f t="shared" si="11"/>
        <v>#VALUE!</v>
      </c>
    </row>
    <row r="10" spans="1:29">
      <c r="A10" t="s">
        <v>10</v>
      </c>
      <c r="B10" s="4" t="str" cm="1">
        <f t="array" ref="B10">_xll.SNL.Clients.Office.Excel.Functions.SPG(A10, "SP_TOTAL_REV", "CY2023")</f>
        <v>#PEND</v>
      </c>
      <c r="C10" s="4" t="str">
        <f>_xll.SNL.Clients.Office.Excel.Functions.SPG(A10,"IQ_AVG_DILUT_SHARES_OUT","CY2023")</f>
        <v>#PEND</v>
      </c>
      <c r="D10" s="5" t="str">
        <f>_xll.SNL.Clients.Office.Excel.Functions.SPG(A10, "IQ_DILUT_EPS_NORM", "CY2023")</f>
        <v>#PEND</v>
      </c>
      <c r="E10" t="e">
        <f t="shared" si="0"/>
        <v>#VALUE!</v>
      </c>
      <c r="F10" t="e">
        <f t="shared" si="1"/>
        <v>#VALUE!</v>
      </c>
      <c r="G10" s="5" t="str">
        <f>_xll.SNL.Clients.Office.Excel.Functions.SPG(A10, "SP_MARKETCAP", "12/30/2023")</f>
        <v>#PEND</v>
      </c>
      <c r="H10" t="e">
        <f t="shared" si="5"/>
        <v>#VALUE!</v>
      </c>
      <c r="I10" t="e">
        <f t="shared" si="6"/>
        <v>#VALUE!</v>
      </c>
      <c r="K10" t="s">
        <v>10</v>
      </c>
      <c r="L10" s="4" t="str" cm="1">
        <f t="array" ref="L10">_xll.SNL.Clients.Office.Excel.Functions.SPG(K10, "SP_TOTAL_REV", "CY2023")</f>
        <v>#PEND</v>
      </c>
      <c r="M10" s="4" t="str">
        <f>_xll.SNL.Clients.Office.Excel.Functions.SPG(K10,"IQ_AVG_DILUT_SHARES_OUT","CY2023")</f>
        <v>#PEND</v>
      </c>
      <c r="N10" s="5" t="str">
        <f>_xll.SNL.Clients.Office.Excel.Functions.SPG(K10, "IQ_DILUT_EPS_NORM", "CY2023")</f>
        <v>#PEND</v>
      </c>
      <c r="O10" t="e">
        <f t="shared" si="2"/>
        <v>#VALUE!</v>
      </c>
      <c r="P10" t="e">
        <f t="shared" si="3"/>
        <v>#VALUE!</v>
      </c>
      <c r="Q10" s="5" t="str">
        <f>_xll.SNL.Clients.Office.Excel.Functions.SPG(K10, "SP_MARKETCAP", "12/31/2022")</f>
        <v>#PEND</v>
      </c>
      <c r="R10" t="e">
        <f t="shared" si="7"/>
        <v>#VALUE!</v>
      </c>
      <c r="S10" t="e">
        <f t="shared" si="8"/>
        <v>#VALUE!</v>
      </c>
      <c r="U10" t="s">
        <v>10</v>
      </c>
      <c r="V10" s="4" t="str" cm="1">
        <f t="array" ref="V10">_xll.SNL.Clients.Office.Excel.Functions.SPG(U10, "SP_TOTAL_REV", "CY2021")</f>
        <v>#PEND</v>
      </c>
      <c r="W10" s="4" t="str">
        <f>_xll.SNL.Clients.Office.Excel.Functions.SPG(U10,"IQ_AVG_DILUT_SHARES_OUT","CY2021")</f>
        <v>#PEND</v>
      </c>
      <c r="X10" s="5" t="str">
        <f>_xll.SNL.Clients.Office.Excel.Functions.SPG(U10, "IQ_DILUT_EPS_NORM", "CY2021")</f>
        <v>#PEND</v>
      </c>
      <c r="Y10" t="e">
        <f t="shared" si="9"/>
        <v>#VALUE!</v>
      </c>
      <c r="Z10" t="e">
        <f t="shared" si="10"/>
        <v>#VALUE!</v>
      </c>
      <c r="AA10" s="5" t="str">
        <f>_xll.SNL.Clients.Office.Excel.Functions.SPG(U10, "SP_MARKETCAP", "12/31/2021")</f>
        <v>#PEND</v>
      </c>
      <c r="AB10" t="e">
        <f t="shared" si="4"/>
        <v>#VALUE!</v>
      </c>
      <c r="AC10" t="e">
        <f t="shared" si="11"/>
        <v>#VALUE!</v>
      </c>
    </row>
    <row r="11" spans="1:29">
      <c r="A11" t="s">
        <v>11</v>
      </c>
      <c r="B11" s="4" t="str" cm="1">
        <f t="array" ref="B11">_xll.SNL.Clients.Office.Excel.Functions.SPG(A11, "SP_TOTAL_REV", "CY2023")</f>
        <v>#PEND</v>
      </c>
      <c r="C11" s="4" t="str">
        <f>_xll.SNL.Clients.Office.Excel.Functions.SPG(A11,"IQ_AVG_DILUT_SHARES_OUT","CY2023")</f>
        <v>#PEND</v>
      </c>
      <c r="D11" s="5" t="str">
        <f>_xll.SNL.Clients.Office.Excel.Functions.SPG(A11, "IQ_DILUT_EPS_NORM", "CY2023")</f>
        <v>#PEND</v>
      </c>
      <c r="E11" t="e">
        <f t="shared" si="0"/>
        <v>#VALUE!</v>
      </c>
      <c r="F11" t="e">
        <f t="shared" si="1"/>
        <v>#VALUE!</v>
      </c>
      <c r="G11" s="5" t="str">
        <f>_xll.SNL.Clients.Office.Excel.Functions.SPG(A11, "SP_MARKETCAP", "12/30/2023")</f>
        <v>#PEND</v>
      </c>
      <c r="H11" t="e">
        <f t="shared" si="5"/>
        <v>#VALUE!</v>
      </c>
      <c r="I11" t="e">
        <f t="shared" si="6"/>
        <v>#VALUE!</v>
      </c>
      <c r="K11" t="s">
        <v>11</v>
      </c>
      <c r="L11" s="4" t="str" cm="1">
        <f t="array" ref="L11">_xll.SNL.Clients.Office.Excel.Functions.SPG(K11, "SP_TOTAL_REV", "CY2023")</f>
        <v>#PEND</v>
      </c>
      <c r="M11" s="4" t="str">
        <f>_xll.SNL.Clients.Office.Excel.Functions.SPG(K11,"IQ_AVG_DILUT_SHARES_OUT","CY2023")</f>
        <v>#PEND</v>
      </c>
      <c r="N11" s="5" t="str">
        <f>_xll.SNL.Clients.Office.Excel.Functions.SPG(K11, "IQ_DILUT_EPS_NORM", "CY2023")</f>
        <v>#PEND</v>
      </c>
      <c r="O11" t="e">
        <f t="shared" si="2"/>
        <v>#VALUE!</v>
      </c>
      <c r="P11" t="e">
        <f t="shared" si="3"/>
        <v>#VALUE!</v>
      </c>
      <c r="Q11" s="5" t="str">
        <f>_xll.SNL.Clients.Office.Excel.Functions.SPG(K11, "SP_MARKETCAP", "12/31/2022")</f>
        <v>#PEND</v>
      </c>
      <c r="R11" t="e">
        <f t="shared" si="7"/>
        <v>#VALUE!</v>
      </c>
      <c r="S11" t="e">
        <f t="shared" si="8"/>
        <v>#VALUE!</v>
      </c>
      <c r="U11" t="s">
        <v>11</v>
      </c>
      <c r="V11" s="4" t="str" cm="1">
        <f t="array" ref="V11">_xll.SNL.Clients.Office.Excel.Functions.SPG(U11, "SP_TOTAL_REV", "CY2021")</f>
        <v>#PEND</v>
      </c>
      <c r="W11" s="4" t="str">
        <f>_xll.SNL.Clients.Office.Excel.Functions.SPG(U11,"IQ_AVG_DILUT_SHARES_OUT","CY2021")</f>
        <v>#PEND</v>
      </c>
      <c r="X11" s="5" t="str">
        <f>_xll.SNL.Clients.Office.Excel.Functions.SPG(U11, "IQ_DILUT_EPS_NORM", "CY2021")</f>
        <v>#PEND</v>
      </c>
      <c r="Y11" t="e">
        <f t="shared" si="9"/>
        <v>#VALUE!</v>
      </c>
      <c r="Z11" t="e">
        <f t="shared" si="10"/>
        <v>#VALUE!</v>
      </c>
      <c r="AA11" s="5" t="str">
        <f>_xll.SNL.Clients.Office.Excel.Functions.SPG(U11, "SP_MARKETCAP", "12/31/2021")</f>
        <v>#PEND</v>
      </c>
      <c r="AB11" t="e">
        <f t="shared" si="4"/>
        <v>#VALUE!</v>
      </c>
      <c r="AC11" t="e">
        <f t="shared" si="11"/>
        <v>#VALUE!</v>
      </c>
    </row>
    <row r="12" spans="1:29">
      <c r="A12" t="s">
        <v>12</v>
      </c>
      <c r="B12" s="4" t="str" cm="1">
        <f t="array" ref="B12">_xll.SNL.Clients.Office.Excel.Functions.SPG(A12, "SP_TOTAL_REV", "CY2023")</f>
        <v>#PEND</v>
      </c>
      <c r="C12" s="4" t="str">
        <f>_xll.SNL.Clients.Office.Excel.Functions.SPG(A12,"IQ_AVG_DILUT_SHARES_OUT","CY2023")</f>
        <v>#PEND</v>
      </c>
      <c r="D12" s="5" t="str">
        <f>_xll.SNL.Clients.Office.Excel.Functions.SPG(A12, "IQ_DILUT_EPS_NORM", "CY2023")</f>
        <v>#PEND</v>
      </c>
      <c r="E12" t="e">
        <f t="shared" si="0"/>
        <v>#VALUE!</v>
      </c>
      <c r="F12" t="e">
        <f t="shared" si="1"/>
        <v>#VALUE!</v>
      </c>
      <c r="G12" s="5" t="str">
        <f>_xll.SNL.Clients.Office.Excel.Functions.SPG(A12, "SP_MARKETCAP", "12/30/2023")</f>
        <v>#PEND</v>
      </c>
      <c r="H12" t="e">
        <f t="shared" si="5"/>
        <v>#VALUE!</v>
      </c>
      <c r="I12" t="e">
        <f t="shared" si="6"/>
        <v>#VALUE!</v>
      </c>
      <c r="K12" t="s">
        <v>12</v>
      </c>
      <c r="L12" s="4" t="str" cm="1">
        <f t="array" ref="L12">_xll.SNL.Clients.Office.Excel.Functions.SPG(K12, "SP_TOTAL_REV", "CY2023")</f>
        <v>#PEND</v>
      </c>
      <c r="M12" s="4" t="str">
        <f>_xll.SNL.Clients.Office.Excel.Functions.SPG(K12,"IQ_AVG_DILUT_SHARES_OUT","CY2023")</f>
        <v>#PEND</v>
      </c>
      <c r="N12" s="5" t="str">
        <f>_xll.SNL.Clients.Office.Excel.Functions.SPG(K12, "IQ_DILUT_EPS_NORM", "CY2023")</f>
        <v>#PEND</v>
      </c>
      <c r="O12" t="e">
        <f t="shared" si="2"/>
        <v>#VALUE!</v>
      </c>
      <c r="P12" t="e">
        <f t="shared" si="3"/>
        <v>#VALUE!</v>
      </c>
      <c r="Q12" s="5" t="str">
        <f>_xll.SNL.Clients.Office.Excel.Functions.SPG(K12, "SP_MARKETCAP", "12/31/2022")</f>
        <v>#PEND</v>
      </c>
      <c r="R12" t="e">
        <f t="shared" si="7"/>
        <v>#VALUE!</v>
      </c>
      <c r="S12" t="e">
        <f t="shared" si="8"/>
        <v>#VALUE!</v>
      </c>
      <c r="U12" t="s">
        <v>12</v>
      </c>
      <c r="V12" s="4" t="str" cm="1">
        <f t="array" ref="V12">_xll.SNL.Clients.Office.Excel.Functions.SPG(U12, "SP_TOTAL_REV", "CY2021")</f>
        <v>#PEND</v>
      </c>
      <c r="W12" s="4" t="str">
        <f>_xll.SNL.Clients.Office.Excel.Functions.SPG(U12,"IQ_AVG_DILUT_SHARES_OUT","CY2021")</f>
        <v>#PEND</v>
      </c>
      <c r="X12" s="5" t="str">
        <f>_xll.SNL.Clients.Office.Excel.Functions.SPG(U12, "IQ_DILUT_EPS_NORM", "CY2021")</f>
        <v>#PEND</v>
      </c>
      <c r="Y12" t="e">
        <f t="shared" si="9"/>
        <v>#VALUE!</v>
      </c>
      <c r="Z12" t="e">
        <f t="shared" si="10"/>
        <v>#VALUE!</v>
      </c>
      <c r="AA12" s="5" t="str">
        <f>_xll.SNL.Clients.Office.Excel.Functions.SPG(U12, "SP_MARKETCAP", "12/31/2021")</f>
        <v>#PEND</v>
      </c>
      <c r="AB12" t="e">
        <f t="shared" si="4"/>
        <v>#VALUE!</v>
      </c>
      <c r="AC12" t="e">
        <f t="shared" si="11"/>
        <v>#VALUE!</v>
      </c>
    </row>
    <row r="13" spans="1:29">
      <c r="A13" t="s">
        <v>13</v>
      </c>
      <c r="B13" s="4" t="str" cm="1">
        <f t="array" ref="B13">_xll.SNL.Clients.Office.Excel.Functions.SPG(A13, "SP_TOTAL_REV", "CY2023")</f>
        <v>#PEND</v>
      </c>
      <c r="C13" s="4" t="str">
        <f>_xll.SNL.Clients.Office.Excel.Functions.SPG(A13,"IQ_AVG_DILUT_SHARES_OUT","CY2023")</f>
        <v>#PEND</v>
      </c>
      <c r="D13" s="5" t="str">
        <f>_xll.SNL.Clients.Office.Excel.Functions.SPG(A13, "IQ_DILUT_EPS_NORM", "CY2023")</f>
        <v>#PEND</v>
      </c>
      <c r="E13" t="e">
        <f t="shared" si="0"/>
        <v>#VALUE!</v>
      </c>
      <c r="F13" t="e">
        <f t="shared" si="1"/>
        <v>#VALUE!</v>
      </c>
      <c r="G13" s="5" t="str">
        <f>_xll.SNL.Clients.Office.Excel.Functions.SPG(A13, "SP_MARKETCAP", "12/30/2023")</f>
        <v>#PEND</v>
      </c>
      <c r="H13" t="e">
        <f t="shared" si="5"/>
        <v>#VALUE!</v>
      </c>
      <c r="I13" t="e">
        <f t="shared" si="6"/>
        <v>#VALUE!</v>
      </c>
      <c r="K13" t="s">
        <v>13</v>
      </c>
      <c r="L13" s="4" t="str" cm="1">
        <f t="array" ref="L13">_xll.SNL.Clients.Office.Excel.Functions.SPG(K13, "SP_TOTAL_REV", "CY2023")</f>
        <v>#PEND</v>
      </c>
      <c r="M13" s="4" t="str">
        <f>_xll.SNL.Clients.Office.Excel.Functions.SPG(K13,"IQ_AVG_DILUT_SHARES_OUT","CY2023")</f>
        <v>#PEND</v>
      </c>
      <c r="N13" s="5" t="str">
        <f>_xll.SNL.Clients.Office.Excel.Functions.SPG(K13, "IQ_DILUT_EPS_NORM", "CY2023")</f>
        <v>#PEND</v>
      </c>
      <c r="O13" t="e">
        <f t="shared" si="2"/>
        <v>#VALUE!</v>
      </c>
      <c r="P13" t="e">
        <f t="shared" si="3"/>
        <v>#VALUE!</v>
      </c>
      <c r="Q13" s="5" t="str">
        <f>_xll.SNL.Clients.Office.Excel.Functions.SPG(K13, "SP_MARKETCAP", "12/31/2022")</f>
        <v>#PEND</v>
      </c>
      <c r="R13" t="e">
        <f t="shared" si="7"/>
        <v>#VALUE!</v>
      </c>
      <c r="S13" t="e">
        <f t="shared" si="8"/>
        <v>#VALUE!</v>
      </c>
      <c r="U13" t="s">
        <v>13</v>
      </c>
      <c r="V13" s="4" t="str" cm="1">
        <f t="array" ref="V13">_xll.SNL.Clients.Office.Excel.Functions.SPG(U13, "SP_TOTAL_REV", "CY2021")</f>
        <v>#PEND</v>
      </c>
      <c r="W13" s="4" t="str">
        <f>_xll.SNL.Clients.Office.Excel.Functions.SPG(U13,"IQ_AVG_DILUT_SHARES_OUT","CY2021")</f>
        <v>#PEND</v>
      </c>
      <c r="X13" s="5" t="str">
        <f>_xll.SNL.Clients.Office.Excel.Functions.SPG(U13, "IQ_DILUT_EPS_NORM", "CY2021")</f>
        <v>#PEND</v>
      </c>
      <c r="Y13" t="e">
        <f t="shared" si="9"/>
        <v>#VALUE!</v>
      </c>
      <c r="Z13" t="e">
        <f t="shared" si="10"/>
        <v>#VALUE!</v>
      </c>
      <c r="AA13" s="5" t="str">
        <f>_xll.SNL.Clients.Office.Excel.Functions.SPG(U13, "SP_MARKETCAP", "12/31/2021")</f>
        <v>#PEND</v>
      </c>
      <c r="AB13" t="e">
        <f t="shared" si="4"/>
        <v>#VALUE!</v>
      </c>
      <c r="AC13" t="e">
        <f t="shared" si="11"/>
        <v>#VALUE!</v>
      </c>
    </row>
    <row r="14" spans="1:29">
      <c r="A14" t="s">
        <v>14</v>
      </c>
      <c r="B14" s="4" t="str" cm="1">
        <f t="array" ref="B14">_xll.SNL.Clients.Office.Excel.Functions.SPG(A14, "SP_TOTAL_REV", "CY2023")</f>
        <v>#PEND</v>
      </c>
      <c r="C14" s="4" t="str">
        <f>_xll.SNL.Clients.Office.Excel.Functions.SPG(A14,"IQ_AVG_DILUT_SHARES_OUT","CY2023")</f>
        <v>#PEND</v>
      </c>
      <c r="D14" s="5" t="str">
        <f>_xll.SNL.Clients.Office.Excel.Functions.SPG(A14, "IQ_DILUT_EPS_NORM", "CY2023")</f>
        <v>#PEND</v>
      </c>
      <c r="E14" t="e">
        <f t="shared" si="0"/>
        <v>#VALUE!</v>
      </c>
      <c r="F14" t="e">
        <f t="shared" si="1"/>
        <v>#VALUE!</v>
      </c>
      <c r="G14" s="5" t="str">
        <f>_xll.SNL.Clients.Office.Excel.Functions.SPG(A14, "SP_MARKETCAP", "12/30/2023")</f>
        <v>#PEND</v>
      </c>
      <c r="H14" t="e">
        <f t="shared" si="5"/>
        <v>#VALUE!</v>
      </c>
      <c r="I14" t="e">
        <f t="shared" si="6"/>
        <v>#VALUE!</v>
      </c>
      <c r="K14" t="s">
        <v>14</v>
      </c>
      <c r="L14" s="4" t="str" cm="1">
        <f t="array" ref="L14">_xll.SNL.Clients.Office.Excel.Functions.SPG(K14, "SP_TOTAL_REV", "CY2023")</f>
        <v>#PEND</v>
      </c>
      <c r="M14" s="4" t="str">
        <f>_xll.SNL.Clients.Office.Excel.Functions.SPG(K14,"IQ_AVG_DILUT_SHARES_OUT","CY2023")</f>
        <v>#PEND</v>
      </c>
      <c r="N14" s="5" t="str">
        <f>_xll.SNL.Clients.Office.Excel.Functions.SPG(K14, "IQ_DILUT_EPS_NORM", "CY2023")</f>
        <v>#PEND</v>
      </c>
      <c r="O14" t="e">
        <f t="shared" si="2"/>
        <v>#VALUE!</v>
      </c>
      <c r="P14" t="e">
        <f t="shared" si="3"/>
        <v>#VALUE!</v>
      </c>
      <c r="Q14" s="5" t="str">
        <f>_xll.SNL.Clients.Office.Excel.Functions.SPG(K14, "SP_MARKETCAP", "12/31/2022")</f>
        <v>#PEND</v>
      </c>
      <c r="R14" t="e">
        <f t="shared" si="7"/>
        <v>#VALUE!</v>
      </c>
      <c r="S14" t="e">
        <f t="shared" si="8"/>
        <v>#VALUE!</v>
      </c>
      <c r="U14" t="s">
        <v>14</v>
      </c>
      <c r="V14" s="4" t="str" cm="1">
        <f t="array" ref="V14">_xll.SNL.Clients.Office.Excel.Functions.SPG(U14, "SP_TOTAL_REV", "CY2021")</f>
        <v>#PEND</v>
      </c>
      <c r="W14" s="4" t="str">
        <f>_xll.SNL.Clients.Office.Excel.Functions.SPG(U14,"IQ_AVG_DILUT_SHARES_OUT","CY2021")</f>
        <v>#PEND</v>
      </c>
      <c r="X14" s="5" t="str">
        <f>_xll.SNL.Clients.Office.Excel.Functions.SPG(U14, "IQ_DILUT_EPS_NORM", "CY2021")</f>
        <v>#PEND</v>
      </c>
      <c r="Y14" t="e">
        <f t="shared" si="9"/>
        <v>#VALUE!</v>
      </c>
      <c r="Z14" t="e">
        <f t="shared" si="10"/>
        <v>#VALUE!</v>
      </c>
      <c r="AA14" s="5" t="str">
        <f>_xll.SNL.Clients.Office.Excel.Functions.SPG(U14, "SP_MARKETCAP", "12/31/2021")</f>
        <v>#PEND</v>
      </c>
      <c r="AB14" t="e">
        <f t="shared" si="4"/>
        <v>#VALUE!</v>
      </c>
      <c r="AC14" t="e">
        <f t="shared" si="11"/>
        <v>#VALUE!</v>
      </c>
    </row>
    <row r="15" spans="1:29">
      <c r="A15" t="s">
        <v>15</v>
      </c>
      <c r="B15" s="4" t="str" cm="1">
        <f t="array" ref="B15">_xll.SNL.Clients.Office.Excel.Functions.SPG(A15, "SP_TOTAL_REV", "CY2023")</f>
        <v>#PEND</v>
      </c>
      <c r="C15" s="4" t="str">
        <f>_xll.SNL.Clients.Office.Excel.Functions.SPG(A15,"IQ_AVG_DILUT_SHARES_OUT","CY2023")</f>
        <v>#PEND</v>
      </c>
      <c r="D15" s="5" t="str">
        <f>_xll.SNL.Clients.Office.Excel.Functions.SPG(A15, "IQ_DILUT_EPS_NORM", "CY2023")</f>
        <v>#PEND</v>
      </c>
      <c r="E15" t="e">
        <f t="shared" si="0"/>
        <v>#VALUE!</v>
      </c>
      <c r="F15" t="e">
        <f t="shared" si="1"/>
        <v>#VALUE!</v>
      </c>
      <c r="G15" s="5" t="str">
        <f>_xll.SNL.Clients.Office.Excel.Functions.SPG(A15, "SP_MARKETCAP", "12/30/2023")</f>
        <v>#PEND</v>
      </c>
      <c r="H15" t="e">
        <f t="shared" si="5"/>
        <v>#VALUE!</v>
      </c>
      <c r="I15" t="e">
        <f t="shared" si="6"/>
        <v>#VALUE!</v>
      </c>
      <c r="K15" t="s">
        <v>15</v>
      </c>
      <c r="L15" s="4" t="str" cm="1">
        <f t="array" ref="L15">_xll.SNL.Clients.Office.Excel.Functions.SPG(K15, "SP_TOTAL_REV", "CY2023")</f>
        <v>#PEND</v>
      </c>
      <c r="M15" s="4" t="str">
        <f>_xll.SNL.Clients.Office.Excel.Functions.SPG(K15,"IQ_AVG_DILUT_SHARES_OUT","CY2023")</f>
        <v>#PEND</v>
      </c>
      <c r="N15" s="5" t="str">
        <f>_xll.SNL.Clients.Office.Excel.Functions.SPG(K15, "IQ_DILUT_EPS_NORM", "CY2023")</f>
        <v>#PEND</v>
      </c>
      <c r="O15" t="e">
        <f t="shared" si="2"/>
        <v>#VALUE!</v>
      </c>
      <c r="P15" t="e">
        <f t="shared" si="3"/>
        <v>#VALUE!</v>
      </c>
      <c r="Q15" s="5" t="str">
        <f>_xll.SNL.Clients.Office.Excel.Functions.SPG(K15, "SP_MARKETCAP", "12/31/2022")</f>
        <v>#PEND</v>
      </c>
      <c r="R15" t="e">
        <f t="shared" si="7"/>
        <v>#VALUE!</v>
      </c>
      <c r="S15" t="e">
        <f t="shared" si="8"/>
        <v>#VALUE!</v>
      </c>
      <c r="U15" t="s">
        <v>15</v>
      </c>
      <c r="V15" s="4" t="str" cm="1">
        <f t="array" ref="V15">_xll.SNL.Clients.Office.Excel.Functions.SPG(U15, "SP_TOTAL_REV", "CY2021")</f>
        <v>#PEND</v>
      </c>
      <c r="W15" s="4" t="str">
        <f>_xll.SNL.Clients.Office.Excel.Functions.SPG(U15,"IQ_AVG_DILUT_SHARES_OUT","CY2021")</f>
        <v>#PEND</v>
      </c>
      <c r="X15" s="5" t="str">
        <f>_xll.SNL.Clients.Office.Excel.Functions.SPG(U15, "IQ_DILUT_EPS_NORM", "CY2021")</f>
        <v>#PEND</v>
      </c>
      <c r="Y15" t="e">
        <f t="shared" si="9"/>
        <v>#VALUE!</v>
      </c>
      <c r="Z15" t="e">
        <f t="shared" si="10"/>
        <v>#VALUE!</v>
      </c>
      <c r="AA15" s="5" t="str">
        <f>_xll.SNL.Clients.Office.Excel.Functions.SPG(U15, "SP_MARKETCAP", "12/31/2021")</f>
        <v>#PEND</v>
      </c>
      <c r="AB15" t="e">
        <f t="shared" si="4"/>
        <v>#VALUE!</v>
      </c>
      <c r="AC15" t="e">
        <f t="shared" si="11"/>
        <v>#VALUE!</v>
      </c>
    </row>
    <row r="16" spans="1:29">
      <c r="A16" t="s">
        <v>16</v>
      </c>
      <c r="B16" s="4" t="str" cm="1">
        <f t="array" ref="B16">_xll.SNL.Clients.Office.Excel.Functions.SPG(A16, "SP_TOTAL_REV", "CY2023")</f>
        <v>#PEND</v>
      </c>
      <c r="C16" s="4" t="str">
        <f>_xll.SNL.Clients.Office.Excel.Functions.SPG(A16,"IQ_AVG_DILUT_SHARES_OUT","CY2023")</f>
        <v>#PEND</v>
      </c>
      <c r="D16" s="5" t="str">
        <f>_xll.SNL.Clients.Office.Excel.Functions.SPG(A16, "IQ_DILUT_EPS_NORM", "CY2023")</f>
        <v>#PEND</v>
      </c>
      <c r="E16" t="e">
        <f t="shared" si="0"/>
        <v>#VALUE!</v>
      </c>
      <c r="F16" t="e">
        <f t="shared" si="1"/>
        <v>#VALUE!</v>
      </c>
      <c r="G16" s="5" t="str">
        <f>_xll.SNL.Clients.Office.Excel.Functions.SPG(A16, "SP_MARKETCAP", "12/30/2023")</f>
        <v>#PEND</v>
      </c>
      <c r="H16" t="e">
        <f t="shared" si="5"/>
        <v>#VALUE!</v>
      </c>
      <c r="I16" t="e">
        <f t="shared" si="6"/>
        <v>#VALUE!</v>
      </c>
      <c r="K16" t="s">
        <v>16</v>
      </c>
      <c r="L16" s="4" t="str" cm="1">
        <f t="array" ref="L16">_xll.SNL.Clients.Office.Excel.Functions.SPG(K16, "SP_TOTAL_REV", "CY2023")</f>
        <v>#PEND</v>
      </c>
      <c r="M16" s="4" t="str">
        <f>_xll.SNL.Clients.Office.Excel.Functions.SPG(K16,"IQ_AVG_DILUT_SHARES_OUT","CY2023")</f>
        <v>#PEND</v>
      </c>
      <c r="N16" s="5" t="str">
        <f>_xll.SNL.Clients.Office.Excel.Functions.SPG(K16, "IQ_DILUT_EPS_NORM", "CY2023")</f>
        <v>#PEND</v>
      </c>
      <c r="O16" t="e">
        <f t="shared" si="2"/>
        <v>#VALUE!</v>
      </c>
      <c r="P16" t="e">
        <f t="shared" si="3"/>
        <v>#VALUE!</v>
      </c>
      <c r="Q16" s="5" t="str">
        <f>_xll.SNL.Clients.Office.Excel.Functions.SPG(K16, "SP_MARKETCAP", "12/31/2022")</f>
        <v>#PEND</v>
      </c>
      <c r="R16" t="e">
        <f t="shared" si="7"/>
        <v>#VALUE!</v>
      </c>
      <c r="S16" t="e">
        <f t="shared" si="8"/>
        <v>#VALUE!</v>
      </c>
      <c r="U16" t="s">
        <v>16</v>
      </c>
      <c r="V16" s="4" t="str" cm="1">
        <f t="array" ref="V16">_xll.SNL.Clients.Office.Excel.Functions.SPG(U16, "SP_TOTAL_REV", "CY2021")</f>
        <v>#PEND</v>
      </c>
      <c r="W16" s="4" t="str">
        <f>_xll.SNL.Clients.Office.Excel.Functions.SPG(U16,"IQ_AVG_DILUT_SHARES_OUT","CY2021")</f>
        <v>#PEND</v>
      </c>
      <c r="X16" s="5" t="str">
        <f>_xll.SNL.Clients.Office.Excel.Functions.SPG(U16, "IQ_DILUT_EPS_NORM", "CY2021")</f>
        <v>#PEND</v>
      </c>
      <c r="Y16" t="e">
        <f t="shared" si="9"/>
        <v>#VALUE!</v>
      </c>
      <c r="Z16" t="e">
        <f t="shared" si="10"/>
        <v>#VALUE!</v>
      </c>
      <c r="AA16" s="5" t="str">
        <f>_xll.SNL.Clients.Office.Excel.Functions.SPG(U16, "SP_MARKETCAP", "12/31/2021")</f>
        <v>#PEND</v>
      </c>
      <c r="AB16" t="e">
        <f t="shared" si="4"/>
        <v>#VALUE!</v>
      </c>
      <c r="AC16" t="e">
        <f t="shared" si="11"/>
        <v>#VALUE!</v>
      </c>
    </row>
    <row r="17" spans="1:29">
      <c r="A17" t="s">
        <v>17</v>
      </c>
      <c r="B17" s="4" t="str" cm="1">
        <f t="array" ref="B17">_xll.SNL.Clients.Office.Excel.Functions.SPG(A17, "SP_TOTAL_REV", "CY2023")</f>
        <v>#PEND</v>
      </c>
      <c r="C17" s="4" t="str">
        <f>_xll.SNL.Clients.Office.Excel.Functions.SPG(A17,"IQ_AVG_DILUT_SHARES_OUT","CY2023")</f>
        <v>#PEND</v>
      </c>
      <c r="D17" s="5" t="str">
        <f>_xll.SNL.Clients.Office.Excel.Functions.SPG(A17, "IQ_DILUT_EPS_NORM", "CY2023")</f>
        <v>#PEND</v>
      </c>
      <c r="E17" t="e">
        <f t="shared" si="0"/>
        <v>#VALUE!</v>
      </c>
      <c r="F17" t="e">
        <f t="shared" si="1"/>
        <v>#VALUE!</v>
      </c>
      <c r="G17" s="5" t="str">
        <f>_xll.SNL.Clients.Office.Excel.Functions.SPG(A17, "SP_MARKETCAP", "12/30/2023")</f>
        <v>#PEND</v>
      </c>
      <c r="H17" t="e">
        <f t="shared" si="5"/>
        <v>#VALUE!</v>
      </c>
      <c r="I17" t="e">
        <f t="shared" si="6"/>
        <v>#VALUE!</v>
      </c>
      <c r="K17" t="s">
        <v>17</v>
      </c>
      <c r="L17" s="4" t="str" cm="1">
        <f t="array" ref="L17">_xll.SNL.Clients.Office.Excel.Functions.SPG(K17, "SP_TOTAL_REV", "CY2023")</f>
        <v>#PEND</v>
      </c>
      <c r="M17" s="4" t="str">
        <f>_xll.SNL.Clients.Office.Excel.Functions.SPG(K17,"IQ_AVG_DILUT_SHARES_OUT","CY2023")</f>
        <v>#PEND</v>
      </c>
      <c r="N17" s="5" t="str">
        <f>_xll.SNL.Clients.Office.Excel.Functions.SPG(K17, "IQ_DILUT_EPS_NORM", "CY2023")</f>
        <v>#PEND</v>
      </c>
      <c r="O17" t="e">
        <f t="shared" si="2"/>
        <v>#VALUE!</v>
      </c>
      <c r="P17" t="e">
        <f t="shared" si="3"/>
        <v>#VALUE!</v>
      </c>
      <c r="Q17" s="5" t="str">
        <f>_xll.SNL.Clients.Office.Excel.Functions.SPG(K17, "SP_MARKETCAP", "12/31/2022")</f>
        <v>#PEND</v>
      </c>
      <c r="R17" t="e">
        <f t="shared" si="7"/>
        <v>#VALUE!</v>
      </c>
      <c r="S17" t="e">
        <f t="shared" si="8"/>
        <v>#VALUE!</v>
      </c>
      <c r="U17" t="s">
        <v>17</v>
      </c>
      <c r="V17" s="4" t="str" cm="1">
        <f t="array" ref="V17">_xll.SNL.Clients.Office.Excel.Functions.SPG(U17, "SP_TOTAL_REV", "CY2021")</f>
        <v>#PEND</v>
      </c>
      <c r="W17" s="4" t="str">
        <f>_xll.SNL.Clients.Office.Excel.Functions.SPG(U17,"IQ_AVG_DILUT_SHARES_OUT","CY2021")</f>
        <v>#PEND</v>
      </c>
      <c r="X17" s="5" t="str">
        <f>_xll.SNL.Clients.Office.Excel.Functions.SPG(U17, "IQ_DILUT_EPS_NORM", "CY2021")</f>
        <v>#PEND</v>
      </c>
      <c r="Y17" t="e">
        <f t="shared" si="9"/>
        <v>#VALUE!</v>
      </c>
      <c r="Z17" t="e">
        <f t="shared" si="10"/>
        <v>#VALUE!</v>
      </c>
      <c r="AA17" s="5" t="str">
        <f>_xll.SNL.Clients.Office.Excel.Functions.SPG(U17, "SP_MARKETCAP", "12/31/2021")</f>
        <v>#PEND</v>
      </c>
      <c r="AB17" t="e">
        <f t="shared" si="4"/>
        <v>#VALUE!</v>
      </c>
      <c r="AC17" t="e">
        <f t="shared" si="11"/>
        <v>#VALUE!</v>
      </c>
    </row>
    <row r="18" spans="1:29">
      <c r="A18" t="s">
        <v>18</v>
      </c>
      <c r="B18" s="4" t="str" cm="1">
        <f t="array" ref="B18">_xll.SNL.Clients.Office.Excel.Functions.SPG(A18, "SP_TOTAL_REV", "CY2023")</f>
        <v>#PEND</v>
      </c>
      <c r="C18" s="4" t="str">
        <f>_xll.SNL.Clients.Office.Excel.Functions.SPG(A18,"IQ_AVG_DILUT_SHARES_OUT","CY2023")</f>
        <v>#PEND</v>
      </c>
      <c r="D18" s="5" t="str">
        <f>_xll.SNL.Clients.Office.Excel.Functions.SPG(A18, "IQ_DILUT_EPS_NORM", "CY2023")</f>
        <v>#PEND</v>
      </c>
      <c r="E18" t="e">
        <f t="shared" si="0"/>
        <v>#VALUE!</v>
      </c>
      <c r="F18" t="e">
        <f t="shared" si="1"/>
        <v>#VALUE!</v>
      </c>
      <c r="G18" s="5" t="str">
        <f>_xll.SNL.Clients.Office.Excel.Functions.SPG(A18, "SP_MARKETCAP", "12/30/2023")</f>
        <v>#PEND</v>
      </c>
      <c r="H18" t="e">
        <f t="shared" si="5"/>
        <v>#VALUE!</v>
      </c>
      <c r="I18" t="e">
        <f t="shared" si="6"/>
        <v>#VALUE!</v>
      </c>
      <c r="K18" t="s">
        <v>18</v>
      </c>
      <c r="L18" s="4" t="str" cm="1">
        <f t="array" ref="L18">_xll.SNL.Clients.Office.Excel.Functions.SPG(K18, "SP_TOTAL_REV", "CY2023")</f>
        <v>#PEND</v>
      </c>
      <c r="M18" s="4" t="str">
        <f>_xll.SNL.Clients.Office.Excel.Functions.SPG(K18,"IQ_AVG_DILUT_SHARES_OUT","CY2023")</f>
        <v>#PEND</v>
      </c>
      <c r="N18" s="5" t="str">
        <f>_xll.SNL.Clients.Office.Excel.Functions.SPG(K18, "IQ_DILUT_EPS_NORM", "CY2023")</f>
        <v>#PEND</v>
      </c>
      <c r="O18" t="e">
        <f t="shared" si="2"/>
        <v>#VALUE!</v>
      </c>
      <c r="P18" t="e">
        <f t="shared" si="3"/>
        <v>#VALUE!</v>
      </c>
      <c r="Q18" s="5" t="str">
        <f>_xll.SNL.Clients.Office.Excel.Functions.SPG(K18, "SP_MARKETCAP", "12/31/2022")</f>
        <v>#PEND</v>
      </c>
      <c r="R18" t="e">
        <f t="shared" si="7"/>
        <v>#VALUE!</v>
      </c>
      <c r="S18" t="e">
        <f t="shared" si="8"/>
        <v>#VALUE!</v>
      </c>
      <c r="U18" t="s">
        <v>18</v>
      </c>
      <c r="V18" s="4" t="str" cm="1">
        <f t="array" ref="V18">_xll.SNL.Clients.Office.Excel.Functions.SPG(U18, "SP_TOTAL_REV", "CY2021")</f>
        <v>#PEND</v>
      </c>
      <c r="W18" s="4" t="str">
        <f>_xll.SNL.Clients.Office.Excel.Functions.SPG(U18,"IQ_AVG_DILUT_SHARES_OUT","CY2021")</f>
        <v>#PEND</v>
      </c>
      <c r="X18" s="5" t="str">
        <f>_xll.SNL.Clients.Office.Excel.Functions.SPG(U18, "IQ_DILUT_EPS_NORM", "CY2021")</f>
        <v>#PEND</v>
      </c>
      <c r="Y18" t="e">
        <f t="shared" si="9"/>
        <v>#VALUE!</v>
      </c>
      <c r="Z18" t="e">
        <f t="shared" si="10"/>
        <v>#VALUE!</v>
      </c>
      <c r="AA18" s="5" t="str">
        <f>_xll.SNL.Clients.Office.Excel.Functions.SPG(U18, "SP_MARKETCAP", "12/31/2021")</f>
        <v>#PEND</v>
      </c>
      <c r="AB18" t="e">
        <f t="shared" si="4"/>
        <v>#VALUE!</v>
      </c>
      <c r="AC18" t="e">
        <f t="shared" si="11"/>
        <v>#VALUE!</v>
      </c>
    </row>
    <row r="19" spans="1:29">
      <c r="A19" t="s">
        <v>19</v>
      </c>
      <c r="B19" s="4" t="str" cm="1">
        <f t="array" ref="B19">_xll.SNL.Clients.Office.Excel.Functions.SPG(A19, "SP_TOTAL_REV", "CY2023")</f>
        <v>#PEND</v>
      </c>
      <c r="C19" s="4" t="str">
        <f>_xll.SNL.Clients.Office.Excel.Functions.SPG(A19,"IQ_AVG_DILUT_SHARES_OUT","CY2023")</f>
        <v>#PEND</v>
      </c>
      <c r="D19" s="5" t="str">
        <f>_xll.SNL.Clients.Office.Excel.Functions.SPG(A19, "IQ_DILUT_EPS_NORM", "CY2023")</f>
        <v>#PEND</v>
      </c>
      <c r="E19" t="e">
        <f t="shared" si="0"/>
        <v>#VALUE!</v>
      </c>
      <c r="F19" t="e">
        <f t="shared" si="1"/>
        <v>#VALUE!</v>
      </c>
      <c r="G19" s="5" t="str">
        <f>_xll.SNL.Clients.Office.Excel.Functions.SPG(A19, "SP_MARKETCAP", "12/30/2023")</f>
        <v>#PEND</v>
      </c>
      <c r="H19" t="e">
        <f t="shared" si="5"/>
        <v>#VALUE!</v>
      </c>
      <c r="I19" t="e">
        <f t="shared" si="6"/>
        <v>#VALUE!</v>
      </c>
      <c r="K19" t="s">
        <v>19</v>
      </c>
      <c r="L19" s="4" t="str" cm="1">
        <f t="array" ref="L19">_xll.SNL.Clients.Office.Excel.Functions.SPG(K19, "SP_TOTAL_REV", "CY2023")</f>
        <v>#PEND</v>
      </c>
      <c r="M19" s="4" t="str">
        <f>_xll.SNL.Clients.Office.Excel.Functions.SPG(K19,"IQ_AVG_DILUT_SHARES_OUT","CY2023")</f>
        <v>#PEND</v>
      </c>
      <c r="N19" s="5" t="str">
        <f>_xll.SNL.Clients.Office.Excel.Functions.SPG(K19, "IQ_DILUT_EPS_NORM", "CY2023")</f>
        <v>#PEND</v>
      </c>
      <c r="O19" t="e">
        <f t="shared" si="2"/>
        <v>#VALUE!</v>
      </c>
      <c r="P19" t="e">
        <f t="shared" si="3"/>
        <v>#VALUE!</v>
      </c>
      <c r="Q19" s="5" t="str">
        <f>_xll.SNL.Clients.Office.Excel.Functions.SPG(K19, "SP_MARKETCAP", "12/31/2022")</f>
        <v>#PEND</v>
      </c>
      <c r="R19" t="e">
        <f t="shared" si="7"/>
        <v>#VALUE!</v>
      </c>
      <c r="S19" t="e">
        <f t="shared" si="8"/>
        <v>#VALUE!</v>
      </c>
      <c r="U19" t="s">
        <v>19</v>
      </c>
      <c r="V19" s="4" t="str" cm="1">
        <f t="array" ref="V19">_xll.SNL.Clients.Office.Excel.Functions.SPG(U19, "SP_TOTAL_REV", "CY2021")</f>
        <v>#PEND</v>
      </c>
      <c r="W19" s="4" t="str">
        <f>_xll.SNL.Clients.Office.Excel.Functions.SPG(U19,"IQ_AVG_DILUT_SHARES_OUT","CY2021")</f>
        <v>#PEND</v>
      </c>
      <c r="X19" s="5" t="str">
        <f>_xll.SNL.Clients.Office.Excel.Functions.SPG(U19, "IQ_DILUT_EPS_NORM", "CY2021")</f>
        <v>#PEND</v>
      </c>
      <c r="Y19" t="e">
        <f t="shared" si="9"/>
        <v>#VALUE!</v>
      </c>
      <c r="Z19" t="e">
        <f t="shared" si="10"/>
        <v>#VALUE!</v>
      </c>
      <c r="AA19" s="5" t="str">
        <f>_xll.SNL.Clients.Office.Excel.Functions.SPG(U19, "SP_MARKETCAP", "12/31/2021")</f>
        <v>#PEND</v>
      </c>
      <c r="AB19" t="e">
        <f t="shared" si="4"/>
        <v>#VALUE!</v>
      </c>
      <c r="AC19" t="e">
        <f t="shared" si="11"/>
        <v>#VALUE!</v>
      </c>
    </row>
    <row r="20" spans="1:29">
      <c r="A20" t="s">
        <v>20</v>
      </c>
      <c r="B20" s="4" t="str" cm="1">
        <f t="array" ref="B20">_xll.SNL.Clients.Office.Excel.Functions.SPG(A20, "SP_TOTAL_REV", "CY2023")</f>
        <v>#PEND</v>
      </c>
      <c r="C20" s="4" t="str">
        <f>_xll.SNL.Clients.Office.Excel.Functions.SPG(A20,"IQ_AVG_DILUT_SHARES_OUT","CY2023")</f>
        <v>#PEND</v>
      </c>
      <c r="D20" s="5" t="str">
        <f>_xll.SNL.Clients.Office.Excel.Functions.SPG(A20, "IQ_DILUT_EPS_NORM", "CY2023")</f>
        <v>#PEND</v>
      </c>
      <c r="E20" t="e">
        <f t="shared" si="0"/>
        <v>#VALUE!</v>
      </c>
      <c r="F20" t="e">
        <f t="shared" si="1"/>
        <v>#VALUE!</v>
      </c>
      <c r="G20" s="5" t="str">
        <f>_xll.SNL.Clients.Office.Excel.Functions.SPG(A20, "SP_MARKETCAP", "12/30/2023")</f>
        <v>#PEND</v>
      </c>
      <c r="H20" t="e">
        <f t="shared" si="5"/>
        <v>#VALUE!</v>
      </c>
      <c r="I20" t="e">
        <f t="shared" si="6"/>
        <v>#VALUE!</v>
      </c>
      <c r="K20" t="s">
        <v>20</v>
      </c>
      <c r="L20" s="4" t="str" cm="1">
        <f t="array" ref="L20">_xll.SNL.Clients.Office.Excel.Functions.SPG(K20, "SP_TOTAL_REV", "CY2023")</f>
        <v>#PEND</v>
      </c>
      <c r="M20" s="4" t="str">
        <f>_xll.SNL.Clients.Office.Excel.Functions.SPG(K20,"IQ_AVG_DILUT_SHARES_OUT","CY2023")</f>
        <v>#PEND</v>
      </c>
      <c r="N20" s="5" t="str">
        <f>_xll.SNL.Clients.Office.Excel.Functions.SPG(K20, "IQ_DILUT_EPS_NORM", "CY2023")</f>
        <v>#PEND</v>
      </c>
      <c r="O20" t="e">
        <f t="shared" si="2"/>
        <v>#VALUE!</v>
      </c>
      <c r="P20" t="e">
        <f t="shared" si="3"/>
        <v>#VALUE!</v>
      </c>
      <c r="Q20" s="5" t="str">
        <f>_xll.SNL.Clients.Office.Excel.Functions.SPG(K20, "SP_MARKETCAP", "12/31/2022")</f>
        <v>#PEND</v>
      </c>
      <c r="R20" t="e">
        <f t="shared" si="7"/>
        <v>#VALUE!</v>
      </c>
      <c r="S20" t="e">
        <f t="shared" si="8"/>
        <v>#VALUE!</v>
      </c>
      <c r="U20" t="s">
        <v>20</v>
      </c>
      <c r="V20" s="4" t="str" cm="1">
        <f t="array" ref="V20">_xll.SNL.Clients.Office.Excel.Functions.SPG(U20, "SP_TOTAL_REV", "CY2021")</f>
        <v>#PEND</v>
      </c>
      <c r="W20" s="4" t="str">
        <f>_xll.SNL.Clients.Office.Excel.Functions.SPG(U20,"IQ_AVG_DILUT_SHARES_OUT","CY2021")</f>
        <v>#PEND</v>
      </c>
      <c r="X20" s="5" t="str">
        <f>_xll.SNL.Clients.Office.Excel.Functions.SPG(U20, "IQ_DILUT_EPS_NORM", "CY2021")</f>
        <v>#PEND</v>
      </c>
      <c r="Y20" t="e">
        <f t="shared" si="9"/>
        <v>#VALUE!</v>
      </c>
      <c r="Z20" t="e">
        <f t="shared" si="10"/>
        <v>#VALUE!</v>
      </c>
      <c r="AA20" s="5" t="str">
        <f>_xll.SNL.Clients.Office.Excel.Functions.SPG(U20, "SP_MARKETCAP", "12/31/2021")</f>
        <v>#PEND</v>
      </c>
      <c r="AB20" t="e">
        <f t="shared" si="4"/>
        <v>#VALUE!</v>
      </c>
      <c r="AC20" t="e">
        <f t="shared" si="11"/>
        <v>#VALUE!</v>
      </c>
    </row>
    <row r="21" spans="1:29">
      <c r="A21" t="s">
        <v>21</v>
      </c>
      <c r="B21" s="4" t="str" cm="1">
        <f t="array" ref="B21">_xll.SNL.Clients.Office.Excel.Functions.SPG(A21, "SP_TOTAL_REV", "CY2023")</f>
        <v>#PEND</v>
      </c>
      <c r="C21" s="4" t="str">
        <f>_xll.SNL.Clients.Office.Excel.Functions.SPG(A21,"IQ_AVG_DILUT_SHARES_OUT","CY2023")</f>
        <v>#PEND</v>
      </c>
      <c r="D21" s="5" t="str">
        <f>_xll.SNL.Clients.Office.Excel.Functions.SPG(A21, "IQ_DILUT_EPS_NORM", "CY2023")</f>
        <v>#PEND</v>
      </c>
      <c r="E21" t="e">
        <f t="shared" si="0"/>
        <v>#VALUE!</v>
      </c>
      <c r="F21" t="e">
        <f t="shared" si="1"/>
        <v>#VALUE!</v>
      </c>
      <c r="G21" s="5" t="str">
        <f>_xll.SNL.Clients.Office.Excel.Functions.SPG(A21, "SP_MARKETCAP", "12/30/2023")</f>
        <v>#PEND</v>
      </c>
      <c r="H21" t="e">
        <f t="shared" si="5"/>
        <v>#VALUE!</v>
      </c>
      <c r="I21" t="e">
        <f t="shared" si="6"/>
        <v>#VALUE!</v>
      </c>
      <c r="K21" t="s">
        <v>21</v>
      </c>
      <c r="L21" s="4" t="str" cm="1">
        <f t="array" ref="L21">_xll.SNL.Clients.Office.Excel.Functions.SPG(K21, "SP_TOTAL_REV", "CY2023")</f>
        <v>#PEND</v>
      </c>
      <c r="M21" s="4" t="str">
        <f>_xll.SNL.Clients.Office.Excel.Functions.SPG(K21,"IQ_AVG_DILUT_SHARES_OUT","CY2023")</f>
        <v>#PEND</v>
      </c>
      <c r="N21" s="5" t="str">
        <f>_xll.SNL.Clients.Office.Excel.Functions.SPG(K21, "IQ_DILUT_EPS_NORM", "CY2023")</f>
        <v>#PEND</v>
      </c>
      <c r="O21" t="e">
        <f t="shared" si="2"/>
        <v>#VALUE!</v>
      </c>
      <c r="P21" t="e">
        <f t="shared" si="3"/>
        <v>#VALUE!</v>
      </c>
      <c r="Q21" s="5" t="str">
        <f>_xll.SNL.Clients.Office.Excel.Functions.SPG(K21, "SP_MARKETCAP", "12/31/2022")</f>
        <v>#PEND</v>
      </c>
      <c r="R21" t="e">
        <f t="shared" si="7"/>
        <v>#VALUE!</v>
      </c>
      <c r="S21" t="e">
        <f t="shared" si="8"/>
        <v>#VALUE!</v>
      </c>
      <c r="U21" t="s">
        <v>21</v>
      </c>
      <c r="V21" s="4" t="str" cm="1">
        <f t="array" ref="V21">_xll.SNL.Clients.Office.Excel.Functions.SPG(U21, "SP_TOTAL_REV", "CY2021")</f>
        <v>#PEND</v>
      </c>
      <c r="W21" s="4" t="str">
        <f>_xll.SNL.Clients.Office.Excel.Functions.SPG(U21,"IQ_AVG_DILUT_SHARES_OUT","CY2021")</f>
        <v>#PEND</v>
      </c>
      <c r="X21" s="5" t="str">
        <f>_xll.SNL.Clients.Office.Excel.Functions.SPG(U21, "IQ_DILUT_EPS_NORM", "CY2021")</f>
        <v>#PEND</v>
      </c>
      <c r="Y21" t="e">
        <f t="shared" si="9"/>
        <v>#VALUE!</v>
      </c>
      <c r="Z21" t="e">
        <f t="shared" si="10"/>
        <v>#VALUE!</v>
      </c>
      <c r="AA21" s="5" t="str">
        <f>_xll.SNL.Clients.Office.Excel.Functions.SPG(U21, "SP_MARKETCAP", "12/31/2021")</f>
        <v>#PEND</v>
      </c>
      <c r="AB21" t="e">
        <f t="shared" si="4"/>
        <v>#VALUE!</v>
      </c>
      <c r="AC21" t="e">
        <f t="shared" si="11"/>
        <v>#VALUE!</v>
      </c>
    </row>
    <row r="22" spans="1:29">
      <c r="A22" t="s">
        <v>22</v>
      </c>
      <c r="B22" s="4" t="str" cm="1">
        <f t="array" ref="B22">_xll.SNL.Clients.Office.Excel.Functions.SPG(A22, "SP_TOTAL_REV", "CY2023")</f>
        <v>#PEND</v>
      </c>
      <c r="C22" s="4" t="str">
        <f>_xll.SNL.Clients.Office.Excel.Functions.SPG(A22,"IQ_AVG_DILUT_SHARES_OUT","CY2023")</f>
        <v>#PEND</v>
      </c>
      <c r="D22" s="5" t="str">
        <f>_xll.SNL.Clients.Office.Excel.Functions.SPG(A22, "IQ_DILUT_EPS_NORM", "CY2023")</f>
        <v>#PEND</v>
      </c>
      <c r="E22" t="e">
        <f t="shared" si="0"/>
        <v>#VALUE!</v>
      </c>
      <c r="F22" t="e">
        <f t="shared" si="1"/>
        <v>#VALUE!</v>
      </c>
      <c r="G22" s="5" t="str">
        <f>_xll.SNL.Clients.Office.Excel.Functions.SPG(A22, "SP_MARKETCAP", "12/30/2023")</f>
        <v>#PEND</v>
      </c>
      <c r="H22" t="e">
        <f t="shared" si="5"/>
        <v>#VALUE!</v>
      </c>
      <c r="I22" t="e">
        <f t="shared" si="6"/>
        <v>#VALUE!</v>
      </c>
      <c r="K22" t="s">
        <v>22</v>
      </c>
      <c r="L22" s="4" t="str" cm="1">
        <f t="array" ref="L22">_xll.SNL.Clients.Office.Excel.Functions.SPG(K22, "SP_TOTAL_REV", "CY2023")</f>
        <v>#PEND</v>
      </c>
      <c r="M22" s="4" t="str">
        <f>_xll.SNL.Clients.Office.Excel.Functions.SPG(K22,"IQ_AVG_DILUT_SHARES_OUT","CY2023")</f>
        <v>#PEND</v>
      </c>
      <c r="N22" s="5" t="str">
        <f>_xll.SNL.Clients.Office.Excel.Functions.SPG(K22, "IQ_DILUT_EPS_NORM", "CY2023")</f>
        <v>#PEND</v>
      </c>
      <c r="O22" t="e">
        <f t="shared" si="2"/>
        <v>#VALUE!</v>
      </c>
      <c r="P22" t="e">
        <f t="shared" si="3"/>
        <v>#VALUE!</v>
      </c>
      <c r="Q22" s="5" t="str">
        <f>_xll.SNL.Clients.Office.Excel.Functions.SPG(K22, "SP_MARKETCAP", "12/31/2022")</f>
        <v>#PEND</v>
      </c>
      <c r="R22" t="e">
        <f t="shared" si="7"/>
        <v>#VALUE!</v>
      </c>
      <c r="S22" t="e">
        <f t="shared" si="8"/>
        <v>#VALUE!</v>
      </c>
      <c r="U22" t="s">
        <v>22</v>
      </c>
      <c r="V22" s="4" t="str" cm="1">
        <f t="array" ref="V22">_xll.SNL.Clients.Office.Excel.Functions.SPG(U22, "SP_TOTAL_REV", "CY2021")</f>
        <v>#PEND</v>
      </c>
      <c r="W22" s="4" t="str">
        <f>_xll.SNL.Clients.Office.Excel.Functions.SPG(U22,"IQ_AVG_DILUT_SHARES_OUT","CY2021")</f>
        <v>#PEND</v>
      </c>
      <c r="X22" s="5" t="str">
        <f>_xll.SNL.Clients.Office.Excel.Functions.SPG(U22, "IQ_DILUT_EPS_NORM", "CY2021")</f>
        <v>#PEND</v>
      </c>
      <c r="Y22" t="e">
        <f t="shared" si="9"/>
        <v>#VALUE!</v>
      </c>
      <c r="Z22" t="e">
        <f t="shared" si="10"/>
        <v>#VALUE!</v>
      </c>
      <c r="AA22" s="5" t="str">
        <f>_xll.SNL.Clients.Office.Excel.Functions.SPG(U22, "SP_MARKETCAP", "12/31/2021")</f>
        <v>#PEND</v>
      </c>
      <c r="AB22" t="e">
        <f t="shared" si="4"/>
        <v>#VALUE!</v>
      </c>
      <c r="AC22" t="e">
        <f t="shared" si="11"/>
        <v>#VALUE!</v>
      </c>
    </row>
    <row r="23" spans="1:29">
      <c r="A23" t="s">
        <v>23</v>
      </c>
      <c r="B23" s="4" t="str" cm="1">
        <f t="array" ref="B23">_xll.SNL.Clients.Office.Excel.Functions.SPG(A23, "SP_TOTAL_REV", "CY2023")</f>
        <v>#PEND</v>
      </c>
      <c r="C23" s="4" t="str">
        <f>_xll.SNL.Clients.Office.Excel.Functions.SPG(A23,"IQ_AVG_DILUT_SHARES_OUT","CY2023")</f>
        <v>#PEND</v>
      </c>
      <c r="D23" s="5" t="str">
        <f>_xll.SNL.Clients.Office.Excel.Functions.SPG(A23, "IQ_DILUT_EPS_NORM", "CY2023")</f>
        <v>#PEND</v>
      </c>
      <c r="E23" t="e">
        <f t="shared" si="0"/>
        <v>#VALUE!</v>
      </c>
      <c r="F23" t="e">
        <f t="shared" si="1"/>
        <v>#VALUE!</v>
      </c>
      <c r="G23" s="5" t="str">
        <f>_xll.SNL.Clients.Office.Excel.Functions.SPG(A23, "SP_MARKETCAP", "12/30/2023")</f>
        <v>#PEND</v>
      </c>
      <c r="H23" t="e">
        <f t="shared" si="5"/>
        <v>#VALUE!</v>
      </c>
      <c r="I23" t="e">
        <f t="shared" si="6"/>
        <v>#VALUE!</v>
      </c>
      <c r="K23" t="s">
        <v>23</v>
      </c>
      <c r="L23" s="4" t="str" cm="1">
        <f t="array" ref="L23">_xll.SNL.Clients.Office.Excel.Functions.SPG(K23, "SP_TOTAL_REV", "CY2023")</f>
        <v>#PEND</v>
      </c>
      <c r="M23" s="4" t="str">
        <f>_xll.SNL.Clients.Office.Excel.Functions.SPG(K23,"IQ_AVG_DILUT_SHARES_OUT","CY2023")</f>
        <v>#PEND</v>
      </c>
      <c r="N23" s="5" t="str">
        <f>_xll.SNL.Clients.Office.Excel.Functions.SPG(K23, "IQ_DILUT_EPS_NORM", "CY2023")</f>
        <v>#PEND</v>
      </c>
      <c r="O23" t="e">
        <f t="shared" si="2"/>
        <v>#VALUE!</v>
      </c>
      <c r="P23" t="e">
        <f t="shared" si="3"/>
        <v>#VALUE!</v>
      </c>
      <c r="Q23" s="5" t="str">
        <f>_xll.SNL.Clients.Office.Excel.Functions.SPG(K23, "SP_MARKETCAP", "12/31/2022")</f>
        <v>#PEND</v>
      </c>
      <c r="R23" t="e">
        <f t="shared" si="7"/>
        <v>#VALUE!</v>
      </c>
      <c r="S23" t="e">
        <f t="shared" si="8"/>
        <v>#VALUE!</v>
      </c>
      <c r="U23" t="s">
        <v>23</v>
      </c>
      <c r="V23" s="4" t="str" cm="1">
        <f t="array" ref="V23">_xll.SNL.Clients.Office.Excel.Functions.SPG(U23, "SP_TOTAL_REV", "CY2021")</f>
        <v>#PEND</v>
      </c>
      <c r="W23" s="4" t="str">
        <f>_xll.SNL.Clients.Office.Excel.Functions.SPG(U23,"IQ_AVG_DILUT_SHARES_OUT","CY2021")</f>
        <v>#PEND</v>
      </c>
      <c r="X23" s="5" t="str">
        <f>_xll.SNL.Clients.Office.Excel.Functions.SPG(U23, "IQ_DILUT_EPS_NORM", "CY2021")</f>
        <v>#PEND</v>
      </c>
      <c r="Y23" t="e">
        <f t="shared" si="9"/>
        <v>#VALUE!</v>
      </c>
      <c r="Z23" t="e">
        <f t="shared" si="10"/>
        <v>#VALUE!</v>
      </c>
      <c r="AA23" s="5" t="str">
        <f>_xll.SNL.Clients.Office.Excel.Functions.SPG(U23, "SP_MARKETCAP", "12/31/2021")</f>
        <v>#PEND</v>
      </c>
      <c r="AB23" t="e">
        <f t="shared" si="4"/>
        <v>#VALUE!</v>
      </c>
      <c r="AC23" t="e">
        <f t="shared" si="11"/>
        <v>#VALUE!</v>
      </c>
    </row>
    <row r="24" spans="1:29">
      <c r="A24" t="s">
        <v>24</v>
      </c>
      <c r="B24" s="4" t="str" cm="1">
        <f t="array" ref="B24">_xll.SNL.Clients.Office.Excel.Functions.SPG(A24, "SP_TOTAL_REV", "CY2023")</f>
        <v>#PEND</v>
      </c>
      <c r="C24" s="4" t="str">
        <f>_xll.SNL.Clients.Office.Excel.Functions.SPG(A24,"IQ_AVG_DILUT_SHARES_OUT","CY2023")</f>
        <v>#PEND</v>
      </c>
      <c r="D24" s="5" t="str">
        <f>_xll.SNL.Clients.Office.Excel.Functions.SPG(A24, "IQ_DILUT_EPS_NORM", "CY2023")</f>
        <v>#PEND</v>
      </c>
      <c r="E24" t="e">
        <f t="shared" si="0"/>
        <v>#VALUE!</v>
      </c>
      <c r="F24" t="e">
        <f t="shared" si="1"/>
        <v>#VALUE!</v>
      </c>
      <c r="G24" s="5" t="str">
        <f>_xll.SNL.Clients.Office.Excel.Functions.SPG(A24, "SP_MARKETCAP", "12/30/2023")</f>
        <v>#PEND</v>
      </c>
      <c r="H24" t="e">
        <f t="shared" si="5"/>
        <v>#VALUE!</v>
      </c>
      <c r="I24" t="e">
        <f t="shared" si="6"/>
        <v>#VALUE!</v>
      </c>
      <c r="K24" t="s">
        <v>24</v>
      </c>
      <c r="L24" s="4" t="str" cm="1">
        <f t="array" ref="L24">_xll.SNL.Clients.Office.Excel.Functions.SPG(K24, "SP_TOTAL_REV", "CY2023")</f>
        <v>#PEND</v>
      </c>
      <c r="M24" s="4" t="str">
        <f>_xll.SNL.Clients.Office.Excel.Functions.SPG(K24,"IQ_AVG_DILUT_SHARES_OUT","CY2023")</f>
        <v>#PEND</v>
      </c>
      <c r="N24" s="5" t="str">
        <f>_xll.SNL.Clients.Office.Excel.Functions.SPG(K24, "IQ_DILUT_EPS_NORM", "CY2023")</f>
        <v>#PEND</v>
      </c>
      <c r="O24" t="e">
        <f t="shared" si="2"/>
        <v>#VALUE!</v>
      </c>
      <c r="P24" t="e">
        <f t="shared" si="3"/>
        <v>#VALUE!</v>
      </c>
      <c r="Q24" s="5" t="str">
        <f>_xll.SNL.Clients.Office.Excel.Functions.SPG(K24, "SP_MARKETCAP", "12/31/2022")</f>
        <v>#PEND</v>
      </c>
      <c r="R24" t="e">
        <f t="shared" si="7"/>
        <v>#VALUE!</v>
      </c>
      <c r="S24" t="e">
        <f t="shared" si="8"/>
        <v>#VALUE!</v>
      </c>
      <c r="U24" t="s">
        <v>24</v>
      </c>
      <c r="V24" s="4" t="str" cm="1">
        <f t="array" ref="V24">_xll.SNL.Clients.Office.Excel.Functions.SPG(U24, "SP_TOTAL_REV", "CY2021")</f>
        <v>#PEND</v>
      </c>
      <c r="W24" s="4" t="str">
        <f>_xll.SNL.Clients.Office.Excel.Functions.SPG(U24,"IQ_AVG_DILUT_SHARES_OUT","CY2021")</f>
        <v>#PEND</v>
      </c>
      <c r="X24" s="5" t="str">
        <f>_xll.SNL.Clients.Office.Excel.Functions.SPG(U24, "IQ_DILUT_EPS_NORM", "CY2021")</f>
        <v>#PEND</v>
      </c>
      <c r="Y24" t="e">
        <f t="shared" si="9"/>
        <v>#VALUE!</v>
      </c>
      <c r="Z24" t="e">
        <f t="shared" si="10"/>
        <v>#VALUE!</v>
      </c>
      <c r="AA24" s="5" t="str">
        <f>_xll.SNL.Clients.Office.Excel.Functions.SPG(U24, "SP_MARKETCAP", "12/31/2021")</f>
        <v>#PEND</v>
      </c>
      <c r="AB24" t="e">
        <f t="shared" si="4"/>
        <v>#VALUE!</v>
      </c>
      <c r="AC24" t="e">
        <f t="shared" si="11"/>
        <v>#VALUE!</v>
      </c>
    </row>
    <row r="25" spans="1:29">
      <c r="A25" t="s">
        <v>25</v>
      </c>
      <c r="B25" s="4" t="str" cm="1">
        <f t="array" ref="B25">_xll.SNL.Clients.Office.Excel.Functions.SPG(A25, "SP_TOTAL_REV", "CY2023")</f>
        <v>#PEND</v>
      </c>
      <c r="C25" s="4" t="str">
        <f>_xll.SNL.Clients.Office.Excel.Functions.SPG(A25,"IQ_AVG_DILUT_SHARES_OUT","CY2023")</f>
        <v>#PEND</v>
      </c>
      <c r="D25" s="5" t="str">
        <f>_xll.SNL.Clients.Office.Excel.Functions.SPG(A25, "IQ_DILUT_EPS_NORM", "CY2023")</f>
        <v>#PEND</v>
      </c>
      <c r="E25" t="e">
        <f t="shared" si="0"/>
        <v>#VALUE!</v>
      </c>
      <c r="F25" t="e">
        <f t="shared" si="1"/>
        <v>#VALUE!</v>
      </c>
      <c r="G25" s="5" t="str">
        <f>_xll.SNL.Clients.Office.Excel.Functions.SPG(A25, "SP_MARKETCAP", "12/30/2023")</f>
        <v>#PEND</v>
      </c>
      <c r="H25" t="e">
        <f t="shared" si="5"/>
        <v>#VALUE!</v>
      </c>
      <c r="I25" t="e">
        <f t="shared" si="6"/>
        <v>#VALUE!</v>
      </c>
      <c r="K25" t="s">
        <v>25</v>
      </c>
      <c r="L25" s="4" t="str" cm="1">
        <f t="array" ref="L25">_xll.SNL.Clients.Office.Excel.Functions.SPG(K25, "SP_TOTAL_REV", "CY2023")</f>
        <v>#PEND</v>
      </c>
      <c r="M25" s="4" t="str">
        <f>_xll.SNL.Clients.Office.Excel.Functions.SPG(K25,"IQ_AVG_DILUT_SHARES_OUT","CY2023")</f>
        <v>#PEND</v>
      </c>
      <c r="N25" s="5" t="str">
        <f>_xll.SNL.Clients.Office.Excel.Functions.SPG(K25, "IQ_DILUT_EPS_NORM", "CY2023")</f>
        <v>#PEND</v>
      </c>
      <c r="O25" t="e">
        <f t="shared" si="2"/>
        <v>#VALUE!</v>
      </c>
      <c r="P25" t="e">
        <f t="shared" si="3"/>
        <v>#VALUE!</v>
      </c>
      <c r="Q25" s="5" t="str">
        <f>_xll.SNL.Clients.Office.Excel.Functions.SPG(K25, "SP_MARKETCAP", "12/31/2022")</f>
        <v>#PEND</v>
      </c>
      <c r="R25" t="e">
        <f t="shared" si="7"/>
        <v>#VALUE!</v>
      </c>
      <c r="S25" t="e">
        <f t="shared" si="8"/>
        <v>#VALUE!</v>
      </c>
      <c r="U25" t="s">
        <v>25</v>
      </c>
      <c r="V25" s="4" t="str" cm="1">
        <f t="array" ref="V25">_xll.SNL.Clients.Office.Excel.Functions.SPG(U25, "SP_TOTAL_REV", "CY2021")</f>
        <v>#PEND</v>
      </c>
      <c r="W25" s="4" t="str">
        <f>_xll.SNL.Clients.Office.Excel.Functions.SPG(U25,"IQ_AVG_DILUT_SHARES_OUT","CY2021")</f>
        <v>#PEND</v>
      </c>
      <c r="X25" s="5" t="str">
        <f>_xll.SNL.Clients.Office.Excel.Functions.SPG(U25, "IQ_DILUT_EPS_NORM", "CY2021")</f>
        <v>#PEND</v>
      </c>
      <c r="Y25" t="e">
        <f t="shared" si="9"/>
        <v>#VALUE!</v>
      </c>
      <c r="Z25" t="e">
        <f t="shared" si="10"/>
        <v>#VALUE!</v>
      </c>
      <c r="AA25" s="5" t="str">
        <f>_xll.SNL.Clients.Office.Excel.Functions.SPG(U25, "SP_MARKETCAP", "12/31/2021")</f>
        <v>#PEND</v>
      </c>
      <c r="AB25" t="e">
        <f t="shared" si="4"/>
        <v>#VALUE!</v>
      </c>
      <c r="AC25" t="e">
        <f t="shared" si="11"/>
        <v>#VALUE!</v>
      </c>
    </row>
    <row r="26" spans="1:29">
      <c r="A26" t="s">
        <v>26</v>
      </c>
      <c r="B26" s="4" t="str" cm="1">
        <f t="array" ref="B26">_xll.SNL.Clients.Office.Excel.Functions.SPG(A26, "SP_TOTAL_REV", "CY2023")</f>
        <v>#PEND</v>
      </c>
      <c r="C26" s="4" t="str">
        <f>_xll.SNL.Clients.Office.Excel.Functions.SPG(A26,"IQ_AVG_DILUT_SHARES_OUT","CY2023")</f>
        <v>#PEND</v>
      </c>
      <c r="D26" s="5" t="str">
        <f>_xll.SNL.Clients.Office.Excel.Functions.SPG(A26, "IQ_DILUT_EPS_NORM", "CY2023")</f>
        <v>#PEND</v>
      </c>
      <c r="E26" t="e">
        <f t="shared" si="0"/>
        <v>#VALUE!</v>
      </c>
      <c r="F26" t="e">
        <f t="shared" si="1"/>
        <v>#VALUE!</v>
      </c>
      <c r="G26" s="5" t="str">
        <f>_xll.SNL.Clients.Office.Excel.Functions.SPG(A26, "SP_MARKETCAP", "12/30/2023")</f>
        <v>#PEND</v>
      </c>
      <c r="H26" t="e">
        <f t="shared" si="5"/>
        <v>#VALUE!</v>
      </c>
      <c r="I26" t="e">
        <f t="shared" si="6"/>
        <v>#VALUE!</v>
      </c>
      <c r="K26" t="s">
        <v>26</v>
      </c>
      <c r="L26" s="4" t="str" cm="1">
        <f t="array" ref="L26">_xll.SNL.Clients.Office.Excel.Functions.SPG(K26, "SP_TOTAL_REV", "CY2023")</f>
        <v>#PEND</v>
      </c>
      <c r="M26" s="4" t="str">
        <f>_xll.SNL.Clients.Office.Excel.Functions.SPG(K26,"IQ_AVG_DILUT_SHARES_OUT","CY2023")</f>
        <v>#PEND</v>
      </c>
      <c r="N26" s="5" t="str">
        <f>_xll.SNL.Clients.Office.Excel.Functions.SPG(K26, "IQ_DILUT_EPS_NORM", "CY2023")</f>
        <v>#PEND</v>
      </c>
      <c r="O26" t="e">
        <f t="shared" si="2"/>
        <v>#VALUE!</v>
      </c>
      <c r="P26" t="e">
        <f t="shared" si="3"/>
        <v>#VALUE!</v>
      </c>
      <c r="Q26" s="5" t="str">
        <f>_xll.SNL.Clients.Office.Excel.Functions.SPG(K26, "SP_MARKETCAP", "12/31/2022")</f>
        <v>#PEND</v>
      </c>
      <c r="R26" t="e">
        <f t="shared" si="7"/>
        <v>#VALUE!</v>
      </c>
      <c r="S26" t="e">
        <f t="shared" si="8"/>
        <v>#VALUE!</v>
      </c>
      <c r="U26" t="s">
        <v>26</v>
      </c>
      <c r="V26" s="4" t="str" cm="1">
        <f t="array" ref="V26">_xll.SNL.Clients.Office.Excel.Functions.SPG(U26, "SP_TOTAL_REV", "CY2021")</f>
        <v>#PEND</v>
      </c>
      <c r="W26" s="4" t="str">
        <f>_xll.SNL.Clients.Office.Excel.Functions.SPG(U26,"IQ_AVG_DILUT_SHARES_OUT","CY2021")</f>
        <v>#PEND</v>
      </c>
      <c r="X26" s="5" t="str">
        <f>_xll.SNL.Clients.Office.Excel.Functions.SPG(U26, "IQ_DILUT_EPS_NORM", "CY2021")</f>
        <v>#PEND</v>
      </c>
      <c r="Y26" t="e">
        <f t="shared" si="9"/>
        <v>#VALUE!</v>
      </c>
      <c r="Z26" t="e">
        <f t="shared" si="10"/>
        <v>#VALUE!</v>
      </c>
      <c r="AA26" s="5" t="str">
        <f>_xll.SNL.Clients.Office.Excel.Functions.SPG(U26, "SP_MARKETCAP", "12/31/2021")</f>
        <v>#PEND</v>
      </c>
      <c r="AB26" t="e">
        <f t="shared" si="4"/>
        <v>#VALUE!</v>
      </c>
      <c r="AC26" t="e">
        <f t="shared" si="11"/>
        <v>#VALUE!</v>
      </c>
    </row>
    <row r="27" spans="1:29">
      <c r="A27" t="s">
        <v>27</v>
      </c>
      <c r="B27" s="4" t="str" cm="1">
        <f t="array" ref="B27">_xll.SNL.Clients.Office.Excel.Functions.SPG(A27, "SP_TOTAL_REV", "CY2023")</f>
        <v>#PEND</v>
      </c>
      <c r="C27" s="4" t="str">
        <f>_xll.SNL.Clients.Office.Excel.Functions.SPG(A27,"IQ_AVG_DILUT_SHARES_OUT","CY2023")</f>
        <v>#PEND</v>
      </c>
      <c r="D27" s="5" t="str">
        <f>_xll.SNL.Clients.Office.Excel.Functions.SPG(A27, "IQ_DILUT_EPS_NORM", "CY2023")</f>
        <v>#PEND</v>
      </c>
      <c r="E27" t="e">
        <f t="shared" si="0"/>
        <v>#VALUE!</v>
      </c>
      <c r="F27" t="e">
        <f t="shared" si="1"/>
        <v>#VALUE!</v>
      </c>
      <c r="G27" s="5" t="str">
        <f>_xll.SNL.Clients.Office.Excel.Functions.SPG(A27, "SP_MARKETCAP", "12/30/2023")</f>
        <v>#PEND</v>
      </c>
      <c r="H27" t="e">
        <f t="shared" si="5"/>
        <v>#VALUE!</v>
      </c>
      <c r="I27" t="e">
        <f t="shared" si="6"/>
        <v>#VALUE!</v>
      </c>
      <c r="K27" t="s">
        <v>27</v>
      </c>
      <c r="L27" s="4" t="str" cm="1">
        <f t="array" ref="L27">_xll.SNL.Clients.Office.Excel.Functions.SPG(K27, "SP_TOTAL_REV", "CY2023")</f>
        <v>#PEND</v>
      </c>
      <c r="M27" s="4" t="str">
        <f>_xll.SNL.Clients.Office.Excel.Functions.SPG(K27,"IQ_AVG_DILUT_SHARES_OUT","CY2023")</f>
        <v>#PEND</v>
      </c>
      <c r="N27" s="5" t="str">
        <f>_xll.SNL.Clients.Office.Excel.Functions.SPG(K27, "IQ_DILUT_EPS_NORM", "CY2023")</f>
        <v>#PEND</v>
      </c>
      <c r="O27" t="e">
        <f t="shared" si="2"/>
        <v>#VALUE!</v>
      </c>
      <c r="P27" t="e">
        <f t="shared" si="3"/>
        <v>#VALUE!</v>
      </c>
      <c r="Q27" s="5" t="str">
        <f>_xll.SNL.Clients.Office.Excel.Functions.SPG(K27, "SP_MARKETCAP", "12/31/2022")</f>
        <v>#PEND</v>
      </c>
      <c r="R27" t="e">
        <f t="shared" si="7"/>
        <v>#VALUE!</v>
      </c>
      <c r="S27" t="e">
        <f t="shared" si="8"/>
        <v>#VALUE!</v>
      </c>
      <c r="U27" t="s">
        <v>27</v>
      </c>
      <c r="V27" s="4" t="str" cm="1">
        <f t="array" ref="V27">_xll.SNL.Clients.Office.Excel.Functions.SPG(U27, "SP_TOTAL_REV", "CY2021")</f>
        <v>#PEND</v>
      </c>
      <c r="W27" s="4" t="str">
        <f>_xll.SNL.Clients.Office.Excel.Functions.SPG(U27,"IQ_AVG_DILUT_SHARES_OUT","CY2021")</f>
        <v>#PEND</v>
      </c>
      <c r="X27" s="5" t="str">
        <f>_xll.SNL.Clients.Office.Excel.Functions.SPG(U27, "IQ_DILUT_EPS_NORM", "CY2021")</f>
        <v>#PEND</v>
      </c>
      <c r="Y27" t="e">
        <f t="shared" si="9"/>
        <v>#VALUE!</v>
      </c>
      <c r="Z27" t="e">
        <f t="shared" si="10"/>
        <v>#VALUE!</v>
      </c>
      <c r="AA27" s="5" t="str">
        <f>_xll.SNL.Clients.Office.Excel.Functions.SPG(U27, "SP_MARKETCAP", "12/31/2021")</f>
        <v>#PEND</v>
      </c>
      <c r="AB27" t="e">
        <f t="shared" si="4"/>
        <v>#VALUE!</v>
      </c>
      <c r="AC27" t="e">
        <f t="shared" si="11"/>
        <v>#VALUE!</v>
      </c>
    </row>
    <row r="28" spans="1:29">
      <c r="A28" t="s">
        <v>28</v>
      </c>
      <c r="B28" s="4" t="str" cm="1">
        <f t="array" ref="B28">_xll.SNL.Clients.Office.Excel.Functions.SPG(A28, "SP_TOTAL_REV", "CY2023")</f>
        <v>#PEND</v>
      </c>
      <c r="C28" s="4" t="str">
        <f>_xll.SNL.Clients.Office.Excel.Functions.SPG(A28,"IQ_AVG_DILUT_SHARES_OUT","CY2023")</f>
        <v>#PEND</v>
      </c>
      <c r="D28" s="5" t="str">
        <f>_xll.SNL.Clients.Office.Excel.Functions.SPG(A28, "IQ_DILUT_EPS_NORM", "CY2023")</f>
        <v>#PEND</v>
      </c>
      <c r="E28" t="e">
        <f t="shared" si="0"/>
        <v>#VALUE!</v>
      </c>
      <c r="F28" t="e">
        <f t="shared" si="1"/>
        <v>#VALUE!</v>
      </c>
      <c r="G28" s="5" t="str">
        <f>_xll.SNL.Clients.Office.Excel.Functions.SPG(A28, "SP_MARKETCAP", "12/30/2023")</f>
        <v>#PEND</v>
      </c>
      <c r="H28" t="e">
        <f t="shared" si="5"/>
        <v>#VALUE!</v>
      </c>
      <c r="I28" t="e">
        <f t="shared" si="6"/>
        <v>#VALUE!</v>
      </c>
      <c r="K28" t="s">
        <v>28</v>
      </c>
      <c r="L28" s="4" t="str" cm="1">
        <f t="array" ref="L28">_xll.SNL.Clients.Office.Excel.Functions.SPG(K28, "SP_TOTAL_REV", "CY2023")</f>
        <v>#PEND</v>
      </c>
      <c r="M28" s="4" t="str">
        <f>_xll.SNL.Clients.Office.Excel.Functions.SPG(K28,"IQ_AVG_DILUT_SHARES_OUT","CY2023")</f>
        <v>#PEND</v>
      </c>
      <c r="N28" s="5" t="str">
        <f>_xll.SNL.Clients.Office.Excel.Functions.SPG(K28, "IQ_DILUT_EPS_NORM", "CY2023")</f>
        <v>#PEND</v>
      </c>
      <c r="O28" t="e">
        <f t="shared" si="2"/>
        <v>#VALUE!</v>
      </c>
      <c r="P28" t="e">
        <f t="shared" si="3"/>
        <v>#VALUE!</v>
      </c>
      <c r="Q28" s="5" t="str">
        <f>_xll.SNL.Clients.Office.Excel.Functions.SPG(K28, "SP_MARKETCAP", "12/31/2022")</f>
        <v>#PEND</v>
      </c>
      <c r="R28" t="e">
        <f t="shared" si="7"/>
        <v>#VALUE!</v>
      </c>
      <c r="S28" t="e">
        <f t="shared" si="8"/>
        <v>#VALUE!</v>
      </c>
      <c r="U28" t="s">
        <v>28</v>
      </c>
      <c r="V28" s="4" t="str" cm="1">
        <f t="array" ref="V28">_xll.SNL.Clients.Office.Excel.Functions.SPG(U28, "SP_TOTAL_REV", "CY2021")</f>
        <v>#PEND</v>
      </c>
      <c r="W28" s="4" t="str">
        <f>_xll.SNL.Clients.Office.Excel.Functions.SPG(U28,"IQ_AVG_DILUT_SHARES_OUT","CY2021")</f>
        <v>#PEND</v>
      </c>
      <c r="X28" s="5" t="str">
        <f>_xll.SNL.Clients.Office.Excel.Functions.SPG(U28, "IQ_DILUT_EPS_NORM", "CY2021")</f>
        <v>#PEND</v>
      </c>
      <c r="Y28" t="e">
        <f t="shared" si="9"/>
        <v>#VALUE!</v>
      </c>
      <c r="Z28" t="e">
        <f t="shared" si="10"/>
        <v>#VALUE!</v>
      </c>
      <c r="AA28" s="5" t="str">
        <f>_xll.SNL.Clients.Office.Excel.Functions.SPG(U28, "SP_MARKETCAP", "12/31/2021")</f>
        <v>#PEND</v>
      </c>
      <c r="AB28" t="e">
        <f t="shared" si="4"/>
        <v>#VALUE!</v>
      </c>
      <c r="AC28" t="e">
        <f t="shared" si="11"/>
        <v>#VALUE!</v>
      </c>
    </row>
    <row r="29" spans="1:29">
      <c r="A29" t="s">
        <v>29</v>
      </c>
      <c r="B29" s="4" t="str" cm="1">
        <f t="array" ref="B29">_xll.SNL.Clients.Office.Excel.Functions.SPG(A29, "SP_TOTAL_REV", "CY2023")</f>
        <v>#PEND</v>
      </c>
      <c r="C29" s="4" t="str">
        <f>_xll.SNL.Clients.Office.Excel.Functions.SPG(A29,"IQ_AVG_DILUT_SHARES_OUT","CY2023")</f>
        <v>#PEND</v>
      </c>
      <c r="D29" s="5" t="str">
        <f>_xll.SNL.Clients.Office.Excel.Functions.SPG(A29, "IQ_DILUT_EPS_NORM", "CY2023")</f>
        <v>#PEND</v>
      </c>
      <c r="E29" t="e">
        <f t="shared" si="0"/>
        <v>#VALUE!</v>
      </c>
      <c r="F29" t="e">
        <f t="shared" si="1"/>
        <v>#VALUE!</v>
      </c>
      <c r="G29" s="5" t="str">
        <f>_xll.SNL.Clients.Office.Excel.Functions.SPG(A29, "SP_MARKETCAP", "12/30/2023")</f>
        <v>#PEND</v>
      </c>
      <c r="H29" t="e">
        <f t="shared" si="5"/>
        <v>#VALUE!</v>
      </c>
      <c r="I29" t="e">
        <f t="shared" si="6"/>
        <v>#VALUE!</v>
      </c>
      <c r="K29" t="s">
        <v>29</v>
      </c>
      <c r="L29" s="4" t="str" cm="1">
        <f t="array" ref="L29">_xll.SNL.Clients.Office.Excel.Functions.SPG(K29, "SP_TOTAL_REV", "CY2023")</f>
        <v>#PEND</v>
      </c>
      <c r="M29" s="4" t="str">
        <f>_xll.SNL.Clients.Office.Excel.Functions.SPG(K29,"IQ_AVG_DILUT_SHARES_OUT","CY2023")</f>
        <v>#PEND</v>
      </c>
      <c r="N29" s="5" t="str">
        <f>_xll.SNL.Clients.Office.Excel.Functions.SPG(K29, "IQ_DILUT_EPS_NORM", "CY2023")</f>
        <v>#PEND</v>
      </c>
      <c r="O29" t="e">
        <f t="shared" si="2"/>
        <v>#VALUE!</v>
      </c>
      <c r="P29" t="e">
        <f t="shared" si="3"/>
        <v>#VALUE!</v>
      </c>
      <c r="Q29" s="5" t="str">
        <f>_xll.SNL.Clients.Office.Excel.Functions.SPG(K29, "SP_MARKETCAP", "12/31/2022")</f>
        <v>#PEND</v>
      </c>
      <c r="R29" t="e">
        <f t="shared" si="7"/>
        <v>#VALUE!</v>
      </c>
      <c r="S29" t="e">
        <f t="shared" si="8"/>
        <v>#VALUE!</v>
      </c>
      <c r="U29" t="s">
        <v>29</v>
      </c>
      <c r="V29" s="4" t="str" cm="1">
        <f t="array" ref="V29">_xll.SNL.Clients.Office.Excel.Functions.SPG(U29, "SP_TOTAL_REV", "CY2021")</f>
        <v>#PEND</v>
      </c>
      <c r="W29" s="4" t="str">
        <f>_xll.SNL.Clients.Office.Excel.Functions.SPG(U29,"IQ_AVG_DILUT_SHARES_OUT","CY2021")</f>
        <v>#PEND</v>
      </c>
      <c r="X29" s="5" t="str">
        <f>_xll.SNL.Clients.Office.Excel.Functions.SPG(U29, "IQ_DILUT_EPS_NORM", "CY2021")</f>
        <v>#PEND</v>
      </c>
      <c r="Y29" t="e">
        <f t="shared" si="9"/>
        <v>#VALUE!</v>
      </c>
      <c r="Z29" t="e">
        <f t="shared" si="10"/>
        <v>#VALUE!</v>
      </c>
      <c r="AA29" s="5" t="str">
        <f>_xll.SNL.Clients.Office.Excel.Functions.SPG(U29, "SP_MARKETCAP", "12/31/2021")</f>
        <v>#PEND</v>
      </c>
      <c r="AB29" t="e">
        <f t="shared" si="4"/>
        <v>#VALUE!</v>
      </c>
      <c r="AC29" t="e">
        <f t="shared" si="11"/>
        <v>#VALUE!</v>
      </c>
    </row>
    <row r="30" spans="1:29">
      <c r="A30" t="s">
        <v>30</v>
      </c>
      <c r="B30" s="4" t="str" cm="1">
        <f t="array" ref="B30">_xll.SNL.Clients.Office.Excel.Functions.SPG(A30, "SP_TOTAL_REV", "CY2023")</f>
        <v>#PEND</v>
      </c>
      <c r="C30" s="4" t="str">
        <f>_xll.SNL.Clients.Office.Excel.Functions.SPG(A30,"IQ_AVG_DILUT_SHARES_OUT","CY2023")</f>
        <v>#PEND</v>
      </c>
      <c r="D30" s="5" t="str">
        <f>_xll.SNL.Clients.Office.Excel.Functions.SPG(A30, "IQ_DILUT_EPS_NORM", "CY2023")</f>
        <v>#PEND</v>
      </c>
      <c r="E30" t="e">
        <f t="shared" si="0"/>
        <v>#VALUE!</v>
      </c>
      <c r="F30" t="e">
        <f t="shared" si="1"/>
        <v>#VALUE!</v>
      </c>
      <c r="G30" s="5" t="str">
        <f>_xll.SNL.Clients.Office.Excel.Functions.SPG(A30, "SP_MARKETCAP", "12/30/2023")</f>
        <v>#PEND</v>
      </c>
      <c r="H30" t="e">
        <f t="shared" si="5"/>
        <v>#VALUE!</v>
      </c>
      <c r="I30" t="e">
        <f t="shared" si="6"/>
        <v>#VALUE!</v>
      </c>
      <c r="K30" t="s">
        <v>30</v>
      </c>
      <c r="L30" s="4" t="str" cm="1">
        <f t="array" ref="L30">_xll.SNL.Clients.Office.Excel.Functions.SPG(K30, "SP_TOTAL_REV", "CY2023")</f>
        <v>#PEND</v>
      </c>
      <c r="M30" s="4" t="str">
        <f>_xll.SNL.Clients.Office.Excel.Functions.SPG(K30,"IQ_AVG_DILUT_SHARES_OUT","CY2023")</f>
        <v>#PEND</v>
      </c>
      <c r="N30" s="5" t="str">
        <f>_xll.SNL.Clients.Office.Excel.Functions.SPG(K30, "IQ_DILUT_EPS_NORM", "CY2023")</f>
        <v>#PEND</v>
      </c>
      <c r="O30" t="e">
        <f t="shared" si="2"/>
        <v>#VALUE!</v>
      </c>
      <c r="P30" t="e">
        <f t="shared" si="3"/>
        <v>#VALUE!</v>
      </c>
      <c r="Q30" s="5" t="str">
        <f>_xll.SNL.Clients.Office.Excel.Functions.SPG(K30, "SP_MARKETCAP", "12/31/2022")</f>
        <v>#PEND</v>
      </c>
      <c r="R30" t="e">
        <f t="shared" si="7"/>
        <v>#VALUE!</v>
      </c>
      <c r="S30" t="e">
        <f t="shared" si="8"/>
        <v>#VALUE!</v>
      </c>
      <c r="U30" t="s">
        <v>30</v>
      </c>
      <c r="V30" s="4" t="str" cm="1">
        <f t="array" ref="V30">_xll.SNL.Clients.Office.Excel.Functions.SPG(U30, "SP_TOTAL_REV", "CY2021")</f>
        <v>#PEND</v>
      </c>
      <c r="W30" s="4" t="str">
        <f>_xll.SNL.Clients.Office.Excel.Functions.SPG(U30,"IQ_AVG_DILUT_SHARES_OUT","CY2021")</f>
        <v>#PEND</v>
      </c>
      <c r="X30" s="5" t="str">
        <f>_xll.SNL.Clients.Office.Excel.Functions.SPG(U30, "IQ_DILUT_EPS_NORM", "CY2021")</f>
        <v>#PEND</v>
      </c>
      <c r="Y30" t="e">
        <f t="shared" si="9"/>
        <v>#VALUE!</v>
      </c>
      <c r="Z30" t="e">
        <f t="shared" si="10"/>
        <v>#VALUE!</v>
      </c>
      <c r="AA30" s="5" t="str">
        <f>_xll.SNL.Clients.Office.Excel.Functions.SPG(U30, "SP_MARKETCAP", "12/31/2021")</f>
        <v>#PEND</v>
      </c>
      <c r="AB30" t="e">
        <f t="shared" si="4"/>
        <v>#VALUE!</v>
      </c>
      <c r="AC30" t="e">
        <f t="shared" si="11"/>
        <v>#VALUE!</v>
      </c>
    </row>
    <row r="31" spans="1:29">
      <c r="A31" t="s">
        <v>31</v>
      </c>
      <c r="B31" s="4" t="str" cm="1">
        <f t="array" ref="B31">_xll.SNL.Clients.Office.Excel.Functions.SPG(A31, "SP_TOTAL_REV", "CY2023")</f>
        <v>#PEND</v>
      </c>
      <c r="C31" s="4" t="str">
        <f>_xll.SNL.Clients.Office.Excel.Functions.SPG(A31,"IQ_AVG_DILUT_SHARES_OUT","CY2023")</f>
        <v>#PEND</v>
      </c>
      <c r="D31" s="5" t="str">
        <f>_xll.SNL.Clients.Office.Excel.Functions.SPG(A31, "IQ_DILUT_EPS_NORM", "CY2023")</f>
        <v>#PEND</v>
      </c>
      <c r="E31" t="e">
        <f t="shared" si="0"/>
        <v>#VALUE!</v>
      </c>
      <c r="F31" t="e">
        <f t="shared" si="1"/>
        <v>#VALUE!</v>
      </c>
      <c r="G31" s="5" t="str">
        <f>_xll.SNL.Clients.Office.Excel.Functions.SPG(A31, "SP_MARKETCAP", "12/30/2023")</f>
        <v>#PEND</v>
      </c>
      <c r="H31" t="e">
        <f t="shared" si="5"/>
        <v>#VALUE!</v>
      </c>
      <c r="I31" t="e">
        <f t="shared" si="6"/>
        <v>#VALUE!</v>
      </c>
      <c r="K31" t="s">
        <v>31</v>
      </c>
      <c r="L31" s="4" t="str" cm="1">
        <f t="array" ref="L31">_xll.SNL.Clients.Office.Excel.Functions.SPG(K31, "SP_TOTAL_REV", "CY2023")</f>
        <v>#PEND</v>
      </c>
      <c r="M31" s="4" t="str">
        <f>_xll.SNL.Clients.Office.Excel.Functions.SPG(K31,"IQ_AVG_DILUT_SHARES_OUT","CY2023")</f>
        <v>#PEND</v>
      </c>
      <c r="N31" s="5" t="str">
        <f>_xll.SNL.Clients.Office.Excel.Functions.SPG(K31, "IQ_DILUT_EPS_NORM", "CY2023")</f>
        <v>#PEND</v>
      </c>
      <c r="O31" t="e">
        <f t="shared" si="2"/>
        <v>#VALUE!</v>
      </c>
      <c r="P31" t="e">
        <f t="shared" si="3"/>
        <v>#VALUE!</v>
      </c>
      <c r="Q31" s="5" t="str">
        <f>_xll.SNL.Clients.Office.Excel.Functions.SPG(K31, "SP_MARKETCAP", "12/31/2022")</f>
        <v>#PEND</v>
      </c>
      <c r="R31" t="e">
        <f t="shared" si="7"/>
        <v>#VALUE!</v>
      </c>
      <c r="S31" t="e">
        <f t="shared" si="8"/>
        <v>#VALUE!</v>
      </c>
      <c r="U31" t="s">
        <v>31</v>
      </c>
      <c r="V31" s="4" t="str" cm="1">
        <f t="array" ref="V31">_xll.SNL.Clients.Office.Excel.Functions.SPG(U31, "SP_TOTAL_REV", "CY2021")</f>
        <v>#PEND</v>
      </c>
      <c r="W31" s="4" t="str">
        <f>_xll.SNL.Clients.Office.Excel.Functions.SPG(U31,"IQ_AVG_DILUT_SHARES_OUT","CY2021")</f>
        <v>#PEND</v>
      </c>
      <c r="X31" s="5" t="str">
        <f>_xll.SNL.Clients.Office.Excel.Functions.SPG(U31, "IQ_DILUT_EPS_NORM", "CY2021")</f>
        <v>#PEND</v>
      </c>
      <c r="Y31" t="e">
        <f t="shared" si="9"/>
        <v>#VALUE!</v>
      </c>
      <c r="Z31" t="e">
        <f t="shared" si="10"/>
        <v>#VALUE!</v>
      </c>
      <c r="AA31" s="5" t="str">
        <f>_xll.SNL.Clients.Office.Excel.Functions.SPG(U31, "SP_MARKETCAP", "12/31/2021")</f>
        <v>#PEND</v>
      </c>
      <c r="AB31" t="e">
        <f t="shared" si="4"/>
        <v>#VALUE!</v>
      </c>
      <c r="AC31" t="e">
        <f t="shared" si="11"/>
        <v>#VALUE!</v>
      </c>
    </row>
    <row r="32" spans="1:29">
      <c r="A32" t="s">
        <v>32</v>
      </c>
      <c r="B32" s="4" t="str" cm="1">
        <f t="array" ref="B32">_xll.SNL.Clients.Office.Excel.Functions.SPG(A32, "SP_TOTAL_REV", "CY2023")</f>
        <v>#PEND</v>
      </c>
      <c r="C32" s="4" t="str">
        <f>_xll.SNL.Clients.Office.Excel.Functions.SPG(A32,"IQ_AVG_DILUT_SHARES_OUT","CY2023")</f>
        <v>#PEND</v>
      </c>
      <c r="D32" s="5" t="str">
        <f>_xll.SNL.Clients.Office.Excel.Functions.SPG(A32, "IQ_DILUT_EPS_NORM", "CY2023")</f>
        <v>#PEND</v>
      </c>
      <c r="E32" t="e">
        <f t="shared" si="0"/>
        <v>#VALUE!</v>
      </c>
      <c r="F32" t="e">
        <f t="shared" si="1"/>
        <v>#VALUE!</v>
      </c>
      <c r="G32" s="5" t="str">
        <f>_xll.SNL.Clients.Office.Excel.Functions.SPG(A32, "SP_MARKETCAP", "12/30/2023")</f>
        <v>#PEND</v>
      </c>
      <c r="H32" t="e">
        <f t="shared" si="5"/>
        <v>#VALUE!</v>
      </c>
      <c r="I32" t="e">
        <f t="shared" si="6"/>
        <v>#VALUE!</v>
      </c>
      <c r="K32" t="s">
        <v>32</v>
      </c>
      <c r="L32" s="4" t="str" cm="1">
        <f t="array" ref="L32">_xll.SNL.Clients.Office.Excel.Functions.SPG(K32, "SP_TOTAL_REV", "CY2023")</f>
        <v>#PEND</v>
      </c>
      <c r="M32" s="4" t="str">
        <f>_xll.SNL.Clients.Office.Excel.Functions.SPG(K32,"IQ_AVG_DILUT_SHARES_OUT","CY2023")</f>
        <v>#PEND</v>
      </c>
      <c r="N32" s="5" t="str">
        <f>_xll.SNL.Clients.Office.Excel.Functions.SPG(K32, "IQ_DILUT_EPS_NORM", "CY2023")</f>
        <v>#PEND</v>
      </c>
      <c r="O32" t="e">
        <f t="shared" si="2"/>
        <v>#VALUE!</v>
      </c>
      <c r="P32" t="e">
        <f t="shared" si="3"/>
        <v>#VALUE!</v>
      </c>
      <c r="Q32" s="5" t="str">
        <f>_xll.SNL.Clients.Office.Excel.Functions.SPG(K32, "SP_MARKETCAP", "12/31/2022")</f>
        <v>#PEND</v>
      </c>
      <c r="R32" t="e">
        <f t="shared" si="7"/>
        <v>#VALUE!</v>
      </c>
      <c r="S32" t="e">
        <f t="shared" si="8"/>
        <v>#VALUE!</v>
      </c>
      <c r="U32" t="s">
        <v>32</v>
      </c>
      <c r="V32" s="4" t="str" cm="1">
        <f t="array" ref="V32">_xll.SNL.Clients.Office.Excel.Functions.SPG(U32, "SP_TOTAL_REV", "CY2021")</f>
        <v>#PEND</v>
      </c>
      <c r="W32" s="4" t="str">
        <f>_xll.SNL.Clients.Office.Excel.Functions.SPG(U32,"IQ_AVG_DILUT_SHARES_OUT","CY2021")</f>
        <v>#PEND</v>
      </c>
      <c r="X32" s="5" t="str">
        <f>_xll.SNL.Clients.Office.Excel.Functions.SPG(U32, "IQ_DILUT_EPS_NORM", "CY2021")</f>
        <v>#PEND</v>
      </c>
      <c r="Y32" t="e">
        <f t="shared" si="9"/>
        <v>#VALUE!</v>
      </c>
      <c r="Z32" t="e">
        <f t="shared" si="10"/>
        <v>#VALUE!</v>
      </c>
      <c r="AA32" s="5" t="str">
        <f>_xll.SNL.Clients.Office.Excel.Functions.SPG(U32, "SP_MARKETCAP", "12/31/2021")</f>
        <v>#PEND</v>
      </c>
      <c r="AB32" t="e">
        <f t="shared" si="4"/>
        <v>#VALUE!</v>
      </c>
      <c r="AC32" t="e">
        <f t="shared" si="11"/>
        <v>#VALUE!</v>
      </c>
    </row>
    <row r="33" spans="1:29">
      <c r="A33" t="s">
        <v>33</v>
      </c>
      <c r="B33" s="4" t="str" cm="1">
        <f t="array" ref="B33">_xll.SNL.Clients.Office.Excel.Functions.SPG(A33, "SP_TOTAL_REV", "CY2023")</f>
        <v>#PEND</v>
      </c>
      <c r="C33" s="4" t="str">
        <f>_xll.SNL.Clients.Office.Excel.Functions.SPG(A33,"IQ_AVG_DILUT_SHARES_OUT","CY2023")</f>
        <v>#PEND</v>
      </c>
      <c r="D33" s="5" t="str">
        <f>_xll.SNL.Clients.Office.Excel.Functions.SPG(A33, "IQ_DILUT_EPS_NORM", "CY2023")</f>
        <v>#PEND</v>
      </c>
      <c r="E33" t="e">
        <f t="shared" si="0"/>
        <v>#VALUE!</v>
      </c>
      <c r="F33" t="e">
        <f t="shared" si="1"/>
        <v>#VALUE!</v>
      </c>
      <c r="G33" s="5" t="str">
        <f>_xll.SNL.Clients.Office.Excel.Functions.SPG(A33, "SP_MARKETCAP", "12/30/2023")</f>
        <v>#PEND</v>
      </c>
      <c r="H33" t="e">
        <f t="shared" si="5"/>
        <v>#VALUE!</v>
      </c>
      <c r="I33" t="e">
        <f t="shared" si="6"/>
        <v>#VALUE!</v>
      </c>
      <c r="K33" t="s">
        <v>33</v>
      </c>
      <c r="L33" s="4" t="str" cm="1">
        <f t="array" ref="L33">_xll.SNL.Clients.Office.Excel.Functions.SPG(K33, "SP_TOTAL_REV", "CY2023")</f>
        <v>#PEND</v>
      </c>
      <c r="M33" s="4" t="str">
        <f>_xll.SNL.Clients.Office.Excel.Functions.SPG(K33,"IQ_AVG_DILUT_SHARES_OUT","CY2023")</f>
        <v>#PEND</v>
      </c>
      <c r="N33" s="5" t="str">
        <f>_xll.SNL.Clients.Office.Excel.Functions.SPG(K33, "IQ_DILUT_EPS_NORM", "CY2023")</f>
        <v>#PEND</v>
      </c>
      <c r="O33" t="e">
        <f t="shared" si="2"/>
        <v>#VALUE!</v>
      </c>
      <c r="P33" t="e">
        <f t="shared" si="3"/>
        <v>#VALUE!</v>
      </c>
      <c r="Q33" s="5" t="str">
        <f>_xll.SNL.Clients.Office.Excel.Functions.SPG(K33, "SP_MARKETCAP", "12/31/2022")</f>
        <v>#PEND</v>
      </c>
      <c r="R33" t="e">
        <f t="shared" si="7"/>
        <v>#VALUE!</v>
      </c>
      <c r="S33" t="e">
        <f t="shared" si="8"/>
        <v>#VALUE!</v>
      </c>
      <c r="U33" t="s">
        <v>33</v>
      </c>
      <c r="V33" s="4" t="str" cm="1">
        <f t="array" ref="V33">_xll.SNL.Clients.Office.Excel.Functions.SPG(U33, "SP_TOTAL_REV", "CY2021")</f>
        <v>#PEND</v>
      </c>
      <c r="W33" s="4" t="str">
        <f>_xll.SNL.Clients.Office.Excel.Functions.SPG(U33,"IQ_AVG_DILUT_SHARES_OUT","CY2021")</f>
        <v>#PEND</v>
      </c>
      <c r="X33" s="5" t="str">
        <f>_xll.SNL.Clients.Office.Excel.Functions.SPG(U33, "IQ_DILUT_EPS_NORM", "CY2021")</f>
        <v>#PEND</v>
      </c>
      <c r="Y33" t="e">
        <f t="shared" si="9"/>
        <v>#VALUE!</v>
      </c>
      <c r="Z33" t="e">
        <f t="shared" si="10"/>
        <v>#VALUE!</v>
      </c>
      <c r="AA33" s="5" t="str">
        <f>_xll.SNL.Clients.Office.Excel.Functions.SPG(U33, "SP_MARKETCAP", "12/31/2021")</f>
        <v>#PEND</v>
      </c>
      <c r="AB33" t="e">
        <f t="shared" si="4"/>
        <v>#VALUE!</v>
      </c>
      <c r="AC33" t="e">
        <f t="shared" si="11"/>
        <v>#VALUE!</v>
      </c>
    </row>
    <row r="34" spans="1:29">
      <c r="A34" t="s">
        <v>34</v>
      </c>
      <c r="B34" s="4" t="str" cm="1">
        <f t="array" ref="B34">_xll.SNL.Clients.Office.Excel.Functions.SPG(A34, "SP_TOTAL_REV", "CY2023")</f>
        <v>#PEND</v>
      </c>
      <c r="C34" s="4" t="str">
        <f>_xll.SNL.Clients.Office.Excel.Functions.SPG(A34,"IQ_AVG_DILUT_SHARES_OUT","CY2023")</f>
        <v>#PEND</v>
      </c>
      <c r="D34" s="5" t="str">
        <f>_xll.SNL.Clients.Office.Excel.Functions.SPG(A34, "IQ_DILUT_EPS_NORM", "CY2023")</f>
        <v>#PEND</v>
      </c>
      <c r="E34" t="e">
        <f t="shared" si="0"/>
        <v>#VALUE!</v>
      </c>
      <c r="F34" t="e">
        <f t="shared" si="1"/>
        <v>#VALUE!</v>
      </c>
      <c r="G34" s="5" t="str">
        <f>_xll.SNL.Clients.Office.Excel.Functions.SPG(A34, "SP_MARKETCAP", "12/30/2023")</f>
        <v>#PEND</v>
      </c>
      <c r="H34" t="e">
        <f t="shared" si="5"/>
        <v>#VALUE!</v>
      </c>
      <c r="I34" t="e">
        <f t="shared" si="6"/>
        <v>#VALUE!</v>
      </c>
      <c r="K34" t="s">
        <v>34</v>
      </c>
      <c r="L34" s="4" t="str" cm="1">
        <f t="array" ref="L34">_xll.SNL.Clients.Office.Excel.Functions.SPG(K34, "SP_TOTAL_REV", "CY2023")</f>
        <v>#PEND</v>
      </c>
      <c r="M34" s="4" t="str">
        <f>_xll.SNL.Clients.Office.Excel.Functions.SPG(K34,"IQ_AVG_DILUT_SHARES_OUT","CY2023")</f>
        <v>#PEND</v>
      </c>
      <c r="N34" s="5" t="str">
        <f>_xll.SNL.Clients.Office.Excel.Functions.SPG(K34, "IQ_DILUT_EPS_NORM", "CY2023")</f>
        <v>#PEND</v>
      </c>
      <c r="O34" t="e">
        <f t="shared" si="2"/>
        <v>#VALUE!</v>
      </c>
      <c r="P34" t="e">
        <f t="shared" si="3"/>
        <v>#VALUE!</v>
      </c>
      <c r="Q34" s="5" t="str">
        <f>_xll.SNL.Clients.Office.Excel.Functions.SPG(K34, "SP_MARKETCAP", "12/31/2022")</f>
        <v>#PEND</v>
      </c>
      <c r="R34" t="e">
        <f t="shared" si="7"/>
        <v>#VALUE!</v>
      </c>
      <c r="S34" t="e">
        <f t="shared" si="8"/>
        <v>#VALUE!</v>
      </c>
      <c r="U34" t="s">
        <v>34</v>
      </c>
      <c r="V34" s="4" t="str" cm="1">
        <f t="array" ref="V34">_xll.SNL.Clients.Office.Excel.Functions.SPG(U34, "SP_TOTAL_REV", "CY2021")</f>
        <v>#PEND</v>
      </c>
      <c r="W34" s="4" t="str">
        <f>_xll.SNL.Clients.Office.Excel.Functions.SPG(U34,"IQ_AVG_DILUT_SHARES_OUT","CY2021")</f>
        <v>#PEND</v>
      </c>
      <c r="X34" s="5" t="str">
        <f>_xll.SNL.Clients.Office.Excel.Functions.SPG(U34, "IQ_DILUT_EPS_NORM", "CY2021")</f>
        <v>#PEND</v>
      </c>
      <c r="Y34" t="e">
        <f t="shared" si="9"/>
        <v>#VALUE!</v>
      </c>
      <c r="Z34" t="e">
        <f t="shared" si="10"/>
        <v>#VALUE!</v>
      </c>
      <c r="AA34" s="5" t="str">
        <f>_xll.SNL.Clients.Office.Excel.Functions.SPG(U34, "SP_MARKETCAP", "12/31/2021")</f>
        <v>#PEND</v>
      </c>
      <c r="AB34" t="e">
        <f t="shared" si="4"/>
        <v>#VALUE!</v>
      </c>
      <c r="AC34" t="e">
        <f t="shared" si="11"/>
        <v>#VALUE!</v>
      </c>
    </row>
    <row r="35" spans="1:29">
      <c r="A35" t="s">
        <v>35</v>
      </c>
      <c r="B35" s="4" t="str" cm="1">
        <f t="array" ref="B35">_xll.SNL.Clients.Office.Excel.Functions.SPG(A35, "SP_TOTAL_REV", "CY2023")</f>
        <v>#PEND</v>
      </c>
      <c r="C35" s="4" t="str">
        <f>_xll.SNL.Clients.Office.Excel.Functions.SPG(A35,"IQ_AVG_DILUT_SHARES_OUT","CY2023")</f>
        <v>#PEND</v>
      </c>
      <c r="D35" s="5" t="str">
        <f>_xll.SNL.Clients.Office.Excel.Functions.SPG(A35, "IQ_DILUT_EPS_NORM", "CY2023")</f>
        <v>#PEND</v>
      </c>
      <c r="E35" t="e">
        <f t="shared" si="0"/>
        <v>#VALUE!</v>
      </c>
      <c r="F35" t="e">
        <f t="shared" si="1"/>
        <v>#VALUE!</v>
      </c>
      <c r="G35" s="5" t="str">
        <f>_xll.SNL.Clients.Office.Excel.Functions.SPG(A35, "SP_MARKETCAP", "12/30/2023")</f>
        <v>#PEND</v>
      </c>
      <c r="H35" t="e">
        <f t="shared" si="5"/>
        <v>#VALUE!</v>
      </c>
      <c r="I35" t="e">
        <f t="shared" si="6"/>
        <v>#VALUE!</v>
      </c>
      <c r="K35" t="s">
        <v>35</v>
      </c>
      <c r="L35" s="4" t="str" cm="1">
        <f t="array" ref="L35">_xll.SNL.Clients.Office.Excel.Functions.SPG(K35, "SP_TOTAL_REV", "CY2023")</f>
        <v>#PEND</v>
      </c>
      <c r="M35" s="4" t="str">
        <f>_xll.SNL.Clients.Office.Excel.Functions.SPG(K35,"IQ_AVG_DILUT_SHARES_OUT","CY2023")</f>
        <v>#PEND</v>
      </c>
      <c r="N35" s="5" t="str">
        <f>_xll.SNL.Clients.Office.Excel.Functions.SPG(K35, "IQ_DILUT_EPS_NORM", "CY2023")</f>
        <v>#PEND</v>
      </c>
      <c r="O35" t="e">
        <f t="shared" si="2"/>
        <v>#VALUE!</v>
      </c>
      <c r="P35" t="e">
        <f t="shared" si="3"/>
        <v>#VALUE!</v>
      </c>
      <c r="Q35" s="5" t="str">
        <f>_xll.SNL.Clients.Office.Excel.Functions.SPG(K35, "SP_MARKETCAP", "12/31/2022")</f>
        <v>#PEND</v>
      </c>
      <c r="R35" t="e">
        <f t="shared" si="7"/>
        <v>#VALUE!</v>
      </c>
      <c r="S35" t="e">
        <f t="shared" si="8"/>
        <v>#VALUE!</v>
      </c>
      <c r="U35" t="s">
        <v>35</v>
      </c>
      <c r="V35" s="4" t="str" cm="1">
        <f t="array" ref="V35">_xll.SNL.Clients.Office.Excel.Functions.SPG(U35, "SP_TOTAL_REV", "CY2021")</f>
        <v>#PEND</v>
      </c>
      <c r="W35" s="4" t="str">
        <f>_xll.SNL.Clients.Office.Excel.Functions.SPG(U35,"IQ_AVG_DILUT_SHARES_OUT","CY2021")</f>
        <v>#PEND</v>
      </c>
      <c r="X35" s="5" t="str">
        <f>_xll.SNL.Clients.Office.Excel.Functions.SPG(U35, "IQ_DILUT_EPS_NORM", "CY2021")</f>
        <v>#PEND</v>
      </c>
      <c r="Y35" t="e">
        <f t="shared" si="9"/>
        <v>#VALUE!</v>
      </c>
      <c r="Z35" t="e">
        <f t="shared" si="10"/>
        <v>#VALUE!</v>
      </c>
      <c r="AA35" s="5" t="str">
        <f>_xll.SNL.Clients.Office.Excel.Functions.SPG(U35, "SP_MARKETCAP", "12/31/2021")</f>
        <v>#PEND</v>
      </c>
      <c r="AB35" t="e">
        <f t="shared" si="4"/>
        <v>#VALUE!</v>
      </c>
      <c r="AC35" t="e">
        <f t="shared" si="11"/>
        <v>#VALUE!</v>
      </c>
    </row>
    <row r="36" spans="1:29">
      <c r="A36" t="s">
        <v>36</v>
      </c>
      <c r="B36" s="4" t="str" cm="1">
        <f t="array" ref="B36">_xll.SNL.Clients.Office.Excel.Functions.SPG(A36, "SP_TOTAL_REV", "CY2023")</f>
        <v>#PEND</v>
      </c>
      <c r="C36" s="4" t="str">
        <f>_xll.SNL.Clients.Office.Excel.Functions.SPG(A36,"IQ_AVG_DILUT_SHARES_OUT","CY2023")</f>
        <v>#PEND</v>
      </c>
      <c r="D36" s="5" t="str">
        <f>_xll.SNL.Clients.Office.Excel.Functions.SPG(A36, "IQ_DILUT_EPS_NORM", "CY2023")</f>
        <v>#PEND</v>
      </c>
      <c r="E36" t="e">
        <f t="shared" si="0"/>
        <v>#VALUE!</v>
      </c>
      <c r="F36" t="e">
        <f t="shared" si="1"/>
        <v>#VALUE!</v>
      </c>
      <c r="G36" s="5" t="str">
        <f>_xll.SNL.Clients.Office.Excel.Functions.SPG(A36, "SP_MARKETCAP", "12/30/2023")</f>
        <v>#PEND</v>
      </c>
      <c r="H36" t="e">
        <f t="shared" si="5"/>
        <v>#VALUE!</v>
      </c>
      <c r="I36" t="e">
        <f t="shared" si="6"/>
        <v>#VALUE!</v>
      </c>
      <c r="K36" t="s">
        <v>36</v>
      </c>
      <c r="L36" s="4" t="str" cm="1">
        <f t="array" ref="L36">_xll.SNL.Clients.Office.Excel.Functions.SPG(K36, "SP_TOTAL_REV", "CY2023")</f>
        <v>#PEND</v>
      </c>
      <c r="M36" s="4" t="str">
        <f>_xll.SNL.Clients.Office.Excel.Functions.SPG(K36,"IQ_AVG_DILUT_SHARES_OUT","CY2023")</f>
        <v>#PEND</v>
      </c>
      <c r="N36" s="5" t="str">
        <f>_xll.SNL.Clients.Office.Excel.Functions.SPG(K36, "IQ_DILUT_EPS_NORM", "CY2023")</f>
        <v>#PEND</v>
      </c>
      <c r="O36" t="e">
        <f t="shared" si="2"/>
        <v>#VALUE!</v>
      </c>
      <c r="P36" t="e">
        <f t="shared" si="3"/>
        <v>#VALUE!</v>
      </c>
      <c r="Q36" s="5" t="str">
        <f>_xll.SNL.Clients.Office.Excel.Functions.SPG(K36, "SP_MARKETCAP", "12/31/2022")</f>
        <v>#PEND</v>
      </c>
      <c r="R36" t="e">
        <f t="shared" si="7"/>
        <v>#VALUE!</v>
      </c>
      <c r="S36" t="e">
        <f t="shared" si="8"/>
        <v>#VALUE!</v>
      </c>
      <c r="U36" t="s">
        <v>36</v>
      </c>
      <c r="V36" s="4" t="str" cm="1">
        <f t="array" ref="V36">_xll.SNL.Clients.Office.Excel.Functions.SPG(U36, "SP_TOTAL_REV", "CY2021")</f>
        <v>#PEND</v>
      </c>
      <c r="W36" s="4" t="str">
        <f>_xll.SNL.Clients.Office.Excel.Functions.SPG(U36,"IQ_AVG_DILUT_SHARES_OUT","CY2021")</f>
        <v>#PEND</v>
      </c>
      <c r="X36" s="5" t="str">
        <f>_xll.SNL.Clients.Office.Excel.Functions.SPG(U36, "IQ_DILUT_EPS_NORM", "CY2021")</f>
        <v>#PEND</v>
      </c>
      <c r="Y36" t="e">
        <f t="shared" si="9"/>
        <v>#VALUE!</v>
      </c>
      <c r="Z36" t="e">
        <f t="shared" si="10"/>
        <v>#VALUE!</v>
      </c>
      <c r="AA36" s="5" t="str">
        <f>_xll.SNL.Clients.Office.Excel.Functions.SPG(U36, "SP_MARKETCAP", "12/31/2021")</f>
        <v>#PEND</v>
      </c>
      <c r="AB36" t="e">
        <f t="shared" si="4"/>
        <v>#VALUE!</v>
      </c>
      <c r="AC36" t="e">
        <f t="shared" si="11"/>
        <v>#VALUE!</v>
      </c>
    </row>
    <row r="37" spans="1:29">
      <c r="A37" t="s">
        <v>37</v>
      </c>
      <c r="B37" s="4" t="str" cm="1">
        <f t="array" ref="B37">_xll.SNL.Clients.Office.Excel.Functions.SPG(A37, "SP_TOTAL_REV", "CY2023")</f>
        <v>#PEND</v>
      </c>
      <c r="C37" s="4" t="str">
        <f>_xll.SNL.Clients.Office.Excel.Functions.SPG(A37,"IQ_AVG_DILUT_SHARES_OUT","CY2023")</f>
        <v>#PEND</v>
      </c>
      <c r="D37" s="5" t="str">
        <f>_xll.SNL.Clients.Office.Excel.Functions.SPG(A37, "IQ_DILUT_EPS_NORM", "CY2023")</f>
        <v>#PEND</v>
      </c>
      <c r="E37" t="e">
        <f t="shared" si="0"/>
        <v>#VALUE!</v>
      </c>
      <c r="F37" t="e">
        <f t="shared" si="1"/>
        <v>#VALUE!</v>
      </c>
      <c r="G37" s="5" t="str">
        <f>_xll.SNL.Clients.Office.Excel.Functions.SPG(A37, "SP_MARKETCAP", "12/30/2023")</f>
        <v>#PEND</v>
      </c>
      <c r="H37" t="e">
        <f t="shared" si="5"/>
        <v>#VALUE!</v>
      </c>
      <c r="I37" t="e">
        <f t="shared" si="6"/>
        <v>#VALUE!</v>
      </c>
      <c r="K37" t="s">
        <v>37</v>
      </c>
      <c r="L37" s="4" t="str" cm="1">
        <f t="array" ref="L37">_xll.SNL.Clients.Office.Excel.Functions.SPG(K37, "SP_TOTAL_REV", "CY2023")</f>
        <v>#PEND</v>
      </c>
      <c r="M37" s="4" t="str">
        <f>_xll.SNL.Clients.Office.Excel.Functions.SPG(K37,"IQ_AVG_DILUT_SHARES_OUT","CY2023")</f>
        <v>#PEND</v>
      </c>
      <c r="N37" s="5" t="str">
        <f>_xll.SNL.Clients.Office.Excel.Functions.SPG(K37, "IQ_DILUT_EPS_NORM", "CY2023")</f>
        <v>#PEND</v>
      </c>
      <c r="O37" t="e">
        <f t="shared" si="2"/>
        <v>#VALUE!</v>
      </c>
      <c r="P37" t="e">
        <f t="shared" si="3"/>
        <v>#VALUE!</v>
      </c>
      <c r="Q37" s="5" t="str">
        <f>_xll.SNL.Clients.Office.Excel.Functions.SPG(K37, "SP_MARKETCAP", "12/31/2022")</f>
        <v>#PEND</v>
      </c>
      <c r="R37" t="e">
        <f t="shared" si="7"/>
        <v>#VALUE!</v>
      </c>
      <c r="S37" t="e">
        <f t="shared" si="8"/>
        <v>#VALUE!</v>
      </c>
      <c r="U37" t="s">
        <v>37</v>
      </c>
      <c r="V37" s="4" t="str" cm="1">
        <f t="array" ref="V37">_xll.SNL.Clients.Office.Excel.Functions.SPG(U37, "SP_TOTAL_REV", "CY2021")</f>
        <v>#PEND</v>
      </c>
      <c r="W37" s="4" t="str">
        <f>_xll.SNL.Clients.Office.Excel.Functions.SPG(U37,"IQ_AVG_DILUT_SHARES_OUT","CY2021")</f>
        <v>#PEND</v>
      </c>
      <c r="X37" s="5" t="str">
        <f>_xll.SNL.Clients.Office.Excel.Functions.SPG(U37, "IQ_DILUT_EPS_NORM", "CY2021")</f>
        <v>#PEND</v>
      </c>
      <c r="Y37" t="e">
        <f t="shared" si="9"/>
        <v>#VALUE!</v>
      </c>
      <c r="Z37" t="e">
        <f t="shared" si="10"/>
        <v>#VALUE!</v>
      </c>
      <c r="AA37" s="5" t="str">
        <f>_xll.SNL.Clients.Office.Excel.Functions.SPG(U37, "SP_MARKETCAP", "12/31/2021")</f>
        <v>#PEND</v>
      </c>
      <c r="AB37" t="e">
        <f t="shared" si="4"/>
        <v>#VALUE!</v>
      </c>
      <c r="AC37" t="e">
        <f t="shared" si="11"/>
        <v>#VALUE!</v>
      </c>
    </row>
    <row r="38" spans="1:29">
      <c r="A38" t="s">
        <v>38</v>
      </c>
      <c r="B38" s="4" t="str" cm="1">
        <f t="array" ref="B38">_xll.SNL.Clients.Office.Excel.Functions.SPG(A38, "SP_TOTAL_REV", "CY2023")</f>
        <v>#PEND</v>
      </c>
      <c r="C38" s="4" t="str">
        <f>_xll.SNL.Clients.Office.Excel.Functions.SPG(A38,"IQ_AVG_DILUT_SHARES_OUT","CY2023")</f>
        <v>#PEND</v>
      </c>
      <c r="D38" s="5" t="str">
        <f>_xll.SNL.Clients.Office.Excel.Functions.SPG(A38, "IQ_DILUT_EPS_NORM", "CY2023")</f>
        <v>#PEND</v>
      </c>
      <c r="E38" t="e">
        <f t="shared" si="0"/>
        <v>#VALUE!</v>
      </c>
      <c r="F38" t="e">
        <f t="shared" si="1"/>
        <v>#VALUE!</v>
      </c>
      <c r="G38" s="5" t="str">
        <f>_xll.SNL.Clients.Office.Excel.Functions.SPG(A38, "SP_MARKETCAP", "12/30/2023")</f>
        <v>#PEND</v>
      </c>
      <c r="H38" t="e">
        <f t="shared" si="5"/>
        <v>#VALUE!</v>
      </c>
      <c r="I38" t="e">
        <f t="shared" si="6"/>
        <v>#VALUE!</v>
      </c>
      <c r="K38" t="s">
        <v>38</v>
      </c>
      <c r="L38" s="4" t="str" cm="1">
        <f t="array" ref="L38">_xll.SNL.Clients.Office.Excel.Functions.SPG(K38, "SP_TOTAL_REV", "CY2023")</f>
        <v>#PEND</v>
      </c>
      <c r="M38" s="4" t="str">
        <f>_xll.SNL.Clients.Office.Excel.Functions.SPG(K38,"IQ_AVG_DILUT_SHARES_OUT","CY2023")</f>
        <v>#PEND</v>
      </c>
      <c r="N38" s="5" t="str">
        <f>_xll.SNL.Clients.Office.Excel.Functions.SPG(K38, "IQ_DILUT_EPS_NORM", "CY2023")</f>
        <v>#PEND</v>
      </c>
      <c r="O38" t="e">
        <f t="shared" si="2"/>
        <v>#VALUE!</v>
      </c>
      <c r="P38" t="e">
        <f t="shared" si="3"/>
        <v>#VALUE!</v>
      </c>
      <c r="Q38" s="5" t="str">
        <f>_xll.SNL.Clients.Office.Excel.Functions.SPG(K38, "SP_MARKETCAP", "12/31/2022")</f>
        <v>#PEND</v>
      </c>
      <c r="R38" t="e">
        <f t="shared" si="7"/>
        <v>#VALUE!</v>
      </c>
      <c r="S38" t="e">
        <f t="shared" si="8"/>
        <v>#VALUE!</v>
      </c>
      <c r="U38" t="s">
        <v>38</v>
      </c>
      <c r="V38" s="4" t="str" cm="1">
        <f t="array" ref="V38">_xll.SNL.Clients.Office.Excel.Functions.SPG(U38, "SP_TOTAL_REV", "CY2021")</f>
        <v>#PEND</v>
      </c>
      <c r="W38" s="4" t="str">
        <f>_xll.SNL.Clients.Office.Excel.Functions.SPG(U38,"IQ_AVG_DILUT_SHARES_OUT","CY2021")</f>
        <v>#PEND</v>
      </c>
      <c r="X38" s="5" t="str">
        <f>_xll.SNL.Clients.Office.Excel.Functions.SPG(U38, "IQ_DILUT_EPS_NORM", "CY2021")</f>
        <v>#PEND</v>
      </c>
      <c r="Y38" t="e">
        <f t="shared" si="9"/>
        <v>#VALUE!</v>
      </c>
      <c r="Z38" t="e">
        <f t="shared" si="10"/>
        <v>#VALUE!</v>
      </c>
      <c r="AA38" s="5" t="str">
        <f>_xll.SNL.Clients.Office.Excel.Functions.SPG(U38, "SP_MARKETCAP", "12/31/2021")</f>
        <v>#PEND</v>
      </c>
      <c r="AB38" t="e">
        <f t="shared" si="4"/>
        <v>#VALUE!</v>
      </c>
      <c r="AC38" t="e">
        <f t="shared" si="11"/>
        <v>#VALUE!</v>
      </c>
    </row>
    <row r="39" spans="1:29">
      <c r="A39" t="s">
        <v>39</v>
      </c>
      <c r="B39" s="4" t="str" cm="1">
        <f t="array" ref="B39">_xll.SNL.Clients.Office.Excel.Functions.SPG(A39, "SP_TOTAL_REV", "CY2023")</f>
        <v>#PEND</v>
      </c>
      <c r="C39" s="4" t="str">
        <f>_xll.SNL.Clients.Office.Excel.Functions.SPG(A39,"IQ_AVG_DILUT_SHARES_OUT","CY2023")</f>
        <v>#PEND</v>
      </c>
      <c r="D39" s="5" t="str">
        <f>_xll.SNL.Clients.Office.Excel.Functions.SPG(A39, "IQ_DILUT_EPS_NORM", "CY2023")</f>
        <v>#PEND</v>
      </c>
      <c r="E39" t="e">
        <f t="shared" si="0"/>
        <v>#VALUE!</v>
      </c>
      <c r="F39" t="e">
        <f t="shared" si="1"/>
        <v>#VALUE!</v>
      </c>
      <c r="G39" s="5" t="str">
        <f>_xll.SNL.Clients.Office.Excel.Functions.SPG(A39, "SP_MARKETCAP", "12/30/2023")</f>
        <v>#PEND</v>
      </c>
      <c r="H39" t="e">
        <f t="shared" si="5"/>
        <v>#VALUE!</v>
      </c>
      <c r="I39" t="e">
        <f t="shared" si="6"/>
        <v>#VALUE!</v>
      </c>
      <c r="K39" t="s">
        <v>39</v>
      </c>
      <c r="L39" s="4" t="str" cm="1">
        <f t="array" ref="L39">_xll.SNL.Clients.Office.Excel.Functions.SPG(K39, "SP_TOTAL_REV", "CY2023")</f>
        <v>#PEND</v>
      </c>
      <c r="M39" s="4" t="str">
        <f>_xll.SNL.Clients.Office.Excel.Functions.SPG(K39,"IQ_AVG_DILUT_SHARES_OUT","CY2023")</f>
        <v>#PEND</v>
      </c>
      <c r="N39" s="5" t="str">
        <f>_xll.SNL.Clients.Office.Excel.Functions.SPG(K39, "IQ_DILUT_EPS_NORM", "CY2023")</f>
        <v>#PEND</v>
      </c>
      <c r="O39" t="e">
        <f t="shared" si="2"/>
        <v>#VALUE!</v>
      </c>
      <c r="P39" t="e">
        <f t="shared" si="3"/>
        <v>#VALUE!</v>
      </c>
      <c r="Q39" s="5" t="str">
        <f>_xll.SNL.Clients.Office.Excel.Functions.SPG(K39, "SP_MARKETCAP", "12/31/2022")</f>
        <v>#PEND</v>
      </c>
      <c r="R39" t="e">
        <f t="shared" si="7"/>
        <v>#VALUE!</v>
      </c>
      <c r="S39" t="e">
        <f t="shared" si="8"/>
        <v>#VALUE!</v>
      </c>
      <c r="U39" t="s">
        <v>39</v>
      </c>
      <c r="V39" s="4" t="str" cm="1">
        <f t="array" ref="V39">_xll.SNL.Clients.Office.Excel.Functions.SPG(U39, "SP_TOTAL_REV", "CY2021")</f>
        <v>#PEND</v>
      </c>
      <c r="W39" s="4" t="str">
        <f>_xll.SNL.Clients.Office.Excel.Functions.SPG(U39,"IQ_AVG_DILUT_SHARES_OUT","CY2021")</f>
        <v>#PEND</v>
      </c>
      <c r="X39" s="5" t="str">
        <f>_xll.SNL.Clients.Office.Excel.Functions.SPG(U39, "IQ_DILUT_EPS_NORM", "CY2021")</f>
        <v>#PEND</v>
      </c>
      <c r="Y39" t="e">
        <f t="shared" si="9"/>
        <v>#VALUE!</v>
      </c>
      <c r="Z39" t="e">
        <f t="shared" si="10"/>
        <v>#VALUE!</v>
      </c>
      <c r="AA39" s="5" t="str">
        <f>_xll.SNL.Clients.Office.Excel.Functions.SPG(U39, "SP_MARKETCAP", "12/31/2021")</f>
        <v>#PEND</v>
      </c>
      <c r="AB39" t="e">
        <f t="shared" si="4"/>
        <v>#VALUE!</v>
      </c>
      <c r="AC39" t="e">
        <f t="shared" si="11"/>
        <v>#VALUE!</v>
      </c>
    </row>
    <row r="40" spans="1:29">
      <c r="A40" t="s">
        <v>40</v>
      </c>
      <c r="B40" s="4" t="str" cm="1">
        <f t="array" ref="B40">_xll.SNL.Clients.Office.Excel.Functions.SPG(A40, "SP_TOTAL_REV", "CY2023")</f>
        <v>#PEND</v>
      </c>
      <c r="C40" s="4" t="str">
        <f>_xll.SNL.Clients.Office.Excel.Functions.SPG(A40,"IQ_AVG_DILUT_SHARES_OUT","CY2023")</f>
        <v>#PEND</v>
      </c>
      <c r="D40" s="5" t="str">
        <f>_xll.SNL.Clients.Office.Excel.Functions.SPG(A40, "IQ_DILUT_EPS_NORM", "CY2023")</f>
        <v>#PEND</v>
      </c>
      <c r="E40" t="e">
        <f t="shared" si="0"/>
        <v>#VALUE!</v>
      </c>
      <c r="F40" t="e">
        <f t="shared" si="1"/>
        <v>#VALUE!</v>
      </c>
      <c r="G40" s="5" t="str">
        <f>_xll.SNL.Clients.Office.Excel.Functions.SPG(A40, "SP_MARKETCAP", "12/30/2023")</f>
        <v>#PEND</v>
      </c>
      <c r="H40" t="e">
        <f t="shared" si="5"/>
        <v>#VALUE!</v>
      </c>
      <c r="I40" t="e">
        <f t="shared" si="6"/>
        <v>#VALUE!</v>
      </c>
      <c r="K40" t="s">
        <v>40</v>
      </c>
      <c r="L40" s="4" t="str" cm="1">
        <f t="array" ref="L40">_xll.SNL.Clients.Office.Excel.Functions.SPG(K40, "SP_TOTAL_REV", "CY2023")</f>
        <v>#PEND</v>
      </c>
      <c r="M40" s="4" t="str">
        <f>_xll.SNL.Clients.Office.Excel.Functions.SPG(K40,"IQ_AVG_DILUT_SHARES_OUT","CY2023")</f>
        <v>#PEND</v>
      </c>
      <c r="N40" s="5" t="str">
        <f>_xll.SNL.Clients.Office.Excel.Functions.SPG(K40, "IQ_DILUT_EPS_NORM", "CY2023")</f>
        <v>#PEND</v>
      </c>
      <c r="O40" t="e">
        <f t="shared" si="2"/>
        <v>#VALUE!</v>
      </c>
      <c r="P40" t="e">
        <f t="shared" si="3"/>
        <v>#VALUE!</v>
      </c>
      <c r="Q40" s="5" t="str">
        <f>_xll.SNL.Clients.Office.Excel.Functions.SPG(K40, "SP_MARKETCAP", "12/31/2022")</f>
        <v>#PEND</v>
      </c>
      <c r="R40" t="e">
        <f t="shared" si="7"/>
        <v>#VALUE!</v>
      </c>
      <c r="S40" t="e">
        <f t="shared" si="8"/>
        <v>#VALUE!</v>
      </c>
      <c r="U40" t="s">
        <v>40</v>
      </c>
      <c r="V40" s="4" t="str" cm="1">
        <f t="array" ref="V40">_xll.SNL.Clients.Office.Excel.Functions.SPG(U40, "SP_TOTAL_REV", "CY2021")</f>
        <v>#PEND</v>
      </c>
      <c r="W40" s="4" t="str">
        <f>_xll.SNL.Clients.Office.Excel.Functions.SPG(U40,"IQ_AVG_DILUT_SHARES_OUT","CY2021")</f>
        <v>#PEND</v>
      </c>
      <c r="X40" s="5" t="str">
        <f>_xll.SNL.Clients.Office.Excel.Functions.SPG(U40, "IQ_DILUT_EPS_NORM", "CY2021")</f>
        <v>#PEND</v>
      </c>
      <c r="Y40" t="e">
        <f t="shared" si="9"/>
        <v>#VALUE!</v>
      </c>
      <c r="Z40" t="e">
        <f t="shared" si="10"/>
        <v>#VALUE!</v>
      </c>
      <c r="AA40" s="5" t="str">
        <f>_xll.SNL.Clients.Office.Excel.Functions.SPG(U40, "SP_MARKETCAP", "12/31/2021")</f>
        <v>#PEND</v>
      </c>
      <c r="AB40" t="e">
        <f t="shared" si="4"/>
        <v>#VALUE!</v>
      </c>
      <c r="AC40" t="e">
        <f t="shared" si="11"/>
        <v>#VALUE!</v>
      </c>
    </row>
    <row r="41" spans="1:29">
      <c r="A41" t="s">
        <v>41</v>
      </c>
      <c r="B41" s="4" t="str" cm="1">
        <f t="array" ref="B41">_xll.SNL.Clients.Office.Excel.Functions.SPG(A41, "SP_TOTAL_REV", "CY2023")</f>
        <v>#PEND</v>
      </c>
      <c r="C41" s="4" t="str">
        <f>_xll.SNL.Clients.Office.Excel.Functions.SPG(A41,"IQ_AVG_DILUT_SHARES_OUT","CY2023")</f>
        <v>#PEND</v>
      </c>
      <c r="D41" s="5" t="str">
        <f>_xll.SNL.Clients.Office.Excel.Functions.SPG(A41, "IQ_DILUT_EPS_NORM", "CY2023")</f>
        <v>#PEND</v>
      </c>
      <c r="E41" t="e">
        <f t="shared" si="0"/>
        <v>#VALUE!</v>
      </c>
      <c r="F41" t="e">
        <f t="shared" si="1"/>
        <v>#VALUE!</v>
      </c>
      <c r="G41" s="5" t="str">
        <f>_xll.SNL.Clients.Office.Excel.Functions.SPG(A41, "SP_MARKETCAP", "12/30/2023")</f>
        <v>#PEND</v>
      </c>
      <c r="H41" t="e">
        <f t="shared" si="5"/>
        <v>#VALUE!</v>
      </c>
      <c r="I41" t="e">
        <f t="shared" si="6"/>
        <v>#VALUE!</v>
      </c>
      <c r="K41" t="s">
        <v>41</v>
      </c>
      <c r="L41" s="4" t="str" cm="1">
        <f t="array" ref="L41">_xll.SNL.Clients.Office.Excel.Functions.SPG(K41, "SP_TOTAL_REV", "CY2023")</f>
        <v>#PEND</v>
      </c>
      <c r="M41" s="4" t="str">
        <f>_xll.SNL.Clients.Office.Excel.Functions.SPG(K41,"IQ_AVG_DILUT_SHARES_OUT","CY2023")</f>
        <v>#PEND</v>
      </c>
      <c r="N41" s="5" t="str">
        <f>_xll.SNL.Clients.Office.Excel.Functions.SPG(K41, "IQ_DILUT_EPS_NORM", "CY2023")</f>
        <v>#PEND</v>
      </c>
      <c r="O41" t="e">
        <f t="shared" si="2"/>
        <v>#VALUE!</v>
      </c>
      <c r="P41" t="e">
        <f t="shared" si="3"/>
        <v>#VALUE!</v>
      </c>
      <c r="Q41" s="5" t="str">
        <f>_xll.SNL.Clients.Office.Excel.Functions.SPG(K41, "SP_MARKETCAP", "12/31/2022")</f>
        <v>#PEND</v>
      </c>
      <c r="R41" t="e">
        <f t="shared" si="7"/>
        <v>#VALUE!</v>
      </c>
      <c r="S41" t="e">
        <f t="shared" si="8"/>
        <v>#VALUE!</v>
      </c>
      <c r="U41" t="s">
        <v>41</v>
      </c>
      <c r="V41" s="4" t="str" cm="1">
        <f t="array" ref="V41">_xll.SNL.Clients.Office.Excel.Functions.SPG(U41, "SP_TOTAL_REV", "CY2021")</f>
        <v>#PEND</v>
      </c>
      <c r="W41" s="4" t="str">
        <f>_xll.SNL.Clients.Office.Excel.Functions.SPG(U41,"IQ_AVG_DILUT_SHARES_OUT","CY2021")</f>
        <v>#PEND</v>
      </c>
      <c r="X41" s="5" t="str">
        <f>_xll.SNL.Clients.Office.Excel.Functions.SPG(U41, "IQ_DILUT_EPS_NORM", "CY2021")</f>
        <v>#PEND</v>
      </c>
      <c r="Y41" t="e">
        <f t="shared" si="9"/>
        <v>#VALUE!</v>
      </c>
      <c r="Z41" t="e">
        <f t="shared" si="10"/>
        <v>#VALUE!</v>
      </c>
      <c r="AA41" s="5" t="str">
        <f>_xll.SNL.Clients.Office.Excel.Functions.SPG(U41, "SP_MARKETCAP", "12/31/2021")</f>
        <v>#PEND</v>
      </c>
      <c r="AB41" t="e">
        <f t="shared" si="4"/>
        <v>#VALUE!</v>
      </c>
      <c r="AC41" t="e">
        <f t="shared" si="11"/>
        <v>#VALUE!</v>
      </c>
    </row>
    <row r="42" spans="1:29">
      <c r="A42" t="s">
        <v>42</v>
      </c>
      <c r="B42" s="4" t="str" cm="1">
        <f t="array" ref="B42">_xll.SNL.Clients.Office.Excel.Functions.SPG(A42, "SP_TOTAL_REV", "CY2023")</f>
        <v>#PEND</v>
      </c>
      <c r="C42" s="4" t="str">
        <f>_xll.SNL.Clients.Office.Excel.Functions.SPG(A42,"IQ_AVG_DILUT_SHARES_OUT","CY2023")</f>
        <v>#PEND</v>
      </c>
      <c r="D42" s="5" t="str">
        <f>_xll.SNL.Clients.Office.Excel.Functions.SPG(A42, "IQ_DILUT_EPS_NORM", "CY2023")</f>
        <v>#PEND</v>
      </c>
      <c r="E42" t="e">
        <f t="shared" si="0"/>
        <v>#VALUE!</v>
      </c>
      <c r="F42" t="e">
        <f t="shared" si="1"/>
        <v>#VALUE!</v>
      </c>
      <c r="G42" s="5" t="str">
        <f>_xll.SNL.Clients.Office.Excel.Functions.SPG(A42, "SP_MARKETCAP", "12/30/2023")</f>
        <v>#PEND</v>
      </c>
      <c r="H42" t="e">
        <f t="shared" si="5"/>
        <v>#VALUE!</v>
      </c>
      <c r="I42" t="e">
        <f t="shared" si="6"/>
        <v>#VALUE!</v>
      </c>
      <c r="K42" t="s">
        <v>42</v>
      </c>
      <c r="L42" s="4" t="str" cm="1">
        <f t="array" ref="L42">_xll.SNL.Clients.Office.Excel.Functions.SPG(K42, "SP_TOTAL_REV", "CY2023")</f>
        <v>#PEND</v>
      </c>
      <c r="M42" s="4" t="str">
        <f>_xll.SNL.Clients.Office.Excel.Functions.SPG(K42,"IQ_AVG_DILUT_SHARES_OUT","CY2023")</f>
        <v>#PEND</v>
      </c>
      <c r="N42" s="5" t="str">
        <f>_xll.SNL.Clients.Office.Excel.Functions.SPG(K42, "IQ_DILUT_EPS_NORM", "CY2023")</f>
        <v>#PEND</v>
      </c>
      <c r="O42" t="e">
        <f t="shared" si="2"/>
        <v>#VALUE!</v>
      </c>
      <c r="P42" t="e">
        <f t="shared" si="3"/>
        <v>#VALUE!</v>
      </c>
      <c r="Q42" s="5" t="str">
        <f>_xll.SNL.Clients.Office.Excel.Functions.SPG(K42, "SP_MARKETCAP", "12/31/2022")</f>
        <v>#PEND</v>
      </c>
      <c r="R42" t="e">
        <f t="shared" si="7"/>
        <v>#VALUE!</v>
      </c>
      <c r="S42" t="e">
        <f t="shared" si="8"/>
        <v>#VALUE!</v>
      </c>
      <c r="U42" t="s">
        <v>42</v>
      </c>
      <c r="V42" s="4" t="str" cm="1">
        <f t="array" ref="V42">_xll.SNL.Clients.Office.Excel.Functions.SPG(U42, "SP_TOTAL_REV", "CY2021")</f>
        <v>#PEND</v>
      </c>
      <c r="W42" s="4" t="str">
        <f>_xll.SNL.Clients.Office.Excel.Functions.SPG(U42,"IQ_AVG_DILUT_SHARES_OUT","CY2021")</f>
        <v>#PEND</v>
      </c>
      <c r="X42" s="5" t="str">
        <f>_xll.SNL.Clients.Office.Excel.Functions.SPG(U42, "IQ_DILUT_EPS_NORM", "CY2021")</f>
        <v>#PEND</v>
      </c>
      <c r="Y42" t="e">
        <f t="shared" si="9"/>
        <v>#VALUE!</v>
      </c>
      <c r="Z42" t="e">
        <f t="shared" si="10"/>
        <v>#VALUE!</v>
      </c>
      <c r="AA42" s="5" t="str">
        <f>_xll.SNL.Clients.Office.Excel.Functions.SPG(U42, "SP_MARKETCAP", "12/31/2021")</f>
        <v>#PEND</v>
      </c>
      <c r="AB42" t="e">
        <f t="shared" si="4"/>
        <v>#VALUE!</v>
      </c>
      <c r="AC42" t="e">
        <f t="shared" si="11"/>
        <v>#VALUE!</v>
      </c>
    </row>
    <row r="43" spans="1:29">
      <c r="A43" t="s">
        <v>43</v>
      </c>
      <c r="B43" s="4" t="str" cm="1">
        <f t="array" ref="B43">_xll.SNL.Clients.Office.Excel.Functions.SPG(A43, "SP_TOTAL_REV", "CY2023")</f>
        <v>#PEND</v>
      </c>
      <c r="C43" s="4" t="str">
        <f>_xll.SNL.Clients.Office.Excel.Functions.SPG(A43,"IQ_AVG_DILUT_SHARES_OUT","CY2023")</f>
        <v>#PEND</v>
      </c>
      <c r="D43" s="5" t="str">
        <f>_xll.SNL.Clients.Office.Excel.Functions.SPG(A43, "IQ_DILUT_EPS_NORM", "CY2023")</f>
        <v>#PEND</v>
      </c>
      <c r="E43" t="e">
        <f t="shared" si="0"/>
        <v>#VALUE!</v>
      </c>
      <c r="F43" t="e">
        <f t="shared" si="1"/>
        <v>#VALUE!</v>
      </c>
      <c r="G43" s="5" t="str">
        <f>_xll.SNL.Clients.Office.Excel.Functions.SPG(A43, "SP_MARKETCAP", "12/30/2023")</f>
        <v>#PEND</v>
      </c>
      <c r="H43" t="e">
        <f t="shared" si="5"/>
        <v>#VALUE!</v>
      </c>
      <c r="I43" t="e">
        <f t="shared" si="6"/>
        <v>#VALUE!</v>
      </c>
      <c r="K43" t="s">
        <v>43</v>
      </c>
      <c r="L43" s="4" t="str" cm="1">
        <f t="array" ref="L43">_xll.SNL.Clients.Office.Excel.Functions.SPG(K43, "SP_TOTAL_REV", "CY2023")</f>
        <v>#PEND</v>
      </c>
      <c r="M43" s="4" t="str">
        <f>_xll.SNL.Clients.Office.Excel.Functions.SPG(K43,"IQ_AVG_DILUT_SHARES_OUT","CY2023")</f>
        <v>#PEND</v>
      </c>
      <c r="N43" s="5" t="str">
        <f>_xll.SNL.Clients.Office.Excel.Functions.SPG(K43, "IQ_DILUT_EPS_NORM", "CY2023")</f>
        <v>#PEND</v>
      </c>
      <c r="O43" t="e">
        <f t="shared" si="2"/>
        <v>#VALUE!</v>
      </c>
      <c r="P43" t="e">
        <f t="shared" si="3"/>
        <v>#VALUE!</v>
      </c>
      <c r="Q43" s="5" t="str">
        <f>_xll.SNL.Clients.Office.Excel.Functions.SPG(K43, "SP_MARKETCAP", "12/31/2022")</f>
        <v>#PEND</v>
      </c>
      <c r="R43" t="e">
        <f t="shared" si="7"/>
        <v>#VALUE!</v>
      </c>
      <c r="S43" t="e">
        <f t="shared" si="8"/>
        <v>#VALUE!</v>
      </c>
      <c r="U43" t="s">
        <v>43</v>
      </c>
      <c r="V43" s="4" t="str" cm="1">
        <f t="array" ref="V43">_xll.SNL.Clients.Office.Excel.Functions.SPG(U43, "SP_TOTAL_REV", "CY2021")</f>
        <v>#PEND</v>
      </c>
      <c r="W43" s="4" t="str">
        <f>_xll.SNL.Clients.Office.Excel.Functions.SPG(U43,"IQ_AVG_DILUT_SHARES_OUT","CY2021")</f>
        <v>#PEND</v>
      </c>
      <c r="X43" s="5" t="str">
        <f>_xll.SNL.Clients.Office.Excel.Functions.SPG(U43, "IQ_DILUT_EPS_NORM", "CY2021")</f>
        <v>#PEND</v>
      </c>
      <c r="Y43" t="e">
        <f t="shared" si="9"/>
        <v>#VALUE!</v>
      </c>
      <c r="Z43" t="e">
        <f t="shared" si="10"/>
        <v>#VALUE!</v>
      </c>
      <c r="AA43" s="5" t="str">
        <f>_xll.SNL.Clients.Office.Excel.Functions.SPG(U43, "SP_MARKETCAP", "12/31/2021")</f>
        <v>#PEND</v>
      </c>
      <c r="AB43" t="e">
        <f t="shared" si="4"/>
        <v>#VALUE!</v>
      </c>
      <c r="AC43" t="e">
        <f t="shared" si="11"/>
        <v>#VALUE!</v>
      </c>
    </row>
    <row r="44" spans="1:29">
      <c r="A44" t="s">
        <v>44</v>
      </c>
      <c r="B44" s="4" t="str" cm="1">
        <f t="array" ref="B44">_xll.SNL.Clients.Office.Excel.Functions.SPG(A44, "SP_TOTAL_REV", "CY2023")</f>
        <v>#PEND</v>
      </c>
      <c r="C44" s="4" t="str">
        <f>_xll.SNL.Clients.Office.Excel.Functions.SPG(A44,"IQ_AVG_DILUT_SHARES_OUT","CY2023")</f>
        <v>#PEND</v>
      </c>
      <c r="D44" s="5" t="str">
        <f>_xll.SNL.Clients.Office.Excel.Functions.SPG(A44, "IQ_DILUT_EPS_NORM", "CY2023")</f>
        <v>#PEND</v>
      </c>
      <c r="E44" t="e">
        <f t="shared" si="0"/>
        <v>#VALUE!</v>
      </c>
      <c r="F44" t="e">
        <f t="shared" si="1"/>
        <v>#VALUE!</v>
      </c>
      <c r="G44" s="5" t="str">
        <f>_xll.SNL.Clients.Office.Excel.Functions.SPG(A44, "SP_MARKETCAP", "12/30/2023")</f>
        <v>#PEND</v>
      </c>
      <c r="H44" t="e">
        <f t="shared" si="5"/>
        <v>#VALUE!</v>
      </c>
      <c r="I44" t="e">
        <f t="shared" si="6"/>
        <v>#VALUE!</v>
      </c>
      <c r="K44" t="s">
        <v>44</v>
      </c>
      <c r="L44" s="4" t="str" cm="1">
        <f t="array" ref="L44">_xll.SNL.Clients.Office.Excel.Functions.SPG(K44, "SP_TOTAL_REV", "CY2023")</f>
        <v>#PEND</v>
      </c>
      <c r="M44" s="4" t="str">
        <f>_xll.SNL.Clients.Office.Excel.Functions.SPG(K44,"IQ_AVG_DILUT_SHARES_OUT","CY2023")</f>
        <v>#PEND</v>
      </c>
      <c r="N44" s="5" t="str">
        <f>_xll.SNL.Clients.Office.Excel.Functions.SPG(K44, "IQ_DILUT_EPS_NORM", "CY2023")</f>
        <v>#PEND</v>
      </c>
      <c r="O44" t="e">
        <f t="shared" si="2"/>
        <v>#VALUE!</v>
      </c>
      <c r="P44" t="e">
        <f t="shared" si="3"/>
        <v>#VALUE!</v>
      </c>
      <c r="Q44" s="5" t="str">
        <f>_xll.SNL.Clients.Office.Excel.Functions.SPG(K44, "SP_MARKETCAP", "12/31/2022")</f>
        <v>#PEND</v>
      </c>
      <c r="R44" t="e">
        <f t="shared" si="7"/>
        <v>#VALUE!</v>
      </c>
      <c r="S44" t="e">
        <f t="shared" si="8"/>
        <v>#VALUE!</v>
      </c>
      <c r="U44" t="s">
        <v>44</v>
      </c>
      <c r="V44" s="4" t="str" cm="1">
        <f t="array" ref="V44">_xll.SNL.Clients.Office.Excel.Functions.SPG(U44, "SP_TOTAL_REV", "CY2021")</f>
        <v>#PEND</v>
      </c>
      <c r="W44" s="4" t="str">
        <f>_xll.SNL.Clients.Office.Excel.Functions.SPG(U44,"IQ_AVG_DILUT_SHARES_OUT","CY2021")</f>
        <v>#PEND</v>
      </c>
      <c r="X44" s="5" t="str">
        <f>_xll.SNL.Clients.Office.Excel.Functions.SPG(U44, "IQ_DILUT_EPS_NORM", "CY2021")</f>
        <v>#PEND</v>
      </c>
      <c r="Y44" t="e">
        <f t="shared" si="9"/>
        <v>#VALUE!</v>
      </c>
      <c r="Z44" t="e">
        <f t="shared" si="10"/>
        <v>#VALUE!</v>
      </c>
      <c r="AA44" s="5" t="str">
        <f>_xll.SNL.Clients.Office.Excel.Functions.SPG(U44, "SP_MARKETCAP", "12/31/2021")</f>
        <v>#PEND</v>
      </c>
      <c r="AB44" t="e">
        <f t="shared" si="4"/>
        <v>#VALUE!</v>
      </c>
      <c r="AC44" t="e">
        <f t="shared" si="11"/>
        <v>#VALUE!</v>
      </c>
    </row>
    <row r="45" spans="1:29">
      <c r="A45" t="s">
        <v>45</v>
      </c>
      <c r="B45" s="4" t="str" cm="1">
        <f t="array" ref="B45">_xll.SNL.Clients.Office.Excel.Functions.SPG(A45, "SP_TOTAL_REV", "CY2023")</f>
        <v>#PEND</v>
      </c>
      <c r="C45" s="4" t="str">
        <f>_xll.SNL.Clients.Office.Excel.Functions.SPG(A45,"IQ_AVG_DILUT_SHARES_OUT","CY2023")</f>
        <v>#PEND</v>
      </c>
      <c r="D45" s="5" t="str">
        <f>_xll.SNL.Clients.Office.Excel.Functions.SPG(A45, "IQ_DILUT_EPS_NORM", "CY2023")</f>
        <v>#PEND</v>
      </c>
      <c r="E45" t="e">
        <f t="shared" si="0"/>
        <v>#VALUE!</v>
      </c>
      <c r="F45" t="e">
        <f t="shared" si="1"/>
        <v>#VALUE!</v>
      </c>
      <c r="G45" s="5" t="str">
        <f>_xll.SNL.Clients.Office.Excel.Functions.SPG(A45, "SP_MARKETCAP", "12/30/2023")</f>
        <v>#PEND</v>
      </c>
      <c r="H45" t="e">
        <f t="shared" si="5"/>
        <v>#VALUE!</v>
      </c>
      <c r="I45" t="e">
        <f t="shared" si="6"/>
        <v>#VALUE!</v>
      </c>
      <c r="K45" t="s">
        <v>45</v>
      </c>
      <c r="L45" s="4" t="str" cm="1">
        <f t="array" ref="L45">_xll.SNL.Clients.Office.Excel.Functions.SPG(K45, "SP_TOTAL_REV", "CY2023")</f>
        <v>#PEND</v>
      </c>
      <c r="M45" s="4" t="str">
        <f>_xll.SNL.Clients.Office.Excel.Functions.SPG(K45,"IQ_AVG_DILUT_SHARES_OUT","CY2023")</f>
        <v>#PEND</v>
      </c>
      <c r="N45" s="5" t="str">
        <f>_xll.SNL.Clients.Office.Excel.Functions.SPG(K45, "IQ_DILUT_EPS_NORM", "CY2023")</f>
        <v>#PEND</v>
      </c>
      <c r="O45" t="e">
        <f t="shared" si="2"/>
        <v>#VALUE!</v>
      </c>
      <c r="P45" t="e">
        <f t="shared" si="3"/>
        <v>#VALUE!</v>
      </c>
      <c r="Q45" s="5" t="str">
        <f>_xll.SNL.Clients.Office.Excel.Functions.SPG(K45, "SP_MARKETCAP", "12/31/2022")</f>
        <v>#PEND</v>
      </c>
      <c r="R45" t="e">
        <f t="shared" si="7"/>
        <v>#VALUE!</v>
      </c>
      <c r="S45" t="e">
        <f t="shared" si="8"/>
        <v>#VALUE!</v>
      </c>
      <c r="U45" t="s">
        <v>45</v>
      </c>
      <c r="V45" s="4" t="str" cm="1">
        <f t="array" ref="V45">_xll.SNL.Clients.Office.Excel.Functions.SPG(U45, "SP_TOTAL_REV", "CY2021")</f>
        <v>#PEND</v>
      </c>
      <c r="W45" s="4" t="str">
        <f>_xll.SNL.Clients.Office.Excel.Functions.SPG(U45,"IQ_AVG_DILUT_SHARES_OUT","CY2021")</f>
        <v>#PEND</v>
      </c>
      <c r="X45" s="5" t="str">
        <f>_xll.SNL.Clients.Office.Excel.Functions.SPG(U45, "IQ_DILUT_EPS_NORM", "CY2021")</f>
        <v>#PEND</v>
      </c>
      <c r="Y45" t="e">
        <f t="shared" si="9"/>
        <v>#VALUE!</v>
      </c>
      <c r="Z45" t="e">
        <f t="shared" si="10"/>
        <v>#VALUE!</v>
      </c>
      <c r="AA45" s="5" t="str">
        <f>_xll.SNL.Clients.Office.Excel.Functions.SPG(U45, "SP_MARKETCAP", "12/31/2021")</f>
        <v>#PEND</v>
      </c>
      <c r="AB45" t="e">
        <f t="shared" si="4"/>
        <v>#VALUE!</v>
      </c>
      <c r="AC45" t="e">
        <f t="shared" si="11"/>
        <v>#VALUE!</v>
      </c>
    </row>
    <row r="46" spans="1:29">
      <c r="A46" t="s">
        <v>46</v>
      </c>
      <c r="B46" s="4" t="str" cm="1">
        <f t="array" ref="B46">_xll.SNL.Clients.Office.Excel.Functions.SPG(A46, "SP_TOTAL_REV", "CY2023")</f>
        <v>#PEND</v>
      </c>
      <c r="C46" s="4" t="str">
        <f>_xll.SNL.Clients.Office.Excel.Functions.SPG(A46,"IQ_AVG_DILUT_SHARES_OUT","CY2023")</f>
        <v>#PEND</v>
      </c>
      <c r="D46" s="5" t="str">
        <f>_xll.SNL.Clients.Office.Excel.Functions.SPG(A46, "IQ_DILUT_EPS_NORM", "CY2023")</f>
        <v>#PEND</v>
      </c>
      <c r="E46" t="e">
        <f t="shared" si="0"/>
        <v>#VALUE!</v>
      </c>
      <c r="F46" t="e">
        <f t="shared" si="1"/>
        <v>#VALUE!</v>
      </c>
      <c r="G46" s="5" t="str">
        <f>_xll.SNL.Clients.Office.Excel.Functions.SPG(A46, "SP_MARKETCAP", "12/30/2023")</f>
        <v>#PEND</v>
      </c>
      <c r="H46" t="e">
        <f t="shared" si="5"/>
        <v>#VALUE!</v>
      </c>
      <c r="I46" t="e">
        <f t="shared" si="6"/>
        <v>#VALUE!</v>
      </c>
      <c r="K46" t="s">
        <v>46</v>
      </c>
      <c r="L46" s="4" t="str" cm="1">
        <f t="array" ref="L46">_xll.SNL.Clients.Office.Excel.Functions.SPG(K46, "SP_TOTAL_REV", "CY2023")</f>
        <v>#PEND</v>
      </c>
      <c r="M46" s="4" t="str">
        <f>_xll.SNL.Clients.Office.Excel.Functions.SPG(K46,"IQ_AVG_DILUT_SHARES_OUT","CY2023")</f>
        <v>#PEND</v>
      </c>
      <c r="N46" s="5" t="str">
        <f>_xll.SNL.Clients.Office.Excel.Functions.SPG(K46, "IQ_DILUT_EPS_NORM", "CY2023")</f>
        <v>#PEND</v>
      </c>
      <c r="O46" t="e">
        <f t="shared" si="2"/>
        <v>#VALUE!</v>
      </c>
      <c r="P46" t="e">
        <f t="shared" si="3"/>
        <v>#VALUE!</v>
      </c>
      <c r="Q46" s="5" t="str">
        <f>_xll.SNL.Clients.Office.Excel.Functions.SPG(K46, "SP_MARKETCAP", "12/31/2022")</f>
        <v>#PEND</v>
      </c>
      <c r="R46" t="e">
        <f t="shared" si="7"/>
        <v>#VALUE!</v>
      </c>
      <c r="S46" t="e">
        <f t="shared" si="8"/>
        <v>#VALUE!</v>
      </c>
      <c r="U46" t="s">
        <v>46</v>
      </c>
      <c r="V46" s="4" t="str" cm="1">
        <f t="array" ref="V46">_xll.SNL.Clients.Office.Excel.Functions.SPG(U46, "SP_TOTAL_REV", "CY2021")</f>
        <v>#PEND</v>
      </c>
      <c r="W46" s="4" t="str">
        <f>_xll.SNL.Clients.Office.Excel.Functions.SPG(U46,"IQ_AVG_DILUT_SHARES_OUT","CY2021")</f>
        <v>#PEND</v>
      </c>
      <c r="X46" s="5" t="str">
        <f>_xll.SNL.Clients.Office.Excel.Functions.SPG(U46, "IQ_DILUT_EPS_NORM", "CY2021")</f>
        <v>#PEND</v>
      </c>
      <c r="Y46" t="e">
        <f t="shared" si="9"/>
        <v>#VALUE!</v>
      </c>
      <c r="Z46" t="e">
        <f t="shared" si="10"/>
        <v>#VALUE!</v>
      </c>
      <c r="AA46" s="5" t="str">
        <f>_xll.SNL.Clients.Office.Excel.Functions.SPG(U46, "SP_MARKETCAP", "12/31/2021")</f>
        <v>#PEND</v>
      </c>
      <c r="AB46" t="e">
        <f t="shared" si="4"/>
        <v>#VALUE!</v>
      </c>
      <c r="AC46" t="e">
        <f t="shared" si="11"/>
        <v>#VALUE!</v>
      </c>
    </row>
    <row r="47" spans="1:29">
      <c r="A47" t="s">
        <v>47</v>
      </c>
      <c r="B47" s="4" t="str" cm="1">
        <f t="array" ref="B47">_xll.SNL.Clients.Office.Excel.Functions.SPG(A47, "SP_TOTAL_REV", "CY2023")</f>
        <v>#PEND</v>
      </c>
      <c r="C47" s="4" t="str">
        <f>_xll.SNL.Clients.Office.Excel.Functions.SPG(A47,"IQ_AVG_DILUT_SHARES_OUT","CY2023")</f>
        <v>#PEND</v>
      </c>
      <c r="D47" s="5" t="str">
        <f>_xll.SNL.Clients.Office.Excel.Functions.SPG(A47, "IQ_DILUT_EPS_NORM", "CY2023")</f>
        <v>#PEND</v>
      </c>
      <c r="E47" t="e">
        <f t="shared" si="0"/>
        <v>#VALUE!</v>
      </c>
      <c r="F47" t="e">
        <f t="shared" si="1"/>
        <v>#VALUE!</v>
      </c>
      <c r="G47" s="5" t="str">
        <f>_xll.SNL.Clients.Office.Excel.Functions.SPG(A47, "SP_MARKETCAP", "12/30/2023")</f>
        <v>#PEND</v>
      </c>
      <c r="H47" t="e">
        <f t="shared" si="5"/>
        <v>#VALUE!</v>
      </c>
      <c r="I47" t="e">
        <f t="shared" si="6"/>
        <v>#VALUE!</v>
      </c>
      <c r="K47" t="s">
        <v>47</v>
      </c>
      <c r="L47" s="4" t="str" cm="1">
        <f t="array" ref="L47">_xll.SNL.Clients.Office.Excel.Functions.SPG(K47, "SP_TOTAL_REV", "CY2023")</f>
        <v>#PEND</v>
      </c>
      <c r="M47" s="4" t="str">
        <f>_xll.SNL.Clients.Office.Excel.Functions.SPG(K47,"IQ_AVG_DILUT_SHARES_OUT","CY2023")</f>
        <v>#PEND</v>
      </c>
      <c r="N47" s="5" t="str">
        <f>_xll.SNL.Clients.Office.Excel.Functions.SPG(K47, "IQ_DILUT_EPS_NORM", "CY2023")</f>
        <v>#PEND</v>
      </c>
      <c r="O47" t="e">
        <f t="shared" si="2"/>
        <v>#VALUE!</v>
      </c>
      <c r="P47" t="e">
        <f t="shared" si="3"/>
        <v>#VALUE!</v>
      </c>
      <c r="Q47" s="5" t="str">
        <f>_xll.SNL.Clients.Office.Excel.Functions.SPG(K47, "SP_MARKETCAP", "12/31/2022")</f>
        <v>#PEND</v>
      </c>
      <c r="R47" t="e">
        <f t="shared" si="7"/>
        <v>#VALUE!</v>
      </c>
      <c r="S47" t="e">
        <f t="shared" si="8"/>
        <v>#VALUE!</v>
      </c>
      <c r="U47" t="s">
        <v>47</v>
      </c>
      <c r="V47" s="4" t="str" cm="1">
        <f t="array" ref="V47">_xll.SNL.Clients.Office.Excel.Functions.SPG(U47, "SP_TOTAL_REV", "CY2021")</f>
        <v>#PEND</v>
      </c>
      <c r="W47" s="4" t="str">
        <f>_xll.SNL.Clients.Office.Excel.Functions.SPG(U47,"IQ_AVG_DILUT_SHARES_OUT","CY2021")</f>
        <v>#PEND</v>
      </c>
      <c r="X47" s="5" t="str">
        <f>_xll.SNL.Clients.Office.Excel.Functions.SPG(U47, "IQ_DILUT_EPS_NORM", "CY2021")</f>
        <v>#PEND</v>
      </c>
      <c r="Y47" t="e">
        <f t="shared" si="9"/>
        <v>#VALUE!</v>
      </c>
      <c r="Z47" t="e">
        <f t="shared" si="10"/>
        <v>#VALUE!</v>
      </c>
      <c r="AA47" s="5" t="str">
        <f>_xll.SNL.Clients.Office.Excel.Functions.SPG(U47, "SP_MARKETCAP", "12/31/2021")</f>
        <v>#PEND</v>
      </c>
      <c r="AB47" t="e">
        <f t="shared" si="4"/>
        <v>#VALUE!</v>
      </c>
      <c r="AC47" t="e">
        <f t="shared" si="11"/>
        <v>#VALUE!</v>
      </c>
    </row>
    <row r="48" spans="1:29">
      <c r="A48" t="s">
        <v>48</v>
      </c>
      <c r="B48" s="4" t="str" cm="1">
        <f t="array" ref="B48">_xll.SNL.Clients.Office.Excel.Functions.SPG(A48, "SP_TOTAL_REV", "CY2023")</f>
        <v>#PEND</v>
      </c>
      <c r="C48" s="4" t="str">
        <f>_xll.SNL.Clients.Office.Excel.Functions.SPG(A48,"IQ_AVG_DILUT_SHARES_OUT","CY2023")</f>
        <v>#PEND</v>
      </c>
      <c r="D48" s="5" t="str">
        <f>_xll.SNL.Clients.Office.Excel.Functions.SPG(A48, "IQ_DILUT_EPS_NORM", "CY2023")</f>
        <v>#PEND</v>
      </c>
      <c r="E48" t="e">
        <f t="shared" si="0"/>
        <v>#VALUE!</v>
      </c>
      <c r="F48" t="e">
        <f t="shared" si="1"/>
        <v>#VALUE!</v>
      </c>
      <c r="G48" s="5" t="str">
        <f>_xll.SNL.Clients.Office.Excel.Functions.SPG(A48, "SP_MARKETCAP", "12/30/2023")</f>
        <v>#PEND</v>
      </c>
      <c r="H48" t="e">
        <f t="shared" si="5"/>
        <v>#VALUE!</v>
      </c>
      <c r="I48" t="e">
        <f t="shared" si="6"/>
        <v>#VALUE!</v>
      </c>
      <c r="K48" t="s">
        <v>48</v>
      </c>
      <c r="L48" s="4" t="str" cm="1">
        <f t="array" ref="L48">_xll.SNL.Clients.Office.Excel.Functions.SPG(K48, "SP_TOTAL_REV", "CY2023")</f>
        <v>#PEND</v>
      </c>
      <c r="M48" s="4" t="str">
        <f>_xll.SNL.Clients.Office.Excel.Functions.SPG(K48,"IQ_AVG_DILUT_SHARES_OUT","CY2023")</f>
        <v>#PEND</v>
      </c>
      <c r="N48" s="5" t="str">
        <f>_xll.SNL.Clients.Office.Excel.Functions.SPG(K48, "IQ_DILUT_EPS_NORM", "CY2023")</f>
        <v>#PEND</v>
      </c>
      <c r="O48" t="e">
        <f t="shared" si="2"/>
        <v>#VALUE!</v>
      </c>
      <c r="P48" t="e">
        <f t="shared" si="3"/>
        <v>#VALUE!</v>
      </c>
      <c r="Q48" s="5" t="str">
        <f>_xll.SNL.Clients.Office.Excel.Functions.SPG(K48, "SP_MARKETCAP", "12/31/2022")</f>
        <v>#PEND</v>
      </c>
      <c r="R48" t="e">
        <f t="shared" si="7"/>
        <v>#VALUE!</v>
      </c>
      <c r="S48" t="e">
        <f t="shared" si="8"/>
        <v>#VALUE!</v>
      </c>
      <c r="U48" t="s">
        <v>48</v>
      </c>
      <c r="V48" s="4" t="str" cm="1">
        <f t="array" ref="V48">_xll.SNL.Clients.Office.Excel.Functions.SPG(U48, "SP_TOTAL_REV", "CY2021")</f>
        <v>#PEND</v>
      </c>
      <c r="W48" s="4" t="str">
        <f>_xll.SNL.Clients.Office.Excel.Functions.SPG(U48,"IQ_AVG_DILUT_SHARES_OUT","CY2021")</f>
        <v>#PEND</v>
      </c>
      <c r="X48" s="5" t="str">
        <f>_xll.SNL.Clients.Office.Excel.Functions.SPG(U48, "IQ_DILUT_EPS_NORM", "CY2021")</f>
        <v>#PEND</v>
      </c>
      <c r="Y48" t="e">
        <f t="shared" si="9"/>
        <v>#VALUE!</v>
      </c>
      <c r="Z48" t="e">
        <f t="shared" si="10"/>
        <v>#VALUE!</v>
      </c>
      <c r="AA48" s="5" t="str">
        <f>_xll.SNL.Clients.Office.Excel.Functions.SPG(U48, "SP_MARKETCAP", "12/31/2021")</f>
        <v>#PEND</v>
      </c>
      <c r="AB48" t="e">
        <f t="shared" si="4"/>
        <v>#VALUE!</v>
      </c>
      <c r="AC48" t="e">
        <f t="shared" si="11"/>
        <v>#VALUE!</v>
      </c>
    </row>
    <row r="49" spans="1:29">
      <c r="A49" t="s">
        <v>49</v>
      </c>
      <c r="B49" s="4" t="str" cm="1">
        <f t="array" ref="B49">_xll.SNL.Clients.Office.Excel.Functions.SPG(A49, "SP_TOTAL_REV", "CY2023")</f>
        <v>#PEND</v>
      </c>
      <c r="C49" s="4" t="str">
        <f>_xll.SNL.Clients.Office.Excel.Functions.SPG(A49,"IQ_AVG_DILUT_SHARES_OUT","CY2023")</f>
        <v>#PEND</v>
      </c>
      <c r="D49" s="5" t="str">
        <f>_xll.SNL.Clients.Office.Excel.Functions.SPG(A49, "IQ_DILUT_EPS_NORM", "CY2023")</f>
        <v>#PEND</v>
      </c>
      <c r="E49" t="e">
        <f t="shared" si="0"/>
        <v>#VALUE!</v>
      </c>
      <c r="F49" t="e">
        <f t="shared" si="1"/>
        <v>#VALUE!</v>
      </c>
      <c r="G49" s="5" t="str">
        <f>_xll.SNL.Clients.Office.Excel.Functions.SPG(A49, "SP_MARKETCAP", "12/30/2023")</f>
        <v>#PEND</v>
      </c>
      <c r="H49" t="e">
        <f t="shared" si="5"/>
        <v>#VALUE!</v>
      </c>
      <c r="I49" t="e">
        <f t="shared" si="6"/>
        <v>#VALUE!</v>
      </c>
      <c r="K49" t="s">
        <v>49</v>
      </c>
      <c r="L49" s="4" t="str" cm="1">
        <f t="array" ref="L49">_xll.SNL.Clients.Office.Excel.Functions.SPG(K49, "SP_TOTAL_REV", "CY2023")</f>
        <v>#PEND</v>
      </c>
      <c r="M49" s="4" t="str">
        <f>_xll.SNL.Clients.Office.Excel.Functions.SPG(K49,"IQ_AVG_DILUT_SHARES_OUT","CY2023")</f>
        <v>#PEND</v>
      </c>
      <c r="N49" s="5" t="str">
        <f>_xll.SNL.Clients.Office.Excel.Functions.SPG(K49, "IQ_DILUT_EPS_NORM", "CY2023")</f>
        <v>#PEND</v>
      </c>
      <c r="O49" t="e">
        <f t="shared" si="2"/>
        <v>#VALUE!</v>
      </c>
      <c r="P49" t="e">
        <f t="shared" si="3"/>
        <v>#VALUE!</v>
      </c>
      <c r="Q49" s="5" t="str">
        <f>_xll.SNL.Clients.Office.Excel.Functions.SPG(K49, "SP_MARKETCAP", "12/31/2022")</f>
        <v>#PEND</v>
      </c>
      <c r="R49" t="e">
        <f t="shared" si="7"/>
        <v>#VALUE!</v>
      </c>
      <c r="S49" t="e">
        <f t="shared" si="8"/>
        <v>#VALUE!</v>
      </c>
      <c r="U49" t="s">
        <v>49</v>
      </c>
      <c r="V49" s="4" t="str" cm="1">
        <f t="array" ref="V49">_xll.SNL.Clients.Office.Excel.Functions.SPG(U49, "SP_TOTAL_REV", "CY2021")</f>
        <v>#PEND</v>
      </c>
      <c r="W49" s="4" t="str">
        <f>_xll.SNL.Clients.Office.Excel.Functions.SPG(U49,"IQ_AVG_DILUT_SHARES_OUT","CY2021")</f>
        <v>#PEND</v>
      </c>
      <c r="X49" s="5" t="str">
        <f>_xll.SNL.Clients.Office.Excel.Functions.SPG(U49, "IQ_DILUT_EPS_NORM", "CY2021")</f>
        <v>#PEND</v>
      </c>
      <c r="Y49" t="e">
        <f t="shared" si="9"/>
        <v>#VALUE!</v>
      </c>
      <c r="Z49" t="e">
        <f t="shared" si="10"/>
        <v>#VALUE!</v>
      </c>
      <c r="AA49" s="5" t="str">
        <f>_xll.SNL.Clients.Office.Excel.Functions.SPG(U49, "SP_MARKETCAP", "12/31/2021")</f>
        <v>#PEND</v>
      </c>
      <c r="AB49" t="e">
        <f t="shared" si="4"/>
        <v>#VALUE!</v>
      </c>
      <c r="AC49" t="e">
        <f t="shared" si="11"/>
        <v>#VALUE!</v>
      </c>
    </row>
    <row r="50" spans="1:29">
      <c r="A50" t="s">
        <v>50</v>
      </c>
      <c r="B50" s="4" t="str" cm="1">
        <f t="array" ref="B50">_xll.SNL.Clients.Office.Excel.Functions.SPG(A50, "SP_TOTAL_REV", "CY2023")</f>
        <v>#PEND</v>
      </c>
      <c r="C50" s="4" t="str">
        <f>_xll.SNL.Clients.Office.Excel.Functions.SPG(A50,"IQ_AVG_DILUT_SHARES_OUT","CY2023")</f>
        <v>#PEND</v>
      </c>
      <c r="D50" s="5" t="str">
        <f>_xll.SNL.Clients.Office.Excel.Functions.SPG(A50, "IQ_DILUT_EPS_NORM", "CY2023")</f>
        <v>#PEND</v>
      </c>
      <c r="E50" t="e">
        <f t="shared" si="0"/>
        <v>#VALUE!</v>
      </c>
      <c r="F50" t="e">
        <f t="shared" si="1"/>
        <v>#VALUE!</v>
      </c>
      <c r="G50" s="5" t="str">
        <f>_xll.SNL.Clients.Office.Excel.Functions.SPG(A50, "SP_MARKETCAP", "12/30/2023")</f>
        <v>#PEND</v>
      </c>
      <c r="H50" t="e">
        <f t="shared" si="5"/>
        <v>#VALUE!</v>
      </c>
      <c r="I50" t="e">
        <f t="shared" si="6"/>
        <v>#VALUE!</v>
      </c>
      <c r="K50" t="s">
        <v>50</v>
      </c>
      <c r="L50" s="4" t="str" cm="1">
        <f t="array" ref="L50">_xll.SNL.Clients.Office.Excel.Functions.SPG(K50, "SP_TOTAL_REV", "CY2023")</f>
        <v>#PEND</v>
      </c>
      <c r="M50" s="4" t="str">
        <f>_xll.SNL.Clients.Office.Excel.Functions.SPG(K50,"IQ_AVG_DILUT_SHARES_OUT","CY2023")</f>
        <v>#PEND</v>
      </c>
      <c r="N50" s="5" t="str">
        <f>_xll.SNL.Clients.Office.Excel.Functions.SPG(K50, "IQ_DILUT_EPS_NORM", "CY2023")</f>
        <v>#PEND</v>
      </c>
      <c r="O50" t="e">
        <f t="shared" si="2"/>
        <v>#VALUE!</v>
      </c>
      <c r="P50" t="e">
        <f t="shared" si="3"/>
        <v>#VALUE!</v>
      </c>
      <c r="Q50" s="5" t="str">
        <f>_xll.SNL.Clients.Office.Excel.Functions.SPG(K50, "SP_MARKETCAP", "12/31/2022")</f>
        <v>#PEND</v>
      </c>
      <c r="R50" t="e">
        <f t="shared" si="7"/>
        <v>#VALUE!</v>
      </c>
      <c r="S50" t="e">
        <f t="shared" si="8"/>
        <v>#VALUE!</v>
      </c>
      <c r="U50" t="s">
        <v>50</v>
      </c>
      <c r="V50" s="4" t="str" cm="1">
        <f t="array" ref="V50">_xll.SNL.Clients.Office.Excel.Functions.SPG(U50, "SP_TOTAL_REV", "CY2021")</f>
        <v>#PEND</v>
      </c>
      <c r="W50" s="4" t="str">
        <f>_xll.SNL.Clients.Office.Excel.Functions.SPG(U50,"IQ_AVG_DILUT_SHARES_OUT","CY2021")</f>
        <v>#PEND</v>
      </c>
      <c r="X50" s="5" t="str">
        <f>_xll.SNL.Clients.Office.Excel.Functions.SPG(U50, "IQ_DILUT_EPS_NORM", "CY2021")</f>
        <v>#PEND</v>
      </c>
      <c r="Y50" t="e">
        <f t="shared" si="9"/>
        <v>#VALUE!</v>
      </c>
      <c r="Z50" t="e">
        <f t="shared" si="10"/>
        <v>#VALUE!</v>
      </c>
      <c r="AA50" s="5" t="str">
        <f>_xll.SNL.Clients.Office.Excel.Functions.SPG(U50, "SP_MARKETCAP", "12/31/2021")</f>
        <v>#PEND</v>
      </c>
      <c r="AB50" t="e">
        <f t="shared" si="4"/>
        <v>#VALUE!</v>
      </c>
      <c r="AC50" t="e">
        <f t="shared" si="11"/>
        <v>#VALUE!</v>
      </c>
    </row>
    <row r="51" spans="1:29">
      <c r="A51" t="s">
        <v>51</v>
      </c>
      <c r="B51" s="4" t="str" cm="1">
        <f t="array" ref="B51">_xll.SNL.Clients.Office.Excel.Functions.SPG(A51, "SP_TOTAL_REV", "CY2023")</f>
        <v>#PEND</v>
      </c>
      <c r="C51" s="4" t="str">
        <f>_xll.SNL.Clients.Office.Excel.Functions.SPG(A51,"IQ_AVG_DILUT_SHARES_OUT","CY2023")</f>
        <v>#PEND</v>
      </c>
      <c r="D51" s="5" t="str">
        <f>_xll.SNL.Clients.Office.Excel.Functions.SPG(A51, "IQ_DILUT_EPS_NORM", "CY2023")</f>
        <v>#PEND</v>
      </c>
      <c r="E51" t="e">
        <f t="shared" si="0"/>
        <v>#VALUE!</v>
      </c>
      <c r="F51" t="e">
        <f t="shared" si="1"/>
        <v>#VALUE!</v>
      </c>
      <c r="G51" s="5" t="str">
        <f>_xll.SNL.Clients.Office.Excel.Functions.SPG(A51, "SP_MARKETCAP", "12/30/2023")</f>
        <v>#PEND</v>
      </c>
      <c r="H51" t="e">
        <f t="shared" si="5"/>
        <v>#VALUE!</v>
      </c>
      <c r="I51" t="e">
        <f t="shared" si="6"/>
        <v>#VALUE!</v>
      </c>
      <c r="K51" t="s">
        <v>51</v>
      </c>
      <c r="L51" s="4" t="str" cm="1">
        <f t="array" ref="L51">_xll.SNL.Clients.Office.Excel.Functions.SPG(K51, "SP_TOTAL_REV", "CY2023")</f>
        <v>#PEND</v>
      </c>
      <c r="M51" s="4" t="str">
        <f>_xll.SNL.Clients.Office.Excel.Functions.SPG(K51,"IQ_AVG_DILUT_SHARES_OUT","CY2023")</f>
        <v>#PEND</v>
      </c>
      <c r="N51" s="5" t="str">
        <f>_xll.SNL.Clients.Office.Excel.Functions.SPG(K51, "IQ_DILUT_EPS_NORM", "CY2023")</f>
        <v>#PEND</v>
      </c>
      <c r="O51" t="e">
        <f t="shared" si="2"/>
        <v>#VALUE!</v>
      </c>
      <c r="P51" t="e">
        <f t="shared" si="3"/>
        <v>#VALUE!</v>
      </c>
      <c r="Q51" s="5" t="str">
        <f>_xll.SNL.Clients.Office.Excel.Functions.SPG(K51, "SP_MARKETCAP", "12/31/2022")</f>
        <v>#PEND</v>
      </c>
      <c r="R51" t="e">
        <f t="shared" si="7"/>
        <v>#VALUE!</v>
      </c>
      <c r="S51" t="e">
        <f t="shared" si="8"/>
        <v>#VALUE!</v>
      </c>
      <c r="U51" t="s">
        <v>51</v>
      </c>
      <c r="V51" s="4" t="str" cm="1">
        <f t="array" ref="V51">_xll.SNL.Clients.Office.Excel.Functions.SPG(U51, "SP_TOTAL_REV", "CY2021")</f>
        <v>#PEND</v>
      </c>
      <c r="W51" s="4" t="str">
        <f>_xll.SNL.Clients.Office.Excel.Functions.SPG(U51,"IQ_AVG_DILUT_SHARES_OUT","CY2021")</f>
        <v>#PEND</v>
      </c>
      <c r="X51" s="5" t="str">
        <f>_xll.SNL.Clients.Office.Excel.Functions.SPG(U51, "IQ_DILUT_EPS_NORM", "CY2021")</f>
        <v>#PEND</v>
      </c>
      <c r="Y51" t="e">
        <f t="shared" si="9"/>
        <v>#VALUE!</v>
      </c>
      <c r="Z51" t="e">
        <f t="shared" si="10"/>
        <v>#VALUE!</v>
      </c>
      <c r="AA51" s="5" t="str">
        <f>_xll.SNL.Clients.Office.Excel.Functions.SPG(U51, "SP_MARKETCAP", "12/31/2021")</f>
        <v>#PEND</v>
      </c>
      <c r="AB51" t="e">
        <f t="shared" si="4"/>
        <v>#VALUE!</v>
      </c>
      <c r="AC51" t="e">
        <f t="shared" si="11"/>
        <v>#VALUE!</v>
      </c>
    </row>
    <row r="52" spans="1:29">
      <c r="A52" t="s">
        <v>52</v>
      </c>
      <c r="B52" s="4" t="str" cm="1">
        <f t="array" ref="B52">_xll.SNL.Clients.Office.Excel.Functions.SPG(A52, "SP_TOTAL_REV", "CY2023")</f>
        <v>#PEND</v>
      </c>
      <c r="C52" s="4" t="str">
        <f>_xll.SNL.Clients.Office.Excel.Functions.SPG(A52,"IQ_AVG_DILUT_SHARES_OUT","CY2023")</f>
        <v>#PEND</v>
      </c>
      <c r="D52" s="5" t="str">
        <f>_xll.SNL.Clients.Office.Excel.Functions.SPG(A52, "IQ_DILUT_EPS_NORM", "CY2023")</f>
        <v>#PEND</v>
      </c>
      <c r="E52" t="e">
        <f t="shared" si="0"/>
        <v>#VALUE!</v>
      </c>
      <c r="F52" t="e">
        <f t="shared" si="1"/>
        <v>#VALUE!</v>
      </c>
      <c r="G52" s="5" t="str">
        <f>_xll.SNL.Clients.Office.Excel.Functions.SPG(A52, "SP_MARKETCAP", "12/30/2023")</f>
        <v>#PEND</v>
      </c>
      <c r="H52" t="e">
        <f t="shared" si="5"/>
        <v>#VALUE!</v>
      </c>
      <c r="I52" t="e">
        <f t="shared" si="6"/>
        <v>#VALUE!</v>
      </c>
      <c r="K52" t="s">
        <v>52</v>
      </c>
      <c r="L52" s="4" t="str" cm="1">
        <f t="array" ref="L52">_xll.SNL.Clients.Office.Excel.Functions.SPG(K52, "SP_TOTAL_REV", "CY2023")</f>
        <v>#PEND</v>
      </c>
      <c r="M52" s="4" t="str">
        <f>_xll.SNL.Clients.Office.Excel.Functions.SPG(K52,"IQ_AVG_DILUT_SHARES_OUT","CY2023")</f>
        <v>#PEND</v>
      </c>
      <c r="N52" s="5" t="str">
        <f>_xll.SNL.Clients.Office.Excel.Functions.SPG(K52, "IQ_DILUT_EPS_NORM", "CY2023")</f>
        <v>#PEND</v>
      </c>
      <c r="O52" t="e">
        <f t="shared" si="2"/>
        <v>#VALUE!</v>
      </c>
      <c r="P52" t="e">
        <f t="shared" si="3"/>
        <v>#VALUE!</v>
      </c>
      <c r="Q52" s="5" t="str">
        <f>_xll.SNL.Clients.Office.Excel.Functions.SPG(K52, "SP_MARKETCAP", "12/31/2022")</f>
        <v>#PEND</v>
      </c>
      <c r="R52" t="e">
        <f t="shared" si="7"/>
        <v>#VALUE!</v>
      </c>
      <c r="S52" t="e">
        <f t="shared" si="8"/>
        <v>#VALUE!</v>
      </c>
      <c r="U52" t="s">
        <v>52</v>
      </c>
      <c r="V52" s="4" t="str" cm="1">
        <f t="array" ref="V52">_xll.SNL.Clients.Office.Excel.Functions.SPG(U52, "SP_TOTAL_REV", "CY2021")</f>
        <v>#PEND</v>
      </c>
      <c r="W52" s="4" t="str">
        <f>_xll.SNL.Clients.Office.Excel.Functions.SPG(U52,"IQ_AVG_DILUT_SHARES_OUT","CY2021")</f>
        <v>#PEND</v>
      </c>
      <c r="X52" s="5" t="str">
        <f>_xll.SNL.Clients.Office.Excel.Functions.SPG(U52, "IQ_DILUT_EPS_NORM", "CY2021")</f>
        <v>#PEND</v>
      </c>
      <c r="Y52" t="e">
        <f t="shared" si="9"/>
        <v>#VALUE!</v>
      </c>
      <c r="Z52" t="e">
        <f t="shared" si="10"/>
        <v>#VALUE!</v>
      </c>
      <c r="AA52" s="5" t="str">
        <f>_xll.SNL.Clients.Office.Excel.Functions.SPG(U52, "SP_MARKETCAP", "12/31/2021")</f>
        <v>#PEND</v>
      </c>
      <c r="AB52" t="e">
        <f t="shared" si="4"/>
        <v>#VALUE!</v>
      </c>
      <c r="AC52" t="e">
        <f t="shared" si="11"/>
        <v>#VALUE!</v>
      </c>
    </row>
    <row r="53" spans="1:29">
      <c r="A53" t="s">
        <v>53</v>
      </c>
      <c r="B53" s="4" t="str" cm="1">
        <f t="array" ref="B53">_xll.SNL.Clients.Office.Excel.Functions.SPG(A53, "SP_TOTAL_REV", "CY2023")</f>
        <v>#PEND</v>
      </c>
      <c r="C53" s="4" t="str">
        <f>_xll.SNL.Clients.Office.Excel.Functions.SPG(A53,"IQ_AVG_DILUT_SHARES_OUT","CY2023")</f>
        <v>#PEND</v>
      </c>
      <c r="D53" s="5" t="str">
        <f>_xll.SNL.Clients.Office.Excel.Functions.SPG(A53, "IQ_DILUT_EPS_NORM", "CY2023")</f>
        <v>#PEND</v>
      </c>
      <c r="E53" t="e">
        <f t="shared" si="0"/>
        <v>#VALUE!</v>
      </c>
      <c r="F53" t="e">
        <f t="shared" si="1"/>
        <v>#VALUE!</v>
      </c>
      <c r="G53" s="5" t="str">
        <f>_xll.SNL.Clients.Office.Excel.Functions.SPG(A53, "SP_MARKETCAP", "12/30/2023")</f>
        <v>#PEND</v>
      </c>
      <c r="H53" t="e">
        <f t="shared" si="5"/>
        <v>#VALUE!</v>
      </c>
      <c r="I53" t="e">
        <f t="shared" si="6"/>
        <v>#VALUE!</v>
      </c>
      <c r="K53" t="s">
        <v>53</v>
      </c>
      <c r="L53" s="4" t="str" cm="1">
        <f t="array" ref="L53">_xll.SNL.Clients.Office.Excel.Functions.SPG(K53, "SP_TOTAL_REV", "CY2023")</f>
        <v>#PEND</v>
      </c>
      <c r="M53" s="4" t="str">
        <f>_xll.SNL.Clients.Office.Excel.Functions.SPG(K53,"IQ_AVG_DILUT_SHARES_OUT","CY2023")</f>
        <v>#PEND</v>
      </c>
      <c r="N53" s="5" t="str">
        <f>_xll.SNL.Clients.Office.Excel.Functions.SPG(K53, "IQ_DILUT_EPS_NORM", "CY2023")</f>
        <v>#PEND</v>
      </c>
      <c r="O53" t="e">
        <f t="shared" si="2"/>
        <v>#VALUE!</v>
      </c>
      <c r="P53" t="e">
        <f t="shared" si="3"/>
        <v>#VALUE!</v>
      </c>
      <c r="Q53" s="5" t="str">
        <f>_xll.SNL.Clients.Office.Excel.Functions.SPG(K53, "SP_MARKETCAP", "12/31/2022")</f>
        <v>#PEND</v>
      </c>
      <c r="R53" t="e">
        <f t="shared" si="7"/>
        <v>#VALUE!</v>
      </c>
      <c r="S53" t="e">
        <f t="shared" si="8"/>
        <v>#VALUE!</v>
      </c>
      <c r="U53" t="s">
        <v>53</v>
      </c>
      <c r="V53" s="4" t="str" cm="1">
        <f t="array" ref="V53">_xll.SNL.Clients.Office.Excel.Functions.SPG(U53, "SP_TOTAL_REV", "CY2021")</f>
        <v>#PEND</v>
      </c>
      <c r="W53" s="4" t="str">
        <f>_xll.SNL.Clients.Office.Excel.Functions.SPG(U53,"IQ_AVG_DILUT_SHARES_OUT","CY2021")</f>
        <v>#PEND</v>
      </c>
      <c r="X53" s="5" t="str">
        <f>_xll.SNL.Clients.Office.Excel.Functions.SPG(U53, "IQ_DILUT_EPS_NORM", "CY2021")</f>
        <v>#PEND</v>
      </c>
      <c r="Y53" t="e">
        <f t="shared" si="9"/>
        <v>#VALUE!</v>
      </c>
      <c r="Z53" t="e">
        <f t="shared" si="10"/>
        <v>#VALUE!</v>
      </c>
      <c r="AA53" s="5" t="str">
        <f>_xll.SNL.Clients.Office.Excel.Functions.SPG(U53, "SP_MARKETCAP", "12/31/2021")</f>
        <v>#PEND</v>
      </c>
      <c r="AB53" t="e">
        <f t="shared" si="4"/>
        <v>#VALUE!</v>
      </c>
      <c r="AC53" t="e">
        <f t="shared" si="11"/>
        <v>#VALUE!</v>
      </c>
    </row>
    <row r="54" spans="1:29">
      <c r="A54" t="s">
        <v>54</v>
      </c>
      <c r="B54" s="4" t="str" cm="1">
        <f t="array" ref="B54">_xll.SNL.Clients.Office.Excel.Functions.SPG(A54, "SP_TOTAL_REV", "CY2023")</f>
        <v>#PEND</v>
      </c>
      <c r="C54" s="4" t="str">
        <f>_xll.SNL.Clients.Office.Excel.Functions.SPG(A54,"IQ_AVG_DILUT_SHARES_OUT","CY2023")</f>
        <v>#PEND</v>
      </c>
      <c r="D54" s="5" t="str">
        <f>_xll.SNL.Clients.Office.Excel.Functions.SPG(A54, "IQ_DILUT_EPS_NORM", "CY2023")</f>
        <v>#PEND</v>
      </c>
      <c r="E54" t="e">
        <f t="shared" si="0"/>
        <v>#VALUE!</v>
      </c>
      <c r="F54" t="e">
        <f t="shared" si="1"/>
        <v>#VALUE!</v>
      </c>
      <c r="G54" s="5" t="str">
        <f>_xll.SNL.Clients.Office.Excel.Functions.SPG(A54, "SP_MARKETCAP", "12/30/2023")</f>
        <v>#PEND</v>
      </c>
      <c r="H54" t="e">
        <f t="shared" si="5"/>
        <v>#VALUE!</v>
      </c>
      <c r="I54" t="e">
        <f t="shared" si="6"/>
        <v>#VALUE!</v>
      </c>
      <c r="K54" t="s">
        <v>54</v>
      </c>
      <c r="L54" s="4" t="str" cm="1">
        <f t="array" ref="L54">_xll.SNL.Clients.Office.Excel.Functions.SPG(K54, "SP_TOTAL_REV", "CY2023")</f>
        <v>#PEND</v>
      </c>
      <c r="M54" s="4" t="str">
        <f>_xll.SNL.Clients.Office.Excel.Functions.SPG(K54,"IQ_AVG_DILUT_SHARES_OUT","CY2023")</f>
        <v>#PEND</v>
      </c>
      <c r="N54" s="5" t="str">
        <f>_xll.SNL.Clients.Office.Excel.Functions.SPG(K54, "IQ_DILUT_EPS_NORM", "CY2023")</f>
        <v>#PEND</v>
      </c>
      <c r="O54" t="e">
        <f t="shared" si="2"/>
        <v>#VALUE!</v>
      </c>
      <c r="P54" t="e">
        <f t="shared" si="3"/>
        <v>#VALUE!</v>
      </c>
      <c r="Q54" s="5" t="str">
        <f>_xll.SNL.Clients.Office.Excel.Functions.SPG(K54, "SP_MARKETCAP", "12/31/2022")</f>
        <v>#PEND</v>
      </c>
      <c r="R54" t="e">
        <f t="shared" si="7"/>
        <v>#VALUE!</v>
      </c>
      <c r="S54" t="e">
        <f t="shared" si="8"/>
        <v>#VALUE!</v>
      </c>
      <c r="U54" t="s">
        <v>54</v>
      </c>
      <c r="V54" s="4" t="str" cm="1">
        <f t="array" ref="V54">_xll.SNL.Clients.Office.Excel.Functions.SPG(U54, "SP_TOTAL_REV", "CY2021")</f>
        <v>#PEND</v>
      </c>
      <c r="W54" s="4" t="str">
        <f>_xll.SNL.Clients.Office.Excel.Functions.SPG(U54,"IQ_AVG_DILUT_SHARES_OUT","CY2021")</f>
        <v>#PEND</v>
      </c>
      <c r="X54" s="5" t="str">
        <f>_xll.SNL.Clients.Office.Excel.Functions.SPG(U54, "IQ_DILUT_EPS_NORM", "CY2021")</f>
        <v>#PEND</v>
      </c>
      <c r="Y54" t="e">
        <f t="shared" si="9"/>
        <v>#VALUE!</v>
      </c>
      <c r="Z54" t="e">
        <f t="shared" si="10"/>
        <v>#VALUE!</v>
      </c>
      <c r="AA54" s="5" t="str">
        <f>_xll.SNL.Clients.Office.Excel.Functions.SPG(U54, "SP_MARKETCAP", "12/31/2021")</f>
        <v>#PEND</v>
      </c>
      <c r="AB54" t="e">
        <f t="shared" si="4"/>
        <v>#VALUE!</v>
      </c>
      <c r="AC54" t="e">
        <f t="shared" si="11"/>
        <v>#VALUE!</v>
      </c>
    </row>
    <row r="55" spans="1:29">
      <c r="A55" t="s">
        <v>55</v>
      </c>
      <c r="B55" s="4" t="str" cm="1">
        <f t="array" ref="B55">_xll.SNL.Clients.Office.Excel.Functions.SPG(A55, "SP_TOTAL_REV", "CY2023")</f>
        <v>#PEND</v>
      </c>
      <c r="C55" s="4" t="str">
        <f>_xll.SNL.Clients.Office.Excel.Functions.SPG(A55,"IQ_AVG_DILUT_SHARES_OUT","CY2023")</f>
        <v>#PEND</v>
      </c>
      <c r="D55" s="5" t="str">
        <f>_xll.SNL.Clients.Office.Excel.Functions.SPG(A55, "IQ_DILUT_EPS_NORM", "CY2023")</f>
        <v>#PEND</v>
      </c>
      <c r="E55" t="e">
        <f t="shared" si="0"/>
        <v>#VALUE!</v>
      </c>
      <c r="F55" t="e">
        <f t="shared" si="1"/>
        <v>#VALUE!</v>
      </c>
      <c r="G55" s="5" t="str">
        <f>_xll.SNL.Clients.Office.Excel.Functions.SPG(A55, "SP_MARKETCAP", "12/30/2023")</f>
        <v>#PEND</v>
      </c>
      <c r="H55" t="e">
        <f t="shared" si="5"/>
        <v>#VALUE!</v>
      </c>
      <c r="I55" t="e">
        <f t="shared" si="6"/>
        <v>#VALUE!</v>
      </c>
      <c r="K55" t="s">
        <v>55</v>
      </c>
      <c r="L55" s="4" t="str" cm="1">
        <f t="array" ref="L55">_xll.SNL.Clients.Office.Excel.Functions.SPG(K55, "SP_TOTAL_REV", "CY2023")</f>
        <v>#PEND</v>
      </c>
      <c r="M55" s="4" t="str">
        <f>_xll.SNL.Clients.Office.Excel.Functions.SPG(K55,"IQ_AVG_DILUT_SHARES_OUT","CY2023")</f>
        <v>#PEND</v>
      </c>
      <c r="N55" s="5" t="str">
        <f>_xll.SNL.Clients.Office.Excel.Functions.SPG(K55, "IQ_DILUT_EPS_NORM", "CY2023")</f>
        <v>#PEND</v>
      </c>
      <c r="O55" t="e">
        <f t="shared" si="2"/>
        <v>#VALUE!</v>
      </c>
      <c r="P55" t="e">
        <f t="shared" si="3"/>
        <v>#VALUE!</v>
      </c>
      <c r="Q55" s="5" t="str">
        <f>_xll.SNL.Clients.Office.Excel.Functions.SPG(K55, "SP_MARKETCAP", "12/31/2022")</f>
        <v>#PEND</v>
      </c>
      <c r="R55" t="e">
        <f t="shared" si="7"/>
        <v>#VALUE!</v>
      </c>
      <c r="S55" t="e">
        <f t="shared" si="8"/>
        <v>#VALUE!</v>
      </c>
      <c r="U55" t="s">
        <v>55</v>
      </c>
      <c r="V55" s="4" t="str" cm="1">
        <f t="array" ref="V55">_xll.SNL.Clients.Office.Excel.Functions.SPG(U55, "SP_TOTAL_REV", "CY2021")</f>
        <v>#PEND</v>
      </c>
      <c r="W55" s="4" t="str">
        <f>_xll.SNL.Clients.Office.Excel.Functions.SPG(U55,"IQ_AVG_DILUT_SHARES_OUT","CY2021")</f>
        <v>#PEND</v>
      </c>
      <c r="X55" s="5" t="str">
        <f>_xll.SNL.Clients.Office.Excel.Functions.SPG(U55, "IQ_DILUT_EPS_NORM", "CY2021")</f>
        <v>#PEND</v>
      </c>
      <c r="Y55" t="e">
        <f t="shared" si="9"/>
        <v>#VALUE!</v>
      </c>
      <c r="Z55" t="e">
        <f t="shared" si="10"/>
        <v>#VALUE!</v>
      </c>
      <c r="AA55" s="5" t="str">
        <f>_xll.SNL.Clients.Office.Excel.Functions.SPG(U55, "SP_MARKETCAP", "12/31/2021")</f>
        <v>#PEND</v>
      </c>
      <c r="AB55" t="e">
        <f t="shared" si="4"/>
        <v>#VALUE!</v>
      </c>
      <c r="AC55" t="e">
        <f t="shared" si="11"/>
        <v>#VALUE!</v>
      </c>
    </row>
    <row r="56" spans="1:29">
      <c r="A56" t="s">
        <v>56</v>
      </c>
      <c r="B56" s="4" t="str" cm="1">
        <f t="array" ref="B56">_xll.SNL.Clients.Office.Excel.Functions.SPG(A56, "SP_TOTAL_REV", "CY2023")</f>
        <v>#PEND</v>
      </c>
      <c r="C56" s="4" t="str">
        <f>_xll.SNL.Clients.Office.Excel.Functions.SPG(A56,"IQ_AVG_DILUT_SHARES_OUT","CY2023")</f>
        <v>#PEND</v>
      </c>
      <c r="D56" s="5" t="str">
        <f>_xll.SNL.Clients.Office.Excel.Functions.SPG(A56, "IQ_DILUT_EPS_NORM", "CY2023")</f>
        <v>#PEND</v>
      </c>
      <c r="E56" t="e">
        <f t="shared" si="0"/>
        <v>#VALUE!</v>
      </c>
      <c r="F56" t="e">
        <f t="shared" si="1"/>
        <v>#VALUE!</v>
      </c>
      <c r="G56" s="5" t="str">
        <f>_xll.SNL.Clients.Office.Excel.Functions.SPG(A56, "SP_MARKETCAP", "12/30/2023")</f>
        <v>#PEND</v>
      </c>
      <c r="H56" t="e">
        <f t="shared" si="5"/>
        <v>#VALUE!</v>
      </c>
      <c r="I56" t="e">
        <f t="shared" si="6"/>
        <v>#VALUE!</v>
      </c>
      <c r="K56" t="s">
        <v>56</v>
      </c>
      <c r="L56" s="4" t="str" cm="1">
        <f t="array" ref="L56">_xll.SNL.Clients.Office.Excel.Functions.SPG(K56, "SP_TOTAL_REV", "CY2023")</f>
        <v>#PEND</v>
      </c>
      <c r="M56" s="4" t="str">
        <f>_xll.SNL.Clients.Office.Excel.Functions.SPG(K56,"IQ_AVG_DILUT_SHARES_OUT","CY2023")</f>
        <v>#PEND</v>
      </c>
      <c r="N56" s="5" t="str">
        <f>_xll.SNL.Clients.Office.Excel.Functions.SPG(K56, "IQ_DILUT_EPS_NORM", "CY2023")</f>
        <v>#PEND</v>
      </c>
      <c r="O56" t="e">
        <f t="shared" si="2"/>
        <v>#VALUE!</v>
      </c>
      <c r="P56" t="e">
        <f t="shared" si="3"/>
        <v>#VALUE!</v>
      </c>
      <c r="Q56" s="5" t="str">
        <f>_xll.SNL.Clients.Office.Excel.Functions.SPG(K56, "SP_MARKETCAP", "12/31/2022")</f>
        <v>#PEND</v>
      </c>
      <c r="R56" t="e">
        <f t="shared" si="7"/>
        <v>#VALUE!</v>
      </c>
      <c r="S56" t="e">
        <f t="shared" si="8"/>
        <v>#VALUE!</v>
      </c>
      <c r="U56" t="s">
        <v>56</v>
      </c>
      <c r="V56" s="4" t="str" cm="1">
        <f t="array" ref="V56">_xll.SNL.Clients.Office.Excel.Functions.SPG(U56, "SP_TOTAL_REV", "CY2021")</f>
        <v>#PEND</v>
      </c>
      <c r="W56" s="4" t="str">
        <f>_xll.SNL.Clients.Office.Excel.Functions.SPG(U56,"IQ_AVG_DILUT_SHARES_OUT","CY2021")</f>
        <v>#PEND</v>
      </c>
      <c r="X56" s="5" t="str">
        <f>_xll.SNL.Clients.Office.Excel.Functions.SPG(U56, "IQ_DILUT_EPS_NORM", "CY2021")</f>
        <v>#PEND</v>
      </c>
      <c r="Y56" t="e">
        <f t="shared" si="9"/>
        <v>#VALUE!</v>
      </c>
      <c r="Z56" t="e">
        <f t="shared" si="10"/>
        <v>#VALUE!</v>
      </c>
      <c r="AA56" s="5" t="str">
        <f>_xll.SNL.Clients.Office.Excel.Functions.SPG(U56, "SP_MARKETCAP", "12/31/2021")</f>
        <v>#PEND</v>
      </c>
      <c r="AB56" t="e">
        <f t="shared" si="4"/>
        <v>#VALUE!</v>
      </c>
      <c r="AC56" t="e">
        <f t="shared" si="11"/>
        <v>#VALUE!</v>
      </c>
    </row>
    <row r="57" spans="1:29">
      <c r="A57" t="s">
        <v>57</v>
      </c>
      <c r="B57" s="4" t="str" cm="1">
        <f t="array" ref="B57">_xll.SNL.Clients.Office.Excel.Functions.SPG(A57, "SP_TOTAL_REV", "CY2023")</f>
        <v>#PEND</v>
      </c>
      <c r="C57" s="4" t="str">
        <f>_xll.SNL.Clients.Office.Excel.Functions.SPG(A57,"IQ_AVG_DILUT_SHARES_OUT","CY2023")</f>
        <v>#PEND</v>
      </c>
      <c r="D57" s="5" t="str">
        <f>_xll.SNL.Clients.Office.Excel.Functions.SPG(A57, "IQ_DILUT_EPS_NORM", "CY2023")</f>
        <v>#PEND</v>
      </c>
      <c r="E57" t="e">
        <f t="shared" si="0"/>
        <v>#VALUE!</v>
      </c>
      <c r="F57" t="e">
        <f t="shared" si="1"/>
        <v>#VALUE!</v>
      </c>
      <c r="G57" s="5" t="str">
        <f>_xll.SNL.Clients.Office.Excel.Functions.SPG(A57, "SP_MARKETCAP", "12/30/2023")</f>
        <v>#PEND</v>
      </c>
      <c r="H57" t="e">
        <f t="shared" si="5"/>
        <v>#VALUE!</v>
      </c>
      <c r="I57" t="e">
        <f t="shared" si="6"/>
        <v>#VALUE!</v>
      </c>
      <c r="K57" t="s">
        <v>57</v>
      </c>
      <c r="L57" s="4" t="str" cm="1">
        <f t="array" ref="L57">_xll.SNL.Clients.Office.Excel.Functions.SPG(K57, "SP_TOTAL_REV", "CY2023")</f>
        <v>#PEND</v>
      </c>
      <c r="M57" s="4" t="str">
        <f>_xll.SNL.Clients.Office.Excel.Functions.SPG(K57,"IQ_AVG_DILUT_SHARES_OUT","CY2023")</f>
        <v>#PEND</v>
      </c>
      <c r="N57" s="5" t="str">
        <f>_xll.SNL.Clients.Office.Excel.Functions.SPG(K57, "IQ_DILUT_EPS_NORM", "CY2023")</f>
        <v>#PEND</v>
      </c>
      <c r="O57" t="e">
        <f t="shared" si="2"/>
        <v>#VALUE!</v>
      </c>
      <c r="P57" t="e">
        <f t="shared" si="3"/>
        <v>#VALUE!</v>
      </c>
      <c r="Q57" s="5" t="str">
        <f>_xll.SNL.Clients.Office.Excel.Functions.SPG(K57, "SP_MARKETCAP", "12/31/2022")</f>
        <v>#PEND</v>
      </c>
      <c r="R57" t="e">
        <f t="shared" si="7"/>
        <v>#VALUE!</v>
      </c>
      <c r="S57" t="e">
        <f t="shared" si="8"/>
        <v>#VALUE!</v>
      </c>
      <c r="U57" t="s">
        <v>57</v>
      </c>
      <c r="V57" s="4" t="str" cm="1">
        <f t="array" ref="V57">_xll.SNL.Clients.Office.Excel.Functions.SPG(U57, "SP_TOTAL_REV", "CY2021")</f>
        <v>#PEND</v>
      </c>
      <c r="W57" s="4" t="str">
        <f>_xll.SNL.Clients.Office.Excel.Functions.SPG(U57,"IQ_AVG_DILUT_SHARES_OUT","CY2021")</f>
        <v>#PEND</v>
      </c>
      <c r="X57" s="5" t="str">
        <f>_xll.SNL.Clients.Office.Excel.Functions.SPG(U57, "IQ_DILUT_EPS_NORM", "CY2021")</f>
        <v>#PEND</v>
      </c>
      <c r="Y57" t="e">
        <f t="shared" si="9"/>
        <v>#VALUE!</v>
      </c>
      <c r="Z57" t="e">
        <f t="shared" si="10"/>
        <v>#VALUE!</v>
      </c>
      <c r="AA57" s="5" t="str">
        <f>_xll.SNL.Clients.Office.Excel.Functions.SPG(U57, "SP_MARKETCAP", "12/31/2021")</f>
        <v>#PEND</v>
      </c>
      <c r="AB57" t="e">
        <f t="shared" si="4"/>
        <v>#VALUE!</v>
      </c>
      <c r="AC57" t="e">
        <f t="shared" si="11"/>
        <v>#VALUE!</v>
      </c>
    </row>
    <row r="58" spans="1:29">
      <c r="A58" t="s">
        <v>58</v>
      </c>
      <c r="B58" s="4" t="str" cm="1">
        <f t="array" ref="B58">_xll.SNL.Clients.Office.Excel.Functions.SPG(A58, "SP_TOTAL_REV", "CY2023")</f>
        <v>#PEND</v>
      </c>
      <c r="C58" s="4" t="str">
        <f>_xll.SNL.Clients.Office.Excel.Functions.SPG(A58,"IQ_AVG_DILUT_SHARES_OUT","CY2023")</f>
        <v>#PEND</v>
      </c>
      <c r="D58" s="5" t="str">
        <f>_xll.SNL.Clients.Office.Excel.Functions.SPG(A58, "IQ_DILUT_EPS_NORM", "CY2023")</f>
        <v>#PEND</v>
      </c>
      <c r="E58" t="e">
        <f t="shared" si="0"/>
        <v>#VALUE!</v>
      </c>
      <c r="F58" t="e">
        <f t="shared" si="1"/>
        <v>#VALUE!</v>
      </c>
      <c r="G58" s="5" t="str">
        <f>_xll.SNL.Clients.Office.Excel.Functions.SPG(A58, "SP_MARKETCAP", "12/30/2023")</f>
        <v>#PEND</v>
      </c>
      <c r="H58" t="e">
        <f t="shared" si="5"/>
        <v>#VALUE!</v>
      </c>
      <c r="I58" t="e">
        <f t="shared" si="6"/>
        <v>#VALUE!</v>
      </c>
      <c r="K58" t="s">
        <v>58</v>
      </c>
      <c r="L58" s="4" t="str" cm="1">
        <f t="array" ref="L58">_xll.SNL.Clients.Office.Excel.Functions.SPG(K58, "SP_TOTAL_REV", "CY2023")</f>
        <v>#PEND</v>
      </c>
      <c r="M58" s="4" t="str">
        <f>_xll.SNL.Clients.Office.Excel.Functions.SPG(K58,"IQ_AVG_DILUT_SHARES_OUT","CY2023")</f>
        <v>#PEND</v>
      </c>
      <c r="N58" s="5" t="str">
        <f>_xll.SNL.Clients.Office.Excel.Functions.SPG(K58, "IQ_DILUT_EPS_NORM", "CY2023")</f>
        <v>#PEND</v>
      </c>
      <c r="O58" t="e">
        <f t="shared" si="2"/>
        <v>#VALUE!</v>
      </c>
      <c r="P58" t="e">
        <f t="shared" si="3"/>
        <v>#VALUE!</v>
      </c>
      <c r="Q58" s="5" t="str">
        <f>_xll.SNL.Clients.Office.Excel.Functions.SPG(K58, "SP_MARKETCAP", "12/31/2022")</f>
        <v>#PEND</v>
      </c>
      <c r="R58" t="e">
        <f t="shared" si="7"/>
        <v>#VALUE!</v>
      </c>
      <c r="S58" t="e">
        <f t="shared" si="8"/>
        <v>#VALUE!</v>
      </c>
      <c r="U58" t="s">
        <v>58</v>
      </c>
      <c r="V58" s="4" t="str" cm="1">
        <f t="array" ref="V58">_xll.SNL.Clients.Office.Excel.Functions.SPG(U58, "SP_TOTAL_REV", "CY2021")</f>
        <v>#PEND</v>
      </c>
      <c r="W58" s="4" t="str">
        <f>_xll.SNL.Clients.Office.Excel.Functions.SPG(U58,"IQ_AVG_DILUT_SHARES_OUT","CY2021")</f>
        <v>#PEND</v>
      </c>
      <c r="X58" s="5" t="str">
        <f>_xll.SNL.Clients.Office.Excel.Functions.SPG(U58, "IQ_DILUT_EPS_NORM", "CY2021")</f>
        <v>#PEND</v>
      </c>
      <c r="Y58" t="e">
        <f t="shared" si="9"/>
        <v>#VALUE!</v>
      </c>
      <c r="Z58" t="e">
        <f t="shared" si="10"/>
        <v>#VALUE!</v>
      </c>
      <c r="AA58" s="5" t="str">
        <f>_xll.SNL.Clients.Office.Excel.Functions.SPG(U58, "SP_MARKETCAP", "12/31/2021")</f>
        <v>#PEND</v>
      </c>
      <c r="AB58" t="e">
        <f t="shared" si="4"/>
        <v>#VALUE!</v>
      </c>
      <c r="AC58" t="e">
        <f t="shared" si="11"/>
        <v>#VALUE!</v>
      </c>
    </row>
    <row r="59" spans="1:29">
      <c r="A59" t="s">
        <v>59</v>
      </c>
      <c r="B59" s="4" t="str" cm="1">
        <f t="array" ref="B59">_xll.SNL.Clients.Office.Excel.Functions.SPG(A59, "SP_TOTAL_REV", "CY2023")</f>
        <v>#PEND</v>
      </c>
      <c r="C59" s="4" t="str">
        <f>_xll.SNL.Clients.Office.Excel.Functions.SPG(A59,"IQ_AVG_DILUT_SHARES_OUT","CY2023")</f>
        <v>#PEND</v>
      </c>
      <c r="D59" s="5" t="str">
        <f>_xll.SNL.Clients.Office.Excel.Functions.SPG(A59, "IQ_DILUT_EPS_NORM", "CY2023")</f>
        <v>#PEND</v>
      </c>
      <c r="E59" t="e">
        <f t="shared" si="0"/>
        <v>#VALUE!</v>
      </c>
      <c r="F59" t="e">
        <f t="shared" si="1"/>
        <v>#VALUE!</v>
      </c>
      <c r="G59" s="5" t="str">
        <f>_xll.SNL.Clients.Office.Excel.Functions.SPG(A59, "SP_MARKETCAP", "12/30/2023")</f>
        <v>#PEND</v>
      </c>
      <c r="H59" t="e">
        <f t="shared" si="5"/>
        <v>#VALUE!</v>
      </c>
      <c r="I59" t="e">
        <f t="shared" si="6"/>
        <v>#VALUE!</v>
      </c>
      <c r="K59" t="s">
        <v>59</v>
      </c>
      <c r="L59" s="4" t="str" cm="1">
        <f t="array" ref="L59">_xll.SNL.Clients.Office.Excel.Functions.SPG(K59, "SP_TOTAL_REV", "CY2023")</f>
        <v>#PEND</v>
      </c>
      <c r="M59" s="4" t="str">
        <f>_xll.SNL.Clients.Office.Excel.Functions.SPG(K59,"IQ_AVG_DILUT_SHARES_OUT","CY2023")</f>
        <v>#PEND</v>
      </c>
      <c r="N59" s="5" t="str">
        <f>_xll.SNL.Clients.Office.Excel.Functions.SPG(K59, "IQ_DILUT_EPS_NORM", "CY2023")</f>
        <v>#PEND</v>
      </c>
      <c r="O59" t="e">
        <f t="shared" si="2"/>
        <v>#VALUE!</v>
      </c>
      <c r="P59" t="e">
        <f t="shared" si="3"/>
        <v>#VALUE!</v>
      </c>
      <c r="Q59" s="5" t="str">
        <f>_xll.SNL.Clients.Office.Excel.Functions.SPG(K59, "SP_MARKETCAP", "12/31/2022")</f>
        <v>#PEND</v>
      </c>
      <c r="R59" t="e">
        <f t="shared" si="7"/>
        <v>#VALUE!</v>
      </c>
      <c r="S59" t="e">
        <f t="shared" si="8"/>
        <v>#VALUE!</v>
      </c>
      <c r="U59" t="s">
        <v>59</v>
      </c>
      <c r="V59" s="4" t="str" cm="1">
        <f t="array" ref="V59">_xll.SNL.Clients.Office.Excel.Functions.SPG(U59, "SP_TOTAL_REV", "CY2021")</f>
        <v>#PEND</v>
      </c>
      <c r="W59" s="4" t="str">
        <f>_xll.SNL.Clients.Office.Excel.Functions.SPG(U59,"IQ_AVG_DILUT_SHARES_OUT","CY2021")</f>
        <v>#PEND</v>
      </c>
      <c r="X59" s="5" t="str">
        <f>_xll.SNL.Clients.Office.Excel.Functions.SPG(U59, "IQ_DILUT_EPS_NORM", "CY2021")</f>
        <v>#PEND</v>
      </c>
      <c r="Y59" t="e">
        <f t="shared" si="9"/>
        <v>#VALUE!</v>
      </c>
      <c r="Z59" t="e">
        <f t="shared" si="10"/>
        <v>#VALUE!</v>
      </c>
      <c r="AA59" s="5" t="str">
        <f>_xll.SNL.Clients.Office.Excel.Functions.SPG(U59, "SP_MARKETCAP", "12/31/2021")</f>
        <v>#PEND</v>
      </c>
      <c r="AB59" t="e">
        <f t="shared" si="4"/>
        <v>#VALUE!</v>
      </c>
      <c r="AC59" t="e">
        <f t="shared" si="11"/>
        <v>#VALUE!</v>
      </c>
    </row>
    <row r="60" spans="1:29">
      <c r="A60" t="s">
        <v>60</v>
      </c>
      <c r="B60" s="4" t="str" cm="1">
        <f t="array" ref="B60">_xll.SNL.Clients.Office.Excel.Functions.SPG(A60, "SP_TOTAL_REV", "CY2023")</f>
        <v>#PEND</v>
      </c>
      <c r="C60" s="4" t="str">
        <f>_xll.SNL.Clients.Office.Excel.Functions.SPG(A60,"IQ_AVG_DILUT_SHARES_OUT","CY2023")</f>
        <v>#PEND</v>
      </c>
      <c r="D60" s="5" t="str">
        <f>_xll.SNL.Clients.Office.Excel.Functions.SPG(A60, "IQ_DILUT_EPS_NORM", "CY2023")</f>
        <v>#PEND</v>
      </c>
      <c r="E60" t="e">
        <f t="shared" si="0"/>
        <v>#VALUE!</v>
      </c>
      <c r="F60" t="e">
        <f t="shared" si="1"/>
        <v>#VALUE!</v>
      </c>
      <c r="G60" s="5" t="str">
        <f>_xll.SNL.Clients.Office.Excel.Functions.SPG(A60, "SP_MARKETCAP", "12/30/2023")</f>
        <v>#PEND</v>
      </c>
      <c r="H60" t="e">
        <f t="shared" si="5"/>
        <v>#VALUE!</v>
      </c>
      <c r="I60" t="e">
        <f t="shared" si="6"/>
        <v>#VALUE!</v>
      </c>
      <c r="K60" t="s">
        <v>60</v>
      </c>
      <c r="L60" s="4" t="str" cm="1">
        <f t="array" ref="L60">_xll.SNL.Clients.Office.Excel.Functions.SPG(K60, "SP_TOTAL_REV", "CY2023")</f>
        <v>#PEND</v>
      </c>
      <c r="M60" s="4" t="str">
        <f>_xll.SNL.Clients.Office.Excel.Functions.SPG(K60,"IQ_AVG_DILUT_SHARES_OUT","CY2023")</f>
        <v>#PEND</v>
      </c>
      <c r="N60" s="5" t="str">
        <f>_xll.SNL.Clients.Office.Excel.Functions.SPG(K60, "IQ_DILUT_EPS_NORM", "CY2023")</f>
        <v>#PEND</v>
      </c>
      <c r="O60" t="e">
        <f t="shared" si="2"/>
        <v>#VALUE!</v>
      </c>
      <c r="P60" t="e">
        <f t="shared" si="3"/>
        <v>#VALUE!</v>
      </c>
      <c r="Q60" s="5" t="str">
        <f>_xll.SNL.Clients.Office.Excel.Functions.SPG(K60, "SP_MARKETCAP", "12/31/2022")</f>
        <v>#PEND</v>
      </c>
      <c r="R60" t="e">
        <f t="shared" si="7"/>
        <v>#VALUE!</v>
      </c>
      <c r="S60" t="e">
        <f t="shared" si="8"/>
        <v>#VALUE!</v>
      </c>
      <c r="U60" t="s">
        <v>60</v>
      </c>
      <c r="V60" s="4" t="str" cm="1">
        <f t="array" ref="V60">_xll.SNL.Clients.Office.Excel.Functions.SPG(U60, "SP_TOTAL_REV", "CY2021")</f>
        <v>#PEND</v>
      </c>
      <c r="W60" s="4" t="str">
        <f>_xll.SNL.Clients.Office.Excel.Functions.SPG(U60,"IQ_AVG_DILUT_SHARES_OUT","CY2021")</f>
        <v>#PEND</v>
      </c>
      <c r="X60" s="5" t="str">
        <f>_xll.SNL.Clients.Office.Excel.Functions.SPG(U60, "IQ_DILUT_EPS_NORM", "CY2021")</f>
        <v>#PEND</v>
      </c>
      <c r="Y60" t="e">
        <f t="shared" si="9"/>
        <v>#VALUE!</v>
      </c>
      <c r="Z60" t="e">
        <f t="shared" si="10"/>
        <v>#VALUE!</v>
      </c>
      <c r="AA60" s="5" t="str">
        <f>_xll.SNL.Clients.Office.Excel.Functions.SPG(U60, "SP_MARKETCAP", "12/31/2021")</f>
        <v>#PEND</v>
      </c>
      <c r="AB60" t="e">
        <f t="shared" si="4"/>
        <v>#VALUE!</v>
      </c>
      <c r="AC60" t="e">
        <f t="shared" si="11"/>
        <v>#VALUE!</v>
      </c>
    </row>
    <row r="61" spans="1:29">
      <c r="A61" t="s">
        <v>61</v>
      </c>
      <c r="B61" s="4" t="str" cm="1">
        <f t="array" ref="B61">_xll.SNL.Clients.Office.Excel.Functions.SPG(A61, "SP_TOTAL_REV", "CY2023")</f>
        <v>#PEND</v>
      </c>
      <c r="C61" s="4" t="str">
        <f>_xll.SNL.Clients.Office.Excel.Functions.SPG(A61,"IQ_AVG_DILUT_SHARES_OUT","CY2023")</f>
        <v>#PEND</v>
      </c>
      <c r="D61" s="5" t="str">
        <f>_xll.SNL.Clients.Office.Excel.Functions.SPG(A61, "IQ_DILUT_EPS_NORM", "CY2023")</f>
        <v>#PEND</v>
      </c>
      <c r="E61" t="e">
        <f t="shared" si="0"/>
        <v>#VALUE!</v>
      </c>
      <c r="F61" t="e">
        <f t="shared" si="1"/>
        <v>#VALUE!</v>
      </c>
      <c r="G61" s="5" t="str">
        <f>_xll.SNL.Clients.Office.Excel.Functions.SPG(A61, "SP_MARKETCAP", "12/30/2023")</f>
        <v>#PEND</v>
      </c>
      <c r="H61" t="e">
        <f t="shared" si="5"/>
        <v>#VALUE!</v>
      </c>
      <c r="I61" t="e">
        <f t="shared" si="6"/>
        <v>#VALUE!</v>
      </c>
      <c r="K61" t="s">
        <v>61</v>
      </c>
      <c r="L61" s="4" t="str" cm="1">
        <f t="array" ref="L61">_xll.SNL.Clients.Office.Excel.Functions.SPG(K61, "SP_TOTAL_REV", "CY2023")</f>
        <v>#PEND</v>
      </c>
      <c r="M61" s="4" t="str">
        <f>_xll.SNL.Clients.Office.Excel.Functions.SPG(K61,"IQ_AVG_DILUT_SHARES_OUT","CY2023")</f>
        <v>#PEND</v>
      </c>
      <c r="N61" s="5" t="str">
        <f>_xll.SNL.Clients.Office.Excel.Functions.SPG(K61, "IQ_DILUT_EPS_NORM", "CY2023")</f>
        <v>#PEND</v>
      </c>
      <c r="O61" t="e">
        <f t="shared" si="2"/>
        <v>#VALUE!</v>
      </c>
      <c r="P61" t="e">
        <f t="shared" si="3"/>
        <v>#VALUE!</v>
      </c>
      <c r="Q61" s="5" t="str">
        <f>_xll.SNL.Clients.Office.Excel.Functions.SPG(K61, "SP_MARKETCAP", "12/31/2022")</f>
        <v>#PEND</v>
      </c>
      <c r="R61" t="e">
        <f t="shared" si="7"/>
        <v>#VALUE!</v>
      </c>
      <c r="S61" t="e">
        <f t="shared" si="8"/>
        <v>#VALUE!</v>
      </c>
      <c r="U61" t="s">
        <v>61</v>
      </c>
      <c r="V61" s="4" t="str" cm="1">
        <f t="array" ref="V61">_xll.SNL.Clients.Office.Excel.Functions.SPG(U61, "SP_TOTAL_REV", "CY2021")</f>
        <v>#PEND</v>
      </c>
      <c r="W61" s="4" t="str">
        <f>_xll.SNL.Clients.Office.Excel.Functions.SPG(U61,"IQ_AVG_DILUT_SHARES_OUT","CY2021")</f>
        <v>#PEND</v>
      </c>
      <c r="X61" s="5" t="str">
        <f>_xll.SNL.Clients.Office.Excel.Functions.SPG(U61, "IQ_DILUT_EPS_NORM", "CY2021")</f>
        <v>#PEND</v>
      </c>
      <c r="Y61" t="e">
        <f t="shared" si="9"/>
        <v>#VALUE!</v>
      </c>
      <c r="Z61" t="e">
        <f t="shared" si="10"/>
        <v>#VALUE!</v>
      </c>
      <c r="AA61" s="5" t="str">
        <f>_xll.SNL.Clients.Office.Excel.Functions.SPG(U61, "SP_MARKETCAP", "12/31/2021")</f>
        <v>#PEND</v>
      </c>
      <c r="AB61" t="e">
        <f t="shared" si="4"/>
        <v>#VALUE!</v>
      </c>
      <c r="AC61" t="e">
        <f t="shared" si="11"/>
        <v>#VALUE!</v>
      </c>
    </row>
    <row r="62" spans="1:29">
      <c r="A62" t="s">
        <v>62</v>
      </c>
      <c r="B62" s="4" t="str" cm="1">
        <f t="array" ref="B62">_xll.SNL.Clients.Office.Excel.Functions.SPG(A62, "SP_TOTAL_REV", "CY2023")</f>
        <v>#PEND</v>
      </c>
      <c r="C62" s="4" t="str">
        <f>_xll.SNL.Clients.Office.Excel.Functions.SPG(A62,"IQ_AVG_DILUT_SHARES_OUT","CY2023")</f>
        <v>#PEND</v>
      </c>
      <c r="D62" s="5" t="str">
        <f>_xll.SNL.Clients.Office.Excel.Functions.SPG(A62, "IQ_DILUT_EPS_NORM", "CY2023")</f>
        <v>#PEND</v>
      </c>
      <c r="E62" t="e">
        <f t="shared" si="0"/>
        <v>#VALUE!</v>
      </c>
      <c r="F62" t="e">
        <f t="shared" si="1"/>
        <v>#VALUE!</v>
      </c>
      <c r="G62" s="5" t="str">
        <f>_xll.SNL.Clients.Office.Excel.Functions.SPG(A62, "SP_MARKETCAP", "12/30/2023")</f>
        <v>#PEND</v>
      </c>
      <c r="H62" t="e">
        <f t="shared" si="5"/>
        <v>#VALUE!</v>
      </c>
      <c r="I62" t="e">
        <f t="shared" si="6"/>
        <v>#VALUE!</v>
      </c>
      <c r="K62" t="s">
        <v>62</v>
      </c>
      <c r="L62" s="4" t="str" cm="1">
        <f t="array" ref="L62">_xll.SNL.Clients.Office.Excel.Functions.SPG(K62, "SP_TOTAL_REV", "CY2023")</f>
        <v>#PEND</v>
      </c>
      <c r="M62" s="4" t="str">
        <f>_xll.SNL.Clients.Office.Excel.Functions.SPG(K62,"IQ_AVG_DILUT_SHARES_OUT","CY2023")</f>
        <v>#PEND</v>
      </c>
      <c r="N62" s="5" t="str">
        <f>_xll.SNL.Clients.Office.Excel.Functions.SPG(K62, "IQ_DILUT_EPS_NORM", "CY2023")</f>
        <v>#PEND</v>
      </c>
      <c r="O62" t="e">
        <f t="shared" si="2"/>
        <v>#VALUE!</v>
      </c>
      <c r="P62" t="e">
        <f t="shared" si="3"/>
        <v>#VALUE!</v>
      </c>
      <c r="Q62" s="5" t="str">
        <f>_xll.SNL.Clients.Office.Excel.Functions.SPG(K62, "SP_MARKETCAP", "12/31/2022")</f>
        <v>#PEND</v>
      </c>
      <c r="R62" t="e">
        <f t="shared" si="7"/>
        <v>#VALUE!</v>
      </c>
      <c r="S62" t="e">
        <f t="shared" si="8"/>
        <v>#VALUE!</v>
      </c>
      <c r="U62" t="s">
        <v>62</v>
      </c>
      <c r="V62" s="4" t="str" cm="1">
        <f t="array" ref="V62">_xll.SNL.Clients.Office.Excel.Functions.SPG(U62, "SP_TOTAL_REV", "CY2021")</f>
        <v>#PEND</v>
      </c>
      <c r="W62" s="4" t="str">
        <f>_xll.SNL.Clients.Office.Excel.Functions.SPG(U62,"IQ_AVG_DILUT_SHARES_OUT","CY2021")</f>
        <v>#PEND</v>
      </c>
      <c r="X62" s="5" t="str">
        <f>_xll.SNL.Clients.Office.Excel.Functions.SPG(U62, "IQ_DILUT_EPS_NORM", "CY2021")</f>
        <v>#PEND</v>
      </c>
      <c r="Y62" t="e">
        <f t="shared" si="9"/>
        <v>#VALUE!</v>
      </c>
      <c r="Z62" t="e">
        <f t="shared" si="10"/>
        <v>#VALUE!</v>
      </c>
      <c r="AA62" s="5" t="str">
        <f>_xll.SNL.Clients.Office.Excel.Functions.SPG(U62, "SP_MARKETCAP", "12/31/2021")</f>
        <v>#PEND</v>
      </c>
      <c r="AB62" t="e">
        <f t="shared" si="4"/>
        <v>#VALUE!</v>
      </c>
      <c r="AC62" t="e">
        <f t="shared" si="11"/>
        <v>#VALUE!</v>
      </c>
    </row>
    <row r="63" spans="1:29">
      <c r="A63" t="s">
        <v>63</v>
      </c>
      <c r="B63" s="4" t="str" cm="1">
        <f t="array" ref="B63">_xll.SNL.Clients.Office.Excel.Functions.SPG(A63, "SP_TOTAL_REV", "CY2023")</f>
        <v>#PEND</v>
      </c>
      <c r="C63" s="4" t="str">
        <f>_xll.SNL.Clients.Office.Excel.Functions.SPG(A63,"IQ_AVG_DILUT_SHARES_OUT","CY2023")</f>
        <v>#PEND</v>
      </c>
      <c r="D63" s="5" t="str">
        <f>_xll.SNL.Clients.Office.Excel.Functions.SPG(A63, "IQ_DILUT_EPS_NORM", "CY2023")</f>
        <v>#PEND</v>
      </c>
      <c r="E63" t="e">
        <f t="shared" si="0"/>
        <v>#VALUE!</v>
      </c>
      <c r="F63" t="e">
        <f t="shared" si="1"/>
        <v>#VALUE!</v>
      </c>
      <c r="G63" s="5" t="str">
        <f>_xll.SNL.Clients.Office.Excel.Functions.SPG(A63, "SP_MARKETCAP", "12/30/2023")</f>
        <v>#PEND</v>
      </c>
      <c r="H63" t="e">
        <f t="shared" si="5"/>
        <v>#VALUE!</v>
      </c>
      <c r="I63" t="e">
        <f t="shared" si="6"/>
        <v>#VALUE!</v>
      </c>
      <c r="K63" t="s">
        <v>63</v>
      </c>
      <c r="L63" s="4" t="str" cm="1">
        <f t="array" ref="L63">_xll.SNL.Clients.Office.Excel.Functions.SPG(K63, "SP_TOTAL_REV", "CY2023")</f>
        <v>#PEND</v>
      </c>
      <c r="M63" s="4" t="str">
        <f>_xll.SNL.Clients.Office.Excel.Functions.SPG(K63,"IQ_AVG_DILUT_SHARES_OUT","CY2023")</f>
        <v>#PEND</v>
      </c>
      <c r="N63" s="5" t="str">
        <f>_xll.SNL.Clients.Office.Excel.Functions.SPG(K63, "IQ_DILUT_EPS_NORM", "CY2023")</f>
        <v>#PEND</v>
      </c>
      <c r="O63" t="e">
        <f t="shared" si="2"/>
        <v>#VALUE!</v>
      </c>
      <c r="P63" t="e">
        <f t="shared" si="3"/>
        <v>#VALUE!</v>
      </c>
      <c r="Q63" s="5" t="str">
        <f>_xll.SNL.Clients.Office.Excel.Functions.SPG(K63, "SP_MARKETCAP", "12/31/2022")</f>
        <v>#PEND</v>
      </c>
      <c r="R63" t="e">
        <f t="shared" si="7"/>
        <v>#VALUE!</v>
      </c>
      <c r="S63" t="e">
        <f t="shared" si="8"/>
        <v>#VALUE!</v>
      </c>
      <c r="U63" t="s">
        <v>63</v>
      </c>
      <c r="V63" s="4" t="str" cm="1">
        <f t="array" ref="V63">_xll.SNL.Clients.Office.Excel.Functions.SPG(U63, "SP_TOTAL_REV", "CY2021")</f>
        <v>#PEND</v>
      </c>
      <c r="W63" s="4" t="str">
        <f>_xll.SNL.Clients.Office.Excel.Functions.SPG(U63,"IQ_AVG_DILUT_SHARES_OUT","CY2021")</f>
        <v>#PEND</v>
      </c>
      <c r="X63" s="5" t="str">
        <f>_xll.SNL.Clients.Office.Excel.Functions.SPG(U63, "IQ_DILUT_EPS_NORM", "CY2021")</f>
        <v>#PEND</v>
      </c>
      <c r="Y63" t="e">
        <f t="shared" si="9"/>
        <v>#VALUE!</v>
      </c>
      <c r="Z63" t="e">
        <f t="shared" si="10"/>
        <v>#VALUE!</v>
      </c>
      <c r="AA63" s="5" t="str">
        <f>_xll.SNL.Clients.Office.Excel.Functions.SPG(U63, "SP_MARKETCAP", "12/31/2021")</f>
        <v>#PEND</v>
      </c>
      <c r="AB63" t="e">
        <f t="shared" si="4"/>
        <v>#VALUE!</v>
      </c>
      <c r="AC63" t="e">
        <f t="shared" si="11"/>
        <v>#VALUE!</v>
      </c>
    </row>
    <row r="64" spans="1:29">
      <c r="A64" t="s">
        <v>64</v>
      </c>
      <c r="B64" s="4" t="str" cm="1">
        <f t="array" ref="B64">_xll.SNL.Clients.Office.Excel.Functions.SPG(A64, "SP_TOTAL_REV", "CY2023")</f>
        <v>#PEND</v>
      </c>
      <c r="C64" s="4" t="str">
        <f>_xll.SNL.Clients.Office.Excel.Functions.SPG(A64,"IQ_AVG_DILUT_SHARES_OUT","CY2023")</f>
        <v>#PEND</v>
      </c>
      <c r="D64" s="5" t="str">
        <f>_xll.SNL.Clients.Office.Excel.Functions.SPG(A64, "IQ_DILUT_EPS_NORM", "CY2023")</f>
        <v>#PEND</v>
      </c>
      <c r="E64" t="e">
        <f t="shared" si="0"/>
        <v>#VALUE!</v>
      </c>
      <c r="F64" t="e">
        <f t="shared" si="1"/>
        <v>#VALUE!</v>
      </c>
      <c r="G64" s="5" t="str">
        <f>_xll.SNL.Clients.Office.Excel.Functions.SPG(A64, "SP_MARKETCAP", "12/30/2023")</f>
        <v>#PEND</v>
      </c>
      <c r="H64" t="e">
        <f t="shared" si="5"/>
        <v>#VALUE!</v>
      </c>
      <c r="I64" t="e">
        <f t="shared" si="6"/>
        <v>#VALUE!</v>
      </c>
      <c r="K64" t="s">
        <v>64</v>
      </c>
      <c r="L64" s="4" t="str" cm="1">
        <f t="array" ref="L64">_xll.SNL.Clients.Office.Excel.Functions.SPG(K64, "SP_TOTAL_REV", "CY2023")</f>
        <v>#PEND</v>
      </c>
      <c r="M64" s="4" t="str">
        <f>_xll.SNL.Clients.Office.Excel.Functions.SPG(K64,"IQ_AVG_DILUT_SHARES_OUT","CY2023")</f>
        <v>#PEND</v>
      </c>
      <c r="N64" s="5" t="str">
        <f>_xll.SNL.Clients.Office.Excel.Functions.SPG(K64, "IQ_DILUT_EPS_NORM", "CY2023")</f>
        <v>#PEND</v>
      </c>
      <c r="O64" t="e">
        <f t="shared" si="2"/>
        <v>#VALUE!</v>
      </c>
      <c r="P64" t="e">
        <f t="shared" si="3"/>
        <v>#VALUE!</v>
      </c>
      <c r="Q64" s="5" t="str">
        <f>_xll.SNL.Clients.Office.Excel.Functions.SPG(K64, "SP_MARKETCAP", "12/31/2022")</f>
        <v>#PEND</v>
      </c>
      <c r="R64" t="e">
        <f t="shared" si="7"/>
        <v>#VALUE!</v>
      </c>
      <c r="S64" t="e">
        <f t="shared" si="8"/>
        <v>#VALUE!</v>
      </c>
      <c r="U64" t="s">
        <v>64</v>
      </c>
      <c r="V64" s="4" t="str" cm="1">
        <f t="array" ref="V64">_xll.SNL.Clients.Office.Excel.Functions.SPG(U64, "SP_TOTAL_REV", "CY2021")</f>
        <v>#PEND</v>
      </c>
      <c r="W64" s="4" t="str">
        <f>_xll.SNL.Clients.Office.Excel.Functions.SPG(U64,"IQ_AVG_DILUT_SHARES_OUT","CY2021")</f>
        <v>#PEND</v>
      </c>
      <c r="X64" s="5" t="str">
        <f>_xll.SNL.Clients.Office.Excel.Functions.SPG(U64, "IQ_DILUT_EPS_NORM", "CY2021")</f>
        <v>#PEND</v>
      </c>
      <c r="Y64" t="e">
        <f t="shared" si="9"/>
        <v>#VALUE!</v>
      </c>
      <c r="Z64" t="e">
        <f t="shared" si="10"/>
        <v>#VALUE!</v>
      </c>
      <c r="AA64" s="5" t="str">
        <f>_xll.SNL.Clients.Office.Excel.Functions.SPG(U64, "SP_MARKETCAP", "12/31/2021")</f>
        <v>#PEND</v>
      </c>
      <c r="AB64" t="e">
        <f t="shared" si="4"/>
        <v>#VALUE!</v>
      </c>
      <c r="AC64" t="e">
        <f t="shared" si="11"/>
        <v>#VALUE!</v>
      </c>
    </row>
    <row r="65" spans="1:29">
      <c r="A65" t="s">
        <v>65</v>
      </c>
      <c r="B65" s="4" t="str" cm="1">
        <f t="array" ref="B65">_xll.SNL.Clients.Office.Excel.Functions.SPG(A65, "SP_TOTAL_REV", "CY2023")</f>
        <v>#PEND</v>
      </c>
      <c r="C65" s="4" t="str">
        <f>_xll.SNL.Clients.Office.Excel.Functions.SPG(A65,"IQ_AVG_DILUT_SHARES_OUT","CY2023")</f>
        <v>#PEND</v>
      </c>
      <c r="D65" s="5" t="str">
        <f>_xll.SNL.Clients.Office.Excel.Functions.SPG(A65, "IQ_DILUT_EPS_NORM", "CY2023")</f>
        <v>#PEND</v>
      </c>
      <c r="E65" t="e">
        <f t="shared" si="0"/>
        <v>#VALUE!</v>
      </c>
      <c r="F65" t="e">
        <f t="shared" si="1"/>
        <v>#VALUE!</v>
      </c>
      <c r="G65" s="5" t="str">
        <f>_xll.SNL.Clients.Office.Excel.Functions.SPG(A65, "SP_MARKETCAP", "12/30/2023")</f>
        <v>#PEND</v>
      </c>
      <c r="H65" t="e">
        <f t="shared" si="5"/>
        <v>#VALUE!</v>
      </c>
      <c r="I65" t="e">
        <f t="shared" si="6"/>
        <v>#VALUE!</v>
      </c>
      <c r="K65" t="s">
        <v>65</v>
      </c>
      <c r="L65" s="4" t="str" cm="1">
        <f t="array" ref="L65">_xll.SNL.Clients.Office.Excel.Functions.SPG(K65, "SP_TOTAL_REV", "CY2023")</f>
        <v>#PEND</v>
      </c>
      <c r="M65" s="4" t="str">
        <f>_xll.SNL.Clients.Office.Excel.Functions.SPG(K65,"IQ_AVG_DILUT_SHARES_OUT","CY2023")</f>
        <v>#PEND</v>
      </c>
      <c r="N65" s="5" t="str">
        <f>_xll.SNL.Clients.Office.Excel.Functions.SPG(K65, "IQ_DILUT_EPS_NORM", "CY2023")</f>
        <v>#PEND</v>
      </c>
      <c r="O65" t="e">
        <f t="shared" si="2"/>
        <v>#VALUE!</v>
      </c>
      <c r="P65" t="e">
        <f t="shared" si="3"/>
        <v>#VALUE!</v>
      </c>
      <c r="Q65" s="5" t="str">
        <f>_xll.SNL.Clients.Office.Excel.Functions.SPG(K65, "SP_MARKETCAP", "12/31/2022")</f>
        <v>#PEND</v>
      </c>
      <c r="R65" t="e">
        <f t="shared" si="7"/>
        <v>#VALUE!</v>
      </c>
      <c r="S65" t="e">
        <f t="shared" si="8"/>
        <v>#VALUE!</v>
      </c>
      <c r="U65" t="s">
        <v>65</v>
      </c>
      <c r="V65" s="4" t="str" cm="1">
        <f t="array" ref="V65">_xll.SNL.Clients.Office.Excel.Functions.SPG(U65, "SP_TOTAL_REV", "CY2021")</f>
        <v>#PEND</v>
      </c>
      <c r="W65" s="4" t="str">
        <f>_xll.SNL.Clients.Office.Excel.Functions.SPG(U65,"IQ_AVG_DILUT_SHARES_OUT","CY2021")</f>
        <v>#PEND</v>
      </c>
      <c r="X65" s="5" t="str">
        <f>_xll.SNL.Clients.Office.Excel.Functions.SPG(U65, "IQ_DILUT_EPS_NORM", "CY2021")</f>
        <v>#PEND</v>
      </c>
      <c r="Y65" t="e">
        <f t="shared" si="9"/>
        <v>#VALUE!</v>
      </c>
      <c r="Z65" t="e">
        <f t="shared" si="10"/>
        <v>#VALUE!</v>
      </c>
      <c r="AA65" s="5" t="str">
        <f>_xll.SNL.Clients.Office.Excel.Functions.SPG(U65, "SP_MARKETCAP", "12/31/2021")</f>
        <v>#PEND</v>
      </c>
      <c r="AB65" t="e">
        <f t="shared" si="4"/>
        <v>#VALUE!</v>
      </c>
      <c r="AC65" t="e">
        <f t="shared" si="11"/>
        <v>#VALUE!</v>
      </c>
    </row>
    <row r="66" spans="1:29">
      <c r="A66" t="s">
        <v>66</v>
      </c>
      <c r="B66" s="4" t="str" cm="1">
        <f t="array" ref="B66">_xll.SNL.Clients.Office.Excel.Functions.SPG(A66, "SP_TOTAL_REV", "CY2023")</f>
        <v>#PEND</v>
      </c>
      <c r="C66" s="4" t="str">
        <f>_xll.SNL.Clients.Office.Excel.Functions.SPG(A66,"IQ_AVG_DILUT_SHARES_OUT","CY2023")</f>
        <v>#PEND</v>
      </c>
      <c r="D66" s="5" t="str">
        <f>_xll.SNL.Clients.Office.Excel.Functions.SPG(A66, "IQ_DILUT_EPS_NORM", "CY2023")</f>
        <v>#PEND</v>
      </c>
      <c r="E66" t="e">
        <f t="shared" si="0"/>
        <v>#VALUE!</v>
      </c>
      <c r="F66" t="e">
        <f t="shared" si="1"/>
        <v>#VALUE!</v>
      </c>
      <c r="G66" s="5" t="str">
        <f>_xll.SNL.Clients.Office.Excel.Functions.SPG(A66, "SP_MARKETCAP", "12/30/2023")</f>
        <v>#PEND</v>
      </c>
      <c r="H66" t="e">
        <f t="shared" si="5"/>
        <v>#VALUE!</v>
      </c>
      <c r="I66" t="e">
        <f t="shared" si="6"/>
        <v>#VALUE!</v>
      </c>
      <c r="K66" t="s">
        <v>66</v>
      </c>
      <c r="L66" s="4" t="str" cm="1">
        <f t="array" ref="L66">_xll.SNL.Clients.Office.Excel.Functions.SPG(K66, "SP_TOTAL_REV", "CY2023")</f>
        <v>#PEND</v>
      </c>
      <c r="M66" s="4" t="str">
        <f>_xll.SNL.Clients.Office.Excel.Functions.SPG(K66,"IQ_AVG_DILUT_SHARES_OUT","CY2023")</f>
        <v>#PEND</v>
      </c>
      <c r="N66" s="5" t="str">
        <f>_xll.SNL.Clients.Office.Excel.Functions.SPG(K66, "IQ_DILUT_EPS_NORM", "CY2023")</f>
        <v>#PEND</v>
      </c>
      <c r="O66" t="e">
        <f t="shared" si="2"/>
        <v>#VALUE!</v>
      </c>
      <c r="P66" t="e">
        <f t="shared" si="3"/>
        <v>#VALUE!</v>
      </c>
      <c r="Q66" s="5" t="str">
        <f>_xll.SNL.Clients.Office.Excel.Functions.SPG(K66, "SP_MARKETCAP", "12/31/2022")</f>
        <v>#PEND</v>
      </c>
      <c r="R66" t="e">
        <f t="shared" si="7"/>
        <v>#VALUE!</v>
      </c>
      <c r="S66" t="e">
        <f t="shared" si="8"/>
        <v>#VALUE!</v>
      </c>
      <c r="U66" t="s">
        <v>66</v>
      </c>
      <c r="V66" s="4" t="str" cm="1">
        <f t="array" ref="V66">_xll.SNL.Clients.Office.Excel.Functions.SPG(U66, "SP_TOTAL_REV", "CY2021")</f>
        <v>#PEND</v>
      </c>
      <c r="W66" s="4" t="str">
        <f>_xll.SNL.Clients.Office.Excel.Functions.SPG(U66,"IQ_AVG_DILUT_SHARES_OUT","CY2021")</f>
        <v>#PEND</v>
      </c>
      <c r="X66" s="5" t="str">
        <f>_xll.SNL.Clients.Office.Excel.Functions.SPG(U66, "IQ_DILUT_EPS_NORM", "CY2021")</f>
        <v>#PEND</v>
      </c>
      <c r="Y66" t="e">
        <f t="shared" si="9"/>
        <v>#VALUE!</v>
      </c>
      <c r="Z66" t="e">
        <f t="shared" si="10"/>
        <v>#VALUE!</v>
      </c>
      <c r="AA66" s="5" t="str">
        <f>_xll.SNL.Clients.Office.Excel.Functions.SPG(U66, "SP_MARKETCAP", "12/31/2021")</f>
        <v>#PEND</v>
      </c>
      <c r="AB66" t="e">
        <f t="shared" si="4"/>
        <v>#VALUE!</v>
      </c>
      <c r="AC66" t="e">
        <f t="shared" si="11"/>
        <v>#VALUE!</v>
      </c>
    </row>
    <row r="67" spans="1:29">
      <c r="A67" t="s">
        <v>67</v>
      </c>
      <c r="B67" s="4" t="str" cm="1">
        <f t="array" ref="B67">_xll.SNL.Clients.Office.Excel.Functions.SPG(A67, "SP_TOTAL_REV", "CY2023")</f>
        <v>#PEND</v>
      </c>
      <c r="C67" s="4" t="str">
        <f>_xll.SNL.Clients.Office.Excel.Functions.SPG(A67,"IQ_AVG_DILUT_SHARES_OUT","CY2023")</f>
        <v>#PEND</v>
      </c>
      <c r="D67" s="5" t="str">
        <f>_xll.SNL.Clients.Office.Excel.Functions.SPG(A67, "IQ_DILUT_EPS_NORM", "CY2023")</f>
        <v>#PEND</v>
      </c>
      <c r="E67" t="e">
        <f t="shared" si="0"/>
        <v>#VALUE!</v>
      </c>
      <c r="F67" t="e">
        <f t="shared" si="1"/>
        <v>#VALUE!</v>
      </c>
      <c r="G67" s="5" t="str">
        <f>_xll.SNL.Clients.Office.Excel.Functions.SPG(A67, "SP_MARKETCAP", "12/30/2023")</f>
        <v>#PEND</v>
      </c>
      <c r="H67" t="e">
        <f t="shared" si="5"/>
        <v>#VALUE!</v>
      </c>
      <c r="I67" t="e">
        <f t="shared" si="6"/>
        <v>#VALUE!</v>
      </c>
      <c r="K67" t="s">
        <v>67</v>
      </c>
      <c r="L67" s="4" t="str" cm="1">
        <f t="array" ref="L67">_xll.SNL.Clients.Office.Excel.Functions.SPG(K67, "SP_TOTAL_REV", "CY2023")</f>
        <v>#PEND</v>
      </c>
      <c r="M67" s="4" t="str">
        <f>_xll.SNL.Clients.Office.Excel.Functions.SPG(K67,"IQ_AVG_DILUT_SHARES_OUT","CY2023")</f>
        <v>#PEND</v>
      </c>
      <c r="N67" s="5" t="str">
        <f>_xll.SNL.Clients.Office.Excel.Functions.SPG(K67, "IQ_DILUT_EPS_NORM", "CY2023")</f>
        <v>#PEND</v>
      </c>
      <c r="O67" t="e">
        <f t="shared" si="2"/>
        <v>#VALUE!</v>
      </c>
      <c r="P67" t="e">
        <f t="shared" si="3"/>
        <v>#VALUE!</v>
      </c>
      <c r="Q67" s="5" t="str">
        <f>_xll.SNL.Clients.Office.Excel.Functions.SPG(K67, "SP_MARKETCAP", "12/31/2022")</f>
        <v>#PEND</v>
      </c>
      <c r="R67" t="e">
        <f t="shared" si="7"/>
        <v>#VALUE!</v>
      </c>
      <c r="S67" t="e">
        <f t="shared" si="8"/>
        <v>#VALUE!</v>
      </c>
      <c r="U67" t="s">
        <v>67</v>
      </c>
      <c r="V67" s="4" t="str" cm="1">
        <f t="array" ref="V67">_xll.SNL.Clients.Office.Excel.Functions.SPG(U67, "SP_TOTAL_REV", "CY2021")</f>
        <v>#PEND</v>
      </c>
      <c r="W67" s="4" t="str">
        <f>_xll.SNL.Clients.Office.Excel.Functions.SPG(U67,"IQ_AVG_DILUT_SHARES_OUT","CY2021")</f>
        <v>#PEND</v>
      </c>
      <c r="X67" s="5" t="str">
        <f>_xll.SNL.Clients.Office.Excel.Functions.SPG(U67, "IQ_DILUT_EPS_NORM", "CY2021")</f>
        <v>#PEND</v>
      </c>
      <c r="Y67" t="e">
        <f t="shared" si="9"/>
        <v>#VALUE!</v>
      </c>
      <c r="Z67" t="e">
        <f t="shared" si="10"/>
        <v>#VALUE!</v>
      </c>
      <c r="AA67" s="5" t="str">
        <f>_xll.SNL.Clients.Office.Excel.Functions.SPG(U67, "SP_MARKETCAP", "12/31/2021")</f>
        <v>#PEND</v>
      </c>
      <c r="AB67" t="e">
        <f t="shared" si="4"/>
        <v>#VALUE!</v>
      </c>
      <c r="AC67" t="e">
        <f t="shared" si="11"/>
        <v>#VALUE!</v>
      </c>
    </row>
    <row r="68" spans="1:29">
      <c r="A68" t="s">
        <v>68</v>
      </c>
      <c r="B68" s="4" t="str" cm="1">
        <f t="array" ref="B68">_xll.SNL.Clients.Office.Excel.Functions.SPG(A68, "SP_TOTAL_REV", "CY2023")</f>
        <v>#PEND</v>
      </c>
      <c r="C68" s="4" t="str">
        <f>_xll.SNL.Clients.Office.Excel.Functions.SPG(A68,"IQ_AVG_DILUT_SHARES_OUT","CY2023")</f>
        <v>#PEND</v>
      </c>
      <c r="D68" s="5" t="str">
        <f>_xll.SNL.Clients.Office.Excel.Functions.SPG(A68, "IQ_DILUT_EPS_NORM", "CY2023")</f>
        <v>#PEND</v>
      </c>
      <c r="E68" t="e">
        <f t="shared" si="0"/>
        <v>#VALUE!</v>
      </c>
      <c r="F68" t="e">
        <f t="shared" si="1"/>
        <v>#VALUE!</v>
      </c>
      <c r="G68" s="5" t="str">
        <f>_xll.SNL.Clients.Office.Excel.Functions.SPG(A68, "SP_MARKETCAP", "12/30/2023")</f>
        <v>#PEND</v>
      </c>
      <c r="H68" t="e">
        <f t="shared" si="5"/>
        <v>#VALUE!</v>
      </c>
      <c r="I68" t="e">
        <f t="shared" si="6"/>
        <v>#VALUE!</v>
      </c>
      <c r="K68" t="s">
        <v>68</v>
      </c>
      <c r="L68" s="4" t="str" cm="1">
        <f t="array" ref="L68">_xll.SNL.Clients.Office.Excel.Functions.SPG(K68, "SP_TOTAL_REV", "CY2023")</f>
        <v>#PEND</v>
      </c>
      <c r="M68" s="4" t="str">
        <f>_xll.SNL.Clients.Office.Excel.Functions.SPG(K68,"IQ_AVG_DILUT_SHARES_OUT","CY2023")</f>
        <v>#PEND</v>
      </c>
      <c r="N68" s="5" t="str">
        <f>_xll.SNL.Clients.Office.Excel.Functions.SPG(K68, "IQ_DILUT_EPS_NORM", "CY2023")</f>
        <v>#PEND</v>
      </c>
      <c r="O68" t="e">
        <f t="shared" si="2"/>
        <v>#VALUE!</v>
      </c>
      <c r="P68" t="e">
        <f t="shared" si="3"/>
        <v>#VALUE!</v>
      </c>
      <c r="Q68" s="5" t="str">
        <f>_xll.SNL.Clients.Office.Excel.Functions.SPG(K68, "SP_MARKETCAP", "12/31/2022")</f>
        <v>#PEND</v>
      </c>
      <c r="R68" t="e">
        <f t="shared" si="7"/>
        <v>#VALUE!</v>
      </c>
      <c r="S68" t="e">
        <f t="shared" si="8"/>
        <v>#VALUE!</v>
      </c>
      <c r="U68" t="s">
        <v>68</v>
      </c>
      <c r="V68" s="4" t="str" cm="1">
        <f t="array" ref="V68">_xll.SNL.Clients.Office.Excel.Functions.SPG(U68, "SP_TOTAL_REV", "CY2021")</f>
        <v>#PEND</v>
      </c>
      <c r="W68" s="4" t="str">
        <f>_xll.SNL.Clients.Office.Excel.Functions.SPG(U68,"IQ_AVG_DILUT_SHARES_OUT","CY2021")</f>
        <v>#PEND</v>
      </c>
      <c r="X68" s="5" t="str">
        <f>_xll.SNL.Clients.Office.Excel.Functions.SPG(U68, "IQ_DILUT_EPS_NORM", "CY2021")</f>
        <v>#PEND</v>
      </c>
      <c r="Y68" t="e">
        <f t="shared" si="9"/>
        <v>#VALUE!</v>
      </c>
      <c r="Z68" t="e">
        <f t="shared" si="10"/>
        <v>#VALUE!</v>
      </c>
      <c r="AA68" s="5" t="str">
        <f>_xll.SNL.Clients.Office.Excel.Functions.SPG(U68, "SP_MARKETCAP", "12/31/2021")</f>
        <v>#PEND</v>
      </c>
      <c r="AB68" t="e">
        <f t="shared" si="4"/>
        <v>#VALUE!</v>
      </c>
      <c r="AC68" t="e">
        <f t="shared" si="11"/>
        <v>#VALUE!</v>
      </c>
    </row>
    <row r="69" spans="1:29">
      <c r="A69" t="s">
        <v>69</v>
      </c>
      <c r="B69" s="4" t="str" cm="1">
        <f t="array" ref="B69">_xll.SNL.Clients.Office.Excel.Functions.SPG(A69, "SP_TOTAL_REV", "CY2023")</f>
        <v>#PEND</v>
      </c>
      <c r="C69" s="4" t="str">
        <f>_xll.SNL.Clients.Office.Excel.Functions.SPG(A69,"IQ_AVG_DILUT_SHARES_OUT","CY2023")</f>
        <v>#PEND</v>
      </c>
      <c r="D69" s="5" t="str">
        <f>_xll.SNL.Clients.Office.Excel.Functions.SPG(A69, "IQ_DILUT_EPS_NORM", "CY2023")</f>
        <v>#PEND</v>
      </c>
      <c r="E69" t="e">
        <f t="shared" si="0"/>
        <v>#VALUE!</v>
      </c>
      <c r="F69" t="e">
        <f t="shared" si="1"/>
        <v>#VALUE!</v>
      </c>
      <c r="G69" s="5" t="str">
        <f>_xll.SNL.Clients.Office.Excel.Functions.SPG(A69, "SP_MARKETCAP", "12/30/2023")</f>
        <v>#PEND</v>
      </c>
      <c r="H69" t="e">
        <f t="shared" si="5"/>
        <v>#VALUE!</v>
      </c>
      <c r="I69" t="e">
        <f t="shared" si="6"/>
        <v>#VALUE!</v>
      </c>
      <c r="K69" t="s">
        <v>69</v>
      </c>
      <c r="L69" s="4" t="str" cm="1">
        <f t="array" ref="L69">_xll.SNL.Clients.Office.Excel.Functions.SPG(K69, "SP_TOTAL_REV", "CY2023")</f>
        <v>#PEND</v>
      </c>
      <c r="M69" s="4" t="str">
        <f>_xll.SNL.Clients.Office.Excel.Functions.SPG(K69,"IQ_AVG_DILUT_SHARES_OUT","CY2023")</f>
        <v>#PEND</v>
      </c>
      <c r="N69" s="5" t="str">
        <f>_xll.SNL.Clients.Office.Excel.Functions.SPG(K69, "IQ_DILUT_EPS_NORM", "CY2023")</f>
        <v>#PEND</v>
      </c>
      <c r="O69" t="e">
        <f t="shared" si="2"/>
        <v>#VALUE!</v>
      </c>
      <c r="P69" t="e">
        <f t="shared" si="3"/>
        <v>#VALUE!</v>
      </c>
      <c r="Q69" s="5" t="str">
        <f>_xll.SNL.Clients.Office.Excel.Functions.SPG(K69, "SP_MARKETCAP", "12/31/2022")</f>
        <v>#PEND</v>
      </c>
      <c r="R69" t="e">
        <f t="shared" si="7"/>
        <v>#VALUE!</v>
      </c>
      <c r="S69" t="e">
        <f t="shared" si="8"/>
        <v>#VALUE!</v>
      </c>
      <c r="U69" t="s">
        <v>69</v>
      </c>
      <c r="V69" s="4" t="str" cm="1">
        <f t="array" ref="V69">_xll.SNL.Clients.Office.Excel.Functions.SPG(U69, "SP_TOTAL_REV", "CY2021")</f>
        <v>#PEND</v>
      </c>
      <c r="W69" s="4" t="str">
        <f>_xll.SNL.Clients.Office.Excel.Functions.SPG(U69,"IQ_AVG_DILUT_SHARES_OUT","CY2021")</f>
        <v>#PEND</v>
      </c>
      <c r="X69" s="5" t="str">
        <f>_xll.SNL.Clients.Office.Excel.Functions.SPG(U69, "IQ_DILUT_EPS_NORM", "CY2021")</f>
        <v>#PEND</v>
      </c>
      <c r="Y69" t="e">
        <f t="shared" si="9"/>
        <v>#VALUE!</v>
      </c>
      <c r="Z69" t="e">
        <f t="shared" si="10"/>
        <v>#VALUE!</v>
      </c>
      <c r="AA69" s="5" t="str">
        <f>_xll.SNL.Clients.Office.Excel.Functions.SPG(U69, "SP_MARKETCAP", "12/31/2021")</f>
        <v>#PEND</v>
      </c>
      <c r="AB69" t="e">
        <f t="shared" si="4"/>
        <v>#VALUE!</v>
      </c>
      <c r="AC69" t="e">
        <f t="shared" si="11"/>
        <v>#VALUE!</v>
      </c>
    </row>
    <row r="70" spans="1:29">
      <c r="A70" t="s">
        <v>70</v>
      </c>
      <c r="B70" s="4" t="str" cm="1">
        <f t="array" ref="B70">_xll.SNL.Clients.Office.Excel.Functions.SPG(A70, "SP_TOTAL_REV", "CY2023")</f>
        <v>#PEND</v>
      </c>
      <c r="C70" s="4" t="str">
        <f>_xll.SNL.Clients.Office.Excel.Functions.SPG(A70,"IQ_AVG_DILUT_SHARES_OUT","CY2023")</f>
        <v>#PEND</v>
      </c>
      <c r="D70" s="5" t="str">
        <f>_xll.SNL.Clients.Office.Excel.Functions.SPG(A70, "IQ_DILUT_EPS_NORM", "CY2023")</f>
        <v>#PEND</v>
      </c>
      <c r="E70" t="e">
        <f t="shared" ref="E70:E133" si="12">C70*D70/1000</f>
        <v>#VALUE!</v>
      </c>
      <c r="F70" t="e">
        <f t="shared" ref="F70:F133" si="13">E70/B70</f>
        <v>#VALUE!</v>
      </c>
      <c r="G70" s="5" t="str">
        <f>_xll.SNL.Clients.Office.Excel.Functions.SPG(A70, "SP_MARKETCAP", "12/30/2023")</f>
        <v>#PEND</v>
      </c>
      <c r="H70" t="e">
        <f t="shared" si="5"/>
        <v>#VALUE!</v>
      </c>
      <c r="I70" t="e">
        <f t="shared" si="6"/>
        <v>#VALUE!</v>
      </c>
      <c r="K70" t="s">
        <v>70</v>
      </c>
      <c r="L70" s="4" t="str" cm="1">
        <f t="array" ref="L70">_xll.SNL.Clients.Office.Excel.Functions.SPG(K70, "SP_TOTAL_REV", "CY2023")</f>
        <v>#PEND</v>
      </c>
      <c r="M70" s="4" t="str">
        <f>_xll.SNL.Clients.Office.Excel.Functions.SPG(K70,"IQ_AVG_DILUT_SHARES_OUT","CY2023")</f>
        <v>#PEND</v>
      </c>
      <c r="N70" s="5" t="str">
        <f>_xll.SNL.Clients.Office.Excel.Functions.SPG(K70, "IQ_DILUT_EPS_NORM", "CY2023")</f>
        <v>#PEND</v>
      </c>
      <c r="O70" t="e">
        <f t="shared" ref="O70:O133" si="14">M70*N70/1000</f>
        <v>#VALUE!</v>
      </c>
      <c r="P70" t="e">
        <f t="shared" ref="P70:P133" si="15">O70/L70</f>
        <v>#VALUE!</v>
      </c>
      <c r="Q70" s="5" t="str">
        <f>_xll.SNL.Clients.Office.Excel.Functions.SPG(K70, "SP_MARKETCAP", "12/31/2022")</f>
        <v>#PEND</v>
      </c>
      <c r="R70" t="e">
        <f t="shared" si="7"/>
        <v>#VALUE!</v>
      </c>
      <c r="S70" t="e">
        <f t="shared" si="8"/>
        <v>#VALUE!</v>
      </c>
      <c r="U70" t="s">
        <v>70</v>
      </c>
      <c r="V70" s="4" t="str" cm="1">
        <f t="array" ref="V70">_xll.SNL.Clients.Office.Excel.Functions.SPG(U70, "SP_TOTAL_REV", "CY2021")</f>
        <v>#PEND</v>
      </c>
      <c r="W70" s="4" t="str">
        <f>_xll.SNL.Clients.Office.Excel.Functions.SPG(U70,"IQ_AVG_DILUT_SHARES_OUT","CY2021")</f>
        <v>#PEND</v>
      </c>
      <c r="X70" s="5" t="str">
        <f>_xll.SNL.Clients.Office.Excel.Functions.SPG(U70, "IQ_DILUT_EPS_NORM", "CY2021")</f>
        <v>#PEND</v>
      </c>
      <c r="Y70" t="e">
        <f t="shared" si="9"/>
        <v>#VALUE!</v>
      </c>
      <c r="Z70" t="e">
        <f t="shared" si="10"/>
        <v>#VALUE!</v>
      </c>
      <c r="AA70" s="5" t="str">
        <f>_xll.SNL.Clients.Office.Excel.Functions.SPG(U70, "SP_MARKETCAP", "12/31/2021")</f>
        <v>#PEND</v>
      </c>
      <c r="AB70" t="e">
        <f t="shared" ref="AB70:AB133" si="16">AA70/$AA$509</f>
        <v>#VALUE!</v>
      </c>
      <c r="AC70" t="e">
        <f t="shared" si="11"/>
        <v>#VALUE!</v>
      </c>
    </row>
    <row r="71" spans="1:29">
      <c r="A71" t="s">
        <v>71</v>
      </c>
      <c r="B71" s="4" t="str" cm="1">
        <f t="array" ref="B71">_xll.SNL.Clients.Office.Excel.Functions.SPG(A71, "SP_TOTAL_REV", "CY2023")</f>
        <v>#PEND</v>
      </c>
      <c r="C71" s="4" t="str">
        <f>_xll.SNL.Clients.Office.Excel.Functions.SPG(A71,"IQ_AVG_DILUT_SHARES_OUT","CY2023")</f>
        <v>#PEND</v>
      </c>
      <c r="D71" s="5" t="str">
        <f>_xll.SNL.Clients.Office.Excel.Functions.SPG(A71, "IQ_DILUT_EPS_NORM", "CY2023")</f>
        <v>#PEND</v>
      </c>
      <c r="E71" t="e">
        <f t="shared" si="12"/>
        <v>#VALUE!</v>
      </c>
      <c r="F71" t="e">
        <f t="shared" si="13"/>
        <v>#VALUE!</v>
      </c>
      <c r="G71" s="5" t="str">
        <f>_xll.SNL.Clients.Office.Excel.Functions.SPG(A71, "SP_MARKETCAP", "12/30/2023")</f>
        <v>#PEND</v>
      </c>
      <c r="H71" t="e">
        <f t="shared" ref="H71:H134" si="17">G71/$G$509</f>
        <v>#VALUE!</v>
      </c>
      <c r="I71" t="e">
        <f t="shared" ref="I71:I134" si="18">D71*H71</f>
        <v>#VALUE!</v>
      </c>
      <c r="K71" t="s">
        <v>71</v>
      </c>
      <c r="L71" s="4" t="str" cm="1">
        <f t="array" ref="L71">_xll.SNL.Clients.Office.Excel.Functions.SPG(K71, "SP_TOTAL_REV", "CY2023")</f>
        <v>#PEND</v>
      </c>
      <c r="M71" s="4" t="str">
        <f>_xll.SNL.Clients.Office.Excel.Functions.SPG(K71,"IQ_AVG_DILUT_SHARES_OUT","CY2023")</f>
        <v>#PEND</v>
      </c>
      <c r="N71" s="5" t="str">
        <f>_xll.SNL.Clients.Office.Excel.Functions.SPG(K71, "IQ_DILUT_EPS_NORM", "CY2023")</f>
        <v>#PEND</v>
      </c>
      <c r="O71" t="e">
        <f t="shared" si="14"/>
        <v>#VALUE!</v>
      </c>
      <c r="P71" t="e">
        <f t="shared" si="15"/>
        <v>#VALUE!</v>
      </c>
      <c r="Q71" s="5" t="str">
        <f>_xll.SNL.Clients.Office.Excel.Functions.SPG(K71, "SP_MARKETCAP", "12/31/2022")</f>
        <v>#PEND</v>
      </c>
      <c r="R71" t="e">
        <f t="shared" ref="R71:R134" si="19">Q71/$Q$509</f>
        <v>#VALUE!</v>
      </c>
      <c r="S71" t="e">
        <f t="shared" ref="S71:S134" si="20">N71*R71</f>
        <v>#VALUE!</v>
      </c>
      <c r="U71" t="s">
        <v>71</v>
      </c>
      <c r="V71" s="4" t="str" cm="1">
        <f t="array" ref="V71">_xll.SNL.Clients.Office.Excel.Functions.SPG(U71, "SP_TOTAL_REV", "CY2021")</f>
        <v>#PEND</v>
      </c>
      <c r="W71" s="4" t="str">
        <f>_xll.SNL.Clients.Office.Excel.Functions.SPG(U71,"IQ_AVG_DILUT_SHARES_OUT","CY2021")</f>
        <v>#PEND</v>
      </c>
      <c r="X71" s="5" t="str">
        <f>_xll.SNL.Clients.Office.Excel.Functions.SPG(U71, "IQ_DILUT_EPS_NORM", "CY2021")</f>
        <v>#PEND</v>
      </c>
      <c r="Y71" t="e">
        <f t="shared" ref="Y71:Y134" si="21">W71*X71/1000</f>
        <v>#VALUE!</v>
      </c>
      <c r="Z71" t="e">
        <f t="shared" ref="Z71:Z134" si="22">Y71/V71</f>
        <v>#VALUE!</v>
      </c>
      <c r="AA71" s="5" t="str">
        <f>_xll.SNL.Clients.Office.Excel.Functions.SPG(U71, "SP_MARKETCAP", "12/31/2021")</f>
        <v>#PEND</v>
      </c>
      <c r="AB71" t="e">
        <f t="shared" si="16"/>
        <v>#VALUE!</v>
      </c>
      <c r="AC71" t="e">
        <f t="shared" ref="AC71:AC134" si="23">X71*AB71</f>
        <v>#VALUE!</v>
      </c>
    </row>
    <row r="72" spans="1:29">
      <c r="A72" t="s">
        <v>72</v>
      </c>
      <c r="B72" s="4" t="str" cm="1">
        <f t="array" ref="B72">_xll.SNL.Clients.Office.Excel.Functions.SPG(A72, "SP_TOTAL_REV", "CY2023")</f>
        <v>#PEND</v>
      </c>
      <c r="C72" s="4" t="str">
        <f>_xll.SNL.Clients.Office.Excel.Functions.SPG(A72,"IQ_AVG_DILUT_SHARES_OUT","CY2023")</f>
        <v>#PEND</v>
      </c>
      <c r="D72" s="5" t="str">
        <f>_xll.SNL.Clients.Office.Excel.Functions.SPG(A72, "IQ_DILUT_EPS_NORM", "CY2023")</f>
        <v>#PEND</v>
      </c>
      <c r="E72" t="e">
        <f t="shared" si="12"/>
        <v>#VALUE!</v>
      </c>
      <c r="F72" t="e">
        <f t="shared" si="13"/>
        <v>#VALUE!</v>
      </c>
      <c r="G72" s="5" t="str">
        <f>_xll.SNL.Clients.Office.Excel.Functions.SPG(A72, "SP_MARKETCAP", "12/30/2023")</f>
        <v>#PEND</v>
      </c>
      <c r="H72" t="e">
        <f t="shared" si="17"/>
        <v>#VALUE!</v>
      </c>
      <c r="I72" t="e">
        <f t="shared" si="18"/>
        <v>#VALUE!</v>
      </c>
      <c r="K72" t="s">
        <v>72</v>
      </c>
      <c r="L72" s="4" t="str" cm="1">
        <f t="array" ref="L72">_xll.SNL.Clients.Office.Excel.Functions.SPG(K72, "SP_TOTAL_REV", "CY2023")</f>
        <v>#PEND</v>
      </c>
      <c r="M72" s="4" t="str">
        <f>_xll.SNL.Clients.Office.Excel.Functions.SPG(K72,"IQ_AVG_DILUT_SHARES_OUT","CY2023")</f>
        <v>#PEND</v>
      </c>
      <c r="N72" s="5" t="str">
        <f>_xll.SNL.Clients.Office.Excel.Functions.SPG(K72, "IQ_DILUT_EPS_NORM", "CY2023")</f>
        <v>#PEND</v>
      </c>
      <c r="O72" t="e">
        <f t="shared" si="14"/>
        <v>#VALUE!</v>
      </c>
      <c r="P72" t="e">
        <f t="shared" si="15"/>
        <v>#VALUE!</v>
      </c>
      <c r="Q72" s="5" t="str">
        <f>_xll.SNL.Clients.Office.Excel.Functions.SPG(K72, "SP_MARKETCAP", "12/31/2022")</f>
        <v>#PEND</v>
      </c>
      <c r="R72" t="e">
        <f t="shared" si="19"/>
        <v>#VALUE!</v>
      </c>
      <c r="S72" t="e">
        <f t="shared" si="20"/>
        <v>#VALUE!</v>
      </c>
      <c r="U72" t="s">
        <v>72</v>
      </c>
      <c r="V72" s="4" t="str" cm="1">
        <f t="array" ref="V72">_xll.SNL.Clients.Office.Excel.Functions.SPG(U72, "SP_TOTAL_REV", "CY2021")</f>
        <v>#PEND</v>
      </c>
      <c r="W72" s="4" t="str">
        <f>_xll.SNL.Clients.Office.Excel.Functions.SPG(U72,"IQ_AVG_DILUT_SHARES_OUT","CY2021")</f>
        <v>#PEND</v>
      </c>
      <c r="X72" s="5" t="str">
        <f>_xll.SNL.Clients.Office.Excel.Functions.SPG(U72, "IQ_DILUT_EPS_NORM", "CY2021")</f>
        <v>#PEND</v>
      </c>
      <c r="Y72" t="e">
        <f t="shared" si="21"/>
        <v>#VALUE!</v>
      </c>
      <c r="Z72" t="e">
        <f t="shared" si="22"/>
        <v>#VALUE!</v>
      </c>
      <c r="AA72" s="5" t="str">
        <f>_xll.SNL.Clients.Office.Excel.Functions.SPG(U72, "SP_MARKETCAP", "12/31/2021")</f>
        <v>#PEND</v>
      </c>
      <c r="AB72" t="e">
        <f t="shared" si="16"/>
        <v>#VALUE!</v>
      </c>
      <c r="AC72" t="e">
        <f t="shared" si="23"/>
        <v>#VALUE!</v>
      </c>
    </row>
    <row r="73" spans="1:29">
      <c r="A73" t="s">
        <v>73</v>
      </c>
      <c r="B73" s="4" t="str" cm="1">
        <f t="array" ref="B73">_xll.SNL.Clients.Office.Excel.Functions.SPG(A73, "SP_TOTAL_REV", "CY2023")</f>
        <v>#PEND</v>
      </c>
      <c r="C73" s="4" t="str">
        <f>_xll.SNL.Clients.Office.Excel.Functions.SPG(A73,"IQ_AVG_DILUT_SHARES_OUT","CY2023")</f>
        <v>#PEND</v>
      </c>
      <c r="D73" s="5" t="str">
        <f>_xll.SNL.Clients.Office.Excel.Functions.SPG(A73, "IQ_DILUT_EPS_NORM", "CY2023")</f>
        <v>#PEND</v>
      </c>
      <c r="E73" t="e">
        <f t="shared" si="12"/>
        <v>#VALUE!</v>
      </c>
      <c r="F73" t="e">
        <f t="shared" si="13"/>
        <v>#VALUE!</v>
      </c>
      <c r="G73" s="5" t="str">
        <f>_xll.SNL.Clients.Office.Excel.Functions.SPG(A73, "SP_MARKETCAP", "12/30/2023")</f>
        <v>#PEND</v>
      </c>
      <c r="H73" t="e">
        <f t="shared" si="17"/>
        <v>#VALUE!</v>
      </c>
      <c r="I73" t="e">
        <f t="shared" si="18"/>
        <v>#VALUE!</v>
      </c>
      <c r="K73" t="s">
        <v>73</v>
      </c>
      <c r="L73" s="4" t="str" cm="1">
        <f t="array" ref="L73">_xll.SNL.Clients.Office.Excel.Functions.SPG(K73, "SP_TOTAL_REV", "CY2023")</f>
        <v>#PEND</v>
      </c>
      <c r="M73" s="4" t="str">
        <f>_xll.SNL.Clients.Office.Excel.Functions.SPG(K73,"IQ_AVG_DILUT_SHARES_OUT","CY2023")</f>
        <v>#PEND</v>
      </c>
      <c r="N73" s="5" t="str">
        <f>_xll.SNL.Clients.Office.Excel.Functions.SPG(K73, "IQ_DILUT_EPS_NORM", "CY2023")</f>
        <v>#PEND</v>
      </c>
      <c r="O73" t="e">
        <f t="shared" si="14"/>
        <v>#VALUE!</v>
      </c>
      <c r="P73" t="e">
        <f t="shared" si="15"/>
        <v>#VALUE!</v>
      </c>
      <c r="Q73" s="5" t="str">
        <f>_xll.SNL.Clients.Office.Excel.Functions.SPG(K73, "SP_MARKETCAP", "12/31/2022")</f>
        <v>#PEND</v>
      </c>
      <c r="R73" t="e">
        <f t="shared" si="19"/>
        <v>#VALUE!</v>
      </c>
      <c r="S73" t="e">
        <f t="shared" si="20"/>
        <v>#VALUE!</v>
      </c>
      <c r="U73" t="s">
        <v>73</v>
      </c>
      <c r="V73" s="4" t="str" cm="1">
        <f t="array" ref="V73">_xll.SNL.Clients.Office.Excel.Functions.SPG(U73, "SP_TOTAL_REV", "CY2021")</f>
        <v>#PEND</v>
      </c>
      <c r="W73" s="4" t="str">
        <f>_xll.SNL.Clients.Office.Excel.Functions.SPG(U73,"IQ_AVG_DILUT_SHARES_OUT","CY2021")</f>
        <v>#PEND</v>
      </c>
      <c r="X73" s="5" t="str">
        <f>_xll.SNL.Clients.Office.Excel.Functions.SPG(U73, "IQ_DILUT_EPS_NORM", "CY2021")</f>
        <v>#PEND</v>
      </c>
      <c r="Y73" t="e">
        <f t="shared" si="21"/>
        <v>#VALUE!</v>
      </c>
      <c r="Z73" t="e">
        <f t="shared" si="22"/>
        <v>#VALUE!</v>
      </c>
      <c r="AA73" s="5" t="str">
        <f>_xll.SNL.Clients.Office.Excel.Functions.SPG(U73, "SP_MARKETCAP", "12/31/2021")</f>
        <v>#PEND</v>
      </c>
      <c r="AB73" t="e">
        <f t="shared" si="16"/>
        <v>#VALUE!</v>
      </c>
      <c r="AC73" t="e">
        <f t="shared" si="23"/>
        <v>#VALUE!</v>
      </c>
    </row>
    <row r="74" spans="1:29">
      <c r="A74" t="s">
        <v>74</v>
      </c>
      <c r="B74" s="4" t="str" cm="1">
        <f t="array" ref="B74">_xll.SNL.Clients.Office.Excel.Functions.SPG(A74, "SP_TOTAL_REV", "CY2023")</f>
        <v>#PEND</v>
      </c>
      <c r="C74" s="4" t="str">
        <f>_xll.SNL.Clients.Office.Excel.Functions.SPG(A74,"IQ_AVG_DILUT_SHARES_OUT","CY2023")</f>
        <v>#PEND</v>
      </c>
      <c r="D74" s="5" t="str">
        <f>_xll.SNL.Clients.Office.Excel.Functions.SPG(A74, "IQ_DILUT_EPS_NORM", "CY2023")</f>
        <v>#PEND</v>
      </c>
      <c r="E74" t="e">
        <f t="shared" si="12"/>
        <v>#VALUE!</v>
      </c>
      <c r="F74" t="e">
        <f t="shared" si="13"/>
        <v>#VALUE!</v>
      </c>
      <c r="G74" s="5" t="str">
        <f>_xll.SNL.Clients.Office.Excel.Functions.SPG(A74, "SP_MARKETCAP", "12/30/2023")</f>
        <v>#PEND</v>
      </c>
      <c r="H74" t="e">
        <f t="shared" si="17"/>
        <v>#VALUE!</v>
      </c>
      <c r="I74" t="e">
        <f t="shared" si="18"/>
        <v>#VALUE!</v>
      </c>
      <c r="K74" t="s">
        <v>74</v>
      </c>
      <c r="L74" s="4" t="str" cm="1">
        <f t="array" ref="L74">_xll.SNL.Clients.Office.Excel.Functions.SPG(K74, "SP_TOTAL_REV", "CY2023")</f>
        <v>#PEND</v>
      </c>
      <c r="M74" s="4" t="str">
        <f>_xll.SNL.Clients.Office.Excel.Functions.SPG(K74,"IQ_AVG_DILUT_SHARES_OUT","CY2023")</f>
        <v>#PEND</v>
      </c>
      <c r="N74" s="5" t="str">
        <f>_xll.SNL.Clients.Office.Excel.Functions.SPG(K74, "IQ_DILUT_EPS_NORM", "CY2023")</f>
        <v>#PEND</v>
      </c>
      <c r="O74" t="e">
        <f t="shared" si="14"/>
        <v>#VALUE!</v>
      </c>
      <c r="P74" t="e">
        <f t="shared" si="15"/>
        <v>#VALUE!</v>
      </c>
      <c r="Q74" s="5" t="str">
        <f>_xll.SNL.Clients.Office.Excel.Functions.SPG(K74, "SP_MARKETCAP", "12/31/2022")</f>
        <v>#PEND</v>
      </c>
      <c r="R74" t="e">
        <f t="shared" si="19"/>
        <v>#VALUE!</v>
      </c>
      <c r="S74" t="e">
        <f t="shared" si="20"/>
        <v>#VALUE!</v>
      </c>
      <c r="U74" t="s">
        <v>74</v>
      </c>
      <c r="V74" s="4" t="str" cm="1">
        <f t="array" ref="V74">_xll.SNL.Clients.Office.Excel.Functions.SPG(U74, "SP_TOTAL_REV", "CY2021")</f>
        <v>#PEND</v>
      </c>
      <c r="W74" s="4" t="str">
        <f>_xll.SNL.Clients.Office.Excel.Functions.SPG(U74,"IQ_AVG_DILUT_SHARES_OUT","CY2021")</f>
        <v>#PEND</v>
      </c>
      <c r="X74" s="5" t="str">
        <f>_xll.SNL.Clients.Office.Excel.Functions.SPG(U74, "IQ_DILUT_EPS_NORM", "CY2021")</f>
        <v>#PEND</v>
      </c>
      <c r="Y74" t="e">
        <f t="shared" si="21"/>
        <v>#VALUE!</v>
      </c>
      <c r="Z74" t="e">
        <f t="shared" si="22"/>
        <v>#VALUE!</v>
      </c>
      <c r="AA74" s="5" t="str">
        <f>_xll.SNL.Clients.Office.Excel.Functions.SPG(U74, "SP_MARKETCAP", "12/31/2021")</f>
        <v>#PEND</v>
      </c>
      <c r="AB74" t="e">
        <f t="shared" si="16"/>
        <v>#VALUE!</v>
      </c>
      <c r="AC74" t="e">
        <f t="shared" si="23"/>
        <v>#VALUE!</v>
      </c>
    </row>
    <row r="75" spans="1:29">
      <c r="A75" t="s">
        <v>75</v>
      </c>
      <c r="B75" s="4" t="str" cm="1">
        <f t="array" ref="B75">_xll.SNL.Clients.Office.Excel.Functions.SPG(A75, "SP_TOTAL_REV", "CY2023")</f>
        <v>#PEND</v>
      </c>
      <c r="C75" s="4" t="str">
        <f>_xll.SNL.Clients.Office.Excel.Functions.SPG(A75,"IQ_AVG_DILUT_SHARES_OUT","CY2023")</f>
        <v>#PEND</v>
      </c>
      <c r="D75" s="5" t="str">
        <f>_xll.SNL.Clients.Office.Excel.Functions.SPG(A75, "IQ_DILUT_EPS_NORM", "CY2023")</f>
        <v>#PEND</v>
      </c>
      <c r="E75" t="e">
        <f t="shared" si="12"/>
        <v>#VALUE!</v>
      </c>
      <c r="F75" t="e">
        <f t="shared" si="13"/>
        <v>#VALUE!</v>
      </c>
      <c r="G75" s="5" t="str">
        <f>_xll.SNL.Clients.Office.Excel.Functions.SPG(A75, "SP_MARKETCAP", "12/30/2023")</f>
        <v>#PEND</v>
      </c>
      <c r="H75" t="e">
        <f t="shared" si="17"/>
        <v>#VALUE!</v>
      </c>
      <c r="I75" t="e">
        <f t="shared" si="18"/>
        <v>#VALUE!</v>
      </c>
      <c r="K75" t="s">
        <v>75</v>
      </c>
      <c r="L75" s="4" t="str" cm="1">
        <f t="array" ref="L75">_xll.SNL.Clients.Office.Excel.Functions.SPG(K75, "SP_TOTAL_REV", "CY2023")</f>
        <v>#PEND</v>
      </c>
      <c r="M75" s="4" t="str">
        <f>_xll.SNL.Clients.Office.Excel.Functions.SPG(K75,"IQ_AVG_DILUT_SHARES_OUT","CY2023")</f>
        <v>#PEND</v>
      </c>
      <c r="N75" s="5" t="str">
        <f>_xll.SNL.Clients.Office.Excel.Functions.SPG(K75, "IQ_DILUT_EPS_NORM", "CY2023")</f>
        <v>#PEND</v>
      </c>
      <c r="O75" t="e">
        <f t="shared" si="14"/>
        <v>#VALUE!</v>
      </c>
      <c r="P75" t="e">
        <f t="shared" si="15"/>
        <v>#VALUE!</v>
      </c>
      <c r="Q75" s="5" t="str">
        <f>_xll.SNL.Clients.Office.Excel.Functions.SPG(K75, "SP_MARKETCAP", "12/31/2022")</f>
        <v>#PEND</v>
      </c>
      <c r="R75" t="e">
        <f t="shared" si="19"/>
        <v>#VALUE!</v>
      </c>
      <c r="S75" t="e">
        <f t="shared" si="20"/>
        <v>#VALUE!</v>
      </c>
      <c r="U75" t="s">
        <v>75</v>
      </c>
      <c r="V75" s="4" t="str" cm="1">
        <f t="array" ref="V75">_xll.SNL.Clients.Office.Excel.Functions.SPG(U75, "SP_TOTAL_REV", "CY2021")</f>
        <v>#PEND</v>
      </c>
      <c r="W75" s="4" t="str">
        <f>_xll.SNL.Clients.Office.Excel.Functions.SPG(U75,"IQ_AVG_DILUT_SHARES_OUT","CY2021")</f>
        <v>#PEND</v>
      </c>
      <c r="X75" s="5" t="str">
        <f>_xll.SNL.Clients.Office.Excel.Functions.SPG(U75, "IQ_DILUT_EPS_NORM", "CY2021")</f>
        <v>#PEND</v>
      </c>
      <c r="Y75" t="e">
        <f t="shared" si="21"/>
        <v>#VALUE!</v>
      </c>
      <c r="Z75" t="e">
        <f t="shared" si="22"/>
        <v>#VALUE!</v>
      </c>
      <c r="AA75" s="5" t="str">
        <f>_xll.SNL.Clients.Office.Excel.Functions.SPG(U75, "SP_MARKETCAP", "12/31/2021")</f>
        <v>#PEND</v>
      </c>
      <c r="AB75" t="e">
        <f t="shared" si="16"/>
        <v>#VALUE!</v>
      </c>
      <c r="AC75" t="e">
        <f t="shared" si="23"/>
        <v>#VALUE!</v>
      </c>
    </row>
    <row r="76" spans="1:29">
      <c r="A76" t="s">
        <v>76</v>
      </c>
      <c r="B76" s="4" t="str" cm="1">
        <f t="array" ref="B76">_xll.SNL.Clients.Office.Excel.Functions.SPG(A76, "SP_TOTAL_REV", "CY2023")</f>
        <v>#PEND</v>
      </c>
      <c r="C76" s="4" t="str">
        <f>_xll.SNL.Clients.Office.Excel.Functions.SPG(A76,"IQ_AVG_DILUT_SHARES_OUT","CY2023")</f>
        <v>#PEND</v>
      </c>
      <c r="D76" s="5" t="str">
        <f>_xll.SNL.Clients.Office.Excel.Functions.SPG(A76, "IQ_DILUT_EPS_NORM", "CY2023")</f>
        <v>#PEND</v>
      </c>
      <c r="E76" t="e">
        <f t="shared" si="12"/>
        <v>#VALUE!</v>
      </c>
      <c r="F76" t="e">
        <f t="shared" si="13"/>
        <v>#VALUE!</v>
      </c>
      <c r="G76" s="5" t="str">
        <f>_xll.SNL.Clients.Office.Excel.Functions.SPG(A76, "SP_MARKETCAP", "12/30/2023")</f>
        <v>#PEND</v>
      </c>
      <c r="H76" t="e">
        <f t="shared" si="17"/>
        <v>#VALUE!</v>
      </c>
      <c r="I76" t="e">
        <f t="shared" si="18"/>
        <v>#VALUE!</v>
      </c>
      <c r="K76" t="s">
        <v>76</v>
      </c>
      <c r="L76" s="4" t="str" cm="1">
        <f t="array" ref="L76">_xll.SNL.Clients.Office.Excel.Functions.SPG(K76, "SP_TOTAL_REV", "CY2023")</f>
        <v>#PEND</v>
      </c>
      <c r="M76" s="4" t="str">
        <f>_xll.SNL.Clients.Office.Excel.Functions.SPG(K76,"IQ_AVG_DILUT_SHARES_OUT","CY2023")</f>
        <v>#PEND</v>
      </c>
      <c r="N76" s="5" t="str">
        <f>_xll.SNL.Clients.Office.Excel.Functions.SPG(K76, "IQ_DILUT_EPS_NORM", "CY2023")</f>
        <v>#PEND</v>
      </c>
      <c r="O76" t="e">
        <f t="shared" si="14"/>
        <v>#VALUE!</v>
      </c>
      <c r="P76" t="e">
        <f t="shared" si="15"/>
        <v>#VALUE!</v>
      </c>
      <c r="Q76" s="5" t="str">
        <f>_xll.SNL.Clients.Office.Excel.Functions.SPG(K76, "SP_MARKETCAP", "12/31/2022")</f>
        <v>#PEND</v>
      </c>
      <c r="R76" t="e">
        <f t="shared" si="19"/>
        <v>#VALUE!</v>
      </c>
      <c r="S76" t="e">
        <f t="shared" si="20"/>
        <v>#VALUE!</v>
      </c>
      <c r="U76" t="s">
        <v>76</v>
      </c>
      <c r="V76" s="4" t="str" cm="1">
        <f t="array" ref="V76">_xll.SNL.Clients.Office.Excel.Functions.SPG(U76, "SP_TOTAL_REV", "CY2021")</f>
        <v>#PEND</v>
      </c>
      <c r="W76" s="4" t="str">
        <f>_xll.SNL.Clients.Office.Excel.Functions.SPG(U76,"IQ_AVG_DILUT_SHARES_OUT","CY2021")</f>
        <v>#PEND</v>
      </c>
      <c r="X76" s="5" t="str">
        <f>_xll.SNL.Clients.Office.Excel.Functions.SPG(U76, "IQ_DILUT_EPS_NORM", "CY2021")</f>
        <v>#PEND</v>
      </c>
      <c r="Y76" t="e">
        <f t="shared" si="21"/>
        <v>#VALUE!</v>
      </c>
      <c r="Z76" t="e">
        <f t="shared" si="22"/>
        <v>#VALUE!</v>
      </c>
      <c r="AA76" s="5" t="str">
        <f>_xll.SNL.Clients.Office.Excel.Functions.SPG(U76, "SP_MARKETCAP", "12/31/2021")</f>
        <v>#PEND</v>
      </c>
      <c r="AB76" t="e">
        <f t="shared" si="16"/>
        <v>#VALUE!</v>
      </c>
      <c r="AC76" t="e">
        <f t="shared" si="23"/>
        <v>#VALUE!</v>
      </c>
    </row>
    <row r="77" spans="1:29">
      <c r="A77" t="s">
        <v>77</v>
      </c>
      <c r="B77" s="4" t="str" cm="1">
        <f t="array" ref="B77">_xll.SNL.Clients.Office.Excel.Functions.SPG(A77, "SP_TOTAL_REV", "CY2023")</f>
        <v>#PEND</v>
      </c>
      <c r="C77" s="4" t="str">
        <f>_xll.SNL.Clients.Office.Excel.Functions.SPG(A77,"IQ_AVG_DILUT_SHARES_OUT","CY2023")</f>
        <v>#PEND</v>
      </c>
      <c r="D77" s="5" t="str">
        <f>_xll.SNL.Clients.Office.Excel.Functions.SPG(A77, "IQ_DILUT_EPS_NORM", "CY2023")</f>
        <v>#PEND</v>
      </c>
      <c r="E77" t="e">
        <f t="shared" si="12"/>
        <v>#VALUE!</v>
      </c>
      <c r="F77" t="e">
        <f t="shared" si="13"/>
        <v>#VALUE!</v>
      </c>
      <c r="G77" s="5" t="str">
        <f>_xll.SNL.Clients.Office.Excel.Functions.SPG(A77, "SP_MARKETCAP", "12/30/2023")</f>
        <v>#PEND</v>
      </c>
      <c r="H77" t="e">
        <f t="shared" si="17"/>
        <v>#VALUE!</v>
      </c>
      <c r="I77" t="e">
        <f t="shared" si="18"/>
        <v>#VALUE!</v>
      </c>
      <c r="K77" t="s">
        <v>77</v>
      </c>
      <c r="L77" s="4" t="str" cm="1">
        <f t="array" ref="L77">_xll.SNL.Clients.Office.Excel.Functions.SPG(K77, "SP_TOTAL_REV", "CY2023")</f>
        <v>#PEND</v>
      </c>
      <c r="M77" s="4" t="str">
        <f>_xll.SNL.Clients.Office.Excel.Functions.SPG(K77,"IQ_AVG_DILUT_SHARES_OUT","CY2023")</f>
        <v>#PEND</v>
      </c>
      <c r="N77" s="5" t="str">
        <f>_xll.SNL.Clients.Office.Excel.Functions.SPG(K77, "IQ_DILUT_EPS_NORM", "CY2023")</f>
        <v>#PEND</v>
      </c>
      <c r="O77" t="e">
        <f t="shared" si="14"/>
        <v>#VALUE!</v>
      </c>
      <c r="P77" t="e">
        <f t="shared" si="15"/>
        <v>#VALUE!</v>
      </c>
      <c r="Q77" s="5" t="str">
        <f>_xll.SNL.Clients.Office.Excel.Functions.SPG(K77, "SP_MARKETCAP", "12/31/2022")</f>
        <v>#PEND</v>
      </c>
      <c r="R77" t="e">
        <f t="shared" si="19"/>
        <v>#VALUE!</v>
      </c>
      <c r="S77" t="e">
        <f t="shared" si="20"/>
        <v>#VALUE!</v>
      </c>
      <c r="U77" t="s">
        <v>77</v>
      </c>
      <c r="V77" s="4" t="str" cm="1">
        <f t="array" ref="V77">_xll.SNL.Clients.Office.Excel.Functions.SPG(U77, "SP_TOTAL_REV", "CY2021")</f>
        <v>#PEND</v>
      </c>
      <c r="W77" s="4" t="str">
        <f>_xll.SNL.Clients.Office.Excel.Functions.SPG(U77,"IQ_AVG_DILUT_SHARES_OUT","CY2021")</f>
        <v>#PEND</v>
      </c>
      <c r="X77" s="5" t="str">
        <f>_xll.SNL.Clients.Office.Excel.Functions.SPG(U77, "IQ_DILUT_EPS_NORM", "CY2021")</f>
        <v>#PEND</v>
      </c>
      <c r="Y77" t="e">
        <f t="shared" si="21"/>
        <v>#VALUE!</v>
      </c>
      <c r="Z77" t="e">
        <f t="shared" si="22"/>
        <v>#VALUE!</v>
      </c>
      <c r="AA77" s="5" t="str">
        <f>_xll.SNL.Clients.Office.Excel.Functions.SPG(U77, "SP_MARKETCAP", "12/31/2021")</f>
        <v>#PEND</v>
      </c>
      <c r="AB77" t="e">
        <f t="shared" si="16"/>
        <v>#VALUE!</v>
      </c>
      <c r="AC77" t="e">
        <f t="shared" si="23"/>
        <v>#VALUE!</v>
      </c>
    </row>
    <row r="78" spans="1:29">
      <c r="A78" t="s">
        <v>78</v>
      </c>
      <c r="B78" s="4" t="str" cm="1">
        <f t="array" ref="B78">_xll.SNL.Clients.Office.Excel.Functions.SPG(A78, "SP_TOTAL_REV", "CY2023")</f>
        <v>#PEND</v>
      </c>
      <c r="C78" s="4" t="str">
        <f>_xll.SNL.Clients.Office.Excel.Functions.SPG(A78,"IQ_AVG_DILUT_SHARES_OUT","CY2023")</f>
        <v>#PEND</v>
      </c>
      <c r="D78" s="5" t="str">
        <f>_xll.SNL.Clients.Office.Excel.Functions.SPG(A78, "IQ_DILUT_EPS_NORM", "CY2023")</f>
        <v>#PEND</v>
      </c>
      <c r="E78" t="e">
        <f t="shared" si="12"/>
        <v>#VALUE!</v>
      </c>
      <c r="F78" t="e">
        <f t="shared" si="13"/>
        <v>#VALUE!</v>
      </c>
      <c r="G78" s="5" t="str">
        <f>_xll.SNL.Clients.Office.Excel.Functions.SPG(A78, "SP_MARKETCAP", "12/30/2023")</f>
        <v>#PEND</v>
      </c>
      <c r="H78" t="e">
        <f t="shared" si="17"/>
        <v>#VALUE!</v>
      </c>
      <c r="I78" t="e">
        <f t="shared" si="18"/>
        <v>#VALUE!</v>
      </c>
      <c r="K78" t="s">
        <v>78</v>
      </c>
      <c r="L78" s="4" t="str" cm="1">
        <f t="array" ref="L78">_xll.SNL.Clients.Office.Excel.Functions.SPG(K78, "SP_TOTAL_REV", "CY2023")</f>
        <v>#PEND</v>
      </c>
      <c r="M78" s="4" t="str">
        <f>_xll.SNL.Clients.Office.Excel.Functions.SPG(K78,"IQ_AVG_DILUT_SHARES_OUT","CY2023")</f>
        <v>#PEND</v>
      </c>
      <c r="N78" s="5" t="str">
        <f>_xll.SNL.Clients.Office.Excel.Functions.SPG(K78, "IQ_DILUT_EPS_NORM", "CY2023")</f>
        <v>#PEND</v>
      </c>
      <c r="O78" t="e">
        <f t="shared" si="14"/>
        <v>#VALUE!</v>
      </c>
      <c r="P78" t="e">
        <f t="shared" si="15"/>
        <v>#VALUE!</v>
      </c>
      <c r="Q78" s="5" t="str">
        <f>_xll.SNL.Clients.Office.Excel.Functions.SPG(K78, "SP_MARKETCAP", "12/31/2022")</f>
        <v>#PEND</v>
      </c>
      <c r="R78" t="e">
        <f t="shared" si="19"/>
        <v>#VALUE!</v>
      </c>
      <c r="S78" t="e">
        <f t="shared" si="20"/>
        <v>#VALUE!</v>
      </c>
      <c r="U78" t="s">
        <v>78</v>
      </c>
      <c r="V78" s="4" t="str" cm="1">
        <f t="array" ref="V78">_xll.SNL.Clients.Office.Excel.Functions.SPG(U78, "SP_TOTAL_REV", "CY2021")</f>
        <v>#PEND</v>
      </c>
      <c r="W78" s="4" t="str">
        <f>_xll.SNL.Clients.Office.Excel.Functions.SPG(U78,"IQ_AVG_DILUT_SHARES_OUT","CY2021")</f>
        <v>#PEND</v>
      </c>
      <c r="X78" s="5" t="str">
        <f>_xll.SNL.Clients.Office.Excel.Functions.SPG(U78, "IQ_DILUT_EPS_NORM", "CY2021")</f>
        <v>#PEND</v>
      </c>
      <c r="Y78" t="e">
        <f t="shared" si="21"/>
        <v>#VALUE!</v>
      </c>
      <c r="Z78" t="e">
        <f t="shared" si="22"/>
        <v>#VALUE!</v>
      </c>
      <c r="AA78" s="5" t="str">
        <f>_xll.SNL.Clients.Office.Excel.Functions.SPG(U78, "SP_MARKETCAP", "12/31/2021")</f>
        <v>#PEND</v>
      </c>
      <c r="AB78" t="e">
        <f t="shared" si="16"/>
        <v>#VALUE!</v>
      </c>
      <c r="AC78" t="e">
        <f t="shared" si="23"/>
        <v>#VALUE!</v>
      </c>
    </row>
    <row r="79" spans="1:29">
      <c r="A79" t="s">
        <v>79</v>
      </c>
      <c r="B79" s="4" t="str" cm="1">
        <f t="array" ref="B79">_xll.SNL.Clients.Office.Excel.Functions.SPG(A79, "SP_TOTAL_REV", "CY2023")</f>
        <v>#PEND</v>
      </c>
      <c r="C79" s="4" t="str">
        <f>_xll.SNL.Clients.Office.Excel.Functions.SPG(A79,"IQ_AVG_DILUT_SHARES_OUT","CY2023")</f>
        <v>#PEND</v>
      </c>
      <c r="D79" s="5" t="str">
        <f>_xll.SNL.Clients.Office.Excel.Functions.SPG(A79, "IQ_DILUT_EPS_NORM", "CY2023")</f>
        <v>#PEND</v>
      </c>
      <c r="E79" t="e">
        <f t="shared" si="12"/>
        <v>#VALUE!</v>
      </c>
      <c r="F79" t="e">
        <f t="shared" si="13"/>
        <v>#VALUE!</v>
      </c>
      <c r="G79" s="5" t="str">
        <f>_xll.SNL.Clients.Office.Excel.Functions.SPG(A79, "SP_MARKETCAP", "12/30/2023")</f>
        <v>#PEND</v>
      </c>
      <c r="H79" t="e">
        <f t="shared" si="17"/>
        <v>#VALUE!</v>
      </c>
      <c r="I79" t="e">
        <f t="shared" si="18"/>
        <v>#VALUE!</v>
      </c>
      <c r="K79" t="s">
        <v>79</v>
      </c>
      <c r="L79" s="4" t="str" cm="1">
        <f t="array" ref="L79">_xll.SNL.Clients.Office.Excel.Functions.SPG(K79, "SP_TOTAL_REV", "CY2023")</f>
        <v>#PEND</v>
      </c>
      <c r="M79" s="4" t="str">
        <f>_xll.SNL.Clients.Office.Excel.Functions.SPG(K79,"IQ_AVG_DILUT_SHARES_OUT","CY2023")</f>
        <v>#PEND</v>
      </c>
      <c r="N79" s="5" t="str">
        <f>_xll.SNL.Clients.Office.Excel.Functions.SPG(K79, "IQ_DILUT_EPS_NORM", "CY2023")</f>
        <v>#PEND</v>
      </c>
      <c r="O79" t="e">
        <f t="shared" si="14"/>
        <v>#VALUE!</v>
      </c>
      <c r="P79" t="e">
        <f t="shared" si="15"/>
        <v>#VALUE!</v>
      </c>
      <c r="Q79" s="5" t="str">
        <f>_xll.SNL.Clients.Office.Excel.Functions.SPG(K79, "SP_MARKETCAP", "12/31/2022")</f>
        <v>#PEND</v>
      </c>
      <c r="R79" t="e">
        <f t="shared" si="19"/>
        <v>#VALUE!</v>
      </c>
      <c r="S79" t="e">
        <f t="shared" si="20"/>
        <v>#VALUE!</v>
      </c>
      <c r="U79" t="s">
        <v>79</v>
      </c>
      <c r="V79" s="4" t="str" cm="1">
        <f t="array" ref="V79">_xll.SNL.Clients.Office.Excel.Functions.SPG(U79, "SP_TOTAL_REV", "CY2021")</f>
        <v>#PEND</v>
      </c>
      <c r="W79" s="4" t="str">
        <f>_xll.SNL.Clients.Office.Excel.Functions.SPG(U79,"IQ_AVG_DILUT_SHARES_OUT","CY2021")</f>
        <v>#PEND</v>
      </c>
      <c r="X79" s="5" t="str">
        <f>_xll.SNL.Clients.Office.Excel.Functions.SPG(U79, "IQ_DILUT_EPS_NORM", "CY2021")</f>
        <v>#PEND</v>
      </c>
      <c r="Y79" t="e">
        <f t="shared" si="21"/>
        <v>#VALUE!</v>
      </c>
      <c r="Z79" t="e">
        <f t="shared" si="22"/>
        <v>#VALUE!</v>
      </c>
      <c r="AA79" s="5" t="str">
        <f>_xll.SNL.Clients.Office.Excel.Functions.SPG(U79, "SP_MARKETCAP", "12/31/2021")</f>
        <v>#PEND</v>
      </c>
      <c r="AB79" t="e">
        <f t="shared" si="16"/>
        <v>#VALUE!</v>
      </c>
      <c r="AC79" t="e">
        <f t="shared" si="23"/>
        <v>#VALUE!</v>
      </c>
    </row>
    <row r="80" spans="1:29">
      <c r="A80" t="s">
        <v>80</v>
      </c>
      <c r="B80" s="4" t="str" cm="1">
        <f t="array" ref="B80">_xll.SNL.Clients.Office.Excel.Functions.SPG(A80, "SP_TOTAL_REV", "CY2023")</f>
        <v>#PEND</v>
      </c>
      <c r="C80" s="4" t="str">
        <f>_xll.SNL.Clients.Office.Excel.Functions.SPG(A80,"IQ_AVG_DILUT_SHARES_OUT","CY2023")</f>
        <v>#PEND</v>
      </c>
      <c r="D80" s="5" t="str">
        <f>_xll.SNL.Clients.Office.Excel.Functions.SPG(A80, "IQ_DILUT_EPS_NORM", "CY2023")</f>
        <v>#PEND</v>
      </c>
      <c r="E80" t="e">
        <f t="shared" si="12"/>
        <v>#VALUE!</v>
      </c>
      <c r="F80" t="e">
        <f t="shared" si="13"/>
        <v>#VALUE!</v>
      </c>
      <c r="G80" s="5" t="str">
        <f>_xll.SNL.Clients.Office.Excel.Functions.SPG(A80, "SP_MARKETCAP", "12/30/2023")</f>
        <v>#PEND</v>
      </c>
      <c r="H80" t="e">
        <f t="shared" si="17"/>
        <v>#VALUE!</v>
      </c>
      <c r="I80" t="e">
        <f t="shared" si="18"/>
        <v>#VALUE!</v>
      </c>
      <c r="K80" t="s">
        <v>80</v>
      </c>
      <c r="L80" s="4" t="str" cm="1">
        <f t="array" ref="L80">_xll.SNL.Clients.Office.Excel.Functions.SPG(K80, "SP_TOTAL_REV", "CY2023")</f>
        <v>#PEND</v>
      </c>
      <c r="M80" s="4" t="str">
        <f>_xll.SNL.Clients.Office.Excel.Functions.SPG(K80,"IQ_AVG_DILUT_SHARES_OUT","CY2023")</f>
        <v>#PEND</v>
      </c>
      <c r="N80" s="5" t="str">
        <f>_xll.SNL.Clients.Office.Excel.Functions.SPG(K80, "IQ_DILUT_EPS_NORM", "CY2023")</f>
        <v>#PEND</v>
      </c>
      <c r="O80" t="e">
        <f t="shared" si="14"/>
        <v>#VALUE!</v>
      </c>
      <c r="P80" t="e">
        <f t="shared" si="15"/>
        <v>#VALUE!</v>
      </c>
      <c r="Q80" s="5" t="str">
        <f>_xll.SNL.Clients.Office.Excel.Functions.SPG(K80, "SP_MARKETCAP", "12/31/2022")</f>
        <v>#PEND</v>
      </c>
      <c r="R80" t="e">
        <f t="shared" si="19"/>
        <v>#VALUE!</v>
      </c>
      <c r="S80" t="e">
        <f t="shared" si="20"/>
        <v>#VALUE!</v>
      </c>
      <c r="U80" t="s">
        <v>80</v>
      </c>
      <c r="V80" s="4" t="str" cm="1">
        <f t="array" ref="V80">_xll.SNL.Clients.Office.Excel.Functions.SPG(U80, "SP_TOTAL_REV", "CY2021")</f>
        <v>#PEND</v>
      </c>
      <c r="W80" s="4" t="str">
        <f>_xll.SNL.Clients.Office.Excel.Functions.SPG(U80,"IQ_AVG_DILUT_SHARES_OUT","CY2021")</f>
        <v>#PEND</v>
      </c>
      <c r="X80" s="5" t="str">
        <f>_xll.SNL.Clients.Office.Excel.Functions.SPG(U80, "IQ_DILUT_EPS_NORM", "CY2021")</f>
        <v>#PEND</v>
      </c>
      <c r="Y80" t="e">
        <f t="shared" si="21"/>
        <v>#VALUE!</v>
      </c>
      <c r="Z80" t="e">
        <f t="shared" si="22"/>
        <v>#VALUE!</v>
      </c>
      <c r="AA80" s="5" t="str">
        <f>_xll.SNL.Clients.Office.Excel.Functions.SPG(U80, "SP_MARKETCAP", "12/31/2021")</f>
        <v>#PEND</v>
      </c>
      <c r="AB80" t="e">
        <f t="shared" si="16"/>
        <v>#VALUE!</v>
      </c>
      <c r="AC80" t="e">
        <f t="shared" si="23"/>
        <v>#VALUE!</v>
      </c>
    </row>
    <row r="81" spans="1:29">
      <c r="A81" t="s">
        <v>81</v>
      </c>
      <c r="B81" s="4" t="str" cm="1">
        <f t="array" ref="B81">_xll.SNL.Clients.Office.Excel.Functions.SPG(A81, "SP_TOTAL_REV", "CY2023")</f>
        <v>#PEND</v>
      </c>
      <c r="C81" s="4" t="str">
        <f>_xll.SNL.Clients.Office.Excel.Functions.SPG(A81,"IQ_AVG_DILUT_SHARES_OUT","CY2023")</f>
        <v>#PEND</v>
      </c>
      <c r="D81" s="5" t="str">
        <f>_xll.SNL.Clients.Office.Excel.Functions.SPG(A81, "IQ_DILUT_EPS_NORM", "CY2023")</f>
        <v>#PEND</v>
      </c>
      <c r="E81" t="e">
        <f t="shared" si="12"/>
        <v>#VALUE!</v>
      </c>
      <c r="F81" t="e">
        <f t="shared" si="13"/>
        <v>#VALUE!</v>
      </c>
      <c r="G81" s="5" t="str">
        <f>_xll.SNL.Clients.Office.Excel.Functions.SPG(A81, "SP_MARKETCAP", "12/30/2023")</f>
        <v>#PEND</v>
      </c>
      <c r="H81" t="e">
        <f t="shared" si="17"/>
        <v>#VALUE!</v>
      </c>
      <c r="I81" t="e">
        <f t="shared" si="18"/>
        <v>#VALUE!</v>
      </c>
      <c r="K81" t="s">
        <v>81</v>
      </c>
      <c r="L81" s="4" t="str" cm="1">
        <f t="array" ref="L81">_xll.SNL.Clients.Office.Excel.Functions.SPG(K81, "SP_TOTAL_REV", "CY2023")</f>
        <v>#PEND</v>
      </c>
      <c r="M81" s="4" t="str">
        <f>_xll.SNL.Clients.Office.Excel.Functions.SPG(K81,"IQ_AVG_DILUT_SHARES_OUT","CY2023")</f>
        <v>#PEND</v>
      </c>
      <c r="N81" s="5" t="str">
        <f>_xll.SNL.Clients.Office.Excel.Functions.SPG(K81, "IQ_DILUT_EPS_NORM", "CY2023")</f>
        <v>#PEND</v>
      </c>
      <c r="O81" t="e">
        <f t="shared" si="14"/>
        <v>#VALUE!</v>
      </c>
      <c r="P81" t="e">
        <f t="shared" si="15"/>
        <v>#VALUE!</v>
      </c>
      <c r="Q81" s="5" t="str">
        <f>_xll.SNL.Clients.Office.Excel.Functions.SPG(K81, "SP_MARKETCAP", "12/31/2022")</f>
        <v>#PEND</v>
      </c>
      <c r="R81" t="e">
        <f t="shared" si="19"/>
        <v>#VALUE!</v>
      </c>
      <c r="S81" t="e">
        <f t="shared" si="20"/>
        <v>#VALUE!</v>
      </c>
      <c r="U81" t="s">
        <v>81</v>
      </c>
      <c r="V81" s="4" t="str" cm="1">
        <f t="array" ref="V81">_xll.SNL.Clients.Office.Excel.Functions.SPG(U81, "SP_TOTAL_REV", "CY2021")</f>
        <v>#PEND</v>
      </c>
      <c r="W81" s="4" t="str">
        <f>_xll.SNL.Clients.Office.Excel.Functions.SPG(U81,"IQ_AVG_DILUT_SHARES_OUT","CY2021")</f>
        <v>#PEND</v>
      </c>
      <c r="X81" s="5" t="str">
        <f>_xll.SNL.Clients.Office.Excel.Functions.SPG(U81, "IQ_DILUT_EPS_NORM", "CY2021")</f>
        <v>#PEND</v>
      </c>
      <c r="Y81" t="e">
        <f t="shared" si="21"/>
        <v>#VALUE!</v>
      </c>
      <c r="Z81" t="e">
        <f t="shared" si="22"/>
        <v>#VALUE!</v>
      </c>
      <c r="AA81" s="5" t="str">
        <f>_xll.SNL.Clients.Office.Excel.Functions.SPG(U81, "SP_MARKETCAP", "12/31/2021")</f>
        <v>#PEND</v>
      </c>
      <c r="AB81" t="e">
        <f t="shared" si="16"/>
        <v>#VALUE!</v>
      </c>
      <c r="AC81" t="e">
        <f t="shared" si="23"/>
        <v>#VALUE!</v>
      </c>
    </row>
    <row r="82" spans="1:29">
      <c r="A82" t="s">
        <v>82</v>
      </c>
      <c r="B82" s="4" t="str" cm="1">
        <f t="array" ref="B82">_xll.SNL.Clients.Office.Excel.Functions.SPG(A82, "SP_TOTAL_REV", "CY2023")</f>
        <v>#PEND</v>
      </c>
      <c r="C82" s="4" t="str">
        <f>_xll.SNL.Clients.Office.Excel.Functions.SPG(A82,"IQ_AVG_DILUT_SHARES_OUT","CY2023")</f>
        <v>#PEND</v>
      </c>
      <c r="D82" s="5" t="str">
        <f>_xll.SNL.Clients.Office.Excel.Functions.SPG(A82, "IQ_DILUT_EPS_NORM", "CY2023")</f>
        <v>#PEND</v>
      </c>
      <c r="E82" t="e">
        <f t="shared" si="12"/>
        <v>#VALUE!</v>
      </c>
      <c r="F82" t="e">
        <f t="shared" si="13"/>
        <v>#VALUE!</v>
      </c>
      <c r="G82" s="5" t="str">
        <f>_xll.SNL.Clients.Office.Excel.Functions.SPG(A82, "SP_MARKETCAP", "12/30/2023")</f>
        <v>#PEND</v>
      </c>
      <c r="H82" t="e">
        <f t="shared" si="17"/>
        <v>#VALUE!</v>
      </c>
      <c r="I82" t="e">
        <f t="shared" si="18"/>
        <v>#VALUE!</v>
      </c>
      <c r="K82" t="s">
        <v>82</v>
      </c>
      <c r="L82" s="4" t="str" cm="1">
        <f t="array" ref="L82">_xll.SNL.Clients.Office.Excel.Functions.SPG(K82, "SP_TOTAL_REV", "CY2023")</f>
        <v>#PEND</v>
      </c>
      <c r="M82" s="4" t="str">
        <f>_xll.SNL.Clients.Office.Excel.Functions.SPG(K82,"IQ_AVG_DILUT_SHARES_OUT","CY2023")</f>
        <v>#PEND</v>
      </c>
      <c r="N82" s="5" t="str">
        <f>_xll.SNL.Clients.Office.Excel.Functions.SPG(K82, "IQ_DILUT_EPS_NORM", "CY2023")</f>
        <v>#PEND</v>
      </c>
      <c r="O82" t="e">
        <f t="shared" si="14"/>
        <v>#VALUE!</v>
      </c>
      <c r="P82" t="e">
        <f t="shared" si="15"/>
        <v>#VALUE!</v>
      </c>
      <c r="Q82" s="5" t="str">
        <f>_xll.SNL.Clients.Office.Excel.Functions.SPG(K82, "SP_MARKETCAP", "12/31/2022")</f>
        <v>#PEND</v>
      </c>
      <c r="R82" t="e">
        <f t="shared" si="19"/>
        <v>#VALUE!</v>
      </c>
      <c r="S82" t="e">
        <f t="shared" si="20"/>
        <v>#VALUE!</v>
      </c>
      <c r="U82" t="s">
        <v>82</v>
      </c>
      <c r="V82" s="4" t="str" cm="1">
        <f t="array" ref="V82">_xll.SNL.Clients.Office.Excel.Functions.SPG(U82, "SP_TOTAL_REV", "CY2021")</f>
        <v>#PEND</v>
      </c>
      <c r="W82" s="4" t="str">
        <f>_xll.SNL.Clients.Office.Excel.Functions.SPG(U82,"IQ_AVG_DILUT_SHARES_OUT","CY2021")</f>
        <v>#PEND</v>
      </c>
      <c r="X82" s="5" t="str">
        <f>_xll.SNL.Clients.Office.Excel.Functions.SPG(U82, "IQ_DILUT_EPS_NORM", "CY2021")</f>
        <v>#PEND</v>
      </c>
      <c r="Y82" t="e">
        <f t="shared" si="21"/>
        <v>#VALUE!</v>
      </c>
      <c r="Z82" t="e">
        <f t="shared" si="22"/>
        <v>#VALUE!</v>
      </c>
      <c r="AA82" s="5" t="str">
        <f>_xll.SNL.Clients.Office.Excel.Functions.SPG(U82, "SP_MARKETCAP", "12/31/2021")</f>
        <v>#PEND</v>
      </c>
      <c r="AB82" t="e">
        <f t="shared" si="16"/>
        <v>#VALUE!</v>
      </c>
      <c r="AC82" t="e">
        <f t="shared" si="23"/>
        <v>#VALUE!</v>
      </c>
    </row>
    <row r="83" spans="1:29">
      <c r="A83" t="s">
        <v>83</v>
      </c>
      <c r="B83" s="4" t="str" cm="1">
        <f t="array" ref="B83">_xll.SNL.Clients.Office.Excel.Functions.SPG(A83, "SP_TOTAL_REV", "CY2023")</f>
        <v>#PEND</v>
      </c>
      <c r="C83" s="4" t="str">
        <f>_xll.SNL.Clients.Office.Excel.Functions.SPG(A83,"IQ_AVG_DILUT_SHARES_OUT","CY2023")</f>
        <v>#PEND</v>
      </c>
      <c r="D83" s="5" t="str">
        <f>_xll.SNL.Clients.Office.Excel.Functions.SPG(A83, "IQ_DILUT_EPS_NORM", "CY2023")</f>
        <v>#PEND</v>
      </c>
      <c r="E83" t="e">
        <f t="shared" si="12"/>
        <v>#VALUE!</v>
      </c>
      <c r="F83" t="e">
        <f t="shared" si="13"/>
        <v>#VALUE!</v>
      </c>
      <c r="G83" s="5" t="str">
        <f>_xll.SNL.Clients.Office.Excel.Functions.SPG(A83, "SP_MARKETCAP", "12/30/2023")</f>
        <v>#PEND</v>
      </c>
      <c r="H83" t="e">
        <f t="shared" si="17"/>
        <v>#VALUE!</v>
      </c>
      <c r="I83" t="e">
        <f t="shared" si="18"/>
        <v>#VALUE!</v>
      </c>
      <c r="K83" t="s">
        <v>83</v>
      </c>
      <c r="L83" s="4" t="str" cm="1">
        <f t="array" ref="L83">_xll.SNL.Clients.Office.Excel.Functions.SPG(K83, "SP_TOTAL_REV", "CY2023")</f>
        <v>#PEND</v>
      </c>
      <c r="M83" s="4" t="str">
        <f>_xll.SNL.Clients.Office.Excel.Functions.SPG(K83,"IQ_AVG_DILUT_SHARES_OUT","CY2023")</f>
        <v>#PEND</v>
      </c>
      <c r="N83" s="5" t="str">
        <f>_xll.SNL.Clients.Office.Excel.Functions.SPG(K83, "IQ_DILUT_EPS_NORM", "CY2023")</f>
        <v>#PEND</v>
      </c>
      <c r="O83" t="e">
        <f t="shared" si="14"/>
        <v>#VALUE!</v>
      </c>
      <c r="P83" t="e">
        <f t="shared" si="15"/>
        <v>#VALUE!</v>
      </c>
      <c r="Q83" s="5" t="str">
        <f>_xll.SNL.Clients.Office.Excel.Functions.SPG(K83, "SP_MARKETCAP", "12/31/2022")</f>
        <v>#PEND</v>
      </c>
      <c r="R83" t="e">
        <f t="shared" si="19"/>
        <v>#VALUE!</v>
      </c>
      <c r="S83" t="e">
        <f t="shared" si="20"/>
        <v>#VALUE!</v>
      </c>
      <c r="U83" t="s">
        <v>83</v>
      </c>
      <c r="V83" s="4" t="str" cm="1">
        <f t="array" ref="V83">_xll.SNL.Clients.Office.Excel.Functions.SPG(U83, "SP_TOTAL_REV", "CY2021")</f>
        <v>#PEND</v>
      </c>
      <c r="W83" s="4" t="str">
        <f>_xll.SNL.Clients.Office.Excel.Functions.SPG(U83,"IQ_AVG_DILUT_SHARES_OUT","CY2021")</f>
        <v>#PEND</v>
      </c>
      <c r="X83" s="5" t="str">
        <f>_xll.SNL.Clients.Office.Excel.Functions.SPG(U83, "IQ_DILUT_EPS_NORM", "CY2021")</f>
        <v>#PEND</v>
      </c>
      <c r="Y83" t="e">
        <f t="shared" si="21"/>
        <v>#VALUE!</v>
      </c>
      <c r="Z83" t="e">
        <f t="shared" si="22"/>
        <v>#VALUE!</v>
      </c>
      <c r="AA83" s="5" t="str">
        <f>_xll.SNL.Clients.Office.Excel.Functions.SPG(U83, "SP_MARKETCAP", "12/31/2021")</f>
        <v>#PEND</v>
      </c>
      <c r="AB83" t="e">
        <f t="shared" si="16"/>
        <v>#VALUE!</v>
      </c>
      <c r="AC83" t="e">
        <f t="shared" si="23"/>
        <v>#VALUE!</v>
      </c>
    </row>
    <row r="84" spans="1:29">
      <c r="A84" t="s">
        <v>84</v>
      </c>
      <c r="B84" s="4" t="str" cm="1">
        <f t="array" ref="B84">_xll.SNL.Clients.Office.Excel.Functions.SPG(A84, "SP_TOTAL_REV", "CY2023")</f>
        <v>#PEND</v>
      </c>
      <c r="C84" s="4" t="str">
        <f>_xll.SNL.Clients.Office.Excel.Functions.SPG(A84,"IQ_AVG_DILUT_SHARES_OUT","CY2023")</f>
        <v>#PEND</v>
      </c>
      <c r="D84" s="5" t="str">
        <f>_xll.SNL.Clients.Office.Excel.Functions.SPG(A84, "IQ_DILUT_EPS_NORM", "CY2023")</f>
        <v>#PEND</v>
      </c>
      <c r="E84" t="e">
        <f t="shared" si="12"/>
        <v>#VALUE!</v>
      </c>
      <c r="F84" t="e">
        <f t="shared" si="13"/>
        <v>#VALUE!</v>
      </c>
      <c r="G84" s="5" t="str">
        <f>_xll.SNL.Clients.Office.Excel.Functions.SPG(A84, "SP_MARKETCAP", "12/30/2023")</f>
        <v>#PEND</v>
      </c>
      <c r="H84" t="e">
        <f t="shared" si="17"/>
        <v>#VALUE!</v>
      </c>
      <c r="I84" t="e">
        <f t="shared" si="18"/>
        <v>#VALUE!</v>
      </c>
      <c r="K84" t="s">
        <v>84</v>
      </c>
      <c r="L84" s="4" t="str" cm="1">
        <f t="array" ref="L84">_xll.SNL.Clients.Office.Excel.Functions.SPG(K84, "SP_TOTAL_REV", "CY2023")</f>
        <v>#PEND</v>
      </c>
      <c r="M84" s="4" t="str">
        <f>_xll.SNL.Clients.Office.Excel.Functions.SPG(K84,"IQ_AVG_DILUT_SHARES_OUT","CY2023")</f>
        <v>#PEND</v>
      </c>
      <c r="N84" s="5" t="str">
        <f>_xll.SNL.Clients.Office.Excel.Functions.SPG(K84, "IQ_DILUT_EPS_NORM", "CY2023")</f>
        <v>#PEND</v>
      </c>
      <c r="O84" t="e">
        <f t="shared" si="14"/>
        <v>#VALUE!</v>
      </c>
      <c r="P84" t="e">
        <f t="shared" si="15"/>
        <v>#VALUE!</v>
      </c>
      <c r="Q84" s="5" t="str">
        <f>_xll.SNL.Clients.Office.Excel.Functions.SPG(K84, "SP_MARKETCAP", "12/31/2022")</f>
        <v>#PEND</v>
      </c>
      <c r="R84" t="e">
        <f t="shared" si="19"/>
        <v>#VALUE!</v>
      </c>
      <c r="S84" t="e">
        <f t="shared" si="20"/>
        <v>#VALUE!</v>
      </c>
      <c r="U84" t="s">
        <v>84</v>
      </c>
      <c r="V84" s="4" t="str" cm="1">
        <f t="array" ref="V84">_xll.SNL.Clients.Office.Excel.Functions.SPG(U84, "SP_TOTAL_REV", "CY2021")</f>
        <v>#PEND</v>
      </c>
      <c r="W84" s="4" t="str">
        <f>_xll.SNL.Clients.Office.Excel.Functions.SPG(U84,"IQ_AVG_DILUT_SHARES_OUT","CY2021")</f>
        <v>#PEND</v>
      </c>
      <c r="X84" s="5" t="str">
        <f>_xll.SNL.Clients.Office.Excel.Functions.SPG(U84, "IQ_DILUT_EPS_NORM", "CY2021")</f>
        <v>#PEND</v>
      </c>
      <c r="Y84" t="e">
        <f t="shared" si="21"/>
        <v>#VALUE!</v>
      </c>
      <c r="Z84" t="e">
        <f t="shared" si="22"/>
        <v>#VALUE!</v>
      </c>
      <c r="AA84" s="5" t="str">
        <f>_xll.SNL.Clients.Office.Excel.Functions.SPG(U84, "SP_MARKETCAP", "12/31/2021")</f>
        <v>#PEND</v>
      </c>
      <c r="AB84" t="e">
        <f t="shared" si="16"/>
        <v>#VALUE!</v>
      </c>
      <c r="AC84" t="e">
        <f t="shared" si="23"/>
        <v>#VALUE!</v>
      </c>
    </row>
    <row r="85" spans="1:29">
      <c r="A85" t="s">
        <v>85</v>
      </c>
      <c r="B85" s="4" t="str" cm="1">
        <f t="array" ref="B85">_xll.SNL.Clients.Office.Excel.Functions.SPG(A85, "SP_TOTAL_REV", "CY2023")</f>
        <v>#PEND</v>
      </c>
      <c r="C85" s="4" t="str">
        <f>_xll.SNL.Clients.Office.Excel.Functions.SPG(A85,"IQ_AVG_DILUT_SHARES_OUT","CY2023")</f>
        <v>#PEND</v>
      </c>
      <c r="D85" s="5" t="str">
        <f>_xll.SNL.Clients.Office.Excel.Functions.SPG(A85, "IQ_DILUT_EPS_NORM", "CY2023")</f>
        <v>#PEND</v>
      </c>
      <c r="E85" t="e">
        <f t="shared" si="12"/>
        <v>#VALUE!</v>
      </c>
      <c r="F85" t="e">
        <f t="shared" si="13"/>
        <v>#VALUE!</v>
      </c>
      <c r="G85" s="5" t="str">
        <f>_xll.SNL.Clients.Office.Excel.Functions.SPG(A85, "SP_MARKETCAP", "12/30/2023")</f>
        <v>#PEND</v>
      </c>
      <c r="H85" t="e">
        <f t="shared" si="17"/>
        <v>#VALUE!</v>
      </c>
      <c r="I85" t="e">
        <f t="shared" si="18"/>
        <v>#VALUE!</v>
      </c>
      <c r="K85" t="s">
        <v>85</v>
      </c>
      <c r="L85" s="4" t="str" cm="1">
        <f t="array" ref="L85">_xll.SNL.Clients.Office.Excel.Functions.SPG(K85, "SP_TOTAL_REV", "CY2023")</f>
        <v>#PEND</v>
      </c>
      <c r="M85" s="4" t="str">
        <f>_xll.SNL.Clients.Office.Excel.Functions.SPG(K85,"IQ_AVG_DILUT_SHARES_OUT","CY2023")</f>
        <v>#PEND</v>
      </c>
      <c r="N85" s="5" t="str">
        <f>_xll.SNL.Clients.Office.Excel.Functions.SPG(K85, "IQ_DILUT_EPS_NORM", "CY2023")</f>
        <v>#PEND</v>
      </c>
      <c r="O85" t="e">
        <f t="shared" si="14"/>
        <v>#VALUE!</v>
      </c>
      <c r="P85" t="e">
        <f t="shared" si="15"/>
        <v>#VALUE!</v>
      </c>
      <c r="Q85" s="5" t="str">
        <f>_xll.SNL.Clients.Office.Excel.Functions.SPG(K85, "SP_MARKETCAP", "12/31/2022")</f>
        <v>#PEND</v>
      </c>
      <c r="R85" t="e">
        <f t="shared" si="19"/>
        <v>#VALUE!</v>
      </c>
      <c r="S85" t="e">
        <f t="shared" si="20"/>
        <v>#VALUE!</v>
      </c>
      <c r="U85" t="s">
        <v>85</v>
      </c>
      <c r="V85" s="4" t="str" cm="1">
        <f t="array" ref="V85">_xll.SNL.Clients.Office.Excel.Functions.SPG(U85, "SP_TOTAL_REV", "CY2021")</f>
        <v>#PEND</v>
      </c>
      <c r="W85" s="4" t="str">
        <f>_xll.SNL.Clients.Office.Excel.Functions.SPG(U85,"IQ_AVG_DILUT_SHARES_OUT","CY2021")</f>
        <v>#PEND</v>
      </c>
      <c r="X85" s="5" t="str">
        <f>_xll.SNL.Clients.Office.Excel.Functions.SPG(U85, "IQ_DILUT_EPS_NORM", "CY2021")</f>
        <v>#PEND</v>
      </c>
      <c r="Y85" t="e">
        <f t="shared" si="21"/>
        <v>#VALUE!</v>
      </c>
      <c r="Z85" t="e">
        <f t="shared" si="22"/>
        <v>#VALUE!</v>
      </c>
      <c r="AA85" s="5" t="str">
        <f>_xll.SNL.Clients.Office.Excel.Functions.SPG(U85, "SP_MARKETCAP", "12/31/2021")</f>
        <v>#PEND</v>
      </c>
      <c r="AB85" t="e">
        <f t="shared" si="16"/>
        <v>#VALUE!</v>
      </c>
      <c r="AC85" t="e">
        <f t="shared" si="23"/>
        <v>#VALUE!</v>
      </c>
    </row>
    <row r="86" spans="1:29">
      <c r="A86" t="s">
        <v>86</v>
      </c>
      <c r="B86" s="4" t="str" cm="1">
        <f t="array" ref="B86">_xll.SNL.Clients.Office.Excel.Functions.SPG(A86, "SP_TOTAL_REV", "CY2023")</f>
        <v>#PEND</v>
      </c>
      <c r="C86" s="4" t="str">
        <f>_xll.SNL.Clients.Office.Excel.Functions.SPG(A86,"IQ_AVG_DILUT_SHARES_OUT","CY2023")</f>
        <v>#PEND</v>
      </c>
      <c r="D86" s="5" t="str">
        <f>_xll.SNL.Clients.Office.Excel.Functions.SPG(A86, "IQ_DILUT_EPS_NORM", "CY2023")</f>
        <v>#PEND</v>
      </c>
      <c r="E86" t="e">
        <f t="shared" si="12"/>
        <v>#VALUE!</v>
      </c>
      <c r="F86" t="e">
        <f t="shared" si="13"/>
        <v>#VALUE!</v>
      </c>
      <c r="G86" s="5" t="str">
        <f>_xll.SNL.Clients.Office.Excel.Functions.SPG(A86, "SP_MARKETCAP", "12/30/2023")</f>
        <v>#PEND</v>
      </c>
      <c r="H86" t="e">
        <f t="shared" si="17"/>
        <v>#VALUE!</v>
      </c>
      <c r="I86" t="e">
        <f t="shared" si="18"/>
        <v>#VALUE!</v>
      </c>
      <c r="K86" t="s">
        <v>86</v>
      </c>
      <c r="L86" s="4" t="str" cm="1">
        <f t="array" ref="L86">_xll.SNL.Clients.Office.Excel.Functions.SPG(K86, "SP_TOTAL_REV", "CY2023")</f>
        <v>#PEND</v>
      </c>
      <c r="M86" s="4" t="str">
        <f>_xll.SNL.Clients.Office.Excel.Functions.SPG(K86,"IQ_AVG_DILUT_SHARES_OUT","CY2023")</f>
        <v>#PEND</v>
      </c>
      <c r="N86" s="5" t="str">
        <f>_xll.SNL.Clients.Office.Excel.Functions.SPG(K86, "IQ_DILUT_EPS_NORM", "CY2023")</f>
        <v>#PEND</v>
      </c>
      <c r="O86" t="e">
        <f t="shared" si="14"/>
        <v>#VALUE!</v>
      </c>
      <c r="P86" t="e">
        <f t="shared" si="15"/>
        <v>#VALUE!</v>
      </c>
      <c r="Q86" s="5" t="str">
        <f>_xll.SNL.Clients.Office.Excel.Functions.SPG(K86, "SP_MARKETCAP", "12/31/2022")</f>
        <v>#PEND</v>
      </c>
      <c r="R86" t="e">
        <f t="shared" si="19"/>
        <v>#VALUE!</v>
      </c>
      <c r="S86" t="e">
        <f t="shared" si="20"/>
        <v>#VALUE!</v>
      </c>
      <c r="U86" t="s">
        <v>86</v>
      </c>
      <c r="V86" s="4" t="str" cm="1">
        <f t="array" ref="V86">_xll.SNL.Clients.Office.Excel.Functions.SPG(U86, "SP_TOTAL_REV", "CY2021")</f>
        <v>#PEND</v>
      </c>
      <c r="W86" s="4" t="str">
        <f>_xll.SNL.Clients.Office.Excel.Functions.SPG(U86,"IQ_AVG_DILUT_SHARES_OUT","CY2021")</f>
        <v>#PEND</v>
      </c>
      <c r="X86" s="5" t="str">
        <f>_xll.SNL.Clients.Office.Excel.Functions.SPG(U86, "IQ_DILUT_EPS_NORM", "CY2021")</f>
        <v>#PEND</v>
      </c>
      <c r="Y86" t="e">
        <f t="shared" si="21"/>
        <v>#VALUE!</v>
      </c>
      <c r="Z86" t="e">
        <f t="shared" si="22"/>
        <v>#VALUE!</v>
      </c>
      <c r="AA86" s="5" t="str">
        <f>_xll.SNL.Clients.Office.Excel.Functions.SPG(U86, "SP_MARKETCAP", "12/31/2021")</f>
        <v>#PEND</v>
      </c>
      <c r="AB86" t="e">
        <f t="shared" si="16"/>
        <v>#VALUE!</v>
      </c>
      <c r="AC86" t="e">
        <f t="shared" si="23"/>
        <v>#VALUE!</v>
      </c>
    </row>
    <row r="87" spans="1:29">
      <c r="A87" t="s">
        <v>87</v>
      </c>
      <c r="B87" s="4" t="str" cm="1">
        <f t="array" ref="B87">_xll.SNL.Clients.Office.Excel.Functions.SPG(A87, "SP_TOTAL_REV", "CY2023")</f>
        <v>#PEND</v>
      </c>
      <c r="C87" s="4" t="str">
        <f>_xll.SNL.Clients.Office.Excel.Functions.SPG(A87,"IQ_AVG_DILUT_SHARES_OUT","CY2023")</f>
        <v>#PEND</v>
      </c>
      <c r="D87" s="5" t="str">
        <f>_xll.SNL.Clients.Office.Excel.Functions.SPG(A87, "IQ_DILUT_EPS_NORM", "CY2023")</f>
        <v>#PEND</v>
      </c>
      <c r="E87" t="e">
        <f t="shared" si="12"/>
        <v>#VALUE!</v>
      </c>
      <c r="F87" t="e">
        <f t="shared" si="13"/>
        <v>#VALUE!</v>
      </c>
      <c r="G87" s="5" t="str">
        <f>_xll.SNL.Clients.Office.Excel.Functions.SPG(A87, "SP_MARKETCAP", "12/30/2023")</f>
        <v>#PEND</v>
      </c>
      <c r="H87" t="e">
        <f t="shared" si="17"/>
        <v>#VALUE!</v>
      </c>
      <c r="I87" t="e">
        <f t="shared" si="18"/>
        <v>#VALUE!</v>
      </c>
      <c r="K87" t="s">
        <v>87</v>
      </c>
      <c r="L87" s="4" t="str" cm="1">
        <f t="array" ref="L87">_xll.SNL.Clients.Office.Excel.Functions.SPG(K87, "SP_TOTAL_REV", "CY2023")</f>
        <v>#PEND</v>
      </c>
      <c r="M87" s="4" t="str">
        <f>_xll.SNL.Clients.Office.Excel.Functions.SPG(K87,"IQ_AVG_DILUT_SHARES_OUT","CY2023")</f>
        <v>#PEND</v>
      </c>
      <c r="N87" s="5" t="str">
        <f>_xll.SNL.Clients.Office.Excel.Functions.SPG(K87, "IQ_DILUT_EPS_NORM", "CY2023")</f>
        <v>#PEND</v>
      </c>
      <c r="O87" t="e">
        <f t="shared" si="14"/>
        <v>#VALUE!</v>
      </c>
      <c r="P87" t="e">
        <f t="shared" si="15"/>
        <v>#VALUE!</v>
      </c>
      <c r="Q87" s="5" t="str">
        <f>_xll.SNL.Clients.Office.Excel.Functions.SPG(K87, "SP_MARKETCAP", "12/31/2022")</f>
        <v>#PEND</v>
      </c>
      <c r="R87" t="e">
        <f t="shared" si="19"/>
        <v>#VALUE!</v>
      </c>
      <c r="S87" t="e">
        <f t="shared" si="20"/>
        <v>#VALUE!</v>
      </c>
      <c r="U87" t="s">
        <v>87</v>
      </c>
      <c r="V87" s="4" t="str" cm="1">
        <f t="array" ref="V87">_xll.SNL.Clients.Office.Excel.Functions.SPG(U87, "SP_TOTAL_REV", "CY2021")</f>
        <v>#PEND</v>
      </c>
      <c r="W87" s="4" t="str">
        <f>_xll.SNL.Clients.Office.Excel.Functions.SPG(U87,"IQ_AVG_DILUT_SHARES_OUT","CY2021")</f>
        <v>#PEND</v>
      </c>
      <c r="X87" s="5" t="str">
        <f>_xll.SNL.Clients.Office.Excel.Functions.SPG(U87, "IQ_DILUT_EPS_NORM", "CY2021")</f>
        <v>#PEND</v>
      </c>
      <c r="Y87" t="e">
        <f t="shared" si="21"/>
        <v>#VALUE!</v>
      </c>
      <c r="Z87" t="e">
        <f t="shared" si="22"/>
        <v>#VALUE!</v>
      </c>
      <c r="AA87" s="5" t="str">
        <f>_xll.SNL.Clients.Office.Excel.Functions.SPG(U87, "SP_MARKETCAP", "12/31/2021")</f>
        <v>#PEND</v>
      </c>
      <c r="AB87" t="e">
        <f t="shared" si="16"/>
        <v>#VALUE!</v>
      </c>
      <c r="AC87" t="e">
        <f t="shared" si="23"/>
        <v>#VALUE!</v>
      </c>
    </row>
    <row r="88" spans="1:29">
      <c r="A88" t="s">
        <v>88</v>
      </c>
      <c r="B88" s="4" t="str" cm="1">
        <f t="array" ref="B88">_xll.SNL.Clients.Office.Excel.Functions.SPG(A88, "SP_TOTAL_REV", "CY2023")</f>
        <v>#PEND</v>
      </c>
      <c r="C88" s="4" t="str">
        <f>_xll.SNL.Clients.Office.Excel.Functions.SPG(A88,"IQ_AVG_DILUT_SHARES_OUT","CY2023")</f>
        <v>#PEND</v>
      </c>
      <c r="D88" s="5" t="str">
        <f>_xll.SNL.Clients.Office.Excel.Functions.SPG(A88, "IQ_DILUT_EPS_NORM", "CY2023")</f>
        <v>#PEND</v>
      </c>
      <c r="E88" t="e">
        <f t="shared" si="12"/>
        <v>#VALUE!</v>
      </c>
      <c r="F88" t="e">
        <f t="shared" si="13"/>
        <v>#VALUE!</v>
      </c>
      <c r="G88" s="5" t="str">
        <f>_xll.SNL.Clients.Office.Excel.Functions.SPG(A88, "SP_MARKETCAP", "12/30/2023")</f>
        <v>#PEND</v>
      </c>
      <c r="H88" t="e">
        <f t="shared" si="17"/>
        <v>#VALUE!</v>
      </c>
      <c r="I88" t="e">
        <f t="shared" si="18"/>
        <v>#VALUE!</v>
      </c>
      <c r="K88" t="s">
        <v>88</v>
      </c>
      <c r="L88" s="4" t="str" cm="1">
        <f t="array" ref="L88">_xll.SNL.Clients.Office.Excel.Functions.SPG(K88, "SP_TOTAL_REV", "CY2023")</f>
        <v>#PEND</v>
      </c>
      <c r="M88" s="4" t="str">
        <f>_xll.SNL.Clients.Office.Excel.Functions.SPG(K88,"IQ_AVG_DILUT_SHARES_OUT","CY2023")</f>
        <v>#PEND</v>
      </c>
      <c r="N88" s="5" t="str">
        <f>_xll.SNL.Clients.Office.Excel.Functions.SPG(K88, "IQ_DILUT_EPS_NORM", "CY2023")</f>
        <v>#PEND</v>
      </c>
      <c r="O88" t="e">
        <f t="shared" si="14"/>
        <v>#VALUE!</v>
      </c>
      <c r="P88" t="e">
        <f t="shared" si="15"/>
        <v>#VALUE!</v>
      </c>
      <c r="Q88" s="5" t="str">
        <f>_xll.SNL.Clients.Office.Excel.Functions.SPG(K88, "SP_MARKETCAP", "12/31/2022")</f>
        <v>#PEND</v>
      </c>
      <c r="R88" t="e">
        <f t="shared" si="19"/>
        <v>#VALUE!</v>
      </c>
      <c r="S88" t="e">
        <f t="shared" si="20"/>
        <v>#VALUE!</v>
      </c>
      <c r="U88" t="s">
        <v>88</v>
      </c>
      <c r="V88" s="4" t="str" cm="1">
        <f t="array" ref="V88">_xll.SNL.Clients.Office.Excel.Functions.SPG(U88, "SP_TOTAL_REV", "CY2021")</f>
        <v>#PEND</v>
      </c>
      <c r="W88" s="4" t="str">
        <f>_xll.SNL.Clients.Office.Excel.Functions.SPG(U88,"IQ_AVG_DILUT_SHARES_OUT","CY2021")</f>
        <v>#PEND</v>
      </c>
      <c r="X88" s="5" t="str">
        <f>_xll.SNL.Clients.Office.Excel.Functions.SPG(U88, "IQ_DILUT_EPS_NORM", "CY2021")</f>
        <v>#PEND</v>
      </c>
      <c r="Y88" t="e">
        <f t="shared" si="21"/>
        <v>#VALUE!</v>
      </c>
      <c r="Z88" t="e">
        <f t="shared" si="22"/>
        <v>#VALUE!</v>
      </c>
      <c r="AA88" s="5" t="str">
        <f>_xll.SNL.Clients.Office.Excel.Functions.SPG(U88, "SP_MARKETCAP", "12/31/2021")</f>
        <v>#PEND</v>
      </c>
      <c r="AB88" t="e">
        <f t="shared" si="16"/>
        <v>#VALUE!</v>
      </c>
      <c r="AC88" t="e">
        <f t="shared" si="23"/>
        <v>#VALUE!</v>
      </c>
    </row>
    <row r="89" spans="1:29">
      <c r="A89" t="s">
        <v>89</v>
      </c>
      <c r="B89" s="4" t="str" cm="1">
        <f t="array" ref="B89">_xll.SNL.Clients.Office.Excel.Functions.SPG(A89, "SP_TOTAL_REV", "CY2023")</f>
        <v>#PEND</v>
      </c>
      <c r="C89" s="4" t="str">
        <f>_xll.SNL.Clients.Office.Excel.Functions.SPG(A89,"IQ_AVG_DILUT_SHARES_OUT","CY2023")</f>
        <v>#PEND</v>
      </c>
      <c r="D89" s="5" t="str">
        <f>_xll.SNL.Clients.Office.Excel.Functions.SPG(A89, "IQ_DILUT_EPS_NORM", "CY2023")</f>
        <v>#PEND</v>
      </c>
      <c r="E89" t="e">
        <f t="shared" si="12"/>
        <v>#VALUE!</v>
      </c>
      <c r="F89" t="e">
        <f t="shared" si="13"/>
        <v>#VALUE!</v>
      </c>
      <c r="G89" s="5" t="str">
        <f>_xll.SNL.Clients.Office.Excel.Functions.SPG(A89, "SP_MARKETCAP", "12/30/2023")</f>
        <v>#PEND</v>
      </c>
      <c r="H89" t="e">
        <f t="shared" si="17"/>
        <v>#VALUE!</v>
      </c>
      <c r="I89" t="e">
        <f t="shared" si="18"/>
        <v>#VALUE!</v>
      </c>
      <c r="K89" t="s">
        <v>89</v>
      </c>
      <c r="L89" s="4" t="str" cm="1">
        <f t="array" ref="L89">_xll.SNL.Clients.Office.Excel.Functions.SPG(K89, "SP_TOTAL_REV", "CY2023")</f>
        <v>#PEND</v>
      </c>
      <c r="M89" s="4" t="str">
        <f>_xll.SNL.Clients.Office.Excel.Functions.SPG(K89,"IQ_AVG_DILUT_SHARES_OUT","CY2023")</f>
        <v>#PEND</v>
      </c>
      <c r="N89" s="5" t="str">
        <f>_xll.SNL.Clients.Office.Excel.Functions.SPG(K89, "IQ_DILUT_EPS_NORM", "CY2023")</f>
        <v>#PEND</v>
      </c>
      <c r="O89" t="e">
        <f t="shared" si="14"/>
        <v>#VALUE!</v>
      </c>
      <c r="P89" t="e">
        <f t="shared" si="15"/>
        <v>#VALUE!</v>
      </c>
      <c r="Q89" s="5" t="str">
        <f>_xll.SNL.Clients.Office.Excel.Functions.SPG(K89, "SP_MARKETCAP", "12/31/2022")</f>
        <v>#PEND</v>
      </c>
      <c r="R89" t="e">
        <f t="shared" si="19"/>
        <v>#VALUE!</v>
      </c>
      <c r="S89" t="e">
        <f t="shared" si="20"/>
        <v>#VALUE!</v>
      </c>
      <c r="U89" t="s">
        <v>89</v>
      </c>
      <c r="V89" s="4" t="str" cm="1">
        <f t="array" ref="V89">_xll.SNL.Clients.Office.Excel.Functions.SPG(U89, "SP_TOTAL_REV", "CY2021")</f>
        <v>#PEND</v>
      </c>
      <c r="W89" s="4" t="str">
        <f>_xll.SNL.Clients.Office.Excel.Functions.SPG(U89,"IQ_AVG_DILUT_SHARES_OUT","CY2021")</f>
        <v>#PEND</v>
      </c>
      <c r="X89" s="5" t="str">
        <f>_xll.SNL.Clients.Office.Excel.Functions.SPG(U89, "IQ_DILUT_EPS_NORM", "CY2021")</f>
        <v>#PEND</v>
      </c>
      <c r="Y89" t="e">
        <f t="shared" si="21"/>
        <v>#VALUE!</v>
      </c>
      <c r="Z89" t="e">
        <f t="shared" si="22"/>
        <v>#VALUE!</v>
      </c>
      <c r="AA89" s="5" t="str">
        <f>_xll.SNL.Clients.Office.Excel.Functions.SPG(U89, "SP_MARKETCAP", "12/31/2021")</f>
        <v>#PEND</v>
      </c>
      <c r="AB89" t="e">
        <f t="shared" si="16"/>
        <v>#VALUE!</v>
      </c>
      <c r="AC89" t="e">
        <f t="shared" si="23"/>
        <v>#VALUE!</v>
      </c>
    </row>
    <row r="90" spans="1:29">
      <c r="A90" t="s">
        <v>90</v>
      </c>
      <c r="B90" s="4" t="str" cm="1">
        <f t="array" ref="B90">_xll.SNL.Clients.Office.Excel.Functions.SPG(A90, "SP_TOTAL_REV", "CY2023")</f>
        <v>#PEND</v>
      </c>
      <c r="C90" s="4" t="str">
        <f>_xll.SNL.Clients.Office.Excel.Functions.SPG(A90,"IQ_AVG_DILUT_SHARES_OUT","CY2023")</f>
        <v>#PEND</v>
      </c>
      <c r="D90" s="5" t="str">
        <f>_xll.SNL.Clients.Office.Excel.Functions.SPG(A90, "IQ_DILUT_EPS_NORM", "CY2023")</f>
        <v>#PEND</v>
      </c>
      <c r="E90" t="e">
        <f t="shared" si="12"/>
        <v>#VALUE!</v>
      </c>
      <c r="F90" t="e">
        <f t="shared" si="13"/>
        <v>#VALUE!</v>
      </c>
      <c r="G90" s="5" t="str">
        <f>_xll.SNL.Clients.Office.Excel.Functions.SPG(A90, "SP_MARKETCAP", "12/30/2023")</f>
        <v>#PEND</v>
      </c>
      <c r="H90" t="e">
        <f t="shared" si="17"/>
        <v>#VALUE!</v>
      </c>
      <c r="I90" t="e">
        <f t="shared" si="18"/>
        <v>#VALUE!</v>
      </c>
      <c r="K90" t="s">
        <v>90</v>
      </c>
      <c r="L90" s="4" t="str" cm="1">
        <f t="array" ref="L90">_xll.SNL.Clients.Office.Excel.Functions.SPG(K90, "SP_TOTAL_REV", "CY2023")</f>
        <v>#PEND</v>
      </c>
      <c r="M90" s="4" t="str">
        <f>_xll.SNL.Clients.Office.Excel.Functions.SPG(K90,"IQ_AVG_DILUT_SHARES_OUT","CY2023")</f>
        <v>#PEND</v>
      </c>
      <c r="N90" s="5" t="str">
        <f>_xll.SNL.Clients.Office.Excel.Functions.SPG(K90, "IQ_DILUT_EPS_NORM", "CY2023")</f>
        <v>#PEND</v>
      </c>
      <c r="O90" t="e">
        <f t="shared" si="14"/>
        <v>#VALUE!</v>
      </c>
      <c r="P90" t="e">
        <f t="shared" si="15"/>
        <v>#VALUE!</v>
      </c>
      <c r="Q90" s="5" t="str">
        <f>_xll.SNL.Clients.Office.Excel.Functions.SPG(K90, "SP_MARKETCAP", "12/31/2022")</f>
        <v>#PEND</v>
      </c>
      <c r="R90" t="e">
        <f t="shared" si="19"/>
        <v>#VALUE!</v>
      </c>
      <c r="S90" t="e">
        <f t="shared" si="20"/>
        <v>#VALUE!</v>
      </c>
      <c r="U90" t="s">
        <v>90</v>
      </c>
      <c r="V90" s="4" t="str" cm="1">
        <f t="array" ref="V90">_xll.SNL.Clients.Office.Excel.Functions.SPG(U90, "SP_TOTAL_REV", "CY2021")</f>
        <v>#PEND</v>
      </c>
      <c r="W90" s="4" t="str">
        <f>_xll.SNL.Clients.Office.Excel.Functions.SPG(U90,"IQ_AVG_DILUT_SHARES_OUT","CY2021")</f>
        <v>#PEND</v>
      </c>
      <c r="X90" s="5" t="str">
        <f>_xll.SNL.Clients.Office.Excel.Functions.SPG(U90, "IQ_DILUT_EPS_NORM", "CY2021")</f>
        <v>#PEND</v>
      </c>
      <c r="Y90" t="e">
        <f t="shared" si="21"/>
        <v>#VALUE!</v>
      </c>
      <c r="Z90" t="e">
        <f t="shared" si="22"/>
        <v>#VALUE!</v>
      </c>
      <c r="AA90" s="5" t="str">
        <f>_xll.SNL.Clients.Office.Excel.Functions.SPG(U90, "SP_MARKETCAP", "12/31/2021")</f>
        <v>#PEND</v>
      </c>
      <c r="AB90" t="e">
        <f t="shared" si="16"/>
        <v>#VALUE!</v>
      </c>
      <c r="AC90" t="e">
        <f t="shared" si="23"/>
        <v>#VALUE!</v>
      </c>
    </row>
    <row r="91" spans="1:29">
      <c r="A91" t="s">
        <v>91</v>
      </c>
      <c r="B91" s="4" t="str" cm="1">
        <f t="array" ref="B91">_xll.SNL.Clients.Office.Excel.Functions.SPG(A91, "SP_TOTAL_REV", "CY2023")</f>
        <v>#PEND</v>
      </c>
      <c r="C91" s="4" t="str">
        <f>_xll.SNL.Clients.Office.Excel.Functions.SPG(A91,"IQ_AVG_DILUT_SHARES_OUT","CY2023")</f>
        <v>#PEND</v>
      </c>
      <c r="D91" s="5" t="str">
        <f>_xll.SNL.Clients.Office.Excel.Functions.SPG(A91, "IQ_DILUT_EPS_NORM", "CY2023")</f>
        <v>#PEND</v>
      </c>
      <c r="E91" t="e">
        <f t="shared" si="12"/>
        <v>#VALUE!</v>
      </c>
      <c r="F91" t="e">
        <f t="shared" si="13"/>
        <v>#VALUE!</v>
      </c>
      <c r="G91" s="5" t="str">
        <f>_xll.SNL.Clients.Office.Excel.Functions.SPG(A91, "SP_MARKETCAP", "12/30/2023")</f>
        <v>#PEND</v>
      </c>
      <c r="H91" t="e">
        <f t="shared" si="17"/>
        <v>#VALUE!</v>
      </c>
      <c r="I91" t="e">
        <f t="shared" si="18"/>
        <v>#VALUE!</v>
      </c>
      <c r="K91" t="s">
        <v>91</v>
      </c>
      <c r="L91" s="4" t="str" cm="1">
        <f t="array" ref="L91">_xll.SNL.Clients.Office.Excel.Functions.SPG(K91, "SP_TOTAL_REV", "CY2023")</f>
        <v>#PEND</v>
      </c>
      <c r="M91" s="4" t="str">
        <f>_xll.SNL.Clients.Office.Excel.Functions.SPG(K91,"IQ_AVG_DILUT_SHARES_OUT","CY2023")</f>
        <v>#PEND</v>
      </c>
      <c r="N91" s="5" t="str">
        <f>_xll.SNL.Clients.Office.Excel.Functions.SPG(K91, "IQ_DILUT_EPS_NORM", "CY2023")</f>
        <v>#PEND</v>
      </c>
      <c r="O91" t="e">
        <f t="shared" si="14"/>
        <v>#VALUE!</v>
      </c>
      <c r="P91" t="e">
        <f t="shared" si="15"/>
        <v>#VALUE!</v>
      </c>
      <c r="Q91" s="5" t="str">
        <f>_xll.SNL.Clients.Office.Excel.Functions.SPG(K91, "SP_MARKETCAP", "12/31/2022")</f>
        <v>#PEND</v>
      </c>
      <c r="R91" t="e">
        <f t="shared" si="19"/>
        <v>#VALUE!</v>
      </c>
      <c r="S91" t="e">
        <f t="shared" si="20"/>
        <v>#VALUE!</v>
      </c>
      <c r="U91" t="s">
        <v>91</v>
      </c>
      <c r="V91" s="4" t="str" cm="1">
        <f t="array" ref="V91">_xll.SNL.Clients.Office.Excel.Functions.SPG(U91, "SP_TOTAL_REV", "CY2021")</f>
        <v>#PEND</v>
      </c>
      <c r="W91" s="4" t="str">
        <f>_xll.SNL.Clients.Office.Excel.Functions.SPG(U91,"IQ_AVG_DILUT_SHARES_OUT","CY2021")</f>
        <v>#PEND</v>
      </c>
      <c r="X91" s="5" t="str">
        <f>_xll.SNL.Clients.Office.Excel.Functions.SPG(U91, "IQ_DILUT_EPS_NORM", "CY2021")</f>
        <v>#PEND</v>
      </c>
      <c r="Y91" t="e">
        <f t="shared" si="21"/>
        <v>#VALUE!</v>
      </c>
      <c r="Z91" t="e">
        <f t="shared" si="22"/>
        <v>#VALUE!</v>
      </c>
      <c r="AA91" s="5" t="str">
        <f>_xll.SNL.Clients.Office.Excel.Functions.SPG(U91, "SP_MARKETCAP", "12/31/2021")</f>
        <v>#PEND</v>
      </c>
      <c r="AB91" t="e">
        <f t="shared" si="16"/>
        <v>#VALUE!</v>
      </c>
      <c r="AC91" t="e">
        <f t="shared" si="23"/>
        <v>#VALUE!</v>
      </c>
    </row>
    <row r="92" spans="1:29">
      <c r="A92" t="s">
        <v>92</v>
      </c>
      <c r="B92" s="4" t="str" cm="1">
        <f t="array" ref="B92">_xll.SNL.Clients.Office.Excel.Functions.SPG(A92, "SP_TOTAL_REV", "CY2023")</f>
        <v>#PEND</v>
      </c>
      <c r="C92" s="4" t="str">
        <f>_xll.SNL.Clients.Office.Excel.Functions.SPG(A92,"IQ_AVG_DILUT_SHARES_OUT","CY2023")</f>
        <v>#PEND</v>
      </c>
      <c r="D92" s="5" t="str">
        <f>_xll.SNL.Clients.Office.Excel.Functions.SPG(A92, "IQ_DILUT_EPS_NORM", "CY2023")</f>
        <v>#PEND</v>
      </c>
      <c r="E92" t="e">
        <f t="shared" si="12"/>
        <v>#VALUE!</v>
      </c>
      <c r="F92" t="e">
        <f t="shared" si="13"/>
        <v>#VALUE!</v>
      </c>
      <c r="G92" s="5" t="str">
        <f>_xll.SNL.Clients.Office.Excel.Functions.SPG(A92, "SP_MARKETCAP", "12/30/2023")</f>
        <v>#PEND</v>
      </c>
      <c r="H92" t="e">
        <f t="shared" si="17"/>
        <v>#VALUE!</v>
      </c>
      <c r="I92" t="e">
        <f t="shared" si="18"/>
        <v>#VALUE!</v>
      </c>
      <c r="K92" t="s">
        <v>92</v>
      </c>
      <c r="L92" s="4" t="str" cm="1">
        <f t="array" ref="L92">_xll.SNL.Clients.Office.Excel.Functions.SPG(K92, "SP_TOTAL_REV", "CY2023")</f>
        <v>#PEND</v>
      </c>
      <c r="M92" s="4" t="str">
        <f>_xll.SNL.Clients.Office.Excel.Functions.SPG(K92,"IQ_AVG_DILUT_SHARES_OUT","CY2023")</f>
        <v>#PEND</v>
      </c>
      <c r="N92" s="5" t="str">
        <f>_xll.SNL.Clients.Office.Excel.Functions.SPG(K92, "IQ_DILUT_EPS_NORM", "CY2023")</f>
        <v>#PEND</v>
      </c>
      <c r="O92" t="e">
        <f t="shared" si="14"/>
        <v>#VALUE!</v>
      </c>
      <c r="P92" t="e">
        <f t="shared" si="15"/>
        <v>#VALUE!</v>
      </c>
      <c r="Q92" s="5" t="str">
        <f>_xll.SNL.Clients.Office.Excel.Functions.SPG(K92, "SP_MARKETCAP", "12/31/2022")</f>
        <v>#PEND</v>
      </c>
      <c r="R92" t="e">
        <f t="shared" si="19"/>
        <v>#VALUE!</v>
      </c>
      <c r="S92" t="e">
        <f t="shared" si="20"/>
        <v>#VALUE!</v>
      </c>
      <c r="U92" t="s">
        <v>92</v>
      </c>
      <c r="V92" s="4" t="str" cm="1">
        <f t="array" ref="V92">_xll.SNL.Clients.Office.Excel.Functions.SPG(U92, "SP_TOTAL_REV", "CY2021")</f>
        <v>#PEND</v>
      </c>
      <c r="W92" s="4" t="str">
        <f>_xll.SNL.Clients.Office.Excel.Functions.SPG(U92,"IQ_AVG_DILUT_SHARES_OUT","CY2021")</f>
        <v>#PEND</v>
      </c>
      <c r="X92" s="5" t="str">
        <f>_xll.SNL.Clients.Office.Excel.Functions.SPG(U92, "IQ_DILUT_EPS_NORM", "CY2021")</f>
        <v>#PEND</v>
      </c>
      <c r="Y92" t="e">
        <f t="shared" si="21"/>
        <v>#VALUE!</v>
      </c>
      <c r="Z92" t="e">
        <f t="shared" si="22"/>
        <v>#VALUE!</v>
      </c>
      <c r="AA92" s="5" t="str">
        <f>_xll.SNL.Clients.Office.Excel.Functions.SPG(U92, "SP_MARKETCAP", "12/31/2021")</f>
        <v>#PEND</v>
      </c>
      <c r="AB92" t="e">
        <f t="shared" si="16"/>
        <v>#VALUE!</v>
      </c>
      <c r="AC92" t="e">
        <f t="shared" si="23"/>
        <v>#VALUE!</v>
      </c>
    </row>
    <row r="93" spans="1:29">
      <c r="A93" t="s">
        <v>93</v>
      </c>
      <c r="B93" s="4" t="str" cm="1">
        <f t="array" ref="B93">_xll.SNL.Clients.Office.Excel.Functions.SPG(A93, "SP_TOTAL_REV", "CY2023")</f>
        <v>#PEND</v>
      </c>
      <c r="C93" s="4" t="str">
        <f>_xll.SNL.Clients.Office.Excel.Functions.SPG(A93,"IQ_AVG_DILUT_SHARES_OUT","CY2023")</f>
        <v>#PEND</v>
      </c>
      <c r="D93" s="5" t="str">
        <f>_xll.SNL.Clients.Office.Excel.Functions.SPG(A93, "IQ_DILUT_EPS_NORM", "CY2023")</f>
        <v>#PEND</v>
      </c>
      <c r="E93" t="e">
        <f t="shared" si="12"/>
        <v>#VALUE!</v>
      </c>
      <c r="F93" t="e">
        <f t="shared" si="13"/>
        <v>#VALUE!</v>
      </c>
      <c r="G93" s="5" t="str">
        <f>_xll.SNL.Clients.Office.Excel.Functions.SPG(A93, "SP_MARKETCAP", "12/30/2023")</f>
        <v>#PEND</v>
      </c>
      <c r="H93" t="e">
        <f t="shared" si="17"/>
        <v>#VALUE!</v>
      </c>
      <c r="I93" t="e">
        <f t="shared" si="18"/>
        <v>#VALUE!</v>
      </c>
      <c r="K93" t="s">
        <v>93</v>
      </c>
      <c r="L93" s="4" t="str" cm="1">
        <f t="array" ref="L93">_xll.SNL.Clients.Office.Excel.Functions.SPG(K93, "SP_TOTAL_REV", "CY2023")</f>
        <v>#PEND</v>
      </c>
      <c r="M93" s="4" t="str">
        <f>_xll.SNL.Clients.Office.Excel.Functions.SPG(K93,"IQ_AVG_DILUT_SHARES_OUT","CY2023")</f>
        <v>#PEND</v>
      </c>
      <c r="N93" s="5" t="str">
        <f>_xll.SNL.Clients.Office.Excel.Functions.SPG(K93, "IQ_DILUT_EPS_NORM", "CY2023")</f>
        <v>#PEND</v>
      </c>
      <c r="O93" t="e">
        <f t="shared" si="14"/>
        <v>#VALUE!</v>
      </c>
      <c r="P93" t="e">
        <f t="shared" si="15"/>
        <v>#VALUE!</v>
      </c>
      <c r="Q93" s="5" t="str">
        <f>_xll.SNL.Clients.Office.Excel.Functions.SPG(K93, "SP_MARKETCAP", "12/31/2022")</f>
        <v>#PEND</v>
      </c>
      <c r="R93" t="e">
        <f t="shared" si="19"/>
        <v>#VALUE!</v>
      </c>
      <c r="S93" t="e">
        <f t="shared" si="20"/>
        <v>#VALUE!</v>
      </c>
      <c r="U93" t="s">
        <v>93</v>
      </c>
      <c r="V93" s="4" t="str" cm="1">
        <f t="array" ref="V93">_xll.SNL.Clients.Office.Excel.Functions.SPG(U93, "SP_TOTAL_REV", "CY2021")</f>
        <v>#PEND</v>
      </c>
      <c r="W93" s="4" t="str">
        <f>_xll.SNL.Clients.Office.Excel.Functions.SPG(U93,"IQ_AVG_DILUT_SHARES_OUT","CY2021")</f>
        <v>#PEND</v>
      </c>
      <c r="X93" s="5" t="str">
        <f>_xll.SNL.Clients.Office.Excel.Functions.SPG(U93, "IQ_DILUT_EPS_NORM", "CY2021")</f>
        <v>#PEND</v>
      </c>
      <c r="Y93" t="e">
        <f t="shared" si="21"/>
        <v>#VALUE!</v>
      </c>
      <c r="Z93" t="e">
        <f t="shared" si="22"/>
        <v>#VALUE!</v>
      </c>
      <c r="AA93" s="5" t="str">
        <f>_xll.SNL.Clients.Office.Excel.Functions.SPG(U93, "SP_MARKETCAP", "12/31/2021")</f>
        <v>#PEND</v>
      </c>
      <c r="AB93" t="e">
        <f t="shared" si="16"/>
        <v>#VALUE!</v>
      </c>
      <c r="AC93" t="e">
        <f t="shared" si="23"/>
        <v>#VALUE!</v>
      </c>
    </row>
    <row r="94" spans="1:29">
      <c r="A94" t="s">
        <v>94</v>
      </c>
      <c r="B94" s="4" t="str" cm="1">
        <f t="array" ref="B94">_xll.SNL.Clients.Office.Excel.Functions.SPG(A94, "SP_TOTAL_REV", "CY2023")</f>
        <v>#PEND</v>
      </c>
      <c r="C94" s="4" t="str">
        <f>_xll.SNL.Clients.Office.Excel.Functions.SPG(A94,"IQ_AVG_DILUT_SHARES_OUT","CY2023")</f>
        <v>#PEND</v>
      </c>
      <c r="D94" s="5" t="str">
        <f>_xll.SNL.Clients.Office.Excel.Functions.SPG(A94, "IQ_DILUT_EPS_NORM", "CY2023")</f>
        <v>#PEND</v>
      </c>
      <c r="E94" t="e">
        <f t="shared" si="12"/>
        <v>#VALUE!</v>
      </c>
      <c r="F94" t="e">
        <f t="shared" si="13"/>
        <v>#VALUE!</v>
      </c>
      <c r="G94" s="5" t="str">
        <f>_xll.SNL.Clients.Office.Excel.Functions.SPG(A94, "SP_MARKETCAP", "12/30/2023")</f>
        <v>#PEND</v>
      </c>
      <c r="H94" t="e">
        <f t="shared" si="17"/>
        <v>#VALUE!</v>
      </c>
      <c r="I94" t="e">
        <f t="shared" si="18"/>
        <v>#VALUE!</v>
      </c>
      <c r="K94" t="s">
        <v>94</v>
      </c>
      <c r="L94" s="4" t="str" cm="1">
        <f t="array" ref="L94">_xll.SNL.Clients.Office.Excel.Functions.SPG(K94, "SP_TOTAL_REV", "CY2023")</f>
        <v>#PEND</v>
      </c>
      <c r="M94" s="4" t="str">
        <f>_xll.SNL.Clients.Office.Excel.Functions.SPG(K94,"IQ_AVG_DILUT_SHARES_OUT","CY2023")</f>
        <v>#PEND</v>
      </c>
      <c r="N94" s="5" t="str">
        <f>_xll.SNL.Clients.Office.Excel.Functions.SPG(K94, "IQ_DILUT_EPS_NORM", "CY2023")</f>
        <v>#PEND</v>
      </c>
      <c r="O94" t="e">
        <f t="shared" si="14"/>
        <v>#VALUE!</v>
      </c>
      <c r="P94" t="e">
        <f t="shared" si="15"/>
        <v>#VALUE!</v>
      </c>
      <c r="Q94" s="5" t="str">
        <f>_xll.SNL.Clients.Office.Excel.Functions.SPG(K94, "SP_MARKETCAP", "12/31/2022")</f>
        <v>#PEND</v>
      </c>
      <c r="R94" t="e">
        <f t="shared" si="19"/>
        <v>#VALUE!</v>
      </c>
      <c r="S94" t="e">
        <f t="shared" si="20"/>
        <v>#VALUE!</v>
      </c>
      <c r="U94" t="s">
        <v>94</v>
      </c>
      <c r="V94" s="4" t="str" cm="1">
        <f t="array" ref="V94">_xll.SNL.Clients.Office.Excel.Functions.SPG(U94, "SP_TOTAL_REV", "CY2021")</f>
        <v>#PEND</v>
      </c>
      <c r="W94" s="4" t="str">
        <f>_xll.SNL.Clients.Office.Excel.Functions.SPG(U94,"IQ_AVG_DILUT_SHARES_OUT","CY2021")</f>
        <v>#PEND</v>
      </c>
      <c r="X94" s="5" t="str">
        <f>_xll.SNL.Clients.Office.Excel.Functions.SPG(U94, "IQ_DILUT_EPS_NORM", "CY2021")</f>
        <v>#PEND</v>
      </c>
      <c r="Y94" t="e">
        <f t="shared" si="21"/>
        <v>#VALUE!</v>
      </c>
      <c r="Z94" t="e">
        <f t="shared" si="22"/>
        <v>#VALUE!</v>
      </c>
      <c r="AA94" s="5" t="str">
        <f>_xll.SNL.Clients.Office.Excel.Functions.SPG(U94, "SP_MARKETCAP", "12/31/2021")</f>
        <v>#PEND</v>
      </c>
      <c r="AB94" t="e">
        <f t="shared" si="16"/>
        <v>#VALUE!</v>
      </c>
      <c r="AC94" t="e">
        <f t="shared" si="23"/>
        <v>#VALUE!</v>
      </c>
    </row>
    <row r="95" spans="1:29">
      <c r="A95" t="s">
        <v>95</v>
      </c>
      <c r="B95" s="4" t="str" cm="1">
        <f t="array" ref="B95">_xll.SNL.Clients.Office.Excel.Functions.SPG(A95, "SP_TOTAL_REV", "CY2023")</f>
        <v>#PEND</v>
      </c>
      <c r="C95" s="4" t="str">
        <f>_xll.SNL.Clients.Office.Excel.Functions.SPG(A95,"IQ_AVG_DILUT_SHARES_OUT","CY2023")</f>
        <v>#PEND</v>
      </c>
      <c r="D95" s="5" t="str">
        <f>_xll.SNL.Clients.Office.Excel.Functions.SPG(A95, "IQ_DILUT_EPS_NORM", "CY2023")</f>
        <v>#PEND</v>
      </c>
      <c r="E95" t="e">
        <f t="shared" si="12"/>
        <v>#VALUE!</v>
      </c>
      <c r="F95" t="e">
        <f t="shared" si="13"/>
        <v>#VALUE!</v>
      </c>
      <c r="G95" s="5" t="str">
        <f>_xll.SNL.Clients.Office.Excel.Functions.SPG(A95, "SP_MARKETCAP", "12/30/2023")</f>
        <v>#PEND</v>
      </c>
      <c r="H95" t="e">
        <f t="shared" si="17"/>
        <v>#VALUE!</v>
      </c>
      <c r="I95" t="e">
        <f t="shared" si="18"/>
        <v>#VALUE!</v>
      </c>
      <c r="K95" t="s">
        <v>95</v>
      </c>
      <c r="L95" s="4" t="str" cm="1">
        <f t="array" ref="L95">_xll.SNL.Clients.Office.Excel.Functions.SPG(K95, "SP_TOTAL_REV", "CY2023")</f>
        <v>#PEND</v>
      </c>
      <c r="M95" s="4" t="str">
        <f>_xll.SNL.Clients.Office.Excel.Functions.SPG(K95,"IQ_AVG_DILUT_SHARES_OUT","CY2023")</f>
        <v>#PEND</v>
      </c>
      <c r="N95" s="5" t="str">
        <f>_xll.SNL.Clients.Office.Excel.Functions.SPG(K95, "IQ_DILUT_EPS_NORM", "CY2023")</f>
        <v>#PEND</v>
      </c>
      <c r="O95" t="e">
        <f t="shared" si="14"/>
        <v>#VALUE!</v>
      </c>
      <c r="P95" t="e">
        <f t="shared" si="15"/>
        <v>#VALUE!</v>
      </c>
      <c r="Q95" s="5" t="str">
        <f>_xll.SNL.Clients.Office.Excel.Functions.SPG(K95, "SP_MARKETCAP", "12/31/2022")</f>
        <v>#PEND</v>
      </c>
      <c r="R95" t="e">
        <f t="shared" si="19"/>
        <v>#VALUE!</v>
      </c>
      <c r="S95" t="e">
        <f t="shared" si="20"/>
        <v>#VALUE!</v>
      </c>
      <c r="U95" t="s">
        <v>95</v>
      </c>
      <c r="V95" s="4" t="str" cm="1">
        <f t="array" ref="V95">_xll.SNL.Clients.Office.Excel.Functions.SPG(U95, "SP_TOTAL_REV", "CY2021")</f>
        <v>#PEND</v>
      </c>
      <c r="W95" s="4" t="str">
        <f>_xll.SNL.Clients.Office.Excel.Functions.SPG(U95,"IQ_AVG_DILUT_SHARES_OUT","CY2021")</f>
        <v>#PEND</v>
      </c>
      <c r="X95" s="5" t="str">
        <f>_xll.SNL.Clients.Office.Excel.Functions.SPG(U95, "IQ_DILUT_EPS_NORM", "CY2021")</f>
        <v>#PEND</v>
      </c>
      <c r="Y95" t="e">
        <f t="shared" si="21"/>
        <v>#VALUE!</v>
      </c>
      <c r="Z95" t="e">
        <f t="shared" si="22"/>
        <v>#VALUE!</v>
      </c>
      <c r="AA95" s="5" t="str">
        <f>_xll.SNL.Clients.Office.Excel.Functions.SPG(U95, "SP_MARKETCAP", "12/31/2021")</f>
        <v>#PEND</v>
      </c>
      <c r="AB95" t="e">
        <f t="shared" si="16"/>
        <v>#VALUE!</v>
      </c>
      <c r="AC95" t="e">
        <f t="shared" si="23"/>
        <v>#VALUE!</v>
      </c>
    </row>
    <row r="96" spans="1:29">
      <c r="A96" t="s">
        <v>96</v>
      </c>
      <c r="B96" s="4" t="str" cm="1">
        <f t="array" ref="B96">_xll.SNL.Clients.Office.Excel.Functions.SPG(A96, "SP_TOTAL_REV", "CY2023")</f>
        <v>#PEND</v>
      </c>
      <c r="C96" s="4" t="str">
        <f>_xll.SNL.Clients.Office.Excel.Functions.SPG(A96,"IQ_AVG_DILUT_SHARES_OUT","CY2023")</f>
        <v>#PEND</v>
      </c>
      <c r="D96" s="5" t="str">
        <f>_xll.SNL.Clients.Office.Excel.Functions.SPG(A96, "IQ_DILUT_EPS_NORM", "CY2023")</f>
        <v>#PEND</v>
      </c>
      <c r="E96" t="e">
        <f t="shared" si="12"/>
        <v>#VALUE!</v>
      </c>
      <c r="F96" t="e">
        <f t="shared" si="13"/>
        <v>#VALUE!</v>
      </c>
      <c r="G96" s="5" t="str">
        <f>_xll.SNL.Clients.Office.Excel.Functions.SPG(A96, "SP_MARKETCAP", "12/30/2023")</f>
        <v>#PEND</v>
      </c>
      <c r="H96" t="e">
        <f t="shared" si="17"/>
        <v>#VALUE!</v>
      </c>
      <c r="I96" t="e">
        <f t="shared" si="18"/>
        <v>#VALUE!</v>
      </c>
      <c r="K96" t="s">
        <v>96</v>
      </c>
      <c r="L96" s="4" t="str" cm="1">
        <f t="array" ref="L96">_xll.SNL.Clients.Office.Excel.Functions.SPG(K96, "SP_TOTAL_REV", "CY2023")</f>
        <v>#PEND</v>
      </c>
      <c r="M96" s="4" t="str">
        <f>_xll.SNL.Clients.Office.Excel.Functions.SPG(K96,"IQ_AVG_DILUT_SHARES_OUT","CY2023")</f>
        <v>#PEND</v>
      </c>
      <c r="N96" s="5" t="str">
        <f>_xll.SNL.Clients.Office.Excel.Functions.SPG(K96, "IQ_DILUT_EPS_NORM", "CY2023")</f>
        <v>#PEND</v>
      </c>
      <c r="O96" t="e">
        <f t="shared" si="14"/>
        <v>#VALUE!</v>
      </c>
      <c r="P96" t="e">
        <f t="shared" si="15"/>
        <v>#VALUE!</v>
      </c>
      <c r="Q96" s="5" t="str">
        <f>_xll.SNL.Clients.Office.Excel.Functions.SPG(K96, "SP_MARKETCAP", "12/31/2022")</f>
        <v>#PEND</v>
      </c>
      <c r="R96" t="e">
        <f t="shared" si="19"/>
        <v>#VALUE!</v>
      </c>
      <c r="S96" t="e">
        <f t="shared" si="20"/>
        <v>#VALUE!</v>
      </c>
      <c r="U96" t="s">
        <v>96</v>
      </c>
      <c r="V96" s="4" t="str" cm="1">
        <f t="array" ref="V96">_xll.SNL.Clients.Office.Excel.Functions.SPG(U96, "SP_TOTAL_REV", "CY2021")</f>
        <v>#PEND</v>
      </c>
      <c r="W96" s="4" t="str">
        <f>_xll.SNL.Clients.Office.Excel.Functions.SPG(U96,"IQ_AVG_DILUT_SHARES_OUT","CY2021")</f>
        <v>#PEND</v>
      </c>
      <c r="X96" s="5" t="str">
        <f>_xll.SNL.Clients.Office.Excel.Functions.SPG(U96, "IQ_DILUT_EPS_NORM", "CY2021")</f>
        <v>#PEND</v>
      </c>
      <c r="Y96" t="e">
        <f t="shared" si="21"/>
        <v>#VALUE!</v>
      </c>
      <c r="Z96" t="e">
        <f t="shared" si="22"/>
        <v>#VALUE!</v>
      </c>
      <c r="AA96" s="5" t="str">
        <f>_xll.SNL.Clients.Office.Excel.Functions.SPG(U96, "SP_MARKETCAP", "12/31/2021")</f>
        <v>#PEND</v>
      </c>
      <c r="AB96" t="e">
        <f t="shared" si="16"/>
        <v>#VALUE!</v>
      </c>
      <c r="AC96" t="e">
        <f t="shared" si="23"/>
        <v>#VALUE!</v>
      </c>
    </row>
    <row r="97" spans="1:29">
      <c r="A97" t="s">
        <v>97</v>
      </c>
      <c r="B97" s="4" t="str" cm="1">
        <f t="array" ref="B97">_xll.SNL.Clients.Office.Excel.Functions.SPG(A97, "SP_TOTAL_REV", "CY2023")</f>
        <v>#PEND</v>
      </c>
      <c r="C97" s="4" t="str">
        <f>_xll.SNL.Clients.Office.Excel.Functions.SPG(A97,"IQ_AVG_DILUT_SHARES_OUT","CY2023")</f>
        <v>#PEND</v>
      </c>
      <c r="D97" s="5" t="str">
        <f>_xll.SNL.Clients.Office.Excel.Functions.SPG(A97, "IQ_DILUT_EPS_NORM", "CY2023")</f>
        <v>#PEND</v>
      </c>
      <c r="E97" t="e">
        <f t="shared" si="12"/>
        <v>#VALUE!</v>
      </c>
      <c r="F97" t="e">
        <f t="shared" si="13"/>
        <v>#VALUE!</v>
      </c>
      <c r="G97" s="5" t="str">
        <f>_xll.SNL.Clients.Office.Excel.Functions.SPG(A97, "SP_MARKETCAP", "12/30/2023")</f>
        <v>#PEND</v>
      </c>
      <c r="H97" t="e">
        <f t="shared" si="17"/>
        <v>#VALUE!</v>
      </c>
      <c r="I97" t="e">
        <f t="shared" si="18"/>
        <v>#VALUE!</v>
      </c>
      <c r="K97" t="s">
        <v>97</v>
      </c>
      <c r="L97" s="4" t="str" cm="1">
        <f t="array" ref="L97">_xll.SNL.Clients.Office.Excel.Functions.SPG(K97, "SP_TOTAL_REV", "CY2023")</f>
        <v>#PEND</v>
      </c>
      <c r="M97" s="4" t="str">
        <f>_xll.SNL.Clients.Office.Excel.Functions.SPG(K97,"IQ_AVG_DILUT_SHARES_OUT","CY2023")</f>
        <v>#PEND</v>
      </c>
      <c r="N97" s="5" t="str">
        <f>_xll.SNL.Clients.Office.Excel.Functions.SPG(K97, "IQ_DILUT_EPS_NORM", "CY2023")</f>
        <v>#PEND</v>
      </c>
      <c r="O97" t="e">
        <f t="shared" si="14"/>
        <v>#VALUE!</v>
      </c>
      <c r="P97" t="e">
        <f t="shared" si="15"/>
        <v>#VALUE!</v>
      </c>
      <c r="Q97" s="5" t="str">
        <f>_xll.SNL.Clients.Office.Excel.Functions.SPG(K97, "SP_MARKETCAP", "12/31/2022")</f>
        <v>#PEND</v>
      </c>
      <c r="R97" t="e">
        <f t="shared" si="19"/>
        <v>#VALUE!</v>
      </c>
      <c r="S97" t="e">
        <f t="shared" si="20"/>
        <v>#VALUE!</v>
      </c>
      <c r="U97" t="s">
        <v>97</v>
      </c>
      <c r="V97" s="4" t="str" cm="1">
        <f t="array" ref="V97">_xll.SNL.Clients.Office.Excel.Functions.SPG(U97, "SP_TOTAL_REV", "CY2021")</f>
        <v>#PEND</v>
      </c>
      <c r="W97" s="4" t="str">
        <f>_xll.SNL.Clients.Office.Excel.Functions.SPG(U97,"IQ_AVG_DILUT_SHARES_OUT","CY2021")</f>
        <v>#PEND</v>
      </c>
      <c r="X97" s="5" t="str">
        <f>_xll.SNL.Clients.Office.Excel.Functions.SPG(U97, "IQ_DILUT_EPS_NORM", "CY2021")</f>
        <v>#PEND</v>
      </c>
      <c r="Y97" t="e">
        <f t="shared" si="21"/>
        <v>#VALUE!</v>
      </c>
      <c r="Z97" t="e">
        <f t="shared" si="22"/>
        <v>#VALUE!</v>
      </c>
      <c r="AA97" s="5" t="str">
        <f>_xll.SNL.Clients.Office.Excel.Functions.SPG(U97, "SP_MARKETCAP", "12/31/2021")</f>
        <v>#PEND</v>
      </c>
      <c r="AB97" t="e">
        <f t="shared" si="16"/>
        <v>#VALUE!</v>
      </c>
      <c r="AC97" t="e">
        <f t="shared" si="23"/>
        <v>#VALUE!</v>
      </c>
    </row>
    <row r="98" spans="1:29">
      <c r="A98" t="s">
        <v>98</v>
      </c>
      <c r="B98" s="4" t="str" cm="1">
        <f t="array" ref="B98">_xll.SNL.Clients.Office.Excel.Functions.SPG(A98, "SP_TOTAL_REV", "CY2023")</f>
        <v>#PEND</v>
      </c>
      <c r="C98" s="4" t="str">
        <f>_xll.SNL.Clients.Office.Excel.Functions.SPG(A98,"IQ_AVG_DILUT_SHARES_OUT","CY2023")</f>
        <v>#PEND</v>
      </c>
      <c r="D98" s="5" t="str">
        <f>_xll.SNL.Clients.Office.Excel.Functions.SPG(A98, "IQ_DILUT_EPS_NORM", "CY2023")</f>
        <v>#PEND</v>
      </c>
      <c r="E98" t="e">
        <f t="shared" si="12"/>
        <v>#VALUE!</v>
      </c>
      <c r="F98" t="e">
        <f t="shared" si="13"/>
        <v>#VALUE!</v>
      </c>
      <c r="G98" s="5" t="str">
        <f>_xll.SNL.Clients.Office.Excel.Functions.SPG(A98, "SP_MARKETCAP", "12/30/2023")</f>
        <v>#PEND</v>
      </c>
      <c r="H98" t="e">
        <f t="shared" si="17"/>
        <v>#VALUE!</v>
      </c>
      <c r="I98" t="e">
        <f t="shared" si="18"/>
        <v>#VALUE!</v>
      </c>
      <c r="K98" t="s">
        <v>98</v>
      </c>
      <c r="L98" s="4" t="str" cm="1">
        <f t="array" ref="L98">_xll.SNL.Clients.Office.Excel.Functions.SPG(K98, "SP_TOTAL_REV", "CY2023")</f>
        <v>#PEND</v>
      </c>
      <c r="M98" s="4" t="str">
        <f>_xll.SNL.Clients.Office.Excel.Functions.SPG(K98,"IQ_AVG_DILUT_SHARES_OUT","CY2023")</f>
        <v>#PEND</v>
      </c>
      <c r="N98" s="5" t="str">
        <f>_xll.SNL.Clients.Office.Excel.Functions.SPG(K98, "IQ_DILUT_EPS_NORM", "CY2023")</f>
        <v>#PEND</v>
      </c>
      <c r="O98" t="e">
        <f t="shared" si="14"/>
        <v>#VALUE!</v>
      </c>
      <c r="P98" t="e">
        <f t="shared" si="15"/>
        <v>#VALUE!</v>
      </c>
      <c r="Q98" s="5" t="str">
        <f>_xll.SNL.Clients.Office.Excel.Functions.SPG(K98, "SP_MARKETCAP", "12/31/2022")</f>
        <v>#PEND</v>
      </c>
      <c r="R98" t="e">
        <f t="shared" si="19"/>
        <v>#VALUE!</v>
      </c>
      <c r="S98" t="e">
        <f t="shared" si="20"/>
        <v>#VALUE!</v>
      </c>
      <c r="U98" t="s">
        <v>98</v>
      </c>
      <c r="V98" s="4" t="str" cm="1">
        <f t="array" ref="V98">_xll.SNL.Clients.Office.Excel.Functions.SPG(U98, "SP_TOTAL_REV", "CY2021")</f>
        <v>#PEND</v>
      </c>
      <c r="W98" s="4" t="str">
        <f>_xll.SNL.Clients.Office.Excel.Functions.SPG(U98,"IQ_AVG_DILUT_SHARES_OUT","CY2021")</f>
        <v>#PEND</v>
      </c>
      <c r="X98" s="5" t="str">
        <f>_xll.SNL.Clients.Office.Excel.Functions.SPG(U98, "IQ_DILUT_EPS_NORM", "CY2021")</f>
        <v>#PEND</v>
      </c>
      <c r="Y98" t="e">
        <f t="shared" si="21"/>
        <v>#VALUE!</v>
      </c>
      <c r="Z98" t="e">
        <f t="shared" si="22"/>
        <v>#VALUE!</v>
      </c>
      <c r="AA98" s="5" t="str">
        <f>_xll.SNL.Clients.Office.Excel.Functions.SPG(U98, "SP_MARKETCAP", "12/31/2021")</f>
        <v>#PEND</v>
      </c>
      <c r="AB98" t="e">
        <f t="shared" si="16"/>
        <v>#VALUE!</v>
      </c>
      <c r="AC98" t="e">
        <f t="shared" si="23"/>
        <v>#VALUE!</v>
      </c>
    </row>
    <row r="99" spans="1:29">
      <c r="A99" t="s">
        <v>99</v>
      </c>
      <c r="B99" s="4" t="str" cm="1">
        <f t="array" ref="B99">_xll.SNL.Clients.Office.Excel.Functions.SPG(A99, "SP_TOTAL_REV", "CY2023")</f>
        <v>#PEND</v>
      </c>
      <c r="C99" s="4" t="str">
        <f>_xll.SNL.Clients.Office.Excel.Functions.SPG(A99,"IQ_AVG_DILUT_SHARES_OUT","CY2023")</f>
        <v>#PEND</v>
      </c>
      <c r="D99" s="5" t="str">
        <f>_xll.SNL.Clients.Office.Excel.Functions.SPG(A99, "IQ_DILUT_EPS_NORM", "CY2023")</f>
        <v>#PEND</v>
      </c>
      <c r="E99" t="e">
        <f t="shared" si="12"/>
        <v>#VALUE!</v>
      </c>
      <c r="F99" t="e">
        <f t="shared" si="13"/>
        <v>#VALUE!</v>
      </c>
      <c r="G99" s="5" t="str">
        <f>_xll.SNL.Clients.Office.Excel.Functions.SPG(A99, "SP_MARKETCAP", "12/30/2023")</f>
        <v>#PEND</v>
      </c>
      <c r="H99" t="e">
        <f t="shared" si="17"/>
        <v>#VALUE!</v>
      </c>
      <c r="I99" t="e">
        <f t="shared" si="18"/>
        <v>#VALUE!</v>
      </c>
      <c r="K99" t="s">
        <v>99</v>
      </c>
      <c r="L99" s="4" t="str" cm="1">
        <f t="array" ref="L99">_xll.SNL.Clients.Office.Excel.Functions.SPG(K99, "SP_TOTAL_REV", "CY2023")</f>
        <v>#PEND</v>
      </c>
      <c r="M99" s="4" t="str">
        <f>_xll.SNL.Clients.Office.Excel.Functions.SPG(K99,"IQ_AVG_DILUT_SHARES_OUT","CY2023")</f>
        <v>#PEND</v>
      </c>
      <c r="N99" s="5" t="str">
        <f>_xll.SNL.Clients.Office.Excel.Functions.SPG(K99, "IQ_DILUT_EPS_NORM", "CY2023")</f>
        <v>#PEND</v>
      </c>
      <c r="O99" t="e">
        <f t="shared" si="14"/>
        <v>#VALUE!</v>
      </c>
      <c r="P99" t="e">
        <f t="shared" si="15"/>
        <v>#VALUE!</v>
      </c>
      <c r="Q99" s="5" t="str">
        <f>_xll.SNL.Clients.Office.Excel.Functions.SPG(K99, "SP_MARKETCAP", "12/31/2022")</f>
        <v>#PEND</v>
      </c>
      <c r="R99" t="e">
        <f t="shared" si="19"/>
        <v>#VALUE!</v>
      </c>
      <c r="S99" t="e">
        <f t="shared" si="20"/>
        <v>#VALUE!</v>
      </c>
      <c r="U99" t="s">
        <v>99</v>
      </c>
      <c r="V99" s="4" t="str" cm="1">
        <f t="array" ref="V99">_xll.SNL.Clients.Office.Excel.Functions.SPG(U99, "SP_TOTAL_REV", "CY2021")</f>
        <v>#PEND</v>
      </c>
      <c r="W99" s="4" t="str">
        <f>_xll.SNL.Clients.Office.Excel.Functions.SPG(U99,"IQ_AVG_DILUT_SHARES_OUT","CY2021")</f>
        <v>#PEND</v>
      </c>
      <c r="X99" s="5" t="str">
        <f>_xll.SNL.Clients.Office.Excel.Functions.SPG(U99, "IQ_DILUT_EPS_NORM", "CY2021")</f>
        <v>#PEND</v>
      </c>
      <c r="Y99" t="e">
        <f t="shared" si="21"/>
        <v>#VALUE!</v>
      </c>
      <c r="Z99" t="e">
        <f t="shared" si="22"/>
        <v>#VALUE!</v>
      </c>
      <c r="AA99" s="5" t="str">
        <f>_xll.SNL.Clients.Office.Excel.Functions.SPG(U99, "SP_MARKETCAP", "12/31/2021")</f>
        <v>#PEND</v>
      </c>
      <c r="AB99" t="e">
        <f t="shared" si="16"/>
        <v>#VALUE!</v>
      </c>
      <c r="AC99" t="e">
        <f t="shared" si="23"/>
        <v>#VALUE!</v>
      </c>
    </row>
    <row r="100" spans="1:29">
      <c r="A100" t="s">
        <v>100</v>
      </c>
      <c r="B100" s="4" t="str" cm="1">
        <f t="array" ref="B100">_xll.SNL.Clients.Office.Excel.Functions.SPG(A100, "SP_TOTAL_REV", "CY2023")</f>
        <v>#PEND</v>
      </c>
      <c r="C100" s="4" t="str">
        <f>_xll.SNL.Clients.Office.Excel.Functions.SPG(A100,"IQ_AVG_DILUT_SHARES_OUT","CY2023")</f>
        <v>#PEND</v>
      </c>
      <c r="D100" s="5" t="str">
        <f>_xll.SNL.Clients.Office.Excel.Functions.SPG(A100, "IQ_DILUT_EPS_NORM", "CY2023")</f>
        <v>#PEND</v>
      </c>
      <c r="E100" t="e">
        <f t="shared" si="12"/>
        <v>#VALUE!</v>
      </c>
      <c r="F100" t="e">
        <f t="shared" si="13"/>
        <v>#VALUE!</v>
      </c>
      <c r="G100" s="5" t="str">
        <f>_xll.SNL.Clients.Office.Excel.Functions.SPG(A100, "SP_MARKETCAP", "12/30/2023")</f>
        <v>#PEND</v>
      </c>
      <c r="H100" t="e">
        <f t="shared" si="17"/>
        <v>#VALUE!</v>
      </c>
      <c r="I100" t="e">
        <f t="shared" si="18"/>
        <v>#VALUE!</v>
      </c>
      <c r="K100" t="s">
        <v>100</v>
      </c>
      <c r="L100" s="4" t="str" cm="1">
        <f t="array" ref="L100">_xll.SNL.Clients.Office.Excel.Functions.SPG(K100, "SP_TOTAL_REV", "CY2023")</f>
        <v>#PEND</v>
      </c>
      <c r="M100" s="4" t="str">
        <f>_xll.SNL.Clients.Office.Excel.Functions.SPG(K100,"IQ_AVG_DILUT_SHARES_OUT","CY2023")</f>
        <v>#PEND</v>
      </c>
      <c r="N100" s="5" t="str">
        <f>_xll.SNL.Clients.Office.Excel.Functions.SPG(K100, "IQ_DILUT_EPS_NORM", "CY2023")</f>
        <v>#PEND</v>
      </c>
      <c r="O100" t="e">
        <f t="shared" si="14"/>
        <v>#VALUE!</v>
      </c>
      <c r="P100" t="e">
        <f t="shared" si="15"/>
        <v>#VALUE!</v>
      </c>
      <c r="Q100" s="5" t="str">
        <f>_xll.SNL.Clients.Office.Excel.Functions.SPG(K100, "SP_MARKETCAP", "12/31/2022")</f>
        <v>#PEND</v>
      </c>
      <c r="R100" t="e">
        <f t="shared" si="19"/>
        <v>#VALUE!</v>
      </c>
      <c r="S100" t="e">
        <f t="shared" si="20"/>
        <v>#VALUE!</v>
      </c>
      <c r="U100" t="s">
        <v>100</v>
      </c>
      <c r="V100" s="4" t="str" cm="1">
        <f t="array" ref="V100">_xll.SNL.Clients.Office.Excel.Functions.SPG(U100, "SP_TOTAL_REV", "CY2021")</f>
        <v>#PEND</v>
      </c>
      <c r="W100" s="4" t="str">
        <f>_xll.SNL.Clients.Office.Excel.Functions.SPG(U100,"IQ_AVG_DILUT_SHARES_OUT","CY2021")</f>
        <v>#PEND</v>
      </c>
      <c r="X100" s="5" t="str">
        <f>_xll.SNL.Clients.Office.Excel.Functions.SPG(U100, "IQ_DILUT_EPS_NORM", "CY2021")</f>
        <v>#PEND</v>
      </c>
      <c r="Y100" t="e">
        <f t="shared" si="21"/>
        <v>#VALUE!</v>
      </c>
      <c r="Z100" t="e">
        <f t="shared" si="22"/>
        <v>#VALUE!</v>
      </c>
      <c r="AA100" s="5" t="str">
        <f>_xll.SNL.Clients.Office.Excel.Functions.SPG(U100, "SP_MARKETCAP", "12/31/2021")</f>
        <v>#PEND</v>
      </c>
      <c r="AB100" t="e">
        <f t="shared" si="16"/>
        <v>#VALUE!</v>
      </c>
      <c r="AC100" t="e">
        <f t="shared" si="23"/>
        <v>#VALUE!</v>
      </c>
    </row>
    <row r="101" spans="1:29">
      <c r="A101" t="s">
        <v>101</v>
      </c>
      <c r="B101" s="4" t="str" cm="1">
        <f t="array" ref="B101">_xll.SNL.Clients.Office.Excel.Functions.SPG(A101, "SP_TOTAL_REV", "CY2023")</f>
        <v>#PEND</v>
      </c>
      <c r="C101" s="4" t="str">
        <f>_xll.SNL.Clients.Office.Excel.Functions.SPG(A101,"IQ_AVG_DILUT_SHARES_OUT","CY2023")</f>
        <v>#PEND</v>
      </c>
      <c r="D101" s="5" t="str">
        <f>_xll.SNL.Clients.Office.Excel.Functions.SPG(A101, "IQ_DILUT_EPS_NORM", "CY2023")</f>
        <v>#PEND</v>
      </c>
      <c r="E101" t="e">
        <f t="shared" si="12"/>
        <v>#VALUE!</v>
      </c>
      <c r="F101" t="e">
        <f t="shared" si="13"/>
        <v>#VALUE!</v>
      </c>
      <c r="G101" s="5" t="str">
        <f>_xll.SNL.Clients.Office.Excel.Functions.SPG(A101, "SP_MARKETCAP", "12/30/2023")</f>
        <v>#PEND</v>
      </c>
      <c r="H101" t="e">
        <f t="shared" si="17"/>
        <v>#VALUE!</v>
      </c>
      <c r="I101" t="e">
        <f t="shared" si="18"/>
        <v>#VALUE!</v>
      </c>
      <c r="K101" t="s">
        <v>101</v>
      </c>
      <c r="L101" s="4" t="str" cm="1">
        <f t="array" ref="L101">_xll.SNL.Clients.Office.Excel.Functions.SPG(K101, "SP_TOTAL_REV", "CY2023")</f>
        <v>#PEND</v>
      </c>
      <c r="M101" s="4" t="str">
        <f>_xll.SNL.Clients.Office.Excel.Functions.SPG(K101,"IQ_AVG_DILUT_SHARES_OUT","CY2023")</f>
        <v>#PEND</v>
      </c>
      <c r="N101" s="5" t="str">
        <f>_xll.SNL.Clients.Office.Excel.Functions.SPG(K101, "IQ_DILUT_EPS_NORM", "CY2023")</f>
        <v>#PEND</v>
      </c>
      <c r="O101" t="e">
        <f t="shared" si="14"/>
        <v>#VALUE!</v>
      </c>
      <c r="P101" t="e">
        <f t="shared" si="15"/>
        <v>#VALUE!</v>
      </c>
      <c r="Q101" s="5" t="str">
        <f>_xll.SNL.Clients.Office.Excel.Functions.SPG(K101, "SP_MARKETCAP", "12/31/2022")</f>
        <v>#PEND</v>
      </c>
      <c r="R101" t="e">
        <f t="shared" si="19"/>
        <v>#VALUE!</v>
      </c>
      <c r="S101" t="e">
        <f t="shared" si="20"/>
        <v>#VALUE!</v>
      </c>
      <c r="U101" t="s">
        <v>101</v>
      </c>
      <c r="V101" s="4" t="str" cm="1">
        <f t="array" ref="V101">_xll.SNL.Clients.Office.Excel.Functions.SPG(U101, "SP_TOTAL_REV", "CY2021")</f>
        <v>#PEND</v>
      </c>
      <c r="W101" s="4" t="str">
        <f>_xll.SNL.Clients.Office.Excel.Functions.SPG(U101,"IQ_AVG_DILUT_SHARES_OUT","CY2021")</f>
        <v>#PEND</v>
      </c>
      <c r="X101" s="5" t="str">
        <f>_xll.SNL.Clients.Office.Excel.Functions.SPG(U101, "IQ_DILUT_EPS_NORM", "CY2021")</f>
        <v>#PEND</v>
      </c>
      <c r="Y101" t="e">
        <f t="shared" si="21"/>
        <v>#VALUE!</v>
      </c>
      <c r="Z101" t="e">
        <f t="shared" si="22"/>
        <v>#VALUE!</v>
      </c>
      <c r="AA101" s="5" t="str">
        <f>_xll.SNL.Clients.Office.Excel.Functions.SPG(U101, "SP_MARKETCAP", "12/31/2021")</f>
        <v>#PEND</v>
      </c>
      <c r="AB101" t="e">
        <f t="shared" si="16"/>
        <v>#VALUE!</v>
      </c>
      <c r="AC101" t="e">
        <f t="shared" si="23"/>
        <v>#VALUE!</v>
      </c>
    </row>
    <row r="102" spans="1:29">
      <c r="A102" t="s">
        <v>102</v>
      </c>
      <c r="B102" s="4" t="str" cm="1">
        <f t="array" ref="B102">_xll.SNL.Clients.Office.Excel.Functions.SPG(A102, "SP_TOTAL_REV", "CY2023")</f>
        <v>#PEND</v>
      </c>
      <c r="C102" s="4" t="str">
        <f>_xll.SNL.Clients.Office.Excel.Functions.SPG(A102,"IQ_AVG_DILUT_SHARES_OUT","CY2023")</f>
        <v>#PEND</v>
      </c>
      <c r="D102" s="5" t="str">
        <f>_xll.SNL.Clients.Office.Excel.Functions.SPG(A102, "IQ_DILUT_EPS_NORM", "CY2023")</f>
        <v>#PEND</v>
      </c>
      <c r="E102" t="e">
        <f t="shared" si="12"/>
        <v>#VALUE!</v>
      </c>
      <c r="F102" t="e">
        <f t="shared" si="13"/>
        <v>#VALUE!</v>
      </c>
      <c r="G102" s="5" t="str">
        <f>_xll.SNL.Clients.Office.Excel.Functions.SPG(A102, "SP_MARKETCAP", "12/30/2023")</f>
        <v>#PEND</v>
      </c>
      <c r="H102" t="e">
        <f t="shared" si="17"/>
        <v>#VALUE!</v>
      </c>
      <c r="I102" t="e">
        <f t="shared" si="18"/>
        <v>#VALUE!</v>
      </c>
      <c r="K102" t="s">
        <v>102</v>
      </c>
      <c r="L102" s="4" t="str" cm="1">
        <f t="array" ref="L102">_xll.SNL.Clients.Office.Excel.Functions.SPG(K102, "SP_TOTAL_REV", "CY2023")</f>
        <v>#PEND</v>
      </c>
      <c r="M102" s="4" t="str">
        <f>_xll.SNL.Clients.Office.Excel.Functions.SPG(K102,"IQ_AVG_DILUT_SHARES_OUT","CY2023")</f>
        <v>#PEND</v>
      </c>
      <c r="N102" s="5" t="str">
        <f>_xll.SNL.Clients.Office.Excel.Functions.SPG(K102, "IQ_DILUT_EPS_NORM", "CY2023")</f>
        <v>#PEND</v>
      </c>
      <c r="O102" t="e">
        <f t="shared" si="14"/>
        <v>#VALUE!</v>
      </c>
      <c r="P102" t="e">
        <f t="shared" si="15"/>
        <v>#VALUE!</v>
      </c>
      <c r="Q102" s="5" t="str">
        <f>_xll.SNL.Clients.Office.Excel.Functions.SPG(K102, "SP_MARKETCAP", "12/31/2022")</f>
        <v>#PEND</v>
      </c>
      <c r="R102" t="e">
        <f t="shared" si="19"/>
        <v>#VALUE!</v>
      </c>
      <c r="S102" t="e">
        <f t="shared" si="20"/>
        <v>#VALUE!</v>
      </c>
      <c r="U102" t="s">
        <v>102</v>
      </c>
      <c r="V102" s="4" t="str" cm="1">
        <f t="array" ref="V102">_xll.SNL.Clients.Office.Excel.Functions.SPG(U102, "SP_TOTAL_REV", "CY2021")</f>
        <v>#PEND</v>
      </c>
      <c r="W102" s="4" t="str">
        <f>_xll.SNL.Clients.Office.Excel.Functions.SPG(U102,"IQ_AVG_DILUT_SHARES_OUT","CY2021")</f>
        <v>#PEND</v>
      </c>
      <c r="X102" s="5" t="str">
        <f>_xll.SNL.Clients.Office.Excel.Functions.SPG(U102, "IQ_DILUT_EPS_NORM", "CY2021")</f>
        <v>#PEND</v>
      </c>
      <c r="Y102" t="e">
        <f t="shared" si="21"/>
        <v>#VALUE!</v>
      </c>
      <c r="Z102" t="e">
        <f t="shared" si="22"/>
        <v>#VALUE!</v>
      </c>
      <c r="AA102" s="5" t="str">
        <f>_xll.SNL.Clients.Office.Excel.Functions.SPG(U102, "SP_MARKETCAP", "12/31/2021")</f>
        <v>#PEND</v>
      </c>
      <c r="AB102" t="e">
        <f t="shared" si="16"/>
        <v>#VALUE!</v>
      </c>
      <c r="AC102" t="e">
        <f t="shared" si="23"/>
        <v>#VALUE!</v>
      </c>
    </row>
    <row r="103" spans="1:29">
      <c r="A103" t="s">
        <v>103</v>
      </c>
      <c r="B103" s="4" t="str" cm="1">
        <f t="array" ref="B103">_xll.SNL.Clients.Office.Excel.Functions.SPG(A103, "SP_TOTAL_REV", "CY2023")</f>
        <v>#PEND</v>
      </c>
      <c r="C103" s="4" t="str">
        <f>_xll.SNL.Clients.Office.Excel.Functions.SPG(A103,"IQ_AVG_DILUT_SHARES_OUT","CY2023")</f>
        <v>#PEND</v>
      </c>
      <c r="D103" s="5" t="str">
        <f>_xll.SNL.Clients.Office.Excel.Functions.SPG(A103, "IQ_DILUT_EPS_NORM", "CY2023")</f>
        <v>#PEND</v>
      </c>
      <c r="E103" t="e">
        <f t="shared" si="12"/>
        <v>#VALUE!</v>
      </c>
      <c r="F103" t="e">
        <f t="shared" si="13"/>
        <v>#VALUE!</v>
      </c>
      <c r="G103" s="5" t="str">
        <f>_xll.SNL.Clients.Office.Excel.Functions.SPG(A103, "SP_MARKETCAP", "12/30/2023")</f>
        <v>#PEND</v>
      </c>
      <c r="H103" t="e">
        <f t="shared" si="17"/>
        <v>#VALUE!</v>
      </c>
      <c r="I103" t="e">
        <f t="shared" si="18"/>
        <v>#VALUE!</v>
      </c>
      <c r="K103" t="s">
        <v>103</v>
      </c>
      <c r="L103" s="4" t="str" cm="1">
        <f t="array" ref="L103">_xll.SNL.Clients.Office.Excel.Functions.SPG(K103, "SP_TOTAL_REV", "CY2023")</f>
        <v>#PEND</v>
      </c>
      <c r="M103" s="4" t="str">
        <f>_xll.SNL.Clients.Office.Excel.Functions.SPG(K103,"IQ_AVG_DILUT_SHARES_OUT","CY2023")</f>
        <v>#PEND</v>
      </c>
      <c r="N103" s="5" t="str">
        <f>_xll.SNL.Clients.Office.Excel.Functions.SPG(K103, "IQ_DILUT_EPS_NORM", "CY2023")</f>
        <v>#PEND</v>
      </c>
      <c r="O103" t="e">
        <f t="shared" si="14"/>
        <v>#VALUE!</v>
      </c>
      <c r="P103" t="e">
        <f t="shared" si="15"/>
        <v>#VALUE!</v>
      </c>
      <c r="Q103" s="5" t="str">
        <f>_xll.SNL.Clients.Office.Excel.Functions.SPG(K103, "SP_MARKETCAP", "12/31/2022")</f>
        <v>#PEND</v>
      </c>
      <c r="R103" t="e">
        <f t="shared" si="19"/>
        <v>#VALUE!</v>
      </c>
      <c r="S103" t="e">
        <f t="shared" si="20"/>
        <v>#VALUE!</v>
      </c>
      <c r="U103" t="s">
        <v>103</v>
      </c>
      <c r="V103" s="4" t="str" cm="1">
        <f t="array" ref="V103">_xll.SNL.Clients.Office.Excel.Functions.SPG(U103, "SP_TOTAL_REV", "CY2021")</f>
        <v>#PEND</v>
      </c>
      <c r="W103" s="4" t="str">
        <f>_xll.SNL.Clients.Office.Excel.Functions.SPG(U103,"IQ_AVG_DILUT_SHARES_OUT","CY2021")</f>
        <v>#PEND</v>
      </c>
      <c r="X103" s="5" t="str">
        <f>_xll.SNL.Clients.Office.Excel.Functions.SPG(U103, "IQ_DILUT_EPS_NORM", "CY2021")</f>
        <v>#PEND</v>
      </c>
      <c r="Y103" t="e">
        <f t="shared" si="21"/>
        <v>#VALUE!</v>
      </c>
      <c r="Z103" t="e">
        <f t="shared" si="22"/>
        <v>#VALUE!</v>
      </c>
      <c r="AA103" s="5" t="str">
        <f>_xll.SNL.Clients.Office.Excel.Functions.SPG(U103, "SP_MARKETCAP", "12/31/2021")</f>
        <v>#PEND</v>
      </c>
      <c r="AB103" t="e">
        <f t="shared" si="16"/>
        <v>#VALUE!</v>
      </c>
      <c r="AC103" t="e">
        <f t="shared" si="23"/>
        <v>#VALUE!</v>
      </c>
    </row>
    <row r="104" spans="1:29">
      <c r="A104" t="s">
        <v>104</v>
      </c>
      <c r="B104" s="4" t="str" cm="1">
        <f t="array" ref="B104">_xll.SNL.Clients.Office.Excel.Functions.SPG(A104, "SP_TOTAL_REV", "CY2023")</f>
        <v>#PEND</v>
      </c>
      <c r="C104" s="4" t="str">
        <f>_xll.SNL.Clients.Office.Excel.Functions.SPG(A104,"IQ_AVG_DILUT_SHARES_OUT","CY2023")</f>
        <v>#PEND</v>
      </c>
      <c r="D104" s="5" t="str">
        <f>_xll.SNL.Clients.Office.Excel.Functions.SPG(A104, "IQ_DILUT_EPS_NORM", "CY2023")</f>
        <v>#PEND</v>
      </c>
      <c r="E104" t="e">
        <f t="shared" si="12"/>
        <v>#VALUE!</v>
      </c>
      <c r="F104" t="e">
        <f t="shared" si="13"/>
        <v>#VALUE!</v>
      </c>
      <c r="G104" s="5" t="str">
        <f>_xll.SNL.Clients.Office.Excel.Functions.SPG(A104, "SP_MARKETCAP", "12/30/2023")</f>
        <v>#PEND</v>
      </c>
      <c r="H104" t="e">
        <f t="shared" si="17"/>
        <v>#VALUE!</v>
      </c>
      <c r="I104" t="e">
        <f t="shared" si="18"/>
        <v>#VALUE!</v>
      </c>
      <c r="K104" t="s">
        <v>104</v>
      </c>
      <c r="L104" s="4" t="str" cm="1">
        <f t="array" ref="L104">_xll.SNL.Clients.Office.Excel.Functions.SPG(K104, "SP_TOTAL_REV", "CY2023")</f>
        <v>#PEND</v>
      </c>
      <c r="M104" s="4" t="str">
        <f>_xll.SNL.Clients.Office.Excel.Functions.SPG(K104,"IQ_AVG_DILUT_SHARES_OUT","CY2023")</f>
        <v>#PEND</v>
      </c>
      <c r="N104" s="5" t="str">
        <f>_xll.SNL.Clients.Office.Excel.Functions.SPG(K104, "IQ_DILUT_EPS_NORM", "CY2023")</f>
        <v>#PEND</v>
      </c>
      <c r="O104" t="e">
        <f t="shared" si="14"/>
        <v>#VALUE!</v>
      </c>
      <c r="P104" t="e">
        <f t="shared" si="15"/>
        <v>#VALUE!</v>
      </c>
      <c r="Q104" s="5" t="str">
        <f>_xll.SNL.Clients.Office.Excel.Functions.SPG(K104, "SP_MARKETCAP", "12/31/2022")</f>
        <v>#PEND</v>
      </c>
      <c r="R104" t="e">
        <f t="shared" si="19"/>
        <v>#VALUE!</v>
      </c>
      <c r="S104" t="e">
        <f t="shared" si="20"/>
        <v>#VALUE!</v>
      </c>
      <c r="U104" t="s">
        <v>104</v>
      </c>
      <c r="V104" s="4" t="str" cm="1">
        <f t="array" ref="V104">_xll.SNL.Clients.Office.Excel.Functions.SPG(U104, "SP_TOTAL_REV", "CY2021")</f>
        <v>#PEND</v>
      </c>
      <c r="W104" s="4" t="str">
        <f>_xll.SNL.Clients.Office.Excel.Functions.SPG(U104,"IQ_AVG_DILUT_SHARES_OUT","CY2021")</f>
        <v>#PEND</v>
      </c>
      <c r="X104" s="5" t="str">
        <f>_xll.SNL.Clients.Office.Excel.Functions.SPG(U104, "IQ_DILUT_EPS_NORM", "CY2021")</f>
        <v>#PEND</v>
      </c>
      <c r="Y104" t="e">
        <f t="shared" si="21"/>
        <v>#VALUE!</v>
      </c>
      <c r="Z104" t="e">
        <f t="shared" si="22"/>
        <v>#VALUE!</v>
      </c>
      <c r="AA104" s="5" t="str">
        <f>_xll.SNL.Clients.Office.Excel.Functions.SPG(U104, "SP_MARKETCAP", "12/31/2021")</f>
        <v>#PEND</v>
      </c>
      <c r="AB104" t="e">
        <f t="shared" si="16"/>
        <v>#VALUE!</v>
      </c>
      <c r="AC104" t="e">
        <f t="shared" si="23"/>
        <v>#VALUE!</v>
      </c>
    </row>
    <row r="105" spans="1:29">
      <c r="A105" t="s">
        <v>105</v>
      </c>
      <c r="B105" s="4" t="str" cm="1">
        <f t="array" ref="B105">_xll.SNL.Clients.Office.Excel.Functions.SPG(A105, "SP_TOTAL_REV", "CY2023")</f>
        <v>#PEND</v>
      </c>
      <c r="C105" s="4" t="str">
        <f>_xll.SNL.Clients.Office.Excel.Functions.SPG(A105,"IQ_AVG_DILUT_SHARES_OUT","CY2023")</f>
        <v>#PEND</v>
      </c>
      <c r="D105" s="5" t="str">
        <f>_xll.SNL.Clients.Office.Excel.Functions.SPG(A105, "IQ_DILUT_EPS_NORM", "CY2023")</f>
        <v>#PEND</v>
      </c>
      <c r="E105" t="e">
        <f t="shared" si="12"/>
        <v>#VALUE!</v>
      </c>
      <c r="F105" t="e">
        <f t="shared" si="13"/>
        <v>#VALUE!</v>
      </c>
      <c r="G105" s="5" t="str">
        <f>_xll.SNL.Clients.Office.Excel.Functions.SPG(A105, "SP_MARKETCAP", "12/30/2023")</f>
        <v>#PEND</v>
      </c>
      <c r="H105" t="e">
        <f t="shared" si="17"/>
        <v>#VALUE!</v>
      </c>
      <c r="I105" t="e">
        <f t="shared" si="18"/>
        <v>#VALUE!</v>
      </c>
      <c r="K105" t="s">
        <v>105</v>
      </c>
      <c r="L105" s="4" t="str" cm="1">
        <f t="array" ref="L105">_xll.SNL.Clients.Office.Excel.Functions.SPG(K105, "SP_TOTAL_REV", "CY2023")</f>
        <v>#PEND</v>
      </c>
      <c r="M105" s="4" t="str">
        <f>_xll.SNL.Clients.Office.Excel.Functions.SPG(K105,"IQ_AVG_DILUT_SHARES_OUT","CY2023")</f>
        <v>#PEND</v>
      </c>
      <c r="N105" s="5" t="str">
        <f>_xll.SNL.Clients.Office.Excel.Functions.SPG(K105, "IQ_DILUT_EPS_NORM", "CY2023")</f>
        <v>#PEND</v>
      </c>
      <c r="O105" t="e">
        <f t="shared" si="14"/>
        <v>#VALUE!</v>
      </c>
      <c r="P105" t="e">
        <f t="shared" si="15"/>
        <v>#VALUE!</v>
      </c>
      <c r="Q105" s="5" t="str">
        <f>_xll.SNL.Clients.Office.Excel.Functions.SPG(K105, "SP_MARKETCAP", "12/31/2022")</f>
        <v>#PEND</v>
      </c>
      <c r="R105" t="e">
        <f t="shared" si="19"/>
        <v>#VALUE!</v>
      </c>
      <c r="S105" t="e">
        <f t="shared" si="20"/>
        <v>#VALUE!</v>
      </c>
      <c r="U105" t="s">
        <v>105</v>
      </c>
      <c r="V105" s="4" t="str" cm="1">
        <f t="array" ref="V105">_xll.SNL.Clients.Office.Excel.Functions.SPG(U105, "SP_TOTAL_REV", "CY2021")</f>
        <v>#PEND</v>
      </c>
      <c r="W105" s="4" t="str">
        <f>_xll.SNL.Clients.Office.Excel.Functions.SPG(U105,"IQ_AVG_DILUT_SHARES_OUT","CY2021")</f>
        <v>#PEND</v>
      </c>
      <c r="X105" s="5" t="str">
        <f>_xll.SNL.Clients.Office.Excel.Functions.SPG(U105, "IQ_DILUT_EPS_NORM", "CY2021")</f>
        <v>#PEND</v>
      </c>
      <c r="Y105" t="e">
        <f t="shared" si="21"/>
        <v>#VALUE!</v>
      </c>
      <c r="Z105" t="e">
        <f t="shared" si="22"/>
        <v>#VALUE!</v>
      </c>
      <c r="AA105" s="5" t="str">
        <f>_xll.SNL.Clients.Office.Excel.Functions.SPG(U105, "SP_MARKETCAP", "12/31/2021")</f>
        <v>#PEND</v>
      </c>
      <c r="AB105" t="e">
        <f t="shared" si="16"/>
        <v>#VALUE!</v>
      </c>
      <c r="AC105" t="e">
        <f t="shared" si="23"/>
        <v>#VALUE!</v>
      </c>
    </row>
    <row r="106" spans="1:29">
      <c r="A106" t="s">
        <v>106</v>
      </c>
      <c r="B106" s="4" t="str" cm="1">
        <f t="array" ref="B106">_xll.SNL.Clients.Office.Excel.Functions.SPG(A106, "SP_TOTAL_REV", "CY2023")</f>
        <v>#PEND</v>
      </c>
      <c r="C106" s="4" t="str">
        <f>_xll.SNL.Clients.Office.Excel.Functions.SPG(A106,"IQ_AVG_DILUT_SHARES_OUT","CY2023")</f>
        <v>#PEND</v>
      </c>
      <c r="D106" s="5" t="str">
        <f>_xll.SNL.Clients.Office.Excel.Functions.SPG(A106, "IQ_DILUT_EPS_NORM", "CY2023")</f>
        <v>#PEND</v>
      </c>
      <c r="E106" t="e">
        <f t="shared" si="12"/>
        <v>#VALUE!</v>
      </c>
      <c r="F106" t="e">
        <f t="shared" si="13"/>
        <v>#VALUE!</v>
      </c>
      <c r="G106" s="5" t="str">
        <f>_xll.SNL.Clients.Office.Excel.Functions.SPG(A106, "SP_MARKETCAP", "12/30/2023")</f>
        <v>#PEND</v>
      </c>
      <c r="H106" t="e">
        <f t="shared" si="17"/>
        <v>#VALUE!</v>
      </c>
      <c r="I106" t="e">
        <f t="shared" si="18"/>
        <v>#VALUE!</v>
      </c>
      <c r="K106" t="s">
        <v>106</v>
      </c>
      <c r="L106" s="4" t="str" cm="1">
        <f t="array" ref="L106">_xll.SNL.Clients.Office.Excel.Functions.SPG(K106, "SP_TOTAL_REV", "CY2023")</f>
        <v>#PEND</v>
      </c>
      <c r="M106" s="4" t="str">
        <f>_xll.SNL.Clients.Office.Excel.Functions.SPG(K106,"IQ_AVG_DILUT_SHARES_OUT","CY2023")</f>
        <v>#PEND</v>
      </c>
      <c r="N106" s="5" t="str">
        <f>_xll.SNL.Clients.Office.Excel.Functions.SPG(K106, "IQ_DILUT_EPS_NORM", "CY2023")</f>
        <v>#PEND</v>
      </c>
      <c r="O106" t="e">
        <f t="shared" si="14"/>
        <v>#VALUE!</v>
      </c>
      <c r="P106" t="e">
        <f t="shared" si="15"/>
        <v>#VALUE!</v>
      </c>
      <c r="Q106" s="5" t="str">
        <f>_xll.SNL.Clients.Office.Excel.Functions.SPG(K106, "SP_MARKETCAP", "12/31/2022")</f>
        <v>#PEND</v>
      </c>
      <c r="R106" t="e">
        <f t="shared" si="19"/>
        <v>#VALUE!</v>
      </c>
      <c r="S106" t="e">
        <f t="shared" si="20"/>
        <v>#VALUE!</v>
      </c>
      <c r="U106" t="s">
        <v>106</v>
      </c>
      <c r="V106" s="4" t="str" cm="1">
        <f t="array" ref="V106">_xll.SNL.Clients.Office.Excel.Functions.SPG(U106, "SP_TOTAL_REV", "CY2021")</f>
        <v>#PEND</v>
      </c>
      <c r="W106" s="4" t="str">
        <f>_xll.SNL.Clients.Office.Excel.Functions.SPG(U106,"IQ_AVG_DILUT_SHARES_OUT","CY2021")</f>
        <v>#PEND</v>
      </c>
      <c r="X106" s="5" t="str">
        <f>_xll.SNL.Clients.Office.Excel.Functions.SPG(U106, "IQ_DILUT_EPS_NORM", "CY2021")</f>
        <v>#PEND</v>
      </c>
      <c r="Y106" t="e">
        <f t="shared" si="21"/>
        <v>#VALUE!</v>
      </c>
      <c r="Z106" t="e">
        <f t="shared" si="22"/>
        <v>#VALUE!</v>
      </c>
      <c r="AA106" s="5" t="str">
        <f>_xll.SNL.Clients.Office.Excel.Functions.SPG(U106, "SP_MARKETCAP", "12/31/2021")</f>
        <v>#PEND</v>
      </c>
      <c r="AB106" t="e">
        <f t="shared" si="16"/>
        <v>#VALUE!</v>
      </c>
      <c r="AC106" t="e">
        <f t="shared" si="23"/>
        <v>#VALUE!</v>
      </c>
    </row>
    <row r="107" spans="1:29">
      <c r="A107" t="s">
        <v>107</v>
      </c>
      <c r="B107" s="4" t="str" cm="1">
        <f t="array" ref="B107">_xll.SNL.Clients.Office.Excel.Functions.SPG(A107, "SP_TOTAL_REV", "CY2023")</f>
        <v>#PEND</v>
      </c>
      <c r="C107" s="4" t="str">
        <f>_xll.SNL.Clients.Office.Excel.Functions.SPG(A107,"IQ_AVG_DILUT_SHARES_OUT","CY2023")</f>
        <v>#PEND</v>
      </c>
      <c r="D107" s="5" t="str">
        <f>_xll.SNL.Clients.Office.Excel.Functions.SPG(A107, "IQ_DILUT_EPS_NORM", "CY2023")</f>
        <v>#PEND</v>
      </c>
      <c r="E107" t="e">
        <f t="shared" si="12"/>
        <v>#VALUE!</v>
      </c>
      <c r="F107" t="e">
        <f t="shared" si="13"/>
        <v>#VALUE!</v>
      </c>
      <c r="G107" s="5" t="str">
        <f>_xll.SNL.Clients.Office.Excel.Functions.SPG(A107, "SP_MARKETCAP", "12/30/2023")</f>
        <v>#PEND</v>
      </c>
      <c r="H107" t="e">
        <f t="shared" si="17"/>
        <v>#VALUE!</v>
      </c>
      <c r="I107" t="e">
        <f t="shared" si="18"/>
        <v>#VALUE!</v>
      </c>
      <c r="K107" t="s">
        <v>107</v>
      </c>
      <c r="L107" s="4" t="str" cm="1">
        <f t="array" ref="L107">_xll.SNL.Clients.Office.Excel.Functions.SPG(K107, "SP_TOTAL_REV", "CY2023")</f>
        <v>#PEND</v>
      </c>
      <c r="M107" s="4" t="str">
        <f>_xll.SNL.Clients.Office.Excel.Functions.SPG(K107,"IQ_AVG_DILUT_SHARES_OUT","CY2023")</f>
        <v>#PEND</v>
      </c>
      <c r="N107" s="5" t="str">
        <f>_xll.SNL.Clients.Office.Excel.Functions.SPG(K107, "IQ_DILUT_EPS_NORM", "CY2023")</f>
        <v>#PEND</v>
      </c>
      <c r="O107" t="e">
        <f t="shared" si="14"/>
        <v>#VALUE!</v>
      </c>
      <c r="P107" t="e">
        <f t="shared" si="15"/>
        <v>#VALUE!</v>
      </c>
      <c r="Q107" s="5" t="str">
        <f>_xll.SNL.Clients.Office.Excel.Functions.SPG(K107, "SP_MARKETCAP", "12/31/2022")</f>
        <v>#PEND</v>
      </c>
      <c r="R107" t="e">
        <f t="shared" si="19"/>
        <v>#VALUE!</v>
      </c>
      <c r="S107" t="e">
        <f t="shared" si="20"/>
        <v>#VALUE!</v>
      </c>
      <c r="U107" t="s">
        <v>107</v>
      </c>
      <c r="V107" s="4" t="str" cm="1">
        <f t="array" ref="V107">_xll.SNL.Clients.Office.Excel.Functions.SPG(U107, "SP_TOTAL_REV", "CY2021")</f>
        <v>#PEND</v>
      </c>
      <c r="W107" s="4" t="str">
        <f>_xll.SNL.Clients.Office.Excel.Functions.SPG(U107,"IQ_AVG_DILUT_SHARES_OUT","CY2021")</f>
        <v>#PEND</v>
      </c>
      <c r="X107" s="5" t="str">
        <f>_xll.SNL.Clients.Office.Excel.Functions.SPG(U107, "IQ_DILUT_EPS_NORM", "CY2021")</f>
        <v>#PEND</v>
      </c>
      <c r="Y107" t="e">
        <f t="shared" si="21"/>
        <v>#VALUE!</v>
      </c>
      <c r="Z107" t="e">
        <f t="shared" si="22"/>
        <v>#VALUE!</v>
      </c>
      <c r="AA107" s="5" t="str">
        <f>_xll.SNL.Clients.Office.Excel.Functions.SPG(U107, "SP_MARKETCAP", "12/31/2021")</f>
        <v>#PEND</v>
      </c>
      <c r="AB107" t="e">
        <f t="shared" si="16"/>
        <v>#VALUE!</v>
      </c>
      <c r="AC107" t="e">
        <f t="shared" si="23"/>
        <v>#VALUE!</v>
      </c>
    </row>
    <row r="108" spans="1:29">
      <c r="A108" t="s">
        <v>108</v>
      </c>
      <c r="B108" s="4" t="str" cm="1">
        <f t="array" ref="B108">_xll.SNL.Clients.Office.Excel.Functions.SPG(A108, "SP_TOTAL_REV", "CY2023")</f>
        <v>#PEND</v>
      </c>
      <c r="C108" s="4" t="str">
        <f>_xll.SNL.Clients.Office.Excel.Functions.SPG(A108,"IQ_AVG_DILUT_SHARES_OUT","CY2023")</f>
        <v>#PEND</v>
      </c>
      <c r="D108" s="5" t="str">
        <f>_xll.SNL.Clients.Office.Excel.Functions.SPG(A108, "IQ_DILUT_EPS_NORM", "CY2023")</f>
        <v>#PEND</v>
      </c>
      <c r="E108" t="e">
        <f t="shared" si="12"/>
        <v>#VALUE!</v>
      </c>
      <c r="F108" t="e">
        <f t="shared" si="13"/>
        <v>#VALUE!</v>
      </c>
      <c r="G108" s="5" t="str">
        <f>_xll.SNL.Clients.Office.Excel.Functions.SPG(A108, "SP_MARKETCAP", "12/30/2023")</f>
        <v>#PEND</v>
      </c>
      <c r="H108" t="e">
        <f t="shared" si="17"/>
        <v>#VALUE!</v>
      </c>
      <c r="I108" t="e">
        <f t="shared" si="18"/>
        <v>#VALUE!</v>
      </c>
      <c r="K108" t="s">
        <v>108</v>
      </c>
      <c r="L108" s="4" t="str" cm="1">
        <f t="array" ref="L108">_xll.SNL.Clients.Office.Excel.Functions.SPG(K108, "SP_TOTAL_REV", "CY2023")</f>
        <v>#PEND</v>
      </c>
      <c r="M108" s="4" t="str">
        <f>_xll.SNL.Clients.Office.Excel.Functions.SPG(K108,"IQ_AVG_DILUT_SHARES_OUT","CY2023")</f>
        <v>#PEND</v>
      </c>
      <c r="N108" s="5" t="str">
        <f>_xll.SNL.Clients.Office.Excel.Functions.SPG(K108, "IQ_DILUT_EPS_NORM", "CY2023")</f>
        <v>#PEND</v>
      </c>
      <c r="O108" t="e">
        <f t="shared" si="14"/>
        <v>#VALUE!</v>
      </c>
      <c r="P108" t="e">
        <f t="shared" si="15"/>
        <v>#VALUE!</v>
      </c>
      <c r="Q108" s="5" t="str">
        <f>_xll.SNL.Clients.Office.Excel.Functions.SPG(K108, "SP_MARKETCAP", "12/31/2022")</f>
        <v>#PEND</v>
      </c>
      <c r="R108" t="e">
        <f t="shared" si="19"/>
        <v>#VALUE!</v>
      </c>
      <c r="S108" t="e">
        <f t="shared" si="20"/>
        <v>#VALUE!</v>
      </c>
      <c r="U108" t="s">
        <v>108</v>
      </c>
      <c r="V108" s="4" t="str" cm="1">
        <f t="array" ref="V108">_xll.SNL.Clients.Office.Excel.Functions.SPG(U108, "SP_TOTAL_REV", "CY2021")</f>
        <v>#PEND</v>
      </c>
      <c r="W108" s="4" t="str">
        <f>_xll.SNL.Clients.Office.Excel.Functions.SPG(U108,"IQ_AVG_DILUT_SHARES_OUT","CY2021")</f>
        <v>#PEND</v>
      </c>
      <c r="X108" s="5" t="str">
        <f>_xll.SNL.Clients.Office.Excel.Functions.SPG(U108, "IQ_DILUT_EPS_NORM", "CY2021")</f>
        <v>#PEND</v>
      </c>
      <c r="Y108" t="e">
        <f t="shared" si="21"/>
        <v>#VALUE!</v>
      </c>
      <c r="Z108" t="e">
        <f t="shared" si="22"/>
        <v>#VALUE!</v>
      </c>
      <c r="AA108" s="5" t="str">
        <f>_xll.SNL.Clients.Office.Excel.Functions.SPG(U108, "SP_MARKETCAP", "12/31/2021")</f>
        <v>#PEND</v>
      </c>
      <c r="AB108" t="e">
        <f t="shared" si="16"/>
        <v>#VALUE!</v>
      </c>
      <c r="AC108" t="e">
        <f t="shared" si="23"/>
        <v>#VALUE!</v>
      </c>
    </row>
    <row r="109" spans="1:29">
      <c r="A109" t="s">
        <v>109</v>
      </c>
      <c r="B109" s="4" t="str" cm="1">
        <f t="array" ref="B109">_xll.SNL.Clients.Office.Excel.Functions.SPG(A109, "SP_TOTAL_REV", "CY2023")</f>
        <v>#PEND</v>
      </c>
      <c r="C109" s="4" t="str">
        <f>_xll.SNL.Clients.Office.Excel.Functions.SPG(A109,"IQ_AVG_DILUT_SHARES_OUT","CY2023")</f>
        <v>#PEND</v>
      </c>
      <c r="D109" s="5" t="str">
        <f>_xll.SNL.Clients.Office.Excel.Functions.SPG(A109, "IQ_DILUT_EPS_NORM", "CY2023")</f>
        <v>#PEND</v>
      </c>
      <c r="E109" t="e">
        <f t="shared" si="12"/>
        <v>#VALUE!</v>
      </c>
      <c r="F109" t="e">
        <f t="shared" si="13"/>
        <v>#VALUE!</v>
      </c>
      <c r="G109" s="5" t="str">
        <f>_xll.SNL.Clients.Office.Excel.Functions.SPG(A109, "SP_MARKETCAP", "12/30/2023")</f>
        <v>#PEND</v>
      </c>
      <c r="H109" t="e">
        <f t="shared" si="17"/>
        <v>#VALUE!</v>
      </c>
      <c r="I109" t="e">
        <f t="shared" si="18"/>
        <v>#VALUE!</v>
      </c>
      <c r="K109" t="s">
        <v>109</v>
      </c>
      <c r="L109" s="4" t="str" cm="1">
        <f t="array" ref="L109">_xll.SNL.Clients.Office.Excel.Functions.SPG(K109, "SP_TOTAL_REV", "CY2023")</f>
        <v>#PEND</v>
      </c>
      <c r="M109" s="4" t="str">
        <f>_xll.SNL.Clients.Office.Excel.Functions.SPG(K109,"IQ_AVG_DILUT_SHARES_OUT","CY2023")</f>
        <v>#PEND</v>
      </c>
      <c r="N109" s="5" t="str">
        <f>_xll.SNL.Clients.Office.Excel.Functions.SPG(K109, "IQ_DILUT_EPS_NORM", "CY2023")</f>
        <v>#PEND</v>
      </c>
      <c r="O109" t="e">
        <f t="shared" si="14"/>
        <v>#VALUE!</v>
      </c>
      <c r="P109" t="e">
        <f t="shared" si="15"/>
        <v>#VALUE!</v>
      </c>
      <c r="Q109" s="5" t="str">
        <f>_xll.SNL.Clients.Office.Excel.Functions.SPG(K109, "SP_MARKETCAP", "12/31/2022")</f>
        <v>#PEND</v>
      </c>
      <c r="R109" t="e">
        <f t="shared" si="19"/>
        <v>#VALUE!</v>
      </c>
      <c r="S109" t="e">
        <f t="shared" si="20"/>
        <v>#VALUE!</v>
      </c>
      <c r="U109" t="s">
        <v>109</v>
      </c>
      <c r="V109" s="4" t="str" cm="1">
        <f t="array" ref="V109">_xll.SNL.Clients.Office.Excel.Functions.SPG(U109, "SP_TOTAL_REV", "CY2021")</f>
        <v>#PEND</v>
      </c>
      <c r="W109" s="4" t="str">
        <f>_xll.SNL.Clients.Office.Excel.Functions.SPG(U109,"IQ_AVG_DILUT_SHARES_OUT","CY2021")</f>
        <v>#PEND</v>
      </c>
      <c r="X109" s="5" t="str">
        <f>_xll.SNL.Clients.Office.Excel.Functions.SPG(U109, "IQ_DILUT_EPS_NORM", "CY2021")</f>
        <v>#PEND</v>
      </c>
      <c r="Y109" t="e">
        <f t="shared" si="21"/>
        <v>#VALUE!</v>
      </c>
      <c r="Z109" t="e">
        <f t="shared" si="22"/>
        <v>#VALUE!</v>
      </c>
      <c r="AA109" s="5" t="str">
        <f>_xll.SNL.Clients.Office.Excel.Functions.SPG(U109, "SP_MARKETCAP", "12/31/2021")</f>
        <v>#PEND</v>
      </c>
      <c r="AB109" t="e">
        <f t="shared" si="16"/>
        <v>#VALUE!</v>
      </c>
      <c r="AC109" t="e">
        <f t="shared" si="23"/>
        <v>#VALUE!</v>
      </c>
    </row>
    <row r="110" spans="1:29">
      <c r="A110" t="s">
        <v>110</v>
      </c>
      <c r="B110" s="4" t="str" cm="1">
        <f t="array" ref="B110">_xll.SNL.Clients.Office.Excel.Functions.SPG(A110, "SP_TOTAL_REV", "CY2023")</f>
        <v>#PEND</v>
      </c>
      <c r="C110" s="4" t="str">
        <f>_xll.SNL.Clients.Office.Excel.Functions.SPG(A110,"IQ_AVG_DILUT_SHARES_OUT","CY2023")</f>
        <v>#PEND</v>
      </c>
      <c r="D110" s="5" t="str">
        <f>_xll.SNL.Clients.Office.Excel.Functions.SPG(A110, "IQ_DILUT_EPS_NORM", "CY2023")</f>
        <v>#PEND</v>
      </c>
      <c r="E110" t="e">
        <f t="shared" si="12"/>
        <v>#VALUE!</v>
      </c>
      <c r="F110" t="e">
        <f t="shared" si="13"/>
        <v>#VALUE!</v>
      </c>
      <c r="G110" s="5" t="str">
        <f>_xll.SNL.Clients.Office.Excel.Functions.SPG(A110, "SP_MARKETCAP", "12/30/2023")</f>
        <v>#PEND</v>
      </c>
      <c r="H110" t="e">
        <f t="shared" si="17"/>
        <v>#VALUE!</v>
      </c>
      <c r="I110" t="e">
        <f t="shared" si="18"/>
        <v>#VALUE!</v>
      </c>
      <c r="K110" t="s">
        <v>110</v>
      </c>
      <c r="L110" s="4" t="str" cm="1">
        <f t="array" ref="L110">_xll.SNL.Clients.Office.Excel.Functions.SPG(K110, "SP_TOTAL_REV", "CY2023")</f>
        <v>#PEND</v>
      </c>
      <c r="M110" s="4" t="str">
        <f>_xll.SNL.Clients.Office.Excel.Functions.SPG(K110,"IQ_AVG_DILUT_SHARES_OUT","CY2023")</f>
        <v>#PEND</v>
      </c>
      <c r="N110" s="5" t="str">
        <f>_xll.SNL.Clients.Office.Excel.Functions.SPG(K110, "IQ_DILUT_EPS_NORM", "CY2023")</f>
        <v>#PEND</v>
      </c>
      <c r="O110" t="e">
        <f t="shared" si="14"/>
        <v>#VALUE!</v>
      </c>
      <c r="P110" t="e">
        <f t="shared" si="15"/>
        <v>#VALUE!</v>
      </c>
      <c r="Q110" s="5" t="str">
        <f>_xll.SNL.Clients.Office.Excel.Functions.SPG(K110, "SP_MARKETCAP", "12/31/2022")</f>
        <v>#PEND</v>
      </c>
      <c r="R110" t="e">
        <f t="shared" si="19"/>
        <v>#VALUE!</v>
      </c>
      <c r="S110" t="e">
        <f t="shared" si="20"/>
        <v>#VALUE!</v>
      </c>
      <c r="U110" t="s">
        <v>110</v>
      </c>
      <c r="V110" s="4" t="str" cm="1">
        <f t="array" ref="V110">_xll.SNL.Clients.Office.Excel.Functions.SPG(U110, "SP_TOTAL_REV", "CY2021")</f>
        <v>#PEND</v>
      </c>
      <c r="W110" s="4" t="str">
        <f>_xll.SNL.Clients.Office.Excel.Functions.SPG(U110,"IQ_AVG_DILUT_SHARES_OUT","CY2021")</f>
        <v>#PEND</v>
      </c>
      <c r="X110" s="5" t="str">
        <f>_xll.SNL.Clients.Office.Excel.Functions.SPG(U110, "IQ_DILUT_EPS_NORM", "CY2021")</f>
        <v>#PEND</v>
      </c>
      <c r="Y110" t="e">
        <f t="shared" si="21"/>
        <v>#VALUE!</v>
      </c>
      <c r="Z110" t="e">
        <f t="shared" si="22"/>
        <v>#VALUE!</v>
      </c>
      <c r="AA110" s="5" t="str">
        <f>_xll.SNL.Clients.Office.Excel.Functions.SPG(U110, "SP_MARKETCAP", "12/31/2021")</f>
        <v>#PEND</v>
      </c>
      <c r="AB110" t="e">
        <f t="shared" si="16"/>
        <v>#VALUE!</v>
      </c>
      <c r="AC110" t="e">
        <f t="shared" si="23"/>
        <v>#VALUE!</v>
      </c>
    </row>
    <row r="111" spans="1:29">
      <c r="A111" t="s">
        <v>111</v>
      </c>
      <c r="B111" s="4" t="str" cm="1">
        <f t="array" ref="B111">_xll.SNL.Clients.Office.Excel.Functions.SPG(A111, "SP_TOTAL_REV", "CY2023")</f>
        <v>#PEND</v>
      </c>
      <c r="C111" s="4" t="str">
        <f>_xll.SNL.Clients.Office.Excel.Functions.SPG(A111,"IQ_AVG_DILUT_SHARES_OUT","CY2023")</f>
        <v>#PEND</v>
      </c>
      <c r="D111" s="5" t="str">
        <f>_xll.SNL.Clients.Office.Excel.Functions.SPG(A111, "IQ_DILUT_EPS_NORM", "CY2023")</f>
        <v>#PEND</v>
      </c>
      <c r="E111" t="e">
        <f t="shared" si="12"/>
        <v>#VALUE!</v>
      </c>
      <c r="F111" t="e">
        <f t="shared" si="13"/>
        <v>#VALUE!</v>
      </c>
      <c r="G111" s="5" t="str">
        <f>_xll.SNL.Clients.Office.Excel.Functions.SPG(A111, "SP_MARKETCAP", "12/30/2023")</f>
        <v>#PEND</v>
      </c>
      <c r="H111" t="e">
        <f t="shared" si="17"/>
        <v>#VALUE!</v>
      </c>
      <c r="I111" t="e">
        <f t="shared" si="18"/>
        <v>#VALUE!</v>
      </c>
      <c r="K111" t="s">
        <v>111</v>
      </c>
      <c r="L111" s="4" t="str" cm="1">
        <f t="array" ref="L111">_xll.SNL.Clients.Office.Excel.Functions.SPG(K111, "SP_TOTAL_REV", "CY2023")</f>
        <v>#PEND</v>
      </c>
      <c r="M111" s="4" t="str">
        <f>_xll.SNL.Clients.Office.Excel.Functions.SPG(K111,"IQ_AVG_DILUT_SHARES_OUT","CY2023")</f>
        <v>#PEND</v>
      </c>
      <c r="N111" s="5" t="str">
        <f>_xll.SNL.Clients.Office.Excel.Functions.SPG(K111, "IQ_DILUT_EPS_NORM", "CY2023")</f>
        <v>#PEND</v>
      </c>
      <c r="O111" t="e">
        <f t="shared" si="14"/>
        <v>#VALUE!</v>
      </c>
      <c r="P111" t="e">
        <f t="shared" si="15"/>
        <v>#VALUE!</v>
      </c>
      <c r="Q111" s="5" t="str">
        <f>_xll.SNL.Clients.Office.Excel.Functions.SPG(K111, "SP_MARKETCAP", "12/31/2022")</f>
        <v>#PEND</v>
      </c>
      <c r="R111" t="e">
        <f t="shared" si="19"/>
        <v>#VALUE!</v>
      </c>
      <c r="S111" t="e">
        <f t="shared" si="20"/>
        <v>#VALUE!</v>
      </c>
      <c r="U111" t="s">
        <v>111</v>
      </c>
      <c r="V111" s="4" t="str" cm="1">
        <f t="array" ref="V111">_xll.SNL.Clients.Office.Excel.Functions.SPG(U111, "SP_TOTAL_REV", "CY2021")</f>
        <v>#PEND</v>
      </c>
      <c r="W111" s="4" t="str">
        <f>_xll.SNL.Clients.Office.Excel.Functions.SPG(U111,"IQ_AVG_DILUT_SHARES_OUT","CY2021")</f>
        <v>#PEND</v>
      </c>
      <c r="X111" s="5" t="str">
        <f>_xll.SNL.Clients.Office.Excel.Functions.SPG(U111, "IQ_DILUT_EPS_NORM", "CY2021")</f>
        <v>#PEND</v>
      </c>
      <c r="Y111" t="e">
        <f t="shared" si="21"/>
        <v>#VALUE!</v>
      </c>
      <c r="Z111" t="e">
        <f t="shared" si="22"/>
        <v>#VALUE!</v>
      </c>
      <c r="AA111" s="5" t="str">
        <f>_xll.SNL.Clients.Office.Excel.Functions.SPG(U111, "SP_MARKETCAP", "12/31/2021")</f>
        <v>#PEND</v>
      </c>
      <c r="AB111" t="e">
        <f t="shared" si="16"/>
        <v>#VALUE!</v>
      </c>
      <c r="AC111" t="e">
        <f t="shared" si="23"/>
        <v>#VALUE!</v>
      </c>
    </row>
    <row r="112" spans="1:29">
      <c r="A112" t="s">
        <v>112</v>
      </c>
      <c r="B112" s="4" t="str" cm="1">
        <f t="array" ref="B112">_xll.SNL.Clients.Office.Excel.Functions.SPG(A112, "SP_TOTAL_REV", "CY2023")</f>
        <v>#PEND</v>
      </c>
      <c r="C112" s="4" t="str">
        <f>_xll.SNL.Clients.Office.Excel.Functions.SPG(A112,"IQ_AVG_DILUT_SHARES_OUT","CY2023")</f>
        <v>#PEND</v>
      </c>
      <c r="D112" s="5" t="str">
        <f>_xll.SNL.Clients.Office.Excel.Functions.SPG(A112, "IQ_DILUT_EPS_NORM", "CY2023")</f>
        <v>#PEND</v>
      </c>
      <c r="E112" t="e">
        <f t="shared" si="12"/>
        <v>#VALUE!</v>
      </c>
      <c r="F112" t="e">
        <f t="shared" si="13"/>
        <v>#VALUE!</v>
      </c>
      <c r="G112" s="5" t="str">
        <f>_xll.SNL.Clients.Office.Excel.Functions.SPG(A112, "SP_MARKETCAP", "12/30/2023")</f>
        <v>#PEND</v>
      </c>
      <c r="H112" t="e">
        <f t="shared" si="17"/>
        <v>#VALUE!</v>
      </c>
      <c r="I112" t="e">
        <f t="shared" si="18"/>
        <v>#VALUE!</v>
      </c>
      <c r="K112" t="s">
        <v>112</v>
      </c>
      <c r="L112" s="4" t="str" cm="1">
        <f t="array" ref="L112">_xll.SNL.Clients.Office.Excel.Functions.SPG(K112, "SP_TOTAL_REV", "CY2023")</f>
        <v>#PEND</v>
      </c>
      <c r="M112" s="4" t="str">
        <f>_xll.SNL.Clients.Office.Excel.Functions.SPG(K112,"IQ_AVG_DILUT_SHARES_OUT","CY2023")</f>
        <v>#PEND</v>
      </c>
      <c r="N112" s="5" t="str">
        <f>_xll.SNL.Clients.Office.Excel.Functions.SPG(K112, "IQ_DILUT_EPS_NORM", "CY2023")</f>
        <v>#PEND</v>
      </c>
      <c r="O112" t="e">
        <f t="shared" si="14"/>
        <v>#VALUE!</v>
      </c>
      <c r="P112" t="e">
        <f t="shared" si="15"/>
        <v>#VALUE!</v>
      </c>
      <c r="Q112" s="5" t="str">
        <f>_xll.SNL.Clients.Office.Excel.Functions.SPG(K112, "SP_MARKETCAP", "12/31/2022")</f>
        <v>#PEND</v>
      </c>
      <c r="R112" t="e">
        <f t="shared" si="19"/>
        <v>#VALUE!</v>
      </c>
      <c r="S112" t="e">
        <f t="shared" si="20"/>
        <v>#VALUE!</v>
      </c>
      <c r="U112" t="s">
        <v>112</v>
      </c>
      <c r="V112" s="4" t="str" cm="1">
        <f t="array" ref="V112">_xll.SNL.Clients.Office.Excel.Functions.SPG(U112, "SP_TOTAL_REV", "CY2021")</f>
        <v>#PEND</v>
      </c>
      <c r="W112" s="4" t="str">
        <f>_xll.SNL.Clients.Office.Excel.Functions.SPG(U112,"IQ_AVG_DILUT_SHARES_OUT","CY2021")</f>
        <v>#PEND</v>
      </c>
      <c r="X112" s="5" t="str">
        <f>_xll.SNL.Clients.Office.Excel.Functions.SPG(U112, "IQ_DILUT_EPS_NORM", "CY2021")</f>
        <v>#PEND</v>
      </c>
      <c r="Y112" t="e">
        <f t="shared" si="21"/>
        <v>#VALUE!</v>
      </c>
      <c r="Z112" t="e">
        <f t="shared" si="22"/>
        <v>#VALUE!</v>
      </c>
      <c r="AA112" s="5" t="str">
        <f>_xll.SNL.Clients.Office.Excel.Functions.SPG(U112, "SP_MARKETCAP", "12/31/2021")</f>
        <v>#PEND</v>
      </c>
      <c r="AB112" t="e">
        <f t="shared" si="16"/>
        <v>#VALUE!</v>
      </c>
      <c r="AC112" t="e">
        <f t="shared" si="23"/>
        <v>#VALUE!</v>
      </c>
    </row>
    <row r="113" spans="1:29">
      <c r="A113" t="s">
        <v>113</v>
      </c>
      <c r="B113" s="4" t="str" cm="1">
        <f t="array" ref="B113">_xll.SNL.Clients.Office.Excel.Functions.SPG(A113, "SP_TOTAL_REV", "CY2023")</f>
        <v>#PEND</v>
      </c>
      <c r="C113" s="4" t="str">
        <f>_xll.SNL.Clients.Office.Excel.Functions.SPG(A113,"IQ_AVG_DILUT_SHARES_OUT","CY2023")</f>
        <v>#PEND</v>
      </c>
      <c r="D113" s="5" t="str">
        <f>_xll.SNL.Clients.Office.Excel.Functions.SPG(A113, "IQ_DILUT_EPS_NORM", "CY2023")</f>
        <v>#PEND</v>
      </c>
      <c r="E113" t="e">
        <f t="shared" si="12"/>
        <v>#VALUE!</v>
      </c>
      <c r="F113" t="e">
        <f t="shared" si="13"/>
        <v>#VALUE!</v>
      </c>
      <c r="G113" s="5" t="str">
        <f>_xll.SNL.Clients.Office.Excel.Functions.SPG(A113, "SP_MARKETCAP", "12/30/2023")</f>
        <v>#PEND</v>
      </c>
      <c r="H113" t="e">
        <f t="shared" si="17"/>
        <v>#VALUE!</v>
      </c>
      <c r="I113" t="e">
        <f t="shared" si="18"/>
        <v>#VALUE!</v>
      </c>
      <c r="K113" t="s">
        <v>113</v>
      </c>
      <c r="L113" s="4" t="str" cm="1">
        <f t="array" ref="L113">_xll.SNL.Clients.Office.Excel.Functions.SPG(K113, "SP_TOTAL_REV", "CY2023")</f>
        <v>#PEND</v>
      </c>
      <c r="M113" s="4" t="str">
        <f>_xll.SNL.Clients.Office.Excel.Functions.SPG(K113,"IQ_AVG_DILUT_SHARES_OUT","CY2023")</f>
        <v>#PEND</v>
      </c>
      <c r="N113" s="5" t="str">
        <f>_xll.SNL.Clients.Office.Excel.Functions.SPG(K113, "IQ_DILUT_EPS_NORM", "CY2023")</f>
        <v>#PEND</v>
      </c>
      <c r="O113" t="e">
        <f t="shared" si="14"/>
        <v>#VALUE!</v>
      </c>
      <c r="P113" t="e">
        <f t="shared" si="15"/>
        <v>#VALUE!</v>
      </c>
      <c r="Q113" s="5" t="str">
        <f>_xll.SNL.Clients.Office.Excel.Functions.SPG(K113, "SP_MARKETCAP", "12/31/2022")</f>
        <v>#PEND</v>
      </c>
      <c r="R113" t="e">
        <f t="shared" si="19"/>
        <v>#VALUE!</v>
      </c>
      <c r="S113" t="e">
        <f t="shared" si="20"/>
        <v>#VALUE!</v>
      </c>
      <c r="U113" t="s">
        <v>113</v>
      </c>
      <c r="V113" s="4" t="str" cm="1">
        <f t="array" ref="V113">_xll.SNL.Clients.Office.Excel.Functions.SPG(U113, "SP_TOTAL_REV", "CY2021")</f>
        <v>#PEND</v>
      </c>
      <c r="W113" s="4" t="str">
        <f>_xll.SNL.Clients.Office.Excel.Functions.SPG(U113,"IQ_AVG_DILUT_SHARES_OUT","CY2021")</f>
        <v>#PEND</v>
      </c>
      <c r="X113" s="5" t="str">
        <f>_xll.SNL.Clients.Office.Excel.Functions.SPG(U113, "IQ_DILUT_EPS_NORM", "CY2021")</f>
        <v>#PEND</v>
      </c>
      <c r="Y113" t="e">
        <f t="shared" si="21"/>
        <v>#VALUE!</v>
      </c>
      <c r="Z113" t="e">
        <f t="shared" si="22"/>
        <v>#VALUE!</v>
      </c>
      <c r="AA113" s="5" t="str">
        <f>_xll.SNL.Clients.Office.Excel.Functions.SPG(U113, "SP_MARKETCAP", "12/31/2021")</f>
        <v>#PEND</v>
      </c>
      <c r="AB113" t="e">
        <f t="shared" si="16"/>
        <v>#VALUE!</v>
      </c>
      <c r="AC113" t="e">
        <f t="shared" si="23"/>
        <v>#VALUE!</v>
      </c>
    </row>
    <row r="114" spans="1:29">
      <c r="A114" t="s">
        <v>114</v>
      </c>
      <c r="B114" s="4" t="str" cm="1">
        <f t="array" ref="B114">_xll.SNL.Clients.Office.Excel.Functions.SPG(A114, "SP_TOTAL_REV", "CY2023")</f>
        <v>#PEND</v>
      </c>
      <c r="C114" s="4" t="str">
        <f>_xll.SNL.Clients.Office.Excel.Functions.SPG(A114,"IQ_AVG_DILUT_SHARES_OUT","CY2023")</f>
        <v>#PEND</v>
      </c>
      <c r="D114" s="5" t="str">
        <f>_xll.SNL.Clients.Office.Excel.Functions.SPG(A114, "IQ_DILUT_EPS_NORM", "CY2023")</f>
        <v>#PEND</v>
      </c>
      <c r="E114" t="e">
        <f t="shared" si="12"/>
        <v>#VALUE!</v>
      </c>
      <c r="F114" t="e">
        <f t="shared" si="13"/>
        <v>#VALUE!</v>
      </c>
      <c r="G114" s="5" t="str">
        <f>_xll.SNL.Clients.Office.Excel.Functions.SPG(A114, "SP_MARKETCAP", "12/30/2023")</f>
        <v>#PEND</v>
      </c>
      <c r="H114" t="e">
        <f t="shared" si="17"/>
        <v>#VALUE!</v>
      </c>
      <c r="I114" t="e">
        <f t="shared" si="18"/>
        <v>#VALUE!</v>
      </c>
      <c r="K114" t="s">
        <v>114</v>
      </c>
      <c r="L114" s="4" t="str" cm="1">
        <f t="array" ref="L114">_xll.SNL.Clients.Office.Excel.Functions.SPG(K114, "SP_TOTAL_REV", "CY2023")</f>
        <v>#PEND</v>
      </c>
      <c r="M114" s="4" t="str">
        <f>_xll.SNL.Clients.Office.Excel.Functions.SPG(K114,"IQ_AVG_DILUT_SHARES_OUT","CY2023")</f>
        <v>#PEND</v>
      </c>
      <c r="N114" s="5" t="str">
        <f>_xll.SNL.Clients.Office.Excel.Functions.SPG(K114, "IQ_DILUT_EPS_NORM", "CY2023")</f>
        <v>#PEND</v>
      </c>
      <c r="O114" t="e">
        <f t="shared" si="14"/>
        <v>#VALUE!</v>
      </c>
      <c r="P114" t="e">
        <f t="shared" si="15"/>
        <v>#VALUE!</v>
      </c>
      <c r="Q114" s="5" t="str">
        <f>_xll.SNL.Clients.Office.Excel.Functions.SPG(K114, "SP_MARKETCAP", "12/31/2022")</f>
        <v>#PEND</v>
      </c>
      <c r="R114" t="e">
        <f t="shared" si="19"/>
        <v>#VALUE!</v>
      </c>
      <c r="S114" t="e">
        <f t="shared" si="20"/>
        <v>#VALUE!</v>
      </c>
      <c r="U114" t="s">
        <v>114</v>
      </c>
      <c r="V114" s="4" t="str" cm="1">
        <f t="array" ref="V114">_xll.SNL.Clients.Office.Excel.Functions.SPG(U114, "SP_TOTAL_REV", "CY2021")</f>
        <v>#PEND</v>
      </c>
      <c r="W114" s="4" t="str">
        <f>_xll.SNL.Clients.Office.Excel.Functions.SPG(U114,"IQ_AVG_DILUT_SHARES_OUT","CY2021")</f>
        <v>#PEND</v>
      </c>
      <c r="X114" s="5" t="str">
        <f>_xll.SNL.Clients.Office.Excel.Functions.SPG(U114, "IQ_DILUT_EPS_NORM", "CY2021")</f>
        <v>#PEND</v>
      </c>
      <c r="Y114" t="e">
        <f t="shared" si="21"/>
        <v>#VALUE!</v>
      </c>
      <c r="Z114" t="e">
        <f t="shared" si="22"/>
        <v>#VALUE!</v>
      </c>
      <c r="AA114" s="5" t="str">
        <f>_xll.SNL.Clients.Office.Excel.Functions.SPG(U114, "SP_MARKETCAP", "12/31/2021")</f>
        <v>#PEND</v>
      </c>
      <c r="AB114" t="e">
        <f t="shared" si="16"/>
        <v>#VALUE!</v>
      </c>
      <c r="AC114" t="e">
        <f t="shared" si="23"/>
        <v>#VALUE!</v>
      </c>
    </row>
    <row r="115" spans="1:29">
      <c r="A115" t="s">
        <v>115</v>
      </c>
      <c r="B115" s="4" t="str" cm="1">
        <f t="array" ref="B115">_xll.SNL.Clients.Office.Excel.Functions.SPG(A115, "SP_TOTAL_REV", "CY2023")</f>
        <v>#PEND</v>
      </c>
      <c r="C115" s="4" t="str">
        <f>_xll.SNL.Clients.Office.Excel.Functions.SPG(A115,"IQ_AVG_DILUT_SHARES_OUT","CY2023")</f>
        <v>#PEND</v>
      </c>
      <c r="D115" s="5" t="str">
        <f>_xll.SNL.Clients.Office.Excel.Functions.SPG(A115, "IQ_DILUT_EPS_NORM", "CY2023")</f>
        <v>#PEND</v>
      </c>
      <c r="E115" t="e">
        <f t="shared" si="12"/>
        <v>#VALUE!</v>
      </c>
      <c r="F115" t="e">
        <f t="shared" si="13"/>
        <v>#VALUE!</v>
      </c>
      <c r="G115" s="5" t="str">
        <f>_xll.SNL.Clients.Office.Excel.Functions.SPG(A115, "SP_MARKETCAP", "12/30/2023")</f>
        <v>#PEND</v>
      </c>
      <c r="H115" t="e">
        <f t="shared" si="17"/>
        <v>#VALUE!</v>
      </c>
      <c r="I115" t="e">
        <f t="shared" si="18"/>
        <v>#VALUE!</v>
      </c>
      <c r="K115" t="s">
        <v>115</v>
      </c>
      <c r="L115" s="4" t="str" cm="1">
        <f t="array" ref="L115">_xll.SNL.Clients.Office.Excel.Functions.SPG(K115, "SP_TOTAL_REV", "CY2023")</f>
        <v>#PEND</v>
      </c>
      <c r="M115" s="4" t="str">
        <f>_xll.SNL.Clients.Office.Excel.Functions.SPG(K115,"IQ_AVG_DILUT_SHARES_OUT","CY2023")</f>
        <v>#PEND</v>
      </c>
      <c r="N115" s="5" t="str">
        <f>_xll.SNL.Clients.Office.Excel.Functions.SPG(K115, "IQ_DILUT_EPS_NORM", "CY2023")</f>
        <v>#PEND</v>
      </c>
      <c r="O115" t="e">
        <f t="shared" si="14"/>
        <v>#VALUE!</v>
      </c>
      <c r="P115" t="e">
        <f t="shared" si="15"/>
        <v>#VALUE!</v>
      </c>
      <c r="Q115" s="5" t="str">
        <f>_xll.SNL.Clients.Office.Excel.Functions.SPG(K115, "SP_MARKETCAP", "12/31/2022")</f>
        <v>#PEND</v>
      </c>
      <c r="R115" t="e">
        <f t="shared" si="19"/>
        <v>#VALUE!</v>
      </c>
      <c r="S115" t="e">
        <f t="shared" si="20"/>
        <v>#VALUE!</v>
      </c>
      <c r="U115" t="s">
        <v>115</v>
      </c>
      <c r="V115" s="4" t="str" cm="1">
        <f t="array" ref="V115">_xll.SNL.Clients.Office.Excel.Functions.SPG(U115, "SP_TOTAL_REV", "CY2021")</f>
        <v>#PEND</v>
      </c>
      <c r="W115" s="4" t="str">
        <f>_xll.SNL.Clients.Office.Excel.Functions.SPG(U115,"IQ_AVG_DILUT_SHARES_OUT","CY2021")</f>
        <v>#PEND</v>
      </c>
      <c r="X115" s="5" t="str">
        <f>_xll.SNL.Clients.Office.Excel.Functions.SPG(U115, "IQ_DILUT_EPS_NORM", "CY2021")</f>
        <v>#PEND</v>
      </c>
      <c r="Y115" t="e">
        <f t="shared" si="21"/>
        <v>#VALUE!</v>
      </c>
      <c r="Z115" t="e">
        <f t="shared" si="22"/>
        <v>#VALUE!</v>
      </c>
      <c r="AA115" s="5" t="str">
        <f>_xll.SNL.Clients.Office.Excel.Functions.SPG(U115, "SP_MARKETCAP", "12/31/2021")</f>
        <v>#PEND</v>
      </c>
      <c r="AB115" t="e">
        <f t="shared" si="16"/>
        <v>#VALUE!</v>
      </c>
      <c r="AC115" t="e">
        <f t="shared" si="23"/>
        <v>#VALUE!</v>
      </c>
    </row>
    <row r="116" spans="1:29">
      <c r="A116" t="s">
        <v>116</v>
      </c>
      <c r="B116" s="4" t="str" cm="1">
        <f t="array" ref="B116">_xll.SNL.Clients.Office.Excel.Functions.SPG(A116, "SP_TOTAL_REV", "CY2023")</f>
        <v>#PEND</v>
      </c>
      <c r="C116" s="4" t="str">
        <f>_xll.SNL.Clients.Office.Excel.Functions.SPG(A116,"IQ_AVG_DILUT_SHARES_OUT","CY2023")</f>
        <v>#PEND</v>
      </c>
      <c r="D116" s="5" t="str">
        <f>_xll.SNL.Clients.Office.Excel.Functions.SPG(A116, "IQ_DILUT_EPS_NORM", "CY2023")</f>
        <v>#PEND</v>
      </c>
      <c r="E116" t="e">
        <f t="shared" si="12"/>
        <v>#VALUE!</v>
      </c>
      <c r="F116" t="e">
        <f t="shared" si="13"/>
        <v>#VALUE!</v>
      </c>
      <c r="G116" s="5" t="str">
        <f>_xll.SNL.Clients.Office.Excel.Functions.SPG(A116, "SP_MARKETCAP", "12/30/2023")</f>
        <v>#PEND</v>
      </c>
      <c r="H116" t="e">
        <f t="shared" si="17"/>
        <v>#VALUE!</v>
      </c>
      <c r="I116" t="e">
        <f t="shared" si="18"/>
        <v>#VALUE!</v>
      </c>
      <c r="K116" t="s">
        <v>116</v>
      </c>
      <c r="L116" s="4" t="str" cm="1">
        <f t="array" ref="L116">_xll.SNL.Clients.Office.Excel.Functions.SPG(K116, "SP_TOTAL_REV", "CY2023")</f>
        <v>#PEND</v>
      </c>
      <c r="M116" s="4" t="str">
        <f>_xll.SNL.Clients.Office.Excel.Functions.SPG(K116,"IQ_AVG_DILUT_SHARES_OUT","CY2023")</f>
        <v>#PEND</v>
      </c>
      <c r="N116" s="5" t="str">
        <f>_xll.SNL.Clients.Office.Excel.Functions.SPG(K116, "IQ_DILUT_EPS_NORM", "CY2023")</f>
        <v>#PEND</v>
      </c>
      <c r="O116" t="e">
        <f t="shared" si="14"/>
        <v>#VALUE!</v>
      </c>
      <c r="P116" t="e">
        <f t="shared" si="15"/>
        <v>#VALUE!</v>
      </c>
      <c r="Q116" s="5" t="str">
        <f>_xll.SNL.Clients.Office.Excel.Functions.SPG(K116, "SP_MARKETCAP", "12/31/2022")</f>
        <v>#PEND</v>
      </c>
      <c r="R116" t="e">
        <f t="shared" si="19"/>
        <v>#VALUE!</v>
      </c>
      <c r="S116" t="e">
        <f t="shared" si="20"/>
        <v>#VALUE!</v>
      </c>
      <c r="U116" t="s">
        <v>116</v>
      </c>
      <c r="V116" s="4" t="str" cm="1">
        <f t="array" ref="V116">_xll.SNL.Clients.Office.Excel.Functions.SPG(U116, "SP_TOTAL_REV", "CY2021")</f>
        <v>#PEND</v>
      </c>
      <c r="W116" s="4" t="str">
        <f>_xll.SNL.Clients.Office.Excel.Functions.SPG(U116,"IQ_AVG_DILUT_SHARES_OUT","CY2021")</f>
        <v>#PEND</v>
      </c>
      <c r="X116" s="5" t="str">
        <f>_xll.SNL.Clients.Office.Excel.Functions.SPG(U116, "IQ_DILUT_EPS_NORM", "CY2021")</f>
        <v>#PEND</v>
      </c>
      <c r="Y116" t="e">
        <f t="shared" si="21"/>
        <v>#VALUE!</v>
      </c>
      <c r="Z116" t="e">
        <f t="shared" si="22"/>
        <v>#VALUE!</v>
      </c>
      <c r="AA116" s="5" t="str">
        <f>_xll.SNL.Clients.Office.Excel.Functions.SPG(U116, "SP_MARKETCAP", "12/31/2021")</f>
        <v>#PEND</v>
      </c>
      <c r="AB116" t="e">
        <f t="shared" si="16"/>
        <v>#VALUE!</v>
      </c>
      <c r="AC116" t="e">
        <f t="shared" si="23"/>
        <v>#VALUE!</v>
      </c>
    </row>
    <row r="117" spans="1:29">
      <c r="A117" t="s">
        <v>117</v>
      </c>
      <c r="B117" s="4" t="str" cm="1">
        <f t="array" ref="B117">_xll.SNL.Clients.Office.Excel.Functions.SPG(A117, "SP_TOTAL_REV", "CY2023")</f>
        <v>#PEND</v>
      </c>
      <c r="C117" s="4" t="str">
        <f>_xll.SNL.Clients.Office.Excel.Functions.SPG(A117,"IQ_AVG_DILUT_SHARES_OUT","CY2023")</f>
        <v>#PEND</v>
      </c>
      <c r="D117" s="5" t="str">
        <f>_xll.SNL.Clients.Office.Excel.Functions.SPG(A117, "IQ_DILUT_EPS_NORM", "CY2023")</f>
        <v>#PEND</v>
      </c>
      <c r="E117" t="e">
        <f t="shared" si="12"/>
        <v>#VALUE!</v>
      </c>
      <c r="F117" t="e">
        <f t="shared" si="13"/>
        <v>#VALUE!</v>
      </c>
      <c r="G117" s="5" t="str">
        <f>_xll.SNL.Clients.Office.Excel.Functions.SPG(A117, "SP_MARKETCAP", "12/30/2023")</f>
        <v>#PEND</v>
      </c>
      <c r="H117" t="e">
        <f t="shared" si="17"/>
        <v>#VALUE!</v>
      </c>
      <c r="I117" t="e">
        <f t="shared" si="18"/>
        <v>#VALUE!</v>
      </c>
      <c r="K117" t="s">
        <v>117</v>
      </c>
      <c r="L117" s="4" t="str" cm="1">
        <f t="array" ref="L117">_xll.SNL.Clients.Office.Excel.Functions.SPG(K117, "SP_TOTAL_REV", "CY2023")</f>
        <v>#PEND</v>
      </c>
      <c r="M117" s="4" t="str">
        <f>_xll.SNL.Clients.Office.Excel.Functions.SPG(K117,"IQ_AVG_DILUT_SHARES_OUT","CY2023")</f>
        <v>#PEND</v>
      </c>
      <c r="N117" s="5" t="str">
        <f>_xll.SNL.Clients.Office.Excel.Functions.SPG(K117, "IQ_DILUT_EPS_NORM", "CY2023")</f>
        <v>#PEND</v>
      </c>
      <c r="O117" t="e">
        <f t="shared" si="14"/>
        <v>#VALUE!</v>
      </c>
      <c r="P117" t="e">
        <f t="shared" si="15"/>
        <v>#VALUE!</v>
      </c>
      <c r="Q117" s="5" t="str">
        <f>_xll.SNL.Clients.Office.Excel.Functions.SPG(K117, "SP_MARKETCAP", "12/31/2022")</f>
        <v>#PEND</v>
      </c>
      <c r="R117" t="e">
        <f t="shared" si="19"/>
        <v>#VALUE!</v>
      </c>
      <c r="S117" t="e">
        <f t="shared" si="20"/>
        <v>#VALUE!</v>
      </c>
      <c r="U117" t="s">
        <v>117</v>
      </c>
      <c r="V117" s="4" t="str" cm="1">
        <f t="array" ref="V117">_xll.SNL.Clients.Office.Excel.Functions.SPG(U117, "SP_TOTAL_REV", "CY2021")</f>
        <v>#PEND</v>
      </c>
      <c r="W117" s="4" t="str">
        <f>_xll.SNL.Clients.Office.Excel.Functions.SPG(U117,"IQ_AVG_DILUT_SHARES_OUT","CY2021")</f>
        <v>#PEND</v>
      </c>
      <c r="X117" s="5" t="str">
        <f>_xll.SNL.Clients.Office.Excel.Functions.SPG(U117, "IQ_DILUT_EPS_NORM", "CY2021")</f>
        <v>#PEND</v>
      </c>
      <c r="Y117" t="e">
        <f t="shared" si="21"/>
        <v>#VALUE!</v>
      </c>
      <c r="Z117" t="e">
        <f t="shared" si="22"/>
        <v>#VALUE!</v>
      </c>
      <c r="AA117" s="5" t="str">
        <f>_xll.SNL.Clients.Office.Excel.Functions.SPG(U117, "SP_MARKETCAP", "12/31/2021")</f>
        <v>#PEND</v>
      </c>
      <c r="AB117" t="e">
        <f t="shared" si="16"/>
        <v>#VALUE!</v>
      </c>
      <c r="AC117" t="e">
        <f t="shared" si="23"/>
        <v>#VALUE!</v>
      </c>
    </row>
    <row r="118" spans="1:29">
      <c r="A118" t="s">
        <v>118</v>
      </c>
      <c r="B118" s="4" t="str" cm="1">
        <f t="array" ref="B118">_xll.SNL.Clients.Office.Excel.Functions.SPG(A118, "SP_TOTAL_REV", "CY2023")</f>
        <v>#PEND</v>
      </c>
      <c r="C118" s="4" t="str">
        <f>_xll.SNL.Clients.Office.Excel.Functions.SPG(A118,"IQ_AVG_DILUT_SHARES_OUT","CY2023")</f>
        <v>#PEND</v>
      </c>
      <c r="D118" s="5" t="str">
        <f>_xll.SNL.Clients.Office.Excel.Functions.SPG(A118, "IQ_DILUT_EPS_NORM", "CY2023")</f>
        <v>#PEND</v>
      </c>
      <c r="E118" t="e">
        <f t="shared" si="12"/>
        <v>#VALUE!</v>
      </c>
      <c r="F118" t="e">
        <f t="shared" si="13"/>
        <v>#VALUE!</v>
      </c>
      <c r="G118" s="5" t="str">
        <f>_xll.SNL.Clients.Office.Excel.Functions.SPG(A118, "SP_MARKETCAP", "12/30/2023")</f>
        <v>#PEND</v>
      </c>
      <c r="H118" t="e">
        <f t="shared" si="17"/>
        <v>#VALUE!</v>
      </c>
      <c r="I118" t="e">
        <f t="shared" si="18"/>
        <v>#VALUE!</v>
      </c>
      <c r="K118" t="s">
        <v>118</v>
      </c>
      <c r="L118" s="4" t="str" cm="1">
        <f t="array" ref="L118">_xll.SNL.Clients.Office.Excel.Functions.SPG(K118, "SP_TOTAL_REV", "CY2023")</f>
        <v>#PEND</v>
      </c>
      <c r="M118" s="4" t="str">
        <f>_xll.SNL.Clients.Office.Excel.Functions.SPG(K118,"IQ_AVG_DILUT_SHARES_OUT","CY2023")</f>
        <v>#PEND</v>
      </c>
      <c r="N118" s="5" t="str">
        <f>_xll.SNL.Clients.Office.Excel.Functions.SPG(K118, "IQ_DILUT_EPS_NORM", "CY2023")</f>
        <v>#PEND</v>
      </c>
      <c r="O118" t="e">
        <f t="shared" si="14"/>
        <v>#VALUE!</v>
      </c>
      <c r="P118" t="e">
        <f t="shared" si="15"/>
        <v>#VALUE!</v>
      </c>
      <c r="Q118" s="5" t="str">
        <f>_xll.SNL.Clients.Office.Excel.Functions.SPG(K118, "SP_MARKETCAP", "12/31/2022")</f>
        <v>#PEND</v>
      </c>
      <c r="R118" t="e">
        <f t="shared" si="19"/>
        <v>#VALUE!</v>
      </c>
      <c r="S118" t="e">
        <f t="shared" si="20"/>
        <v>#VALUE!</v>
      </c>
      <c r="U118" t="s">
        <v>118</v>
      </c>
      <c r="V118" s="4" t="str" cm="1">
        <f t="array" ref="V118">_xll.SNL.Clients.Office.Excel.Functions.SPG(U118, "SP_TOTAL_REV", "CY2021")</f>
        <v>#PEND</v>
      </c>
      <c r="W118" s="4" t="str">
        <f>_xll.SNL.Clients.Office.Excel.Functions.SPG(U118,"IQ_AVG_DILUT_SHARES_OUT","CY2021")</f>
        <v>#PEND</v>
      </c>
      <c r="X118" s="5" t="str">
        <f>_xll.SNL.Clients.Office.Excel.Functions.SPG(U118, "IQ_DILUT_EPS_NORM", "CY2021")</f>
        <v>#PEND</v>
      </c>
      <c r="Y118" t="e">
        <f t="shared" si="21"/>
        <v>#VALUE!</v>
      </c>
      <c r="Z118" t="e">
        <f t="shared" si="22"/>
        <v>#VALUE!</v>
      </c>
      <c r="AA118" s="5" t="str">
        <f>_xll.SNL.Clients.Office.Excel.Functions.SPG(U118, "SP_MARKETCAP", "12/31/2021")</f>
        <v>#PEND</v>
      </c>
      <c r="AB118" t="e">
        <f t="shared" si="16"/>
        <v>#VALUE!</v>
      </c>
      <c r="AC118" t="e">
        <f t="shared" si="23"/>
        <v>#VALUE!</v>
      </c>
    </row>
    <row r="119" spans="1:29">
      <c r="A119" t="s">
        <v>119</v>
      </c>
      <c r="B119" s="4" t="str" cm="1">
        <f t="array" ref="B119">_xll.SNL.Clients.Office.Excel.Functions.SPG(A119, "SP_TOTAL_REV", "CY2023")</f>
        <v>#PEND</v>
      </c>
      <c r="C119" s="4" t="str">
        <f>_xll.SNL.Clients.Office.Excel.Functions.SPG(A119,"IQ_AVG_DILUT_SHARES_OUT","CY2023")</f>
        <v>#PEND</v>
      </c>
      <c r="D119" s="5" t="str">
        <f>_xll.SNL.Clients.Office.Excel.Functions.SPG(A119, "IQ_DILUT_EPS_NORM", "CY2023")</f>
        <v>#PEND</v>
      </c>
      <c r="E119" t="e">
        <f t="shared" si="12"/>
        <v>#VALUE!</v>
      </c>
      <c r="F119" t="e">
        <f t="shared" si="13"/>
        <v>#VALUE!</v>
      </c>
      <c r="G119" s="5" t="str">
        <f>_xll.SNL.Clients.Office.Excel.Functions.SPG(A119, "SP_MARKETCAP", "12/30/2023")</f>
        <v>#PEND</v>
      </c>
      <c r="H119" t="e">
        <f t="shared" si="17"/>
        <v>#VALUE!</v>
      </c>
      <c r="I119" t="e">
        <f t="shared" si="18"/>
        <v>#VALUE!</v>
      </c>
      <c r="K119" t="s">
        <v>119</v>
      </c>
      <c r="L119" s="4" t="str" cm="1">
        <f t="array" ref="L119">_xll.SNL.Clients.Office.Excel.Functions.SPG(K119, "SP_TOTAL_REV", "CY2023")</f>
        <v>#PEND</v>
      </c>
      <c r="M119" s="4" t="str">
        <f>_xll.SNL.Clients.Office.Excel.Functions.SPG(K119,"IQ_AVG_DILUT_SHARES_OUT","CY2023")</f>
        <v>#PEND</v>
      </c>
      <c r="N119" s="5" t="str">
        <f>_xll.SNL.Clients.Office.Excel.Functions.SPG(K119, "IQ_DILUT_EPS_NORM", "CY2023")</f>
        <v>#PEND</v>
      </c>
      <c r="O119" t="e">
        <f t="shared" si="14"/>
        <v>#VALUE!</v>
      </c>
      <c r="P119" t="e">
        <f t="shared" si="15"/>
        <v>#VALUE!</v>
      </c>
      <c r="Q119" s="5" t="str">
        <f>_xll.SNL.Clients.Office.Excel.Functions.SPG(K119, "SP_MARKETCAP", "12/31/2022")</f>
        <v>#PEND</v>
      </c>
      <c r="R119" t="e">
        <f t="shared" si="19"/>
        <v>#VALUE!</v>
      </c>
      <c r="S119" t="e">
        <f t="shared" si="20"/>
        <v>#VALUE!</v>
      </c>
      <c r="U119" t="s">
        <v>119</v>
      </c>
      <c r="V119" s="4" t="str" cm="1">
        <f t="array" ref="V119">_xll.SNL.Clients.Office.Excel.Functions.SPG(U119, "SP_TOTAL_REV", "CY2021")</f>
        <v>#PEND</v>
      </c>
      <c r="W119" s="4" t="str">
        <f>_xll.SNL.Clients.Office.Excel.Functions.SPG(U119,"IQ_AVG_DILUT_SHARES_OUT","CY2021")</f>
        <v>#PEND</v>
      </c>
      <c r="X119" s="5" t="str">
        <f>_xll.SNL.Clients.Office.Excel.Functions.SPG(U119, "IQ_DILUT_EPS_NORM", "CY2021")</f>
        <v>#PEND</v>
      </c>
      <c r="Y119" t="e">
        <f t="shared" si="21"/>
        <v>#VALUE!</v>
      </c>
      <c r="Z119" t="e">
        <f t="shared" si="22"/>
        <v>#VALUE!</v>
      </c>
      <c r="AA119" s="5" t="str">
        <f>_xll.SNL.Clients.Office.Excel.Functions.SPG(U119, "SP_MARKETCAP", "12/31/2021")</f>
        <v>#PEND</v>
      </c>
      <c r="AB119" t="e">
        <f t="shared" si="16"/>
        <v>#VALUE!</v>
      </c>
      <c r="AC119" t="e">
        <f t="shared" si="23"/>
        <v>#VALUE!</v>
      </c>
    </row>
    <row r="120" spans="1:29">
      <c r="A120" t="s">
        <v>120</v>
      </c>
      <c r="B120" s="4" t="str" cm="1">
        <f t="array" ref="B120">_xll.SNL.Clients.Office.Excel.Functions.SPG(A120, "SP_TOTAL_REV", "CY2023")</f>
        <v>#PEND</v>
      </c>
      <c r="C120" s="4" t="str">
        <f>_xll.SNL.Clients.Office.Excel.Functions.SPG(A120,"IQ_AVG_DILUT_SHARES_OUT","CY2023")</f>
        <v>#PEND</v>
      </c>
      <c r="D120" s="5" t="str">
        <f>_xll.SNL.Clients.Office.Excel.Functions.SPG(A120, "IQ_DILUT_EPS_NORM", "CY2023")</f>
        <v>#PEND</v>
      </c>
      <c r="E120" t="e">
        <f t="shared" si="12"/>
        <v>#VALUE!</v>
      </c>
      <c r="F120" t="e">
        <f t="shared" si="13"/>
        <v>#VALUE!</v>
      </c>
      <c r="G120" s="5" t="str">
        <f>_xll.SNL.Clients.Office.Excel.Functions.SPG(A120, "SP_MARKETCAP", "12/30/2023")</f>
        <v>#PEND</v>
      </c>
      <c r="H120" t="e">
        <f t="shared" si="17"/>
        <v>#VALUE!</v>
      </c>
      <c r="I120" t="e">
        <f t="shared" si="18"/>
        <v>#VALUE!</v>
      </c>
      <c r="K120" t="s">
        <v>120</v>
      </c>
      <c r="L120" s="4" t="str" cm="1">
        <f t="array" ref="L120">_xll.SNL.Clients.Office.Excel.Functions.SPG(K120, "SP_TOTAL_REV", "CY2023")</f>
        <v>#PEND</v>
      </c>
      <c r="M120" s="4" t="str">
        <f>_xll.SNL.Clients.Office.Excel.Functions.SPG(K120,"IQ_AVG_DILUT_SHARES_OUT","CY2023")</f>
        <v>#PEND</v>
      </c>
      <c r="N120" s="5" t="str">
        <f>_xll.SNL.Clients.Office.Excel.Functions.SPG(K120, "IQ_DILUT_EPS_NORM", "CY2023")</f>
        <v>#PEND</v>
      </c>
      <c r="O120" t="e">
        <f t="shared" si="14"/>
        <v>#VALUE!</v>
      </c>
      <c r="P120" t="e">
        <f t="shared" si="15"/>
        <v>#VALUE!</v>
      </c>
      <c r="Q120" s="5" t="str">
        <f>_xll.SNL.Clients.Office.Excel.Functions.SPG(K120, "SP_MARKETCAP", "12/31/2022")</f>
        <v>#PEND</v>
      </c>
      <c r="R120" t="e">
        <f t="shared" si="19"/>
        <v>#VALUE!</v>
      </c>
      <c r="S120" t="e">
        <f t="shared" si="20"/>
        <v>#VALUE!</v>
      </c>
      <c r="U120" t="s">
        <v>120</v>
      </c>
      <c r="V120" s="4" t="str" cm="1">
        <f t="array" ref="V120">_xll.SNL.Clients.Office.Excel.Functions.SPG(U120, "SP_TOTAL_REV", "CY2021")</f>
        <v>#PEND</v>
      </c>
      <c r="W120" s="4" t="str">
        <f>_xll.SNL.Clients.Office.Excel.Functions.SPG(U120,"IQ_AVG_DILUT_SHARES_OUT","CY2021")</f>
        <v>#PEND</v>
      </c>
      <c r="X120" s="5" t="str">
        <f>_xll.SNL.Clients.Office.Excel.Functions.SPG(U120, "IQ_DILUT_EPS_NORM", "CY2021")</f>
        <v>#PEND</v>
      </c>
      <c r="Y120" t="e">
        <f t="shared" si="21"/>
        <v>#VALUE!</v>
      </c>
      <c r="Z120" t="e">
        <f t="shared" si="22"/>
        <v>#VALUE!</v>
      </c>
      <c r="AA120" s="5" t="str">
        <f>_xll.SNL.Clients.Office.Excel.Functions.SPG(U120, "SP_MARKETCAP", "12/31/2021")</f>
        <v>#PEND</v>
      </c>
      <c r="AB120" t="e">
        <f t="shared" si="16"/>
        <v>#VALUE!</v>
      </c>
      <c r="AC120" t="e">
        <f t="shared" si="23"/>
        <v>#VALUE!</v>
      </c>
    </row>
    <row r="121" spans="1:29">
      <c r="A121" t="s">
        <v>121</v>
      </c>
      <c r="B121" s="4" t="str" cm="1">
        <f t="array" ref="B121">_xll.SNL.Clients.Office.Excel.Functions.SPG(A121, "SP_TOTAL_REV", "CY2023")</f>
        <v>#PEND</v>
      </c>
      <c r="C121" s="4" t="str">
        <f>_xll.SNL.Clients.Office.Excel.Functions.SPG(A121,"IQ_AVG_DILUT_SHARES_OUT","CY2023")</f>
        <v>#PEND</v>
      </c>
      <c r="D121" s="5" t="str">
        <f>_xll.SNL.Clients.Office.Excel.Functions.SPG(A121, "IQ_DILUT_EPS_NORM", "CY2023")</f>
        <v>#PEND</v>
      </c>
      <c r="E121" t="e">
        <f t="shared" si="12"/>
        <v>#VALUE!</v>
      </c>
      <c r="F121" t="e">
        <f t="shared" si="13"/>
        <v>#VALUE!</v>
      </c>
      <c r="G121" s="5" t="str">
        <f>_xll.SNL.Clients.Office.Excel.Functions.SPG(A121, "SP_MARKETCAP", "12/30/2023")</f>
        <v>#PEND</v>
      </c>
      <c r="H121" t="e">
        <f t="shared" si="17"/>
        <v>#VALUE!</v>
      </c>
      <c r="I121" t="e">
        <f t="shared" si="18"/>
        <v>#VALUE!</v>
      </c>
      <c r="K121" t="s">
        <v>121</v>
      </c>
      <c r="L121" s="4" t="str" cm="1">
        <f t="array" ref="L121">_xll.SNL.Clients.Office.Excel.Functions.SPG(K121, "SP_TOTAL_REV", "CY2023")</f>
        <v>#PEND</v>
      </c>
      <c r="M121" s="4" t="str">
        <f>_xll.SNL.Clients.Office.Excel.Functions.SPG(K121,"IQ_AVG_DILUT_SHARES_OUT","CY2023")</f>
        <v>#PEND</v>
      </c>
      <c r="N121" s="5" t="str">
        <f>_xll.SNL.Clients.Office.Excel.Functions.SPG(K121, "IQ_DILUT_EPS_NORM", "CY2023")</f>
        <v>#PEND</v>
      </c>
      <c r="O121" t="e">
        <f t="shared" si="14"/>
        <v>#VALUE!</v>
      </c>
      <c r="P121" t="e">
        <f t="shared" si="15"/>
        <v>#VALUE!</v>
      </c>
      <c r="Q121" s="5" t="str">
        <f>_xll.SNL.Clients.Office.Excel.Functions.SPG(K121, "SP_MARKETCAP", "12/31/2022")</f>
        <v>#PEND</v>
      </c>
      <c r="R121" t="e">
        <f t="shared" si="19"/>
        <v>#VALUE!</v>
      </c>
      <c r="S121" t="e">
        <f t="shared" si="20"/>
        <v>#VALUE!</v>
      </c>
      <c r="U121" t="s">
        <v>121</v>
      </c>
      <c r="V121" s="4" t="str" cm="1">
        <f t="array" ref="V121">_xll.SNL.Clients.Office.Excel.Functions.SPG(U121, "SP_TOTAL_REV", "CY2021")</f>
        <v>#PEND</v>
      </c>
      <c r="W121" s="4" t="str">
        <f>_xll.SNL.Clients.Office.Excel.Functions.SPG(U121,"IQ_AVG_DILUT_SHARES_OUT","CY2021")</f>
        <v>#PEND</v>
      </c>
      <c r="X121" s="5" t="str">
        <f>_xll.SNL.Clients.Office.Excel.Functions.SPG(U121, "IQ_DILUT_EPS_NORM", "CY2021")</f>
        <v>#PEND</v>
      </c>
      <c r="Y121" t="e">
        <f t="shared" si="21"/>
        <v>#VALUE!</v>
      </c>
      <c r="Z121" t="e">
        <f t="shared" si="22"/>
        <v>#VALUE!</v>
      </c>
      <c r="AA121" s="5" t="str">
        <f>_xll.SNL.Clients.Office.Excel.Functions.SPG(U121, "SP_MARKETCAP", "12/31/2021")</f>
        <v>#PEND</v>
      </c>
      <c r="AB121" t="e">
        <f t="shared" si="16"/>
        <v>#VALUE!</v>
      </c>
      <c r="AC121" t="e">
        <f t="shared" si="23"/>
        <v>#VALUE!</v>
      </c>
    </row>
    <row r="122" spans="1:29">
      <c r="A122" t="s">
        <v>122</v>
      </c>
      <c r="B122" s="4" t="str" cm="1">
        <f t="array" ref="B122">_xll.SNL.Clients.Office.Excel.Functions.SPG(A122, "SP_TOTAL_REV", "CY2023")</f>
        <v>#PEND</v>
      </c>
      <c r="C122" s="4" t="str">
        <f>_xll.SNL.Clients.Office.Excel.Functions.SPG(A122,"IQ_AVG_DILUT_SHARES_OUT","CY2023")</f>
        <v>#PEND</v>
      </c>
      <c r="D122" s="5" t="str">
        <f>_xll.SNL.Clients.Office.Excel.Functions.SPG(A122, "IQ_DILUT_EPS_NORM", "CY2023")</f>
        <v>#PEND</v>
      </c>
      <c r="E122" t="e">
        <f t="shared" si="12"/>
        <v>#VALUE!</v>
      </c>
      <c r="F122" t="e">
        <f t="shared" si="13"/>
        <v>#VALUE!</v>
      </c>
      <c r="G122" s="5" t="str">
        <f>_xll.SNL.Clients.Office.Excel.Functions.SPG(A122, "SP_MARKETCAP", "12/30/2023")</f>
        <v>#PEND</v>
      </c>
      <c r="H122" t="e">
        <f t="shared" si="17"/>
        <v>#VALUE!</v>
      </c>
      <c r="I122" t="e">
        <f t="shared" si="18"/>
        <v>#VALUE!</v>
      </c>
      <c r="K122" t="s">
        <v>122</v>
      </c>
      <c r="L122" s="4" t="str" cm="1">
        <f t="array" ref="L122">_xll.SNL.Clients.Office.Excel.Functions.SPG(K122, "SP_TOTAL_REV", "CY2023")</f>
        <v>#PEND</v>
      </c>
      <c r="M122" s="4" t="str">
        <f>_xll.SNL.Clients.Office.Excel.Functions.SPG(K122,"IQ_AVG_DILUT_SHARES_OUT","CY2023")</f>
        <v>#PEND</v>
      </c>
      <c r="N122" s="5" t="str">
        <f>_xll.SNL.Clients.Office.Excel.Functions.SPG(K122, "IQ_DILUT_EPS_NORM", "CY2023")</f>
        <v>#PEND</v>
      </c>
      <c r="O122" t="e">
        <f t="shared" si="14"/>
        <v>#VALUE!</v>
      </c>
      <c r="P122" t="e">
        <f t="shared" si="15"/>
        <v>#VALUE!</v>
      </c>
      <c r="Q122" s="5" t="str">
        <f>_xll.SNL.Clients.Office.Excel.Functions.SPG(K122, "SP_MARKETCAP", "12/31/2022")</f>
        <v>#PEND</v>
      </c>
      <c r="R122" t="e">
        <f t="shared" si="19"/>
        <v>#VALUE!</v>
      </c>
      <c r="S122" t="e">
        <f t="shared" si="20"/>
        <v>#VALUE!</v>
      </c>
      <c r="U122" t="s">
        <v>122</v>
      </c>
      <c r="V122" s="4" t="str" cm="1">
        <f t="array" ref="V122">_xll.SNL.Clients.Office.Excel.Functions.SPG(U122, "SP_TOTAL_REV", "CY2021")</f>
        <v>#PEND</v>
      </c>
      <c r="W122" s="4" t="str">
        <f>_xll.SNL.Clients.Office.Excel.Functions.SPG(U122,"IQ_AVG_DILUT_SHARES_OUT","CY2021")</f>
        <v>#PEND</v>
      </c>
      <c r="X122" s="5" t="str">
        <f>_xll.SNL.Clients.Office.Excel.Functions.SPG(U122, "IQ_DILUT_EPS_NORM", "CY2021")</f>
        <v>#PEND</v>
      </c>
      <c r="Y122" t="e">
        <f t="shared" si="21"/>
        <v>#VALUE!</v>
      </c>
      <c r="Z122" t="e">
        <f t="shared" si="22"/>
        <v>#VALUE!</v>
      </c>
      <c r="AA122" s="5" t="str">
        <f>_xll.SNL.Clients.Office.Excel.Functions.SPG(U122, "SP_MARKETCAP", "12/31/2021")</f>
        <v>#PEND</v>
      </c>
      <c r="AB122" t="e">
        <f t="shared" si="16"/>
        <v>#VALUE!</v>
      </c>
      <c r="AC122" t="e">
        <f t="shared" si="23"/>
        <v>#VALUE!</v>
      </c>
    </row>
    <row r="123" spans="1:29">
      <c r="A123" t="s">
        <v>123</v>
      </c>
      <c r="B123" s="4" t="str" cm="1">
        <f t="array" ref="B123">_xll.SNL.Clients.Office.Excel.Functions.SPG(A123, "SP_TOTAL_REV", "CY2023")</f>
        <v>#PEND</v>
      </c>
      <c r="C123" s="4" t="str">
        <f>_xll.SNL.Clients.Office.Excel.Functions.SPG(A123,"IQ_AVG_DILUT_SHARES_OUT","CY2023")</f>
        <v>#PEND</v>
      </c>
      <c r="D123" s="5" t="str">
        <f>_xll.SNL.Clients.Office.Excel.Functions.SPG(A123, "IQ_DILUT_EPS_NORM", "CY2023")</f>
        <v>#PEND</v>
      </c>
      <c r="E123" t="e">
        <f t="shared" si="12"/>
        <v>#VALUE!</v>
      </c>
      <c r="F123" t="e">
        <f t="shared" si="13"/>
        <v>#VALUE!</v>
      </c>
      <c r="G123" s="5" t="str">
        <f>_xll.SNL.Clients.Office.Excel.Functions.SPG(A123, "SP_MARKETCAP", "12/30/2023")</f>
        <v>#PEND</v>
      </c>
      <c r="H123" t="e">
        <f t="shared" si="17"/>
        <v>#VALUE!</v>
      </c>
      <c r="I123" t="e">
        <f t="shared" si="18"/>
        <v>#VALUE!</v>
      </c>
      <c r="K123" t="s">
        <v>123</v>
      </c>
      <c r="L123" s="4" t="str" cm="1">
        <f t="array" ref="L123">_xll.SNL.Clients.Office.Excel.Functions.SPG(K123, "SP_TOTAL_REV", "CY2023")</f>
        <v>#PEND</v>
      </c>
      <c r="M123" s="4" t="str">
        <f>_xll.SNL.Clients.Office.Excel.Functions.SPG(K123,"IQ_AVG_DILUT_SHARES_OUT","CY2023")</f>
        <v>#PEND</v>
      </c>
      <c r="N123" s="5" t="str">
        <f>_xll.SNL.Clients.Office.Excel.Functions.SPG(K123, "IQ_DILUT_EPS_NORM", "CY2023")</f>
        <v>#PEND</v>
      </c>
      <c r="O123" t="e">
        <f t="shared" si="14"/>
        <v>#VALUE!</v>
      </c>
      <c r="P123" t="e">
        <f t="shared" si="15"/>
        <v>#VALUE!</v>
      </c>
      <c r="Q123" s="5" t="str">
        <f>_xll.SNL.Clients.Office.Excel.Functions.SPG(K123, "SP_MARKETCAP", "12/31/2022")</f>
        <v>#PEND</v>
      </c>
      <c r="R123" t="e">
        <f t="shared" si="19"/>
        <v>#VALUE!</v>
      </c>
      <c r="S123" t="e">
        <f t="shared" si="20"/>
        <v>#VALUE!</v>
      </c>
      <c r="U123" t="s">
        <v>123</v>
      </c>
      <c r="V123" s="4" t="str" cm="1">
        <f t="array" ref="V123">_xll.SNL.Clients.Office.Excel.Functions.SPG(U123, "SP_TOTAL_REV", "CY2021")</f>
        <v>#PEND</v>
      </c>
      <c r="W123" s="4" t="str">
        <f>_xll.SNL.Clients.Office.Excel.Functions.SPG(U123,"IQ_AVG_DILUT_SHARES_OUT","CY2021")</f>
        <v>#PEND</v>
      </c>
      <c r="X123" s="5" t="str">
        <f>_xll.SNL.Clients.Office.Excel.Functions.SPG(U123, "IQ_DILUT_EPS_NORM", "CY2021")</f>
        <v>#PEND</v>
      </c>
      <c r="Y123" t="e">
        <f t="shared" si="21"/>
        <v>#VALUE!</v>
      </c>
      <c r="Z123" t="e">
        <f t="shared" si="22"/>
        <v>#VALUE!</v>
      </c>
      <c r="AA123" s="5" t="str">
        <f>_xll.SNL.Clients.Office.Excel.Functions.SPG(U123, "SP_MARKETCAP", "12/31/2021")</f>
        <v>#PEND</v>
      </c>
      <c r="AB123" t="e">
        <f t="shared" si="16"/>
        <v>#VALUE!</v>
      </c>
      <c r="AC123" t="e">
        <f t="shared" si="23"/>
        <v>#VALUE!</v>
      </c>
    </row>
    <row r="124" spans="1:29">
      <c r="A124" t="s">
        <v>124</v>
      </c>
      <c r="B124" s="4" t="str" cm="1">
        <f t="array" ref="B124">_xll.SNL.Clients.Office.Excel.Functions.SPG(A124, "SP_TOTAL_REV", "CY2023")</f>
        <v>#PEND</v>
      </c>
      <c r="C124" s="4" t="str">
        <f>_xll.SNL.Clients.Office.Excel.Functions.SPG(A124,"IQ_AVG_DILUT_SHARES_OUT","CY2023")</f>
        <v>#PEND</v>
      </c>
      <c r="D124" s="5" t="str">
        <f>_xll.SNL.Clients.Office.Excel.Functions.SPG(A124, "IQ_DILUT_EPS_NORM", "CY2023")</f>
        <v>#PEND</v>
      </c>
      <c r="E124" t="e">
        <f t="shared" si="12"/>
        <v>#VALUE!</v>
      </c>
      <c r="F124" t="e">
        <f t="shared" si="13"/>
        <v>#VALUE!</v>
      </c>
      <c r="G124" s="5" t="str">
        <f>_xll.SNL.Clients.Office.Excel.Functions.SPG(A124, "SP_MARKETCAP", "12/30/2023")</f>
        <v>#PEND</v>
      </c>
      <c r="H124" t="e">
        <f t="shared" si="17"/>
        <v>#VALUE!</v>
      </c>
      <c r="I124" t="e">
        <f t="shared" si="18"/>
        <v>#VALUE!</v>
      </c>
      <c r="K124" t="s">
        <v>124</v>
      </c>
      <c r="L124" s="4" t="str" cm="1">
        <f t="array" ref="L124">_xll.SNL.Clients.Office.Excel.Functions.SPG(K124, "SP_TOTAL_REV", "CY2023")</f>
        <v>#PEND</v>
      </c>
      <c r="M124" s="4" t="str">
        <f>_xll.SNL.Clients.Office.Excel.Functions.SPG(K124,"IQ_AVG_DILUT_SHARES_OUT","CY2023")</f>
        <v>#PEND</v>
      </c>
      <c r="N124" s="5" t="str">
        <f>_xll.SNL.Clients.Office.Excel.Functions.SPG(K124, "IQ_DILUT_EPS_NORM", "CY2023")</f>
        <v>#PEND</v>
      </c>
      <c r="O124" t="e">
        <f t="shared" si="14"/>
        <v>#VALUE!</v>
      </c>
      <c r="P124" t="e">
        <f t="shared" si="15"/>
        <v>#VALUE!</v>
      </c>
      <c r="Q124" s="5" t="str">
        <f>_xll.SNL.Clients.Office.Excel.Functions.SPG(K124, "SP_MARKETCAP", "12/31/2022")</f>
        <v>#PEND</v>
      </c>
      <c r="R124" t="e">
        <f t="shared" si="19"/>
        <v>#VALUE!</v>
      </c>
      <c r="S124" t="e">
        <f t="shared" si="20"/>
        <v>#VALUE!</v>
      </c>
      <c r="U124" t="s">
        <v>124</v>
      </c>
      <c r="V124" s="4" t="str" cm="1">
        <f t="array" ref="V124">_xll.SNL.Clients.Office.Excel.Functions.SPG(U124, "SP_TOTAL_REV", "CY2021")</f>
        <v>#PEND</v>
      </c>
      <c r="W124" s="4" t="str">
        <f>_xll.SNL.Clients.Office.Excel.Functions.SPG(U124,"IQ_AVG_DILUT_SHARES_OUT","CY2021")</f>
        <v>#PEND</v>
      </c>
      <c r="X124" s="5" t="str">
        <f>_xll.SNL.Clients.Office.Excel.Functions.SPG(U124, "IQ_DILUT_EPS_NORM", "CY2021")</f>
        <v>#PEND</v>
      </c>
      <c r="Y124" t="e">
        <f t="shared" si="21"/>
        <v>#VALUE!</v>
      </c>
      <c r="Z124" t="e">
        <f t="shared" si="22"/>
        <v>#VALUE!</v>
      </c>
      <c r="AA124" s="5" t="str">
        <f>_xll.SNL.Clients.Office.Excel.Functions.SPG(U124, "SP_MARKETCAP", "12/31/2021")</f>
        <v>#PEND</v>
      </c>
      <c r="AB124" t="e">
        <f t="shared" si="16"/>
        <v>#VALUE!</v>
      </c>
      <c r="AC124" t="e">
        <f t="shared" si="23"/>
        <v>#VALUE!</v>
      </c>
    </row>
    <row r="125" spans="1:29">
      <c r="A125" t="s">
        <v>125</v>
      </c>
      <c r="B125" s="4" t="str" cm="1">
        <f t="array" ref="B125">_xll.SNL.Clients.Office.Excel.Functions.SPG(A125, "SP_TOTAL_REV", "CY2023")</f>
        <v>#PEND</v>
      </c>
      <c r="C125" s="4" t="str">
        <f>_xll.SNL.Clients.Office.Excel.Functions.SPG(A125,"IQ_AVG_DILUT_SHARES_OUT","CY2023")</f>
        <v>#PEND</v>
      </c>
      <c r="D125" s="5" t="str">
        <f>_xll.SNL.Clients.Office.Excel.Functions.SPG(A125, "IQ_DILUT_EPS_NORM", "CY2023")</f>
        <v>#PEND</v>
      </c>
      <c r="E125" t="e">
        <f t="shared" si="12"/>
        <v>#VALUE!</v>
      </c>
      <c r="F125" t="e">
        <f t="shared" si="13"/>
        <v>#VALUE!</v>
      </c>
      <c r="G125" s="5" t="str">
        <f>_xll.SNL.Clients.Office.Excel.Functions.SPG(A125, "SP_MARKETCAP", "12/30/2023")</f>
        <v>#PEND</v>
      </c>
      <c r="H125" t="e">
        <f t="shared" si="17"/>
        <v>#VALUE!</v>
      </c>
      <c r="I125" t="e">
        <f t="shared" si="18"/>
        <v>#VALUE!</v>
      </c>
      <c r="K125" t="s">
        <v>125</v>
      </c>
      <c r="L125" s="4" t="str" cm="1">
        <f t="array" ref="L125">_xll.SNL.Clients.Office.Excel.Functions.SPG(K125, "SP_TOTAL_REV", "CY2023")</f>
        <v>#PEND</v>
      </c>
      <c r="M125" s="4" t="str">
        <f>_xll.SNL.Clients.Office.Excel.Functions.SPG(K125,"IQ_AVG_DILUT_SHARES_OUT","CY2023")</f>
        <v>#PEND</v>
      </c>
      <c r="N125" s="5" t="str">
        <f>_xll.SNL.Clients.Office.Excel.Functions.SPG(K125, "IQ_DILUT_EPS_NORM", "CY2023")</f>
        <v>#PEND</v>
      </c>
      <c r="O125" t="e">
        <f t="shared" si="14"/>
        <v>#VALUE!</v>
      </c>
      <c r="P125" t="e">
        <f t="shared" si="15"/>
        <v>#VALUE!</v>
      </c>
      <c r="Q125" s="5" t="str">
        <f>_xll.SNL.Clients.Office.Excel.Functions.SPG(K125, "SP_MARKETCAP", "12/31/2022")</f>
        <v>#PEND</v>
      </c>
      <c r="R125" t="e">
        <f t="shared" si="19"/>
        <v>#VALUE!</v>
      </c>
      <c r="S125" t="e">
        <f t="shared" si="20"/>
        <v>#VALUE!</v>
      </c>
      <c r="U125" t="s">
        <v>125</v>
      </c>
      <c r="V125" s="4" t="str" cm="1">
        <f t="array" ref="V125">_xll.SNL.Clients.Office.Excel.Functions.SPG(U125, "SP_TOTAL_REV", "CY2021")</f>
        <v>#PEND</v>
      </c>
      <c r="W125" s="4" t="str">
        <f>_xll.SNL.Clients.Office.Excel.Functions.SPG(U125,"IQ_AVG_DILUT_SHARES_OUT","CY2021")</f>
        <v>#PEND</v>
      </c>
      <c r="X125" s="5" t="str">
        <f>_xll.SNL.Clients.Office.Excel.Functions.SPG(U125, "IQ_DILUT_EPS_NORM", "CY2021")</f>
        <v>#PEND</v>
      </c>
      <c r="Y125" t="e">
        <f t="shared" si="21"/>
        <v>#VALUE!</v>
      </c>
      <c r="Z125" t="e">
        <f t="shared" si="22"/>
        <v>#VALUE!</v>
      </c>
      <c r="AA125" s="5" t="str">
        <f>_xll.SNL.Clients.Office.Excel.Functions.SPG(U125, "SP_MARKETCAP", "12/31/2021")</f>
        <v>#PEND</v>
      </c>
      <c r="AB125" t="e">
        <f t="shared" si="16"/>
        <v>#VALUE!</v>
      </c>
      <c r="AC125" t="e">
        <f t="shared" si="23"/>
        <v>#VALUE!</v>
      </c>
    </row>
    <row r="126" spans="1:29">
      <c r="A126" t="s">
        <v>126</v>
      </c>
      <c r="B126" s="4" t="str" cm="1">
        <f t="array" ref="B126">_xll.SNL.Clients.Office.Excel.Functions.SPG(A126, "SP_TOTAL_REV", "CY2023")</f>
        <v>#PEND</v>
      </c>
      <c r="C126" s="4" t="str">
        <f>_xll.SNL.Clients.Office.Excel.Functions.SPG(A126,"IQ_AVG_DILUT_SHARES_OUT","CY2023")</f>
        <v>#PEND</v>
      </c>
      <c r="D126" s="5" t="str">
        <f>_xll.SNL.Clients.Office.Excel.Functions.SPG(A126, "IQ_DILUT_EPS_NORM", "CY2023")</f>
        <v>#PEND</v>
      </c>
      <c r="E126" t="e">
        <f t="shared" si="12"/>
        <v>#VALUE!</v>
      </c>
      <c r="F126" t="e">
        <f t="shared" si="13"/>
        <v>#VALUE!</v>
      </c>
      <c r="G126" s="5" t="str">
        <f>_xll.SNL.Clients.Office.Excel.Functions.SPG(A126, "SP_MARKETCAP", "12/30/2023")</f>
        <v>#PEND</v>
      </c>
      <c r="H126" t="e">
        <f t="shared" si="17"/>
        <v>#VALUE!</v>
      </c>
      <c r="I126" t="e">
        <f t="shared" si="18"/>
        <v>#VALUE!</v>
      </c>
      <c r="K126" t="s">
        <v>126</v>
      </c>
      <c r="L126" s="4" t="str" cm="1">
        <f t="array" ref="L126">_xll.SNL.Clients.Office.Excel.Functions.SPG(K126, "SP_TOTAL_REV", "CY2023")</f>
        <v>#PEND</v>
      </c>
      <c r="M126" s="4" t="str">
        <f>_xll.SNL.Clients.Office.Excel.Functions.SPG(K126,"IQ_AVG_DILUT_SHARES_OUT","CY2023")</f>
        <v>#PEND</v>
      </c>
      <c r="N126" s="5" t="str">
        <f>_xll.SNL.Clients.Office.Excel.Functions.SPG(K126, "IQ_DILUT_EPS_NORM", "CY2023")</f>
        <v>#PEND</v>
      </c>
      <c r="O126" t="e">
        <f t="shared" si="14"/>
        <v>#VALUE!</v>
      </c>
      <c r="P126" t="e">
        <f t="shared" si="15"/>
        <v>#VALUE!</v>
      </c>
      <c r="Q126" s="5" t="str">
        <f>_xll.SNL.Clients.Office.Excel.Functions.SPG(K126, "SP_MARKETCAP", "12/31/2022")</f>
        <v>#PEND</v>
      </c>
      <c r="R126" t="e">
        <f t="shared" si="19"/>
        <v>#VALUE!</v>
      </c>
      <c r="S126" t="e">
        <f t="shared" si="20"/>
        <v>#VALUE!</v>
      </c>
      <c r="U126" t="s">
        <v>126</v>
      </c>
      <c r="V126" s="4" t="str" cm="1">
        <f t="array" ref="V126">_xll.SNL.Clients.Office.Excel.Functions.SPG(U126, "SP_TOTAL_REV", "CY2021")</f>
        <v>#PEND</v>
      </c>
      <c r="W126" s="4" t="str">
        <f>_xll.SNL.Clients.Office.Excel.Functions.SPG(U126,"IQ_AVG_DILUT_SHARES_OUT","CY2021")</f>
        <v>#PEND</v>
      </c>
      <c r="X126" s="5" t="str">
        <f>_xll.SNL.Clients.Office.Excel.Functions.SPG(U126, "IQ_DILUT_EPS_NORM", "CY2021")</f>
        <v>#PEND</v>
      </c>
      <c r="Y126" t="e">
        <f t="shared" si="21"/>
        <v>#VALUE!</v>
      </c>
      <c r="Z126" t="e">
        <f t="shared" si="22"/>
        <v>#VALUE!</v>
      </c>
      <c r="AA126" s="5" t="str">
        <f>_xll.SNL.Clients.Office.Excel.Functions.SPG(U126, "SP_MARKETCAP", "12/31/2021")</f>
        <v>#PEND</v>
      </c>
      <c r="AB126" t="e">
        <f t="shared" si="16"/>
        <v>#VALUE!</v>
      </c>
      <c r="AC126" t="e">
        <f t="shared" si="23"/>
        <v>#VALUE!</v>
      </c>
    </row>
    <row r="127" spans="1:29">
      <c r="A127" t="s">
        <v>127</v>
      </c>
      <c r="B127" s="4" t="str" cm="1">
        <f t="array" ref="B127">_xll.SNL.Clients.Office.Excel.Functions.SPG(A127, "SP_TOTAL_REV", "CY2023")</f>
        <v>#PEND</v>
      </c>
      <c r="C127" s="4" t="str">
        <f>_xll.SNL.Clients.Office.Excel.Functions.SPG(A127,"IQ_AVG_DILUT_SHARES_OUT","CY2023")</f>
        <v>#PEND</v>
      </c>
      <c r="D127" s="5" t="str">
        <f>_xll.SNL.Clients.Office.Excel.Functions.SPG(A127, "IQ_DILUT_EPS_NORM", "CY2023")</f>
        <v>#PEND</v>
      </c>
      <c r="E127" t="e">
        <f t="shared" si="12"/>
        <v>#VALUE!</v>
      </c>
      <c r="F127" t="e">
        <f t="shared" si="13"/>
        <v>#VALUE!</v>
      </c>
      <c r="G127" s="5" t="str">
        <f>_xll.SNL.Clients.Office.Excel.Functions.SPG(A127, "SP_MARKETCAP", "12/30/2023")</f>
        <v>#PEND</v>
      </c>
      <c r="H127" t="e">
        <f t="shared" si="17"/>
        <v>#VALUE!</v>
      </c>
      <c r="I127" t="e">
        <f t="shared" si="18"/>
        <v>#VALUE!</v>
      </c>
      <c r="K127" t="s">
        <v>127</v>
      </c>
      <c r="L127" s="4" t="str" cm="1">
        <f t="array" ref="L127">_xll.SNL.Clients.Office.Excel.Functions.SPG(K127, "SP_TOTAL_REV", "CY2023")</f>
        <v>#PEND</v>
      </c>
      <c r="M127" s="4" t="str">
        <f>_xll.SNL.Clients.Office.Excel.Functions.SPG(K127,"IQ_AVG_DILUT_SHARES_OUT","CY2023")</f>
        <v>#PEND</v>
      </c>
      <c r="N127" s="5" t="str">
        <f>_xll.SNL.Clients.Office.Excel.Functions.SPG(K127, "IQ_DILUT_EPS_NORM", "CY2023")</f>
        <v>#PEND</v>
      </c>
      <c r="O127" t="e">
        <f t="shared" si="14"/>
        <v>#VALUE!</v>
      </c>
      <c r="P127" t="e">
        <f t="shared" si="15"/>
        <v>#VALUE!</v>
      </c>
      <c r="Q127" s="5" t="str">
        <f>_xll.SNL.Clients.Office.Excel.Functions.SPG(K127, "SP_MARKETCAP", "12/31/2022")</f>
        <v>#PEND</v>
      </c>
      <c r="R127" t="e">
        <f t="shared" si="19"/>
        <v>#VALUE!</v>
      </c>
      <c r="S127" t="e">
        <f t="shared" si="20"/>
        <v>#VALUE!</v>
      </c>
      <c r="U127" t="s">
        <v>127</v>
      </c>
      <c r="V127" s="4" t="str" cm="1">
        <f t="array" ref="V127">_xll.SNL.Clients.Office.Excel.Functions.SPG(U127, "SP_TOTAL_REV", "CY2021")</f>
        <v>#PEND</v>
      </c>
      <c r="W127" s="4" t="str">
        <f>_xll.SNL.Clients.Office.Excel.Functions.SPG(U127,"IQ_AVG_DILUT_SHARES_OUT","CY2021")</f>
        <v>#PEND</v>
      </c>
      <c r="X127" s="5" t="str">
        <f>_xll.SNL.Clients.Office.Excel.Functions.SPG(U127, "IQ_DILUT_EPS_NORM", "CY2021")</f>
        <v>#PEND</v>
      </c>
      <c r="Y127" t="e">
        <f t="shared" si="21"/>
        <v>#VALUE!</v>
      </c>
      <c r="Z127" t="e">
        <f t="shared" si="22"/>
        <v>#VALUE!</v>
      </c>
      <c r="AA127" s="5" t="str">
        <f>_xll.SNL.Clients.Office.Excel.Functions.SPG(U127, "SP_MARKETCAP", "12/31/2021")</f>
        <v>#PEND</v>
      </c>
      <c r="AB127" t="e">
        <f t="shared" si="16"/>
        <v>#VALUE!</v>
      </c>
      <c r="AC127" t="e">
        <f t="shared" si="23"/>
        <v>#VALUE!</v>
      </c>
    </row>
    <row r="128" spans="1:29">
      <c r="A128" t="s">
        <v>128</v>
      </c>
      <c r="B128" s="4" t="str" cm="1">
        <f t="array" ref="B128">_xll.SNL.Clients.Office.Excel.Functions.SPG(A128, "SP_TOTAL_REV", "CY2023")</f>
        <v>#PEND</v>
      </c>
      <c r="C128" s="4" t="str">
        <f>_xll.SNL.Clients.Office.Excel.Functions.SPG(A128,"IQ_AVG_DILUT_SHARES_OUT","CY2023")</f>
        <v>#PEND</v>
      </c>
      <c r="D128" s="5" t="str">
        <f>_xll.SNL.Clients.Office.Excel.Functions.SPG(A128, "IQ_DILUT_EPS_NORM", "CY2023")</f>
        <v>#PEND</v>
      </c>
      <c r="E128" t="e">
        <f t="shared" si="12"/>
        <v>#VALUE!</v>
      </c>
      <c r="F128" t="e">
        <f t="shared" si="13"/>
        <v>#VALUE!</v>
      </c>
      <c r="G128" s="5" t="str">
        <f>_xll.SNL.Clients.Office.Excel.Functions.SPG(A128, "SP_MARKETCAP", "12/30/2023")</f>
        <v>#PEND</v>
      </c>
      <c r="H128" t="e">
        <f t="shared" si="17"/>
        <v>#VALUE!</v>
      </c>
      <c r="I128" t="e">
        <f t="shared" si="18"/>
        <v>#VALUE!</v>
      </c>
      <c r="K128" t="s">
        <v>128</v>
      </c>
      <c r="L128" s="4" t="str" cm="1">
        <f t="array" ref="L128">_xll.SNL.Clients.Office.Excel.Functions.SPG(K128, "SP_TOTAL_REV", "CY2023")</f>
        <v>#PEND</v>
      </c>
      <c r="M128" s="4" t="str">
        <f>_xll.SNL.Clients.Office.Excel.Functions.SPG(K128,"IQ_AVG_DILUT_SHARES_OUT","CY2023")</f>
        <v>#PEND</v>
      </c>
      <c r="N128" s="5" t="str">
        <f>_xll.SNL.Clients.Office.Excel.Functions.SPG(K128, "IQ_DILUT_EPS_NORM", "CY2023")</f>
        <v>#PEND</v>
      </c>
      <c r="O128" t="e">
        <f t="shared" si="14"/>
        <v>#VALUE!</v>
      </c>
      <c r="P128" t="e">
        <f t="shared" si="15"/>
        <v>#VALUE!</v>
      </c>
      <c r="Q128" s="5" t="str">
        <f>_xll.SNL.Clients.Office.Excel.Functions.SPG(K128, "SP_MARKETCAP", "12/31/2022")</f>
        <v>#PEND</v>
      </c>
      <c r="R128" t="e">
        <f t="shared" si="19"/>
        <v>#VALUE!</v>
      </c>
      <c r="S128" t="e">
        <f t="shared" si="20"/>
        <v>#VALUE!</v>
      </c>
      <c r="U128" t="s">
        <v>128</v>
      </c>
      <c r="V128" s="4" t="str" cm="1">
        <f t="array" ref="V128">_xll.SNL.Clients.Office.Excel.Functions.SPG(U128, "SP_TOTAL_REV", "CY2021")</f>
        <v>#PEND</v>
      </c>
      <c r="W128" s="4" t="str">
        <f>_xll.SNL.Clients.Office.Excel.Functions.SPG(U128,"IQ_AVG_DILUT_SHARES_OUT","CY2021")</f>
        <v>#PEND</v>
      </c>
      <c r="X128" s="5" t="str">
        <f>_xll.SNL.Clients.Office.Excel.Functions.SPG(U128, "IQ_DILUT_EPS_NORM", "CY2021")</f>
        <v>#PEND</v>
      </c>
      <c r="Y128" t="e">
        <f t="shared" si="21"/>
        <v>#VALUE!</v>
      </c>
      <c r="Z128" t="e">
        <f t="shared" si="22"/>
        <v>#VALUE!</v>
      </c>
      <c r="AA128" s="5" t="str">
        <f>_xll.SNL.Clients.Office.Excel.Functions.SPG(U128, "SP_MARKETCAP", "12/31/2021")</f>
        <v>#PEND</v>
      </c>
      <c r="AB128" t="e">
        <f t="shared" si="16"/>
        <v>#VALUE!</v>
      </c>
      <c r="AC128" t="e">
        <f t="shared" si="23"/>
        <v>#VALUE!</v>
      </c>
    </row>
    <row r="129" spans="1:29">
      <c r="A129" t="s">
        <v>129</v>
      </c>
      <c r="B129" s="4" t="str" cm="1">
        <f t="array" ref="B129">_xll.SNL.Clients.Office.Excel.Functions.SPG(A129, "SP_TOTAL_REV", "CY2023")</f>
        <v>#PEND</v>
      </c>
      <c r="C129" s="4" t="str">
        <f>_xll.SNL.Clients.Office.Excel.Functions.SPG(A129,"IQ_AVG_DILUT_SHARES_OUT","CY2023")</f>
        <v>#PEND</v>
      </c>
      <c r="D129" s="5" t="str">
        <f>_xll.SNL.Clients.Office.Excel.Functions.SPG(A129, "IQ_DILUT_EPS_NORM", "CY2023")</f>
        <v>#PEND</v>
      </c>
      <c r="E129" t="e">
        <f t="shared" si="12"/>
        <v>#VALUE!</v>
      </c>
      <c r="F129" t="e">
        <f t="shared" si="13"/>
        <v>#VALUE!</v>
      </c>
      <c r="G129" s="5" t="str">
        <f>_xll.SNL.Clients.Office.Excel.Functions.SPG(A129, "SP_MARKETCAP", "12/30/2023")</f>
        <v>#PEND</v>
      </c>
      <c r="H129" t="e">
        <f t="shared" si="17"/>
        <v>#VALUE!</v>
      </c>
      <c r="I129" t="e">
        <f t="shared" si="18"/>
        <v>#VALUE!</v>
      </c>
      <c r="K129" t="s">
        <v>129</v>
      </c>
      <c r="L129" s="4" t="str" cm="1">
        <f t="array" ref="L129">_xll.SNL.Clients.Office.Excel.Functions.SPG(K129, "SP_TOTAL_REV", "CY2023")</f>
        <v>#PEND</v>
      </c>
      <c r="M129" s="4" t="str">
        <f>_xll.SNL.Clients.Office.Excel.Functions.SPG(K129,"IQ_AVG_DILUT_SHARES_OUT","CY2023")</f>
        <v>#PEND</v>
      </c>
      <c r="N129" s="5" t="str">
        <f>_xll.SNL.Clients.Office.Excel.Functions.SPG(K129, "IQ_DILUT_EPS_NORM", "CY2023")</f>
        <v>#PEND</v>
      </c>
      <c r="O129" t="e">
        <f t="shared" si="14"/>
        <v>#VALUE!</v>
      </c>
      <c r="P129" t="e">
        <f t="shared" si="15"/>
        <v>#VALUE!</v>
      </c>
      <c r="Q129" s="5" t="str">
        <f>_xll.SNL.Clients.Office.Excel.Functions.SPG(K129, "SP_MARKETCAP", "12/31/2022")</f>
        <v>#PEND</v>
      </c>
      <c r="R129" t="e">
        <f t="shared" si="19"/>
        <v>#VALUE!</v>
      </c>
      <c r="S129" t="e">
        <f t="shared" si="20"/>
        <v>#VALUE!</v>
      </c>
      <c r="U129" t="s">
        <v>129</v>
      </c>
      <c r="V129" s="4" t="str" cm="1">
        <f t="array" ref="V129">_xll.SNL.Clients.Office.Excel.Functions.SPG(U129, "SP_TOTAL_REV", "CY2021")</f>
        <v>#PEND</v>
      </c>
      <c r="W129" s="4" t="str">
        <f>_xll.SNL.Clients.Office.Excel.Functions.SPG(U129,"IQ_AVG_DILUT_SHARES_OUT","CY2021")</f>
        <v>#PEND</v>
      </c>
      <c r="X129" s="5" t="str">
        <f>_xll.SNL.Clients.Office.Excel.Functions.SPG(U129, "IQ_DILUT_EPS_NORM", "CY2021")</f>
        <v>#PEND</v>
      </c>
      <c r="Y129" t="e">
        <f t="shared" si="21"/>
        <v>#VALUE!</v>
      </c>
      <c r="Z129" t="e">
        <f t="shared" si="22"/>
        <v>#VALUE!</v>
      </c>
      <c r="AA129" s="5" t="str">
        <f>_xll.SNL.Clients.Office.Excel.Functions.SPG(U129, "SP_MARKETCAP", "12/31/2021")</f>
        <v>#PEND</v>
      </c>
      <c r="AB129" t="e">
        <f t="shared" si="16"/>
        <v>#VALUE!</v>
      </c>
      <c r="AC129" t="e">
        <f t="shared" si="23"/>
        <v>#VALUE!</v>
      </c>
    </row>
    <row r="130" spans="1:29">
      <c r="A130" t="s">
        <v>130</v>
      </c>
      <c r="B130" s="4" t="str" cm="1">
        <f t="array" ref="B130">_xll.SNL.Clients.Office.Excel.Functions.SPG(A130, "SP_TOTAL_REV", "CY2023")</f>
        <v>#PEND</v>
      </c>
      <c r="C130" s="4" t="str">
        <f>_xll.SNL.Clients.Office.Excel.Functions.SPG(A130,"IQ_AVG_DILUT_SHARES_OUT","CY2023")</f>
        <v>#PEND</v>
      </c>
      <c r="D130" s="5" t="str">
        <f>_xll.SNL.Clients.Office.Excel.Functions.SPG(A130, "IQ_DILUT_EPS_NORM", "CY2023")</f>
        <v>#PEND</v>
      </c>
      <c r="E130" t="e">
        <f t="shared" si="12"/>
        <v>#VALUE!</v>
      </c>
      <c r="F130" t="e">
        <f t="shared" si="13"/>
        <v>#VALUE!</v>
      </c>
      <c r="G130" s="5" t="str">
        <f>_xll.SNL.Clients.Office.Excel.Functions.SPG(A130, "SP_MARKETCAP", "12/30/2023")</f>
        <v>#PEND</v>
      </c>
      <c r="H130" t="e">
        <f t="shared" si="17"/>
        <v>#VALUE!</v>
      </c>
      <c r="I130" t="e">
        <f t="shared" si="18"/>
        <v>#VALUE!</v>
      </c>
      <c r="K130" t="s">
        <v>130</v>
      </c>
      <c r="L130" s="4" t="str" cm="1">
        <f t="array" ref="L130">_xll.SNL.Clients.Office.Excel.Functions.SPG(K130, "SP_TOTAL_REV", "CY2023")</f>
        <v>#PEND</v>
      </c>
      <c r="M130" s="4" t="str">
        <f>_xll.SNL.Clients.Office.Excel.Functions.SPG(K130,"IQ_AVG_DILUT_SHARES_OUT","CY2023")</f>
        <v>#PEND</v>
      </c>
      <c r="N130" s="5" t="str">
        <f>_xll.SNL.Clients.Office.Excel.Functions.SPG(K130, "IQ_DILUT_EPS_NORM", "CY2023")</f>
        <v>#PEND</v>
      </c>
      <c r="O130" t="e">
        <f t="shared" si="14"/>
        <v>#VALUE!</v>
      </c>
      <c r="P130" t="e">
        <f t="shared" si="15"/>
        <v>#VALUE!</v>
      </c>
      <c r="Q130" s="5" t="str">
        <f>_xll.SNL.Clients.Office.Excel.Functions.SPG(K130, "SP_MARKETCAP", "12/31/2022")</f>
        <v>#PEND</v>
      </c>
      <c r="R130" t="e">
        <f t="shared" si="19"/>
        <v>#VALUE!</v>
      </c>
      <c r="S130" t="e">
        <f t="shared" si="20"/>
        <v>#VALUE!</v>
      </c>
      <c r="U130" t="s">
        <v>130</v>
      </c>
      <c r="V130" s="4" t="str" cm="1">
        <f t="array" ref="V130">_xll.SNL.Clients.Office.Excel.Functions.SPG(U130, "SP_TOTAL_REV", "CY2021")</f>
        <v>#PEND</v>
      </c>
      <c r="W130" s="4" t="str">
        <f>_xll.SNL.Clients.Office.Excel.Functions.SPG(U130,"IQ_AVG_DILUT_SHARES_OUT","CY2021")</f>
        <v>#PEND</v>
      </c>
      <c r="X130" s="5" t="str">
        <f>_xll.SNL.Clients.Office.Excel.Functions.SPG(U130, "IQ_DILUT_EPS_NORM", "CY2021")</f>
        <v>#PEND</v>
      </c>
      <c r="Y130" t="e">
        <f t="shared" si="21"/>
        <v>#VALUE!</v>
      </c>
      <c r="Z130" t="e">
        <f t="shared" si="22"/>
        <v>#VALUE!</v>
      </c>
      <c r="AA130" s="5" t="str">
        <f>_xll.SNL.Clients.Office.Excel.Functions.SPG(U130, "SP_MARKETCAP", "12/31/2021")</f>
        <v>#PEND</v>
      </c>
      <c r="AB130" t="e">
        <f t="shared" si="16"/>
        <v>#VALUE!</v>
      </c>
      <c r="AC130" t="e">
        <f t="shared" si="23"/>
        <v>#VALUE!</v>
      </c>
    </row>
    <row r="131" spans="1:29">
      <c r="A131" t="s">
        <v>131</v>
      </c>
      <c r="B131" s="4" t="str" cm="1">
        <f t="array" ref="B131">_xll.SNL.Clients.Office.Excel.Functions.SPG(A131, "SP_TOTAL_REV", "CY2023")</f>
        <v>#PEND</v>
      </c>
      <c r="C131" s="4" t="str">
        <f>_xll.SNL.Clients.Office.Excel.Functions.SPG(A131,"IQ_AVG_DILUT_SHARES_OUT","CY2023")</f>
        <v>#PEND</v>
      </c>
      <c r="D131" s="5" t="str">
        <f>_xll.SNL.Clients.Office.Excel.Functions.SPG(A131, "IQ_DILUT_EPS_NORM", "CY2023")</f>
        <v>#PEND</v>
      </c>
      <c r="E131" t="e">
        <f t="shared" si="12"/>
        <v>#VALUE!</v>
      </c>
      <c r="F131" t="e">
        <f t="shared" si="13"/>
        <v>#VALUE!</v>
      </c>
      <c r="G131" s="5" t="str">
        <f>_xll.SNL.Clients.Office.Excel.Functions.SPG(A131, "SP_MARKETCAP", "12/30/2023")</f>
        <v>#PEND</v>
      </c>
      <c r="H131" t="e">
        <f t="shared" si="17"/>
        <v>#VALUE!</v>
      </c>
      <c r="I131" t="e">
        <f t="shared" si="18"/>
        <v>#VALUE!</v>
      </c>
      <c r="K131" t="s">
        <v>131</v>
      </c>
      <c r="L131" s="4" t="str" cm="1">
        <f t="array" ref="L131">_xll.SNL.Clients.Office.Excel.Functions.SPG(K131, "SP_TOTAL_REV", "CY2023")</f>
        <v>#PEND</v>
      </c>
      <c r="M131" s="4" t="str">
        <f>_xll.SNL.Clients.Office.Excel.Functions.SPG(K131,"IQ_AVG_DILUT_SHARES_OUT","CY2023")</f>
        <v>#PEND</v>
      </c>
      <c r="N131" s="5" t="str">
        <f>_xll.SNL.Clients.Office.Excel.Functions.SPG(K131, "IQ_DILUT_EPS_NORM", "CY2023")</f>
        <v>#PEND</v>
      </c>
      <c r="O131" t="e">
        <f t="shared" si="14"/>
        <v>#VALUE!</v>
      </c>
      <c r="P131" t="e">
        <f t="shared" si="15"/>
        <v>#VALUE!</v>
      </c>
      <c r="Q131" s="5" t="str">
        <f>_xll.SNL.Clients.Office.Excel.Functions.SPG(K131, "SP_MARKETCAP", "12/31/2022")</f>
        <v>#PEND</v>
      </c>
      <c r="R131" t="e">
        <f t="shared" si="19"/>
        <v>#VALUE!</v>
      </c>
      <c r="S131" t="e">
        <f t="shared" si="20"/>
        <v>#VALUE!</v>
      </c>
      <c r="U131" t="s">
        <v>131</v>
      </c>
      <c r="V131" s="4" t="str" cm="1">
        <f t="array" ref="V131">_xll.SNL.Clients.Office.Excel.Functions.SPG(U131, "SP_TOTAL_REV", "CY2021")</f>
        <v>#PEND</v>
      </c>
      <c r="W131" s="4" t="str">
        <f>_xll.SNL.Clients.Office.Excel.Functions.SPG(U131,"IQ_AVG_DILUT_SHARES_OUT","CY2021")</f>
        <v>#PEND</v>
      </c>
      <c r="X131" s="5" t="str">
        <f>_xll.SNL.Clients.Office.Excel.Functions.SPG(U131, "IQ_DILUT_EPS_NORM", "CY2021")</f>
        <v>#PEND</v>
      </c>
      <c r="Y131" t="e">
        <f t="shared" si="21"/>
        <v>#VALUE!</v>
      </c>
      <c r="Z131" t="e">
        <f t="shared" si="22"/>
        <v>#VALUE!</v>
      </c>
      <c r="AA131" s="5" t="str">
        <f>_xll.SNL.Clients.Office.Excel.Functions.SPG(U131, "SP_MARKETCAP", "12/31/2021")</f>
        <v>#PEND</v>
      </c>
      <c r="AB131" t="e">
        <f t="shared" si="16"/>
        <v>#VALUE!</v>
      </c>
      <c r="AC131" t="e">
        <f t="shared" si="23"/>
        <v>#VALUE!</v>
      </c>
    </row>
    <row r="132" spans="1:29">
      <c r="A132" t="s">
        <v>132</v>
      </c>
      <c r="B132" s="4" t="str" cm="1">
        <f t="array" ref="B132">_xll.SNL.Clients.Office.Excel.Functions.SPG(A132, "SP_TOTAL_REV", "CY2023")</f>
        <v>#PEND</v>
      </c>
      <c r="C132" s="4" t="str">
        <f>_xll.SNL.Clients.Office.Excel.Functions.SPG(A132,"IQ_AVG_DILUT_SHARES_OUT","CY2023")</f>
        <v>#PEND</v>
      </c>
      <c r="D132" s="5" t="str">
        <f>_xll.SNL.Clients.Office.Excel.Functions.SPG(A132, "IQ_DILUT_EPS_NORM", "CY2023")</f>
        <v>#PEND</v>
      </c>
      <c r="E132" t="e">
        <f t="shared" si="12"/>
        <v>#VALUE!</v>
      </c>
      <c r="F132" t="e">
        <f t="shared" si="13"/>
        <v>#VALUE!</v>
      </c>
      <c r="G132" s="5" t="str">
        <f>_xll.SNL.Clients.Office.Excel.Functions.SPG(A132, "SP_MARKETCAP", "12/30/2023")</f>
        <v>#PEND</v>
      </c>
      <c r="H132" t="e">
        <f t="shared" si="17"/>
        <v>#VALUE!</v>
      </c>
      <c r="I132" t="e">
        <f t="shared" si="18"/>
        <v>#VALUE!</v>
      </c>
      <c r="K132" t="s">
        <v>132</v>
      </c>
      <c r="L132" s="4" t="str" cm="1">
        <f t="array" ref="L132">_xll.SNL.Clients.Office.Excel.Functions.SPG(K132, "SP_TOTAL_REV", "CY2023")</f>
        <v>#PEND</v>
      </c>
      <c r="M132" s="4" t="str">
        <f>_xll.SNL.Clients.Office.Excel.Functions.SPG(K132,"IQ_AVG_DILUT_SHARES_OUT","CY2023")</f>
        <v>#PEND</v>
      </c>
      <c r="N132" s="5" t="str">
        <f>_xll.SNL.Clients.Office.Excel.Functions.SPG(K132, "IQ_DILUT_EPS_NORM", "CY2023")</f>
        <v>#PEND</v>
      </c>
      <c r="O132" t="e">
        <f t="shared" si="14"/>
        <v>#VALUE!</v>
      </c>
      <c r="P132" t="e">
        <f t="shared" si="15"/>
        <v>#VALUE!</v>
      </c>
      <c r="Q132" s="5" t="str">
        <f>_xll.SNL.Clients.Office.Excel.Functions.SPG(K132, "SP_MARKETCAP", "12/31/2022")</f>
        <v>#PEND</v>
      </c>
      <c r="R132" t="e">
        <f t="shared" si="19"/>
        <v>#VALUE!</v>
      </c>
      <c r="S132" t="e">
        <f t="shared" si="20"/>
        <v>#VALUE!</v>
      </c>
      <c r="U132" t="s">
        <v>132</v>
      </c>
      <c r="V132" s="4" t="str" cm="1">
        <f t="array" ref="V132">_xll.SNL.Clients.Office.Excel.Functions.SPG(U132, "SP_TOTAL_REV", "CY2021")</f>
        <v>#PEND</v>
      </c>
      <c r="W132" s="4" t="str">
        <f>_xll.SNL.Clients.Office.Excel.Functions.SPG(U132,"IQ_AVG_DILUT_SHARES_OUT","CY2021")</f>
        <v>#PEND</v>
      </c>
      <c r="X132" s="5" t="str">
        <f>_xll.SNL.Clients.Office.Excel.Functions.SPG(U132, "IQ_DILUT_EPS_NORM", "CY2021")</f>
        <v>#PEND</v>
      </c>
      <c r="Y132" t="e">
        <f t="shared" si="21"/>
        <v>#VALUE!</v>
      </c>
      <c r="Z132" t="e">
        <f t="shared" si="22"/>
        <v>#VALUE!</v>
      </c>
      <c r="AA132" s="5" t="str">
        <f>_xll.SNL.Clients.Office.Excel.Functions.SPG(U132, "SP_MARKETCAP", "12/31/2021")</f>
        <v>#PEND</v>
      </c>
      <c r="AB132" t="e">
        <f t="shared" si="16"/>
        <v>#VALUE!</v>
      </c>
      <c r="AC132" t="e">
        <f t="shared" si="23"/>
        <v>#VALUE!</v>
      </c>
    </row>
    <row r="133" spans="1:29">
      <c r="A133" t="s">
        <v>133</v>
      </c>
      <c r="B133" s="4" t="str" cm="1">
        <f t="array" ref="B133">_xll.SNL.Clients.Office.Excel.Functions.SPG(A133, "SP_TOTAL_REV", "CY2023")</f>
        <v>#PEND</v>
      </c>
      <c r="C133" s="4" t="str">
        <f>_xll.SNL.Clients.Office.Excel.Functions.SPG(A133,"IQ_AVG_DILUT_SHARES_OUT","CY2023")</f>
        <v>#PEND</v>
      </c>
      <c r="D133" s="5" t="str">
        <f>_xll.SNL.Clients.Office.Excel.Functions.SPG(A133, "IQ_DILUT_EPS_NORM", "CY2023")</f>
        <v>#PEND</v>
      </c>
      <c r="E133" t="e">
        <f t="shared" si="12"/>
        <v>#VALUE!</v>
      </c>
      <c r="F133" t="e">
        <f t="shared" si="13"/>
        <v>#VALUE!</v>
      </c>
      <c r="G133" s="5" t="str">
        <f>_xll.SNL.Clients.Office.Excel.Functions.SPG(A133, "SP_MARKETCAP", "12/30/2023")</f>
        <v>#PEND</v>
      </c>
      <c r="H133" t="e">
        <f t="shared" si="17"/>
        <v>#VALUE!</v>
      </c>
      <c r="I133" t="e">
        <f t="shared" si="18"/>
        <v>#VALUE!</v>
      </c>
      <c r="K133" t="s">
        <v>133</v>
      </c>
      <c r="L133" s="4" t="str" cm="1">
        <f t="array" ref="L133">_xll.SNL.Clients.Office.Excel.Functions.SPG(K133, "SP_TOTAL_REV", "CY2023")</f>
        <v>#PEND</v>
      </c>
      <c r="M133" s="4" t="str">
        <f>_xll.SNL.Clients.Office.Excel.Functions.SPG(K133,"IQ_AVG_DILUT_SHARES_OUT","CY2023")</f>
        <v>#PEND</v>
      </c>
      <c r="N133" s="5" t="str">
        <f>_xll.SNL.Clients.Office.Excel.Functions.SPG(K133, "IQ_DILUT_EPS_NORM", "CY2023")</f>
        <v>#PEND</v>
      </c>
      <c r="O133" t="e">
        <f t="shared" si="14"/>
        <v>#VALUE!</v>
      </c>
      <c r="P133" t="e">
        <f t="shared" si="15"/>
        <v>#VALUE!</v>
      </c>
      <c r="Q133" s="5" t="str">
        <f>_xll.SNL.Clients.Office.Excel.Functions.SPG(K133, "SP_MARKETCAP", "12/31/2022")</f>
        <v>#PEND</v>
      </c>
      <c r="R133" t="e">
        <f t="shared" si="19"/>
        <v>#VALUE!</v>
      </c>
      <c r="S133" t="e">
        <f t="shared" si="20"/>
        <v>#VALUE!</v>
      </c>
      <c r="U133" t="s">
        <v>133</v>
      </c>
      <c r="V133" s="4" t="str" cm="1">
        <f t="array" ref="V133">_xll.SNL.Clients.Office.Excel.Functions.SPG(U133, "SP_TOTAL_REV", "CY2021")</f>
        <v>#PEND</v>
      </c>
      <c r="W133" s="4" t="str">
        <f>_xll.SNL.Clients.Office.Excel.Functions.SPG(U133,"IQ_AVG_DILUT_SHARES_OUT","CY2021")</f>
        <v>#PEND</v>
      </c>
      <c r="X133" s="5" t="str">
        <f>_xll.SNL.Clients.Office.Excel.Functions.SPG(U133, "IQ_DILUT_EPS_NORM", "CY2021")</f>
        <v>#PEND</v>
      </c>
      <c r="Y133" t="e">
        <f t="shared" si="21"/>
        <v>#VALUE!</v>
      </c>
      <c r="Z133" t="e">
        <f t="shared" si="22"/>
        <v>#VALUE!</v>
      </c>
      <c r="AA133" s="5" t="str">
        <f>_xll.SNL.Clients.Office.Excel.Functions.SPG(U133, "SP_MARKETCAP", "12/31/2021")</f>
        <v>#PEND</v>
      </c>
      <c r="AB133" t="e">
        <f t="shared" si="16"/>
        <v>#VALUE!</v>
      </c>
      <c r="AC133" t="e">
        <f t="shared" si="23"/>
        <v>#VALUE!</v>
      </c>
    </row>
    <row r="134" spans="1:29">
      <c r="A134" t="s">
        <v>134</v>
      </c>
      <c r="B134" s="4" t="str" cm="1">
        <f t="array" ref="B134">_xll.SNL.Clients.Office.Excel.Functions.SPG(A134, "SP_TOTAL_REV", "CY2023")</f>
        <v>#PEND</v>
      </c>
      <c r="C134" s="4" t="str">
        <f>_xll.SNL.Clients.Office.Excel.Functions.SPG(A134,"IQ_AVG_DILUT_SHARES_OUT","CY2023")</f>
        <v>#PEND</v>
      </c>
      <c r="D134" s="5" t="str">
        <f>_xll.SNL.Clients.Office.Excel.Functions.SPG(A134, "IQ_DILUT_EPS_NORM", "CY2023")</f>
        <v>#PEND</v>
      </c>
      <c r="E134" t="e">
        <f t="shared" ref="E134:E197" si="24">C134*D134/1000</f>
        <v>#VALUE!</v>
      </c>
      <c r="F134" t="e">
        <f t="shared" ref="F134:F197" si="25">E134/B134</f>
        <v>#VALUE!</v>
      </c>
      <c r="G134" s="5" t="str">
        <f>_xll.SNL.Clients.Office.Excel.Functions.SPG(A134, "SP_MARKETCAP", "12/30/2023")</f>
        <v>#PEND</v>
      </c>
      <c r="H134" t="e">
        <f t="shared" si="17"/>
        <v>#VALUE!</v>
      </c>
      <c r="I134" t="e">
        <f t="shared" si="18"/>
        <v>#VALUE!</v>
      </c>
      <c r="K134" t="s">
        <v>134</v>
      </c>
      <c r="L134" s="4" t="str" cm="1">
        <f t="array" ref="L134">_xll.SNL.Clients.Office.Excel.Functions.SPG(K134, "SP_TOTAL_REV", "CY2023")</f>
        <v>#PEND</v>
      </c>
      <c r="M134" s="4" t="str">
        <f>_xll.SNL.Clients.Office.Excel.Functions.SPG(K134,"IQ_AVG_DILUT_SHARES_OUT","CY2023")</f>
        <v>#PEND</v>
      </c>
      <c r="N134" s="5" t="str">
        <f>_xll.SNL.Clients.Office.Excel.Functions.SPG(K134, "IQ_DILUT_EPS_NORM", "CY2023")</f>
        <v>#PEND</v>
      </c>
      <c r="O134" t="e">
        <f t="shared" ref="O134:O197" si="26">M134*N134/1000</f>
        <v>#VALUE!</v>
      </c>
      <c r="P134" t="e">
        <f t="shared" ref="P134:P197" si="27">O134/L134</f>
        <v>#VALUE!</v>
      </c>
      <c r="Q134" s="5" t="str">
        <f>_xll.SNL.Clients.Office.Excel.Functions.SPG(K134, "SP_MARKETCAP", "12/31/2022")</f>
        <v>#PEND</v>
      </c>
      <c r="R134" t="e">
        <f t="shared" si="19"/>
        <v>#VALUE!</v>
      </c>
      <c r="S134" t="e">
        <f t="shared" si="20"/>
        <v>#VALUE!</v>
      </c>
      <c r="U134" t="s">
        <v>134</v>
      </c>
      <c r="V134" s="4" t="str" cm="1">
        <f t="array" ref="V134">_xll.SNL.Clients.Office.Excel.Functions.SPG(U134, "SP_TOTAL_REV", "CY2021")</f>
        <v>#PEND</v>
      </c>
      <c r="W134" s="4" t="str">
        <f>_xll.SNL.Clients.Office.Excel.Functions.SPG(U134,"IQ_AVG_DILUT_SHARES_OUT","CY2021")</f>
        <v>#PEND</v>
      </c>
      <c r="X134" s="5" t="str">
        <f>_xll.SNL.Clients.Office.Excel.Functions.SPG(U134, "IQ_DILUT_EPS_NORM", "CY2021")</f>
        <v>#PEND</v>
      </c>
      <c r="Y134" t="e">
        <f t="shared" si="21"/>
        <v>#VALUE!</v>
      </c>
      <c r="Z134" t="e">
        <f t="shared" si="22"/>
        <v>#VALUE!</v>
      </c>
      <c r="AA134" s="5" t="str">
        <f>_xll.SNL.Clients.Office.Excel.Functions.SPG(U134, "SP_MARKETCAP", "12/31/2021")</f>
        <v>#PEND</v>
      </c>
      <c r="AB134" t="e">
        <f t="shared" ref="AB134:AB197" si="28">AA134/$AA$509</f>
        <v>#VALUE!</v>
      </c>
      <c r="AC134" t="e">
        <f t="shared" si="23"/>
        <v>#VALUE!</v>
      </c>
    </row>
    <row r="135" spans="1:29">
      <c r="A135" t="s">
        <v>135</v>
      </c>
      <c r="B135" s="4" t="str" cm="1">
        <f t="array" ref="B135">_xll.SNL.Clients.Office.Excel.Functions.SPG(A135, "SP_TOTAL_REV", "CY2023")</f>
        <v>#PEND</v>
      </c>
      <c r="C135" s="4" t="str">
        <f>_xll.SNL.Clients.Office.Excel.Functions.SPG(A135,"IQ_AVG_DILUT_SHARES_OUT","CY2023")</f>
        <v>#PEND</v>
      </c>
      <c r="D135" s="5" t="str">
        <f>_xll.SNL.Clients.Office.Excel.Functions.SPG(A135, "IQ_DILUT_EPS_NORM", "CY2023")</f>
        <v>#PEND</v>
      </c>
      <c r="E135" t="e">
        <f t="shared" si="24"/>
        <v>#VALUE!</v>
      </c>
      <c r="F135" t="e">
        <f t="shared" si="25"/>
        <v>#VALUE!</v>
      </c>
      <c r="G135" s="5" t="str">
        <f>_xll.SNL.Clients.Office.Excel.Functions.SPG(A135, "SP_MARKETCAP", "12/30/2023")</f>
        <v>#PEND</v>
      </c>
      <c r="H135" t="e">
        <f t="shared" ref="H135:H198" si="29">G135/$G$509</f>
        <v>#VALUE!</v>
      </c>
      <c r="I135" t="e">
        <f t="shared" ref="I135:I198" si="30">D135*H135</f>
        <v>#VALUE!</v>
      </c>
      <c r="K135" t="s">
        <v>135</v>
      </c>
      <c r="L135" s="4" t="str" cm="1">
        <f t="array" ref="L135">_xll.SNL.Clients.Office.Excel.Functions.SPG(K135, "SP_TOTAL_REV", "CY2023")</f>
        <v>#PEND</v>
      </c>
      <c r="M135" s="4" t="str">
        <f>_xll.SNL.Clients.Office.Excel.Functions.SPG(K135,"IQ_AVG_DILUT_SHARES_OUT","CY2023")</f>
        <v>#PEND</v>
      </c>
      <c r="N135" s="5" t="str">
        <f>_xll.SNL.Clients.Office.Excel.Functions.SPG(K135, "IQ_DILUT_EPS_NORM", "CY2023")</f>
        <v>#PEND</v>
      </c>
      <c r="O135" t="e">
        <f t="shared" si="26"/>
        <v>#VALUE!</v>
      </c>
      <c r="P135" t="e">
        <f t="shared" si="27"/>
        <v>#VALUE!</v>
      </c>
      <c r="Q135" s="5" t="str">
        <f>_xll.SNL.Clients.Office.Excel.Functions.SPG(K135, "SP_MARKETCAP", "12/31/2022")</f>
        <v>#PEND</v>
      </c>
      <c r="R135" t="e">
        <f t="shared" ref="R135:R198" si="31">Q135/$Q$509</f>
        <v>#VALUE!</v>
      </c>
      <c r="S135" t="e">
        <f t="shared" ref="S135:S198" si="32">N135*R135</f>
        <v>#VALUE!</v>
      </c>
      <c r="U135" t="s">
        <v>135</v>
      </c>
      <c r="V135" s="4" t="str" cm="1">
        <f t="array" ref="V135">_xll.SNL.Clients.Office.Excel.Functions.SPG(U135, "SP_TOTAL_REV", "CY2021")</f>
        <v>#PEND</v>
      </c>
      <c r="W135" s="4" t="str">
        <f>_xll.SNL.Clients.Office.Excel.Functions.SPG(U135,"IQ_AVG_DILUT_SHARES_OUT","CY2021")</f>
        <v>#PEND</v>
      </c>
      <c r="X135" s="5" t="str">
        <f>_xll.SNL.Clients.Office.Excel.Functions.SPG(U135, "IQ_DILUT_EPS_NORM", "CY2021")</f>
        <v>#PEND</v>
      </c>
      <c r="Y135" t="e">
        <f t="shared" ref="Y135:Y198" si="33">W135*X135/1000</f>
        <v>#VALUE!</v>
      </c>
      <c r="Z135" t="e">
        <f t="shared" ref="Z135:Z198" si="34">Y135/V135</f>
        <v>#VALUE!</v>
      </c>
      <c r="AA135" s="5" t="str">
        <f>_xll.SNL.Clients.Office.Excel.Functions.SPG(U135, "SP_MARKETCAP", "12/31/2021")</f>
        <v>#PEND</v>
      </c>
      <c r="AB135" t="e">
        <f t="shared" si="28"/>
        <v>#VALUE!</v>
      </c>
      <c r="AC135" t="e">
        <f t="shared" ref="AC135:AC198" si="35">X135*AB135</f>
        <v>#VALUE!</v>
      </c>
    </row>
    <row r="136" spans="1:29">
      <c r="A136" t="s">
        <v>136</v>
      </c>
      <c r="B136" s="4" t="str" cm="1">
        <f t="array" ref="B136">_xll.SNL.Clients.Office.Excel.Functions.SPG(A136, "SP_TOTAL_REV", "CY2023")</f>
        <v>#PEND</v>
      </c>
      <c r="C136" s="4" t="str">
        <f>_xll.SNL.Clients.Office.Excel.Functions.SPG(A136,"IQ_AVG_DILUT_SHARES_OUT","CY2023")</f>
        <v>#PEND</v>
      </c>
      <c r="D136" s="5" t="str">
        <f>_xll.SNL.Clients.Office.Excel.Functions.SPG(A136, "IQ_DILUT_EPS_NORM", "CY2023")</f>
        <v>#PEND</v>
      </c>
      <c r="E136" t="e">
        <f t="shared" si="24"/>
        <v>#VALUE!</v>
      </c>
      <c r="F136" t="e">
        <f t="shared" si="25"/>
        <v>#VALUE!</v>
      </c>
      <c r="G136" s="5" t="str">
        <f>_xll.SNL.Clients.Office.Excel.Functions.SPG(A136, "SP_MARKETCAP", "12/30/2023")</f>
        <v>#PEND</v>
      </c>
      <c r="H136" t="e">
        <f t="shared" si="29"/>
        <v>#VALUE!</v>
      </c>
      <c r="I136" t="e">
        <f t="shared" si="30"/>
        <v>#VALUE!</v>
      </c>
      <c r="K136" t="s">
        <v>136</v>
      </c>
      <c r="L136" s="4" t="str" cm="1">
        <f t="array" ref="L136">_xll.SNL.Clients.Office.Excel.Functions.SPG(K136, "SP_TOTAL_REV", "CY2023")</f>
        <v>#PEND</v>
      </c>
      <c r="M136" s="4" t="str">
        <f>_xll.SNL.Clients.Office.Excel.Functions.SPG(K136,"IQ_AVG_DILUT_SHARES_OUT","CY2023")</f>
        <v>#PEND</v>
      </c>
      <c r="N136" s="5" t="str">
        <f>_xll.SNL.Clients.Office.Excel.Functions.SPG(K136, "IQ_DILUT_EPS_NORM", "CY2023")</f>
        <v>#PEND</v>
      </c>
      <c r="O136" t="e">
        <f t="shared" si="26"/>
        <v>#VALUE!</v>
      </c>
      <c r="P136" t="e">
        <f t="shared" si="27"/>
        <v>#VALUE!</v>
      </c>
      <c r="Q136" s="5" t="str">
        <f>_xll.SNL.Clients.Office.Excel.Functions.SPG(K136, "SP_MARKETCAP", "12/31/2022")</f>
        <v>#PEND</v>
      </c>
      <c r="R136" t="e">
        <f t="shared" si="31"/>
        <v>#VALUE!</v>
      </c>
      <c r="S136" t="e">
        <f t="shared" si="32"/>
        <v>#VALUE!</v>
      </c>
      <c r="U136" t="s">
        <v>136</v>
      </c>
      <c r="V136" s="4" t="str" cm="1">
        <f t="array" ref="V136">_xll.SNL.Clients.Office.Excel.Functions.SPG(U136, "SP_TOTAL_REV", "CY2021")</f>
        <v>#PEND</v>
      </c>
      <c r="W136" s="4" t="str">
        <f>_xll.SNL.Clients.Office.Excel.Functions.SPG(U136,"IQ_AVG_DILUT_SHARES_OUT","CY2021")</f>
        <v>#PEND</v>
      </c>
      <c r="X136" s="5" t="str">
        <f>_xll.SNL.Clients.Office.Excel.Functions.SPG(U136, "IQ_DILUT_EPS_NORM", "CY2021")</f>
        <v>#PEND</v>
      </c>
      <c r="Y136" t="e">
        <f t="shared" si="33"/>
        <v>#VALUE!</v>
      </c>
      <c r="Z136" t="e">
        <f t="shared" si="34"/>
        <v>#VALUE!</v>
      </c>
      <c r="AA136" s="5" t="str">
        <f>_xll.SNL.Clients.Office.Excel.Functions.SPG(U136, "SP_MARKETCAP", "12/31/2021")</f>
        <v>#PEND</v>
      </c>
      <c r="AB136" t="e">
        <f t="shared" si="28"/>
        <v>#VALUE!</v>
      </c>
      <c r="AC136" t="e">
        <f t="shared" si="35"/>
        <v>#VALUE!</v>
      </c>
    </row>
    <row r="137" spans="1:29">
      <c r="A137" t="s">
        <v>137</v>
      </c>
      <c r="B137" s="4" t="str" cm="1">
        <f t="array" ref="B137">_xll.SNL.Clients.Office.Excel.Functions.SPG(A137, "SP_TOTAL_REV", "CY2023")</f>
        <v>#PEND</v>
      </c>
      <c r="C137" s="4" t="str">
        <f>_xll.SNL.Clients.Office.Excel.Functions.SPG(A137,"IQ_AVG_DILUT_SHARES_OUT","CY2023")</f>
        <v>#PEND</v>
      </c>
      <c r="D137" s="5" t="str">
        <f>_xll.SNL.Clients.Office.Excel.Functions.SPG(A137, "IQ_DILUT_EPS_NORM", "CY2023")</f>
        <v>#PEND</v>
      </c>
      <c r="E137" t="e">
        <f t="shared" si="24"/>
        <v>#VALUE!</v>
      </c>
      <c r="F137" t="e">
        <f t="shared" si="25"/>
        <v>#VALUE!</v>
      </c>
      <c r="G137" s="5" t="str">
        <f>_xll.SNL.Clients.Office.Excel.Functions.SPG(A137, "SP_MARKETCAP", "12/30/2023")</f>
        <v>#PEND</v>
      </c>
      <c r="H137" t="e">
        <f t="shared" si="29"/>
        <v>#VALUE!</v>
      </c>
      <c r="I137" t="e">
        <f t="shared" si="30"/>
        <v>#VALUE!</v>
      </c>
      <c r="K137" t="s">
        <v>137</v>
      </c>
      <c r="L137" s="4" t="str" cm="1">
        <f t="array" ref="L137">_xll.SNL.Clients.Office.Excel.Functions.SPG(K137, "SP_TOTAL_REV", "CY2023")</f>
        <v>#PEND</v>
      </c>
      <c r="M137" s="4" t="str">
        <f>_xll.SNL.Clients.Office.Excel.Functions.SPG(K137,"IQ_AVG_DILUT_SHARES_OUT","CY2023")</f>
        <v>#PEND</v>
      </c>
      <c r="N137" s="5" t="str">
        <f>_xll.SNL.Clients.Office.Excel.Functions.SPG(K137, "IQ_DILUT_EPS_NORM", "CY2023")</f>
        <v>#PEND</v>
      </c>
      <c r="O137" t="e">
        <f t="shared" si="26"/>
        <v>#VALUE!</v>
      </c>
      <c r="P137" t="e">
        <f t="shared" si="27"/>
        <v>#VALUE!</v>
      </c>
      <c r="Q137" s="5" t="str">
        <f>_xll.SNL.Clients.Office.Excel.Functions.SPG(K137, "SP_MARKETCAP", "12/31/2022")</f>
        <v>#PEND</v>
      </c>
      <c r="R137" t="e">
        <f t="shared" si="31"/>
        <v>#VALUE!</v>
      </c>
      <c r="S137" t="e">
        <f t="shared" si="32"/>
        <v>#VALUE!</v>
      </c>
      <c r="U137" t="s">
        <v>137</v>
      </c>
      <c r="V137" s="4" t="str" cm="1">
        <f t="array" ref="V137">_xll.SNL.Clients.Office.Excel.Functions.SPG(U137, "SP_TOTAL_REV", "CY2021")</f>
        <v>#PEND</v>
      </c>
      <c r="W137" s="4" t="str">
        <f>_xll.SNL.Clients.Office.Excel.Functions.SPG(U137,"IQ_AVG_DILUT_SHARES_OUT","CY2021")</f>
        <v>#PEND</v>
      </c>
      <c r="X137" s="5" t="str">
        <f>_xll.SNL.Clients.Office.Excel.Functions.SPG(U137, "IQ_DILUT_EPS_NORM", "CY2021")</f>
        <v>#PEND</v>
      </c>
      <c r="Y137" t="e">
        <f t="shared" si="33"/>
        <v>#VALUE!</v>
      </c>
      <c r="Z137" t="e">
        <f t="shared" si="34"/>
        <v>#VALUE!</v>
      </c>
      <c r="AA137" s="5" t="str">
        <f>_xll.SNL.Clients.Office.Excel.Functions.SPG(U137, "SP_MARKETCAP", "12/31/2021")</f>
        <v>#PEND</v>
      </c>
      <c r="AB137" t="e">
        <f t="shared" si="28"/>
        <v>#VALUE!</v>
      </c>
      <c r="AC137" t="e">
        <f t="shared" si="35"/>
        <v>#VALUE!</v>
      </c>
    </row>
    <row r="138" spans="1:29">
      <c r="A138" t="s">
        <v>138</v>
      </c>
      <c r="B138" s="4" t="str" cm="1">
        <f t="array" ref="B138">_xll.SNL.Clients.Office.Excel.Functions.SPG(A138, "SP_TOTAL_REV", "CY2023")</f>
        <v>#PEND</v>
      </c>
      <c r="C138" s="4" t="str">
        <f>_xll.SNL.Clients.Office.Excel.Functions.SPG(A138,"IQ_AVG_DILUT_SHARES_OUT","CY2023")</f>
        <v>#PEND</v>
      </c>
      <c r="D138" s="5" t="str">
        <f>_xll.SNL.Clients.Office.Excel.Functions.SPG(A138, "IQ_DILUT_EPS_NORM", "CY2023")</f>
        <v>#PEND</v>
      </c>
      <c r="E138" t="e">
        <f t="shared" si="24"/>
        <v>#VALUE!</v>
      </c>
      <c r="F138" t="e">
        <f t="shared" si="25"/>
        <v>#VALUE!</v>
      </c>
      <c r="G138" s="5" t="str">
        <f>_xll.SNL.Clients.Office.Excel.Functions.SPG(A138, "SP_MARKETCAP", "12/30/2023")</f>
        <v>#PEND</v>
      </c>
      <c r="H138" t="e">
        <f t="shared" si="29"/>
        <v>#VALUE!</v>
      </c>
      <c r="I138" t="e">
        <f t="shared" si="30"/>
        <v>#VALUE!</v>
      </c>
      <c r="K138" t="s">
        <v>138</v>
      </c>
      <c r="L138" s="4" t="str" cm="1">
        <f t="array" ref="L138">_xll.SNL.Clients.Office.Excel.Functions.SPG(K138, "SP_TOTAL_REV", "CY2023")</f>
        <v>#PEND</v>
      </c>
      <c r="M138" s="4" t="str">
        <f>_xll.SNL.Clients.Office.Excel.Functions.SPG(K138,"IQ_AVG_DILUT_SHARES_OUT","CY2023")</f>
        <v>#PEND</v>
      </c>
      <c r="N138" s="5" t="str">
        <f>_xll.SNL.Clients.Office.Excel.Functions.SPG(K138, "IQ_DILUT_EPS_NORM", "CY2023")</f>
        <v>#PEND</v>
      </c>
      <c r="O138" t="e">
        <f t="shared" si="26"/>
        <v>#VALUE!</v>
      </c>
      <c r="P138" t="e">
        <f t="shared" si="27"/>
        <v>#VALUE!</v>
      </c>
      <c r="Q138" s="5" t="str">
        <f>_xll.SNL.Clients.Office.Excel.Functions.SPG(K138, "SP_MARKETCAP", "12/31/2022")</f>
        <v>#PEND</v>
      </c>
      <c r="R138" t="e">
        <f t="shared" si="31"/>
        <v>#VALUE!</v>
      </c>
      <c r="S138" t="e">
        <f t="shared" si="32"/>
        <v>#VALUE!</v>
      </c>
      <c r="U138" t="s">
        <v>138</v>
      </c>
      <c r="V138" s="4" t="str" cm="1">
        <f t="array" ref="V138">_xll.SNL.Clients.Office.Excel.Functions.SPG(U138, "SP_TOTAL_REV", "CY2021")</f>
        <v>#PEND</v>
      </c>
      <c r="W138" s="4" t="str">
        <f>_xll.SNL.Clients.Office.Excel.Functions.SPG(U138,"IQ_AVG_DILUT_SHARES_OUT","CY2021")</f>
        <v>#PEND</v>
      </c>
      <c r="X138" s="5" t="str">
        <f>_xll.SNL.Clients.Office.Excel.Functions.SPG(U138, "IQ_DILUT_EPS_NORM", "CY2021")</f>
        <v>#PEND</v>
      </c>
      <c r="Y138" t="e">
        <f t="shared" si="33"/>
        <v>#VALUE!</v>
      </c>
      <c r="Z138" t="e">
        <f t="shared" si="34"/>
        <v>#VALUE!</v>
      </c>
      <c r="AA138" s="5" t="str">
        <f>_xll.SNL.Clients.Office.Excel.Functions.SPG(U138, "SP_MARKETCAP", "12/31/2021")</f>
        <v>#PEND</v>
      </c>
      <c r="AB138" t="e">
        <f t="shared" si="28"/>
        <v>#VALUE!</v>
      </c>
      <c r="AC138" t="e">
        <f t="shared" si="35"/>
        <v>#VALUE!</v>
      </c>
    </row>
    <row r="139" spans="1:29">
      <c r="A139" t="s">
        <v>139</v>
      </c>
      <c r="B139" s="4" t="str" cm="1">
        <f t="array" ref="B139">_xll.SNL.Clients.Office.Excel.Functions.SPG(A139, "SP_TOTAL_REV", "CY2023")</f>
        <v>#PEND</v>
      </c>
      <c r="C139" s="4" t="str">
        <f>_xll.SNL.Clients.Office.Excel.Functions.SPG(A139,"IQ_AVG_DILUT_SHARES_OUT","CY2023")</f>
        <v>#PEND</v>
      </c>
      <c r="D139" s="5" t="str">
        <f>_xll.SNL.Clients.Office.Excel.Functions.SPG(A139, "IQ_DILUT_EPS_NORM", "CY2023")</f>
        <v>#PEND</v>
      </c>
      <c r="E139" t="e">
        <f t="shared" si="24"/>
        <v>#VALUE!</v>
      </c>
      <c r="F139" t="e">
        <f t="shared" si="25"/>
        <v>#VALUE!</v>
      </c>
      <c r="G139" s="5" t="str">
        <f>_xll.SNL.Clients.Office.Excel.Functions.SPG(A139, "SP_MARKETCAP", "12/30/2023")</f>
        <v>#PEND</v>
      </c>
      <c r="H139" t="e">
        <f t="shared" si="29"/>
        <v>#VALUE!</v>
      </c>
      <c r="I139" t="e">
        <f t="shared" si="30"/>
        <v>#VALUE!</v>
      </c>
      <c r="K139" t="s">
        <v>139</v>
      </c>
      <c r="L139" s="4" t="str" cm="1">
        <f t="array" ref="L139">_xll.SNL.Clients.Office.Excel.Functions.SPG(K139, "SP_TOTAL_REV", "CY2023")</f>
        <v>#PEND</v>
      </c>
      <c r="M139" s="4" t="str">
        <f>_xll.SNL.Clients.Office.Excel.Functions.SPG(K139,"IQ_AVG_DILUT_SHARES_OUT","CY2023")</f>
        <v>#PEND</v>
      </c>
      <c r="N139" s="5" t="str">
        <f>_xll.SNL.Clients.Office.Excel.Functions.SPG(K139, "IQ_DILUT_EPS_NORM", "CY2023")</f>
        <v>#PEND</v>
      </c>
      <c r="O139" t="e">
        <f t="shared" si="26"/>
        <v>#VALUE!</v>
      </c>
      <c r="P139" t="e">
        <f t="shared" si="27"/>
        <v>#VALUE!</v>
      </c>
      <c r="Q139" s="5" t="str">
        <f>_xll.SNL.Clients.Office.Excel.Functions.SPG(K139, "SP_MARKETCAP", "12/31/2022")</f>
        <v>#PEND</v>
      </c>
      <c r="R139" t="e">
        <f t="shared" si="31"/>
        <v>#VALUE!</v>
      </c>
      <c r="S139" t="e">
        <f t="shared" si="32"/>
        <v>#VALUE!</v>
      </c>
      <c r="U139" t="s">
        <v>139</v>
      </c>
      <c r="V139" s="4" t="str" cm="1">
        <f t="array" ref="V139">_xll.SNL.Clients.Office.Excel.Functions.SPG(U139, "SP_TOTAL_REV", "CY2021")</f>
        <v>#PEND</v>
      </c>
      <c r="W139" s="4" t="str">
        <f>_xll.SNL.Clients.Office.Excel.Functions.SPG(U139,"IQ_AVG_DILUT_SHARES_OUT","CY2021")</f>
        <v>#PEND</v>
      </c>
      <c r="X139" s="5" t="str">
        <f>_xll.SNL.Clients.Office.Excel.Functions.SPG(U139, "IQ_DILUT_EPS_NORM", "CY2021")</f>
        <v>#PEND</v>
      </c>
      <c r="Y139" t="e">
        <f t="shared" si="33"/>
        <v>#VALUE!</v>
      </c>
      <c r="Z139" t="e">
        <f t="shared" si="34"/>
        <v>#VALUE!</v>
      </c>
      <c r="AA139" s="5" t="str">
        <f>_xll.SNL.Clients.Office.Excel.Functions.SPG(U139, "SP_MARKETCAP", "12/31/2021")</f>
        <v>#PEND</v>
      </c>
      <c r="AB139" t="e">
        <f t="shared" si="28"/>
        <v>#VALUE!</v>
      </c>
      <c r="AC139" t="e">
        <f t="shared" si="35"/>
        <v>#VALUE!</v>
      </c>
    </row>
    <row r="140" spans="1:29">
      <c r="A140" t="s">
        <v>140</v>
      </c>
      <c r="B140" s="4" t="str" cm="1">
        <f t="array" ref="B140">_xll.SNL.Clients.Office.Excel.Functions.SPG(A140, "SP_TOTAL_REV", "CY2023")</f>
        <v>#PEND</v>
      </c>
      <c r="C140" s="4" t="str">
        <f>_xll.SNL.Clients.Office.Excel.Functions.SPG(A140,"IQ_AVG_DILUT_SHARES_OUT","CY2023")</f>
        <v>#PEND</v>
      </c>
      <c r="D140" s="5" t="str">
        <f>_xll.SNL.Clients.Office.Excel.Functions.SPG(A140, "IQ_DILUT_EPS_NORM", "CY2023")</f>
        <v>#PEND</v>
      </c>
      <c r="E140" t="e">
        <f t="shared" si="24"/>
        <v>#VALUE!</v>
      </c>
      <c r="F140" t="e">
        <f t="shared" si="25"/>
        <v>#VALUE!</v>
      </c>
      <c r="G140" s="5" t="str">
        <f>_xll.SNL.Clients.Office.Excel.Functions.SPG(A140, "SP_MARKETCAP", "12/30/2023")</f>
        <v>#PEND</v>
      </c>
      <c r="H140" t="e">
        <f t="shared" si="29"/>
        <v>#VALUE!</v>
      </c>
      <c r="I140" t="e">
        <f t="shared" si="30"/>
        <v>#VALUE!</v>
      </c>
      <c r="K140" t="s">
        <v>140</v>
      </c>
      <c r="L140" s="4" t="str" cm="1">
        <f t="array" ref="L140">_xll.SNL.Clients.Office.Excel.Functions.SPG(K140, "SP_TOTAL_REV", "CY2023")</f>
        <v>#PEND</v>
      </c>
      <c r="M140" s="4" t="str">
        <f>_xll.SNL.Clients.Office.Excel.Functions.SPG(K140,"IQ_AVG_DILUT_SHARES_OUT","CY2023")</f>
        <v>#PEND</v>
      </c>
      <c r="N140" s="5" t="str">
        <f>_xll.SNL.Clients.Office.Excel.Functions.SPG(K140, "IQ_DILUT_EPS_NORM", "CY2023")</f>
        <v>#PEND</v>
      </c>
      <c r="O140" t="e">
        <f t="shared" si="26"/>
        <v>#VALUE!</v>
      </c>
      <c r="P140" t="e">
        <f t="shared" si="27"/>
        <v>#VALUE!</v>
      </c>
      <c r="Q140" s="5" t="str">
        <f>_xll.SNL.Clients.Office.Excel.Functions.SPG(K140, "SP_MARKETCAP", "12/31/2022")</f>
        <v>#PEND</v>
      </c>
      <c r="R140" t="e">
        <f t="shared" si="31"/>
        <v>#VALUE!</v>
      </c>
      <c r="S140" t="e">
        <f t="shared" si="32"/>
        <v>#VALUE!</v>
      </c>
      <c r="U140" t="s">
        <v>140</v>
      </c>
      <c r="V140" s="4" t="str" cm="1">
        <f t="array" ref="V140">_xll.SNL.Clients.Office.Excel.Functions.SPG(U140, "SP_TOTAL_REV", "CY2021")</f>
        <v>#PEND</v>
      </c>
      <c r="W140" s="4" t="str">
        <f>_xll.SNL.Clients.Office.Excel.Functions.SPG(U140,"IQ_AVG_DILUT_SHARES_OUT","CY2021")</f>
        <v>#PEND</v>
      </c>
      <c r="X140" s="5" t="str">
        <f>_xll.SNL.Clients.Office.Excel.Functions.SPG(U140, "IQ_DILUT_EPS_NORM", "CY2021")</f>
        <v>#PEND</v>
      </c>
      <c r="Y140" t="e">
        <f t="shared" si="33"/>
        <v>#VALUE!</v>
      </c>
      <c r="Z140" t="e">
        <f t="shared" si="34"/>
        <v>#VALUE!</v>
      </c>
      <c r="AA140" s="5" t="str">
        <f>_xll.SNL.Clients.Office.Excel.Functions.SPG(U140, "SP_MARKETCAP", "12/31/2021")</f>
        <v>#PEND</v>
      </c>
      <c r="AB140" t="e">
        <f t="shared" si="28"/>
        <v>#VALUE!</v>
      </c>
      <c r="AC140" t="e">
        <f t="shared" si="35"/>
        <v>#VALUE!</v>
      </c>
    </row>
    <row r="141" spans="1:29">
      <c r="A141" t="s">
        <v>141</v>
      </c>
      <c r="B141" s="4" t="str" cm="1">
        <f t="array" ref="B141">_xll.SNL.Clients.Office.Excel.Functions.SPG(A141, "SP_TOTAL_REV", "CY2023")</f>
        <v>#PEND</v>
      </c>
      <c r="C141" s="4" t="str">
        <f>_xll.SNL.Clients.Office.Excel.Functions.SPG(A141,"IQ_AVG_DILUT_SHARES_OUT","CY2023")</f>
        <v>#PEND</v>
      </c>
      <c r="D141" s="5" t="str">
        <f>_xll.SNL.Clients.Office.Excel.Functions.SPG(A141, "IQ_DILUT_EPS_NORM", "CY2023")</f>
        <v>#PEND</v>
      </c>
      <c r="E141" t="e">
        <f t="shared" si="24"/>
        <v>#VALUE!</v>
      </c>
      <c r="F141" t="e">
        <f t="shared" si="25"/>
        <v>#VALUE!</v>
      </c>
      <c r="G141" s="5" t="str">
        <f>_xll.SNL.Clients.Office.Excel.Functions.SPG(A141, "SP_MARKETCAP", "12/30/2023")</f>
        <v>#PEND</v>
      </c>
      <c r="H141" t="e">
        <f t="shared" si="29"/>
        <v>#VALUE!</v>
      </c>
      <c r="I141" t="e">
        <f t="shared" si="30"/>
        <v>#VALUE!</v>
      </c>
      <c r="K141" t="s">
        <v>141</v>
      </c>
      <c r="L141" s="4" t="str" cm="1">
        <f t="array" ref="L141">_xll.SNL.Clients.Office.Excel.Functions.SPG(K141, "SP_TOTAL_REV", "CY2023")</f>
        <v>#PEND</v>
      </c>
      <c r="M141" s="4" t="str">
        <f>_xll.SNL.Clients.Office.Excel.Functions.SPG(K141,"IQ_AVG_DILUT_SHARES_OUT","CY2023")</f>
        <v>#PEND</v>
      </c>
      <c r="N141" s="5" t="str">
        <f>_xll.SNL.Clients.Office.Excel.Functions.SPG(K141, "IQ_DILUT_EPS_NORM", "CY2023")</f>
        <v>#PEND</v>
      </c>
      <c r="O141" t="e">
        <f t="shared" si="26"/>
        <v>#VALUE!</v>
      </c>
      <c r="P141" t="e">
        <f t="shared" si="27"/>
        <v>#VALUE!</v>
      </c>
      <c r="Q141" s="5" t="str">
        <f>_xll.SNL.Clients.Office.Excel.Functions.SPG(K141, "SP_MARKETCAP", "12/31/2022")</f>
        <v>#PEND</v>
      </c>
      <c r="R141" t="e">
        <f t="shared" si="31"/>
        <v>#VALUE!</v>
      </c>
      <c r="S141" t="e">
        <f t="shared" si="32"/>
        <v>#VALUE!</v>
      </c>
      <c r="U141" t="s">
        <v>141</v>
      </c>
      <c r="V141" s="4" t="str" cm="1">
        <f t="array" ref="V141">_xll.SNL.Clients.Office.Excel.Functions.SPG(U141, "SP_TOTAL_REV", "CY2021")</f>
        <v>#PEND</v>
      </c>
      <c r="W141" s="4" t="str">
        <f>_xll.SNL.Clients.Office.Excel.Functions.SPG(U141,"IQ_AVG_DILUT_SHARES_OUT","CY2021")</f>
        <v>#PEND</v>
      </c>
      <c r="X141" s="5" t="str">
        <f>_xll.SNL.Clients.Office.Excel.Functions.SPG(U141, "IQ_DILUT_EPS_NORM", "CY2021")</f>
        <v>#PEND</v>
      </c>
      <c r="Y141" t="e">
        <f t="shared" si="33"/>
        <v>#VALUE!</v>
      </c>
      <c r="Z141" t="e">
        <f t="shared" si="34"/>
        <v>#VALUE!</v>
      </c>
      <c r="AA141" s="5" t="str">
        <f>_xll.SNL.Clients.Office.Excel.Functions.SPG(U141, "SP_MARKETCAP", "12/31/2021")</f>
        <v>#PEND</v>
      </c>
      <c r="AB141" t="e">
        <f t="shared" si="28"/>
        <v>#VALUE!</v>
      </c>
      <c r="AC141" t="e">
        <f t="shared" si="35"/>
        <v>#VALUE!</v>
      </c>
    </row>
    <row r="142" spans="1:29">
      <c r="A142" t="s">
        <v>142</v>
      </c>
      <c r="B142" s="4" t="str" cm="1">
        <f t="array" ref="B142">_xll.SNL.Clients.Office.Excel.Functions.SPG(A142, "SP_TOTAL_REV", "CY2023")</f>
        <v>#PEND</v>
      </c>
      <c r="C142" s="4" t="str">
        <f>_xll.SNL.Clients.Office.Excel.Functions.SPG(A142,"IQ_AVG_DILUT_SHARES_OUT","CY2023")</f>
        <v>#PEND</v>
      </c>
      <c r="D142" s="5" t="str">
        <f>_xll.SNL.Clients.Office.Excel.Functions.SPG(A142, "IQ_DILUT_EPS_NORM", "CY2023")</f>
        <v>#PEND</v>
      </c>
      <c r="E142" t="e">
        <f t="shared" si="24"/>
        <v>#VALUE!</v>
      </c>
      <c r="F142" t="e">
        <f t="shared" si="25"/>
        <v>#VALUE!</v>
      </c>
      <c r="G142" s="5" t="str">
        <f>_xll.SNL.Clients.Office.Excel.Functions.SPG(A142, "SP_MARKETCAP", "12/30/2023")</f>
        <v>#PEND</v>
      </c>
      <c r="H142" t="e">
        <f t="shared" si="29"/>
        <v>#VALUE!</v>
      </c>
      <c r="I142" t="e">
        <f t="shared" si="30"/>
        <v>#VALUE!</v>
      </c>
      <c r="K142" t="s">
        <v>142</v>
      </c>
      <c r="L142" s="4" t="str" cm="1">
        <f t="array" ref="L142">_xll.SNL.Clients.Office.Excel.Functions.SPG(K142, "SP_TOTAL_REV", "CY2023")</f>
        <v>#PEND</v>
      </c>
      <c r="M142" s="4" t="str">
        <f>_xll.SNL.Clients.Office.Excel.Functions.SPG(K142,"IQ_AVG_DILUT_SHARES_OUT","CY2023")</f>
        <v>#PEND</v>
      </c>
      <c r="N142" s="5" t="str">
        <f>_xll.SNL.Clients.Office.Excel.Functions.SPG(K142, "IQ_DILUT_EPS_NORM", "CY2023")</f>
        <v>#PEND</v>
      </c>
      <c r="O142" t="e">
        <f t="shared" si="26"/>
        <v>#VALUE!</v>
      </c>
      <c r="P142" t="e">
        <f t="shared" si="27"/>
        <v>#VALUE!</v>
      </c>
      <c r="Q142" s="5" t="str">
        <f>_xll.SNL.Clients.Office.Excel.Functions.SPG(K142, "SP_MARKETCAP", "12/31/2022")</f>
        <v>#PEND</v>
      </c>
      <c r="R142" t="e">
        <f t="shared" si="31"/>
        <v>#VALUE!</v>
      </c>
      <c r="S142" t="e">
        <f t="shared" si="32"/>
        <v>#VALUE!</v>
      </c>
      <c r="U142" t="s">
        <v>142</v>
      </c>
      <c r="V142" s="4" t="str" cm="1">
        <f t="array" ref="V142">_xll.SNL.Clients.Office.Excel.Functions.SPG(U142, "SP_TOTAL_REV", "CY2021")</f>
        <v>#PEND</v>
      </c>
      <c r="W142" s="4" t="str">
        <f>_xll.SNL.Clients.Office.Excel.Functions.SPG(U142,"IQ_AVG_DILUT_SHARES_OUT","CY2021")</f>
        <v>#PEND</v>
      </c>
      <c r="X142" s="5" t="str">
        <f>_xll.SNL.Clients.Office.Excel.Functions.SPG(U142, "IQ_DILUT_EPS_NORM", "CY2021")</f>
        <v>#PEND</v>
      </c>
      <c r="Y142" t="e">
        <f t="shared" si="33"/>
        <v>#VALUE!</v>
      </c>
      <c r="Z142" t="e">
        <f t="shared" si="34"/>
        <v>#VALUE!</v>
      </c>
      <c r="AA142" s="5" t="str">
        <f>_xll.SNL.Clients.Office.Excel.Functions.SPG(U142, "SP_MARKETCAP", "12/31/2021")</f>
        <v>#PEND</v>
      </c>
      <c r="AB142" t="e">
        <f t="shared" si="28"/>
        <v>#VALUE!</v>
      </c>
      <c r="AC142" t="e">
        <f t="shared" si="35"/>
        <v>#VALUE!</v>
      </c>
    </row>
    <row r="143" spans="1:29">
      <c r="A143" t="s">
        <v>143</v>
      </c>
      <c r="B143" s="4" t="str" cm="1">
        <f t="array" ref="B143">_xll.SNL.Clients.Office.Excel.Functions.SPG(A143, "SP_TOTAL_REV", "CY2023")</f>
        <v>#PEND</v>
      </c>
      <c r="C143" s="4" t="str">
        <f>_xll.SNL.Clients.Office.Excel.Functions.SPG(A143,"IQ_AVG_DILUT_SHARES_OUT","CY2023")</f>
        <v>#PEND</v>
      </c>
      <c r="D143" s="5" t="str">
        <f>_xll.SNL.Clients.Office.Excel.Functions.SPG(A143, "IQ_DILUT_EPS_NORM", "CY2023")</f>
        <v>#PEND</v>
      </c>
      <c r="E143" t="e">
        <f t="shared" si="24"/>
        <v>#VALUE!</v>
      </c>
      <c r="F143" t="e">
        <f t="shared" si="25"/>
        <v>#VALUE!</v>
      </c>
      <c r="G143" s="5" t="str">
        <f>_xll.SNL.Clients.Office.Excel.Functions.SPG(A143, "SP_MARKETCAP", "12/30/2023")</f>
        <v>#PEND</v>
      </c>
      <c r="H143" t="e">
        <f t="shared" si="29"/>
        <v>#VALUE!</v>
      </c>
      <c r="I143" t="e">
        <f t="shared" si="30"/>
        <v>#VALUE!</v>
      </c>
      <c r="K143" t="s">
        <v>143</v>
      </c>
      <c r="L143" s="4" t="str" cm="1">
        <f t="array" ref="L143">_xll.SNL.Clients.Office.Excel.Functions.SPG(K143, "SP_TOTAL_REV", "CY2023")</f>
        <v>#PEND</v>
      </c>
      <c r="M143" s="4" t="str">
        <f>_xll.SNL.Clients.Office.Excel.Functions.SPG(K143,"IQ_AVG_DILUT_SHARES_OUT","CY2023")</f>
        <v>#PEND</v>
      </c>
      <c r="N143" s="5" t="str">
        <f>_xll.SNL.Clients.Office.Excel.Functions.SPG(K143, "IQ_DILUT_EPS_NORM", "CY2023")</f>
        <v>#PEND</v>
      </c>
      <c r="O143" t="e">
        <f t="shared" si="26"/>
        <v>#VALUE!</v>
      </c>
      <c r="P143" t="e">
        <f t="shared" si="27"/>
        <v>#VALUE!</v>
      </c>
      <c r="Q143" s="5" t="str">
        <f>_xll.SNL.Clients.Office.Excel.Functions.SPG(K143, "SP_MARKETCAP", "12/31/2022")</f>
        <v>#PEND</v>
      </c>
      <c r="R143" t="e">
        <f t="shared" si="31"/>
        <v>#VALUE!</v>
      </c>
      <c r="S143" t="e">
        <f t="shared" si="32"/>
        <v>#VALUE!</v>
      </c>
      <c r="U143" t="s">
        <v>143</v>
      </c>
      <c r="V143" s="4" t="str" cm="1">
        <f t="array" ref="V143">_xll.SNL.Clients.Office.Excel.Functions.SPG(U143, "SP_TOTAL_REV", "CY2021")</f>
        <v>#PEND</v>
      </c>
      <c r="W143" s="4" t="str">
        <f>_xll.SNL.Clients.Office.Excel.Functions.SPG(U143,"IQ_AVG_DILUT_SHARES_OUT","CY2021")</f>
        <v>#PEND</v>
      </c>
      <c r="X143" s="5" t="str">
        <f>_xll.SNL.Clients.Office.Excel.Functions.SPG(U143, "IQ_DILUT_EPS_NORM", "CY2021")</f>
        <v>#PEND</v>
      </c>
      <c r="Y143" t="e">
        <f t="shared" si="33"/>
        <v>#VALUE!</v>
      </c>
      <c r="Z143" t="e">
        <f t="shared" si="34"/>
        <v>#VALUE!</v>
      </c>
      <c r="AA143" s="5" t="str">
        <f>_xll.SNL.Clients.Office.Excel.Functions.SPG(U143, "SP_MARKETCAP", "12/31/2021")</f>
        <v>#PEND</v>
      </c>
      <c r="AB143" t="e">
        <f t="shared" si="28"/>
        <v>#VALUE!</v>
      </c>
      <c r="AC143" t="e">
        <f t="shared" si="35"/>
        <v>#VALUE!</v>
      </c>
    </row>
    <row r="144" spans="1:29">
      <c r="A144" t="s">
        <v>144</v>
      </c>
      <c r="B144" s="4" t="str" cm="1">
        <f t="array" ref="B144">_xll.SNL.Clients.Office.Excel.Functions.SPG(A144, "SP_TOTAL_REV", "CY2023")</f>
        <v>#PEND</v>
      </c>
      <c r="C144" s="4" t="str">
        <f>_xll.SNL.Clients.Office.Excel.Functions.SPG(A144,"IQ_AVG_DILUT_SHARES_OUT","CY2023")</f>
        <v>#PEND</v>
      </c>
      <c r="D144" s="5" t="str">
        <f>_xll.SNL.Clients.Office.Excel.Functions.SPG(A144, "IQ_DILUT_EPS_NORM", "CY2023")</f>
        <v>#PEND</v>
      </c>
      <c r="E144" t="e">
        <f t="shared" si="24"/>
        <v>#VALUE!</v>
      </c>
      <c r="F144" t="e">
        <f t="shared" si="25"/>
        <v>#VALUE!</v>
      </c>
      <c r="G144" s="5" t="str">
        <f>_xll.SNL.Clients.Office.Excel.Functions.SPG(A144, "SP_MARKETCAP", "12/30/2023")</f>
        <v>#PEND</v>
      </c>
      <c r="H144" t="e">
        <f t="shared" si="29"/>
        <v>#VALUE!</v>
      </c>
      <c r="I144" t="e">
        <f t="shared" si="30"/>
        <v>#VALUE!</v>
      </c>
      <c r="K144" t="s">
        <v>144</v>
      </c>
      <c r="L144" s="4" t="str" cm="1">
        <f t="array" ref="L144">_xll.SNL.Clients.Office.Excel.Functions.SPG(K144, "SP_TOTAL_REV", "CY2023")</f>
        <v>#PEND</v>
      </c>
      <c r="M144" s="4" t="str">
        <f>_xll.SNL.Clients.Office.Excel.Functions.SPG(K144,"IQ_AVG_DILUT_SHARES_OUT","CY2023")</f>
        <v>#PEND</v>
      </c>
      <c r="N144" s="5" t="str">
        <f>_xll.SNL.Clients.Office.Excel.Functions.SPG(K144, "IQ_DILUT_EPS_NORM", "CY2023")</f>
        <v>#PEND</v>
      </c>
      <c r="O144" t="e">
        <f t="shared" si="26"/>
        <v>#VALUE!</v>
      </c>
      <c r="P144" t="e">
        <f t="shared" si="27"/>
        <v>#VALUE!</v>
      </c>
      <c r="Q144" s="5" t="str">
        <f>_xll.SNL.Clients.Office.Excel.Functions.SPG(K144, "SP_MARKETCAP", "12/31/2022")</f>
        <v>#PEND</v>
      </c>
      <c r="R144" t="e">
        <f t="shared" si="31"/>
        <v>#VALUE!</v>
      </c>
      <c r="S144" t="e">
        <f t="shared" si="32"/>
        <v>#VALUE!</v>
      </c>
      <c r="U144" t="s">
        <v>144</v>
      </c>
      <c r="V144" s="4" t="str" cm="1">
        <f t="array" ref="V144">_xll.SNL.Clients.Office.Excel.Functions.SPG(U144, "SP_TOTAL_REV", "CY2021")</f>
        <v>#PEND</v>
      </c>
      <c r="W144" s="4" t="str">
        <f>_xll.SNL.Clients.Office.Excel.Functions.SPG(U144,"IQ_AVG_DILUT_SHARES_OUT","CY2021")</f>
        <v>#PEND</v>
      </c>
      <c r="X144" s="5" t="str">
        <f>_xll.SNL.Clients.Office.Excel.Functions.SPG(U144, "IQ_DILUT_EPS_NORM", "CY2021")</f>
        <v>#PEND</v>
      </c>
      <c r="Y144" t="e">
        <f t="shared" si="33"/>
        <v>#VALUE!</v>
      </c>
      <c r="Z144" t="e">
        <f t="shared" si="34"/>
        <v>#VALUE!</v>
      </c>
      <c r="AA144" s="5" t="str">
        <f>_xll.SNL.Clients.Office.Excel.Functions.SPG(U144, "SP_MARKETCAP", "12/31/2021")</f>
        <v>#PEND</v>
      </c>
      <c r="AB144" t="e">
        <f t="shared" si="28"/>
        <v>#VALUE!</v>
      </c>
      <c r="AC144" t="e">
        <f t="shared" si="35"/>
        <v>#VALUE!</v>
      </c>
    </row>
    <row r="145" spans="1:29">
      <c r="A145" t="s">
        <v>145</v>
      </c>
      <c r="B145" s="4" t="str" cm="1">
        <f t="array" ref="B145">_xll.SNL.Clients.Office.Excel.Functions.SPG(A145, "SP_TOTAL_REV", "CY2023")</f>
        <v>#PEND</v>
      </c>
      <c r="C145" s="4" t="str">
        <f>_xll.SNL.Clients.Office.Excel.Functions.SPG(A145,"IQ_AVG_DILUT_SHARES_OUT","CY2023")</f>
        <v>#PEND</v>
      </c>
      <c r="D145" s="5" t="str">
        <f>_xll.SNL.Clients.Office.Excel.Functions.SPG(A145, "IQ_DILUT_EPS_NORM", "CY2023")</f>
        <v>#PEND</v>
      </c>
      <c r="E145" t="e">
        <f t="shared" si="24"/>
        <v>#VALUE!</v>
      </c>
      <c r="F145" t="e">
        <f t="shared" si="25"/>
        <v>#VALUE!</v>
      </c>
      <c r="G145" s="5" t="str">
        <f>_xll.SNL.Clients.Office.Excel.Functions.SPG(A145, "SP_MARKETCAP", "12/30/2023")</f>
        <v>#PEND</v>
      </c>
      <c r="H145" t="e">
        <f t="shared" si="29"/>
        <v>#VALUE!</v>
      </c>
      <c r="I145" t="e">
        <f t="shared" si="30"/>
        <v>#VALUE!</v>
      </c>
      <c r="K145" t="s">
        <v>145</v>
      </c>
      <c r="L145" s="4" t="str" cm="1">
        <f t="array" ref="L145">_xll.SNL.Clients.Office.Excel.Functions.SPG(K145, "SP_TOTAL_REV", "CY2023")</f>
        <v>#PEND</v>
      </c>
      <c r="M145" s="4" t="str">
        <f>_xll.SNL.Clients.Office.Excel.Functions.SPG(K145,"IQ_AVG_DILUT_SHARES_OUT","CY2023")</f>
        <v>#PEND</v>
      </c>
      <c r="N145" s="5" t="str">
        <f>_xll.SNL.Clients.Office.Excel.Functions.SPG(K145, "IQ_DILUT_EPS_NORM", "CY2023")</f>
        <v>#PEND</v>
      </c>
      <c r="O145" t="e">
        <f t="shared" si="26"/>
        <v>#VALUE!</v>
      </c>
      <c r="P145" t="e">
        <f t="shared" si="27"/>
        <v>#VALUE!</v>
      </c>
      <c r="Q145" s="5" t="str">
        <f>_xll.SNL.Clients.Office.Excel.Functions.SPG(K145, "SP_MARKETCAP", "12/31/2022")</f>
        <v>#PEND</v>
      </c>
      <c r="R145" t="e">
        <f t="shared" si="31"/>
        <v>#VALUE!</v>
      </c>
      <c r="S145" t="e">
        <f t="shared" si="32"/>
        <v>#VALUE!</v>
      </c>
      <c r="U145" t="s">
        <v>145</v>
      </c>
      <c r="V145" s="4" t="str" cm="1">
        <f t="array" ref="V145">_xll.SNL.Clients.Office.Excel.Functions.SPG(U145, "SP_TOTAL_REV", "CY2021")</f>
        <v>#PEND</v>
      </c>
      <c r="W145" s="4" t="str">
        <f>_xll.SNL.Clients.Office.Excel.Functions.SPG(U145,"IQ_AVG_DILUT_SHARES_OUT","CY2021")</f>
        <v>#PEND</v>
      </c>
      <c r="X145" s="5" t="str">
        <f>_xll.SNL.Clients.Office.Excel.Functions.SPG(U145, "IQ_DILUT_EPS_NORM", "CY2021")</f>
        <v>#PEND</v>
      </c>
      <c r="Y145" t="e">
        <f t="shared" si="33"/>
        <v>#VALUE!</v>
      </c>
      <c r="Z145" t="e">
        <f t="shared" si="34"/>
        <v>#VALUE!</v>
      </c>
      <c r="AA145" s="5" t="str">
        <f>_xll.SNL.Clients.Office.Excel.Functions.SPG(U145, "SP_MARKETCAP", "12/31/2021")</f>
        <v>#PEND</v>
      </c>
      <c r="AB145" t="e">
        <f t="shared" si="28"/>
        <v>#VALUE!</v>
      </c>
      <c r="AC145" t="e">
        <f t="shared" si="35"/>
        <v>#VALUE!</v>
      </c>
    </row>
    <row r="146" spans="1:29">
      <c r="A146" t="s">
        <v>146</v>
      </c>
      <c r="B146" s="4" t="str" cm="1">
        <f t="array" ref="B146">_xll.SNL.Clients.Office.Excel.Functions.SPG(A146, "SP_TOTAL_REV", "CY2023")</f>
        <v>#PEND</v>
      </c>
      <c r="C146" s="4" t="str">
        <f>_xll.SNL.Clients.Office.Excel.Functions.SPG(A146,"IQ_AVG_DILUT_SHARES_OUT","CY2023")</f>
        <v>#PEND</v>
      </c>
      <c r="D146" s="5" t="str">
        <f>_xll.SNL.Clients.Office.Excel.Functions.SPG(A146, "IQ_DILUT_EPS_NORM", "CY2023")</f>
        <v>#PEND</v>
      </c>
      <c r="E146" t="e">
        <f t="shared" si="24"/>
        <v>#VALUE!</v>
      </c>
      <c r="F146" t="e">
        <f t="shared" si="25"/>
        <v>#VALUE!</v>
      </c>
      <c r="G146" s="5" t="str">
        <f>_xll.SNL.Clients.Office.Excel.Functions.SPG(A146, "SP_MARKETCAP", "12/30/2023")</f>
        <v>#PEND</v>
      </c>
      <c r="H146" t="e">
        <f t="shared" si="29"/>
        <v>#VALUE!</v>
      </c>
      <c r="I146" t="e">
        <f t="shared" si="30"/>
        <v>#VALUE!</v>
      </c>
      <c r="K146" t="s">
        <v>146</v>
      </c>
      <c r="L146" s="4" t="str" cm="1">
        <f t="array" ref="L146">_xll.SNL.Clients.Office.Excel.Functions.SPG(K146, "SP_TOTAL_REV", "CY2023")</f>
        <v>#PEND</v>
      </c>
      <c r="M146" s="4" t="str">
        <f>_xll.SNL.Clients.Office.Excel.Functions.SPG(K146,"IQ_AVG_DILUT_SHARES_OUT","CY2023")</f>
        <v>#PEND</v>
      </c>
      <c r="N146" s="5" t="str">
        <f>_xll.SNL.Clients.Office.Excel.Functions.SPG(K146, "IQ_DILUT_EPS_NORM", "CY2023")</f>
        <v>#PEND</v>
      </c>
      <c r="O146" t="e">
        <f t="shared" si="26"/>
        <v>#VALUE!</v>
      </c>
      <c r="P146" t="e">
        <f t="shared" si="27"/>
        <v>#VALUE!</v>
      </c>
      <c r="Q146" s="5" t="str">
        <f>_xll.SNL.Clients.Office.Excel.Functions.SPG(K146, "SP_MARKETCAP", "12/31/2022")</f>
        <v>#PEND</v>
      </c>
      <c r="R146" t="e">
        <f t="shared" si="31"/>
        <v>#VALUE!</v>
      </c>
      <c r="S146" t="e">
        <f t="shared" si="32"/>
        <v>#VALUE!</v>
      </c>
      <c r="U146" t="s">
        <v>146</v>
      </c>
      <c r="V146" s="4" t="str" cm="1">
        <f t="array" ref="V146">_xll.SNL.Clients.Office.Excel.Functions.SPG(U146, "SP_TOTAL_REV", "CY2021")</f>
        <v>#PEND</v>
      </c>
      <c r="W146" s="4" t="str">
        <f>_xll.SNL.Clients.Office.Excel.Functions.SPG(U146,"IQ_AVG_DILUT_SHARES_OUT","CY2021")</f>
        <v>#PEND</v>
      </c>
      <c r="X146" s="5" t="str">
        <f>_xll.SNL.Clients.Office.Excel.Functions.SPG(U146, "IQ_DILUT_EPS_NORM", "CY2021")</f>
        <v>#PEND</v>
      </c>
      <c r="Y146" t="e">
        <f t="shared" si="33"/>
        <v>#VALUE!</v>
      </c>
      <c r="Z146" t="e">
        <f t="shared" si="34"/>
        <v>#VALUE!</v>
      </c>
      <c r="AA146" s="5" t="str">
        <f>_xll.SNL.Clients.Office.Excel.Functions.SPG(U146, "SP_MARKETCAP", "12/31/2021")</f>
        <v>#PEND</v>
      </c>
      <c r="AB146" t="e">
        <f t="shared" si="28"/>
        <v>#VALUE!</v>
      </c>
      <c r="AC146" t="e">
        <f t="shared" si="35"/>
        <v>#VALUE!</v>
      </c>
    </row>
    <row r="147" spans="1:29">
      <c r="A147" t="s">
        <v>147</v>
      </c>
      <c r="B147" s="4" t="str" cm="1">
        <f t="array" ref="B147">_xll.SNL.Clients.Office.Excel.Functions.SPG(A147, "SP_TOTAL_REV", "CY2023")</f>
        <v>#PEND</v>
      </c>
      <c r="C147" s="4" t="str">
        <f>_xll.SNL.Clients.Office.Excel.Functions.SPG(A147,"IQ_AVG_DILUT_SHARES_OUT","CY2023")</f>
        <v>#PEND</v>
      </c>
      <c r="D147" s="5" t="str">
        <f>_xll.SNL.Clients.Office.Excel.Functions.SPG(A147, "IQ_DILUT_EPS_NORM", "CY2023")</f>
        <v>#PEND</v>
      </c>
      <c r="E147" t="e">
        <f t="shared" si="24"/>
        <v>#VALUE!</v>
      </c>
      <c r="F147" t="e">
        <f t="shared" si="25"/>
        <v>#VALUE!</v>
      </c>
      <c r="G147" s="5" t="str">
        <f>_xll.SNL.Clients.Office.Excel.Functions.SPG(A147, "SP_MARKETCAP", "12/30/2023")</f>
        <v>#PEND</v>
      </c>
      <c r="H147" t="e">
        <f t="shared" si="29"/>
        <v>#VALUE!</v>
      </c>
      <c r="I147" t="e">
        <f t="shared" si="30"/>
        <v>#VALUE!</v>
      </c>
      <c r="K147" t="s">
        <v>147</v>
      </c>
      <c r="L147" s="4" t="str" cm="1">
        <f t="array" ref="L147">_xll.SNL.Clients.Office.Excel.Functions.SPG(K147, "SP_TOTAL_REV", "CY2023")</f>
        <v>#PEND</v>
      </c>
      <c r="M147" s="4" t="str">
        <f>_xll.SNL.Clients.Office.Excel.Functions.SPG(K147,"IQ_AVG_DILUT_SHARES_OUT","CY2023")</f>
        <v>#PEND</v>
      </c>
      <c r="N147" s="5" t="str">
        <f>_xll.SNL.Clients.Office.Excel.Functions.SPG(K147, "IQ_DILUT_EPS_NORM", "CY2023")</f>
        <v>#PEND</v>
      </c>
      <c r="O147" t="e">
        <f t="shared" si="26"/>
        <v>#VALUE!</v>
      </c>
      <c r="P147" t="e">
        <f t="shared" si="27"/>
        <v>#VALUE!</v>
      </c>
      <c r="Q147" s="5" t="str">
        <f>_xll.SNL.Clients.Office.Excel.Functions.SPG(K147, "SP_MARKETCAP", "12/31/2022")</f>
        <v>#PEND</v>
      </c>
      <c r="R147" t="e">
        <f t="shared" si="31"/>
        <v>#VALUE!</v>
      </c>
      <c r="S147" t="e">
        <f t="shared" si="32"/>
        <v>#VALUE!</v>
      </c>
      <c r="U147" t="s">
        <v>147</v>
      </c>
      <c r="V147" s="4" t="str" cm="1">
        <f t="array" ref="V147">_xll.SNL.Clients.Office.Excel.Functions.SPG(U147, "SP_TOTAL_REV", "CY2021")</f>
        <v>#PEND</v>
      </c>
      <c r="W147" s="4" t="str">
        <f>_xll.SNL.Clients.Office.Excel.Functions.SPG(U147,"IQ_AVG_DILUT_SHARES_OUT","CY2021")</f>
        <v>#PEND</v>
      </c>
      <c r="X147" s="5" t="str">
        <f>_xll.SNL.Clients.Office.Excel.Functions.SPG(U147, "IQ_DILUT_EPS_NORM", "CY2021")</f>
        <v>#PEND</v>
      </c>
      <c r="Y147" t="e">
        <f t="shared" si="33"/>
        <v>#VALUE!</v>
      </c>
      <c r="Z147" t="e">
        <f t="shared" si="34"/>
        <v>#VALUE!</v>
      </c>
      <c r="AA147" s="5" t="str">
        <f>_xll.SNL.Clients.Office.Excel.Functions.SPG(U147, "SP_MARKETCAP", "12/31/2021")</f>
        <v>#PEND</v>
      </c>
      <c r="AB147" t="e">
        <f t="shared" si="28"/>
        <v>#VALUE!</v>
      </c>
      <c r="AC147" t="e">
        <f t="shared" si="35"/>
        <v>#VALUE!</v>
      </c>
    </row>
    <row r="148" spans="1:29">
      <c r="A148" t="s">
        <v>148</v>
      </c>
      <c r="B148" s="4" t="str" cm="1">
        <f t="array" ref="B148">_xll.SNL.Clients.Office.Excel.Functions.SPG(A148, "SP_TOTAL_REV", "CY2023")</f>
        <v>#PEND</v>
      </c>
      <c r="C148" s="4" t="str">
        <f>_xll.SNL.Clients.Office.Excel.Functions.SPG(A148,"IQ_AVG_DILUT_SHARES_OUT","CY2023")</f>
        <v>#PEND</v>
      </c>
      <c r="D148" s="5" t="str">
        <f>_xll.SNL.Clients.Office.Excel.Functions.SPG(A148, "IQ_DILUT_EPS_NORM", "CY2023")</f>
        <v>#PEND</v>
      </c>
      <c r="E148" t="e">
        <f t="shared" si="24"/>
        <v>#VALUE!</v>
      </c>
      <c r="F148" t="e">
        <f t="shared" si="25"/>
        <v>#VALUE!</v>
      </c>
      <c r="G148" s="5" t="str">
        <f>_xll.SNL.Clients.Office.Excel.Functions.SPG(A148, "SP_MARKETCAP", "12/30/2023")</f>
        <v>#PEND</v>
      </c>
      <c r="H148" t="e">
        <f t="shared" si="29"/>
        <v>#VALUE!</v>
      </c>
      <c r="I148" t="e">
        <f t="shared" si="30"/>
        <v>#VALUE!</v>
      </c>
      <c r="K148" t="s">
        <v>148</v>
      </c>
      <c r="L148" s="4" t="str" cm="1">
        <f t="array" ref="L148">_xll.SNL.Clients.Office.Excel.Functions.SPG(K148, "SP_TOTAL_REV", "CY2023")</f>
        <v>#PEND</v>
      </c>
      <c r="M148" s="4" t="str">
        <f>_xll.SNL.Clients.Office.Excel.Functions.SPG(K148,"IQ_AVG_DILUT_SHARES_OUT","CY2023")</f>
        <v>#PEND</v>
      </c>
      <c r="N148" s="5" t="str">
        <f>_xll.SNL.Clients.Office.Excel.Functions.SPG(K148, "IQ_DILUT_EPS_NORM", "CY2023")</f>
        <v>#PEND</v>
      </c>
      <c r="O148" t="e">
        <f t="shared" si="26"/>
        <v>#VALUE!</v>
      </c>
      <c r="P148" t="e">
        <f t="shared" si="27"/>
        <v>#VALUE!</v>
      </c>
      <c r="Q148" s="5" t="str">
        <f>_xll.SNL.Clients.Office.Excel.Functions.SPG(K148, "SP_MARKETCAP", "12/31/2022")</f>
        <v>#PEND</v>
      </c>
      <c r="R148" t="e">
        <f t="shared" si="31"/>
        <v>#VALUE!</v>
      </c>
      <c r="S148" t="e">
        <f t="shared" si="32"/>
        <v>#VALUE!</v>
      </c>
      <c r="U148" t="s">
        <v>148</v>
      </c>
      <c r="V148" s="4" t="str" cm="1">
        <f t="array" ref="V148">_xll.SNL.Clients.Office.Excel.Functions.SPG(U148, "SP_TOTAL_REV", "CY2021")</f>
        <v>#PEND</v>
      </c>
      <c r="W148" s="4" t="str">
        <f>_xll.SNL.Clients.Office.Excel.Functions.SPG(U148,"IQ_AVG_DILUT_SHARES_OUT","CY2021")</f>
        <v>#PEND</v>
      </c>
      <c r="X148" s="5" t="str">
        <f>_xll.SNL.Clients.Office.Excel.Functions.SPG(U148, "IQ_DILUT_EPS_NORM", "CY2021")</f>
        <v>#PEND</v>
      </c>
      <c r="Y148" t="e">
        <f t="shared" si="33"/>
        <v>#VALUE!</v>
      </c>
      <c r="Z148" t="e">
        <f t="shared" si="34"/>
        <v>#VALUE!</v>
      </c>
      <c r="AA148" s="5" t="str">
        <f>_xll.SNL.Clients.Office.Excel.Functions.SPG(U148, "SP_MARKETCAP", "12/31/2021")</f>
        <v>#PEND</v>
      </c>
      <c r="AB148" t="e">
        <f t="shared" si="28"/>
        <v>#VALUE!</v>
      </c>
      <c r="AC148" t="e">
        <f t="shared" si="35"/>
        <v>#VALUE!</v>
      </c>
    </row>
    <row r="149" spans="1:29">
      <c r="A149" t="s">
        <v>149</v>
      </c>
      <c r="B149" s="4" t="str" cm="1">
        <f t="array" ref="B149">_xll.SNL.Clients.Office.Excel.Functions.SPG(A149, "SP_TOTAL_REV", "CY2023")</f>
        <v>#PEND</v>
      </c>
      <c r="C149" s="4" t="str">
        <f>_xll.SNL.Clients.Office.Excel.Functions.SPG(A149,"IQ_AVG_DILUT_SHARES_OUT","CY2023")</f>
        <v>#PEND</v>
      </c>
      <c r="D149" s="5" t="str">
        <f>_xll.SNL.Clients.Office.Excel.Functions.SPG(A149, "IQ_DILUT_EPS_NORM", "CY2023")</f>
        <v>#PEND</v>
      </c>
      <c r="E149" t="e">
        <f t="shared" si="24"/>
        <v>#VALUE!</v>
      </c>
      <c r="F149" t="e">
        <f t="shared" si="25"/>
        <v>#VALUE!</v>
      </c>
      <c r="G149" s="5" t="str">
        <f>_xll.SNL.Clients.Office.Excel.Functions.SPG(A149, "SP_MARKETCAP", "12/30/2023")</f>
        <v>#PEND</v>
      </c>
      <c r="H149" t="e">
        <f t="shared" si="29"/>
        <v>#VALUE!</v>
      </c>
      <c r="I149" t="e">
        <f t="shared" si="30"/>
        <v>#VALUE!</v>
      </c>
      <c r="K149" t="s">
        <v>149</v>
      </c>
      <c r="L149" s="4" t="str" cm="1">
        <f t="array" ref="L149">_xll.SNL.Clients.Office.Excel.Functions.SPG(K149, "SP_TOTAL_REV", "CY2023")</f>
        <v>#PEND</v>
      </c>
      <c r="M149" s="4" t="str">
        <f>_xll.SNL.Clients.Office.Excel.Functions.SPG(K149,"IQ_AVG_DILUT_SHARES_OUT","CY2023")</f>
        <v>#PEND</v>
      </c>
      <c r="N149" s="5" t="str">
        <f>_xll.SNL.Clients.Office.Excel.Functions.SPG(K149, "IQ_DILUT_EPS_NORM", "CY2023")</f>
        <v>#PEND</v>
      </c>
      <c r="O149" t="e">
        <f t="shared" si="26"/>
        <v>#VALUE!</v>
      </c>
      <c r="P149" t="e">
        <f t="shared" si="27"/>
        <v>#VALUE!</v>
      </c>
      <c r="Q149" s="5" t="str">
        <f>_xll.SNL.Clients.Office.Excel.Functions.SPG(K149, "SP_MARKETCAP", "12/31/2022")</f>
        <v>#PEND</v>
      </c>
      <c r="R149" t="e">
        <f t="shared" si="31"/>
        <v>#VALUE!</v>
      </c>
      <c r="S149" t="e">
        <f t="shared" si="32"/>
        <v>#VALUE!</v>
      </c>
      <c r="U149" t="s">
        <v>149</v>
      </c>
      <c r="V149" s="4" t="str" cm="1">
        <f t="array" ref="V149">_xll.SNL.Clients.Office.Excel.Functions.SPG(U149, "SP_TOTAL_REV", "CY2021")</f>
        <v>#PEND</v>
      </c>
      <c r="W149" s="4" t="str">
        <f>_xll.SNL.Clients.Office.Excel.Functions.SPG(U149,"IQ_AVG_DILUT_SHARES_OUT","CY2021")</f>
        <v>#PEND</v>
      </c>
      <c r="X149" s="5" t="str">
        <f>_xll.SNL.Clients.Office.Excel.Functions.SPG(U149, "IQ_DILUT_EPS_NORM", "CY2021")</f>
        <v>#PEND</v>
      </c>
      <c r="Y149" t="e">
        <f t="shared" si="33"/>
        <v>#VALUE!</v>
      </c>
      <c r="Z149" t="e">
        <f t="shared" si="34"/>
        <v>#VALUE!</v>
      </c>
      <c r="AA149" s="5" t="str">
        <f>_xll.SNL.Clients.Office.Excel.Functions.SPG(U149, "SP_MARKETCAP", "12/31/2021")</f>
        <v>#PEND</v>
      </c>
      <c r="AB149" t="e">
        <f t="shared" si="28"/>
        <v>#VALUE!</v>
      </c>
      <c r="AC149" t="e">
        <f t="shared" si="35"/>
        <v>#VALUE!</v>
      </c>
    </row>
    <row r="150" spans="1:29">
      <c r="A150" t="s">
        <v>150</v>
      </c>
      <c r="B150" s="4" t="str" cm="1">
        <f t="array" ref="B150">_xll.SNL.Clients.Office.Excel.Functions.SPG(A150, "SP_TOTAL_REV", "CY2023")</f>
        <v>#PEND</v>
      </c>
      <c r="C150" s="4" t="str">
        <f>_xll.SNL.Clients.Office.Excel.Functions.SPG(A150,"IQ_AVG_DILUT_SHARES_OUT","CY2023")</f>
        <v>#PEND</v>
      </c>
      <c r="D150" s="5" t="str">
        <f>_xll.SNL.Clients.Office.Excel.Functions.SPG(A150, "IQ_DILUT_EPS_NORM", "CY2023")</f>
        <v>#PEND</v>
      </c>
      <c r="E150" t="e">
        <f t="shared" si="24"/>
        <v>#VALUE!</v>
      </c>
      <c r="F150" t="e">
        <f t="shared" si="25"/>
        <v>#VALUE!</v>
      </c>
      <c r="G150" s="5" t="str">
        <f>_xll.SNL.Clients.Office.Excel.Functions.SPG(A150, "SP_MARKETCAP", "12/30/2023")</f>
        <v>#PEND</v>
      </c>
      <c r="H150" t="e">
        <f t="shared" si="29"/>
        <v>#VALUE!</v>
      </c>
      <c r="I150" t="e">
        <f t="shared" si="30"/>
        <v>#VALUE!</v>
      </c>
      <c r="K150" t="s">
        <v>150</v>
      </c>
      <c r="L150" s="4" t="str" cm="1">
        <f t="array" ref="L150">_xll.SNL.Clients.Office.Excel.Functions.SPG(K150, "SP_TOTAL_REV", "CY2023")</f>
        <v>#PEND</v>
      </c>
      <c r="M150" s="4" t="str">
        <f>_xll.SNL.Clients.Office.Excel.Functions.SPG(K150,"IQ_AVG_DILUT_SHARES_OUT","CY2023")</f>
        <v>#PEND</v>
      </c>
      <c r="N150" s="5" t="str">
        <f>_xll.SNL.Clients.Office.Excel.Functions.SPG(K150, "IQ_DILUT_EPS_NORM", "CY2023")</f>
        <v>#PEND</v>
      </c>
      <c r="O150" t="e">
        <f t="shared" si="26"/>
        <v>#VALUE!</v>
      </c>
      <c r="P150" t="e">
        <f t="shared" si="27"/>
        <v>#VALUE!</v>
      </c>
      <c r="Q150" s="5" t="str">
        <f>_xll.SNL.Clients.Office.Excel.Functions.SPG(K150, "SP_MARKETCAP", "12/31/2022")</f>
        <v>#PEND</v>
      </c>
      <c r="R150" t="e">
        <f t="shared" si="31"/>
        <v>#VALUE!</v>
      </c>
      <c r="S150" t="e">
        <f t="shared" si="32"/>
        <v>#VALUE!</v>
      </c>
      <c r="U150" t="s">
        <v>150</v>
      </c>
      <c r="V150" s="4" t="str" cm="1">
        <f t="array" ref="V150">_xll.SNL.Clients.Office.Excel.Functions.SPG(U150, "SP_TOTAL_REV", "CY2021")</f>
        <v>#PEND</v>
      </c>
      <c r="W150" s="4" t="str">
        <f>_xll.SNL.Clients.Office.Excel.Functions.SPG(U150,"IQ_AVG_DILUT_SHARES_OUT","CY2021")</f>
        <v>#PEND</v>
      </c>
      <c r="X150" s="5" t="str">
        <f>_xll.SNL.Clients.Office.Excel.Functions.SPG(U150, "IQ_DILUT_EPS_NORM", "CY2021")</f>
        <v>#PEND</v>
      </c>
      <c r="Y150" t="e">
        <f t="shared" si="33"/>
        <v>#VALUE!</v>
      </c>
      <c r="Z150" t="e">
        <f t="shared" si="34"/>
        <v>#VALUE!</v>
      </c>
      <c r="AA150" s="5" t="str">
        <f>_xll.SNL.Clients.Office.Excel.Functions.SPG(U150, "SP_MARKETCAP", "12/31/2021")</f>
        <v>#PEND</v>
      </c>
      <c r="AB150" t="e">
        <f t="shared" si="28"/>
        <v>#VALUE!</v>
      </c>
      <c r="AC150" t="e">
        <f t="shared" si="35"/>
        <v>#VALUE!</v>
      </c>
    </row>
    <row r="151" spans="1:29">
      <c r="A151" t="s">
        <v>151</v>
      </c>
      <c r="B151" s="4" t="str" cm="1">
        <f t="array" ref="B151">_xll.SNL.Clients.Office.Excel.Functions.SPG(A151, "SP_TOTAL_REV", "CY2023")</f>
        <v>#PEND</v>
      </c>
      <c r="C151" s="4" t="str">
        <f>_xll.SNL.Clients.Office.Excel.Functions.SPG(A151,"IQ_AVG_DILUT_SHARES_OUT","CY2023")</f>
        <v>#PEND</v>
      </c>
      <c r="D151" s="5" t="str">
        <f>_xll.SNL.Clients.Office.Excel.Functions.SPG(A151, "IQ_DILUT_EPS_NORM", "CY2023")</f>
        <v>#PEND</v>
      </c>
      <c r="E151" t="e">
        <f t="shared" si="24"/>
        <v>#VALUE!</v>
      </c>
      <c r="F151" t="e">
        <f t="shared" si="25"/>
        <v>#VALUE!</v>
      </c>
      <c r="G151" s="5" t="str">
        <f>_xll.SNL.Clients.Office.Excel.Functions.SPG(A151, "SP_MARKETCAP", "12/30/2023")</f>
        <v>#PEND</v>
      </c>
      <c r="H151" t="e">
        <f t="shared" si="29"/>
        <v>#VALUE!</v>
      </c>
      <c r="I151" t="e">
        <f t="shared" si="30"/>
        <v>#VALUE!</v>
      </c>
      <c r="K151" t="s">
        <v>151</v>
      </c>
      <c r="L151" s="4" t="str" cm="1">
        <f t="array" ref="L151">_xll.SNL.Clients.Office.Excel.Functions.SPG(K151, "SP_TOTAL_REV", "CY2023")</f>
        <v>#PEND</v>
      </c>
      <c r="M151" s="4" t="str">
        <f>_xll.SNL.Clients.Office.Excel.Functions.SPG(K151,"IQ_AVG_DILUT_SHARES_OUT","CY2023")</f>
        <v>#PEND</v>
      </c>
      <c r="N151" s="5" t="str">
        <f>_xll.SNL.Clients.Office.Excel.Functions.SPG(K151, "IQ_DILUT_EPS_NORM", "CY2023")</f>
        <v>#PEND</v>
      </c>
      <c r="O151" t="e">
        <f t="shared" si="26"/>
        <v>#VALUE!</v>
      </c>
      <c r="P151" t="e">
        <f t="shared" si="27"/>
        <v>#VALUE!</v>
      </c>
      <c r="Q151" s="5" t="str">
        <f>_xll.SNL.Clients.Office.Excel.Functions.SPG(K151, "SP_MARKETCAP", "12/31/2022")</f>
        <v>#PEND</v>
      </c>
      <c r="R151" t="e">
        <f t="shared" si="31"/>
        <v>#VALUE!</v>
      </c>
      <c r="S151" t="e">
        <f t="shared" si="32"/>
        <v>#VALUE!</v>
      </c>
      <c r="U151" t="s">
        <v>151</v>
      </c>
      <c r="V151" s="4" t="str" cm="1">
        <f t="array" ref="V151">_xll.SNL.Clients.Office.Excel.Functions.SPG(U151, "SP_TOTAL_REV", "CY2021")</f>
        <v>#PEND</v>
      </c>
      <c r="W151" s="4" t="str">
        <f>_xll.SNL.Clients.Office.Excel.Functions.SPG(U151,"IQ_AVG_DILUT_SHARES_OUT","CY2021")</f>
        <v>#PEND</v>
      </c>
      <c r="X151" s="5" t="str">
        <f>_xll.SNL.Clients.Office.Excel.Functions.SPG(U151, "IQ_DILUT_EPS_NORM", "CY2021")</f>
        <v>#PEND</v>
      </c>
      <c r="Y151" t="e">
        <f t="shared" si="33"/>
        <v>#VALUE!</v>
      </c>
      <c r="Z151" t="e">
        <f t="shared" si="34"/>
        <v>#VALUE!</v>
      </c>
      <c r="AA151" s="5" t="str">
        <f>_xll.SNL.Clients.Office.Excel.Functions.SPG(U151, "SP_MARKETCAP", "12/31/2021")</f>
        <v>#PEND</v>
      </c>
      <c r="AB151" t="e">
        <f t="shared" si="28"/>
        <v>#VALUE!</v>
      </c>
      <c r="AC151" t="e">
        <f t="shared" si="35"/>
        <v>#VALUE!</v>
      </c>
    </row>
    <row r="152" spans="1:29">
      <c r="A152" t="s">
        <v>152</v>
      </c>
      <c r="B152" s="4" t="str" cm="1">
        <f t="array" ref="B152">_xll.SNL.Clients.Office.Excel.Functions.SPG(A152, "SP_TOTAL_REV", "CY2023")</f>
        <v>#PEND</v>
      </c>
      <c r="C152" s="4" t="str">
        <f>_xll.SNL.Clients.Office.Excel.Functions.SPG(A152,"IQ_AVG_DILUT_SHARES_OUT","CY2023")</f>
        <v>#PEND</v>
      </c>
      <c r="D152" s="5" t="str">
        <f>_xll.SNL.Clients.Office.Excel.Functions.SPG(A152, "IQ_DILUT_EPS_NORM", "CY2023")</f>
        <v>#PEND</v>
      </c>
      <c r="E152" t="e">
        <f t="shared" si="24"/>
        <v>#VALUE!</v>
      </c>
      <c r="F152" t="e">
        <f t="shared" si="25"/>
        <v>#VALUE!</v>
      </c>
      <c r="G152" s="5" t="str">
        <f>_xll.SNL.Clients.Office.Excel.Functions.SPG(A152, "SP_MARKETCAP", "12/30/2023")</f>
        <v>#PEND</v>
      </c>
      <c r="H152" t="e">
        <f t="shared" si="29"/>
        <v>#VALUE!</v>
      </c>
      <c r="I152" t="e">
        <f t="shared" si="30"/>
        <v>#VALUE!</v>
      </c>
      <c r="K152" t="s">
        <v>152</v>
      </c>
      <c r="L152" s="4" t="str" cm="1">
        <f t="array" ref="L152">_xll.SNL.Clients.Office.Excel.Functions.SPG(K152, "SP_TOTAL_REV", "CY2023")</f>
        <v>#PEND</v>
      </c>
      <c r="M152" s="4" t="str">
        <f>_xll.SNL.Clients.Office.Excel.Functions.SPG(K152,"IQ_AVG_DILUT_SHARES_OUT","CY2023")</f>
        <v>#PEND</v>
      </c>
      <c r="N152" s="5" t="str">
        <f>_xll.SNL.Clients.Office.Excel.Functions.SPG(K152, "IQ_DILUT_EPS_NORM", "CY2023")</f>
        <v>#PEND</v>
      </c>
      <c r="O152" t="e">
        <f t="shared" si="26"/>
        <v>#VALUE!</v>
      </c>
      <c r="P152" t="e">
        <f t="shared" si="27"/>
        <v>#VALUE!</v>
      </c>
      <c r="Q152" s="5" t="str">
        <f>_xll.SNL.Clients.Office.Excel.Functions.SPG(K152, "SP_MARKETCAP", "12/31/2022")</f>
        <v>#PEND</v>
      </c>
      <c r="R152" t="e">
        <f t="shared" si="31"/>
        <v>#VALUE!</v>
      </c>
      <c r="S152" t="e">
        <f t="shared" si="32"/>
        <v>#VALUE!</v>
      </c>
      <c r="U152" t="s">
        <v>152</v>
      </c>
      <c r="V152" s="4" t="str" cm="1">
        <f t="array" ref="V152">_xll.SNL.Clients.Office.Excel.Functions.SPG(U152, "SP_TOTAL_REV", "CY2021")</f>
        <v>#PEND</v>
      </c>
      <c r="W152" s="4" t="str">
        <f>_xll.SNL.Clients.Office.Excel.Functions.SPG(U152,"IQ_AVG_DILUT_SHARES_OUT","CY2021")</f>
        <v>#PEND</v>
      </c>
      <c r="X152" s="5" t="str">
        <f>_xll.SNL.Clients.Office.Excel.Functions.SPG(U152, "IQ_DILUT_EPS_NORM", "CY2021")</f>
        <v>#PEND</v>
      </c>
      <c r="Y152" t="e">
        <f t="shared" si="33"/>
        <v>#VALUE!</v>
      </c>
      <c r="Z152" t="e">
        <f t="shared" si="34"/>
        <v>#VALUE!</v>
      </c>
      <c r="AA152" s="5" t="str">
        <f>_xll.SNL.Clients.Office.Excel.Functions.SPG(U152, "SP_MARKETCAP", "12/31/2021")</f>
        <v>#PEND</v>
      </c>
      <c r="AB152" t="e">
        <f t="shared" si="28"/>
        <v>#VALUE!</v>
      </c>
      <c r="AC152" t="e">
        <f t="shared" si="35"/>
        <v>#VALUE!</v>
      </c>
    </row>
    <row r="153" spans="1:29">
      <c r="A153" t="s">
        <v>153</v>
      </c>
      <c r="B153" s="4" t="str" cm="1">
        <f t="array" ref="B153">_xll.SNL.Clients.Office.Excel.Functions.SPG(A153, "SP_TOTAL_REV", "CY2023")</f>
        <v>#PEND</v>
      </c>
      <c r="C153" s="4" t="str">
        <f>_xll.SNL.Clients.Office.Excel.Functions.SPG(A153,"IQ_AVG_DILUT_SHARES_OUT","CY2023")</f>
        <v>#PEND</v>
      </c>
      <c r="D153" s="5" t="str">
        <f>_xll.SNL.Clients.Office.Excel.Functions.SPG(A153, "IQ_DILUT_EPS_NORM", "CY2023")</f>
        <v>#PEND</v>
      </c>
      <c r="E153" t="e">
        <f t="shared" si="24"/>
        <v>#VALUE!</v>
      </c>
      <c r="F153" t="e">
        <f t="shared" si="25"/>
        <v>#VALUE!</v>
      </c>
      <c r="G153" s="5" t="str">
        <f>_xll.SNL.Clients.Office.Excel.Functions.SPG(A153, "SP_MARKETCAP", "12/30/2023")</f>
        <v>#PEND</v>
      </c>
      <c r="H153" t="e">
        <f t="shared" si="29"/>
        <v>#VALUE!</v>
      </c>
      <c r="I153" t="e">
        <f t="shared" si="30"/>
        <v>#VALUE!</v>
      </c>
      <c r="K153" t="s">
        <v>153</v>
      </c>
      <c r="L153" s="4" t="str" cm="1">
        <f t="array" ref="L153">_xll.SNL.Clients.Office.Excel.Functions.SPG(K153, "SP_TOTAL_REV", "CY2023")</f>
        <v>#PEND</v>
      </c>
      <c r="M153" s="4" t="str">
        <f>_xll.SNL.Clients.Office.Excel.Functions.SPG(K153,"IQ_AVG_DILUT_SHARES_OUT","CY2023")</f>
        <v>#PEND</v>
      </c>
      <c r="N153" s="5" t="str">
        <f>_xll.SNL.Clients.Office.Excel.Functions.SPG(K153, "IQ_DILUT_EPS_NORM", "CY2023")</f>
        <v>#PEND</v>
      </c>
      <c r="O153" t="e">
        <f t="shared" si="26"/>
        <v>#VALUE!</v>
      </c>
      <c r="P153" t="e">
        <f t="shared" si="27"/>
        <v>#VALUE!</v>
      </c>
      <c r="Q153" s="5" t="str">
        <f>_xll.SNL.Clients.Office.Excel.Functions.SPG(K153, "SP_MARKETCAP", "12/31/2022")</f>
        <v>#PEND</v>
      </c>
      <c r="R153" t="e">
        <f t="shared" si="31"/>
        <v>#VALUE!</v>
      </c>
      <c r="S153" t="e">
        <f t="shared" si="32"/>
        <v>#VALUE!</v>
      </c>
      <c r="U153" t="s">
        <v>153</v>
      </c>
      <c r="V153" s="4" t="str" cm="1">
        <f t="array" ref="V153">_xll.SNL.Clients.Office.Excel.Functions.SPG(U153, "SP_TOTAL_REV", "CY2021")</f>
        <v>#PEND</v>
      </c>
      <c r="W153" s="4" t="str">
        <f>_xll.SNL.Clients.Office.Excel.Functions.SPG(U153,"IQ_AVG_DILUT_SHARES_OUT","CY2021")</f>
        <v>#PEND</v>
      </c>
      <c r="X153" s="5" t="str">
        <f>_xll.SNL.Clients.Office.Excel.Functions.SPG(U153, "IQ_DILUT_EPS_NORM", "CY2021")</f>
        <v>#PEND</v>
      </c>
      <c r="Y153" t="e">
        <f t="shared" si="33"/>
        <v>#VALUE!</v>
      </c>
      <c r="Z153" t="e">
        <f t="shared" si="34"/>
        <v>#VALUE!</v>
      </c>
      <c r="AA153" s="5" t="str">
        <f>_xll.SNL.Clients.Office.Excel.Functions.SPG(U153, "SP_MARKETCAP", "12/31/2021")</f>
        <v>#PEND</v>
      </c>
      <c r="AB153" t="e">
        <f t="shared" si="28"/>
        <v>#VALUE!</v>
      </c>
      <c r="AC153" t="e">
        <f t="shared" si="35"/>
        <v>#VALUE!</v>
      </c>
    </row>
    <row r="154" spans="1:29">
      <c r="A154" t="s">
        <v>154</v>
      </c>
      <c r="B154" s="4" t="str" cm="1">
        <f t="array" ref="B154">_xll.SNL.Clients.Office.Excel.Functions.SPG(A154, "SP_TOTAL_REV", "CY2023")</f>
        <v>#PEND</v>
      </c>
      <c r="C154" s="4" t="str">
        <f>_xll.SNL.Clients.Office.Excel.Functions.SPG(A154,"IQ_AVG_DILUT_SHARES_OUT","CY2023")</f>
        <v>#PEND</v>
      </c>
      <c r="D154" s="5" t="str">
        <f>_xll.SNL.Clients.Office.Excel.Functions.SPG(A154, "IQ_DILUT_EPS_NORM", "CY2023")</f>
        <v>#PEND</v>
      </c>
      <c r="E154" t="e">
        <f t="shared" si="24"/>
        <v>#VALUE!</v>
      </c>
      <c r="F154" t="e">
        <f t="shared" si="25"/>
        <v>#VALUE!</v>
      </c>
      <c r="G154" s="5" t="str">
        <f>_xll.SNL.Clients.Office.Excel.Functions.SPG(A154, "SP_MARKETCAP", "12/30/2023")</f>
        <v>#PEND</v>
      </c>
      <c r="H154" t="e">
        <f t="shared" si="29"/>
        <v>#VALUE!</v>
      </c>
      <c r="I154" t="e">
        <f t="shared" si="30"/>
        <v>#VALUE!</v>
      </c>
      <c r="K154" t="s">
        <v>154</v>
      </c>
      <c r="L154" s="4" t="str" cm="1">
        <f t="array" ref="L154">_xll.SNL.Clients.Office.Excel.Functions.SPG(K154, "SP_TOTAL_REV", "CY2023")</f>
        <v>#PEND</v>
      </c>
      <c r="M154" s="4" t="str">
        <f>_xll.SNL.Clients.Office.Excel.Functions.SPG(K154,"IQ_AVG_DILUT_SHARES_OUT","CY2023")</f>
        <v>#PEND</v>
      </c>
      <c r="N154" s="5" t="str">
        <f>_xll.SNL.Clients.Office.Excel.Functions.SPG(K154, "IQ_DILUT_EPS_NORM", "CY2023")</f>
        <v>#PEND</v>
      </c>
      <c r="O154" t="e">
        <f t="shared" si="26"/>
        <v>#VALUE!</v>
      </c>
      <c r="P154" t="e">
        <f t="shared" si="27"/>
        <v>#VALUE!</v>
      </c>
      <c r="Q154" s="5" t="str">
        <f>_xll.SNL.Clients.Office.Excel.Functions.SPG(K154, "SP_MARKETCAP", "12/31/2022")</f>
        <v>#PEND</v>
      </c>
      <c r="R154" t="e">
        <f t="shared" si="31"/>
        <v>#VALUE!</v>
      </c>
      <c r="S154" t="e">
        <f t="shared" si="32"/>
        <v>#VALUE!</v>
      </c>
      <c r="U154" t="s">
        <v>154</v>
      </c>
      <c r="V154" s="4" t="str" cm="1">
        <f t="array" ref="V154">_xll.SNL.Clients.Office.Excel.Functions.SPG(U154, "SP_TOTAL_REV", "CY2021")</f>
        <v>#PEND</v>
      </c>
      <c r="W154" s="4" t="str">
        <f>_xll.SNL.Clients.Office.Excel.Functions.SPG(U154,"IQ_AVG_DILUT_SHARES_OUT","CY2021")</f>
        <v>#PEND</v>
      </c>
      <c r="X154" s="5" t="str">
        <f>_xll.SNL.Clients.Office.Excel.Functions.SPG(U154, "IQ_DILUT_EPS_NORM", "CY2021")</f>
        <v>#PEND</v>
      </c>
      <c r="Y154" t="e">
        <f t="shared" si="33"/>
        <v>#VALUE!</v>
      </c>
      <c r="Z154" t="e">
        <f t="shared" si="34"/>
        <v>#VALUE!</v>
      </c>
      <c r="AA154" s="5" t="str">
        <f>_xll.SNL.Clients.Office.Excel.Functions.SPG(U154, "SP_MARKETCAP", "12/31/2021")</f>
        <v>#PEND</v>
      </c>
      <c r="AB154" t="e">
        <f t="shared" si="28"/>
        <v>#VALUE!</v>
      </c>
      <c r="AC154" t="e">
        <f t="shared" si="35"/>
        <v>#VALUE!</v>
      </c>
    </row>
    <row r="155" spans="1:29">
      <c r="A155" t="s">
        <v>155</v>
      </c>
      <c r="B155" s="4" t="str" cm="1">
        <f t="array" ref="B155">_xll.SNL.Clients.Office.Excel.Functions.SPG(A155, "SP_TOTAL_REV", "CY2023")</f>
        <v>#PEND</v>
      </c>
      <c r="C155" s="4" t="str">
        <f>_xll.SNL.Clients.Office.Excel.Functions.SPG(A155,"IQ_AVG_DILUT_SHARES_OUT","CY2023")</f>
        <v>#PEND</v>
      </c>
      <c r="D155" s="5" t="str">
        <f>_xll.SNL.Clients.Office.Excel.Functions.SPG(A155, "IQ_DILUT_EPS_NORM", "CY2023")</f>
        <v>#PEND</v>
      </c>
      <c r="E155" t="e">
        <f t="shared" si="24"/>
        <v>#VALUE!</v>
      </c>
      <c r="F155" t="e">
        <f t="shared" si="25"/>
        <v>#VALUE!</v>
      </c>
      <c r="G155" s="5" t="str">
        <f>_xll.SNL.Clients.Office.Excel.Functions.SPG(A155, "SP_MARKETCAP", "12/30/2023")</f>
        <v>#PEND</v>
      </c>
      <c r="H155" t="e">
        <f t="shared" si="29"/>
        <v>#VALUE!</v>
      </c>
      <c r="I155" t="e">
        <f t="shared" si="30"/>
        <v>#VALUE!</v>
      </c>
      <c r="K155" t="s">
        <v>155</v>
      </c>
      <c r="L155" s="4" t="str" cm="1">
        <f t="array" ref="L155">_xll.SNL.Clients.Office.Excel.Functions.SPG(K155, "SP_TOTAL_REV", "CY2023")</f>
        <v>#PEND</v>
      </c>
      <c r="M155" s="4" t="str">
        <f>_xll.SNL.Clients.Office.Excel.Functions.SPG(K155,"IQ_AVG_DILUT_SHARES_OUT","CY2023")</f>
        <v>#PEND</v>
      </c>
      <c r="N155" s="5" t="str">
        <f>_xll.SNL.Clients.Office.Excel.Functions.SPG(K155, "IQ_DILUT_EPS_NORM", "CY2023")</f>
        <v>#PEND</v>
      </c>
      <c r="O155" t="e">
        <f t="shared" si="26"/>
        <v>#VALUE!</v>
      </c>
      <c r="P155" t="e">
        <f t="shared" si="27"/>
        <v>#VALUE!</v>
      </c>
      <c r="Q155" s="5" t="str">
        <f>_xll.SNL.Clients.Office.Excel.Functions.SPG(K155, "SP_MARKETCAP", "12/31/2022")</f>
        <v>#PEND</v>
      </c>
      <c r="R155" t="e">
        <f t="shared" si="31"/>
        <v>#VALUE!</v>
      </c>
      <c r="S155" t="e">
        <f t="shared" si="32"/>
        <v>#VALUE!</v>
      </c>
      <c r="U155" t="s">
        <v>155</v>
      </c>
      <c r="V155" s="4" t="str" cm="1">
        <f t="array" ref="V155">_xll.SNL.Clients.Office.Excel.Functions.SPG(U155, "SP_TOTAL_REV", "CY2021")</f>
        <v>#PEND</v>
      </c>
      <c r="W155" s="4" t="str">
        <f>_xll.SNL.Clients.Office.Excel.Functions.SPG(U155,"IQ_AVG_DILUT_SHARES_OUT","CY2021")</f>
        <v>#PEND</v>
      </c>
      <c r="X155" s="5" t="str">
        <f>_xll.SNL.Clients.Office.Excel.Functions.SPG(U155, "IQ_DILUT_EPS_NORM", "CY2021")</f>
        <v>#PEND</v>
      </c>
      <c r="Y155" t="e">
        <f t="shared" si="33"/>
        <v>#VALUE!</v>
      </c>
      <c r="Z155" t="e">
        <f t="shared" si="34"/>
        <v>#VALUE!</v>
      </c>
      <c r="AA155" s="5" t="str">
        <f>_xll.SNL.Clients.Office.Excel.Functions.SPG(U155, "SP_MARKETCAP", "12/31/2021")</f>
        <v>#PEND</v>
      </c>
      <c r="AB155" t="e">
        <f t="shared" si="28"/>
        <v>#VALUE!</v>
      </c>
      <c r="AC155" t="e">
        <f t="shared" si="35"/>
        <v>#VALUE!</v>
      </c>
    </row>
    <row r="156" spans="1:29">
      <c r="A156" t="s">
        <v>156</v>
      </c>
      <c r="B156" s="4" t="str" cm="1">
        <f t="array" ref="B156">_xll.SNL.Clients.Office.Excel.Functions.SPG(A156, "SP_TOTAL_REV", "CY2023")</f>
        <v>#PEND</v>
      </c>
      <c r="C156" s="4" t="str">
        <f>_xll.SNL.Clients.Office.Excel.Functions.SPG(A156,"IQ_AVG_DILUT_SHARES_OUT","CY2023")</f>
        <v>#PEND</v>
      </c>
      <c r="D156" s="5" t="str">
        <f>_xll.SNL.Clients.Office.Excel.Functions.SPG(A156, "IQ_DILUT_EPS_NORM", "CY2023")</f>
        <v>#PEND</v>
      </c>
      <c r="E156" t="e">
        <f t="shared" si="24"/>
        <v>#VALUE!</v>
      </c>
      <c r="F156" t="e">
        <f t="shared" si="25"/>
        <v>#VALUE!</v>
      </c>
      <c r="G156" s="5" t="str">
        <f>_xll.SNL.Clients.Office.Excel.Functions.SPG(A156, "SP_MARKETCAP", "12/30/2023")</f>
        <v>#PEND</v>
      </c>
      <c r="H156" t="e">
        <f t="shared" si="29"/>
        <v>#VALUE!</v>
      </c>
      <c r="I156" t="e">
        <f t="shared" si="30"/>
        <v>#VALUE!</v>
      </c>
      <c r="K156" t="s">
        <v>156</v>
      </c>
      <c r="L156" s="4" t="str" cm="1">
        <f t="array" ref="L156">_xll.SNL.Clients.Office.Excel.Functions.SPG(K156, "SP_TOTAL_REV", "CY2023")</f>
        <v>#PEND</v>
      </c>
      <c r="M156" s="4" t="str">
        <f>_xll.SNL.Clients.Office.Excel.Functions.SPG(K156,"IQ_AVG_DILUT_SHARES_OUT","CY2023")</f>
        <v>#PEND</v>
      </c>
      <c r="N156" s="5" t="str">
        <f>_xll.SNL.Clients.Office.Excel.Functions.SPG(K156, "IQ_DILUT_EPS_NORM", "CY2023")</f>
        <v>#PEND</v>
      </c>
      <c r="O156" t="e">
        <f t="shared" si="26"/>
        <v>#VALUE!</v>
      </c>
      <c r="P156" t="e">
        <f t="shared" si="27"/>
        <v>#VALUE!</v>
      </c>
      <c r="Q156" s="5" t="str">
        <f>_xll.SNL.Clients.Office.Excel.Functions.SPG(K156, "SP_MARKETCAP", "12/31/2022")</f>
        <v>#PEND</v>
      </c>
      <c r="R156" t="e">
        <f t="shared" si="31"/>
        <v>#VALUE!</v>
      </c>
      <c r="S156" t="e">
        <f t="shared" si="32"/>
        <v>#VALUE!</v>
      </c>
      <c r="U156" t="s">
        <v>156</v>
      </c>
      <c r="V156" s="4" t="str" cm="1">
        <f t="array" ref="V156">_xll.SNL.Clients.Office.Excel.Functions.SPG(U156, "SP_TOTAL_REV", "CY2021")</f>
        <v>#PEND</v>
      </c>
      <c r="W156" s="4" t="str">
        <f>_xll.SNL.Clients.Office.Excel.Functions.SPG(U156,"IQ_AVG_DILUT_SHARES_OUT","CY2021")</f>
        <v>#PEND</v>
      </c>
      <c r="X156" s="5" t="str">
        <f>_xll.SNL.Clients.Office.Excel.Functions.SPG(U156, "IQ_DILUT_EPS_NORM", "CY2021")</f>
        <v>#PEND</v>
      </c>
      <c r="Y156" t="e">
        <f t="shared" si="33"/>
        <v>#VALUE!</v>
      </c>
      <c r="Z156" t="e">
        <f t="shared" si="34"/>
        <v>#VALUE!</v>
      </c>
      <c r="AA156" s="5" t="str">
        <f>_xll.SNL.Clients.Office.Excel.Functions.SPG(U156, "SP_MARKETCAP", "12/31/2021")</f>
        <v>#PEND</v>
      </c>
      <c r="AB156" t="e">
        <f t="shared" si="28"/>
        <v>#VALUE!</v>
      </c>
      <c r="AC156" t="e">
        <f t="shared" si="35"/>
        <v>#VALUE!</v>
      </c>
    </row>
    <row r="157" spans="1:29">
      <c r="A157" t="s">
        <v>157</v>
      </c>
      <c r="B157" s="4" t="str" cm="1">
        <f t="array" ref="B157">_xll.SNL.Clients.Office.Excel.Functions.SPG(A157, "SP_TOTAL_REV", "CY2023")</f>
        <v>#PEND</v>
      </c>
      <c r="C157" s="4" t="str">
        <f>_xll.SNL.Clients.Office.Excel.Functions.SPG(A157,"IQ_AVG_DILUT_SHARES_OUT","CY2023")</f>
        <v>#PEND</v>
      </c>
      <c r="D157" s="5" t="str">
        <f>_xll.SNL.Clients.Office.Excel.Functions.SPG(A157, "IQ_DILUT_EPS_NORM", "CY2023")</f>
        <v>#PEND</v>
      </c>
      <c r="E157" t="e">
        <f t="shared" si="24"/>
        <v>#VALUE!</v>
      </c>
      <c r="F157" t="e">
        <f t="shared" si="25"/>
        <v>#VALUE!</v>
      </c>
      <c r="G157" s="5" t="str">
        <f>_xll.SNL.Clients.Office.Excel.Functions.SPG(A157, "SP_MARKETCAP", "12/30/2023")</f>
        <v>#PEND</v>
      </c>
      <c r="H157" t="e">
        <f t="shared" si="29"/>
        <v>#VALUE!</v>
      </c>
      <c r="I157" t="e">
        <f t="shared" si="30"/>
        <v>#VALUE!</v>
      </c>
      <c r="K157" t="s">
        <v>157</v>
      </c>
      <c r="L157" s="4" t="str" cm="1">
        <f t="array" ref="L157">_xll.SNL.Clients.Office.Excel.Functions.SPG(K157, "SP_TOTAL_REV", "CY2023")</f>
        <v>#PEND</v>
      </c>
      <c r="M157" s="4" t="str">
        <f>_xll.SNL.Clients.Office.Excel.Functions.SPG(K157,"IQ_AVG_DILUT_SHARES_OUT","CY2023")</f>
        <v>#PEND</v>
      </c>
      <c r="N157" s="5" t="str">
        <f>_xll.SNL.Clients.Office.Excel.Functions.SPG(K157, "IQ_DILUT_EPS_NORM", "CY2023")</f>
        <v>#PEND</v>
      </c>
      <c r="O157" t="e">
        <f t="shared" si="26"/>
        <v>#VALUE!</v>
      </c>
      <c r="P157" t="e">
        <f t="shared" si="27"/>
        <v>#VALUE!</v>
      </c>
      <c r="Q157" s="5" t="str">
        <f>_xll.SNL.Clients.Office.Excel.Functions.SPG(K157, "SP_MARKETCAP", "12/31/2022")</f>
        <v>#PEND</v>
      </c>
      <c r="R157" t="e">
        <f t="shared" si="31"/>
        <v>#VALUE!</v>
      </c>
      <c r="S157" t="e">
        <f t="shared" si="32"/>
        <v>#VALUE!</v>
      </c>
      <c r="U157" t="s">
        <v>157</v>
      </c>
      <c r="V157" s="4" t="str" cm="1">
        <f t="array" ref="V157">_xll.SNL.Clients.Office.Excel.Functions.SPG(U157, "SP_TOTAL_REV", "CY2021")</f>
        <v>#PEND</v>
      </c>
      <c r="W157" s="4" t="str">
        <f>_xll.SNL.Clients.Office.Excel.Functions.SPG(U157,"IQ_AVG_DILUT_SHARES_OUT","CY2021")</f>
        <v>#PEND</v>
      </c>
      <c r="X157" s="5" t="str">
        <f>_xll.SNL.Clients.Office.Excel.Functions.SPG(U157, "IQ_DILUT_EPS_NORM", "CY2021")</f>
        <v>#PEND</v>
      </c>
      <c r="Y157" t="e">
        <f t="shared" si="33"/>
        <v>#VALUE!</v>
      </c>
      <c r="Z157" t="e">
        <f t="shared" si="34"/>
        <v>#VALUE!</v>
      </c>
      <c r="AA157" s="5" t="str">
        <f>_xll.SNL.Clients.Office.Excel.Functions.SPG(U157, "SP_MARKETCAP", "12/31/2021")</f>
        <v>#PEND</v>
      </c>
      <c r="AB157" t="e">
        <f t="shared" si="28"/>
        <v>#VALUE!</v>
      </c>
      <c r="AC157" t="e">
        <f t="shared" si="35"/>
        <v>#VALUE!</v>
      </c>
    </row>
    <row r="158" spans="1:29">
      <c r="A158" t="s">
        <v>158</v>
      </c>
      <c r="B158" s="4" t="str" cm="1">
        <f t="array" ref="B158">_xll.SNL.Clients.Office.Excel.Functions.SPG(A158, "SP_TOTAL_REV", "CY2023")</f>
        <v>#PEND</v>
      </c>
      <c r="C158" s="4" t="str">
        <f>_xll.SNL.Clients.Office.Excel.Functions.SPG(A158,"IQ_AVG_DILUT_SHARES_OUT","CY2023")</f>
        <v>#PEND</v>
      </c>
      <c r="D158" s="5" t="str">
        <f>_xll.SNL.Clients.Office.Excel.Functions.SPG(A158, "IQ_DILUT_EPS_NORM", "CY2023")</f>
        <v>#PEND</v>
      </c>
      <c r="E158" t="e">
        <f t="shared" si="24"/>
        <v>#VALUE!</v>
      </c>
      <c r="F158" t="e">
        <f t="shared" si="25"/>
        <v>#VALUE!</v>
      </c>
      <c r="G158" s="5" t="str">
        <f>_xll.SNL.Clients.Office.Excel.Functions.SPG(A158, "SP_MARKETCAP", "12/30/2023")</f>
        <v>#PEND</v>
      </c>
      <c r="H158" t="e">
        <f t="shared" si="29"/>
        <v>#VALUE!</v>
      </c>
      <c r="I158" t="e">
        <f t="shared" si="30"/>
        <v>#VALUE!</v>
      </c>
      <c r="K158" t="s">
        <v>158</v>
      </c>
      <c r="L158" s="4" t="str" cm="1">
        <f t="array" ref="L158">_xll.SNL.Clients.Office.Excel.Functions.SPG(K158, "SP_TOTAL_REV", "CY2023")</f>
        <v>#PEND</v>
      </c>
      <c r="M158" s="4" t="str">
        <f>_xll.SNL.Clients.Office.Excel.Functions.SPG(K158,"IQ_AVG_DILUT_SHARES_OUT","CY2023")</f>
        <v>#PEND</v>
      </c>
      <c r="N158" s="5" t="str">
        <f>_xll.SNL.Clients.Office.Excel.Functions.SPG(K158, "IQ_DILUT_EPS_NORM", "CY2023")</f>
        <v>#PEND</v>
      </c>
      <c r="O158" t="e">
        <f t="shared" si="26"/>
        <v>#VALUE!</v>
      </c>
      <c r="P158" t="e">
        <f t="shared" si="27"/>
        <v>#VALUE!</v>
      </c>
      <c r="Q158" s="5" t="str">
        <f>_xll.SNL.Clients.Office.Excel.Functions.SPG(K158, "SP_MARKETCAP", "12/31/2022")</f>
        <v>#PEND</v>
      </c>
      <c r="R158" t="e">
        <f t="shared" si="31"/>
        <v>#VALUE!</v>
      </c>
      <c r="S158" t="e">
        <f t="shared" si="32"/>
        <v>#VALUE!</v>
      </c>
      <c r="U158" t="s">
        <v>158</v>
      </c>
      <c r="V158" s="4" t="str" cm="1">
        <f t="array" ref="V158">_xll.SNL.Clients.Office.Excel.Functions.SPG(U158, "SP_TOTAL_REV", "CY2021")</f>
        <v>#PEND</v>
      </c>
      <c r="W158" s="4" t="str">
        <f>_xll.SNL.Clients.Office.Excel.Functions.SPG(U158,"IQ_AVG_DILUT_SHARES_OUT","CY2021")</f>
        <v>#PEND</v>
      </c>
      <c r="X158" s="5" t="str">
        <f>_xll.SNL.Clients.Office.Excel.Functions.SPG(U158, "IQ_DILUT_EPS_NORM", "CY2021")</f>
        <v>#PEND</v>
      </c>
      <c r="Y158" t="e">
        <f t="shared" si="33"/>
        <v>#VALUE!</v>
      </c>
      <c r="Z158" t="e">
        <f t="shared" si="34"/>
        <v>#VALUE!</v>
      </c>
      <c r="AA158" s="5" t="str">
        <f>_xll.SNL.Clients.Office.Excel.Functions.SPG(U158, "SP_MARKETCAP", "12/31/2021")</f>
        <v>#PEND</v>
      </c>
      <c r="AB158" t="e">
        <f t="shared" si="28"/>
        <v>#VALUE!</v>
      </c>
      <c r="AC158" t="e">
        <f t="shared" si="35"/>
        <v>#VALUE!</v>
      </c>
    </row>
    <row r="159" spans="1:29">
      <c r="A159" t="s">
        <v>159</v>
      </c>
      <c r="B159" s="4" t="str" cm="1">
        <f t="array" ref="B159">_xll.SNL.Clients.Office.Excel.Functions.SPG(A159, "SP_TOTAL_REV", "CY2023")</f>
        <v>#PEND</v>
      </c>
      <c r="C159" s="4" t="str">
        <f>_xll.SNL.Clients.Office.Excel.Functions.SPG(A159,"IQ_AVG_DILUT_SHARES_OUT","CY2023")</f>
        <v>#PEND</v>
      </c>
      <c r="D159" s="5" t="str">
        <f>_xll.SNL.Clients.Office.Excel.Functions.SPG(A159, "IQ_DILUT_EPS_NORM", "CY2023")</f>
        <v>#PEND</v>
      </c>
      <c r="E159" t="e">
        <f t="shared" si="24"/>
        <v>#VALUE!</v>
      </c>
      <c r="F159" t="e">
        <f t="shared" si="25"/>
        <v>#VALUE!</v>
      </c>
      <c r="G159" s="5" t="str">
        <f>_xll.SNL.Clients.Office.Excel.Functions.SPG(A159, "SP_MARKETCAP", "12/30/2023")</f>
        <v>#PEND</v>
      </c>
      <c r="H159" t="e">
        <f t="shared" si="29"/>
        <v>#VALUE!</v>
      </c>
      <c r="I159" t="e">
        <f t="shared" si="30"/>
        <v>#VALUE!</v>
      </c>
      <c r="K159" t="s">
        <v>159</v>
      </c>
      <c r="L159" s="4" t="str" cm="1">
        <f t="array" ref="L159">_xll.SNL.Clients.Office.Excel.Functions.SPG(K159, "SP_TOTAL_REV", "CY2023")</f>
        <v>#PEND</v>
      </c>
      <c r="M159" s="4" t="str">
        <f>_xll.SNL.Clients.Office.Excel.Functions.SPG(K159,"IQ_AVG_DILUT_SHARES_OUT","CY2023")</f>
        <v>#PEND</v>
      </c>
      <c r="N159" s="5" t="str">
        <f>_xll.SNL.Clients.Office.Excel.Functions.SPG(K159, "IQ_DILUT_EPS_NORM", "CY2023")</f>
        <v>#PEND</v>
      </c>
      <c r="O159" t="e">
        <f t="shared" si="26"/>
        <v>#VALUE!</v>
      </c>
      <c r="P159" t="e">
        <f t="shared" si="27"/>
        <v>#VALUE!</v>
      </c>
      <c r="Q159" s="5" t="str">
        <f>_xll.SNL.Clients.Office.Excel.Functions.SPG(K159, "SP_MARKETCAP", "12/31/2022")</f>
        <v>#PEND</v>
      </c>
      <c r="R159" t="e">
        <f t="shared" si="31"/>
        <v>#VALUE!</v>
      </c>
      <c r="S159" t="e">
        <f t="shared" si="32"/>
        <v>#VALUE!</v>
      </c>
      <c r="U159" t="s">
        <v>159</v>
      </c>
      <c r="V159" s="4" t="str" cm="1">
        <f t="array" ref="V159">_xll.SNL.Clients.Office.Excel.Functions.SPG(U159, "SP_TOTAL_REV", "CY2021")</f>
        <v>#PEND</v>
      </c>
      <c r="W159" s="4" t="str">
        <f>_xll.SNL.Clients.Office.Excel.Functions.SPG(U159,"IQ_AVG_DILUT_SHARES_OUT","CY2021")</f>
        <v>#PEND</v>
      </c>
      <c r="X159" s="5" t="str">
        <f>_xll.SNL.Clients.Office.Excel.Functions.SPG(U159, "IQ_DILUT_EPS_NORM", "CY2021")</f>
        <v>#PEND</v>
      </c>
      <c r="Y159" t="e">
        <f t="shared" si="33"/>
        <v>#VALUE!</v>
      </c>
      <c r="Z159" t="e">
        <f t="shared" si="34"/>
        <v>#VALUE!</v>
      </c>
      <c r="AA159" s="5" t="str">
        <f>_xll.SNL.Clients.Office.Excel.Functions.SPG(U159, "SP_MARKETCAP", "12/31/2021")</f>
        <v>#PEND</v>
      </c>
      <c r="AB159" t="e">
        <f t="shared" si="28"/>
        <v>#VALUE!</v>
      </c>
      <c r="AC159" t="e">
        <f t="shared" si="35"/>
        <v>#VALUE!</v>
      </c>
    </row>
    <row r="160" spans="1:29">
      <c r="A160" t="s">
        <v>160</v>
      </c>
      <c r="B160" s="4" t="str" cm="1">
        <f t="array" ref="B160">_xll.SNL.Clients.Office.Excel.Functions.SPG(A160, "SP_TOTAL_REV", "CY2023")</f>
        <v>#PEND</v>
      </c>
      <c r="C160" s="4" t="str">
        <f>_xll.SNL.Clients.Office.Excel.Functions.SPG(A160,"IQ_AVG_DILUT_SHARES_OUT","CY2023")</f>
        <v>#PEND</v>
      </c>
      <c r="D160" s="5" t="str">
        <f>_xll.SNL.Clients.Office.Excel.Functions.SPG(A160, "IQ_DILUT_EPS_NORM", "CY2023")</f>
        <v>#PEND</v>
      </c>
      <c r="E160" t="e">
        <f t="shared" si="24"/>
        <v>#VALUE!</v>
      </c>
      <c r="F160" t="e">
        <f t="shared" si="25"/>
        <v>#VALUE!</v>
      </c>
      <c r="G160" s="5" t="str">
        <f>_xll.SNL.Clients.Office.Excel.Functions.SPG(A160, "SP_MARKETCAP", "12/30/2023")</f>
        <v>#PEND</v>
      </c>
      <c r="H160" t="e">
        <f t="shared" si="29"/>
        <v>#VALUE!</v>
      </c>
      <c r="I160" t="e">
        <f t="shared" si="30"/>
        <v>#VALUE!</v>
      </c>
      <c r="K160" t="s">
        <v>160</v>
      </c>
      <c r="L160" s="4" t="str" cm="1">
        <f t="array" ref="L160">_xll.SNL.Clients.Office.Excel.Functions.SPG(K160, "SP_TOTAL_REV", "CY2023")</f>
        <v>#PEND</v>
      </c>
      <c r="M160" s="4" t="str">
        <f>_xll.SNL.Clients.Office.Excel.Functions.SPG(K160,"IQ_AVG_DILUT_SHARES_OUT","CY2023")</f>
        <v>#PEND</v>
      </c>
      <c r="N160" s="5" t="str">
        <f>_xll.SNL.Clients.Office.Excel.Functions.SPG(K160, "IQ_DILUT_EPS_NORM", "CY2023")</f>
        <v>#PEND</v>
      </c>
      <c r="O160" t="e">
        <f t="shared" si="26"/>
        <v>#VALUE!</v>
      </c>
      <c r="P160" t="e">
        <f t="shared" si="27"/>
        <v>#VALUE!</v>
      </c>
      <c r="Q160" s="5" t="str">
        <f>_xll.SNL.Clients.Office.Excel.Functions.SPG(K160, "SP_MARKETCAP", "12/31/2022")</f>
        <v>#PEND</v>
      </c>
      <c r="R160" t="e">
        <f t="shared" si="31"/>
        <v>#VALUE!</v>
      </c>
      <c r="S160" t="e">
        <f t="shared" si="32"/>
        <v>#VALUE!</v>
      </c>
      <c r="U160" t="s">
        <v>160</v>
      </c>
      <c r="V160" s="4" t="str" cm="1">
        <f t="array" ref="V160">_xll.SNL.Clients.Office.Excel.Functions.SPG(U160, "SP_TOTAL_REV", "CY2021")</f>
        <v>#PEND</v>
      </c>
      <c r="W160" s="4" t="str">
        <f>_xll.SNL.Clients.Office.Excel.Functions.SPG(U160,"IQ_AVG_DILUT_SHARES_OUT","CY2021")</f>
        <v>#PEND</v>
      </c>
      <c r="X160" s="5" t="str">
        <f>_xll.SNL.Clients.Office.Excel.Functions.SPG(U160, "IQ_DILUT_EPS_NORM", "CY2021")</f>
        <v>#PEND</v>
      </c>
      <c r="Y160" t="e">
        <f t="shared" si="33"/>
        <v>#VALUE!</v>
      </c>
      <c r="Z160" t="e">
        <f t="shared" si="34"/>
        <v>#VALUE!</v>
      </c>
      <c r="AA160" s="5" t="str">
        <f>_xll.SNL.Clients.Office.Excel.Functions.SPG(U160, "SP_MARKETCAP", "12/31/2021")</f>
        <v>#PEND</v>
      </c>
      <c r="AB160" t="e">
        <f t="shared" si="28"/>
        <v>#VALUE!</v>
      </c>
      <c r="AC160" t="e">
        <f t="shared" si="35"/>
        <v>#VALUE!</v>
      </c>
    </row>
    <row r="161" spans="1:29">
      <c r="A161" t="s">
        <v>161</v>
      </c>
      <c r="B161" s="4" t="str" cm="1">
        <f t="array" ref="B161">_xll.SNL.Clients.Office.Excel.Functions.SPG(A161, "SP_TOTAL_REV", "CY2023")</f>
        <v>#PEND</v>
      </c>
      <c r="C161" s="4" t="str">
        <f>_xll.SNL.Clients.Office.Excel.Functions.SPG(A161,"IQ_AVG_DILUT_SHARES_OUT","CY2023")</f>
        <v>#PEND</v>
      </c>
      <c r="D161" s="5" t="str">
        <f>_xll.SNL.Clients.Office.Excel.Functions.SPG(A161, "IQ_DILUT_EPS_NORM", "CY2023")</f>
        <v>#PEND</v>
      </c>
      <c r="E161" t="e">
        <f t="shared" si="24"/>
        <v>#VALUE!</v>
      </c>
      <c r="F161" t="e">
        <f t="shared" si="25"/>
        <v>#VALUE!</v>
      </c>
      <c r="G161" s="5" t="str">
        <f>_xll.SNL.Clients.Office.Excel.Functions.SPG(A161, "SP_MARKETCAP", "12/30/2023")</f>
        <v>#PEND</v>
      </c>
      <c r="H161" t="e">
        <f t="shared" si="29"/>
        <v>#VALUE!</v>
      </c>
      <c r="I161" t="e">
        <f t="shared" si="30"/>
        <v>#VALUE!</v>
      </c>
      <c r="K161" t="s">
        <v>161</v>
      </c>
      <c r="L161" s="4" t="str" cm="1">
        <f t="array" ref="L161">_xll.SNL.Clients.Office.Excel.Functions.SPG(K161, "SP_TOTAL_REV", "CY2023")</f>
        <v>#PEND</v>
      </c>
      <c r="M161" s="4" t="str">
        <f>_xll.SNL.Clients.Office.Excel.Functions.SPG(K161,"IQ_AVG_DILUT_SHARES_OUT","CY2023")</f>
        <v>#PEND</v>
      </c>
      <c r="N161" s="5" t="str">
        <f>_xll.SNL.Clients.Office.Excel.Functions.SPG(K161, "IQ_DILUT_EPS_NORM", "CY2023")</f>
        <v>#PEND</v>
      </c>
      <c r="O161" t="e">
        <f t="shared" si="26"/>
        <v>#VALUE!</v>
      </c>
      <c r="P161" t="e">
        <f t="shared" si="27"/>
        <v>#VALUE!</v>
      </c>
      <c r="Q161" s="5" t="str">
        <f>_xll.SNL.Clients.Office.Excel.Functions.SPG(K161, "SP_MARKETCAP", "12/31/2022")</f>
        <v>#PEND</v>
      </c>
      <c r="R161" t="e">
        <f t="shared" si="31"/>
        <v>#VALUE!</v>
      </c>
      <c r="S161" t="e">
        <f t="shared" si="32"/>
        <v>#VALUE!</v>
      </c>
      <c r="U161" t="s">
        <v>161</v>
      </c>
      <c r="V161" s="4" t="str" cm="1">
        <f t="array" ref="V161">_xll.SNL.Clients.Office.Excel.Functions.SPG(U161, "SP_TOTAL_REV", "CY2021")</f>
        <v>#PEND</v>
      </c>
      <c r="W161" s="4" t="str">
        <f>_xll.SNL.Clients.Office.Excel.Functions.SPG(U161,"IQ_AVG_DILUT_SHARES_OUT","CY2021")</f>
        <v>#PEND</v>
      </c>
      <c r="X161" s="5" t="str">
        <f>_xll.SNL.Clients.Office.Excel.Functions.SPG(U161, "IQ_DILUT_EPS_NORM", "CY2021")</f>
        <v>#PEND</v>
      </c>
      <c r="Y161" t="e">
        <f t="shared" si="33"/>
        <v>#VALUE!</v>
      </c>
      <c r="Z161" t="e">
        <f t="shared" si="34"/>
        <v>#VALUE!</v>
      </c>
      <c r="AA161" s="5" t="str">
        <f>_xll.SNL.Clients.Office.Excel.Functions.SPG(U161, "SP_MARKETCAP", "12/31/2021")</f>
        <v>#PEND</v>
      </c>
      <c r="AB161" t="e">
        <f t="shared" si="28"/>
        <v>#VALUE!</v>
      </c>
      <c r="AC161" t="e">
        <f t="shared" si="35"/>
        <v>#VALUE!</v>
      </c>
    </row>
    <row r="162" spans="1:29">
      <c r="A162" t="s">
        <v>162</v>
      </c>
      <c r="B162" s="4" t="str" cm="1">
        <f t="array" ref="B162">_xll.SNL.Clients.Office.Excel.Functions.SPG(A162, "SP_TOTAL_REV", "CY2023")</f>
        <v>#PEND</v>
      </c>
      <c r="C162" s="4" t="str">
        <f>_xll.SNL.Clients.Office.Excel.Functions.SPG(A162,"IQ_AVG_DILUT_SHARES_OUT","CY2023")</f>
        <v>#PEND</v>
      </c>
      <c r="D162" s="5" t="str">
        <f>_xll.SNL.Clients.Office.Excel.Functions.SPG(A162, "IQ_DILUT_EPS_NORM", "CY2023")</f>
        <v>#PEND</v>
      </c>
      <c r="E162" t="e">
        <f t="shared" si="24"/>
        <v>#VALUE!</v>
      </c>
      <c r="F162" t="e">
        <f t="shared" si="25"/>
        <v>#VALUE!</v>
      </c>
      <c r="G162" s="5" t="str">
        <f>_xll.SNL.Clients.Office.Excel.Functions.SPG(A162, "SP_MARKETCAP", "12/30/2023")</f>
        <v>#PEND</v>
      </c>
      <c r="H162" t="e">
        <f t="shared" si="29"/>
        <v>#VALUE!</v>
      </c>
      <c r="I162" t="e">
        <f t="shared" si="30"/>
        <v>#VALUE!</v>
      </c>
      <c r="K162" t="s">
        <v>162</v>
      </c>
      <c r="L162" s="4" t="str" cm="1">
        <f t="array" ref="L162">_xll.SNL.Clients.Office.Excel.Functions.SPG(K162, "SP_TOTAL_REV", "CY2023")</f>
        <v>#PEND</v>
      </c>
      <c r="M162" s="4" t="str">
        <f>_xll.SNL.Clients.Office.Excel.Functions.SPG(K162,"IQ_AVG_DILUT_SHARES_OUT","CY2023")</f>
        <v>#PEND</v>
      </c>
      <c r="N162" s="5" t="str">
        <f>_xll.SNL.Clients.Office.Excel.Functions.SPG(K162, "IQ_DILUT_EPS_NORM", "CY2023")</f>
        <v>#PEND</v>
      </c>
      <c r="O162" t="e">
        <f t="shared" si="26"/>
        <v>#VALUE!</v>
      </c>
      <c r="P162" t="e">
        <f t="shared" si="27"/>
        <v>#VALUE!</v>
      </c>
      <c r="Q162" s="5" t="str">
        <f>_xll.SNL.Clients.Office.Excel.Functions.SPG(K162, "SP_MARKETCAP", "12/31/2022")</f>
        <v>#PEND</v>
      </c>
      <c r="R162" t="e">
        <f t="shared" si="31"/>
        <v>#VALUE!</v>
      </c>
      <c r="S162" t="e">
        <f t="shared" si="32"/>
        <v>#VALUE!</v>
      </c>
      <c r="U162" t="s">
        <v>162</v>
      </c>
      <c r="V162" s="4" t="str" cm="1">
        <f t="array" ref="V162">_xll.SNL.Clients.Office.Excel.Functions.SPG(U162, "SP_TOTAL_REV", "CY2021")</f>
        <v>#PEND</v>
      </c>
      <c r="W162" s="4" t="str">
        <f>_xll.SNL.Clients.Office.Excel.Functions.SPG(U162,"IQ_AVG_DILUT_SHARES_OUT","CY2021")</f>
        <v>#PEND</v>
      </c>
      <c r="X162" s="5" t="str">
        <f>_xll.SNL.Clients.Office.Excel.Functions.SPG(U162, "IQ_DILUT_EPS_NORM", "CY2021")</f>
        <v>#PEND</v>
      </c>
      <c r="Y162" t="e">
        <f t="shared" si="33"/>
        <v>#VALUE!</v>
      </c>
      <c r="Z162" t="e">
        <f t="shared" si="34"/>
        <v>#VALUE!</v>
      </c>
      <c r="AA162" s="5" t="str">
        <f>_xll.SNL.Clients.Office.Excel.Functions.SPG(U162, "SP_MARKETCAP", "12/31/2021")</f>
        <v>#PEND</v>
      </c>
      <c r="AB162" t="e">
        <f t="shared" si="28"/>
        <v>#VALUE!</v>
      </c>
      <c r="AC162" t="e">
        <f t="shared" si="35"/>
        <v>#VALUE!</v>
      </c>
    </row>
    <row r="163" spans="1:29">
      <c r="A163" t="s">
        <v>163</v>
      </c>
      <c r="B163" s="4" t="str" cm="1">
        <f t="array" ref="B163">_xll.SNL.Clients.Office.Excel.Functions.SPG(A163, "SP_TOTAL_REV", "CY2023")</f>
        <v>#PEND</v>
      </c>
      <c r="C163" s="4" t="str">
        <f>_xll.SNL.Clients.Office.Excel.Functions.SPG(A163,"IQ_AVG_DILUT_SHARES_OUT","CY2023")</f>
        <v>#PEND</v>
      </c>
      <c r="D163" s="5" t="str">
        <f>_xll.SNL.Clients.Office.Excel.Functions.SPG(A163, "IQ_DILUT_EPS_NORM", "CY2023")</f>
        <v>#PEND</v>
      </c>
      <c r="E163" t="e">
        <f t="shared" si="24"/>
        <v>#VALUE!</v>
      </c>
      <c r="F163" t="e">
        <f t="shared" si="25"/>
        <v>#VALUE!</v>
      </c>
      <c r="G163" s="5" t="str">
        <f>_xll.SNL.Clients.Office.Excel.Functions.SPG(A163, "SP_MARKETCAP", "12/30/2023")</f>
        <v>#PEND</v>
      </c>
      <c r="H163" t="e">
        <f t="shared" si="29"/>
        <v>#VALUE!</v>
      </c>
      <c r="I163" t="e">
        <f t="shared" si="30"/>
        <v>#VALUE!</v>
      </c>
      <c r="K163" t="s">
        <v>163</v>
      </c>
      <c r="L163" s="4" t="str" cm="1">
        <f t="array" ref="L163">_xll.SNL.Clients.Office.Excel.Functions.SPG(K163, "SP_TOTAL_REV", "CY2023")</f>
        <v>#PEND</v>
      </c>
      <c r="M163" s="4" t="str">
        <f>_xll.SNL.Clients.Office.Excel.Functions.SPG(K163,"IQ_AVG_DILUT_SHARES_OUT","CY2023")</f>
        <v>#PEND</v>
      </c>
      <c r="N163" s="5" t="str">
        <f>_xll.SNL.Clients.Office.Excel.Functions.SPG(K163, "IQ_DILUT_EPS_NORM", "CY2023")</f>
        <v>#PEND</v>
      </c>
      <c r="O163" t="e">
        <f t="shared" si="26"/>
        <v>#VALUE!</v>
      </c>
      <c r="P163" t="e">
        <f t="shared" si="27"/>
        <v>#VALUE!</v>
      </c>
      <c r="Q163" s="5" t="str">
        <f>_xll.SNL.Clients.Office.Excel.Functions.SPG(K163, "SP_MARKETCAP", "12/31/2022")</f>
        <v>#PEND</v>
      </c>
      <c r="R163" t="e">
        <f t="shared" si="31"/>
        <v>#VALUE!</v>
      </c>
      <c r="S163" t="e">
        <f t="shared" si="32"/>
        <v>#VALUE!</v>
      </c>
      <c r="U163" t="s">
        <v>163</v>
      </c>
      <c r="V163" s="4" t="str" cm="1">
        <f t="array" ref="V163">_xll.SNL.Clients.Office.Excel.Functions.SPG(U163, "SP_TOTAL_REV", "CY2021")</f>
        <v>#PEND</v>
      </c>
      <c r="W163" s="4" t="str">
        <f>_xll.SNL.Clients.Office.Excel.Functions.SPG(U163,"IQ_AVG_DILUT_SHARES_OUT","CY2021")</f>
        <v>#PEND</v>
      </c>
      <c r="X163" s="5" t="str">
        <f>_xll.SNL.Clients.Office.Excel.Functions.SPG(U163, "IQ_DILUT_EPS_NORM", "CY2021")</f>
        <v>#PEND</v>
      </c>
      <c r="Y163" t="e">
        <f t="shared" si="33"/>
        <v>#VALUE!</v>
      </c>
      <c r="Z163" t="e">
        <f t="shared" si="34"/>
        <v>#VALUE!</v>
      </c>
      <c r="AA163" s="5" t="str">
        <f>_xll.SNL.Clients.Office.Excel.Functions.SPG(U163, "SP_MARKETCAP", "12/31/2021")</f>
        <v>#PEND</v>
      </c>
      <c r="AB163" t="e">
        <f t="shared" si="28"/>
        <v>#VALUE!</v>
      </c>
      <c r="AC163" t="e">
        <f t="shared" si="35"/>
        <v>#VALUE!</v>
      </c>
    </row>
    <row r="164" spans="1:29">
      <c r="A164" t="s">
        <v>164</v>
      </c>
      <c r="B164" s="4" t="str" cm="1">
        <f t="array" ref="B164">_xll.SNL.Clients.Office.Excel.Functions.SPG(A164, "SP_TOTAL_REV", "CY2023")</f>
        <v>#PEND</v>
      </c>
      <c r="C164" s="4" t="str">
        <f>_xll.SNL.Clients.Office.Excel.Functions.SPG(A164,"IQ_AVG_DILUT_SHARES_OUT","CY2023")</f>
        <v>#PEND</v>
      </c>
      <c r="D164" s="5" t="str">
        <f>_xll.SNL.Clients.Office.Excel.Functions.SPG(A164, "IQ_DILUT_EPS_NORM", "CY2023")</f>
        <v>#PEND</v>
      </c>
      <c r="E164" t="e">
        <f t="shared" si="24"/>
        <v>#VALUE!</v>
      </c>
      <c r="F164" t="e">
        <f t="shared" si="25"/>
        <v>#VALUE!</v>
      </c>
      <c r="G164" s="5" t="str">
        <f>_xll.SNL.Clients.Office.Excel.Functions.SPG(A164, "SP_MARKETCAP", "12/30/2023")</f>
        <v>#PEND</v>
      </c>
      <c r="H164" t="e">
        <f t="shared" si="29"/>
        <v>#VALUE!</v>
      </c>
      <c r="I164" t="e">
        <f t="shared" si="30"/>
        <v>#VALUE!</v>
      </c>
      <c r="K164" t="s">
        <v>164</v>
      </c>
      <c r="L164" s="4" t="str" cm="1">
        <f t="array" ref="L164">_xll.SNL.Clients.Office.Excel.Functions.SPG(K164, "SP_TOTAL_REV", "CY2023")</f>
        <v>#PEND</v>
      </c>
      <c r="M164" s="4" t="str">
        <f>_xll.SNL.Clients.Office.Excel.Functions.SPG(K164,"IQ_AVG_DILUT_SHARES_OUT","CY2023")</f>
        <v>#PEND</v>
      </c>
      <c r="N164" s="5" t="str">
        <f>_xll.SNL.Clients.Office.Excel.Functions.SPG(K164, "IQ_DILUT_EPS_NORM", "CY2023")</f>
        <v>#PEND</v>
      </c>
      <c r="O164" t="e">
        <f t="shared" si="26"/>
        <v>#VALUE!</v>
      </c>
      <c r="P164" t="e">
        <f t="shared" si="27"/>
        <v>#VALUE!</v>
      </c>
      <c r="Q164" s="5" t="str">
        <f>_xll.SNL.Clients.Office.Excel.Functions.SPG(K164, "SP_MARKETCAP", "12/31/2022")</f>
        <v>#PEND</v>
      </c>
      <c r="R164" t="e">
        <f t="shared" si="31"/>
        <v>#VALUE!</v>
      </c>
      <c r="S164" t="e">
        <f t="shared" si="32"/>
        <v>#VALUE!</v>
      </c>
      <c r="U164" t="s">
        <v>164</v>
      </c>
      <c r="V164" s="4" t="str" cm="1">
        <f t="array" ref="V164">_xll.SNL.Clients.Office.Excel.Functions.SPG(U164, "SP_TOTAL_REV", "CY2021")</f>
        <v>#PEND</v>
      </c>
      <c r="W164" s="4" t="str">
        <f>_xll.SNL.Clients.Office.Excel.Functions.SPG(U164,"IQ_AVG_DILUT_SHARES_OUT","CY2021")</f>
        <v>#PEND</v>
      </c>
      <c r="X164" s="5" t="str">
        <f>_xll.SNL.Clients.Office.Excel.Functions.SPG(U164, "IQ_DILUT_EPS_NORM", "CY2021")</f>
        <v>#PEND</v>
      </c>
      <c r="Y164" t="e">
        <f t="shared" si="33"/>
        <v>#VALUE!</v>
      </c>
      <c r="Z164" t="e">
        <f t="shared" si="34"/>
        <v>#VALUE!</v>
      </c>
      <c r="AA164" s="5" t="str">
        <f>_xll.SNL.Clients.Office.Excel.Functions.SPG(U164, "SP_MARKETCAP", "12/31/2021")</f>
        <v>#PEND</v>
      </c>
      <c r="AB164" t="e">
        <f t="shared" si="28"/>
        <v>#VALUE!</v>
      </c>
      <c r="AC164" t="e">
        <f t="shared" si="35"/>
        <v>#VALUE!</v>
      </c>
    </row>
    <row r="165" spans="1:29">
      <c r="A165" t="s">
        <v>165</v>
      </c>
      <c r="B165" s="4" t="str" cm="1">
        <f t="array" ref="B165">_xll.SNL.Clients.Office.Excel.Functions.SPG(A165, "SP_TOTAL_REV", "CY2023")</f>
        <v>#PEND</v>
      </c>
      <c r="C165" s="4" t="str">
        <f>_xll.SNL.Clients.Office.Excel.Functions.SPG(A165,"IQ_AVG_DILUT_SHARES_OUT","CY2023")</f>
        <v>#PEND</v>
      </c>
      <c r="D165" s="5" t="str">
        <f>_xll.SNL.Clients.Office.Excel.Functions.SPG(A165, "IQ_DILUT_EPS_NORM", "CY2023")</f>
        <v>#PEND</v>
      </c>
      <c r="E165" t="e">
        <f t="shared" si="24"/>
        <v>#VALUE!</v>
      </c>
      <c r="F165" t="e">
        <f t="shared" si="25"/>
        <v>#VALUE!</v>
      </c>
      <c r="G165" s="5" t="str">
        <f>_xll.SNL.Clients.Office.Excel.Functions.SPG(A165, "SP_MARKETCAP", "12/30/2023")</f>
        <v>#PEND</v>
      </c>
      <c r="H165" t="e">
        <f t="shared" si="29"/>
        <v>#VALUE!</v>
      </c>
      <c r="I165" t="e">
        <f t="shared" si="30"/>
        <v>#VALUE!</v>
      </c>
      <c r="K165" t="s">
        <v>165</v>
      </c>
      <c r="L165" s="4" t="str" cm="1">
        <f t="array" ref="L165">_xll.SNL.Clients.Office.Excel.Functions.SPG(K165, "SP_TOTAL_REV", "CY2023")</f>
        <v>#PEND</v>
      </c>
      <c r="M165" s="4" t="str">
        <f>_xll.SNL.Clients.Office.Excel.Functions.SPG(K165,"IQ_AVG_DILUT_SHARES_OUT","CY2023")</f>
        <v>#PEND</v>
      </c>
      <c r="N165" s="5" t="str">
        <f>_xll.SNL.Clients.Office.Excel.Functions.SPG(K165, "IQ_DILUT_EPS_NORM", "CY2023")</f>
        <v>#PEND</v>
      </c>
      <c r="O165" t="e">
        <f t="shared" si="26"/>
        <v>#VALUE!</v>
      </c>
      <c r="P165" t="e">
        <f t="shared" si="27"/>
        <v>#VALUE!</v>
      </c>
      <c r="Q165" s="5" t="str">
        <f>_xll.SNL.Clients.Office.Excel.Functions.SPG(K165, "SP_MARKETCAP", "12/31/2022")</f>
        <v>#PEND</v>
      </c>
      <c r="R165" t="e">
        <f t="shared" si="31"/>
        <v>#VALUE!</v>
      </c>
      <c r="S165" t="e">
        <f t="shared" si="32"/>
        <v>#VALUE!</v>
      </c>
      <c r="U165" t="s">
        <v>165</v>
      </c>
      <c r="V165" s="4" t="str" cm="1">
        <f t="array" ref="V165">_xll.SNL.Clients.Office.Excel.Functions.SPG(U165, "SP_TOTAL_REV", "CY2021")</f>
        <v>#PEND</v>
      </c>
      <c r="W165" s="4" t="str">
        <f>_xll.SNL.Clients.Office.Excel.Functions.SPG(U165,"IQ_AVG_DILUT_SHARES_OUT","CY2021")</f>
        <v>#PEND</v>
      </c>
      <c r="X165" s="5" t="str">
        <f>_xll.SNL.Clients.Office.Excel.Functions.SPG(U165, "IQ_DILUT_EPS_NORM", "CY2021")</f>
        <v>#PEND</v>
      </c>
      <c r="Y165" t="e">
        <f t="shared" si="33"/>
        <v>#VALUE!</v>
      </c>
      <c r="Z165" t="e">
        <f t="shared" si="34"/>
        <v>#VALUE!</v>
      </c>
      <c r="AA165" s="5" t="str">
        <f>_xll.SNL.Clients.Office.Excel.Functions.SPG(U165, "SP_MARKETCAP", "12/31/2021")</f>
        <v>#PEND</v>
      </c>
      <c r="AB165" t="e">
        <f t="shared" si="28"/>
        <v>#VALUE!</v>
      </c>
      <c r="AC165" t="e">
        <f t="shared" si="35"/>
        <v>#VALUE!</v>
      </c>
    </row>
    <row r="166" spans="1:29">
      <c r="A166" t="s">
        <v>166</v>
      </c>
      <c r="B166" s="4" t="str" cm="1">
        <f t="array" ref="B166">_xll.SNL.Clients.Office.Excel.Functions.SPG(A166, "SP_TOTAL_REV", "CY2023")</f>
        <v>#PEND</v>
      </c>
      <c r="C166" s="4" t="str">
        <f>_xll.SNL.Clients.Office.Excel.Functions.SPG(A166,"IQ_AVG_DILUT_SHARES_OUT","CY2023")</f>
        <v>#PEND</v>
      </c>
      <c r="D166" s="5" t="str">
        <f>_xll.SNL.Clients.Office.Excel.Functions.SPG(A166, "IQ_DILUT_EPS_NORM", "CY2023")</f>
        <v>#PEND</v>
      </c>
      <c r="E166" t="e">
        <f t="shared" si="24"/>
        <v>#VALUE!</v>
      </c>
      <c r="F166" t="e">
        <f t="shared" si="25"/>
        <v>#VALUE!</v>
      </c>
      <c r="G166" s="5" t="str">
        <f>_xll.SNL.Clients.Office.Excel.Functions.SPG(A166, "SP_MARKETCAP", "12/30/2023")</f>
        <v>#PEND</v>
      </c>
      <c r="H166" t="e">
        <f t="shared" si="29"/>
        <v>#VALUE!</v>
      </c>
      <c r="I166" t="e">
        <f t="shared" si="30"/>
        <v>#VALUE!</v>
      </c>
      <c r="K166" t="s">
        <v>166</v>
      </c>
      <c r="L166" s="4" t="str" cm="1">
        <f t="array" ref="L166">_xll.SNL.Clients.Office.Excel.Functions.SPG(K166, "SP_TOTAL_REV", "CY2023")</f>
        <v>#PEND</v>
      </c>
      <c r="M166" s="4" t="str">
        <f>_xll.SNL.Clients.Office.Excel.Functions.SPG(K166,"IQ_AVG_DILUT_SHARES_OUT","CY2023")</f>
        <v>#PEND</v>
      </c>
      <c r="N166" s="5" t="str">
        <f>_xll.SNL.Clients.Office.Excel.Functions.SPG(K166, "IQ_DILUT_EPS_NORM", "CY2023")</f>
        <v>#PEND</v>
      </c>
      <c r="O166" t="e">
        <f t="shared" si="26"/>
        <v>#VALUE!</v>
      </c>
      <c r="P166" t="e">
        <f t="shared" si="27"/>
        <v>#VALUE!</v>
      </c>
      <c r="Q166" s="5" t="str">
        <f>_xll.SNL.Clients.Office.Excel.Functions.SPG(K166, "SP_MARKETCAP", "12/31/2022")</f>
        <v>#PEND</v>
      </c>
      <c r="R166" t="e">
        <f t="shared" si="31"/>
        <v>#VALUE!</v>
      </c>
      <c r="S166" t="e">
        <f t="shared" si="32"/>
        <v>#VALUE!</v>
      </c>
      <c r="U166" t="s">
        <v>166</v>
      </c>
      <c r="V166" s="4" t="str" cm="1">
        <f t="array" ref="V166">_xll.SNL.Clients.Office.Excel.Functions.SPG(U166, "SP_TOTAL_REV", "CY2021")</f>
        <v>#PEND</v>
      </c>
      <c r="W166" s="4" t="str">
        <f>_xll.SNL.Clients.Office.Excel.Functions.SPG(U166,"IQ_AVG_DILUT_SHARES_OUT","CY2021")</f>
        <v>#PEND</v>
      </c>
      <c r="X166" s="5" t="str">
        <f>_xll.SNL.Clients.Office.Excel.Functions.SPG(U166, "IQ_DILUT_EPS_NORM", "CY2021")</f>
        <v>#PEND</v>
      </c>
      <c r="Y166" t="e">
        <f t="shared" si="33"/>
        <v>#VALUE!</v>
      </c>
      <c r="Z166" t="e">
        <f t="shared" si="34"/>
        <v>#VALUE!</v>
      </c>
      <c r="AA166" s="5" t="str">
        <f>_xll.SNL.Clients.Office.Excel.Functions.SPG(U166, "SP_MARKETCAP", "12/31/2021")</f>
        <v>#PEND</v>
      </c>
      <c r="AB166" t="e">
        <f t="shared" si="28"/>
        <v>#VALUE!</v>
      </c>
      <c r="AC166" t="e">
        <f t="shared" si="35"/>
        <v>#VALUE!</v>
      </c>
    </row>
    <row r="167" spans="1:29">
      <c r="A167" t="s">
        <v>167</v>
      </c>
      <c r="B167" s="4" t="str" cm="1">
        <f t="array" ref="B167">_xll.SNL.Clients.Office.Excel.Functions.SPG(A167, "SP_TOTAL_REV", "CY2023")</f>
        <v>#PEND</v>
      </c>
      <c r="C167" s="4" t="str">
        <f>_xll.SNL.Clients.Office.Excel.Functions.SPG(A167,"IQ_AVG_DILUT_SHARES_OUT","CY2023")</f>
        <v>#PEND</v>
      </c>
      <c r="D167" s="5" t="str">
        <f>_xll.SNL.Clients.Office.Excel.Functions.SPG(A167, "IQ_DILUT_EPS_NORM", "CY2023")</f>
        <v>#PEND</v>
      </c>
      <c r="E167" t="e">
        <f t="shared" si="24"/>
        <v>#VALUE!</v>
      </c>
      <c r="F167" t="e">
        <f t="shared" si="25"/>
        <v>#VALUE!</v>
      </c>
      <c r="G167" s="5" t="str">
        <f>_xll.SNL.Clients.Office.Excel.Functions.SPG(A167, "SP_MARKETCAP", "12/30/2023")</f>
        <v>#PEND</v>
      </c>
      <c r="H167" t="e">
        <f t="shared" si="29"/>
        <v>#VALUE!</v>
      </c>
      <c r="I167" t="e">
        <f t="shared" si="30"/>
        <v>#VALUE!</v>
      </c>
      <c r="K167" t="s">
        <v>167</v>
      </c>
      <c r="L167" s="4" t="str" cm="1">
        <f t="array" ref="L167">_xll.SNL.Clients.Office.Excel.Functions.SPG(K167, "SP_TOTAL_REV", "CY2023")</f>
        <v>#PEND</v>
      </c>
      <c r="M167" s="4" t="str">
        <f>_xll.SNL.Clients.Office.Excel.Functions.SPG(K167,"IQ_AVG_DILUT_SHARES_OUT","CY2023")</f>
        <v>#PEND</v>
      </c>
      <c r="N167" s="5" t="str">
        <f>_xll.SNL.Clients.Office.Excel.Functions.SPG(K167, "IQ_DILUT_EPS_NORM", "CY2023")</f>
        <v>#PEND</v>
      </c>
      <c r="O167" t="e">
        <f t="shared" si="26"/>
        <v>#VALUE!</v>
      </c>
      <c r="P167" t="e">
        <f t="shared" si="27"/>
        <v>#VALUE!</v>
      </c>
      <c r="Q167" s="5" t="str">
        <f>_xll.SNL.Clients.Office.Excel.Functions.SPG(K167, "SP_MARKETCAP", "12/31/2022")</f>
        <v>#PEND</v>
      </c>
      <c r="R167" t="e">
        <f t="shared" si="31"/>
        <v>#VALUE!</v>
      </c>
      <c r="S167" t="e">
        <f t="shared" si="32"/>
        <v>#VALUE!</v>
      </c>
      <c r="U167" t="s">
        <v>167</v>
      </c>
      <c r="V167" s="4" t="str" cm="1">
        <f t="array" ref="V167">_xll.SNL.Clients.Office.Excel.Functions.SPG(U167, "SP_TOTAL_REV", "CY2021")</f>
        <v>#PEND</v>
      </c>
      <c r="W167" s="4" t="str">
        <f>_xll.SNL.Clients.Office.Excel.Functions.SPG(U167,"IQ_AVG_DILUT_SHARES_OUT","CY2021")</f>
        <v>#PEND</v>
      </c>
      <c r="X167" s="5" t="str">
        <f>_xll.SNL.Clients.Office.Excel.Functions.SPG(U167, "IQ_DILUT_EPS_NORM", "CY2021")</f>
        <v>#PEND</v>
      </c>
      <c r="Y167" t="e">
        <f t="shared" si="33"/>
        <v>#VALUE!</v>
      </c>
      <c r="Z167" t="e">
        <f t="shared" si="34"/>
        <v>#VALUE!</v>
      </c>
      <c r="AA167" s="5" t="str">
        <f>_xll.SNL.Clients.Office.Excel.Functions.SPG(U167, "SP_MARKETCAP", "12/31/2021")</f>
        <v>#PEND</v>
      </c>
      <c r="AB167" t="e">
        <f t="shared" si="28"/>
        <v>#VALUE!</v>
      </c>
      <c r="AC167" t="e">
        <f t="shared" si="35"/>
        <v>#VALUE!</v>
      </c>
    </row>
    <row r="168" spans="1:29">
      <c r="A168" t="s">
        <v>168</v>
      </c>
      <c r="B168" s="4" t="str" cm="1">
        <f t="array" ref="B168">_xll.SNL.Clients.Office.Excel.Functions.SPG(A168, "SP_TOTAL_REV", "CY2023")</f>
        <v>#PEND</v>
      </c>
      <c r="C168" s="4" t="str">
        <f>_xll.SNL.Clients.Office.Excel.Functions.SPG(A168,"IQ_AVG_DILUT_SHARES_OUT","CY2023")</f>
        <v>#PEND</v>
      </c>
      <c r="D168" s="5" t="str">
        <f>_xll.SNL.Clients.Office.Excel.Functions.SPG(A168, "IQ_DILUT_EPS_NORM", "CY2023")</f>
        <v>#PEND</v>
      </c>
      <c r="E168" t="e">
        <f t="shared" si="24"/>
        <v>#VALUE!</v>
      </c>
      <c r="F168" t="e">
        <f t="shared" si="25"/>
        <v>#VALUE!</v>
      </c>
      <c r="G168" s="5" t="str">
        <f>_xll.SNL.Clients.Office.Excel.Functions.SPG(A168, "SP_MARKETCAP", "12/30/2023")</f>
        <v>#PEND</v>
      </c>
      <c r="H168" t="e">
        <f t="shared" si="29"/>
        <v>#VALUE!</v>
      </c>
      <c r="I168" t="e">
        <f t="shared" si="30"/>
        <v>#VALUE!</v>
      </c>
      <c r="K168" t="s">
        <v>168</v>
      </c>
      <c r="L168" s="4" t="str" cm="1">
        <f t="array" ref="L168">_xll.SNL.Clients.Office.Excel.Functions.SPG(K168, "SP_TOTAL_REV", "CY2023")</f>
        <v>#PEND</v>
      </c>
      <c r="M168" s="4" t="str">
        <f>_xll.SNL.Clients.Office.Excel.Functions.SPG(K168,"IQ_AVG_DILUT_SHARES_OUT","CY2023")</f>
        <v>#PEND</v>
      </c>
      <c r="N168" s="5" t="str">
        <f>_xll.SNL.Clients.Office.Excel.Functions.SPG(K168, "IQ_DILUT_EPS_NORM", "CY2023")</f>
        <v>#PEND</v>
      </c>
      <c r="O168" t="e">
        <f t="shared" si="26"/>
        <v>#VALUE!</v>
      </c>
      <c r="P168" t="e">
        <f t="shared" si="27"/>
        <v>#VALUE!</v>
      </c>
      <c r="Q168" s="5" t="str">
        <f>_xll.SNL.Clients.Office.Excel.Functions.SPG(K168, "SP_MARKETCAP", "12/31/2022")</f>
        <v>#PEND</v>
      </c>
      <c r="R168" t="e">
        <f t="shared" si="31"/>
        <v>#VALUE!</v>
      </c>
      <c r="S168" t="e">
        <f t="shared" si="32"/>
        <v>#VALUE!</v>
      </c>
      <c r="U168" t="s">
        <v>168</v>
      </c>
      <c r="V168" s="4" t="str" cm="1">
        <f t="array" ref="V168">_xll.SNL.Clients.Office.Excel.Functions.SPG(U168, "SP_TOTAL_REV", "CY2021")</f>
        <v>#PEND</v>
      </c>
      <c r="W168" s="4" t="str">
        <f>_xll.SNL.Clients.Office.Excel.Functions.SPG(U168,"IQ_AVG_DILUT_SHARES_OUT","CY2021")</f>
        <v>#PEND</v>
      </c>
      <c r="X168" s="5" t="str">
        <f>_xll.SNL.Clients.Office.Excel.Functions.SPG(U168, "IQ_DILUT_EPS_NORM", "CY2021")</f>
        <v>#PEND</v>
      </c>
      <c r="Y168" t="e">
        <f t="shared" si="33"/>
        <v>#VALUE!</v>
      </c>
      <c r="Z168" t="e">
        <f t="shared" si="34"/>
        <v>#VALUE!</v>
      </c>
      <c r="AA168" s="5" t="str">
        <f>_xll.SNL.Clients.Office.Excel.Functions.SPG(U168, "SP_MARKETCAP", "12/31/2021")</f>
        <v>#PEND</v>
      </c>
      <c r="AB168" t="e">
        <f t="shared" si="28"/>
        <v>#VALUE!</v>
      </c>
      <c r="AC168" t="e">
        <f t="shared" si="35"/>
        <v>#VALUE!</v>
      </c>
    </row>
    <row r="169" spans="1:29">
      <c r="A169" t="s">
        <v>169</v>
      </c>
      <c r="B169" s="4" t="str" cm="1">
        <f t="array" ref="B169">_xll.SNL.Clients.Office.Excel.Functions.SPG(A169, "SP_TOTAL_REV", "CY2023")</f>
        <v>#PEND</v>
      </c>
      <c r="C169" s="4" t="str">
        <f>_xll.SNL.Clients.Office.Excel.Functions.SPG(A169,"IQ_AVG_DILUT_SHARES_OUT","CY2023")</f>
        <v>#PEND</v>
      </c>
      <c r="D169" s="5" t="str">
        <f>_xll.SNL.Clients.Office.Excel.Functions.SPG(A169, "IQ_DILUT_EPS_NORM", "CY2023")</f>
        <v>#PEND</v>
      </c>
      <c r="E169" t="e">
        <f t="shared" si="24"/>
        <v>#VALUE!</v>
      </c>
      <c r="F169" t="e">
        <f t="shared" si="25"/>
        <v>#VALUE!</v>
      </c>
      <c r="G169" s="5" t="str">
        <f>_xll.SNL.Clients.Office.Excel.Functions.SPG(A169, "SP_MARKETCAP", "12/30/2023")</f>
        <v>#PEND</v>
      </c>
      <c r="H169" t="e">
        <f t="shared" si="29"/>
        <v>#VALUE!</v>
      </c>
      <c r="I169" t="e">
        <f t="shared" si="30"/>
        <v>#VALUE!</v>
      </c>
      <c r="K169" t="s">
        <v>169</v>
      </c>
      <c r="L169" s="4" t="str" cm="1">
        <f t="array" ref="L169">_xll.SNL.Clients.Office.Excel.Functions.SPG(K169, "SP_TOTAL_REV", "CY2023")</f>
        <v>#PEND</v>
      </c>
      <c r="M169" s="4" t="str">
        <f>_xll.SNL.Clients.Office.Excel.Functions.SPG(K169,"IQ_AVG_DILUT_SHARES_OUT","CY2023")</f>
        <v>#PEND</v>
      </c>
      <c r="N169" s="5" t="str">
        <f>_xll.SNL.Clients.Office.Excel.Functions.SPG(K169, "IQ_DILUT_EPS_NORM", "CY2023")</f>
        <v>#PEND</v>
      </c>
      <c r="O169" t="e">
        <f t="shared" si="26"/>
        <v>#VALUE!</v>
      </c>
      <c r="P169" t="e">
        <f t="shared" si="27"/>
        <v>#VALUE!</v>
      </c>
      <c r="Q169" s="5" t="str">
        <f>_xll.SNL.Clients.Office.Excel.Functions.SPG(K169, "SP_MARKETCAP", "12/31/2022")</f>
        <v>#PEND</v>
      </c>
      <c r="R169" t="e">
        <f t="shared" si="31"/>
        <v>#VALUE!</v>
      </c>
      <c r="S169" t="e">
        <f t="shared" si="32"/>
        <v>#VALUE!</v>
      </c>
      <c r="U169" t="s">
        <v>169</v>
      </c>
      <c r="V169" s="4" t="str" cm="1">
        <f t="array" ref="V169">_xll.SNL.Clients.Office.Excel.Functions.SPG(U169, "SP_TOTAL_REV", "CY2021")</f>
        <v>#PEND</v>
      </c>
      <c r="W169" s="4" t="str">
        <f>_xll.SNL.Clients.Office.Excel.Functions.SPG(U169,"IQ_AVG_DILUT_SHARES_OUT","CY2021")</f>
        <v>#PEND</v>
      </c>
      <c r="X169" s="5" t="str">
        <f>_xll.SNL.Clients.Office.Excel.Functions.SPG(U169, "IQ_DILUT_EPS_NORM", "CY2021")</f>
        <v>#PEND</v>
      </c>
      <c r="Y169" t="e">
        <f t="shared" si="33"/>
        <v>#VALUE!</v>
      </c>
      <c r="Z169" t="e">
        <f t="shared" si="34"/>
        <v>#VALUE!</v>
      </c>
      <c r="AA169" s="5" t="str">
        <f>_xll.SNL.Clients.Office.Excel.Functions.SPG(U169, "SP_MARKETCAP", "12/31/2021")</f>
        <v>#PEND</v>
      </c>
      <c r="AB169" t="e">
        <f t="shared" si="28"/>
        <v>#VALUE!</v>
      </c>
      <c r="AC169" t="e">
        <f t="shared" si="35"/>
        <v>#VALUE!</v>
      </c>
    </row>
    <row r="170" spans="1:29">
      <c r="A170" t="s">
        <v>170</v>
      </c>
      <c r="B170" s="4" t="str" cm="1">
        <f t="array" ref="B170">_xll.SNL.Clients.Office.Excel.Functions.SPG(A170, "SP_TOTAL_REV", "CY2023")</f>
        <v>#PEND</v>
      </c>
      <c r="C170" s="4" t="str">
        <f>_xll.SNL.Clients.Office.Excel.Functions.SPG(A170,"IQ_AVG_DILUT_SHARES_OUT","CY2023")</f>
        <v>#PEND</v>
      </c>
      <c r="D170" s="5" t="str">
        <f>_xll.SNL.Clients.Office.Excel.Functions.SPG(A170, "IQ_DILUT_EPS_NORM", "CY2023")</f>
        <v>#PEND</v>
      </c>
      <c r="E170" t="e">
        <f t="shared" si="24"/>
        <v>#VALUE!</v>
      </c>
      <c r="F170" t="e">
        <f t="shared" si="25"/>
        <v>#VALUE!</v>
      </c>
      <c r="G170" s="5" t="str">
        <f>_xll.SNL.Clients.Office.Excel.Functions.SPG(A170, "SP_MARKETCAP", "12/30/2023")</f>
        <v>#PEND</v>
      </c>
      <c r="H170" t="e">
        <f t="shared" si="29"/>
        <v>#VALUE!</v>
      </c>
      <c r="I170" t="e">
        <f t="shared" si="30"/>
        <v>#VALUE!</v>
      </c>
      <c r="K170" t="s">
        <v>170</v>
      </c>
      <c r="L170" s="4" t="str" cm="1">
        <f t="array" ref="L170">_xll.SNL.Clients.Office.Excel.Functions.SPG(K170, "SP_TOTAL_REV", "CY2023")</f>
        <v>#PEND</v>
      </c>
      <c r="M170" s="4" t="str">
        <f>_xll.SNL.Clients.Office.Excel.Functions.SPG(K170,"IQ_AVG_DILUT_SHARES_OUT","CY2023")</f>
        <v>#PEND</v>
      </c>
      <c r="N170" s="5" t="str">
        <f>_xll.SNL.Clients.Office.Excel.Functions.SPG(K170, "IQ_DILUT_EPS_NORM", "CY2023")</f>
        <v>#PEND</v>
      </c>
      <c r="O170" t="e">
        <f t="shared" si="26"/>
        <v>#VALUE!</v>
      </c>
      <c r="P170" t="e">
        <f t="shared" si="27"/>
        <v>#VALUE!</v>
      </c>
      <c r="Q170" s="5" t="str">
        <f>_xll.SNL.Clients.Office.Excel.Functions.SPG(K170, "SP_MARKETCAP", "12/31/2022")</f>
        <v>#PEND</v>
      </c>
      <c r="R170" t="e">
        <f t="shared" si="31"/>
        <v>#VALUE!</v>
      </c>
      <c r="S170" t="e">
        <f t="shared" si="32"/>
        <v>#VALUE!</v>
      </c>
      <c r="U170" t="s">
        <v>170</v>
      </c>
      <c r="V170" s="4" t="str" cm="1">
        <f t="array" ref="V170">_xll.SNL.Clients.Office.Excel.Functions.SPG(U170, "SP_TOTAL_REV", "CY2021")</f>
        <v>#PEND</v>
      </c>
      <c r="W170" s="4" t="str">
        <f>_xll.SNL.Clients.Office.Excel.Functions.SPG(U170,"IQ_AVG_DILUT_SHARES_OUT","CY2021")</f>
        <v>#PEND</v>
      </c>
      <c r="X170" s="5" t="str">
        <f>_xll.SNL.Clients.Office.Excel.Functions.SPG(U170, "IQ_DILUT_EPS_NORM", "CY2021")</f>
        <v>#PEND</v>
      </c>
      <c r="Y170" t="e">
        <f t="shared" si="33"/>
        <v>#VALUE!</v>
      </c>
      <c r="Z170" t="e">
        <f t="shared" si="34"/>
        <v>#VALUE!</v>
      </c>
      <c r="AA170" s="5" t="str">
        <f>_xll.SNL.Clients.Office.Excel.Functions.SPG(U170, "SP_MARKETCAP", "12/31/2021")</f>
        <v>#PEND</v>
      </c>
      <c r="AB170" t="e">
        <f t="shared" si="28"/>
        <v>#VALUE!</v>
      </c>
      <c r="AC170" t="e">
        <f t="shared" si="35"/>
        <v>#VALUE!</v>
      </c>
    </row>
    <row r="171" spans="1:29">
      <c r="A171" t="s">
        <v>171</v>
      </c>
      <c r="B171" s="4" t="str" cm="1">
        <f t="array" ref="B171">_xll.SNL.Clients.Office.Excel.Functions.SPG(A171, "SP_TOTAL_REV", "CY2023")</f>
        <v>#PEND</v>
      </c>
      <c r="C171" s="4" t="str">
        <f>_xll.SNL.Clients.Office.Excel.Functions.SPG(A171,"IQ_AVG_DILUT_SHARES_OUT","CY2023")</f>
        <v>#PEND</v>
      </c>
      <c r="D171" s="5" t="str">
        <f>_xll.SNL.Clients.Office.Excel.Functions.SPG(A171, "IQ_DILUT_EPS_NORM", "CY2023")</f>
        <v>#PEND</v>
      </c>
      <c r="E171" t="e">
        <f t="shared" si="24"/>
        <v>#VALUE!</v>
      </c>
      <c r="F171" t="e">
        <f t="shared" si="25"/>
        <v>#VALUE!</v>
      </c>
      <c r="G171" s="5" t="str">
        <f>_xll.SNL.Clients.Office.Excel.Functions.SPG(A171, "SP_MARKETCAP", "12/30/2023")</f>
        <v>#PEND</v>
      </c>
      <c r="H171" t="e">
        <f t="shared" si="29"/>
        <v>#VALUE!</v>
      </c>
      <c r="I171" t="e">
        <f t="shared" si="30"/>
        <v>#VALUE!</v>
      </c>
      <c r="K171" t="s">
        <v>171</v>
      </c>
      <c r="L171" s="4" t="str" cm="1">
        <f t="array" ref="L171">_xll.SNL.Clients.Office.Excel.Functions.SPG(K171, "SP_TOTAL_REV", "CY2023")</f>
        <v>#PEND</v>
      </c>
      <c r="M171" s="4" t="str">
        <f>_xll.SNL.Clients.Office.Excel.Functions.SPG(K171,"IQ_AVG_DILUT_SHARES_OUT","CY2023")</f>
        <v>#PEND</v>
      </c>
      <c r="N171" s="5" t="str">
        <f>_xll.SNL.Clients.Office.Excel.Functions.SPG(K171, "IQ_DILUT_EPS_NORM", "CY2023")</f>
        <v>#PEND</v>
      </c>
      <c r="O171" t="e">
        <f t="shared" si="26"/>
        <v>#VALUE!</v>
      </c>
      <c r="P171" t="e">
        <f t="shared" si="27"/>
        <v>#VALUE!</v>
      </c>
      <c r="Q171" s="5" t="str">
        <f>_xll.SNL.Clients.Office.Excel.Functions.SPG(K171, "SP_MARKETCAP", "12/31/2022")</f>
        <v>#PEND</v>
      </c>
      <c r="R171" t="e">
        <f t="shared" si="31"/>
        <v>#VALUE!</v>
      </c>
      <c r="S171" t="e">
        <f t="shared" si="32"/>
        <v>#VALUE!</v>
      </c>
      <c r="U171" t="s">
        <v>171</v>
      </c>
      <c r="V171" s="4" t="str" cm="1">
        <f t="array" ref="V171">_xll.SNL.Clients.Office.Excel.Functions.SPG(U171, "SP_TOTAL_REV", "CY2021")</f>
        <v>#PEND</v>
      </c>
      <c r="W171" s="4" t="str">
        <f>_xll.SNL.Clients.Office.Excel.Functions.SPG(U171,"IQ_AVG_DILUT_SHARES_OUT","CY2021")</f>
        <v>#PEND</v>
      </c>
      <c r="X171" s="5" t="str">
        <f>_xll.SNL.Clients.Office.Excel.Functions.SPG(U171, "IQ_DILUT_EPS_NORM", "CY2021")</f>
        <v>#PEND</v>
      </c>
      <c r="Y171" t="e">
        <f t="shared" si="33"/>
        <v>#VALUE!</v>
      </c>
      <c r="Z171" t="e">
        <f t="shared" si="34"/>
        <v>#VALUE!</v>
      </c>
      <c r="AA171" s="5" t="str">
        <f>_xll.SNL.Clients.Office.Excel.Functions.SPG(U171, "SP_MARKETCAP", "12/31/2021")</f>
        <v>#PEND</v>
      </c>
      <c r="AB171" t="e">
        <f t="shared" si="28"/>
        <v>#VALUE!</v>
      </c>
      <c r="AC171" t="e">
        <f t="shared" si="35"/>
        <v>#VALUE!</v>
      </c>
    </row>
    <row r="172" spans="1:29">
      <c r="A172" t="s">
        <v>172</v>
      </c>
      <c r="B172" s="4" t="str" cm="1">
        <f t="array" ref="B172">_xll.SNL.Clients.Office.Excel.Functions.SPG(A172, "SP_TOTAL_REV", "CY2023")</f>
        <v>#PEND</v>
      </c>
      <c r="C172" s="4" t="str">
        <f>_xll.SNL.Clients.Office.Excel.Functions.SPG(A172,"IQ_AVG_DILUT_SHARES_OUT","CY2023")</f>
        <v>#PEND</v>
      </c>
      <c r="D172" s="5" t="str">
        <f>_xll.SNL.Clients.Office.Excel.Functions.SPG(A172, "IQ_DILUT_EPS_NORM", "CY2023")</f>
        <v>#PEND</v>
      </c>
      <c r="E172" t="e">
        <f t="shared" si="24"/>
        <v>#VALUE!</v>
      </c>
      <c r="F172" t="e">
        <f t="shared" si="25"/>
        <v>#VALUE!</v>
      </c>
      <c r="G172" s="5" t="str">
        <f>_xll.SNL.Clients.Office.Excel.Functions.SPG(A172, "SP_MARKETCAP", "12/30/2023")</f>
        <v>#PEND</v>
      </c>
      <c r="H172" t="e">
        <f t="shared" si="29"/>
        <v>#VALUE!</v>
      </c>
      <c r="I172" t="e">
        <f t="shared" si="30"/>
        <v>#VALUE!</v>
      </c>
      <c r="K172" t="s">
        <v>172</v>
      </c>
      <c r="L172" s="4" t="str" cm="1">
        <f t="array" ref="L172">_xll.SNL.Clients.Office.Excel.Functions.SPG(K172, "SP_TOTAL_REV", "CY2023")</f>
        <v>#PEND</v>
      </c>
      <c r="M172" s="4" t="str">
        <f>_xll.SNL.Clients.Office.Excel.Functions.SPG(K172,"IQ_AVG_DILUT_SHARES_OUT","CY2023")</f>
        <v>#PEND</v>
      </c>
      <c r="N172" s="5" t="str">
        <f>_xll.SNL.Clients.Office.Excel.Functions.SPG(K172, "IQ_DILUT_EPS_NORM", "CY2023")</f>
        <v>#PEND</v>
      </c>
      <c r="O172" t="e">
        <f t="shared" si="26"/>
        <v>#VALUE!</v>
      </c>
      <c r="P172" t="e">
        <f t="shared" si="27"/>
        <v>#VALUE!</v>
      </c>
      <c r="Q172" s="5" t="str">
        <f>_xll.SNL.Clients.Office.Excel.Functions.SPG(K172, "SP_MARKETCAP", "12/31/2022")</f>
        <v>#PEND</v>
      </c>
      <c r="R172" t="e">
        <f t="shared" si="31"/>
        <v>#VALUE!</v>
      </c>
      <c r="S172" t="e">
        <f t="shared" si="32"/>
        <v>#VALUE!</v>
      </c>
      <c r="U172" t="s">
        <v>172</v>
      </c>
      <c r="V172" s="4" t="str" cm="1">
        <f t="array" ref="V172">_xll.SNL.Clients.Office.Excel.Functions.SPG(U172, "SP_TOTAL_REV", "CY2021")</f>
        <v>#PEND</v>
      </c>
      <c r="W172" s="4" t="str">
        <f>_xll.SNL.Clients.Office.Excel.Functions.SPG(U172,"IQ_AVG_DILUT_SHARES_OUT","CY2021")</f>
        <v>#PEND</v>
      </c>
      <c r="X172" s="5" t="str">
        <f>_xll.SNL.Clients.Office.Excel.Functions.SPG(U172, "IQ_DILUT_EPS_NORM", "CY2021")</f>
        <v>#PEND</v>
      </c>
      <c r="Y172" t="e">
        <f t="shared" si="33"/>
        <v>#VALUE!</v>
      </c>
      <c r="Z172" t="e">
        <f t="shared" si="34"/>
        <v>#VALUE!</v>
      </c>
      <c r="AA172" s="5" t="str">
        <f>_xll.SNL.Clients.Office.Excel.Functions.SPG(U172, "SP_MARKETCAP", "12/31/2021")</f>
        <v>#PEND</v>
      </c>
      <c r="AB172" t="e">
        <f t="shared" si="28"/>
        <v>#VALUE!</v>
      </c>
      <c r="AC172" t="e">
        <f t="shared" si="35"/>
        <v>#VALUE!</v>
      </c>
    </row>
    <row r="173" spans="1:29">
      <c r="A173" t="s">
        <v>173</v>
      </c>
      <c r="B173" s="4" t="str" cm="1">
        <f t="array" ref="B173">_xll.SNL.Clients.Office.Excel.Functions.SPG(A173, "SP_TOTAL_REV", "CY2023")</f>
        <v>#PEND</v>
      </c>
      <c r="C173" s="4" t="str">
        <f>_xll.SNL.Clients.Office.Excel.Functions.SPG(A173,"IQ_AVG_DILUT_SHARES_OUT","CY2023")</f>
        <v>#PEND</v>
      </c>
      <c r="D173" s="5" t="str">
        <f>_xll.SNL.Clients.Office.Excel.Functions.SPG(A173, "IQ_DILUT_EPS_NORM", "CY2023")</f>
        <v>#PEND</v>
      </c>
      <c r="E173" t="e">
        <f t="shared" si="24"/>
        <v>#VALUE!</v>
      </c>
      <c r="F173" t="e">
        <f t="shared" si="25"/>
        <v>#VALUE!</v>
      </c>
      <c r="G173" s="5" t="str">
        <f>_xll.SNL.Clients.Office.Excel.Functions.SPG(A173, "SP_MARKETCAP", "12/30/2023")</f>
        <v>#PEND</v>
      </c>
      <c r="H173" t="e">
        <f t="shared" si="29"/>
        <v>#VALUE!</v>
      </c>
      <c r="I173" t="e">
        <f t="shared" si="30"/>
        <v>#VALUE!</v>
      </c>
      <c r="K173" t="s">
        <v>173</v>
      </c>
      <c r="L173" s="4" t="str" cm="1">
        <f t="array" ref="L173">_xll.SNL.Clients.Office.Excel.Functions.SPG(K173, "SP_TOTAL_REV", "CY2023")</f>
        <v>#PEND</v>
      </c>
      <c r="M173" s="4" t="str">
        <f>_xll.SNL.Clients.Office.Excel.Functions.SPG(K173,"IQ_AVG_DILUT_SHARES_OUT","CY2023")</f>
        <v>#PEND</v>
      </c>
      <c r="N173" s="5" t="str">
        <f>_xll.SNL.Clients.Office.Excel.Functions.SPG(K173, "IQ_DILUT_EPS_NORM", "CY2023")</f>
        <v>#PEND</v>
      </c>
      <c r="O173" t="e">
        <f t="shared" si="26"/>
        <v>#VALUE!</v>
      </c>
      <c r="P173" t="e">
        <f t="shared" si="27"/>
        <v>#VALUE!</v>
      </c>
      <c r="Q173" s="5" t="str">
        <f>_xll.SNL.Clients.Office.Excel.Functions.SPG(K173, "SP_MARKETCAP", "12/31/2022")</f>
        <v>#PEND</v>
      </c>
      <c r="R173" t="e">
        <f t="shared" si="31"/>
        <v>#VALUE!</v>
      </c>
      <c r="S173" t="e">
        <f t="shared" si="32"/>
        <v>#VALUE!</v>
      </c>
      <c r="U173" t="s">
        <v>173</v>
      </c>
      <c r="V173" s="4" t="str" cm="1">
        <f t="array" ref="V173">_xll.SNL.Clients.Office.Excel.Functions.SPG(U173, "SP_TOTAL_REV", "CY2021")</f>
        <v>#PEND</v>
      </c>
      <c r="W173" s="4" t="str">
        <f>_xll.SNL.Clients.Office.Excel.Functions.SPG(U173,"IQ_AVG_DILUT_SHARES_OUT","CY2021")</f>
        <v>#PEND</v>
      </c>
      <c r="X173" s="5" t="str">
        <f>_xll.SNL.Clients.Office.Excel.Functions.SPG(U173, "IQ_DILUT_EPS_NORM", "CY2021")</f>
        <v>#PEND</v>
      </c>
      <c r="Y173" t="e">
        <f t="shared" si="33"/>
        <v>#VALUE!</v>
      </c>
      <c r="Z173" t="e">
        <f t="shared" si="34"/>
        <v>#VALUE!</v>
      </c>
      <c r="AA173" s="5" t="str">
        <f>_xll.SNL.Clients.Office.Excel.Functions.SPG(U173, "SP_MARKETCAP", "12/31/2021")</f>
        <v>#PEND</v>
      </c>
      <c r="AB173" t="e">
        <f t="shared" si="28"/>
        <v>#VALUE!</v>
      </c>
      <c r="AC173" t="e">
        <f t="shared" si="35"/>
        <v>#VALUE!</v>
      </c>
    </row>
    <row r="174" spans="1:29">
      <c r="A174" t="s">
        <v>174</v>
      </c>
      <c r="B174" s="4" t="str" cm="1">
        <f t="array" ref="B174">_xll.SNL.Clients.Office.Excel.Functions.SPG(A174, "SP_TOTAL_REV", "CY2023")</f>
        <v>#PEND</v>
      </c>
      <c r="C174" s="4" t="str">
        <f>_xll.SNL.Clients.Office.Excel.Functions.SPG(A174,"IQ_AVG_DILUT_SHARES_OUT","CY2023")</f>
        <v>#PEND</v>
      </c>
      <c r="D174" s="5" t="str">
        <f>_xll.SNL.Clients.Office.Excel.Functions.SPG(A174, "IQ_DILUT_EPS_NORM", "CY2023")</f>
        <v>#PEND</v>
      </c>
      <c r="E174" t="e">
        <f t="shared" si="24"/>
        <v>#VALUE!</v>
      </c>
      <c r="F174" t="e">
        <f t="shared" si="25"/>
        <v>#VALUE!</v>
      </c>
      <c r="G174" s="5" t="str">
        <f>_xll.SNL.Clients.Office.Excel.Functions.SPG(A174, "SP_MARKETCAP", "12/30/2023")</f>
        <v>#PEND</v>
      </c>
      <c r="H174" t="e">
        <f t="shared" si="29"/>
        <v>#VALUE!</v>
      </c>
      <c r="I174" t="e">
        <f t="shared" si="30"/>
        <v>#VALUE!</v>
      </c>
      <c r="K174" t="s">
        <v>174</v>
      </c>
      <c r="L174" s="4" t="str" cm="1">
        <f t="array" ref="L174">_xll.SNL.Clients.Office.Excel.Functions.SPG(K174, "SP_TOTAL_REV", "CY2023")</f>
        <v>#PEND</v>
      </c>
      <c r="M174" s="4" t="str">
        <f>_xll.SNL.Clients.Office.Excel.Functions.SPG(K174,"IQ_AVG_DILUT_SHARES_OUT","CY2023")</f>
        <v>#PEND</v>
      </c>
      <c r="N174" s="5" t="str">
        <f>_xll.SNL.Clients.Office.Excel.Functions.SPG(K174, "IQ_DILUT_EPS_NORM", "CY2023")</f>
        <v>#PEND</v>
      </c>
      <c r="O174" t="e">
        <f t="shared" si="26"/>
        <v>#VALUE!</v>
      </c>
      <c r="P174" t="e">
        <f t="shared" si="27"/>
        <v>#VALUE!</v>
      </c>
      <c r="Q174" s="5" t="str">
        <f>_xll.SNL.Clients.Office.Excel.Functions.SPG(K174, "SP_MARKETCAP", "12/31/2022")</f>
        <v>#PEND</v>
      </c>
      <c r="R174" t="e">
        <f t="shared" si="31"/>
        <v>#VALUE!</v>
      </c>
      <c r="S174" t="e">
        <f t="shared" si="32"/>
        <v>#VALUE!</v>
      </c>
      <c r="U174" t="s">
        <v>174</v>
      </c>
      <c r="V174" s="4" t="str" cm="1">
        <f t="array" ref="V174">_xll.SNL.Clients.Office.Excel.Functions.SPG(U174, "SP_TOTAL_REV", "CY2021")</f>
        <v>#PEND</v>
      </c>
      <c r="W174" s="4" t="str">
        <f>_xll.SNL.Clients.Office.Excel.Functions.SPG(U174,"IQ_AVG_DILUT_SHARES_OUT","CY2021")</f>
        <v>#PEND</v>
      </c>
      <c r="X174" s="5" t="str">
        <f>_xll.SNL.Clients.Office.Excel.Functions.SPG(U174, "IQ_DILUT_EPS_NORM", "CY2021")</f>
        <v>#PEND</v>
      </c>
      <c r="Y174" t="e">
        <f t="shared" si="33"/>
        <v>#VALUE!</v>
      </c>
      <c r="Z174" t="e">
        <f t="shared" si="34"/>
        <v>#VALUE!</v>
      </c>
      <c r="AA174" s="5" t="str">
        <f>_xll.SNL.Clients.Office.Excel.Functions.SPG(U174, "SP_MARKETCAP", "12/31/2021")</f>
        <v>#PEND</v>
      </c>
      <c r="AB174" t="e">
        <f t="shared" si="28"/>
        <v>#VALUE!</v>
      </c>
      <c r="AC174" t="e">
        <f t="shared" si="35"/>
        <v>#VALUE!</v>
      </c>
    </row>
    <row r="175" spans="1:29">
      <c r="A175" t="s">
        <v>175</v>
      </c>
      <c r="B175" s="4" t="str" cm="1">
        <f t="array" ref="B175">_xll.SNL.Clients.Office.Excel.Functions.SPG(A175, "SP_TOTAL_REV", "CY2023")</f>
        <v>#PEND</v>
      </c>
      <c r="C175" s="4" t="str">
        <f>_xll.SNL.Clients.Office.Excel.Functions.SPG(A175,"IQ_AVG_DILUT_SHARES_OUT","CY2023")</f>
        <v>#PEND</v>
      </c>
      <c r="D175" s="5" t="str">
        <f>_xll.SNL.Clients.Office.Excel.Functions.SPG(A175, "IQ_DILUT_EPS_NORM", "CY2023")</f>
        <v>#PEND</v>
      </c>
      <c r="E175" t="e">
        <f t="shared" si="24"/>
        <v>#VALUE!</v>
      </c>
      <c r="F175" t="e">
        <f t="shared" si="25"/>
        <v>#VALUE!</v>
      </c>
      <c r="G175" s="5" t="str">
        <f>_xll.SNL.Clients.Office.Excel.Functions.SPG(A175, "SP_MARKETCAP", "12/30/2023")</f>
        <v>#PEND</v>
      </c>
      <c r="H175" t="e">
        <f t="shared" si="29"/>
        <v>#VALUE!</v>
      </c>
      <c r="I175" t="e">
        <f t="shared" si="30"/>
        <v>#VALUE!</v>
      </c>
      <c r="K175" t="s">
        <v>175</v>
      </c>
      <c r="L175" s="4" t="str" cm="1">
        <f t="array" ref="L175">_xll.SNL.Clients.Office.Excel.Functions.SPG(K175, "SP_TOTAL_REV", "CY2023")</f>
        <v>#PEND</v>
      </c>
      <c r="M175" s="4" t="str">
        <f>_xll.SNL.Clients.Office.Excel.Functions.SPG(K175,"IQ_AVG_DILUT_SHARES_OUT","CY2023")</f>
        <v>#PEND</v>
      </c>
      <c r="N175" s="5" t="str">
        <f>_xll.SNL.Clients.Office.Excel.Functions.SPG(K175, "IQ_DILUT_EPS_NORM", "CY2023")</f>
        <v>#PEND</v>
      </c>
      <c r="O175" t="e">
        <f t="shared" si="26"/>
        <v>#VALUE!</v>
      </c>
      <c r="P175" t="e">
        <f t="shared" si="27"/>
        <v>#VALUE!</v>
      </c>
      <c r="Q175" s="5" t="str">
        <f>_xll.SNL.Clients.Office.Excel.Functions.SPG(K175, "SP_MARKETCAP", "12/31/2022")</f>
        <v>#PEND</v>
      </c>
      <c r="R175" t="e">
        <f t="shared" si="31"/>
        <v>#VALUE!</v>
      </c>
      <c r="S175" t="e">
        <f t="shared" si="32"/>
        <v>#VALUE!</v>
      </c>
      <c r="U175" t="s">
        <v>175</v>
      </c>
      <c r="V175" s="4" t="str" cm="1">
        <f t="array" ref="V175">_xll.SNL.Clients.Office.Excel.Functions.SPG(U175, "SP_TOTAL_REV", "CY2021")</f>
        <v>#PEND</v>
      </c>
      <c r="W175" s="4" t="str">
        <f>_xll.SNL.Clients.Office.Excel.Functions.SPG(U175,"IQ_AVG_DILUT_SHARES_OUT","CY2021")</f>
        <v>#PEND</v>
      </c>
      <c r="X175" s="5" t="str">
        <f>_xll.SNL.Clients.Office.Excel.Functions.SPG(U175, "IQ_DILUT_EPS_NORM", "CY2021")</f>
        <v>#PEND</v>
      </c>
      <c r="Y175" t="e">
        <f t="shared" si="33"/>
        <v>#VALUE!</v>
      </c>
      <c r="Z175" t="e">
        <f t="shared" si="34"/>
        <v>#VALUE!</v>
      </c>
      <c r="AA175" s="5" t="str">
        <f>_xll.SNL.Clients.Office.Excel.Functions.SPG(U175, "SP_MARKETCAP", "12/31/2021")</f>
        <v>#PEND</v>
      </c>
      <c r="AB175" t="e">
        <f t="shared" si="28"/>
        <v>#VALUE!</v>
      </c>
      <c r="AC175" t="e">
        <f t="shared" si="35"/>
        <v>#VALUE!</v>
      </c>
    </row>
    <row r="176" spans="1:29">
      <c r="A176" t="s">
        <v>176</v>
      </c>
      <c r="B176" s="4" t="str" cm="1">
        <f t="array" ref="B176">_xll.SNL.Clients.Office.Excel.Functions.SPG(A176, "SP_TOTAL_REV", "CY2023")</f>
        <v>#PEND</v>
      </c>
      <c r="C176" s="4" t="str">
        <f>_xll.SNL.Clients.Office.Excel.Functions.SPG(A176,"IQ_AVG_DILUT_SHARES_OUT","CY2023")</f>
        <v>#PEND</v>
      </c>
      <c r="D176" s="5" t="str">
        <f>_xll.SNL.Clients.Office.Excel.Functions.SPG(A176, "IQ_DILUT_EPS_NORM", "CY2023")</f>
        <v>#PEND</v>
      </c>
      <c r="E176" t="e">
        <f t="shared" si="24"/>
        <v>#VALUE!</v>
      </c>
      <c r="F176" t="e">
        <f t="shared" si="25"/>
        <v>#VALUE!</v>
      </c>
      <c r="G176" s="5" t="str">
        <f>_xll.SNL.Clients.Office.Excel.Functions.SPG(A176, "SP_MARKETCAP", "12/30/2023")</f>
        <v>#PEND</v>
      </c>
      <c r="H176" t="e">
        <f t="shared" si="29"/>
        <v>#VALUE!</v>
      </c>
      <c r="I176" t="e">
        <f t="shared" si="30"/>
        <v>#VALUE!</v>
      </c>
      <c r="K176" t="s">
        <v>176</v>
      </c>
      <c r="L176" s="4" t="str" cm="1">
        <f t="array" ref="L176">_xll.SNL.Clients.Office.Excel.Functions.SPG(K176, "SP_TOTAL_REV", "CY2023")</f>
        <v>#PEND</v>
      </c>
      <c r="M176" s="4" t="str">
        <f>_xll.SNL.Clients.Office.Excel.Functions.SPG(K176,"IQ_AVG_DILUT_SHARES_OUT","CY2023")</f>
        <v>#PEND</v>
      </c>
      <c r="N176" s="5" t="str">
        <f>_xll.SNL.Clients.Office.Excel.Functions.SPG(K176, "IQ_DILUT_EPS_NORM", "CY2023")</f>
        <v>#PEND</v>
      </c>
      <c r="O176" t="e">
        <f t="shared" si="26"/>
        <v>#VALUE!</v>
      </c>
      <c r="P176" t="e">
        <f t="shared" si="27"/>
        <v>#VALUE!</v>
      </c>
      <c r="Q176" s="5" t="str">
        <f>_xll.SNL.Clients.Office.Excel.Functions.SPG(K176, "SP_MARKETCAP", "12/31/2022")</f>
        <v>#PEND</v>
      </c>
      <c r="R176" t="e">
        <f t="shared" si="31"/>
        <v>#VALUE!</v>
      </c>
      <c r="S176" t="e">
        <f t="shared" si="32"/>
        <v>#VALUE!</v>
      </c>
      <c r="U176" t="s">
        <v>176</v>
      </c>
      <c r="V176" s="4" t="str" cm="1">
        <f t="array" ref="V176">_xll.SNL.Clients.Office.Excel.Functions.SPG(U176, "SP_TOTAL_REV", "CY2021")</f>
        <v>#PEND</v>
      </c>
      <c r="W176" s="4" t="str">
        <f>_xll.SNL.Clients.Office.Excel.Functions.SPG(U176,"IQ_AVG_DILUT_SHARES_OUT","CY2021")</f>
        <v>#PEND</v>
      </c>
      <c r="X176" s="5" t="str">
        <f>_xll.SNL.Clients.Office.Excel.Functions.SPG(U176, "IQ_DILUT_EPS_NORM", "CY2021")</f>
        <v>#PEND</v>
      </c>
      <c r="Y176" t="e">
        <f t="shared" si="33"/>
        <v>#VALUE!</v>
      </c>
      <c r="Z176" t="e">
        <f t="shared" si="34"/>
        <v>#VALUE!</v>
      </c>
      <c r="AA176" s="5" t="str">
        <f>_xll.SNL.Clients.Office.Excel.Functions.SPG(U176, "SP_MARKETCAP", "12/31/2021")</f>
        <v>#PEND</v>
      </c>
      <c r="AB176" t="e">
        <f t="shared" si="28"/>
        <v>#VALUE!</v>
      </c>
      <c r="AC176" t="e">
        <f t="shared" si="35"/>
        <v>#VALUE!</v>
      </c>
    </row>
    <row r="177" spans="1:29">
      <c r="A177" t="s">
        <v>177</v>
      </c>
      <c r="B177" s="4" t="str" cm="1">
        <f t="array" ref="B177">_xll.SNL.Clients.Office.Excel.Functions.SPG(A177, "SP_TOTAL_REV", "CY2023")</f>
        <v>#PEND</v>
      </c>
      <c r="C177" s="4" t="str">
        <f>_xll.SNL.Clients.Office.Excel.Functions.SPG(A177,"IQ_AVG_DILUT_SHARES_OUT","CY2023")</f>
        <v>#PEND</v>
      </c>
      <c r="D177" s="5" t="str">
        <f>_xll.SNL.Clients.Office.Excel.Functions.SPG(A177, "IQ_DILUT_EPS_NORM", "CY2023")</f>
        <v>#PEND</v>
      </c>
      <c r="E177" t="e">
        <f t="shared" si="24"/>
        <v>#VALUE!</v>
      </c>
      <c r="F177" t="e">
        <f t="shared" si="25"/>
        <v>#VALUE!</v>
      </c>
      <c r="G177" s="5" t="str">
        <f>_xll.SNL.Clients.Office.Excel.Functions.SPG(A177, "SP_MARKETCAP", "12/30/2023")</f>
        <v>#PEND</v>
      </c>
      <c r="H177" t="e">
        <f t="shared" si="29"/>
        <v>#VALUE!</v>
      </c>
      <c r="I177" t="e">
        <f t="shared" si="30"/>
        <v>#VALUE!</v>
      </c>
      <c r="K177" t="s">
        <v>177</v>
      </c>
      <c r="L177" s="4" t="str" cm="1">
        <f t="array" ref="L177">_xll.SNL.Clients.Office.Excel.Functions.SPG(K177, "SP_TOTAL_REV", "CY2023")</f>
        <v>#PEND</v>
      </c>
      <c r="M177" s="4" t="str">
        <f>_xll.SNL.Clients.Office.Excel.Functions.SPG(K177,"IQ_AVG_DILUT_SHARES_OUT","CY2023")</f>
        <v>#PEND</v>
      </c>
      <c r="N177" s="5" t="str">
        <f>_xll.SNL.Clients.Office.Excel.Functions.SPG(K177, "IQ_DILUT_EPS_NORM", "CY2023")</f>
        <v>#PEND</v>
      </c>
      <c r="O177" t="e">
        <f t="shared" si="26"/>
        <v>#VALUE!</v>
      </c>
      <c r="P177" t="e">
        <f t="shared" si="27"/>
        <v>#VALUE!</v>
      </c>
      <c r="Q177" s="5" t="str">
        <f>_xll.SNL.Clients.Office.Excel.Functions.SPG(K177, "SP_MARKETCAP", "12/31/2022")</f>
        <v>#PEND</v>
      </c>
      <c r="R177" t="e">
        <f t="shared" si="31"/>
        <v>#VALUE!</v>
      </c>
      <c r="S177" t="e">
        <f t="shared" si="32"/>
        <v>#VALUE!</v>
      </c>
      <c r="U177" t="s">
        <v>177</v>
      </c>
      <c r="V177" s="4" t="str" cm="1">
        <f t="array" ref="V177">_xll.SNL.Clients.Office.Excel.Functions.SPG(U177, "SP_TOTAL_REV", "CY2021")</f>
        <v>#PEND</v>
      </c>
      <c r="W177" s="4" t="str">
        <f>_xll.SNL.Clients.Office.Excel.Functions.SPG(U177,"IQ_AVG_DILUT_SHARES_OUT","CY2021")</f>
        <v>#PEND</v>
      </c>
      <c r="X177" s="5" t="str">
        <f>_xll.SNL.Clients.Office.Excel.Functions.SPG(U177, "IQ_DILUT_EPS_NORM", "CY2021")</f>
        <v>#PEND</v>
      </c>
      <c r="Y177" t="e">
        <f t="shared" si="33"/>
        <v>#VALUE!</v>
      </c>
      <c r="Z177" t="e">
        <f t="shared" si="34"/>
        <v>#VALUE!</v>
      </c>
      <c r="AA177" s="5" t="str">
        <f>_xll.SNL.Clients.Office.Excel.Functions.SPG(U177, "SP_MARKETCAP", "12/31/2021")</f>
        <v>#PEND</v>
      </c>
      <c r="AB177" t="e">
        <f t="shared" si="28"/>
        <v>#VALUE!</v>
      </c>
      <c r="AC177" t="e">
        <f t="shared" si="35"/>
        <v>#VALUE!</v>
      </c>
    </row>
    <row r="178" spans="1:29">
      <c r="A178" t="s">
        <v>178</v>
      </c>
      <c r="B178" s="4" t="str" cm="1">
        <f t="array" ref="B178">_xll.SNL.Clients.Office.Excel.Functions.SPG(A178, "SP_TOTAL_REV", "CY2023")</f>
        <v>#PEND</v>
      </c>
      <c r="C178" s="4" t="str">
        <f>_xll.SNL.Clients.Office.Excel.Functions.SPG(A178,"IQ_AVG_DILUT_SHARES_OUT","CY2023")</f>
        <v>#PEND</v>
      </c>
      <c r="D178" s="5" t="str">
        <f>_xll.SNL.Clients.Office.Excel.Functions.SPG(A178, "IQ_DILUT_EPS_NORM", "CY2023")</f>
        <v>#PEND</v>
      </c>
      <c r="E178" t="e">
        <f t="shared" si="24"/>
        <v>#VALUE!</v>
      </c>
      <c r="F178" t="e">
        <f t="shared" si="25"/>
        <v>#VALUE!</v>
      </c>
      <c r="G178" s="5" t="str">
        <f>_xll.SNL.Clients.Office.Excel.Functions.SPG(A178, "SP_MARKETCAP", "12/30/2023")</f>
        <v>#PEND</v>
      </c>
      <c r="H178" t="e">
        <f t="shared" si="29"/>
        <v>#VALUE!</v>
      </c>
      <c r="I178" t="e">
        <f t="shared" si="30"/>
        <v>#VALUE!</v>
      </c>
      <c r="K178" t="s">
        <v>178</v>
      </c>
      <c r="L178" s="4" t="str" cm="1">
        <f t="array" ref="L178">_xll.SNL.Clients.Office.Excel.Functions.SPG(K178, "SP_TOTAL_REV", "CY2023")</f>
        <v>#PEND</v>
      </c>
      <c r="M178" s="4" t="str">
        <f>_xll.SNL.Clients.Office.Excel.Functions.SPG(K178,"IQ_AVG_DILUT_SHARES_OUT","CY2023")</f>
        <v>#PEND</v>
      </c>
      <c r="N178" s="5" t="str">
        <f>_xll.SNL.Clients.Office.Excel.Functions.SPG(K178, "IQ_DILUT_EPS_NORM", "CY2023")</f>
        <v>#PEND</v>
      </c>
      <c r="O178" t="e">
        <f t="shared" si="26"/>
        <v>#VALUE!</v>
      </c>
      <c r="P178" t="e">
        <f t="shared" si="27"/>
        <v>#VALUE!</v>
      </c>
      <c r="Q178" s="5" t="str">
        <f>_xll.SNL.Clients.Office.Excel.Functions.SPG(K178, "SP_MARKETCAP", "12/31/2022")</f>
        <v>#PEND</v>
      </c>
      <c r="R178" t="e">
        <f t="shared" si="31"/>
        <v>#VALUE!</v>
      </c>
      <c r="S178" t="e">
        <f t="shared" si="32"/>
        <v>#VALUE!</v>
      </c>
      <c r="U178" t="s">
        <v>178</v>
      </c>
      <c r="V178" s="4" t="str" cm="1">
        <f t="array" ref="V178">_xll.SNL.Clients.Office.Excel.Functions.SPG(U178, "SP_TOTAL_REV", "CY2021")</f>
        <v>#PEND</v>
      </c>
      <c r="W178" s="4" t="str">
        <f>_xll.SNL.Clients.Office.Excel.Functions.SPG(U178,"IQ_AVG_DILUT_SHARES_OUT","CY2021")</f>
        <v>#PEND</v>
      </c>
      <c r="X178" s="5" t="str">
        <f>_xll.SNL.Clients.Office.Excel.Functions.SPG(U178, "IQ_DILUT_EPS_NORM", "CY2021")</f>
        <v>#PEND</v>
      </c>
      <c r="Y178" t="e">
        <f t="shared" si="33"/>
        <v>#VALUE!</v>
      </c>
      <c r="Z178" t="e">
        <f t="shared" si="34"/>
        <v>#VALUE!</v>
      </c>
      <c r="AA178" s="5" t="str">
        <f>_xll.SNL.Clients.Office.Excel.Functions.SPG(U178, "SP_MARKETCAP", "12/31/2021")</f>
        <v>#PEND</v>
      </c>
      <c r="AB178" t="e">
        <f t="shared" si="28"/>
        <v>#VALUE!</v>
      </c>
      <c r="AC178" t="e">
        <f t="shared" si="35"/>
        <v>#VALUE!</v>
      </c>
    </row>
    <row r="179" spans="1:29">
      <c r="A179" t="s">
        <v>179</v>
      </c>
      <c r="B179" s="4" t="str" cm="1">
        <f t="array" ref="B179">_xll.SNL.Clients.Office.Excel.Functions.SPG(A179, "SP_TOTAL_REV", "CY2023")</f>
        <v>#PEND</v>
      </c>
      <c r="C179" s="4" t="str">
        <f>_xll.SNL.Clients.Office.Excel.Functions.SPG(A179,"IQ_AVG_DILUT_SHARES_OUT","CY2023")</f>
        <v>#PEND</v>
      </c>
      <c r="D179" s="5" t="str">
        <f>_xll.SNL.Clients.Office.Excel.Functions.SPG(A179, "IQ_DILUT_EPS_NORM", "CY2023")</f>
        <v>#PEND</v>
      </c>
      <c r="E179" t="e">
        <f t="shared" si="24"/>
        <v>#VALUE!</v>
      </c>
      <c r="F179" t="e">
        <f t="shared" si="25"/>
        <v>#VALUE!</v>
      </c>
      <c r="G179" s="5" t="str">
        <f>_xll.SNL.Clients.Office.Excel.Functions.SPG(A179, "SP_MARKETCAP", "12/30/2023")</f>
        <v>#PEND</v>
      </c>
      <c r="H179" t="e">
        <f t="shared" si="29"/>
        <v>#VALUE!</v>
      </c>
      <c r="I179" t="e">
        <f t="shared" si="30"/>
        <v>#VALUE!</v>
      </c>
      <c r="K179" t="s">
        <v>179</v>
      </c>
      <c r="L179" s="4" t="str" cm="1">
        <f t="array" ref="L179">_xll.SNL.Clients.Office.Excel.Functions.SPG(K179, "SP_TOTAL_REV", "CY2023")</f>
        <v>#PEND</v>
      </c>
      <c r="M179" s="4" t="str">
        <f>_xll.SNL.Clients.Office.Excel.Functions.SPG(K179,"IQ_AVG_DILUT_SHARES_OUT","CY2023")</f>
        <v>#PEND</v>
      </c>
      <c r="N179" s="5" t="str">
        <f>_xll.SNL.Clients.Office.Excel.Functions.SPG(K179, "IQ_DILUT_EPS_NORM", "CY2023")</f>
        <v>#PEND</v>
      </c>
      <c r="O179" t="e">
        <f t="shared" si="26"/>
        <v>#VALUE!</v>
      </c>
      <c r="P179" t="e">
        <f t="shared" si="27"/>
        <v>#VALUE!</v>
      </c>
      <c r="Q179" s="5" t="str">
        <f>_xll.SNL.Clients.Office.Excel.Functions.SPG(K179, "SP_MARKETCAP", "12/31/2022")</f>
        <v>#PEND</v>
      </c>
      <c r="R179" t="e">
        <f t="shared" si="31"/>
        <v>#VALUE!</v>
      </c>
      <c r="S179" t="e">
        <f t="shared" si="32"/>
        <v>#VALUE!</v>
      </c>
      <c r="U179" t="s">
        <v>179</v>
      </c>
      <c r="V179" s="4" t="str" cm="1">
        <f t="array" ref="V179">_xll.SNL.Clients.Office.Excel.Functions.SPG(U179, "SP_TOTAL_REV", "CY2021")</f>
        <v>#PEND</v>
      </c>
      <c r="W179" s="4" t="str">
        <f>_xll.SNL.Clients.Office.Excel.Functions.SPG(U179,"IQ_AVG_DILUT_SHARES_OUT","CY2021")</f>
        <v>#PEND</v>
      </c>
      <c r="X179" s="5" t="str">
        <f>_xll.SNL.Clients.Office.Excel.Functions.SPG(U179, "IQ_DILUT_EPS_NORM", "CY2021")</f>
        <v>#PEND</v>
      </c>
      <c r="Y179" t="e">
        <f t="shared" si="33"/>
        <v>#VALUE!</v>
      </c>
      <c r="Z179" t="e">
        <f t="shared" si="34"/>
        <v>#VALUE!</v>
      </c>
      <c r="AA179" s="5" t="str">
        <f>_xll.SNL.Clients.Office.Excel.Functions.SPG(U179, "SP_MARKETCAP", "12/31/2021")</f>
        <v>#PEND</v>
      </c>
      <c r="AB179" t="e">
        <f t="shared" si="28"/>
        <v>#VALUE!</v>
      </c>
      <c r="AC179" t="e">
        <f t="shared" si="35"/>
        <v>#VALUE!</v>
      </c>
    </row>
    <row r="180" spans="1:29">
      <c r="A180" t="s">
        <v>180</v>
      </c>
      <c r="B180" s="4" t="str" cm="1">
        <f t="array" ref="B180">_xll.SNL.Clients.Office.Excel.Functions.SPG(A180, "SP_TOTAL_REV", "CY2023")</f>
        <v>#PEND</v>
      </c>
      <c r="C180" s="4" t="str">
        <f>_xll.SNL.Clients.Office.Excel.Functions.SPG(A180,"IQ_AVG_DILUT_SHARES_OUT","CY2023")</f>
        <v>#PEND</v>
      </c>
      <c r="D180" s="5" t="str">
        <f>_xll.SNL.Clients.Office.Excel.Functions.SPG(A180, "IQ_DILUT_EPS_NORM", "CY2023")</f>
        <v>#PEND</v>
      </c>
      <c r="E180" t="e">
        <f t="shared" si="24"/>
        <v>#VALUE!</v>
      </c>
      <c r="F180" t="e">
        <f t="shared" si="25"/>
        <v>#VALUE!</v>
      </c>
      <c r="G180" s="5" t="str">
        <f>_xll.SNL.Clients.Office.Excel.Functions.SPG(A180, "SP_MARKETCAP", "12/30/2023")</f>
        <v>#PEND</v>
      </c>
      <c r="H180" t="e">
        <f t="shared" si="29"/>
        <v>#VALUE!</v>
      </c>
      <c r="I180" t="e">
        <f t="shared" si="30"/>
        <v>#VALUE!</v>
      </c>
      <c r="K180" t="s">
        <v>180</v>
      </c>
      <c r="L180" s="4" t="str" cm="1">
        <f t="array" ref="L180">_xll.SNL.Clients.Office.Excel.Functions.SPG(K180, "SP_TOTAL_REV", "CY2023")</f>
        <v>#PEND</v>
      </c>
      <c r="M180" s="4" t="str">
        <f>_xll.SNL.Clients.Office.Excel.Functions.SPG(K180,"IQ_AVG_DILUT_SHARES_OUT","CY2023")</f>
        <v>#PEND</v>
      </c>
      <c r="N180" s="5" t="str">
        <f>_xll.SNL.Clients.Office.Excel.Functions.SPG(K180, "IQ_DILUT_EPS_NORM", "CY2023")</f>
        <v>#PEND</v>
      </c>
      <c r="O180" t="e">
        <f t="shared" si="26"/>
        <v>#VALUE!</v>
      </c>
      <c r="P180" t="e">
        <f t="shared" si="27"/>
        <v>#VALUE!</v>
      </c>
      <c r="Q180" s="5" t="str">
        <f>_xll.SNL.Clients.Office.Excel.Functions.SPG(K180, "SP_MARKETCAP", "12/31/2022")</f>
        <v>#PEND</v>
      </c>
      <c r="R180" t="e">
        <f t="shared" si="31"/>
        <v>#VALUE!</v>
      </c>
      <c r="S180" t="e">
        <f t="shared" si="32"/>
        <v>#VALUE!</v>
      </c>
      <c r="U180" t="s">
        <v>180</v>
      </c>
      <c r="V180" s="4" t="str" cm="1">
        <f t="array" ref="V180">_xll.SNL.Clients.Office.Excel.Functions.SPG(U180, "SP_TOTAL_REV", "CY2021")</f>
        <v>#PEND</v>
      </c>
      <c r="W180" s="4" t="str">
        <f>_xll.SNL.Clients.Office.Excel.Functions.SPG(U180,"IQ_AVG_DILUT_SHARES_OUT","CY2021")</f>
        <v>#PEND</v>
      </c>
      <c r="X180" s="5" t="str">
        <f>_xll.SNL.Clients.Office.Excel.Functions.SPG(U180, "IQ_DILUT_EPS_NORM", "CY2021")</f>
        <v>#PEND</v>
      </c>
      <c r="Y180" t="e">
        <f t="shared" si="33"/>
        <v>#VALUE!</v>
      </c>
      <c r="Z180" t="e">
        <f t="shared" si="34"/>
        <v>#VALUE!</v>
      </c>
      <c r="AA180" s="5" t="str">
        <f>_xll.SNL.Clients.Office.Excel.Functions.SPG(U180, "SP_MARKETCAP", "12/31/2021")</f>
        <v>#PEND</v>
      </c>
      <c r="AB180" t="e">
        <f t="shared" si="28"/>
        <v>#VALUE!</v>
      </c>
      <c r="AC180" t="e">
        <f t="shared" si="35"/>
        <v>#VALUE!</v>
      </c>
    </row>
    <row r="181" spans="1:29">
      <c r="A181" t="s">
        <v>181</v>
      </c>
      <c r="B181" s="4" t="str" cm="1">
        <f t="array" ref="B181">_xll.SNL.Clients.Office.Excel.Functions.SPG(A181, "SP_TOTAL_REV", "CY2023")</f>
        <v>#PEND</v>
      </c>
      <c r="C181" s="4" t="str">
        <f>_xll.SNL.Clients.Office.Excel.Functions.SPG(A181,"IQ_AVG_DILUT_SHARES_OUT","CY2023")</f>
        <v>#PEND</v>
      </c>
      <c r="D181" s="5" t="str">
        <f>_xll.SNL.Clients.Office.Excel.Functions.SPG(A181, "IQ_DILUT_EPS_NORM", "CY2023")</f>
        <v>#PEND</v>
      </c>
      <c r="E181" t="e">
        <f t="shared" si="24"/>
        <v>#VALUE!</v>
      </c>
      <c r="F181" t="e">
        <f t="shared" si="25"/>
        <v>#VALUE!</v>
      </c>
      <c r="G181" s="5" t="str">
        <f>_xll.SNL.Clients.Office.Excel.Functions.SPG(A181, "SP_MARKETCAP", "12/30/2023")</f>
        <v>#PEND</v>
      </c>
      <c r="H181" t="e">
        <f t="shared" si="29"/>
        <v>#VALUE!</v>
      </c>
      <c r="I181" t="e">
        <f t="shared" si="30"/>
        <v>#VALUE!</v>
      </c>
      <c r="K181" t="s">
        <v>181</v>
      </c>
      <c r="L181" s="4" t="str" cm="1">
        <f t="array" ref="L181">_xll.SNL.Clients.Office.Excel.Functions.SPG(K181, "SP_TOTAL_REV", "CY2023")</f>
        <v>#PEND</v>
      </c>
      <c r="M181" s="4" t="str">
        <f>_xll.SNL.Clients.Office.Excel.Functions.SPG(K181,"IQ_AVG_DILUT_SHARES_OUT","CY2023")</f>
        <v>#PEND</v>
      </c>
      <c r="N181" s="5" t="str">
        <f>_xll.SNL.Clients.Office.Excel.Functions.SPG(K181, "IQ_DILUT_EPS_NORM", "CY2023")</f>
        <v>#PEND</v>
      </c>
      <c r="O181" t="e">
        <f t="shared" si="26"/>
        <v>#VALUE!</v>
      </c>
      <c r="P181" t="e">
        <f t="shared" si="27"/>
        <v>#VALUE!</v>
      </c>
      <c r="Q181" s="5" t="str">
        <f>_xll.SNL.Clients.Office.Excel.Functions.SPG(K181, "SP_MARKETCAP", "12/31/2022")</f>
        <v>#PEND</v>
      </c>
      <c r="R181" t="e">
        <f t="shared" si="31"/>
        <v>#VALUE!</v>
      </c>
      <c r="S181" t="e">
        <f t="shared" si="32"/>
        <v>#VALUE!</v>
      </c>
      <c r="U181" t="s">
        <v>181</v>
      </c>
      <c r="V181" s="4" t="str" cm="1">
        <f t="array" ref="V181">_xll.SNL.Clients.Office.Excel.Functions.SPG(U181, "SP_TOTAL_REV", "CY2021")</f>
        <v>#PEND</v>
      </c>
      <c r="W181" s="4" t="str">
        <f>_xll.SNL.Clients.Office.Excel.Functions.SPG(U181,"IQ_AVG_DILUT_SHARES_OUT","CY2021")</f>
        <v>#PEND</v>
      </c>
      <c r="X181" s="5" t="str">
        <f>_xll.SNL.Clients.Office.Excel.Functions.SPG(U181, "IQ_DILUT_EPS_NORM", "CY2021")</f>
        <v>#PEND</v>
      </c>
      <c r="Y181" t="e">
        <f t="shared" si="33"/>
        <v>#VALUE!</v>
      </c>
      <c r="Z181" t="e">
        <f t="shared" si="34"/>
        <v>#VALUE!</v>
      </c>
      <c r="AA181" s="5" t="str">
        <f>_xll.SNL.Clients.Office.Excel.Functions.SPG(U181, "SP_MARKETCAP", "12/31/2021")</f>
        <v>#PEND</v>
      </c>
      <c r="AB181" t="e">
        <f t="shared" si="28"/>
        <v>#VALUE!</v>
      </c>
      <c r="AC181" t="e">
        <f t="shared" si="35"/>
        <v>#VALUE!</v>
      </c>
    </row>
    <row r="182" spans="1:29">
      <c r="A182" t="s">
        <v>182</v>
      </c>
      <c r="B182" s="4" t="str" cm="1">
        <f t="array" ref="B182">_xll.SNL.Clients.Office.Excel.Functions.SPG(A182, "SP_TOTAL_REV", "CY2023")</f>
        <v>#PEND</v>
      </c>
      <c r="C182" s="4" t="str">
        <f>_xll.SNL.Clients.Office.Excel.Functions.SPG(A182,"IQ_AVG_DILUT_SHARES_OUT","CY2023")</f>
        <v>#PEND</v>
      </c>
      <c r="D182" s="5" t="str">
        <f>_xll.SNL.Clients.Office.Excel.Functions.SPG(A182, "IQ_DILUT_EPS_NORM", "CY2023")</f>
        <v>#PEND</v>
      </c>
      <c r="E182" t="e">
        <f t="shared" si="24"/>
        <v>#VALUE!</v>
      </c>
      <c r="F182" t="e">
        <f t="shared" si="25"/>
        <v>#VALUE!</v>
      </c>
      <c r="G182" s="5" t="str">
        <f>_xll.SNL.Clients.Office.Excel.Functions.SPG(A182, "SP_MARKETCAP", "12/30/2023")</f>
        <v>#PEND</v>
      </c>
      <c r="H182" t="e">
        <f t="shared" si="29"/>
        <v>#VALUE!</v>
      </c>
      <c r="I182" t="e">
        <f t="shared" si="30"/>
        <v>#VALUE!</v>
      </c>
      <c r="K182" t="s">
        <v>182</v>
      </c>
      <c r="L182" s="4" t="str" cm="1">
        <f t="array" ref="L182">_xll.SNL.Clients.Office.Excel.Functions.SPG(K182, "SP_TOTAL_REV", "CY2023")</f>
        <v>#PEND</v>
      </c>
      <c r="M182" s="4" t="str">
        <f>_xll.SNL.Clients.Office.Excel.Functions.SPG(K182,"IQ_AVG_DILUT_SHARES_OUT","CY2023")</f>
        <v>#PEND</v>
      </c>
      <c r="N182" s="5" t="str">
        <f>_xll.SNL.Clients.Office.Excel.Functions.SPG(K182, "IQ_DILUT_EPS_NORM", "CY2023")</f>
        <v>#PEND</v>
      </c>
      <c r="O182" t="e">
        <f t="shared" si="26"/>
        <v>#VALUE!</v>
      </c>
      <c r="P182" t="e">
        <f t="shared" si="27"/>
        <v>#VALUE!</v>
      </c>
      <c r="Q182" s="5" t="str">
        <f>_xll.SNL.Clients.Office.Excel.Functions.SPG(K182, "SP_MARKETCAP", "12/31/2022")</f>
        <v>#PEND</v>
      </c>
      <c r="R182" t="e">
        <f t="shared" si="31"/>
        <v>#VALUE!</v>
      </c>
      <c r="S182" t="e">
        <f t="shared" si="32"/>
        <v>#VALUE!</v>
      </c>
      <c r="U182" t="s">
        <v>182</v>
      </c>
      <c r="V182" s="4" t="str" cm="1">
        <f t="array" ref="V182">_xll.SNL.Clients.Office.Excel.Functions.SPG(U182, "SP_TOTAL_REV", "CY2021")</f>
        <v>#PEND</v>
      </c>
      <c r="W182" s="4" t="str">
        <f>_xll.SNL.Clients.Office.Excel.Functions.SPG(U182,"IQ_AVG_DILUT_SHARES_OUT","CY2021")</f>
        <v>#PEND</v>
      </c>
      <c r="X182" s="5" t="str">
        <f>_xll.SNL.Clients.Office.Excel.Functions.SPG(U182, "IQ_DILUT_EPS_NORM", "CY2021")</f>
        <v>#PEND</v>
      </c>
      <c r="Y182" t="e">
        <f t="shared" si="33"/>
        <v>#VALUE!</v>
      </c>
      <c r="Z182" t="e">
        <f t="shared" si="34"/>
        <v>#VALUE!</v>
      </c>
      <c r="AA182" s="5" t="str">
        <f>_xll.SNL.Clients.Office.Excel.Functions.SPG(U182, "SP_MARKETCAP", "12/31/2021")</f>
        <v>#PEND</v>
      </c>
      <c r="AB182" t="e">
        <f t="shared" si="28"/>
        <v>#VALUE!</v>
      </c>
      <c r="AC182" t="e">
        <f t="shared" si="35"/>
        <v>#VALUE!</v>
      </c>
    </row>
    <row r="183" spans="1:29">
      <c r="A183" t="s">
        <v>183</v>
      </c>
      <c r="B183" s="4" t="str" cm="1">
        <f t="array" ref="B183">_xll.SNL.Clients.Office.Excel.Functions.SPG(A183, "SP_TOTAL_REV", "CY2023")</f>
        <v>#PEND</v>
      </c>
      <c r="C183" s="4" t="str">
        <f>_xll.SNL.Clients.Office.Excel.Functions.SPG(A183,"IQ_AVG_DILUT_SHARES_OUT","CY2023")</f>
        <v>#PEND</v>
      </c>
      <c r="D183" s="5" t="str">
        <f>_xll.SNL.Clients.Office.Excel.Functions.SPG(A183, "IQ_DILUT_EPS_NORM", "CY2023")</f>
        <v>#PEND</v>
      </c>
      <c r="E183" t="e">
        <f t="shared" si="24"/>
        <v>#VALUE!</v>
      </c>
      <c r="F183" t="e">
        <f t="shared" si="25"/>
        <v>#VALUE!</v>
      </c>
      <c r="G183" s="5" t="str">
        <f>_xll.SNL.Clients.Office.Excel.Functions.SPG(A183, "SP_MARKETCAP", "12/30/2023")</f>
        <v>#PEND</v>
      </c>
      <c r="H183" t="e">
        <f t="shared" si="29"/>
        <v>#VALUE!</v>
      </c>
      <c r="I183" t="e">
        <f t="shared" si="30"/>
        <v>#VALUE!</v>
      </c>
      <c r="K183" t="s">
        <v>183</v>
      </c>
      <c r="L183" s="4" t="str" cm="1">
        <f t="array" ref="L183">_xll.SNL.Clients.Office.Excel.Functions.SPG(K183, "SP_TOTAL_REV", "CY2023")</f>
        <v>#PEND</v>
      </c>
      <c r="M183" s="4" t="str">
        <f>_xll.SNL.Clients.Office.Excel.Functions.SPG(K183,"IQ_AVG_DILUT_SHARES_OUT","CY2023")</f>
        <v>#PEND</v>
      </c>
      <c r="N183" s="5" t="str">
        <f>_xll.SNL.Clients.Office.Excel.Functions.SPG(K183, "IQ_DILUT_EPS_NORM", "CY2023")</f>
        <v>#PEND</v>
      </c>
      <c r="O183" t="e">
        <f t="shared" si="26"/>
        <v>#VALUE!</v>
      </c>
      <c r="P183" t="e">
        <f t="shared" si="27"/>
        <v>#VALUE!</v>
      </c>
      <c r="Q183" s="5" t="str">
        <f>_xll.SNL.Clients.Office.Excel.Functions.SPG(K183, "SP_MARKETCAP", "12/31/2022")</f>
        <v>#PEND</v>
      </c>
      <c r="R183" t="e">
        <f t="shared" si="31"/>
        <v>#VALUE!</v>
      </c>
      <c r="S183" t="e">
        <f t="shared" si="32"/>
        <v>#VALUE!</v>
      </c>
      <c r="U183" t="s">
        <v>183</v>
      </c>
      <c r="V183" s="4" t="str" cm="1">
        <f t="array" ref="V183">_xll.SNL.Clients.Office.Excel.Functions.SPG(U183, "SP_TOTAL_REV", "CY2021")</f>
        <v>#PEND</v>
      </c>
      <c r="W183" s="4" t="str">
        <f>_xll.SNL.Clients.Office.Excel.Functions.SPG(U183,"IQ_AVG_DILUT_SHARES_OUT","CY2021")</f>
        <v>#PEND</v>
      </c>
      <c r="X183" s="5" t="str">
        <f>_xll.SNL.Clients.Office.Excel.Functions.SPG(U183, "IQ_DILUT_EPS_NORM", "CY2021")</f>
        <v>#PEND</v>
      </c>
      <c r="Y183" t="e">
        <f t="shared" si="33"/>
        <v>#VALUE!</v>
      </c>
      <c r="Z183" t="e">
        <f t="shared" si="34"/>
        <v>#VALUE!</v>
      </c>
      <c r="AA183" s="5" t="str">
        <f>_xll.SNL.Clients.Office.Excel.Functions.SPG(U183, "SP_MARKETCAP", "12/31/2021")</f>
        <v>#PEND</v>
      </c>
      <c r="AB183" t="e">
        <f t="shared" si="28"/>
        <v>#VALUE!</v>
      </c>
      <c r="AC183" t="e">
        <f t="shared" si="35"/>
        <v>#VALUE!</v>
      </c>
    </row>
    <row r="184" spans="1:29">
      <c r="A184" t="s">
        <v>184</v>
      </c>
      <c r="B184" s="4" t="str" cm="1">
        <f t="array" ref="B184">_xll.SNL.Clients.Office.Excel.Functions.SPG(A184, "SP_TOTAL_REV", "CY2023")</f>
        <v>#PEND</v>
      </c>
      <c r="C184" s="4" t="str">
        <f>_xll.SNL.Clients.Office.Excel.Functions.SPG(A184,"IQ_AVG_DILUT_SHARES_OUT","CY2023")</f>
        <v>#PEND</v>
      </c>
      <c r="D184" s="5" t="str">
        <f>_xll.SNL.Clients.Office.Excel.Functions.SPG(A184, "IQ_DILUT_EPS_NORM", "CY2023")</f>
        <v>#PEND</v>
      </c>
      <c r="E184" t="e">
        <f t="shared" si="24"/>
        <v>#VALUE!</v>
      </c>
      <c r="F184" t="e">
        <f t="shared" si="25"/>
        <v>#VALUE!</v>
      </c>
      <c r="G184" s="5" t="str">
        <f>_xll.SNL.Clients.Office.Excel.Functions.SPG(A184, "SP_MARKETCAP", "12/30/2023")</f>
        <v>#PEND</v>
      </c>
      <c r="H184" t="e">
        <f t="shared" si="29"/>
        <v>#VALUE!</v>
      </c>
      <c r="I184" t="e">
        <f t="shared" si="30"/>
        <v>#VALUE!</v>
      </c>
      <c r="K184" t="s">
        <v>184</v>
      </c>
      <c r="L184" s="4" t="str" cm="1">
        <f t="array" ref="L184">_xll.SNL.Clients.Office.Excel.Functions.SPG(K184, "SP_TOTAL_REV", "CY2023")</f>
        <v>#PEND</v>
      </c>
      <c r="M184" s="4" t="str">
        <f>_xll.SNL.Clients.Office.Excel.Functions.SPG(K184,"IQ_AVG_DILUT_SHARES_OUT","CY2023")</f>
        <v>#PEND</v>
      </c>
      <c r="N184" s="5" t="str">
        <f>_xll.SNL.Clients.Office.Excel.Functions.SPG(K184, "IQ_DILUT_EPS_NORM", "CY2023")</f>
        <v>#PEND</v>
      </c>
      <c r="O184" t="e">
        <f t="shared" si="26"/>
        <v>#VALUE!</v>
      </c>
      <c r="P184" t="e">
        <f t="shared" si="27"/>
        <v>#VALUE!</v>
      </c>
      <c r="Q184" s="5" t="str">
        <f>_xll.SNL.Clients.Office.Excel.Functions.SPG(K184, "SP_MARKETCAP", "12/31/2022")</f>
        <v>#PEND</v>
      </c>
      <c r="R184" t="e">
        <f t="shared" si="31"/>
        <v>#VALUE!</v>
      </c>
      <c r="S184" t="e">
        <f t="shared" si="32"/>
        <v>#VALUE!</v>
      </c>
      <c r="U184" t="s">
        <v>184</v>
      </c>
      <c r="V184" s="4" t="str" cm="1">
        <f t="array" ref="V184">_xll.SNL.Clients.Office.Excel.Functions.SPG(U184, "SP_TOTAL_REV", "CY2021")</f>
        <v>#PEND</v>
      </c>
      <c r="W184" s="4" t="str">
        <f>_xll.SNL.Clients.Office.Excel.Functions.SPG(U184,"IQ_AVG_DILUT_SHARES_OUT","CY2021")</f>
        <v>#PEND</v>
      </c>
      <c r="X184" s="5" t="str">
        <f>_xll.SNL.Clients.Office.Excel.Functions.SPG(U184, "IQ_DILUT_EPS_NORM", "CY2021")</f>
        <v>#PEND</v>
      </c>
      <c r="Y184" t="e">
        <f t="shared" si="33"/>
        <v>#VALUE!</v>
      </c>
      <c r="Z184" t="e">
        <f t="shared" si="34"/>
        <v>#VALUE!</v>
      </c>
      <c r="AA184" s="5" t="str">
        <f>_xll.SNL.Clients.Office.Excel.Functions.SPG(U184, "SP_MARKETCAP", "12/31/2021")</f>
        <v>#PEND</v>
      </c>
      <c r="AB184" t="e">
        <f t="shared" si="28"/>
        <v>#VALUE!</v>
      </c>
      <c r="AC184" t="e">
        <f t="shared" si="35"/>
        <v>#VALUE!</v>
      </c>
    </row>
    <row r="185" spans="1:29">
      <c r="A185" t="s">
        <v>185</v>
      </c>
      <c r="B185" s="4" t="str" cm="1">
        <f t="array" ref="B185">_xll.SNL.Clients.Office.Excel.Functions.SPG(A185, "SP_TOTAL_REV", "CY2023")</f>
        <v>#PEND</v>
      </c>
      <c r="C185" s="4" t="str">
        <f>_xll.SNL.Clients.Office.Excel.Functions.SPG(A185,"IQ_AVG_DILUT_SHARES_OUT","CY2023")</f>
        <v>#PEND</v>
      </c>
      <c r="D185" s="5" t="str">
        <f>_xll.SNL.Clients.Office.Excel.Functions.SPG(A185, "IQ_DILUT_EPS_NORM", "CY2023")</f>
        <v>#PEND</v>
      </c>
      <c r="E185" t="e">
        <f t="shared" si="24"/>
        <v>#VALUE!</v>
      </c>
      <c r="F185" t="e">
        <f t="shared" si="25"/>
        <v>#VALUE!</v>
      </c>
      <c r="G185" s="5" t="str">
        <f>_xll.SNL.Clients.Office.Excel.Functions.SPG(A185, "SP_MARKETCAP", "12/30/2023")</f>
        <v>#PEND</v>
      </c>
      <c r="H185" t="e">
        <f t="shared" si="29"/>
        <v>#VALUE!</v>
      </c>
      <c r="I185" t="e">
        <f t="shared" si="30"/>
        <v>#VALUE!</v>
      </c>
      <c r="K185" t="s">
        <v>185</v>
      </c>
      <c r="L185" s="4" t="str" cm="1">
        <f t="array" ref="L185">_xll.SNL.Clients.Office.Excel.Functions.SPG(K185, "SP_TOTAL_REV", "CY2023")</f>
        <v>#PEND</v>
      </c>
      <c r="M185" s="4" t="str">
        <f>_xll.SNL.Clients.Office.Excel.Functions.SPG(K185,"IQ_AVG_DILUT_SHARES_OUT","CY2023")</f>
        <v>#PEND</v>
      </c>
      <c r="N185" s="5" t="str">
        <f>_xll.SNL.Clients.Office.Excel.Functions.SPG(K185, "IQ_DILUT_EPS_NORM", "CY2023")</f>
        <v>#PEND</v>
      </c>
      <c r="O185" t="e">
        <f t="shared" si="26"/>
        <v>#VALUE!</v>
      </c>
      <c r="P185" t="e">
        <f t="shared" si="27"/>
        <v>#VALUE!</v>
      </c>
      <c r="Q185" s="5" t="str">
        <f>_xll.SNL.Clients.Office.Excel.Functions.SPG(K185, "SP_MARKETCAP", "12/31/2022")</f>
        <v>#PEND</v>
      </c>
      <c r="R185" t="e">
        <f t="shared" si="31"/>
        <v>#VALUE!</v>
      </c>
      <c r="S185" t="e">
        <f t="shared" si="32"/>
        <v>#VALUE!</v>
      </c>
      <c r="U185" t="s">
        <v>185</v>
      </c>
      <c r="V185" s="4" t="str" cm="1">
        <f t="array" ref="V185">_xll.SNL.Clients.Office.Excel.Functions.SPG(U185, "SP_TOTAL_REV", "CY2021")</f>
        <v>#PEND</v>
      </c>
      <c r="W185" s="4" t="str">
        <f>_xll.SNL.Clients.Office.Excel.Functions.SPG(U185,"IQ_AVG_DILUT_SHARES_OUT","CY2021")</f>
        <v>#PEND</v>
      </c>
      <c r="X185" s="5" t="str">
        <f>_xll.SNL.Clients.Office.Excel.Functions.SPG(U185, "IQ_DILUT_EPS_NORM", "CY2021")</f>
        <v>#PEND</v>
      </c>
      <c r="Y185" t="e">
        <f t="shared" si="33"/>
        <v>#VALUE!</v>
      </c>
      <c r="Z185" t="e">
        <f t="shared" si="34"/>
        <v>#VALUE!</v>
      </c>
      <c r="AA185" s="5" t="str">
        <f>_xll.SNL.Clients.Office.Excel.Functions.SPG(U185, "SP_MARKETCAP", "12/31/2021")</f>
        <v>#PEND</v>
      </c>
      <c r="AB185" t="e">
        <f t="shared" si="28"/>
        <v>#VALUE!</v>
      </c>
      <c r="AC185" t="e">
        <f t="shared" si="35"/>
        <v>#VALUE!</v>
      </c>
    </row>
    <row r="186" spans="1:29">
      <c r="A186" t="s">
        <v>186</v>
      </c>
      <c r="B186" s="4" t="str" cm="1">
        <f t="array" ref="B186">_xll.SNL.Clients.Office.Excel.Functions.SPG(A186, "SP_TOTAL_REV", "CY2023")</f>
        <v>#PEND</v>
      </c>
      <c r="C186" s="4" t="str">
        <f>_xll.SNL.Clients.Office.Excel.Functions.SPG(A186,"IQ_AVG_DILUT_SHARES_OUT","CY2023")</f>
        <v>#PEND</v>
      </c>
      <c r="D186" s="5" t="str">
        <f>_xll.SNL.Clients.Office.Excel.Functions.SPG(A186, "IQ_DILUT_EPS_NORM", "CY2023")</f>
        <v>#PEND</v>
      </c>
      <c r="E186" t="e">
        <f t="shared" si="24"/>
        <v>#VALUE!</v>
      </c>
      <c r="F186" t="e">
        <f t="shared" si="25"/>
        <v>#VALUE!</v>
      </c>
      <c r="G186" s="5" t="str">
        <f>_xll.SNL.Clients.Office.Excel.Functions.SPG(A186, "SP_MARKETCAP", "12/30/2023")</f>
        <v>#PEND</v>
      </c>
      <c r="H186" t="e">
        <f t="shared" si="29"/>
        <v>#VALUE!</v>
      </c>
      <c r="I186" t="e">
        <f t="shared" si="30"/>
        <v>#VALUE!</v>
      </c>
      <c r="K186" t="s">
        <v>186</v>
      </c>
      <c r="L186" s="4" t="str" cm="1">
        <f t="array" ref="L186">_xll.SNL.Clients.Office.Excel.Functions.SPG(K186, "SP_TOTAL_REV", "CY2023")</f>
        <v>#PEND</v>
      </c>
      <c r="M186" s="4" t="str">
        <f>_xll.SNL.Clients.Office.Excel.Functions.SPG(K186,"IQ_AVG_DILUT_SHARES_OUT","CY2023")</f>
        <v>#PEND</v>
      </c>
      <c r="N186" s="5" t="str">
        <f>_xll.SNL.Clients.Office.Excel.Functions.SPG(K186, "IQ_DILUT_EPS_NORM", "CY2023")</f>
        <v>#PEND</v>
      </c>
      <c r="O186" t="e">
        <f t="shared" si="26"/>
        <v>#VALUE!</v>
      </c>
      <c r="P186" t="e">
        <f t="shared" si="27"/>
        <v>#VALUE!</v>
      </c>
      <c r="Q186" s="5" t="str">
        <f>_xll.SNL.Clients.Office.Excel.Functions.SPG(K186, "SP_MARKETCAP", "12/31/2022")</f>
        <v>#PEND</v>
      </c>
      <c r="R186" t="e">
        <f t="shared" si="31"/>
        <v>#VALUE!</v>
      </c>
      <c r="S186" t="e">
        <f t="shared" si="32"/>
        <v>#VALUE!</v>
      </c>
      <c r="U186" t="s">
        <v>186</v>
      </c>
      <c r="V186" s="4" t="str" cm="1">
        <f t="array" ref="V186">_xll.SNL.Clients.Office.Excel.Functions.SPG(U186, "SP_TOTAL_REV", "CY2021")</f>
        <v>#PEND</v>
      </c>
      <c r="W186" s="4" t="str">
        <f>_xll.SNL.Clients.Office.Excel.Functions.SPG(U186,"IQ_AVG_DILUT_SHARES_OUT","CY2021")</f>
        <v>#PEND</v>
      </c>
      <c r="X186" s="5" t="str">
        <f>_xll.SNL.Clients.Office.Excel.Functions.SPG(U186, "IQ_DILUT_EPS_NORM", "CY2021")</f>
        <v>#PEND</v>
      </c>
      <c r="Y186" t="e">
        <f t="shared" si="33"/>
        <v>#VALUE!</v>
      </c>
      <c r="Z186" t="e">
        <f t="shared" si="34"/>
        <v>#VALUE!</v>
      </c>
      <c r="AA186" s="5" t="str">
        <f>_xll.SNL.Clients.Office.Excel.Functions.SPG(U186, "SP_MARKETCAP", "12/31/2021")</f>
        <v>#PEND</v>
      </c>
      <c r="AB186" t="e">
        <f t="shared" si="28"/>
        <v>#VALUE!</v>
      </c>
      <c r="AC186" t="e">
        <f t="shared" si="35"/>
        <v>#VALUE!</v>
      </c>
    </row>
    <row r="187" spans="1:29">
      <c r="A187" t="s">
        <v>187</v>
      </c>
      <c r="B187" s="4" t="str" cm="1">
        <f t="array" ref="B187">_xll.SNL.Clients.Office.Excel.Functions.SPG(A187, "SP_TOTAL_REV", "CY2023")</f>
        <v>#PEND</v>
      </c>
      <c r="C187" s="4" t="str">
        <f>_xll.SNL.Clients.Office.Excel.Functions.SPG(A187,"IQ_AVG_DILUT_SHARES_OUT","CY2023")</f>
        <v>#PEND</v>
      </c>
      <c r="D187" s="5" t="str">
        <f>_xll.SNL.Clients.Office.Excel.Functions.SPG(A187, "IQ_DILUT_EPS_NORM", "CY2023")</f>
        <v>#PEND</v>
      </c>
      <c r="E187" t="e">
        <f t="shared" si="24"/>
        <v>#VALUE!</v>
      </c>
      <c r="F187" t="e">
        <f t="shared" si="25"/>
        <v>#VALUE!</v>
      </c>
      <c r="G187" s="5" t="str">
        <f>_xll.SNL.Clients.Office.Excel.Functions.SPG(A187, "SP_MARKETCAP", "12/30/2023")</f>
        <v>#PEND</v>
      </c>
      <c r="H187" t="e">
        <f t="shared" si="29"/>
        <v>#VALUE!</v>
      </c>
      <c r="I187" t="e">
        <f t="shared" si="30"/>
        <v>#VALUE!</v>
      </c>
      <c r="K187" t="s">
        <v>187</v>
      </c>
      <c r="L187" s="4" t="str" cm="1">
        <f t="array" ref="L187">_xll.SNL.Clients.Office.Excel.Functions.SPG(K187, "SP_TOTAL_REV", "CY2023")</f>
        <v>#PEND</v>
      </c>
      <c r="M187" s="4" t="str">
        <f>_xll.SNL.Clients.Office.Excel.Functions.SPG(K187,"IQ_AVG_DILUT_SHARES_OUT","CY2023")</f>
        <v>#PEND</v>
      </c>
      <c r="N187" s="5" t="str">
        <f>_xll.SNL.Clients.Office.Excel.Functions.SPG(K187, "IQ_DILUT_EPS_NORM", "CY2023")</f>
        <v>#PEND</v>
      </c>
      <c r="O187" t="e">
        <f t="shared" si="26"/>
        <v>#VALUE!</v>
      </c>
      <c r="P187" t="e">
        <f t="shared" si="27"/>
        <v>#VALUE!</v>
      </c>
      <c r="Q187" s="5" t="str">
        <f>_xll.SNL.Clients.Office.Excel.Functions.SPG(K187, "SP_MARKETCAP", "12/31/2022")</f>
        <v>#PEND</v>
      </c>
      <c r="R187" t="e">
        <f t="shared" si="31"/>
        <v>#VALUE!</v>
      </c>
      <c r="S187" t="e">
        <f t="shared" si="32"/>
        <v>#VALUE!</v>
      </c>
      <c r="U187" t="s">
        <v>187</v>
      </c>
      <c r="V187" s="4" t="str" cm="1">
        <f t="array" ref="V187">_xll.SNL.Clients.Office.Excel.Functions.SPG(U187, "SP_TOTAL_REV", "CY2021")</f>
        <v>#PEND</v>
      </c>
      <c r="W187" s="4" t="str">
        <f>_xll.SNL.Clients.Office.Excel.Functions.SPG(U187,"IQ_AVG_DILUT_SHARES_OUT","CY2021")</f>
        <v>#PEND</v>
      </c>
      <c r="X187" s="5" t="str">
        <f>_xll.SNL.Clients.Office.Excel.Functions.SPG(U187, "IQ_DILUT_EPS_NORM", "CY2021")</f>
        <v>#PEND</v>
      </c>
      <c r="Y187" t="e">
        <f t="shared" si="33"/>
        <v>#VALUE!</v>
      </c>
      <c r="Z187" t="e">
        <f t="shared" si="34"/>
        <v>#VALUE!</v>
      </c>
      <c r="AA187" s="5" t="str">
        <f>_xll.SNL.Clients.Office.Excel.Functions.SPG(U187, "SP_MARKETCAP", "12/31/2021")</f>
        <v>#PEND</v>
      </c>
      <c r="AB187" t="e">
        <f t="shared" si="28"/>
        <v>#VALUE!</v>
      </c>
      <c r="AC187" t="e">
        <f t="shared" si="35"/>
        <v>#VALUE!</v>
      </c>
    </row>
    <row r="188" spans="1:29">
      <c r="A188" t="s">
        <v>188</v>
      </c>
      <c r="B188" s="4" t="str" cm="1">
        <f t="array" ref="B188">_xll.SNL.Clients.Office.Excel.Functions.SPG(A188, "SP_TOTAL_REV", "CY2023")</f>
        <v>#PEND</v>
      </c>
      <c r="C188" s="4" t="str">
        <f>_xll.SNL.Clients.Office.Excel.Functions.SPG(A188,"IQ_AVG_DILUT_SHARES_OUT","CY2023")</f>
        <v>#PEND</v>
      </c>
      <c r="D188" s="5" t="str">
        <f>_xll.SNL.Clients.Office.Excel.Functions.SPG(A188, "IQ_DILUT_EPS_NORM", "CY2023")</f>
        <v>#PEND</v>
      </c>
      <c r="E188" t="e">
        <f t="shared" si="24"/>
        <v>#VALUE!</v>
      </c>
      <c r="F188" t="e">
        <f t="shared" si="25"/>
        <v>#VALUE!</v>
      </c>
      <c r="G188" s="5" t="str">
        <f>_xll.SNL.Clients.Office.Excel.Functions.SPG(A188, "SP_MARKETCAP", "12/30/2023")</f>
        <v>#PEND</v>
      </c>
      <c r="H188" t="e">
        <f t="shared" si="29"/>
        <v>#VALUE!</v>
      </c>
      <c r="I188" t="e">
        <f t="shared" si="30"/>
        <v>#VALUE!</v>
      </c>
      <c r="K188" t="s">
        <v>188</v>
      </c>
      <c r="L188" s="4" t="str" cm="1">
        <f t="array" ref="L188">_xll.SNL.Clients.Office.Excel.Functions.SPG(K188, "SP_TOTAL_REV", "CY2023")</f>
        <v>#PEND</v>
      </c>
      <c r="M188" s="4" t="str">
        <f>_xll.SNL.Clients.Office.Excel.Functions.SPG(K188,"IQ_AVG_DILUT_SHARES_OUT","CY2023")</f>
        <v>#PEND</v>
      </c>
      <c r="N188" s="5" t="str">
        <f>_xll.SNL.Clients.Office.Excel.Functions.SPG(K188, "IQ_DILUT_EPS_NORM", "CY2023")</f>
        <v>#PEND</v>
      </c>
      <c r="O188" t="e">
        <f t="shared" si="26"/>
        <v>#VALUE!</v>
      </c>
      <c r="P188" t="e">
        <f t="shared" si="27"/>
        <v>#VALUE!</v>
      </c>
      <c r="Q188" s="5" t="str">
        <f>_xll.SNL.Clients.Office.Excel.Functions.SPG(K188, "SP_MARKETCAP", "12/31/2022")</f>
        <v>#PEND</v>
      </c>
      <c r="R188" t="e">
        <f t="shared" si="31"/>
        <v>#VALUE!</v>
      </c>
      <c r="S188" t="e">
        <f t="shared" si="32"/>
        <v>#VALUE!</v>
      </c>
      <c r="U188" t="s">
        <v>188</v>
      </c>
      <c r="V188" s="4" t="str" cm="1">
        <f t="array" ref="V188">_xll.SNL.Clients.Office.Excel.Functions.SPG(U188, "SP_TOTAL_REV", "CY2021")</f>
        <v>#PEND</v>
      </c>
      <c r="W188" s="4" t="str">
        <f>_xll.SNL.Clients.Office.Excel.Functions.SPG(U188,"IQ_AVG_DILUT_SHARES_OUT","CY2021")</f>
        <v>#PEND</v>
      </c>
      <c r="X188" s="5" t="str">
        <f>_xll.SNL.Clients.Office.Excel.Functions.SPG(U188, "IQ_DILUT_EPS_NORM", "CY2021")</f>
        <v>#PEND</v>
      </c>
      <c r="Y188" t="e">
        <f t="shared" si="33"/>
        <v>#VALUE!</v>
      </c>
      <c r="Z188" t="e">
        <f t="shared" si="34"/>
        <v>#VALUE!</v>
      </c>
      <c r="AA188" s="5" t="str">
        <f>_xll.SNL.Clients.Office.Excel.Functions.SPG(U188, "SP_MARKETCAP", "12/31/2021")</f>
        <v>#PEND</v>
      </c>
      <c r="AB188" t="e">
        <f t="shared" si="28"/>
        <v>#VALUE!</v>
      </c>
      <c r="AC188" t="e">
        <f t="shared" si="35"/>
        <v>#VALUE!</v>
      </c>
    </row>
    <row r="189" spans="1:29">
      <c r="A189" t="s">
        <v>189</v>
      </c>
      <c r="B189" s="4" t="str" cm="1">
        <f t="array" ref="B189">_xll.SNL.Clients.Office.Excel.Functions.SPG(A189, "SP_TOTAL_REV", "CY2023")</f>
        <v>#PEND</v>
      </c>
      <c r="C189" s="4" t="str">
        <f>_xll.SNL.Clients.Office.Excel.Functions.SPG(A189,"IQ_AVG_DILUT_SHARES_OUT","CY2023")</f>
        <v>#PEND</v>
      </c>
      <c r="D189" s="5" t="str">
        <f>_xll.SNL.Clients.Office.Excel.Functions.SPG(A189, "IQ_DILUT_EPS_NORM", "CY2023")</f>
        <v>#PEND</v>
      </c>
      <c r="E189" t="e">
        <f t="shared" si="24"/>
        <v>#VALUE!</v>
      </c>
      <c r="F189" t="e">
        <f t="shared" si="25"/>
        <v>#VALUE!</v>
      </c>
      <c r="G189" s="5" t="str">
        <f>_xll.SNL.Clients.Office.Excel.Functions.SPG(A189, "SP_MARKETCAP", "12/30/2023")</f>
        <v>#PEND</v>
      </c>
      <c r="H189" t="e">
        <f t="shared" si="29"/>
        <v>#VALUE!</v>
      </c>
      <c r="I189" t="e">
        <f t="shared" si="30"/>
        <v>#VALUE!</v>
      </c>
      <c r="K189" t="s">
        <v>189</v>
      </c>
      <c r="L189" s="4" t="str" cm="1">
        <f t="array" ref="L189">_xll.SNL.Clients.Office.Excel.Functions.SPG(K189, "SP_TOTAL_REV", "CY2023")</f>
        <v>#PEND</v>
      </c>
      <c r="M189" s="4" t="str">
        <f>_xll.SNL.Clients.Office.Excel.Functions.SPG(K189,"IQ_AVG_DILUT_SHARES_OUT","CY2023")</f>
        <v>#PEND</v>
      </c>
      <c r="N189" s="5" t="str">
        <f>_xll.SNL.Clients.Office.Excel.Functions.SPG(K189, "IQ_DILUT_EPS_NORM", "CY2023")</f>
        <v>#PEND</v>
      </c>
      <c r="O189" t="e">
        <f t="shared" si="26"/>
        <v>#VALUE!</v>
      </c>
      <c r="P189" t="e">
        <f t="shared" si="27"/>
        <v>#VALUE!</v>
      </c>
      <c r="Q189" s="5" t="str">
        <f>_xll.SNL.Clients.Office.Excel.Functions.SPG(K189, "SP_MARKETCAP", "12/31/2022")</f>
        <v>#PEND</v>
      </c>
      <c r="R189" t="e">
        <f t="shared" si="31"/>
        <v>#VALUE!</v>
      </c>
      <c r="S189" t="e">
        <f t="shared" si="32"/>
        <v>#VALUE!</v>
      </c>
      <c r="U189" t="s">
        <v>189</v>
      </c>
      <c r="V189" s="4" t="str" cm="1">
        <f t="array" ref="V189">_xll.SNL.Clients.Office.Excel.Functions.SPG(U189, "SP_TOTAL_REV", "CY2021")</f>
        <v>#PEND</v>
      </c>
      <c r="W189" s="4" t="str">
        <f>_xll.SNL.Clients.Office.Excel.Functions.SPG(U189,"IQ_AVG_DILUT_SHARES_OUT","CY2021")</f>
        <v>#PEND</v>
      </c>
      <c r="X189" s="5" t="str">
        <f>_xll.SNL.Clients.Office.Excel.Functions.SPG(U189, "IQ_DILUT_EPS_NORM", "CY2021")</f>
        <v>#PEND</v>
      </c>
      <c r="Y189" t="e">
        <f t="shared" si="33"/>
        <v>#VALUE!</v>
      </c>
      <c r="Z189" t="e">
        <f t="shared" si="34"/>
        <v>#VALUE!</v>
      </c>
      <c r="AA189" s="5" t="str">
        <f>_xll.SNL.Clients.Office.Excel.Functions.SPG(U189, "SP_MARKETCAP", "12/31/2021")</f>
        <v>#PEND</v>
      </c>
      <c r="AB189" t="e">
        <f t="shared" si="28"/>
        <v>#VALUE!</v>
      </c>
      <c r="AC189" t="e">
        <f t="shared" si="35"/>
        <v>#VALUE!</v>
      </c>
    </row>
    <row r="190" spans="1:29">
      <c r="A190" t="s">
        <v>190</v>
      </c>
      <c r="B190" s="4" t="str" cm="1">
        <f t="array" ref="B190">_xll.SNL.Clients.Office.Excel.Functions.SPG(A190, "SP_TOTAL_REV", "CY2023")</f>
        <v>#PEND</v>
      </c>
      <c r="C190" s="4" t="str">
        <f>_xll.SNL.Clients.Office.Excel.Functions.SPG(A190,"IQ_AVG_DILUT_SHARES_OUT","CY2023")</f>
        <v>#PEND</v>
      </c>
      <c r="D190" s="5" t="str">
        <f>_xll.SNL.Clients.Office.Excel.Functions.SPG(A190, "IQ_DILUT_EPS_NORM", "CY2023")</f>
        <v>#PEND</v>
      </c>
      <c r="E190" t="e">
        <f t="shared" si="24"/>
        <v>#VALUE!</v>
      </c>
      <c r="F190" t="e">
        <f t="shared" si="25"/>
        <v>#VALUE!</v>
      </c>
      <c r="G190" s="5" t="str">
        <f>_xll.SNL.Clients.Office.Excel.Functions.SPG(A190, "SP_MARKETCAP", "12/30/2023")</f>
        <v>#PEND</v>
      </c>
      <c r="H190" t="e">
        <f t="shared" si="29"/>
        <v>#VALUE!</v>
      </c>
      <c r="I190" t="e">
        <f t="shared" si="30"/>
        <v>#VALUE!</v>
      </c>
      <c r="K190" t="s">
        <v>190</v>
      </c>
      <c r="L190" s="4" t="str" cm="1">
        <f t="array" ref="L190">_xll.SNL.Clients.Office.Excel.Functions.SPG(K190, "SP_TOTAL_REV", "CY2023")</f>
        <v>#PEND</v>
      </c>
      <c r="M190" s="4" t="str">
        <f>_xll.SNL.Clients.Office.Excel.Functions.SPG(K190,"IQ_AVG_DILUT_SHARES_OUT","CY2023")</f>
        <v>#PEND</v>
      </c>
      <c r="N190" s="5" t="str">
        <f>_xll.SNL.Clients.Office.Excel.Functions.SPG(K190, "IQ_DILUT_EPS_NORM", "CY2023")</f>
        <v>#PEND</v>
      </c>
      <c r="O190" t="e">
        <f t="shared" si="26"/>
        <v>#VALUE!</v>
      </c>
      <c r="P190" t="e">
        <f t="shared" si="27"/>
        <v>#VALUE!</v>
      </c>
      <c r="Q190" s="5" t="str">
        <f>_xll.SNL.Clients.Office.Excel.Functions.SPG(K190, "SP_MARKETCAP", "12/31/2022")</f>
        <v>#PEND</v>
      </c>
      <c r="R190" t="e">
        <f t="shared" si="31"/>
        <v>#VALUE!</v>
      </c>
      <c r="S190" t="e">
        <f t="shared" si="32"/>
        <v>#VALUE!</v>
      </c>
      <c r="U190" t="s">
        <v>190</v>
      </c>
      <c r="V190" s="4" t="str" cm="1">
        <f t="array" ref="V190">_xll.SNL.Clients.Office.Excel.Functions.SPG(U190, "SP_TOTAL_REV", "CY2021")</f>
        <v>#PEND</v>
      </c>
      <c r="W190" s="4" t="str">
        <f>_xll.SNL.Clients.Office.Excel.Functions.SPG(U190,"IQ_AVG_DILUT_SHARES_OUT","CY2021")</f>
        <v>#PEND</v>
      </c>
      <c r="X190" s="5" t="str">
        <f>_xll.SNL.Clients.Office.Excel.Functions.SPG(U190, "IQ_DILUT_EPS_NORM", "CY2021")</f>
        <v>#PEND</v>
      </c>
      <c r="Y190" t="e">
        <f t="shared" si="33"/>
        <v>#VALUE!</v>
      </c>
      <c r="Z190" t="e">
        <f t="shared" si="34"/>
        <v>#VALUE!</v>
      </c>
      <c r="AA190" s="5" t="str">
        <f>_xll.SNL.Clients.Office.Excel.Functions.SPG(U190, "SP_MARKETCAP", "12/31/2021")</f>
        <v>#PEND</v>
      </c>
      <c r="AB190" t="e">
        <f t="shared" si="28"/>
        <v>#VALUE!</v>
      </c>
      <c r="AC190" t="e">
        <f t="shared" si="35"/>
        <v>#VALUE!</v>
      </c>
    </row>
    <row r="191" spans="1:29">
      <c r="A191" t="s">
        <v>191</v>
      </c>
      <c r="B191" s="4" t="str" cm="1">
        <f t="array" ref="B191">_xll.SNL.Clients.Office.Excel.Functions.SPG(A191, "SP_TOTAL_REV", "CY2023")</f>
        <v>#PEND</v>
      </c>
      <c r="C191" s="4" t="str">
        <f>_xll.SNL.Clients.Office.Excel.Functions.SPG(A191,"IQ_AVG_DILUT_SHARES_OUT","CY2023")</f>
        <v>#PEND</v>
      </c>
      <c r="D191" s="5" t="str">
        <f>_xll.SNL.Clients.Office.Excel.Functions.SPG(A191, "IQ_DILUT_EPS_NORM", "CY2023")</f>
        <v>#PEND</v>
      </c>
      <c r="E191" t="e">
        <f t="shared" si="24"/>
        <v>#VALUE!</v>
      </c>
      <c r="F191" t="e">
        <f t="shared" si="25"/>
        <v>#VALUE!</v>
      </c>
      <c r="G191" s="5" t="str">
        <f>_xll.SNL.Clients.Office.Excel.Functions.SPG(A191, "SP_MARKETCAP", "12/30/2023")</f>
        <v>#PEND</v>
      </c>
      <c r="H191" t="e">
        <f t="shared" si="29"/>
        <v>#VALUE!</v>
      </c>
      <c r="I191" t="e">
        <f t="shared" si="30"/>
        <v>#VALUE!</v>
      </c>
      <c r="K191" t="s">
        <v>191</v>
      </c>
      <c r="L191" s="4" t="str" cm="1">
        <f t="array" ref="L191">_xll.SNL.Clients.Office.Excel.Functions.SPG(K191, "SP_TOTAL_REV", "CY2023")</f>
        <v>#PEND</v>
      </c>
      <c r="M191" s="4" t="str">
        <f>_xll.SNL.Clients.Office.Excel.Functions.SPG(K191,"IQ_AVG_DILUT_SHARES_OUT","CY2023")</f>
        <v>#PEND</v>
      </c>
      <c r="N191" s="5" t="str">
        <f>_xll.SNL.Clients.Office.Excel.Functions.SPG(K191, "IQ_DILUT_EPS_NORM", "CY2023")</f>
        <v>#PEND</v>
      </c>
      <c r="O191" t="e">
        <f t="shared" si="26"/>
        <v>#VALUE!</v>
      </c>
      <c r="P191" t="e">
        <f t="shared" si="27"/>
        <v>#VALUE!</v>
      </c>
      <c r="Q191" s="5" t="str">
        <f>_xll.SNL.Clients.Office.Excel.Functions.SPG(K191, "SP_MARKETCAP", "12/31/2022")</f>
        <v>#PEND</v>
      </c>
      <c r="R191" t="e">
        <f t="shared" si="31"/>
        <v>#VALUE!</v>
      </c>
      <c r="S191" t="e">
        <f t="shared" si="32"/>
        <v>#VALUE!</v>
      </c>
      <c r="U191" t="s">
        <v>191</v>
      </c>
      <c r="V191" s="4" t="str" cm="1">
        <f t="array" ref="V191">_xll.SNL.Clients.Office.Excel.Functions.SPG(U191, "SP_TOTAL_REV", "CY2021")</f>
        <v>#PEND</v>
      </c>
      <c r="W191" s="4" t="str">
        <f>_xll.SNL.Clients.Office.Excel.Functions.SPG(U191,"IQ_AVG_DILUT_SHARES_OUT","CY2021")</f>
        <v>#PEND</v>
      </c>
      <c r="X191" s="5" t="str">
        <f>_xll.SNL.Clients.Office.Excel.Functions.SPG(U191, "IQ_DILUT_EPS_NORM", "CY2021")</f>
        <v>#PEND</v>
      </c>
      <c r="Y191" t="e">
        <f t="shared" si="33"/>
        <v>#VALUE!</v>
      </c>
      <c r="Z191" t="e">
        <f t="shared" si="34"/>
        <v>#VALUE!</v>
      </c>
      <c r="AA191" s="5" t="str">
        <f>_xll.SNL.Clients.Office.Excel.Functions.SPG(U191, "SP_MARKETCAP", "12/31/2021")</f>
        <v>#PEND</v>
      </c>
      <c r="AB191" t="e">
        <f t="shared" si="28"/>
        <v>#VALUE!</v>
      </c>
      <c r="AC191" t="e">
        <f t="shared" si="35"/>
        <v>#VALUE!</v>
      </c>
    </row>
    <row r="192" spans="1:29">
      <c r="A192" t="s">
        <v>192</v>
      </c>
      <c r="B192" s="4" t="str" cm="1">
        <f t="array" ref="B192">_xll.SNL.Clients.Office.Excel.Functions.SPG(A192, "SP_TOTAL_REV", "CY2023")</f>
        <v>#PEND</v>
      </c>
      <c r="C192" s="4" t="str">
        <f>_xll.SNL.Clients.Office.Excel.Functions.SPG(A192,"IQ_AVG_DILUT_SHARES_OUT","CY2023")</f>
        <v>#PEND</v>
      </c>
      <c r="D192" s="5" t="str">
        <f>_xll.SNL.Clients.Office.Excel.Functions.SPG(A192, "IQ_DILUT_EPS_NORM", "CY2023")</f>
        <v>#PEND</v>
      </c>
      <c r="E192" t="e">
        <f t="shared" si="24"/>
        <v>#VALUE!</v>
      </c>
      <c r="F192" t="e">
        <f t="shared" si="25"/>
        <v>#VALUE!</v>
      </c>
      <c r="G192" s="5" t="str">
        <f>_xll.SNL.Clients.Office.Excel.Functions.SPG(A192, "SP_MARKETCAP", "12/30/2023")</f>
        <v>#PEND</v>
      </c>
      <c r="H192" t="e">
        <f t="shared" si="29"/>
        <v>#VALUE!</v>
      </c>
      <c r="I192" t="e">
        <f t="shared" si="30"/>
        <v>#VALUE!</v>
      </c>
      <c r="K192" t="s">
        <v>192</v>
      </c>
      <c r="L192" s="4" t="str" cm="1">
        <f t="array" ref="L192">_xll.SNL.Clients.Office.Excel.Functions.SPG(K192, "SP_TOTAL_REV", "CY2023")</f>
        <v>#PEND</v>
      </c>
      <c r="M192" s="4" t="str">
        <f>_xll.SNL.Clients.Office.Excel.Functions.SPG(K192,"IQ_AVG_DILUT_SHARES_OUT","CY2023")</f>
        <v>#PEND</v>
      </c>
      <c r="N192" s="5" t="str">
        <f>_xll.SNL.Clients.Office.Excel.Functions.SPG(K192, "IQ_DILUT_EPS_NORM", "CY2023")</f>
        <v>#PEND</v>
      </c>
      <c r="O192" t="e">
        <f t="shared" si="26"/>
        <v>#VALUE!</v>
      </c>
      <c r="P192" t="e">
        <f t="shared" si="27"/>
        <v>#VALUE!</v>
      </c>
      <c r="Q192" s="5" t="str">
        <f>_xll.SNL.Clients.Office.Excel.Functions.SPG(K192, "SP_MARKETCAP", "12/31/2022")</f>
        <v>#PEND</v>
      </c>
      <c r="R192" t="e">
        <f t="shared" si="31"/>
        <v>#VALUE!</v>
      </c>
      <c r="S192" t="e">
        <f t="shared" si="32"/>
        <v>#VALUE!</v>
      </c>
      <c r="U192" t="s">
        <v>192</v>
      </c>
      <c r="V192" s="4" t="str" cm="1">
        <f t="array" ref="V192">_xll.SNL.Clients.Office.Excel.Functions.SPG(U192, "SP_TOTAL_REV", "CY2021")</f>
        <v>#PEND</v>
      </c>
      <c r="W192" s="4" t="str">
        <f>_xll.SNL.Clients.Office.Excel.Functions.SPG(U192,"IQ_AVG_DILUT_SHARES_OUT","CY2021")</f>
        <v>#PEND</v>
      </c>
      <c r="X192" s="5" t="str">
        <f>_xll.SNL.Clients.Office.Excel.Functions.SPG(U192, "IQ_DILUT_EPS_NORM", "CY2021")</f>
        <v>#PEND</v>
      </c>
      <c r="Y192" t="e">
        <f t="shared" si="33"/>
        <v>#VALUE!</v>
      </c>
      <c r="Z192" t="e">
        <f t="shared" si="34"/>
        <v>#VALUE!</v>
      </c>
      <c r="AA192" s="5" t="str">
        <f>_xll.SNL.Clients.Office.Excel.Functions.SPG(U192, "SP_MARKETCAP", "12/31/2021")</f>
        <v>#PEND</v>
      </c>
      <c r="AB192" t="e">
        <f t="shared" si="28"/>
        <v>#VALUE!</v>
      </c>
      <c r="AC192" t="e">
        <f t="shared" si="35"/>
        <v>#VALUE!</v>
      </c>
    </row>
    <row r="193" spans="1:29">
      <c r="A193" t="s">
        <v>193</v>
      </c>
      <c r="B193" s="4" t="str" cm="1">
        <f t="array" ref="B193">_xll.SNL.Clients.Office.Excel.Functions.SPG(A193, "SP_TOTAL_REV", "CY2023")</f>
        <v>#PEND</v>
      </c>
      <c r="C193" s="4" t="str">
        <f>_xll.SNL.Clients.Office.Excel.Functions.SPG(A193,"IQ_AVG_DILUT_SHARES_OUT","CY2023")</f>
        <v>#PEND</v>
      </c>
      <c r="D193" s="5" t="str">
        <f>_xll.SNL.Clients.Office.Excel.Functions.SPG(A193, "IQ_DILUT_EPS_NORM", "CY2023")</f>
        <v>#PEND</v>
      </c>
      <c r="E193" t="e">
        <f t="shared" si="24"/>
        <v>#VALUE!</v>
      </c>
      <c r="F193" t="e">
        <f t="shared" si="25"/>
        <v>#VALUE!</v>
      </c>
      <c r="G193" s="5" t="str">
        <f>_xll.SNL.Clients.Office.Excel.Functions.SPG(A193, "SP_MARKETCAP", "12/30/2023")</f>
        <v>#PEND</v>
      </c>
      <c r="H193" t="e">
        <f t="shared" si="29"/>
        <v>#VALUE!</v>
      </c>
      <c r="I193" t="e">
        <f t="shared" si="30"/>
        <v>#VALUE!</v>
      </c>
      <c r="K193" t="s">
        <v>193</v>
      </c>
      <c r="L193" s="4" t="str" cm="1">
        <f t="array" ref="L193">_xll.SNL.Clients.Office.Excel.Functions.SPG(K193, "SP_TOTAL_REV", "CY2023")</f>
        <v>#PEND</v>
      </c>
      <c r="M193" s="4" t="str">
        <f>_xll.SNL.Clients.Office.Excel.Functions.SPG(K193,"IQ_AVG_DILUT_SHARES_OUT","CY2023")</f>
        <v>#PEND</v>
      </c>
      <c r="N193" s="5" t="str">
        <f>_xll.SNL.Clients.Office.Excel.Functions.SPG(K193, "IQ_DILUT_EPS_NORM", "CY2023")</f>
        <v>#PEND</v>
      </c>
      <c r="O193" t="e">
        <f t="shared" si="26"/>
        <v>#VALUE!</v>
      </c>
      <c r="P193" t="e">
        <f t="shared" si="27"/>
        <v>#VALUE!</v>
      </c>
      <c r="Q193" s="5" t="str">
        <f>_xll.SNL.Clients.Office.Excel.Functions.SPG(K193, "SP_MARKETCAP", "12/31/2022")</f>
        <v>#PEND</v>
      </c>
      <c r="R193" t="e">
        <f t="shared" si="31"/>
        <v>#VALUE!</v>
      </c>
      <c r="S193" t="e">
        <f t="shared" si="32"/>
        <v>#VALUE!</v>
      </c>
      <c r="U193" t="s">
        <v>193</v>
      </c>
      <c r="V193" s="4" t="str" cm="1">
        <f t="array" ref="V193">_xll.SNL.Clients.Office.Excel.Functions.SPG(U193, "SP_TOTAL_REV", "CY2021")</f>
        <v>#PEND</v>
      </c>
      <c r="W193" s="4" t="str">
        <f>_xll.SNL.Clients.Office.Excel.Functions.SPG(U193,"IQ_AVG_DILUT_SHARES_OUT","CY2021")</f>
        <v>#PEND</v>
      </c>
      <c r="X193" s="5" t="str">
        <f>_xll.SNL.Clients.Office.Excel.Functions.SPG(U193, "IQ_DILUT_EPS_NORM", "CY2021")</f>
        <v>#PEND</v>
      </c>
      <c r="Y193" t="e">
        <f t="shared" si="33"/>
        <v>#VALUE!</v>
      </c>
      <c r="Z193" t="e">
        <f t="shared" si="34"/>
        <v>#VALUE!</v>
      </c>
      <c r="AA193" s="5" t="str">
        <f>_xll.SNL.Clients.Office.Excel.Functions.SPG(U193, "SP_MARKETCAP", "12/31/2021")</f>
        <v>#PEND</v>
      </c>
      <c r="AB193" t="e">
        <f t="shared" si="28"/>
        <v>#VALUE!</v>
      </c>
      <c r="AC193" t="e">
        <f t="shared" si="35"/>
        <v>#VALUE!</v>
      </c>
    </row>
    <row r="194" spans="1:29">
      <c r="A194" t="s">
        <v>194</v>
      </c>
      <c r="B194" s="4" t="str" cm="1">
        <f t="array" ref="B194">_xll.SNL.Clients.Office.Excel.Functions.SPG(A194, "SP_TOTAL_REV", "CY2023")</f>
        <v>#PEND</v>
      </c>
      <c r="C194" s="4" t="str">
        <f>_xll.SNL.Clients.Office.Excel.Functions.SPG(A194,"IQ_AVG_DILUT_SHARES_OUT","CY2023")</f>
        <v>#PEND</v>
      </c>
      <c r="D194" s="5" t="str">
        <f>_xll.SNL.Clients.Office.Excel.Functions.SPG(A194, "IQ_DILUT_EPS_NORM", "CY2023")</f>
        <v>#PEND</v>
      </c>
      <c r="E194" t="e">
        <f t="shared" si="24"/>
        <v>#VALUE!</v>
      </c>
      <c r="F194" t="e">
        <f t="shared" si="25"/>
        <v>#VALUE!</v>
      </c>
      <c r="G194" s="5" t="str">
        <f>_xll.SNL.Clients.Office.Excel.Functions.SPG(A194, "SP_MARKETCAP", "12/30/2023")</f>
        <v>#PEND</v>
      </c>
      <c r="H194" t="e">
        <f t="shared" si="29"/>
        <v>#VALUE!</v>
      </c>
      <c r="I194" t="e">
        <f t="shared" si="30"/>
        <v>#VALUE!</v>
      </c>
      <c r="K194" t="s">
        <v>194</v>
      </c>
      <c r="L194" s="4" t="str" cm="1">
        <f t="array" ref="L194">_xll.SNL.Clients.Office.Excel.Functions.SPG(K194, "SP_TOTAL_REV", "CY2023")</f>
        <v>#PEND</v>
      </c>
      <c r="M194" s="4" t="str">
        <f>_xll.SNL.Clients.Office.Excel.Functions.SPG(K194,"IQ_AVG_DILUT_SHARES_OUT","CY2023")</f>
        <v>#PEND</v>
      </c>
      <c r="N194" s="5" t="str">
        <f>_xll.SNL.Clients.Office.Excel.Functions.SPG(K194, "IQ_DILUT_EPS_NORM", "CY2023")</f>
        <v>#PEND</v>
      </c>
      <c r="O194" t="e">
        <f t="shared" si="26"/>
        <v>#VALUE!</v>
      </c>
      <c r="P194" t="e">
        <f t="shared" si="27"/>
        <v>#VALUE!</v>
      </c>
      <c r="Q194" s="5" t="str">
        <f>_xll.SNL.Clients.Office.Excel.Functions.SPG(K194, "SP_MARKETCAP", "12/31/2022")</f>
        <v>#PEND</v>
      </c>
      <c r="R194" t="e">
        <f t="shared" si="31"/>
        <v>#VALUE!</v>
      </c>
      <c r="S194" t="e">
        <f t="shared" si="32"/>
        <v>#VALUE!</v>
      </c>
      <c r="U194" t="s">
        <v>194</v>
      </c>
      <c r="V194" s="4" t="str" cm="1">
        <f t="array" ref="V194">_xll.SNL.Clients.Office.Excel.Functions.SPG(U194, "SP_TOTAL_REV", "CY2021")</f>
        <v>#PEND</v>
      </c>
      <c r="W194" s="4" t="str">
        <f>_xll.SNL.Clients.Office.Excel.Functions.SPG(U194,"IQ_AVG_DILUT_SHARES_OUT","CY2021")</f>
        <v>#PEND</v>
      </c>
      <c r="X194" s="5" t="str">
        <f>_xll.SNL.Clients.Office.Excel.Functions.SPG(U194, "IQ_DILUT_EPS_NORM", "CY2021")</f>
        <v>#PEND</v>
      </c>
      <c r="Y194" t="e">
        <f t="shared" si="33"/>
        <v>#VALUE!</v>
      </c>
      <c r="Z194" t="e">
        <f t="shared" si="34"/>
        <v>#VALUE!</v>
      </c>
      <c r="AA194" s="5" t="str">
        <f>_xll.SNL.Clients.Office.Excel.Functions.SPG(U194, "SP_MARKETCAP", "12/31/2021")</f>
        <v>#PEND</v>
      </c>
      <c r="AB194" t="e">
        <f t="shared" si="28"/>
        <v>#VALUE!</v>
      </c>
      <c r="AC194" t="e">
        <f t="shared" si="35"/>
        <v>#VALUE!</v>
      </c>
    </row>
    <row r="195" spans="1:29">
      <c r="A195" t="s">
        <v>195</v>
      </c>
      <c r="B195" s="4" t="str" cm="1">
        <f t="array" ref="B195">_xll.SNL.Clients.Office.Excel.Functions.SPG(A195, "SP_TOTAL_REV", "CY2023")</f>
        <v>#PEND</v>
      </c>
      <c r="C195" s="4" t="str">
        <f>_xll.SNL.Clients.Office.Excel.Functions.SPG(A195,"IQ_AVG_DILUT_SHARES_OUT","CY2023")</f>
        <v>#PEND</v>
      </c>
      <c r="D195" s="5" t="str">
        <f>_xll.SNL.Clients.Office.Excel.Functions.SPG(A195, "IQ_DILUT_EPS_NORM", "CY2023")</f>
        <v>#PEND</v>
      </c>
      <c r="E195" t="e">
        <f t="shared" si="24"/>
        <v>#VALUE!</v>
      </c>
      <c r="F195" t="e">
        <f t="shared" si="25"/>
        <v>#VALUE!</v>
      </c>
      <c r="G195" s="5" t="str">
        <f>_xll.SNL.Clients.Office.Excel.Functions.SPG(A195, "SP_MARKETCAP", "12/30/2023")</f>
        <v>#PEND</v>
      </c>
      <c r="H195" t="e">
        <f t="shared" si="29"/>
        <v>#VALUE!</v>
      </c>
      <c r="I195" t="e">
        <f t="shared" si="30"/>
        <v>#VALUE!</v>
      </c>
      <c r="K195" t="s">
        <v>195</v>
      </c>
      <c r="L195" s="4" t="str" cm="1">
        <f t="array" ref="L195">_xll.SNL.Clients.Office.Excel.Functions.SPG(K195, "SP_TOTAL_REV", "CY2023")</f>
        <v>#PEND</v>
      </c>
      <c r="M195" s="4" t="str">
        <f>_xll.SNL.Clients.Office.Excel.Functions.SPG(K195,"IQ_AVG_DILUT_SHARES_OUT","CY2023")</f>
        <v>#PEND</v>
      </c>
      <c r="N195" s="5" t="str">
        <f>_xll.SNL.Clients.Office.Excel.Functions.SPG(K195, "IQ_DILUT_EPS_NORM", "CY2023")</f>
        <v>#PEND</v>
      </c>
      <c r="O195" t="e">
        <f t="shared" si="26"/>
        <v>#VALUE!</v>
      </c>
      <c r="P195" t="e">
        <f t="shared" si="27"/>
        <v>#VALUE!</v>
      </c>
      <c r="Q195" s="5" t="str">
        <f>_xll.SNL.Clients.Office.Excel.Functions.SPG(K195, "SP_MARKETCAP", "12/31/2022")</f>
        <v>#PEND</v>
      </c>
      <c r="R195" t="e">
        <f t="shared" si="31"/>
        <v>#VALUE!</v>
      </c>
      <c r="S195" t="e">
        <f t="shared" si="32"/>
        <v>#VALUE!</v>
      </c>
      <c r="U195" t="s">
        <v>195</v>
      </c>
      <c r="V195" s="4" t="str" cm="1">
        <f t="array" ref="V195">_xll.SNL.Clients.Office.Excel.Functions.SPG(U195, "SP_TOTAL_REV", "CY2021")</f>
        <v>#PEND</v>
      </c>
      <c r="W195" s="4" t="str">
        <f>_xll.SNL.Clients.Office.Excel.Functions.SPG(U195,"IQ_AVG_DILUT_SHARES_OUT","CY2021")</f>
        <v>#PEND</v>
      </c>
      <c r="X195" s="5" t="str">
        <f>_xll.SNL.Clients.Office.Excel.Functions.SPG(U195, "IQ_DILUT_EPS_NORM", "CY2021")</f>
        <v>#PEND</v>
      </c>
      <c r="Y195" t="e">
        <f t="shared" si="33"/>
        <v>#VALUE!</v>
      </c>
      <c r="Z195" t="e">
        <f t="shared" si="34"/>
        <v>#VALUE!</v>
      </c>
      <c r="AA195" s="5" t="str">
        <f>_xll.SNL.Clients.Office.Excel.Functions.SPG(U195, "SP_MARKETCAP", "12/31/2021")</f>
        <v>#PEND</v>
      </c>
      <c r="AB195" t="e">
        <f t="shared" si="28"/>
        <v>#VALUE!</v>
      </c>
      <c r="AC195" t="e">
        <f t="shared" si="35"/>
        <v>#VALUE!</v>
      </c>
    </row>
    <row r="196" spans="1:29">
      <c r="A196" t="s">
        <v>196</v>
      </c>
      <c r="B196" s="4" t="str" cm="1">
        <f t="array" ref="B196">_xll.SNL.Clients.Office.Excel.Functions.SPG(A196, "SP_TOTAL_REV", "CY2023")</f>
        <v>#PEND</v>
      </c>
      <c r="C196" s="4" t="str">
        <f>_xll.SNL.Clients.Office.Excel.Functions.SPG(A196,"IQ_AVG_DILUT_SHARES_OUT","CY2023")</f>
        <v>#PEND</v>
      </c>
      <c r="D196" s="5" t="str">
        <f>_xll.SNL.Clients.Office.Excel.Functions.SPG(A196, "IQ_DILUT_EPS_NORM", "CY2023")</f>
        <v>#PEND</v>
      </c>
      <c r="E196" t="e">
        <f t="shared" si="24"/>
        <v>#VALUE!</v>
      </c>
      <c r="F196" t="e">
        <f t="shared" si="25"/>
        <v>#VALUE!</v>
      </c>
      <c r="G196" s="5" t="str">
        <f>_xll.SNL.Clients.Office.Excel.Functions.SPG(A196, "SP_MARKETCAP", "12/30/2023")</f>
        <v>#PEND</v>
      </c>
      <c r="H196" t="e">
        <f t="shared" si="29"/>
        <v>#VALUE!</v>
      </c>
      <c r="I196" t="e">
        <f t="shared" si="30"/>
        <v>#VALUE!</v>
      </c>
      <c r="K196" t="s">
        <v>196</v>
      </c>
      <c r="L196" s="4" t="str" cm="1">
        <f t="array" ref="L196">_xll.SNL.Clients.Office.Excel.Functions.SPG(K196, "SP_TOTAL_REV", "CY2023")</f>
        <v>#PEND</v>
      </c>
      <c r="M196" s="4" t="str">
        <f>_xll.SNL.Clients.Office.Excel.Functions.SPG(K196,"IQ_AVG_DILUT_SHARES_OUT","CY2023")</f>
        <v>#PEND</v>
      </c>
      <c r="N196" s="5" t="str">
        <f>_xll.SNL.Clients.Office.Excel.Functions.SPG(K196, "IQ_DILUT_EPS_NORM", "CY2023")</f>
        <v>#PEND</v>
      </c>
      <c r="O196" t="e">
        <f t="shared" si="26"/>
        <v>#VALUE!</v>
      </c>
      <c r="P196" t="e">
        <f t="shared" si="27"/>
        <v>#VALUE!</v>
      </c>
      <c r="Q196" s="5" t="str">
        <f>_xll.SNL.Clients.Office.Excel.Functions.SPG(K196, "SP_MARKETCAP", "12/31/2022")</f>
        <v>#PEND</v>
      </c>
      <c r="R196" t="e">
        <f t="shared" si="31"/>
        <v>#VALUE!</v>
      </c>
      <c r="S196" t="e">
        <f t="shared" si="32"/>
        <v>#VALUE!</v>
      </c>
      <c r="U196" t="s">
        <v>196</v>
      </c>
      <c r="V196" s="4" t="str" cm="1">
        <f t="array" ref="V196">_xll.SNL.Clients.Office.Excel.Functions.SPG(U196, "SP_TOTAL_REV", "CY2021")</f>
        <v>#PEND</v>
      </c>
      <c r="W196" s="4" t="str">
        <f>_xll.SNL.Clients.Office.Excel.Functions.SPG(U196,"IQ_AVG_DILUT_SHARES_OUT","CY2021")</f>
        <v>#PEND</v>
      </c>
      <c r="X196" s="5" t="str">
        <f>_xll.SNL.Clients.Office.Excel.Functions.SPG(U196, "IQ_DILUT_EPS_NORM", "CY2021")</f>
        <v>#PEND</v>
      </c>
      <c r="Y196" t="e">
        <f t="shared" si="33"/>
        <v>#VALUE!</v>
      </c>
      <c r="Z196" t="e">
        <f t="shared" si="34"/>
        <v>#VALUE!</v>
      </c>
      <c r="AA196" s="5" t="str">
        <f>_xll.SNL.Clients.Office.Excel.Functions.SPG(U196, "SP_MARKETCAP", "12/31/2021")</f>
        <v>#PEND</v>
      </c>
      <c r="AB196" t="e">
        <f t="shared" si="28"/>
        <v>#VALUE!</v>
      </c>
      <c r="AC196" t="e">
        <f t="shared" si="35"/>
        <v>#VALUE!</v>
      </c>
    </row>
    <row r="197" spans="1:29">
      <c r="A197" t="s">
        <v>197</v>
      </c>
      <c r="B197" s="4" t="str" cm="1">
        <f t="array" ref="B197">_xll.SNL.Clients.Office.Excel.Functions.SPG(A197, "SP_TOTAL_REV", "CY2023")</f>
        <v>#PEND</v>
      </c>
      <c r="C197" s="4" t="str">
        <f>_xll.SNL.Clients.Office.Excel.Functions.SPG(A197,"IQ_AVG_DILUT_SHARES_OUT","CY2023")</f>
        <v>#PEND</v>
      </c>
      <c r="D197" s="5" t="str">
        <f>_xll.SNL.Clients.Office.Excel.Functions.SPG(A197, "IQ_DILUT_EPS_NORM", "CY2023")</f>
        <v>#PEND</v>
      </c>
      <c r="E197" t="e">
        <f t="shared" si="24"/>
        <v>#VALUE!</v>
      </c>
      <c r="F197" t="e">
        <f t="shared" si="25"/>
        <v>#VALUE!</v>
      </c>
      <c r="G197" s="5" t="str">
        <f>_xll.SNL.Clients.Office.Excel.Functions.SPG(A197, "SP_MARKETCAP", "12/30/2023")</f>
        <v>#PEND</v>
      </c>
      <c r="H197" t="e">
        <f t="shared" si="29"/>
        <v>#VALUE!</v>
      </c>
      <c r="I197" t="e">
        <f t="shared" si="30"/>
        <v>#VALUE!</v>
      </c>
      <c r="K197" t="s">
        <v>197</v>
      </c>
      <c r="L197" s="4" t="str" cm="1">
        <f t="array" ref="L197">_xll.SNL.Clients.Office.Excel.Functions.SPG(K197, "SP_TOTAL_REV", "CY2023")</f>
        <v>#PEND</v>
      </c>
      <c r="M197" s="4" t="str">
        <f>_xll.SNL.Clients.Office.Excel.Functions.SPG(K197,"IQ_AVG_DILUT_SHARES_OUT","CY2023")</f>
        <v>#PEND</v>
      </c>
      <c r="N197" s="5" t="str">
        <f>_xll.SNL.Clients.Office.Excel.Functions.SPG(K197, "IQ_DILUT_EPS_NORM", "CY2023")</f>
        <v>#PEND</v>
      </c>
      <c r="O197" t="e">
        <f t="shared" si="26"/>
        <v>#VALUE!</v>
      </c>
      <c r="P197" t="e">
        <f t="shared" si="27"/>
        <v>#VALUE!</v>
      </c>
      <c r="Q197" s="5" t="str">
        <f>_xll.SNL.Clients.Office.Excel.Functions.SPG(K197, "SP_MARKETCAP", "12/31/2022")</f>
        <v>#PEND</v>
      </c>
      <c r="R197" t="e">
        <f t="shared" si="31"/>
        <v>#VALUE!</v>
      </c>
      <c r="S197" t="e">
        <f t="shared" si="32"/>
        <v>#VALUE!</v>
      </c>
      <c r="U197" t="s">
        <v>197</v>
      </c>
      <c r="V197" s="4" t="str" cm="1">
        <f t="array" ref="V197">_xll.SNL.Clients.Office.Excel.Functions.SPG(U197, "SP_TOTAL_REV", "CY2021")</f>
        <v>#PEND</v>
      </c>
      <c r="W197" s="4" t="str">
        <f>_xll.SNL.Clients.Office.Excel.Functions.SPG(U197,"IQ_AVG_DILUT_SHARES_OUT","CY2021")</f>
        <v>#PEND</v>
      </c>
      <c r="X197" s="5" t="str">
        <f>_xll.SNL.Clients.Office.Excel.Functions.SPG(U197, "IQ_DILUT_EPS_NORM", "CY2021")</f>
        <v>#PEND</v>
      </c>
      <c r="Y197" t="e">
        <f t="shared" si="33"/>
        <v>#VALUE!</v>
      </c>
      <c r="Z197" t="e">
        <f t="shared" si="34"/>
        <v>#VALUE!</v>
      </c>
      <c r="AA197" s="5" t="str">
        <f>_xll.SNL.Clients.Office.Excel.Functions.SPG(U197, "SP_MARKETCAP", "12/31/2021")</f>
        <v>#PEND</v>
      </c>
      <c r="AB197" t="e">
        <f t="shared" si="28"/>
        <v>#VALUE!</v>
      </c>
      <c r="AC197" t="e">
        <f t="shared" si="35"/>
        <v>#VALUE!</v>
      </c>
    </row>
    <row r="198" spans="1:29">
      <c r="A198" t="s">
        <v>198</v>
      </c>
      <c r="B198" s="4" t="str" cm="1">
        <f t="array" ref="B198">_xll.SNL.Clients.Office.Excel.Functions.SPG(A198, "SP_TOTAL_REV", "CY2023")</f>
        <v>#PEND</v>
      </c>
      <c r="C198" s="4" t="str">
        <f>_xll.SNL.Clients.Office.Excel.Functions.SPG(A198,"IQ_AVG_DILUT_SHARES_OUT","CY2023")</f>
        <v>#PEND</v>
      </c>
      <c r="D198" s="5" t="str">
        <f>_xll.SNL.Clients.Office.Excel.Functions.SPG(A198, "IQ_DILUT_EPS_NORM", "CY2023")</f>
        <v>#PEND</v>
      </c>
      <c r="E198" t="e">
        <f t="shared" ref="E198:E261" si="36">C198*D198/1000</f>
        <v>#VALUE!</v>
      </c>
      <c r="F198" t="e">
        <f t="shared" ref="F198:F261" si="37">E198/B198</f>
        <v>#VALUE!</v>
      </c>
      <c r="G198" s="5" t="str">
        <f>_xll.SNL.Clients.Office.Excel.Functions.SPG(A198, "SP_MARKETCAP", "12/30/2023")</f>
        <v>#PEND</v>
      </c>
      <c r="H198" t="e">
        <f t="shared" si="29"/>
        <v>#VALUE!</v>
      </c>
      <c r="I198" t="e">
        <f t="shared" si="30"/>
        <v>#VALUE!</v>
      </c>
      <c r="K198" t="s">
        <v>198</v>
      </c>
      <c r="L198" s="4" t="str" cm="1">
        <f t="array" ref="L198">_xll.SNL.Clients.Office.Excel.Functions.SPG(K198, "SP_TOTAL_REV", "CY2023")</f>
        <v>#PEND</v>
      </c>
      <c r="M198" s="4" t="str">
        <f>_xll.SNL.Clients.Office.Excel.Functions.SPG(K198,"IQ_AVG_DILUT_SHARES_OUT","CY2023")</f>
        <v>#PEND</v>
      </c>
      <c r="N198" s="5" t="str">
        <f>_xll.SNL.Clients.Office.Excel.Functions.SPG(K198, "IQ_DILUT_EPS_NORM", "CY2023")</f>
        <v>#PEND</v>
      </c>
      <c r="O198" t="e">
        <f t="shared" ref="O198:O261" si="38">M198*N198/1000</f>
        <v>#VALUE!</v>
      </c>
      <c r="P198" t="e">
        <f t="shared" ref="P198:P261" si="39">O198/L198</f>
        <v>#VALUE!</v>
      </c>
      <c r="Q198" s="5" t="str">
        <f>_xll.SNL.Clients.Office.Excel.Functions.SPG(K198, "SP_MARKETCAP", "12/31/2022")</f>
        <v>#PEND</v>
      </c>
      <c r="R198" t="e">
        <f t="shared" si="31"/>
        <v>#VALUE!</v>
      </c>
      <c r="S198" t="e">
        <f t="shared" si="32"/>
        <v>#VALUE!</v>
      </c>
      <c r="U198" t="s">
        <v>198</v>
      </c>
      <c r="V198" s="4" t="str" cm="1">
        <f t="array" ref="V198">_xll.SNL.Clients.Office.Excel.Functions.SPG(U198, "SP_TOTAL_REV", "CY2021")</f>
        <v>#PEND</v>
      </c>
      <c r="W198" s="4" t="str">
        <f>_xll.SNL.Clients.Office.Excel.Functions.SPG(U198,"IQ_AVG_DILUT_SHARES_OUT","CY2021")</f>
        <v>#PEND</v>
      </c>
      <c r="X198" s="5" t="str">
        <f>_xll.SNL.Clients.Office.Excel.Functions.SPG(U198, "IQ_DILUT_EPS_NORM", "CY2021")</f>
        <v>#PEND</v>
      </c>
      <c r="Y198" t="e">
        <f t="shared" si="33"/>
        <v>#VALUE!</v>
      </c>
      <c r="Z198" t="e">
        <f t="shared" si="34"/>
        <v>#VALUE!</v>
      </c>
      <c r="AA198" s="5" t="str">
        <f>_xll.SNL.Clients.Office.Excel.Functions.SPG(U198, "SP_MARKETCAP", "12/31/2021")</f>
        <v>#PEND</v>
      </c>
      <c r="AB198" t="e">
        <f t="shared" ref="AB198:AB261" si="40">AA198/$AA$509</f>
        <v>#VALUE!</v>
      </c>
      <c r="AC198" t="e">
        <f t="shared" si="35"/>
        <v>#VALUE!</v>
      </c>
    </row>
    <row r="199" spans="1:29">
      <c r="A199" t="s">
        <v>199</v>
      </c>
      <c r="B199" s="4" t="str" cm="1">
        <f t="array" ref="B199">_xll.SNL.Clients.Office.Excel.Functions.SPG(A199, "SP_TOTAL_REV", "CY2023")</f>
        <v>#PEND</v>
      </c>
      <c r="C199" s="4" t="str">
        <f>_xll.SNL.Clients.Office.Excel.Functions.SPG(A199,"IQ_AVG_DILUT_SHARES_OUT","CY2023")</f>
        <v>#PEND</v>
      </c>
      <c r="D199" s="5" t="str">
        <f>_xll.SNL.Clients.Office.Excel.Functions.SPG(A199, "IQ_DILUT_EPS_NORM", "CY2023")</f>
        <v>#PEND</v>
      </c>
      <c r="E199" t="e">
        <f t="shared" si="36"/>
        <v>#VALUE!</v>
      </c>
      <c r="F199" t="e">
        <f t="shared" si="37"/>
        <v>#VALUE!</v>
      </c>
      <c r="G199" s="5" t="str">
        <f>_xll.SNL.Clients.Office.Excel.Functions.SPG(A199, "SP_MARKETCAP", "12/30/2023")</f>
        <v>#PEND</v>
      </c>
      <c r="H199" t="e">
        <f t="shared" ref="H199:H262" si="41">G199/$G$509</f>
        <v>#VALUE!</v>
      </c>
      <c r="I199" t="e">
        <f t="shared" ref="I199:I262" si="42">D199*H199</f>
        <v>#VALUE!</v>
      </c>
      <c r="K199" t="s">
        <v>199</v>
      </c>
      <c r="L199" s="4" t="str" cm="1">
        <f t="array" ref="L199">_xll.SNL.Clients.Office.Excel.Functions.SPG(K199, "SP_TOTAL_REV", "CY2023")</f>
        <v>#PEND</v>
      </c>
      <c r="M199" s="4" t="str">
        <f>_xll.SNL.Clients.Office.Excel.Functions.SPG(K199,"IQ_AVG_DILUT_SHARES_OUT","CY2023")</f>
        <v>#PEND</v>
      </c>
      <c r="N199" s="5" t="str">
        <f>_xll.SNL.Clients.Office.Excel.Functions.SPG(K199, "IQ_DILUT_EPS_NORM", "CY2023")</f>
        <v>#PEND</v>
      </c>
      <c r="O199" t="e">
        <f t="shared" si="38"/>
        <v>#VALUE!</v>
      </c>
      <c r="P199" t="e">
        <f t="shared" si="39"/>
        <v>#VALUE!</v>
      </c>
      <c r="Q199" s="5" t="str">
        <f>_xll.SNL.Clients.Office.Excel.Functions.SPG(K199, "SP_MARKETCAP", "12/31/2022")</f>
        <v>#PEND</v>
      </c>
      <c r="R199" t="e">
        <f t="shared" ref="R199:R262" si="43">Q199/$Q$509</f>
        <v>#VALUE!</v>
      </c>
      <c r="S199" t="e">
        <f t="shared" ref="S199:S262" si="44">N199*R199</f>
        <v>#VALUE!</v>
      </c>
      <c r="U199" t="s">
        <v>199</v>
      </c>
      <c r="V199" s="4" t="str" cm="1">
        <f t="array" ref="V199">_xll.SNL.Clients.Office.Excel.Functions.SPG(U199, "SP_TOTAL_REV", "CY2021")</f>
        <v>#PEND</v>
      </c>
      <c r="W199" s="4" t="str">
        <f>_xll.SNL.Clients.Office.Excel.Functions.SPG(U199,"IQ_AVG_DILUT_SHARES_OUT","CY2021")</f>
        <v>#PEND</v>
      </c>
      <c r="X199" s="5" t="str">
        <f>_xll.SNL.Clients.Office.Excel.Functions.SPG(U199, "IQ_DILUT_EPS_NORM", "CY2021")</f>
        <v>#PEND</v>
      </c>
      <c r="Y199" t="e">
        <f t="shared" ref="Y199:Y262" si="45">W199*X199/1000</f>
        <v>#VALUE!</v>
      </c>
      <c r="Z199" t="e">
        <f t="shared" ref="Z199:Z262" si="46">Y199/V199</f>
        <v>#VALUE!</v>
      </c>
      <c r="AA199" s="5" t="str">
        <f>_xll.SNL.Clients.Office.Excel.Functions.SPG(U199, "SP_MARKETCAP", "12/31/2021")</f>
        <v>#PEND</v>
      </c>
      <c r="AB199" t="e">
        <f t="shared" si="40"/>
        <v>#VALUE!</v>
      </c>
      <c r="AC199" t="e">
        <f t="shared" ref="AC199:AC262" si="47">X199*AB199</f>
        <v>#VALUE!</v>
      </c>
    </row>
    <row r="200" spans="1:29">
      <c r="A200" t="s">
        <v>200</v>
      </c>
      <c r="B200" s="4" t="str" cm="1">
        <f t="array" ref="B200">_xll.SNL.Clients.Office.Excel.Functions.SPG(A200, "SP_TOTAL_REV", "CY2023")</f>
        <v>#PEND</v>
      </c>
      <c r="C200" s="4" t="str">
        <f>_xll.SNL.Clients.Office.Excel.Functions.SPG(A200,"IQ_AVG_DILUT_SHARES_OUT","CY2023")</f>
        <v>#PEND</v>
      </c>
      <c r="D200" s="5" t="str">
        <f>_xll.SNL.Clients.Office.Excel.Functions.SPG(A200, "IQ_DILUT_EPS_NORM", "CY2023")</f>
        <v>#PEND</v>
      </c>
      <c r="E200" t="e">
        <f t="shared" si="36"/>
        <v>#VALUE!</v>
      </c>
      <c r="F200" t="e">
        <f t="shared" si="37"/>
        <v>#VALUE!</v>
      </c>
      <c r="G200" s="5" t="str">
        <f>_xll.SNL.Clients.Office.Excel.Functions.SPG(A200, "SP_MARKETCAP", "12/30/2023")</f>
        <v>#PEND</v>
      </c>
      <c r="H200" t="e">
        <f t="shared" si="41"/>
        <v>#VALUE!</v>
      </c>
      <c r="I200" t="e">
        <f t="shared" si="42"/>
        <v>#VALUE!</v>
      </c>
      <c r="K200" t="s">
        <v>200</v>
      </c>
      <c r="L200" s="4" t="str" cm="1">
        <f t="array" ref="L200">_xll.SNL.Clients.Office.Excel.Functions.SPG(K200, "SP_TOTAL_REV", "CY2023")</f>
        <v>#PEND</v>
      </c>
      <c r="M200" s="4" t="str">
        <f>_xll.SNL.Clients.Office.Excel.Functions.SPG(K200,"IQ_AVG_DILUT_SHARES_OUT","CY2023")</f>
        <v>#PEND</v>
      </c>
      <c r="N200" s="5" t="str">
        <f>_xll.SNL.Clients.Office.Excel.Functions.SPG(K200, "IQ_DILUT_EPS_NORM", "CY2023")</f>
        <v>#PEND</v>
      </c>
      <c r="O200" t="e">
        <f t="shared" si="38"/>
        <v>#VALUE!</v>
      </c>
      <c r="P200" t="e">
        <f t="shared" si="39"/>
        <v>#VALUE!</v>
      </c>
      <c r="Q200" s="5" t="str">
        <f>_xll.SNL.Clients.Office.Excel.Functions.SPG(K200, "SP_MARKETCAP", "12/31/2022")</f>
        <v>#PEND</v>
      </c>
      <c r="R200" t="e">
        <f t="shared" si="43"/>
        <v>#VALUE!</v>
      </c>
      <c r="S200" t="e">
        <f t="shared" si="44"/>
        <v>#VALUE!</v>
      </c>
      <c r="U200" t="s">
        <v>200</v>
      </c>
      <c r="V200" s="4" t="str" cm="1">
        <f t="array" ref="V200">_xll.SNL.Clients.Office.Excel.Functions.SPG(U200, "SP_TOTAL_REV", "CY2021")</f>
        <v>#PEND</v>
      </c>
      <c r="W200" s="4" t="str">
        <f>_xll.SNL.Clients.Office.Excel.Functions.SPG(U200,"IQ_AVG_DILUT_SHARES_OUT","CY2021")</f>
        <v>#PEND</v>
      </c>
      <c r="X200" s="5" t="str">
        <f>_xll.SNL.Clients.Office.Excel.Functions.SPG(U200, "IQ_DILUT_EPS_NORM", "CY2021")</f>
        <v>#PEND</v>
      </c>
      <c r="Y200" t="e">
        <f t="shared" si="45"/>
        <v>#VALUE!</v>
      </c>
      <c r="Z200" t="e">
        <f t="shared" si="46"/>
        <v>#VALUE!</v>
      </c>
      <c r="AA200" s="5" t="str">
        <f>_xll.SNL.Clients.Office.Excel.Functions.SPG(U200, "SP_MARKETCAP", "12/31/2021")</f>
        <v>#PEND</v>
      </c>
      <c r="AB200" t="e">
        <f t="shared" si="40"/>
        <v>#VALUE!</v>
      </c>
      <c r="AC200" t="e">
        <f t="shared" si="47"/>
        <v>#VALUE!</v>
      </c>
    </row>
    <row r="201" spans="1:29">
      <c r="A201" t="s">
        <v>201</v>
      </c>
      <c r="B201" s="4" t="str" cm="1">
        <f t="array" ref="B201">_xll.SNL.Clients.Office.Excel.Functions.SPG(A201, "SP_TOTAL_REV", "CY2023")</f>
        <v>#PEND</v>
      </c>
      <c r="C201" s="4" t="str">
        <f>_xll.SNL.Clients.Office.Excel.Functions.SPG(A201,"IQ_AVG_DILUT_SHARES_OUT","CY2023")</f>
        <v>#PEND</v>
      </c>
      <c r="D201" s="5" t="str">
        <f>_xll.SNL.Clients.Office.Excel.Functions.SPG(A201, "IQ_DILUT_EPS_NORM", "CY2023")</f>
        <v>#PEND</v>
      </c>
      <c r="E201" t="e">
        <f t="shared" si="36"/>
        <v>#VALUE!</v>
      </c>
      <c r="F201" t="e">
        <f t="shared" si="37"/>
        <v>#VALUE!</v>
      </c>
      <c r="G201" s="5" t="str">
        <f>_xll.SNL.Clients.Office.Excel.Functions.SPG(A201, "SP_MARKETCAP", "12/30/2023")</f>
        <v>#PEND</v>
      </c>
      <c r="H201" t="e">
        <f t="shared" si="41"/>
        <v>#VALUE!</v>
      </c>
      <c r="I201" t="e">
        <f t="shared" si="42"/>
        <v>#VALUE!</v>
      </c>
      <c r="K201" t="s">
        <v>201</v>
      </c>
      <c r="L201" s="4" t="str" cm="1">
        <f t="array" ref="L201">_xll.SNL.Clients.Office.Excel.Functions.SPG(K201, "SP_TOTAL_REV", "CY2023")</f>
        <v>#PEND</v>
      </c>
      <c r="M201" s="4" t="str">
        <f>_xll.SNL.Clients.Office.Excel.Functions.SPG(K201,"IQ_AVG_DILUT_SHARES_OUT","CY2023")</f>
        <v>#PEND</v>
      </c>
      <c r="N201" s="5" t="str">
        <f>_xll.SNL.Clients.Office.Excel.Functions.SPG(K201, "IQ_DILUT_EPS_NORM", "CY2023")</f>
        <v>#PEND</v>
      </c>
      <c r="O201" t="e">
        <f t="shared" si="38"/>
        <v>#VALUE!</v>
      </c>
      <c r="P201" t="e">
        <f t="shared" si="39"/>
        <v>#VALUE!</v>
      </c>
      <c r="Q201" s="5" t="str">
        <f>_xll.SNL.Clients.Office.Excel.Functions.SPG(K201, "SP_MARKETCAP", "12/31/2022")</f>
        <v>#PEND</v>
      </c>
      <c r="R201" t="e">
        <f t="shared" si="43"/>
        <v>#VALUE!</v>
      </c>
      <c r="S201" t="e">
        <f t="shared" si="44"/>
        <v>#VALUE!</v>
      </c>
      <c r="U201" t="s">
        <v>201</v>
      </c>
      <c r="V201" s="4" t="str" cm="1">
        <f t="array" ref="V201">_xll.SNL.Clients.Office.Excel.Functions.SPG(U201, "SP_TOTAL_REV", "CY2021")</f>
        <v>#PEND</v>
      </c>
      <c r="W201" s="4" t="str">
        <f>_xll.SNL.Clients.Office.Excel.Functions.SPG(U201,"IQ_AVG_DILUT_SHARES_OUT","CY2021")</f>
        <v>#PEND</v>
      </c>
      <c r="X201" s="5" t="str">
        <f>_xll.SNL.Clients.Office.Excel.Functions.SPG(U201, "IQ_DILUT_EPS_NORM", "CY2021")</f>
        <v>#PEND</v>
      </c>
      <c r="Y201" t="e">
        <f t="shared" si="45"/>
        <v>#VALUE!</v>
      </c>
      <c r="Z201" t="e">
        <f t="shared" si="46"/>
        <v>#VALUE!</v>
      </c>
      <c r="AA201" s="5" t="str">
        <f>_xll.SNL.Clients.Office.Excel.Functions.SPG(U201, "SP_MARKETCAP", "12/31/2021")</f>
        <v>#PEND</v>
      </c>
      <c r="AB201" t="e">
        <f t="shared" si="40"/>
        <v>#VALUE!</v>
      </c>
      <c r="AC201" t="e">
        <f t="shared" si="47"/>
        <v>#VALUE!</v>
      </c>
    </row>
    <row r="202" spans="1:29">
      <c r="A202" t="s">
        <v>202</v>
      </c>
      <c r="B202" s="4" t="str" cm="1">
        <f t="array" ref="B202">_xll.SNL.Clients.Office.Excel.Functions.SPG(A202, "SP_TOTAL_REV", "CY2023")</f>
        <v>#PEND</v>
      </c>
      <c r="C202" s="4" t="str">
        <f>_xll.SNL.Clients.Office.Excel.Functions.SPG(A202,"IQ_AVG_DILUT_SHARES_OUT","CY2023")</f>
        <v>#PEND</v>
      </c>
      <c r="D202" s="5" t="str">
        <f>_xll.SNL.Clients.Office.Excel.Functions.SPG(A202, "IQ_DILUT_EPS_NORM", "CY2023")</f>
        <v>#PEND</v>
      </c>
      <c r="E202" t="e">
        <f t="shared" si="36"/>
        <v>#VALUE!</v>
      </c>
      <c r="F202" t="e">
        <f t="shared" si="37"/>
        <v>#VALUE!</v>
      </c>
      <c r="G202" s="5" t="str">
        <f>_xll.SNL.Clients.Office.Excel.Functions.SPG(A202, "SP_MARKETCAP", "12/30/2023")</f>
        <v>#PEND</v>
      </c>
      <c r="H202" t="e">
        <f t="shared" si="41"/>
        <v>#VALUE!</v>
      </c>
      <c r="I202" t="e">
        <f t="shared" si="42"/>
        <v>#VALUE!</v>
      </c>
      <c r="K202" t="s">
        <v>202</v>
      </c>
      <c r="L202" s="4" t="str" cm="1">
        <f t="array" ref="L202">_xll.SNL.Clients.Office.Excel.Functions.SPG(K202, "SP_TOTAL_REV", "CY2023")</f>
        <v>#PEND</v>
      </c>
      <c r="M202" s="4" t="str">
        <f>_xll.SNL.Clients.Office.Excel.Functions.SPG(K202,"IQ_AVG_DILUT_SHARES_OUT","CY2023")</f>
        <v>#PEND</v>
      </c>
      <c r="N202" s="5" t="str">
        <f>_xll.SNL.Clients.Office.Excel.Functions.SPG(K202, "IQ_DILUT_EPS_NORM", "CY2023")</f>
        <v>#PEND</v>
      </c>
      <c r="O202" t="e">
        <f t="shared" si="38"/>
        <v>#VALUE!</v>
      </c>
      <c r="P202" t="e">
        <f t="shared" si="39"/>
        <v>#VALUE!</v>
      </c>
      <c r="Q202" s="5" t="str">
        <f>_xll.SNL.Clients.Office.Excel.Functions.SPG(K202, "SP_MARKETCAP", "12/31/2022")</f>
        <v>#PEND</v>
      </c>
      <c r="R202" t="e">
        <f t="shared" si="43"/>
        <v>#VALUE!</v>
      </c>
      <c r="S202" t="e">
        <f t="shared" si="44"/>
        <v>#VALUE!</v>
      </c>
      <c r="U202" t="s">
        <v>202</v>
      </c>
      <c r="V202" s="4" t="str" cm="1">
        <f t="array" ref="V202">_xll.SNL.Clients.Office.Excel.Functions.SPG(U202, "SP_TOTAL_REV", "CY2021")</f>
        <v>#PEND</v>
      </c>
      <c r="W202" s="4" t="str">
        <f>_xll.SNL.Clients.Office.Excel.Functions.SPG(U202,"IQ_AVG_DILUT_SHARES_OUT","CY2021")</f>
        <v>#PEND</v>
      </c>
      <c r="X202" s="5" t="str">
        <f>_xll.SNL.Clients.Office.Excel.Functions.SPG(U202, "IQ_DILUT_EPS_NORM", "CY2021")</f>
        <v>#PEND</v>
      </c>
      <c r="Y202" t="e">
        <f t="shared" si="45"/>
        <v>#VALUE!</v>
      </c>
      <c r="Z202" t="e">
        <f t="shared" si="46"/>
        <v>#VALUE!</v>
      </c>
      <c r="AA202" s="5" t="str">
        <f>_xll.SNL.Clients.Office.Excel.Functions.SPG(U202, "SP_MARKETCAP", "12/31/2021")</f>
        <v>#PEND</v>
      </c>
      <c r="AB202" t="e">
        <f t="shared" si="40"/>
        <v>#VALUE!</v>
      </c>
      <c r="AC202" t="e">
        <f t="shared" si="47"/>
        <v>#VALUE!</v>
      </c>
    </row>
    <row r="203" spans="1:29">
      <c r="A203" t="s">
        <v>203</v>
      </c>
      <c r="B203" s="4" t="str" cm="1">
        <f t="array" ref="B203">_xll.SNL.Clients.Office.Excel.Functions.SPG(A203, "SP_TOTAL_REV", "CY2023")</f>
        <v>#PEND</v>
      </c>
      <c r="C203" s="4" t="str">
        <f>_xll.SNL.Clients.Office.Excel.Functions.SPG(A203,"IQ_AVG_DILUT_SHARES_OUT","CY2023")</f>
        <v>#PEND</v>
      </c>
      <c r="D203" s="5" t="str">
        <f>_xll.SNL.Clients.Office.Excel.Functions.SPG(A203, "IQ_DILUT_EPS_NORM", "CY2023")</f>
        <v>#PEND</v>
      </c>
      <c r="E203" t="e">
        <f t="shared" si="36"/>
        <v>#VALUE!</v>
      </c>
      <c r="F203" t="e">
        <f t="shared" si="37"/>
        <v>#VALUE!</v>
      </c>
      <c r="G203" s="5" t="str">
        <f>_xll.SNL.Clients.Office.Excel.Functions.SPG(A203, "SP_MARKETCAP", "12/30/2023")</f>
        <v>#PEND</v>
      </c>
      <c r="H203" t="e">
        <f t="shared" si="41"/>
        <v>#VALUE!</v>
      </c>
      <c r="I203" t="e">
        <f t="shared" si="42"/>
        <v>#VALUE!</v>
      </c>
      <c r="K203" t="s">
        <v>203</v>
      </c>
      <c r="L203" s="4" t="str" cm="1">
        <f t="array" ref="L203">_xll.SNL.Clients.Office.Excel.Functions.SPG(K203, "SP_TOTAL_REV", "CY2023")</f>
        <v>#PEND</v>
      </c>
      <c r="M203" s="4" t="str">
        <f>_xll.SNL.Clients.Office.Excel.Functions.SPG(K203,"IQ_AVG_DILUT_SHARES_OUT","CY2023")</f>
        <v>#PEND</v>
      </c>
      <c r="N203" s="5" t="str">
        <f>_xll.SNL.Clients.Office.Excel.Functions.SPG(K203, "IQ_DILUT_EPS_NORM", "CY2023")</f>
        <v>#PEND</v>
      </c>
      <c r="O203" t="e">
        <f t="shared" si="38"/>
        <v>#VALUE!</v>
      </c>
      <c r="P203" t="e">
        <f t="shared" si="39"/>
        <v>#VALUE!</v>
      </c>
      <c r="Q203" s="5" t="str">
        <f>_xll.SNL.Clients.Office.Excel.Functions.SPG(K203, "SP_MARKETCAP", "12/31/2022")</f>
        <v>#PEND</v>
      </c>
      <c r="R203" t="e">
        <f t="shared" si="43"/>
        <v>#VALUE!</v>
      </c>
      <c r="S203" t="e">
        <f t="shared" si="44"/>
        <v>#VALUE!</v>
      </c>
      <c r="U203" t="s">
        <v>203</v>
      </c>
      <c r="V203" s="4" t="str" cm="1">
        <f t="array" ref="V203">_xll.SNL.Clients.Office.Excel.Functions.SPG(U203, "SP_TOTAL_REV", "CY2021")</f>
        <v>#PEND</v>
      </c>
      <c r="W203" s="4" t="str">
        <f>_xll.SNL.Clients.Office.Excel.Functions.SPG(U203,"IQ_AVG_DILUT_SHARES_OUT","CY2021")</f>
        <v>#PEND</v>
      </c>
      <c r="X203" s="5" t="str">
        <f>_xll.SNL.Clients.Office.Excel.Functions.SPG(U203, "IQ_DILUT_EPS_NORM", "CY2021")</f>
        <v>#PEND</v>
      </c>
      <c r="Y203" t="e">
        <f t="shared" si="45"/>
        <v>#VALUE!</v>
      </c>
      <c r="Z203" t="e">
        <f t="shared" si="46"/>
        <v>#VALUE!</v>
      </c>
      <c r="AA203" s="5" t="str">
        <f>_xll.SNL.Clients.Office.Excel.Functions.SPG(U203, "SP_MARKETCAP", "12/31/2021")</f>
        <v>#PEND</v>
      </c>
      <c r="AB203" t="e">
        <f t="shared" si="40"/>
        <v>#VALUE!</v>
      </c>
      <c r="AC203" t="e">
        <f t="shared" si="47"/>
        <v>#VALUE!</v>
      </c>
    </row>
    <row r="204" spans="1:29">
      <c r="A204" t="s">
        <v>204</v>
      </c>
      <c r="B204" s="4" t="str" cm="1">
        <f t="array" ref="B204">_xll.SNL.Clients.Office.Excel.Functions.SPG(A204, "SP_TOTAL_REV", "CY2023")</f>
        <v>#PEND</v>
      </c>
      <c r="C204" s="4" t="str">
        <f>_xll.SNL.Clients.Office.Excel.Functions.SPG(A204,"IQ_AVG_DILUT_SHARES_OUT","CY2023")</f>
        <v>#PEND</v>
      </c>
      <c r="D204" s="5" t="str">
        <f>_xll.SNL.Clients.Office.Excel.Functions.SPG(A204, "IQ_DILUT_EPS_NORM", "CY2023")</f>
        <v>#PEND</v>
      </c>
      <c r="E204" t="e">
        <f t="shared" si="36"/>
        <v>#VALUE!</v>
      </c>
      <c r="F204" t="e">
        <f t="shared" si="37"/>
        <v>#VALUE!</v>
      </c>
      <c r="G204" s="5" t="str">
        <f>_xll.SNL.Clients.Office.Excel.Functions.SPG(A204, "SP_MARKETCAP", "12/30/2023")</f>
        <v>#PEND</v>
      </c>
      <c r="H204" t="e">
        <f t="shared" si="41"/>
        <v>#VALUE!</v>
      </c>
      <c r="I204" t="e">
        <f t="shared" si="42"/>
        <v>#VALUE!</v>
      </c>
      <c r="K204" t="s">
        <v>204</v>
      </c>
      <c r="L204" s="4" t="str" cm="1">
        <f t="array" ref="L204">_xll.SNL.Clients.Office.Excel.Functions.SPG(K204, "SP_TOTAL_REV", "CY2023")</f>
        <v>#PEND</v>
      </c>
      <c r="M204" s="4" t="str">
        <f>_xll.SNL.Clients.Office.Excel.Functions.SPG(K204,"IQ_AVG_DILUT_SHARES_OUT","CY2023")</f>
        <v>#PEND</v>
      </c>
      <c r="N204" s="5" t="str">
        <f>_xll.SNL.Clients.Office.Excel.Functions.SPG(K204, "IQ_DILUT_EPS_NORM", "CY2023")</f>
        <v>#PEND</v>
      </c>
      <c r="O204" t="e">
        <f t="shared" si="38"/>
        <v>#VALUE!</v>
      </c>
      <c r="P204" t="e">
        <f t="shared" si="39"/>
        <v>#VALUE!</v>
      </c>
      <c r="Q204" s="5" t="str">
        <f>_xll.SNL.Clients.Office.Excel.Functions.SPG(K204, "SP_MARKETCAP", "12/31/2022")</f>
        <v>#PEND</v>
      </c>
      <c r="R204" t="e">
        <f t="shared" si="43"/>
        <v>#VALUE!</v>
      </c>
      <c r="S204" t="e">
        <f t="shared" si="44"/>
        <v>#VALUE!</v>
      </c>
      <c r="U204" t="s">
        <v>204</v>
      </c>
      <c r="V204" s="4" t="str" cm="1">
        <f t="array" ref="V204">_xll.SNL.Clients.Office.Excel.Functions.SPG(U204, "SP_TOTAL_REV", "CY2021")</f>
        <v>#PEND</v>
      </c>
      <c r="W204" s="4" t="str">
        <f>_xll.SNL.Clients.Office.Excel.Functions.SPG(U204,"IQ_AVG_DILUT_SHARES_OUT","CY2021")</f>
        <v>#PEND</v>
      </c>
      <c r="X204" s="5" t="str">
        <f>_xll.SNL.Clients.Office.Excel.Functions.SPG(U204, "IQ_DILUT_EPS_NORM", "CY2021")</f>
        <v>#PEND</v>
      </c>
      <c r="Y204" t="e">
        <f t="shared" si="45"/>
        <v>#VALUE!</v>
      </c>
      <c r="Z204" t="e">
        <f t="shared" si="46"/>
        <v>#VALUE!</v>
      </c>
      <c r="AA204" s="5" t="str">
        <f>_xll.SNL.Clients.Office.Excel.Functions.SPG(U204, "SP_MARKETCAP", "12/31/2021")</f>
        <v>#PEND</v>
      </c>
      <c r="AB204" t="e">
        <f t="shared" si="40"/>
        <v>#VALUE!</v>
      </c>
      <c r="AC204" t="e">
        <f t="shared" si="47"/>
        <v>#VALUE!</v>
      </c>
    </row>
    <row r="205" spans="1:29">
      <c r="A205" t="s">
        <v>205</v>
      </c>
      <c r="B205" s="4" t="str" cm="1">
        <f t="array" ref="B205">_xll.SNL.Clients.Office.Excel.Functions.SPG(A205, "SP_TOTAL_REV", "CY2023")</f>
        <v>#PEND</v>
      </c>
      <c r="C205" s="4" t="str">
        <f>_xll.SNL.Clients.Office.Excel.Functions.SPG(A205,"IQ_AVG_DILUT_SHARES_OUT","CY2023")</f>
        <v>#PEND</v>
      </c>
      <c r="D205" s="5" t="str">
        <f>_xll.SNL.Clients.Office.Excel.Functions.SPG(A205, "IQ_DILUT_EPS_NORM", "CY2023")</f>
        <v>#PEND</v>
      </c>
      <c r="E205" t="e">
        <f t="shared" si="36"/>
        <v>#VALUE!</v>
      </c>
      <c r="F205" t="e">
        <f t="shared" si="37"/>
        <v>#VALUE!</v>
      </c>
      <c r="G205" s="5" t="str">
        <f>_xll.SNL.Clients.Office.Excel.Functions.SPG(A205, "SP_MARKETCAP", "12/30/2023")</f>
        <v>#PEND</v>
      </c>
      <c r="H205" t="e">
        <f t="shared" si="41"/>
        <v>#VALUE!</v>
      </c>
      <c r="I205" t="e">
        <f t="shared" si="42"/>
        <v>#VALUE!</v>
      </c>
      <c r="K205" t="s">
        <v>205</v>
      </c>
      <c r="L205" s="4" t="str" cm="1">
        <f t="array" ref="L205">_xll.SNL.Clients.Office.Excel.Functions.SPG(K205, "SP_TOTAL_REV", "CY2023")</f>
        <v>#PEND</v>
      </c>
      <c r="M205" s="4" t="str">
        <f>_xll.SNL.Clients.Office.Excel.Functions.SPG(K205,"IQ_AVG_DILUT_SHARES_OUT","CY2023")</f>
        <v>#PEND</v>
      </c>
      <c r="N205" s="5" t="str">
        <f>_xll.SNL.Clients.Office.Excel.Functions.SPG(K205, "IQ_DILUT_EPS_NORM", "CY2023")</f>
        <v>#PEND</v>
      </c>
      <c r="O205" t="e">
        <f t="shared" si="38"/>
        <v>#VALUE!</v>
      </c>
      <c r="P205" t="e">
        <f t="shared" si="39"/>
        <v>#VALUE!</v>
      </c>
      <c r="Q205" s="5" t="str">
        <f>_xll.SNL.Clients.Office.Excel.Functions.SPG(K205, "SP_MARKETCAP", "12/31/2022")</f>
        <v>#PEND</v>
      </c>
      <c r="R205" t="e">
        <f t="shared" si="43"/>
        <v>#VALUE!</v>
      </c>
      <c r="S205" t="e">
        <f t="shared" si="44"/>
        <v>#VALUE!</v>
      </c>
      <c r="U205" t="s">
        <v>205</v>
      </c>
      <c r="V205" s="4" t="str" cm="1">
        <f t="array" ref="V205">_xll.SNL.Clients.Office.Excel.Functions.SPG(U205, "SP_TOTAL_REV", "CY2021")</f>
        <v>#PEND</v>
      </c>
      <c r="W205" s="4" t="str">
        <f>_xll.SNL.Clients.Office.Excel.Functions.SPG(U205,"IQ_AVG_DILUT_SHARES_OUT","CY2021")</f>
        <v>#PEND</v>
      </c>
      <c r="X205" s="5" t="str">
        <f>_xll.SNL.Clients.Office.Excel.Functions.SPG(U205, "IQ_DILUT_EPS_NORM", "CY2021")</f>
        <v>#PEND</v>
      </c>
      <c r="Y205" t="e">
        <f t="shared" si="45"/>
        <v>#VALUE!</v>
      </c>
      <c r="Z205" t="e">
        <f t="shared" si="46"/>
        <v>#VALUE!</v>
      </c>
      <c r="AA205" s="5" t="str">
        <f>_xll.SNL.Clients.Office.Excel.Functions.SPG(U205, "SP_MARKETCAP", "12/31/2021")</f>
        <v>#PEND</v>
      </c>
      <c r="AB205" t="e">
        <f t="shared" si="40"/>
        <v>#VALUE!</v>
      </c>
      <c r="AC205" t="e">
        <f t="shared" si="47"/>
        <v>#VALUE!</v>
      </c>
    </row>
    <row r="206" spans="1:29">
      <c r="A206" t="s">
        <v>206</v>
      </c>
      <c r="B206" s="4" t="str" cm="1">
        <f t="array" ref="B206">_xll.SNL.Clients.Office.Excel.Functions.SPG(A206, "SP_TOTAL_REV", "CY2023")</f>
        <v>#PEND</v>
      </c>
      <c r="C206" s="4" t="str">
        <f>_xll.SNL.Clients.Office.Excel.Functions.SPG(A206,"IQ_AVG_DILUT_SHARES_OUT","CY2023")</f>
        <v>#PEND</v>
      </c>
      <c r="D206" s="5" t="str">
        <f>_xll.SNL.Clients.Office.Excel.Functions.SPG(A206, "IQ_DILUT_EPS_NORM", "CY2023")</f>
        <v>#PEND</v>
      </c>
      <c r="E206" t="e">
        <f t="shared" si="36"/>
        <v>#VALUE!</v>
      </c>
      <c r="F206" t="e">
        <f t="shared" si="37"/>
        <v>#VALUE!</v>
      </c>
      <c r="G206" s="5" t="str">
        <f>_xll.SNL.Clients.Office.Excel.Functions.SPG(A206, "SP_MARKETCAP", "12/30/2023")</f>
        <v>#PEND</v>
      </c>
      <c r="H206" t="e">
        <f t="shared" si="41"/>
        <v>#VALUE!</v>
      </c>
      <c r="I206" t="e">
        <f t="shared" si="42"/>
        <v>#VALUE!</v>
      </c>
      <c r="K206" t="s">
        <v>206</v>
      </c>
      <c r="L206" s="4" t="str" cm="1">
        <f t="array" ref="L206">_xll.SNL.Clients.Office.Excel.Functions.SPG(K206, "SP_TOTAL_REV", "CY2023")</f>
        <v>#PEND</v>
      </c>
      <c r="M206" s="4" t="str">
        <f>_xll.SNL.Clients.Office.Excel.Functions.SPG(K206,"IQ_AVG_DILUT_SHARES_OUT","CY2023")</f>
        <v>#PEND</v>
      </c>
      <c r="N206" s="5" t="str">
        <f>_xll.SNL.Clients.Office.Excel.Functions.SPG(K206, "IQ_DILUT_EPS_NORM", "CY2023")</f>
        <v>#PEND</v>
      </c>
      <c r="O206" t="e">
        <f t="shared" si="38"/>
        <v>#VALUE!</v>
      </c>
      <c r="P206" t="e">
        <f t="shared" si="39"/>
        <v>#VALUE!</v>
      </c>
      <c r="Q206" s="5" t="str">
        <f>_xll.SNL.Clients.Office.Excel.Functions.SPG(K206, "SP_MARKETCAP", "12/31/2022")</f>
        <v>#PEND</v>
      </c>
      <c r="R206" t="e">
        <f t="shared" si="43"/>
        <v>#VALUE!</v>
      </c>
      <c r="S206" t="e">
        <f t="shared" si="44"/>
        <v>#VALUE!</v>
      </c>
      <c r="U206" t="s">
        <v>206</v>
      </c>
      <c r="V206" s="4" t="str" cm="1">
        <f t="array" ref="V206">_xll.SNL.Clients.Office.Excel.Functions.SPG(U206, "SP_TOTAL_REV", "CY2021")</f>
        <v>#PEND</v>
      </c>
      <c r="W206" s="4" t="str">
        <f>_xll.SNL.Clients.Office.Excel.Functions.SPG(U206,"IQ_AVG_DILUT_SHARES_OUT","CY2021")</f>
        <v>#PEND</v>
      </c>
      <c r="X206" s="5" t="str">
        <f>_xll.SNL.Clients.Office.Excel.Functions.SPG(U206, "IQ_DILUT_EPS_NORM", "CY2021")</f>
        <v>#PEND</v>
      </c>
      <c r="Y206" t="e">
        <f t="shared" si="45"/>
        <v>#VALUE!</v>
      </c>
      <c r="Z206" t="e">
        <f t="shared" si="46"/>
        <v>#VALUE!</v>
      </c>
      <c r="AA206" s="5" t="str">
        <f>_xll.SNL.Clients.Office.Excel.Functions.SPG(U206, "SP_MARKETCAP", "12/31/2021")</f>
        <v>#PEND</v>
      </c>
      <c r="AB206" t="e">
        <f t="shared" si="40"/>
        <v>#VALUE!</v>
      </c>
      <c r="AC206" t="e">
        <f t="shared" si="47"/>
        <v>#VALUE!</v>
      </c>
    </row>
    <row r="207" spans="1:29">
      <c r="A207" t="s">
        <v>207</v>
      </c>
      <c r="B207" s="4" t="str" cm="1">
        <f t="array" ref="B207">_xll.SNL.Clients.Office.Excel.Functions.SPG(A207, "SP_TOTAL_REV", "CY2023")</f>
        <v>#PEND</v>
      </c>
      <c r="C207" s="4" t="str">
        <f>_xll.SNL.Clients.Office.Excel.Functions.SPG(A207,"IQ_AVG_DILUT_SHARES_OUT","CY2023")</f>
        <v>#PEND</v>
      </c>
      <c r="D207" s="5" t="str">
        <f>_xll.SNL.Clients.Office.Excel.Functions.SPG(A207, "IQ_DILUT_EPS_NORM", "CY2023")</f>
        <v>#PEND</v>
      </c>
      <c r="E207" t="e">
        <f t="shared" si="36"/>
        <v>#VALUE!</v>
      </c>
      <c r="F207" t="e">
        <f t="shared" si="37"/>
        <v>#VALUE!</v>
      </c>
      <c r="G207" s="5" t="str">
        <f>_xll.SNL.Clients.Office.Excel.Functions.SPG(A207, "SP_MARKETCAP", "12/30/2023")</f>
        <v>#PEND</v>
      </c>
      <c r="H207" t="e">
        <f t="shared" si="41"/>
        <v>#VALUE!</v>
      </c>
      <c r="I207" t="e">
        <f t="shared" si="42"/>
        <v>#VALUE!</v>
      </c>
      <c r="K207" t="s">
        <v>207</v>
      </c>
      <c r="L207" s="4" t="str" cm="1">
        <f t="array" ref="L207">_xll.SNL.Clients.Office.Excel.Functions.SPG(K207, "SP_TOTAL_REV", "CY2023")</f>
        <v>#PEND</v>
      </c>
      <c r="M207" s="4" t="str">
        <f>_xll.SNL.Clients.Office.Excel.Functions.SPG(K207,"IQ_AVG_DILUT_SHARES_OUT","CY2023")</f>
        <v>#PEND</v>
      </c>
      <c r="N207" s="5" t="str">
        <f>_xll.SNL.Clients.Office.Excel.Functions.SPG(K207, "IQ_DILUT_EPS_NORM", "CY2023")</f>
        <v>#PEND</v>
      </c>
      <c r="O207" t="e">
        <f t="shared" si="38"/>
        <v>#VALUE!</v>
      </c>
      <c r="P207" t="e">
        <f t="shared" si="39"/>
        <v>#VALUE!</v>
      </c>
      <c r="Q207" s="5" t="str">
        <f>_xll.SNL.Clients.Office.Excel.Functions.SPG(K207, "SP_MARKETCAP", "12/31/2022")</f>
        <v>#PEND</v>
      </c>
      <c r="R207" t="e">
        <f t="shared" si="43"/>
        <v>#VALUE!</v>
      </c>
      <c r="S207" t="e">
        <f t="shared" si="44"/>
        <v>#VALUE!</v>
      </c>
      <c r="U207" t="s">
        <v>207</v>
      </c>
      <c r="V207" s="4" t="str" cm="1">
        <f t="array" ref="V207">_xll.SNL.Clients.Office.Excel.Functions.SPG(U207, "SP_TOTAL_REV", "CY2021")</f>
        <v>#PEND</v>
      </c>
      <c r="W207" s="4" t="str">
        <f>_xll.SNL.Clients.Office.Excel.Functions.SPG(U207,"IQ_AVG_DILUT_SHARES_OUT","CY2021")</f>
        <v>#PEND</v>
      </c>
      <c r="X207" s="5" t="str">
        <f>_xll.SNL.Clients.Office.Excel.Functions.SPG(U207, "IQ_DILUT_EPS_NORM", "CY2021")</f>
        <v>#PEND</v>
      </c>
      <c r="Y207" t="e">
        <f t="shared" si="45"/>
        <v>#VALUE!</v>
      </c>
      <c r="Z207" t="e">
        <f t="shared" si="46"/>
        <v>#VALUE!</v>
      </c>
      <c r="AA207" s="5" t="str">
        <f>_xll.SNL.Clients.Office.Excel.Functions.SPG(U207, "SP_MARKETCAP", "12/31/2021")</f>
        <v>#PEND</v>
      </c>
      <c r="AB207" t="e">
        <f t="shared" si="40"/>
        <v>#VALUE!</v>
      </c>
      <c r="AC207" t="e">
        <f t="shared" si="47"/>
        <v>#VALUE!</v>
      </c>
    </row>
    <row r="208" spans="1:29">
      <c r="A208" t="s">
        <v>208</v>
      </c>
      <c r="B208" s="4" t="str" cm="1">
        <f t="array" ref="B208">_xll.SNL.Clients.Office.Excel.Functions.SPG(A208, "SP_TOTAL_REV", "CY2023")</f>
        <v>#PEND</v>
      </c>
      <c r="C208" s="4" t="str">
        <f>_xll.SNL.Clients.Office.Excel.Functions.SPG(A208,"IQ_AVG_DILUT_SHARES_OUT","CY2023")</f>
        <v>#PEND</v>
      </c>
      <c r="D208" s="5" t="str">
        <f>_xll.SNL.Clients.Office.Excel.Functions.SPG(A208, "IQ_DILUT_EPS_NORM", "CY2023")</f>
        <v>#PEND</v>
      </c>
      <c r="E208" t="e">
        <f t="shared" si="36"/>
        <v>#VALUE!</v>
      </c>
      <c r="F208" t="e">
        <f t="shared" si="37"/>
        <v>#VALUE!</v>
      </c>
      <c r="G208" s="5" t="str">
        <f>_xll.SNL.Clients.Office.Excel.Functions.SPG(A208, "SP_MARKETCAP", "12/30/2023")</f>
        <v>#PEND</v>
      </c>
      <c r="H208" t="e">
        <f t="shared" si="41"/>
        <v>#VALUE!</v>
      </c>
      <c r="I208" t="e">
        <f t="shared" si="42"/>
        <v>#VALUE!</v>
      </c>
      <c r="K208" t="s">
        <v>208</v>
      </c>
      <c r="L208" s="4" t="str" cm="1">
        <f t="array" ref="L208">_xll.SNL.Clients.Office.Excel.Functions.SPG(K208, "SP_TOTAL_REV", "CY2023")</f>
        <v>#PEND</v>
      </c>
      <c r="M208" s="4" t="str">
        <f>_xll.SNL.Clients.Office.Excel.Functions.SPG(K208,"IQ_AVG_DILUT_SHARES_OUT","CY2023")</f>
        <v>#PEND</v>
      </c>
      <c r="N208" s="5" t="str">
        <f>_xll.SNL.Clients.Office.Excel.Functions.SPG(K208, "IQ_DILUT_EPS_NORM", "CY2023")</f>
        <v>#PEND</v>
      </c>
      <c r="O208" t="e">
        <f t="shared" si="38"/>
        <v>#VALUE!</v>
      </c>
      <c r="P208" t="e">
        <f t="shared" si="39"/>
        <v>#VALUE!</v>
      </c>
      <c r="Q208" s="5" t="str">
        <f>_xll.SNL.Clients.Office.Excel.Functions.SPG(K208, "SP_MARKETCAP", "12/31/2022")</f>
        <v>#PEND</v>
      </c>
      <c r="R208" t="e">
        <f t="shared" si="43"/>
        <v>#VALUE!</v>
      </c>
      <c r="S208" t="e">
        <f t="shared" si="44"/>
        <v>#VALUE!</v>
      </c>
      <c r="U208" t="s">
        <v>208</v>
      </c>
      <c r="V208" s="4" t="str" cm="1">
        <f t="array" ref="V208">_xll.SNL.Clients.Office.Excel.Functions.SPG(U208, "SP_TOTAL_REV", "CY2021")</f>
        <v>#PEND</v>
      </c>
      <c r="W208" s="4" t="str">
        <f>_xll.SNL.Clients.Office.Excel.Functions.SPG(U208,"IQ_AVG_DILUT_SHARES_OUT","CY2021")</f>
        <v>#PEND</v>
      </c>
      <c r="X208" s="5" t="str">
        <f>_xll.SNL.Clients.Office.Excel.Functions.SPG(U208, "IQ_DILUT_EPS_NORM", "CY2021")</f>
        <v>#PEND</v>
      </c>
      <c r="Y208" t="e">
        <f t="shared" si="45"/>
        <v>#VALUE!</v>
      </c>
      <c r="Z208" t="e">
        <f t="shared" si="46"/>
        <v>#VALUE!</v>
      </c>
      <c r="AA208" s="5" t="str">
        <f>_xll.SNL.Clients.Office.Excel.Functions.SPG(U208, "SP_MARKETCAP", "12/31/2021")</f>
        <v>#PEND</v>
      </c>
      <c r="AB208" t="e">
        <f t="shared" si="40"/>
        <v>#VALUE!</v>
      </c>
      <c r="AC208" t="e">
        <f t="shared" si="47"/>
        <v>#VALUE!</v>
      </c>
    </row>
    <row r="209" spans="1:29">
      <c r="A209" t="s">
        <v>209</v>
      </c>
      <c r="B209" s="4" t="str" cm="1">
        <f t="array" ref="B209">_xll.SNL.Clients.Office.Excel.Functions.SPG(A209, "SP_TOTAL_REV", "CY2023")</f>
        <v>#PEND</v>
      </c>
      <c r="C209" s="4" t="str">
        <f>_xll.SNL.Clients.Office.Excel.Functions.SPG(A209,"IQ_AVG_DILUT_SHARES_OUT","CY2023")</f>
        <v>#PEND</v>
      </c>
      <c r="D209" s="5" t="str">
        <f>_xll.SNL.Clients.Office.Excel.Functions.SPG(A209, "IQ_DILUT_EPS_NORM", "CY2023")</f>
        <v>#PEND</v>
      </c>
      <c r="E209" t="e">
        <f t="shared" si="36"/>
        <v>#VALUE!</v>
      </c>
      <c r="F209" t="e">
        <f t="shared" si="37"/>
        <v>#VALUE!</v>
      </c>
      <c r="G209" s="5" t="str">
        <f>_xll.SNL.Clients.Office.Excel.Functions.SPG(A209, "SP_MARKETCAP", "12/30/2023")</f>
        <v>#PEND</v>
      </c>
      <c r="H209" t="e">
        <f t="shared" si="41"/>
        <v>#VALUE!</v>
      </c>
      <c r="I209" t="e">
        <f t="shared" si="42"/>
        <v>#VALUE!</v>
      </c>
      <c r="K209" t="s">
        <v>209</v>
      </c>
      <c r="L209" s="4" t="str" cm="1">
        <f t="array" ref="L209">_xll.SNL.Clients.Office.Excel.Functions.SPG(K209, "SP_TOTAL_REV", "CY2023")</f>
        <v>#PEND</v>
      </c>
      <c r="M209" s="4" t="str">
        <f>_xll.SNL.Clients.Office.Excel.Functions.SPG(K209,"IQ_AVG_DILUT_SHARES_OUT","CY2023")</f>
        <v>#PEND</v>
      </c>
      <c r="N209" s="5" t="str">
        <f>_xll.SNL.Clients.Office.Excel.Functions.SPG(K209, "IQ_DILUT_EPS_NORM", "CY2023")</f>
        <v>#PEND</v>
      </c>
      <c r="O209" t="e">
        <f t="shared" si="38"/>
        <v>#VALUE!</v>
      </c>
      <c r="P209" t="e">
        <f t="shared" si="39"/>
        <v>#VALUE!</v>
      </c>
      <c r="Q209" s="5" t="str">
        <f>_xll.SNL.Clients.Office.Excel.Functions.SPG(K209, "SP_MARKETCAP", "12/31/2022")</f>
        <v>#PEND</v>
      </c>
      <c r="R209" t="e">
        <f t="shared" si="43"/>
        <v>#VALUE!</v>
      </c>
      <c r="S209" t="e">
        <f t="shared" si="44"/>
        <v>#VALUE!</v>
      </c>
      <c r="U209" t="s">
        <v>209</v>
      </c>
      <c r="V209" s="4" t="str" cm="1">
        <f t="array" ref="V209">_xll.SNL.Clients.Office.Excel.Functions.SPG(U209, "SP_TOTAL_REV", "CY2021")</f>
        <v>#PEND</v>
      </c>
      <c r="W209" s="4" t="str">
        <f>_xll.SNL.Clients.Office.Excel.Functions.SPG(U209,"IQ_AVG_DILUT_SHARES_OUT","CY2021")</f>
        <v>#PEND</v>
      </c>
      <c r="X209" s="5" t="str">
        <f>_xll.SNL.Clients.Office.Excel.Functions.SPG(U209, "IQ_DILUT_EPS_NORM", "CY2021")</f>
        <v>#PEND</v>
      </c>
      <c r="Y209" t="e">
        <f t="shared" si="45"/>
        <v>#VALUE!</v>
      </c>
      <c r="Z209" t="e">
        <f t="shared" si="46"/>
        <v>#VALUE!</v>
      </c>
      <c r="AA209" s="5" t="str">
        <f>_xll.SNL.Clients.Office.Excel.Functions.SPG(U209, "SP_MARKETCAP", "12/31/2021")</f>
        <v>#PEND</v>
      </c>
      <c r="AB209" t="e">
        <f t="shared" si="40"/>
        <v>#VALUE!</v>
      </c>
      <c r="AC209" t="e">
        <f t="shared" si="47"/>
        <v>#VALUE!</v>
      </c>
    </row>
    <row r="210" spans="1:29">
      <c r="A210" t="s">
        <v>210</v>
      </c>
      <c r="B210" s="4" t="str" cm="1">
        <f t="array" ref="B210">_xll.SNL.Clients.Office.Excel.Functions.SPG(A210, "SP_TOTAL_REV", "CY2023")</f>
        <v>#PEND</v>
      </c>
      <c r="C210" s="4" t="str">
        <f>_xll.SNL.Clients.Office.Excel.Functions.SPG(A210,"IQ_AVG_DILUT_SHARES_OUT","CY2023")</f>
        <v>#PEND</v>
      </c>
      <c r="D210" s="5" t="str">
        <f>_xll.SNL.Clients.Office.Excel.Functions.SPG(A210, "IQ_DILUT_EPS_NORM", "CY2023")</f>
        <v>#PEND</v>
      </c>
      <c r="E210" t="e">
        <f t="shared" si="36"/>
        <v>#VALUE!</v>
      </c>
      <c r="F210" t="e">
        <f t="shared" si="37"/>
        <v>#VALUE!</v>
      </c>
      <c r="G210" s="5" t="str">
        <f>_xll.SNL.Clients.Office.Excel.Functions.SPG(A210, "SP_MARKETCAP", "12/30/2023")</f>
        <v>#PEND</v>
      </c>
      <c r="H210" t="e">
        <f t="shared" si="41"/>
        <v>#VALUE!</v>
      </c>
      <c r="I210" t="e">
        <f t="shared" si="42"/>
        <v>#VALUE!</v>
      </c>
      <c r="K210" t="s">
        <v>210</v>
      </c>
      <c r="L210" s="4" t="str" cm="1">
        <f t="array" ref="L210">_xll.SNL.Clients.Office.Excel.Functions.SPG(K210, "SP_TOTAL_REV", "CY2023")</f>
        <v>#PEND</v>
      </c>
      <c r="M210" s="4" t="str">
        <f>_xll.SNL.Clients.Office.Excel.Functions.SPG(K210,"IQ_AVG_DILUT_SHARES_OUT","CY2023")</f>
        <v>#PEND</v>
      </c>
      <c r="N210" s="5" t="str">
        <f>_xll.SNL.Clients.Office.Excel.Functions.SPG(K210, "IQ_DILUT_EPS_NORM", "CY2023")</f>
        <v>#PEND</v>
      </c>
      <c r="O210" t="e">
        <f t="shared" si="38"/>
        <v>#VALUE!</v>
      </c>
      <c r="P210" t="e">
        <f t="shared" si="39"/>
        <v>#VALUE!</v>
      </c>
      <c r="Q210" s="5" t="str">
        <f>_xll.SNL.Clients.Office.Excel.Functions.SPG(K210, "SP_MARKETCAP", "12/31/2022")</f>
        <v>#PEND</v>
      </c>
      <c r="R210" t="e">
        <f t="shared" si="43"/>
        <v>#VALUE!</v>
      </c>
      <c r="S210" t="e">
        <f t="shared" si="44"/>
        <v>#VALUE!</v>
      </c>
      <c r="U210" t="s">
        <v>210</v>
      </c>
      <c r="V210" s="4" t="str" cm="1">
        <f t="array" ref="V210">_xll.SNL.Clients.Office.Excel.Functions.SPG(U210, "SP_TOTAL_REV", "CY2021")</f>
        <v>#PEND</v>
      </c>
      <c r="W210" s="4" t="str">
        <f>_xll.SNL.Clients.Office.Excel.Functions.SPG(U210,"IQ_AVG_DILUT_SHARES_OUT","CY2021")</f>
        <v>#PEND</v>
      </c>
      <c r="X210" s="5" t="str">
        <f>_xll.SNL.Clients.Office.Excel.Functions.SPG(U210, "IQ_DILUT_EPS_NORM", "CY2021")</f>
        <v>#PEND</v>
      </c>
      <c r="Y210" t="e">
        <f t="shared" si="45"/>
        <v>#VALUE!</v>
      </c>
      <c r="Z210" t="e">
        <f t="shared" si="46"/>
        <v>#VALUE!</v>
      </c>
      <c r="AA210" s="5" t="str">
        <f>_xll.SNL.Clients.Office.Excel.Functions.SPG(U210, "SP_MARKETCAP", "12/31/2021")</f>
        <v>#PEND</v>
      </c>
      <c r="AB210" t="e">
        <f t="shared" si="40"/>
        <v>#VALUE!</v>
      </c>
      <c r="AC210" t="e">
        <f t="shared" si="47"/>
        <v>#VALUE!</v>
      </c>
    </row>
    <row r="211" spans="1:29">
      <c r="A211" t="s">
        <v>211</v>
      </c>
      <c r="B211" s="4" t="str" cm="1">
        <f t="array" ref="B211">_xll.SNL.Clients.Office.Excel.Functions.SPG(A211, "SP_TOTAL_REV", "CY2023")</f>
        <v>#PEND</v>
      </c>
      <c r="C211" s="4" t="str">
        <f>_xll.SNL.Clients.Office.Excel.Functions.SPG(A211,"IQ_AVG_DILUT_SHARES_OUT","CY2023")</f>
        <v>#PEND</v>
      </c>
      <c r="D211" s="5" t="str">
        <f>_xll.SNL.Clients.Office.Excel.Functions.SPG(A211, "IQ_DILUT_EPS_NORM", "CY2023")</f>
        <v>#PEND</v>
      </c>
      <c r="E211" t="e">
        <f t="shared" si="36"/>
        <v>#VALUE!</v>
      </c>
      <c r="F211" t="e">
        <f t="shared" si="37"/>
        <v>#VALUE!</v>
      </c>
      <c r="G211" s="5" t="str">
        <f>_xll.SNL.Clients.Office.Excel.Functions.SPG(A211, "SP_MARKETCAP", "12/30/2023")</f>
        <v>#PEND</v>
      </c>
      <c r="H211" t="e">
        <f t="shared" si="41"/>
        <v>#VALUE!</v>
      </c>
      <c r="I211" t="e">
        <f t="shared" si="42"/>
        <v>#VALUE!</v>
      </c>
      <c r="K211" t="s">
        <v>211</v>
      </c>
      <c r="L211" s="4" t="str" cm="1">
        <f t="array" ref="L211">_xll.SNL.Clients.Office.Excel.Functions.SPG(K211, "SP_TOTAL_REV", "CY2023")</f>
        <v>#PEND</v>
      </c>
      <c r="M211" s="4" t="str">
        <f>_xll.SNL.Clients.Office.Excel.Functions.SPG(K211,"IQ_AVG_DILUT_SHARES_OUT","CY2023")</f>
        <v>#PEND</v>
      </c>
      <c r="N211" s="5" t="str">
        <f>_xll.SNL.Clients.Office.Excel.Functions.SPG(K211, "IQ_DILUT_EPS_NORM", "CY2023")</f>
        <v>#PEND</v>
      </c>
      <c r="O211" t="e">
        <f t="shared" si="38"/>
        <v>#VALUE!</v>
      </c>
      <c r="P211" t="e">
        <f t="shared" si="39"/>
        <v>#VALUE!</v>
      </c>
      <c r="Q211" s="5" t="str">
        <f>_xll.SNL.Clients.Office.Excel.Functions.SPG(K211, "SP_MARKETCAP", "12/31/2022")</f>
        <v>#PEND</v>
      </c>
      <c r="R211" t="e">
        <f t="shared" si="43"/>
        <v>#VALUE!</v>
      </c>
      <c r="S211" t="e">
        <f t="shared" si="44"/>
        <v>#VALUE!</v>
      </c>
      <c r="U211" t="s">
        <v>211</v>
      </c>
      <c r="V211" s="4" t="str" cm="1">
        <f t="array" ref="V211">_xll.SNL.Clients.Office.Excel.Functions.SPG(U211, "SP_TOTAL_REV", "CY2021")</f>
        <v>#PEND</v>
      </c>
      <c r="W211" s="4" t="str">
        <f>_xll.SNL.Clients.Office.Excel.Functions.SPG(U211,"IQ_AVG_DILUT_SHARES_OUT","CY2021")</f>
        <v>#PEND</v>
      </c>
      <c r="X211" s="5" t="str">
        <f>_xll.SNL.Clients.Office.Excel.Functions.SPG(U211, "IQ_DILUT_EPS_NORM", "CY2021")</f>
        <v>#PEND</v>
      </c>
      <c r="Y211" t="e">
        <f t="shared" si="45"/>
        <v>#VALUE!</v>
      </c>
      <c r="Z211" t="e">
        <f t="shared" si="46"/>
        <v>#VALUE!</v>
      </c>
      <c r="AA211" s="5" t="str">
        <f>_xll.SNL.Clients.Office.Excel.Functions.SPG(U211, "SP_MARKETCAP", "12/31/2021")</f>
        <v>#PEND</v>
      </c>
      <c r="AB211" t="e">
        <f t="shared" si="40"/>
        <v>#VALUE!</v>
      </c>
      <c r="AC211" t="e">
        <f t="shared" si="47"/>
        <v>#VALUE!</v>
      </c>
    </row>
    <row r="212" spans="1:29">
      <c r="A212" t="s">
        <v>212</v>
      </c>
      <c r="B212" s="4" t="str" cm="1">
        <f t="array" ref="B212">_xll.SNL.Clients.Office.Excel.Functions.SPG(A212, "SP_TOTAL_REV", "CY2023")</f>
        <v>#PEND</v>
      </c>
      <c r="C212" s="4" t="str">
        <f>_xll.SNL.Clients.Office.Excel.Functions.SPG(A212,"IQ_AVG_DILUT_SHARES_OUT","CY2023")</f>
        <v>#PEND</v>
      </c>
      <c r="D212" s="5" t="str">
        <f>_xll.SNL.Clients.Office.Excel.Functions.SPG(A212, "IQ_DILUT_EPS_NORM", "CY2023")</f>
        <v>#PEND</v>
      </c>
      <c r="E212" t="e">
        <f t="shared" si="36"/>
        <v>#VALUE!</v>
      </c>
      <c r="F212" t="e">
        <f t="shared" si="37"/>
        <v>#VALUE!</v>
      </c>
      <c r="G212" s="5" t="str">
        <f>_xll.SNL.Clients.Office.Excel.Functions.SPG(A212, "SP_MARKETCAP", "12/30/2023")</f>
        <v>#PEND</v>
      </c>
      <c r="H212" t="e">
        <f t="shared" si="41"/>
        <v>#VALUE!</v>
      </c>
      <c r="I212" t="e">
        <f t="shared" si="42"/>
        <v>#VALUE!</v>
      </c>
      <c r="K212" t="s">
        <v>212</v>
      </c>
      <c r="L212" s="4" t="str" cm="1">
        <f t="array" ref="L212">_xll.SNL.Clients.Office.Excel.Functions.SPG(K212, "SP_TOTAL_REV", "CY2023")</f>
        <v>#PEND</v>
      </c>
      <c r="M212" s="4" t="str">
        <f>_xll.SNL.Clients.Office.Excel.Functions.SPG(K212,"IQ_AVG_DILUT_SHARES_OUT","CY2023")</f>
        <v>#PEND</v>
      </c>
      <c r="N212" s="5" t="str">
        <f>_xll.SNL.Clients.Office.Excel.Functions.SPG(K212, "IQ_DILUT_EPS_NORM", "CY2023")</f>
        <v>#PEND</v>
      </c>
      <c r="O212" t="e">
        <f t="shared" si="38"/>
        <v>#VALUE!</v>
      </c>
      <c r="P212" t="e">
        <f t="shared" si="39"/>
        <v>#VALUE!</v>
      </c>
      <c r="Q212" s="5" t="str">
        <f>_xll.SNL.Clients.Office.Excel.Functions.SPG(K212, "SP_MARKETCAP", "12/31/2022")</f>
        <v>#PEND</v>
      </c>
      <c r="R212" t="e">
        <f t="shared" si="43"/>
        <v>#VALUE!</v>
      </c>
      <c r="S212" t="e">
        <f t="shared" si="44"/>
        <v>#VALUE!</v>
      </c>
      <c r="U212" t="s">
        <v>212</v>
      </c>
      <c r="V212" s="4" t="str" cm="1">
        <f t="array" ref="V212">_xll.SNL.Clients.Office.Excel.Functions.SPG(U212, "SP_TOTAL_REV", "CY2021")</f>
        <v>#PEND</v>
      </c>
      <c r="W212" s="4" t="str">
        <f>_xll.SNL.Clients.Office.Excel.Functions.SPG(U212,"IQ_AVG_DILUT_SHARES_OUT","CY2021")</f>
        <v>#PEND</v>
      </c>
      <c r="X212" s="5" t="str">
        <f>_xll.SNL.Clients.Office.Excel.Functions.SPG(U212, "IQ_DILUT_EPS_NORM", "CY2021")</f>
        <v>#PEND</v>
      </c>
      <c r="Y212" t="e">
        <f t="shared" si="45"/>
        <v>#VALUE!</v>
      </c>
      <c r="Z212" t="e">
        <f t="shared" si="46"/>
        <v>#VALUE!</v>
      </c>
      <c r="AA212" s="5" t="str">
        <f>_xll.SNL.Clients.Office.Excel.Functions.SPG(U212, "SP_MARKETCAP", "12/31/2021")</f>
        <v>#PEND</v>
      </c>
      <c r="AB212" t="e">
        <f t="shared" si="40"/>
        <v>#VALUE!</v>
      </c>
      <c r="AC212" t="e">
        <f t="shared" si="47"/>
        <v>#VALUE!</v>
      </c>
    </row>
    <row r="213" spans="1:29">
      <c r="A213" t="s">
        <v>213</v>
      </c>
      <c r="B213" s="4" t="str" cm="1">
        <f t="array" ref="B213">_xll.SNL.Clients.Office.Excel.Functions.SPG(A213, "SP_TOTAL_REV", "CY2023")</f>
        <v>#PEND</v>
      </c>
      <c r="C213" s="4" t="str">
        <f>_xll.SNL.Clients.Office.Excel.Functions.SPG(A213,"IQ_AVG_DILUT_SHARES_OUT","CY2023")</f>
        <v>#PEND</v>
      </c>
      <c r="D213" s="5" t="str">
        <f>_xll.SNL.Clients.Office.Excel.Functions.SPG(A213, "IQ_DILUT_EPS_NORM", "CY2023")</f>
        <v>#PEND</v>
      </c>
      <c r="E213" t="e">
        <f t="shared" si="36"/>
        <v>#VALUE!</v>
      </c>
      <c r="F213" t="e">
        <f t="shared" si="37"/>
        <v>#VALUE!</v>
      </c>
      <c r="G213" s="5" t="str">
        <f>_xll.SNL.Clients.Office.Excel.Functions.SPG(A213, "SP_MARKETCAP", "12/30/2023")</f>
        <v>#PEND</v>
      </c>
      <c r="H213" t="e">
        <f t="shared" si="41"/>
        <v>#VALUE!</v>
      </c>
      <c r="I213" t="e">
        <f t="shared" si="42"/>
        <v>#VALUE!</v>
      </c>
      <c r="K213" t="s">
        <v>213</v>
      </c>
      <c r="L213" s="4" t="str" cm="1">
        <f t="array" ref="L213">_xll.SNL.Clients.Office.Excel.Functions.SPG(K213, "SP_TOTAL_REV", "CY2023")</f>
        <v>#PEND</v>
      </c>
      <c r="M213" s="4" t="str">
        <f>_xll.SNL.Clients.Office.Excel.Functions.SPG(K213,"IQ_AVG_DILUT_SHARES_OUT","CY2023")</f>
        <v>#PEND</v>
      </c>
      <c r="N213" s="5" t="str">
        <f>_xll.SNL.Clients.Office.Excel.Functions.SPG(K213, "IQ_DILUT_EPS_NORM", "CY2023")</f>
        <v>#PEND</v>
      </c>
      <c r="O213" t="e">
        <f t="shared" si="38"/>
        <v>#VALUE!</v>
      </c>
      <c r="P213" t="e">
        <f t="shared" si="39"/>
        <v>#VALUE!</v>
      </c>
      <c r="Q213" s="5" t="str">
        <f>_xll.SNL.Clients.Office.Excel.Functions.SPG(K213, "SP_MARKETCAP", "12/31/2022")</f>
        <v>#PEND</v>
      </c>
      <c r="R213" t="e">
        <f t="shared" si="43"/>
        <v>#VALUE!</v>
      </c>
      <c r="S213" t="e">
        <f t="shared" si="44"/>
        <v>#VALUE!</v>
      </c>
      <c r="U213" t="s">
        <v>213</v>
      </c>
      <c r="V213" s="4" t="str" cm="1">
        <f t="array" ref="V213">_xll.SNL.Clients.Office.Excel.Functions.SPG(U213, "SP_TOTAL_REV", "CY2021")</f>
        <v>#PEND</v>
      </c>
      <c r="W213" s="4" t="str">
        <f>_xll.SNL.Clients.Office.Excel.Functions.SPG(U213,"IQ_AVG_DILUT_SHARES_OUT","CY2021")</f>
        <v>#PEND</v>
      </c>
      <c r="X213" s="5" t="str">
        <f>_xll.SNL.Clients.Office.Excel.Functions.SPG(U213, "IQ_DILUT_EPS_NORM", "CY2021")</f>
        <v>#PEND</v>
      </c>
      <c r="Y213" t="e">
        <f t="shared" si="45"/>
        <v>#VALUE!</v>
      </c>
      <c r="Z213" t="e">
        <f t="shared" si="46"/>
        <v>#VALUE!</v>
      </c>
      <c r="AA213" s="5" t="str">
        <f>_xll.SNL.Clients.Office.Excel.Functions.SPG(U213, "SP_MARKETCAP", "12/31/2021")</f>
        <v>#PEND</v>
      </c>
      <c r="AB213" t="e">
        <f t="shared" si="40"/>
        <v>#VALUE!</v>
      </c>
      <c r="AC213" t="e">
        <f t="shared" si="47"/>
        <v>#VALUE!</v>
      </c>
    </row>
    <row r="214" spans="1:29">
      <c r="A214" t="s">
        <v>214</v>
      </c>
      <c r="B214" s="4" t="str" cm="1">
        <f t="array" ref="B214">_xll.SNL.Clients.Office.Excel.Functions.SPG(A214, "SP_TOTAL_REV", "CY2023")</f>
        <v>#PEND</v>
      </c>
      <c r="C214" s="4" t="str">
        <f>_xll.SNL.Clients.Office.Excel.Functions.SPG(A214,"IQ_AVG_DILUT_SHARES_OUT","CY2023")</f>
        <v>#PEND</v>
      </c>
      <c r="D214" s="5" t="str">
        <f>_xll.SNL.Clients.Office.Excel.Functions.SPG(A214, "IQ_DILUT_EPS_NORM", "CY2023")</f>
        <v>#PEND</v>
      </c>
      <c r="E214" t="e">
        <f t="shared" si="36"/>
        <v>#VALUE!</v>
      </c>
      <c r="F214" t="e">
        <f t="shared" si="37"/>
        <v>#VALUE!</v>
      </c>
      <c r="G214" s="5" t="str">
        <f>_xll.SNL.Clients.Office.Excel.Functions.SPG(A214, "SP_MARKETCAP", "12/30/2023")</f>
        <v>#PEND</v>
      </c>
      <c r="H214" t="e">
        <f t="shared" si="41"/>
        <v>#VALUE!</v>
      </c>
      <c r="I214" t="e">
        <f t="shared" si="42"/>
        <v>#VALUE!</v>
      </c>
      <c r="K214" t="s">
        <v>214</v>
      </c>
      <c r="L214" s="4" t="str" cm="1">
        <f t="array" ref="L214">_xll.SNL.Clients.Office.Excel.Functions.SPG(K214, "SP_TOTAL_REV", "CY2023")</f>
        <v>#PEND</v>
      </c>
      <c r="M214" s="4" t="str">
        <f>_xll.SNL.Clients.Office.Excel.Functions.SPG(K214,"IQ_AVG_DILUT_SHARES_OUT","CY2023")</f>
        <v>#PEND</v>
      </c>
      <c r="N214" s="5" t="str">
        <f>_xll.SNL.Clients.Office.Excel.Functions.SPG(K214, "IQ_DILUT_EPS_NORM", "CY2023")</f>
        <v>#PEND</v>
      </c>
      <c r="O214" t="e">
        <f t="shared" si="38"/>
        <v>#VALUE!</v>
      </c>
      <c r="P214" t="e">
        <f t="shared" si="39"/>
        <v>#VALUE!</v>
      </c>
      <c r="Q214" s="5" t="str">
        <f>_xll.SNL.Clients.Office.Excel.Functions.SPG(K214, "SP_MARKETCAP", "12/31/2022")</f>
        <v>#PEND</v>
      </c>
      <c r="R214" t="e">
        <f t="shared" si="43"/>
        <v>#VALUE!</v>
      </c>
      <c r="S214" t="e">
        <f t="shared" si="44"/>
        <v>#VALUE!</v>
      </c>
      <c r="U214" t="s">
        <v>214</v>
      </c>
      <c r="V214" s="4" t="str" cm="1">
        <f t="array" ref="V214">_xll.SNL.Clients.Office.Excel.Functions.SPG(U214, "SP_TOTAL_REV", "CY2021")</f>
        <v>#PEND</v>
      </c>
      <c r="W214" s="4" t="str">
        <f>_xll.SNL.Clients.Office.Excel.Functions.SPG(U214,"IQ_AVG_DILUT_SHARES_OUT","CY2021")</f>
        <v>#PEND</v>
      </c>
      <c r="X214" s="5" t="str">
        <f>_xll.SNL.Clients.Office.Excel.Functions.SPG(U214, "IQ_DILUT_EPS_NORM", "CY2021")</f>
        <v>#PEND</v>
      </c>
      <c r="Y214" t="e">
        <f t="shared" si="45"/>
        <v>#VALUE!</v>
      </c>
      <c r="Z214" t="e">
        <f t="shared" si="46"/>
        <v>#VALUE!</v>
      </c>
      <c r="AA214" s="5" t="str">
        <f>_xll.SNL.Clients.Office.Excel.Functions.SPG(U214, "SP_MARKETCAP", "12/31/2021")</f>
        <v>#PEND</v>
      </c>
      <c r="AB214" t="e">
        <f t="shared" si="40"/>
        <v>#VALUE!</v>
      </c>
      <c r="AC214" t="e">
        <f t="shared" si="47"/>
        <v>#VALUE!</v>
      </c>
    </row>
    <row r="215" spans="1:29">
      <c r="A215" t="s">
        <v>215</v>
      </c>
      <c r="B215" s="4" t="str" cm="1">
        <f t="array" ref="B215">_xll.SNL.Clients.Office.Excel.Functions.SPG(A215, "SP_TOTAL_REV", "CY2023")</f>
        <v>#PEND</v>
      </c>
      <c r="C215" s="4" t="str">
        <f>_xll.SNL.Clients.Office.Excel.Functions.SPG(A215,"IQ_AVG_DILUT_SHARES_OUT","CY2023")</f>
        <v>#PEND</v>
      </c>
      <c r="D215" s="5" t="str">
        <f>_xll.SNL.Clients.Office.Excel.Functions.SPG(A215, "IQ_DILUT_EPS_NORM", "CY2023")</f>
        <v>#PEND</v>
      </c>
      <c r="E215" t="e">
        <f t="shared" si="36"/>
        <v>#VALUE!</v>
      </c>
      <c r="F215" t="e">
        <f t="shared" si="37"/>
        <v>#VALUE!</v>
      </c>
      <c r="G215" s="5" t="str">
        <f>_xll.SNL.Clients.Office.Excel.Functions.SPG(A215, "SP_MARKETCAP", "12/30/2023")</f>
        <v>#PEND</v>
      </c>
      <c r="H215" t="e">
        <f t="shared" si="41"/>
        <v>#VALUE!</v>
      </c>
      <c r="I215" t="e">
        <f t="shared" si="42"/>
        <v>#VALUE!</v>
      </c>
      <c r="K215" t="s">
        <v>215</v>
      </c>
      <c r="L215" s="4" t="str" cm="1">
        <f t="array" ref="L215">_xll.SNL.Clients.Office.Excel.Functions.SPG(K215, "SP_TOTAL_REV", "CY2023")</f>
        <v>#PEND</v>
      </c>
      <c r="M215" s="4" t="str">
        <f>_xll.SNL.Clients.Office.Excel.Functions.SPG(K215,"IQ_AVG_DILUT_SHARES_OUT","CY2023")</f>
        <v>#PEND</v>
      </c>
      <c r="N215" s="5" t="str">
        <f>_xll.SNL.Clients.Office.Excel.Functions.SPG(K215, "IQ_DILUT_EPS_NORM", "CY2023")</f>
        <v>#PEND</v>
      </c>
      <c r="O215" t="e">
        <f t="shared" si="38"/>
        <v>#VALUE!</v>
      </c>
      <c r="P215" t="e">
        <f t="shared" si="39"/>
        <v>#VALUE!</v>
      </c>
      <c r="Q215" s="5" t="str">
        <f>_xll.SNL.Clients.Office.Excel.Functions.SPG(K215, "SP_MARKETCAP", "12/31/2022")</f>
        <v>#PEND</v>
      </c>
      <c r="R215" t="e">
        <f t="shared" si="43"/>
        <v>#VALUE!</v>
      </c>
      <c r="S215" t="e">
        <f t="shared" si="44"/>
        <v>#VALUE!</v>
      </c>
      <c r="U215" t="s">
        <v>215</v>
      </c>
      <c r="V215" s="4" t="str" cm="1">
        <f t="array" ref="V215">_xll.SNL.Clients.Office.Excel.Functions.SPG(U215, "SP_TOTAL_REV", "CY2021")</f>
        <v>#PEND</v>
      </c>
      <c r="W215" s="4" t="str">
        <f>_xll.SNL.Clients.Office.Excel.Functions.SPG(U215,"IQ_AVG_DILUT_SHARES_OUT","CY2021")</f>
        <v>#PEND</v>
      </c>
      <c r="X215" s="5" t="str">
        <f>_xll.SNL.Clients.Office.Excel.Functions.SPG(U215, "IQ_DILUT_EPS_NORM", "CY2021")</f>
        <v>#PEND</v>
      </c>
      <c r="Y215" t="e">
        <f t="shared" si="45"/>
        <v>#VALUE!</v>
      </c>
      <c r="Z215" t="e">
        <f t="shared" si="46"/>
        <v>#VALUE!</v>
      </c>
      <c r="AA215" s="5" t="str">
        <f>_xll.SNL.Clients.Office.Excel.Functions.SPG(U215, "SP_MARKETCAP", "12/31/2021")</f>
        <v>#PEND</v>
      </c>
      <c r="AB215" t="e">
        <f t="shared" si="40"/>
        <v>#VALUE!</v>
      </c>
      <c r="AC215" t="e">
        <f t="shared" si="47"/>
        <v>#VALUE!</v>
      </c>
    </row>
    <row r="216" spans="1:29">
      <c r="A216" t="s">
        <v>216</v>
      </c>
      <c r="B216" s="4" t="str" cm="1">
        <f t="array" ref="B216">_xll.SNL.Clients.Office.Excel.Functions.SPG(A216, "SP_TOTAL_REV", "CY2023")</f>
        <v>#PEND</v>
      </c>
      <c r="C216" s="4" t="str">
        <f>_xll.SNL.Clients.Office.Excel.Functions.SPG(A216,"IQ_AVG_DILUT_SHARES_OUT","CY2023")</f>
        <v>#PEND</v>
      </c>
      <c r="D216" s="5" t="str">
        <f>_xll.SNL.Clients.Office.Excel.Functions.SPG(A216, "IQ_DILUT_EPS_NORM", "CY2023")</f>
        <v>#PEND</v>
      </c>
      <c r="E216" t="e">
        <f t="shared" si="36"/>
        <v>#VALUE!</v>
      </c>
      <c r="F216" t="e">
        <f t="shared" si="37"/>
        <v>#VALUE!</v>
      </c>
      <c r="G216" s="5" t="str">
        <f>_xll.SNL.Clients.Office.Excel.Functions.SPG(A216, "SP_MARKETCAP", "12/30/2023")</f>
        <v>#PEND</v>
      </c>
      <c r="H216" t="e">
        <f t="shared" si="41"/>
        <v>#VALUE!</v>
      </c>
      <c r="I216" t="e">
        <f t="shared" si="42"/>
        <v>#VALUE!</v>
      </c>
      <c r="K216" t="s">
        <v>216</v>
      </c>
      <c r="L216" s="4" t="str" cm="1">
        <f t="array" ref="L216">_xll.SNL.Clients.Office.Excel.Functions.SPG(K216, "SP_TOTAL_REV", "CY2023")</f>
        <v>#PEND</v>
      </c>
      <c r="M216" s="4" t="str">
        <f>_xll.SNL.Clients.Office.Excel.Functions.SPG(K216,"IQ_AVG_DILUT_SHARES_OUT","CY2023")</f>
        <v>#PEND</v>
      </c>
      <c r="N216" s="5" t="str">
        <f>_xll.SNL.Clients.Office.Excel.Functions.SPG(K216, "IQ_DILUT_EPS_NORM", "CY2023")</f>
        <v>#PEND</v>
      </c>
      <c r="O216" t="e">
        <f t="shared" si="38"/>
        <v>#VALUE!</v>
      </c>
      <c r="P216" t="e">
        <f t="shared" si="39"/>
        <v>#VALUE!</v>
      </c>
      <c r="Q216" s="5" t="str">
        <f>_xll.SNL.Clients.Office.Excel.Functions.SPG(K216, "SP_MARKETCAP", "12/31/2022")</f>
        <v>#PEND</v>
      </c>
      <c r="R216" t="e">
        <f t="shared" si="43"/>
        <v>#VALUE!</v>
      </c>
      <c r="S216" t="e">
        <f t="shared" si="44"/>
        <v>#VALUE!</v>
      </c>
      <c r="U216" t="s">
        <v>216</v>
      </c>
      <c r="V216" s="4" t="str" cm="1">
        <f t="array" ref="V216">_xll.SNL.Clients.Office.Excel.Functions.SPG(U216, "SP_TOTAL_REV", "CY2021")</f>
        <v>#PEND</v>
      </c>
      <c r="W216" s="4" t="str">
        <f>_xll.SNL.Clients.Office.Excel.Functions.SPG(U216,"IQ_AVG_DILUT_SHARES_OUT","CY2021")</f>
        <v>#PEND</v>
      </c>
      <c r="X216" s="5" t="str">
        <f>_xll.SNL.Clients.Office.Excel.Functions.SPG(U216, "IQ_DILUT_EPS_NORM", "CY2021")</f>
        <v>#PEND</v>
      </c>
      <c r="Y216" t="e">
        <f t="shared" si="45"/>
        <v>#VALUE!</v>
      </c>
      <c r="Z216" t="e">
        <f t="shared" si="46"/>
        <v>#VALUE!</v>
      </c>
      <c r="AA216" s="5" t="str">
        <f>_xll.SNL.Clients.Office.Excel.Functions.SPG(U216, "SP_MARKETCAP", "12/31/2021")</f>
        <v>#PEND</v>
      </c>
      <c r="AB216" t="e">
        <f t="shared" si="40"/>
        <v>#VALUE!</v>
      </c>
      <c r="AC216" t="e">
        <f t="shared" si="47"/>
        <v>#VALUE!</v>
      </c>
    </row>
    <row r="217" spans="1:29">
      <c r="A217" t="s">
        <v>217</v>
      </c>
      <c r="B217" s="4" t="str" cm="1">
        <f t="array" ref="B217">_xll.SNL.Clients.Office.Excel.Functions.SPG(A217, "SP_TOTAL_REV", "CY2023")</f>
        <v>#PEND</v>
      </c>
      <c r="C217" s="4" t="str">
        <f>_xll.SNL.Clients.Office.Excel.Functions.SPG(A217,"IQ_AVG_DILUT_SHARES_OUT","CY2023")</f>
        <v>#PEND</v>
      </c>
      <c r="D217" s="5" t="str">
        <f>_xll.SNL.Clients.Office.Excel.Functions.SPG(A217, "IQ_DILUT_EPS_NORM", "CY2023")</f>
        <v>#PEND</v>
      </c>
      <c r="E217" t="e">
        <f t="shared" si="36"/>
        <v>#VALUE!</v>
      </c>
      <c r="F217" t="e">
        <f t="shared" si="37"/>
        <v>#VALUE!</v>
      </c>
      <c r="G217" s="5" t="str">
        <f>_xll.SNL.Clients.Office.Excel.Functions.SPG(A217, "SP_MARKETCAP", "12/30/2023")</f>
        <v>#PEND</v>
      </c>
      <c r="H217" t="e">
        <f t="shared" si="41"/>
        <v>#VALUE!</v>
      </c>
      <c r="I217" t="e">
        <f t="shared" si="42"/>
        <v>#VALUE!</v>
      </c>
      <c r="K217" t="s">
        <v>217</v>
      </c>
      <c r="L217" s="4" t="str" cm="1">
        <f t="array" ref="L217">_xll.SNL.Clients.Office.Excel.Functions.SPG(K217, "SP_TOTAL_REV", "CY2023")</f>
        <v>#PEND</v>
      </c>
      <c r="M217" s="4" t="str">
        <f>_xll.SNL.Clients.Office.Excel.Functions.SPG(K217,"IQ_AVG_DILUT_SHARES_OUT","CY2023")</f>
        <v>#PEND</v>
      </c>
      <c r="N217" s="5" t="str">
        <f>_xll.SNL.Clients.Office.Excel.Functions.SPG(K217, "IQ_DILUT_EPS_NORM", "CY2023")</f>
        <v>#PEND</v>
      </c>
      <c r="O217" t="e">
        <f t="shared" si="38"/>
        <v>#VALUE!</v>
      </c>
      <c r="P217" t="e">
        <f t="shared" si="39"/>
        <v>#VALUE!</v>
      </c>
      <c r="Q217" s="5" t="str">
        <f>_xll.SNL.Clients.Office.Excel.Functions.SPG(K217, "SP_MARKETCAP", "12/31/2022")</f>
        <v>#PEND</v>
      </c>
      <c r="R217" t="e">
        <f t="shared" si="43"/>
        <v>#VALUE!</v>
      </c>
      <c r="S217" t="e">
        <f t="shared" si="44"/>
        <v>#VALUE!</v>
      </c>
      <c r="U217" t="s">
        <v>217</v>
      </c>
      <c r="V217" s="4" t="str" cm="1">
        <f t="array" ref="V217">_xll.SNL.Clients.Office.Excel.Functions.SPG(U217, "SP_TOTAL_REV", "CY2021")</f>
        <v>#PEND</v>
      </c>
      <c r="W217" s="4" t="str">
        <f>_xll.SNL.Clients.Office.Excel.Functions.SPG(U217,"IQ_AVG_DILUT_SHARES_OUT","CY2021")</f>
        <v>#PEND</v>
      </c>
      <c r="X217" s="5" t="str">
        <f>_xll.SNL.Clients.Office.Excel.Functions.SPG(U217, "IQ_DILUT_EPS_NORM", "CY2021")</f>
        <v>#PEND</v>
      </c>
      <c r="Y217" t="e">
        <f t="shared" si="45"/>
        <v>#VALUE!</v>
      </c>
      <c r="Z217" t="e">
        <f t="shared" si="46"/>
        <v>#VALUE!</v>
      </c>
      <c r="AA217" s="5" t="str">
        <f>_xll.SNL.Clients.Office.Excel.Functions.SPG(U217, "SP_MARKETCAP", "12/31/2021")</f>
        <v>#PEND</v>
      </c>
      <c r="AB217" t="e">
        <f t="shared" si="40"/>
        <v>#VALUE!</v>
      </c>
      <c r="AC217" t="e">
        <f t="shared" si="47"/>
        <v>#VALUE!</v>
      </c>
    </row>
    <row r="218" spans="1:29">
      <c r="A218" t="s">
        <v>218</v>
      </c>
      <c r="B218" s="4" t="str" cm="1">
        <f t="array" ref="B218">_xll.SNL.Clients.Office.Excel.Functions.SPG(A218, "SP_TOTAL_REV", "CY2023")</f>
        <v>#PEND</v>
      </c>
      <c r="C218" s="4" t="str">
        <f>_xll.SNL.Clients.Office.Excel.Functions.SPG(A218,"IQ_AVG_DILUT_SHARES_OUT","CY2023")</f>
        <v>#PEND</v>
      </c>
      <c r="D218" s="5" t="str">
        <f>_xll.SNL.Clients.Office.Excel.Functions.SPG(A218, "IQ_DILUT_EPS_NORM", "CY2023")</f>
        <v>#PEND</v>
      </c>
      <c r="E218" t="e">
        <f t="shared" si="36"/>
        <v>#VALUE!</v>
      </c>
      <c r="F218" t="e">
        <f t="shared" si="37"/>
        <v>#VALUE!</v>
      </c>
      <c r="G218" s="5" t="str">
        <f>_xll.SNL.Clients.Office.Excel.Functions.SPG(A218, "SP_MARKETCAP", "12/30/2023")</f>
        <v>#PEND</v>
      </c>
      <c r="H218" t="e">
        <f t="shared" si="41"/>
        <v>#VALUE!</v>
      </c>
      <c r="I218" t="e">
        <f t="shared" si="42"/>
        <v>#VALUE!</v>
      </c>
      <c r="K218" t="s">
        <v>218</v>
      </c>
      <c r="L218" s="4" t="str" cm="1">
        <f t="array" ref="L218">_xll.SNL.Clients.Office.Excel.Functions.SPG(K218, "SP_TOTAL_REV", "CY2023")</f>
        <v>#PEND</v>
      </c>
      <c r="M218" s="4" t="str">
        <f>_xll.SNL.Clients.Office.Excel.Functions.SPG(K218,"IQ_AVG_DILUT_SHARES_OUT","CY2023")</f>
        <v>#PEND</v>
      </c>
      <c r="N218" s="5" t="str">
        <f>_xll.SNL.Clients.Office.Excel.Functions.SPG(K218, "IQ_DILUT_EPS_NORM", "CY2023")</f>
        <v>#PEND</v>
      </c>
      <c r="O218" t="e">
        <f t="shared" si="38"/>
        <v>#VALUE!</v>
      </c>
      <c r="P218" t="e">
        <f t="shared" si="39"/>
        <v>#VALUE!</v>
      </c>
      <c r="Q218" s="5" t="str">
        <f>_xll.SNL.Clients.Office.Excel.Functions.SPG(K218, "SP_MARKETCAP", "12/31/2022")</f>
        <v>#PEND</v>
      </c>
      <c r="R218" t="e">
        <f t="shared" si="43"/>
        <v>#VALUE!</v>
      </c>
      <c r="S218" t="e">
        <f t="shared" si="44"/>
        <v>#VALUE!</v>
      </c>
      <c r="U218" t="s">
        <v>218</v>
      </c>
      <c r="V218" s="4" t="str" cm="1">
        <f t="array" ref="V218">_xll.SNL.Clients.Office.Excel.Functions.SPG(U218, "SP_TOTAL_REV", "CY2021")</f>
        <v>#PEND</v>
      </c>
      <c r="W218" s="4" t="str">
        <f>_xll.SNL.Clients.Office.Excel.Functions.SPG(U218,"IQ_AVG_DILUT_SHARES_OUT","CY2021")</f>
        <v>#PEND</v>
      </c>
      <c r="X218" s="5" t="str">
        <f>_xll.SNL.Clients.Office.Excel.Functions.SPG(U218, "IQ_DILUT_EPS_NORM", "CY2021")</f>
        <v>#PEND</v>
      </c>
      <c r="Y218" t="e">
        <f t="shared" si="45"/>
        <v>#VALUE!</v>
      </c>
      <c r="Z218" t="e">
        <f t="shared" si="46"/>
        <v>#VALUE!</v>
      </c>
      <c r="AA218" s="5" t="str">
        <f>_xll.SNL.Clients.Office.Excel.Functions.SPG(U218, "SP_MARKETCAP", "12/31/2021")</f>
        <v>#PEND</v>
      </c>
      <c r="AB218" t="e">
        <f t="shared" si="40"/>
        <v>#VALUE!</v>
      </c>
      <c r="AC218" t="e">
        <f t="shared" si="47"/>
        <v>#VALUE!</v>
      </c>
    </row>
    <row r="219" spans="1:29">
      <c r="A219" t="s">
        <v>219</v>
      </c>
      <c r="B219" s="4" t="str" cm="1">
        <f t="array" ref="B219">_xll.SNL.Clients.Office.Excel.Functions.SPG(A219, "SP_TOTAL_REV", "CY2023")</f>
        <v>#PEND</v>
      </c>
      <c r="C219" s="4" t="str">
        <f>_xll.SNL.Clients.Office.Excel.Functions.SPG(A219,"IQ_AVG_DILUT_SHARES_OUT","CY2023")</f>
        <v>#PEND</v>
      </c>
      <c r="D219" s="5" t="str">
        <f>_xll.SNL.Clients.Office.Excel.Functions.SPG(A219, "IQ_DILUT_EPS_NORM", "CY2023")</f>
        <v>#PEND</v>
      </c>
      <c r="E219" t="e">
        <f t="shared" si="36"/>
        <v>#VALUE!</v>
      </c>
      <c r="F219" t="e">
        <f t="shared" si="37"/>
        <v>#VALUE!</v>
      </c>
      <c r="G219" s="5" t="str">
        <f>_xll.SNL.Clients.Office.Excel.Functions.SPG(A219, "SP_MARKETCAP", "12/30/2023")</f>
        <v>#PEND</v>
      </c>
      <c r="H219" t="e">
        <f t="shared" si="41"/>
        <v>#VALUE!</v>
      </c>
      <c r="I219" t="e">
        <f t="shared" si="42"/>
        <v>#VALUE!</v>
      </c>
      <c r="K219" t="s">
        <v>219</v>
      </c>
      <c r="L219" s="4" t="str" cm="1">
        <f t="array" ref="L219">_xll.SNL.Clients.Office.Excel.Functions.SPG(K219, "SP_TOTAL_REV", "CY2023")</f>
        <v>#PEND</v>
      </c>
      <c r="M219" s="4" t="str">
        <f>_xll.SNL.Clients.Office.Excel.Functions.SPG(K219,"IQ_AVG_DILUT_SHARES_OUT","CY2023")</f>
        <v>#PEND</v>
      </c>
      <c r="N219" s="5" t="str">
        <f>_xll.SNL.Clients.Office.Excel.Functions.SPG(K219, "IQ_DILUT_EPS_NORM", "CY2023")</f>
        <v>#PEND</v>
      </c>
      <c r="O219" t="e">
        <f t="shared" si="38"/>
        <v>#VALUE!</v>
      </c>
      <c r="P219" t="e">
        <f t="shared" si="39"/>
        <v>#VALUE!</v>
      </c>
      <c r="Q219" s="5" t="str">
        <f>_xll.SNL.Clients.Office.Excel.Functions.SPG(K219, "SP_MARKETCAP", "12/31/2022")</f>
        <v>#PEND</v>
      </c>
      <c r="R219" t="e">
        <f t="shared" si="43"/>
        <v>#VALUE!</v>
      </c>
      <c r="S219" t="e">
        <f t="shared" si="44"/>
        <v>#VALUE!</v>
      </c>
      <c r="U219" t="s">
        <v>219</v>
      </c>
      <c r="V219" s="4" t="str" cm="1">
        <f t="array" ref="V219">_xll.SNL.Clients.Office.Excel.Functions.SPG(U219, "SP_TOTAL_REV", "CY2021")</f>
        <v>#PEND</v>
      </c>
      <c r="W219" s="4" t="str">
        <f>_xll.SNL.Clients.Office.Excel.Functions.SPG(U219,"IQ_AVG_DILUT_SHARES_OUT","CY2021")</f>
        <v>#PEND</v>
      </c>
      <c r="X219" s="5" t="str">
        <f>_xll.SNL.Clients.Office.Excel.Functions.SPG(U219, "IQ_DILUT_EPS_NORM", "CY2021")</f>
        <v>#PEND</v>
      </c>
      <c r="Y219" t="e">
        <f t="shared" si="45"/>
        <v>#VALUE!</v>
      </c>
      <c r="Z219" t="e">
        <f t="shared" si="46"/>
        <v>#VALUE!</v>
      </c>
      <c r="AA219" s="5" t="str">
        <f>_xll.SNL.Clients.Office.Excel.Functions.SPG(U219, "SP_MARKETCAP", "12/31/2021")</f>
        <v>#PEND</v>
      </c>
      <c r="AB219" t="e">
        <f t="shared" si="40"/>
        <v>#VALUE!</v>
      </c>
      <c r="AC219" t="e">
        <f t="shared" si="47"/>
        <v>#VALUE!</v>
      </c>
    </row>
    <row r="220" spans="1:29">
      <c r="A220" t="s">
        <v>220</v>
      </c>
      <c r="B220" s="4" t="str" cm="1">
        <f t="array" ref="B220">_xll.SNL.Clients.Office.Excel.Functions.SPG(A220, "SP_TOTAL_REV", "CY2023")</f>
        <v>#PEND</v>
      </c>
      <c r="C220" s="4" t="str">
        <f>_xll.SNL.Clients.Office.Excel.Functions.SPG(A220,"IQ_AVG_DILUT_SHARES_OUT","CY2023")</f>
        <v>#PEND</v>
      </c>
      <c r="D220" s="5" t="str">
        <f>_xll.SNL.Clients.Office.Excel.Functions.SPG(A220, "IQ_DILUT_EPS_NORM", "CY2023")</f>
        <v>#PEND</v>
      </c>
      <c r="E220" t="e">
        <f t="shared" si="36"/>
        <v>#VALUE!</v>
      </c>
      <c r="F220" t="e">
        <f t="shared" si="37"/>
        <v>#VALUE!</v>
      </c>
      <c r="G220" s="5" t="str">
        <f>_xll.SNL.Clients.Office.Excel.Functions.SPG(A220, "SP_MARKETCAP", "12/30/2023")</f>
        <v>#PEND</v>
      </c>
      <c r="H220" t="e">
        <f t="shared" si="41"/>
        <v>#VALUE!</v>
      </c>
      <c r="I220" t="e">
        <f t="shared" si="42"/>
        <v>#VALUE!</v>
      </c>
      <c r="K220" t="s">
        <v>220</v>
      </c>
      <c r="L220" s="4" t="str" cm="1">
        <f t="array" ref="L220">_xll.SNL.Clients.Office.Excel.Functions.SPG(K220, "SP_TOTAL_REV", "CY2023")</f>
        <v>#PEND</v>
      </c>
      <c r="M220" s="4" t="str">
        <f>_xll.SNL.Clients.Office.Excel.Functions.SPG(K220,"IQ_AVG_DILUT_SHARES_OUT","CY2023")</f>
        <v>#PEND</v>
      </c>
      <c r="N220" s="5" t="str">
        <f>_xll.SNL.Clients.Office.Excel.Functions.SPG(K220, "IQ_DILUT_EPS_NORM", "CY2023")</f>
        <v>#PEND</v>
      </c>
      <c r="O220" t="e">
        <f t="shared" si="38"/>
        <v>#VALUE!</v>
      </c>
      <c r="P220" t="e">
        <f t="shared" si="39"/>
        <v>#VALUE!</v>
      </c>
      <c r="Q220" s="5" t="str">
        <f>_xll.SNL.Clients.Office.Excel.Functions.SPG(K220, "SP_MARKETCAP", "12/31/2022")</f>
        <v>#PEND</v>
      </c>
      <c r="R220" t="e">
        <f t="shared" si="43"/>
        <v>#VALUE!</v>
      </c>
      <c r="S220" t="e">
        <f t="shared" si="44"/>
        <v>#VALUE!</v>
      </c>
      <c r="U220" t="s">
        <v>220</v>
      </c>
      <c r="V220" s="4" t="str" cm="1">
        <f t="array" ref="V220">_xll.SNL.Clients.Office.Excel.Functions.SPG(U220, "SP_TOTAL_REV", "CY2021")</f>
        <v>#PEND</v>
      </c>
      <c r="W220" s="4" t="str">
        <f>_xll.SNL.Clients.Office.Excel.Functions.SPG(U220,"IQ_AVG_DILUT_SHARES_OUT","CY2021")</f>
        <v>#PEND</v>
      </c>
      <c r="X220" s="5" t="str">
        <f>_xll.SNL.Clients.Office.Excel.Functions.SPG(U220, "IQ_DILUT_EPS_NORM", "CY2021")</f>
        <v>#PEND</v>
      </c>
      <c r="Y220" t="e">
        <f t="shared" si="45"/>
        <v>#VALUE!</v>
      </c>
      <c r="Z220" t="e">
        <f t="shared" si="46"/>
        <v>#VALUE!</v>
      </c>
      <c r="AA220" s="5" t="str">
        <f>_xll.SNL.Clients.Office.Excel.Functions.SPG(U220, "SP_MARKETCAP", "12/31/2021")</f>
        <v>#PEND</v>
      </c>
      <c r="AB220" t="e">
        <f t="shared" si="40"/>
        <v>#VALUE!</v>
      </c>
      <c r="AC220" t="e">
        <f t="shared" si="47"/>
        <v>#VALUE!</v>
      </c>
    </row>
    <row r="221" spans="1:29">
      <c r="A221" t="s">
        <v>221</v>
      </c>
      <c r="B221" s="4" t="str" cm="1">
        <f t="array" ref="B221">_xll.SNL.Clients.Office.Excel.Functions.SPG(A221, "SP_TOTAL_REV", "CY2023")</f>
        <v>#PEND</v>
      </c>
      <c r="C221" s="4" t="str">
        <f>_xll.SNL.Clients.Office.Excel.Functions.SPG(A221,"IQ_AVG_DILUT_SHARES_OUT","CY2023")</f>
        <v>#PEND</v>
      </c>
      <c r="D221" s="5" t="str">
        <f>_xll.SNL.Clients.Office.Excel.Functions.SPG(A221, "IQ_DILUT_EPS_NORM", "CY2023")</f>
        <v>#PEND</v>
      </c>
      <c r="E221" t="e">
        <f t="shared" si="36"/>
        <v>#VALUE!</v>
      </c>
      <c r="F221" t="e">
        <f t="shared" si="37"/>
        <v>#VALUE!</v>
      </c>
      <c r="G221" s="5" t="str">
        <f>_xll.SNL.Clients.Office.Excel.Functions.SPG(A221, "SP_MARKETCAP", "12/30/2023")</f>
        <v>#PEND</v>
      </c>
      <c r="H221" t="e">
        <f t="shared" si="41"/>
        <v>#VALUE!</v>
      </c>
      <c r="I221" t="e">
        <f t="shared" si="42"/>
        <v>#VALUE!</v>
      </c>
      <c r="K221" t="s">
        <v>221</v>
      </c>
      <c r="L221" s="4" t="str" cm="1">
        <f t="array" ref="L221">_xll.SNL.Clients.Office.Excel.Functions.SPG(K221, "SP_TOTAL_REV", "CY2023")</f>
        <v>#PEND</v>
      </c>
      <c r="M221" s="4" t="str">
        <f>_xll.SNL.Clients.Office.Excel.Functions.SPG(K221,"IQ_AVG_DILUT_SHARES_OUT","CY2023")</f>
        <v>#PEND</v>
      </c>
      <c r="N221" s="5" t="str">
        <f>_xll.SNL.Clients.Office.Excel.Functions.SPG(K221, "IQ_DILUT_EPS_NORM", "CY2023")</f>
        <v>#PEND</v>
      </c>
      <c r="O221" t="e">
        <f t="shared" si="38"/>
        <v>#VALUE!</v>
      </c>
      <c r="P221" t="e">
        <f t="shared" si="39"/>
        <v>#VALUE!</v>
      </c>
      <c r="Q221" s="5" t="str">
        <f>_xll.SNL.Clients.Office.Excel.Functions.SPG(K221, "SP_MARKETCAP", "12/31/2022")</f>
        <v>#PEND</v>
      </c>
      <c r="R221" t="e">
        <f t="shared" si="43"/>
        <v>#VALUE!</v>
      </c>
      <c r="S221" t="e">
        <f t="shared" si="44"/>
        <v>#VALUE!</v>
      </c>
      <c r="U221" t="s">
        <v>221</v>
      </c>
      <c r="V221" s="4" t="str" cm="1">
        <f t="array" ref="V221">_xll.SNL.Clients.Office.Excel.Functions.SPG(U221, "SP_TOTAL_REV", "CY2021")</f>
        <v>#PEND</v>
      </c>
      <c r="W221" s="4" t="str">
        <f>_xll.SNL.Clients.Office.Excel.Functions.SPG(U221,"IQ_AVG_DILUT_SHARES_OUT","CY2021")</f>
        <v>#PEND</v>
      </c>
      <c r="X221" s="5" t="str">
        <f>_xll.SNL.Clients.Office.Excel.Functions.SPG(U221, "IQ_DILUT_EPS_NORM", "CY2021")</f>
        <v>#PEND</v>
      </c>
      <c r="Y221" t="e">
        <f t="shared" si="45"/>
        <v>#VALUE!</v>
      </c>
      <c r="Z221" t="e">
        <f t="shared" si="46"/>
        <v>#VALUE!</v>
      </c>
      <c r="AA221" s="5" t="str">
        <f>_xll.SNL.Clients.Office.Excel.Functions.SPG(U221, "SP_MARKETCAP", "12/31/2021")</f>
        <v>#PEND</v>
      </c>
      <c r="AB221" t="e">
        <f t="shared" si="40"/>
        <v>#VALUE!</v>
      </c>
      <c r="AC221" t="e">
        <f t="shared" si="47"/>
        <v>#VALUE!</v>
      </c>
    </row>
    <row r="222" spans="1:29">
      <c r="A222" t="s">
        <v>222</v>
      </c>
      <c r="B222" s="4" t="str" cm="1">
        <f t="array" ref="B222">_xll.SNL.Clients.Office.Excel.Functions.SPG(A222, "SP_TOTAL_REV", "CY2023")</f>
        <v>#PEND</v>
      </c>
      <c r="C222" s="4" t="str">
        <f>_xll.SNL.Clients.Office.Excel.Functions.SPG(A222,"IQ_AVG_DILUT_SHARES_OUT","CY2023")</f>
        <v>#PEND</v>
      </c>
      <c r="D222" s="5" t="str">
        <f>_xll.SNL.Clients.Office.Excel.Functions.SPG(A222, "IQ_DILUT_EPS_NORM", "CY2023")</f>
        <v>#PEND</v>
      </c>
      <c r="E222" t="e">
        <f t="shared" si="36"/>
        <v>#VALUE!</v>
      </c>
      <c r="F222" t="e">
        <f t="shared" si="37"/>
        <v>#VALUE!</v>
      </c>
      <c r="G222" s="5" t="str">
        <f>_xll.SNL.Clients.Office.Excel.Functions.SPG(A222, "SP_MARKETCAP", "12/30/2023")</f>
        <v>#PEND</v>
      </c>
      <c r="H222" t="e">
        <f t="shared" si="41"/>
        <v>#VALUE!</v>
      </c>
      <c r="I222" t="e">
        <f t="shared" si="42"/>
        <v>#VALUE!</v>
      </c>
      <c r="K222" t="s">
        <v>222</v>
      </c>
      <c r="L222" s="4" t="str" cm="1">
        <f t="array" ref="L222">_xll.SNL.Clients.Office.Excel.Functions.SPG(K222, "SP_TOTAL_REV", "CY2023")</f>
        <v>#PEND</v>
      </c>
      <c r="M222" s="4" t="str">
        <f>_xll.SNL.Clients.Office.Excel.Functions.SPG(K222,"IQ_AVG_DILUT_SHARES_OUT","CY2023")</f>
        <v>#PEND</v>
      </c>
      <c r="N222" s="5" t="str">
        <f>_xll.SNL.Clients.Office.Excel.Functions.SPG(K222, "IQ_DILUT_EPS_NORM", "CY2023")</f>
        <v>#PEND</v>
      </c>
      <c r="O222" t="e">
        <f t="shared" si="38"/>
        <v>#VALUE!</v>
      </c>
      <c r="P222" t="e">
        <f t="shared" si="39"/>
        <v>#VALUE!</v>
      </c>
      <c r="Q222" s="5" t="str">
        <f>_xll.SNL.Clients.Office.Excel.Functions.SPG(K222, "SP_MARKETCAP", "12/31/2022")</f>
        <v>#PEND</v>
      </c>
      <c r="R222" t="e">
        <f t="shared" si="43"/>
        <v>#VALUE!</v>
      </c>
      <c r="S222" t="e">
        <f t="shared" si="44"/>
        <v>#VALUE!</v>
      </c>
      <c r="U222" t="s">
        <v>222</v>
      </c>
      <c r="V222" s="4" t="str" cm="1">
        <f t="array" ref="V222">_xll.SNL.Clients.Office.Excel.Functions.SPG(U222, "SP_TOTAL_REV", "CY2021")</f>
        <v>#PEND</v>
      </c>
      <c r="W222" s="4" t="str">
        <f>_xll.SNL.Clients.Office.Excel.Functions.SPG(U222,"IQ_AVG_DILUT_SHARES_OUT","CY2021")</f>
        <v>#PEND</v>
      </c>
      <c r="X222" s="5" t="str">
        <f>_xll.SNL.Clients.Office.Excel.Functions.SPG(U222, "IQ_DILUT_EPS_NORM", "CY2021")</f>
        <v>#PEND</v>
      </c>
      <c r="Y222" t="e">
        <f t="shared" si="45"/>
        <v>#VALUE!</v>
      </c>
      <c r="Z222" t="e">
        <f t="shared" si="46"/>
        <v>#VALUE!</v>
      </c>
      <c r="AA222" s="5" t="str">
        <f>_xll.SNL.Clients.Office.Excel.Functions.SPG(U222, "SP_MARKETCAP", "12/31/2021")</f>
        <v>#PEND</v>
      </c>
      <c r="AB222" t="e">
        <f t="shared" si="40"/>
        <v>#VALUE!</v>
      </c>
      <c r="AC222" t="e">
        <f t="shared" si="47"/>
        <v>#VALUE!</v>
      </c>
    </row>
    <row r="223" spans="1:29">
      <c r="A223" t="s">
        <v>223</v>
      </c>
      <c r="B223" s="4" t="str" cm="1">
        <f t="array" ref="B223">_xll.SNL.Clients.Office.Excel.Functions.SPG(A223, "SP_TOTAL_REV", "CY2023")</f>
        <v>#PEND</v>
      </c>
      <c r="C223" s="4" t="str">
        <f>_xll.SNL.Clients.Office.Excel.Functions.SPG(A223,"IQ_AVG_DILUT_SHARES_OUT","CY2023")</f>
        <v>#PEND</v>
      </c>
      <c r="D223" s="5" t="str">
        <f>_xll.SNL.Clients.Office.Excel.Functions.SPG(A223, "IQ_DILUT_EPS_NORM", "CY2023")</f>
        <v>#PEND</v>
      </c>
      <c r="E223" t="e">
        <f t="shared" si="36"/>
        <v>#VALUE!</v>
      </c>
      <c r="F223" t="e">
        <f t="shared" si="37"/>
        <v>#VALUE!</v>
      </c>
      <c r="G223" s="5" t="str">
        <f>_xll.SNL.Clients.Office.Excel.Functions.SPG(A223, "SP_MARKETCAP", "12/30/2023")</f>
        <v>#PEND</v>
      </c>
      <c r="H223" t="e">
        <f t="shared" si="41"/>
        <v>#VALUE!</v>
      </c>
      <c r="I223" t="e">
        <f t="shared" si="42"/>
        <v>#VALUE!</v>
      </c>
      <c r="K223" t="s">
        <v>223</v>
      </c>
      <c r="L223" s="4" t="str" cm="1">
        <f t="array" ref="L223">_xll.SNL.Clients.Office.Excel.Functions.SPG(K223, "SP_TOTAL_REV", "CY2023")</f>
        <v>#PEND</v>
      </c>
      <c r="M223" s="4" t="str">
        <f>_xll.SNL.Clients.Office.Excel.Functions.SPG(K223,"IQ_AVG_DILUT_SHARES_OUT","CY2023")</f>
        <v>#PEND</v>
      </c>
      <c r="N223" s="5" t="str">
        <f>_xll.SNL.Clients.Office.Excel.Functions.SPG(K223, "IQ_DILUT_EPS_NORM", "CY2023")</f>
        <v>#PEND</v>
      </c>
      <c r="O223" t="e">
        <f t="shared" si="38"/>
        <v>#VALUE!</v>
      </c>
      <c r="P223" t="e">
        <f t="shared" si="39"/>
        <v>#VALUE!</v>
      </c>
      <c r="Q223" s="5" t="str">
        <f>_xll.SNL.Clients.Office.Excel.Functions.SPG(K223, "SP_MARKETCAP", "12/31/2022")</f>
        <v>#PEND</v>
      </c>
      <c r="R223" t="e">
        <f t="shared" si="43"/>
        <v>#VALUE!</v>
      </c>
      <c r="S223" t="e">
        <f t="shared" si="44"/>
        <v>#VALUE!</v>
      </c>
      <c r="U223" t="s">
        <v>223</v>
      </c>
      <c r="V223" s="4" t="str" cm="1">
        <f t="array" ref="V223">_xll.SNL.Clients.Office.Excel.Functions.SPG(U223, "SP_TOTAL_REV", "CY2021")</f>
        <v>#PEND</v>
      </c>
      <c r="W223" s="4" t="str">
        <f>_xll.SNL.Clients.Office.Excel.Functions.SPG(U223,"IQ_AVG_DILUT_SHARES_OUT","CY2021")</f>
        <v>#PEND</v>
      </c>
      <c r="X223" s="5" t="str">
        <f>_xll.SNL.Clients.Office.Excel.Functions.SPG(U223, "IQ_DILUT_EPS_NORM", "CY2021")</f>
        <v>#PEND</v>
      </c>
      <c r="Y223" t="e">
        <f t="shared" si="45"/>
        <v>#VALUE!</v>
      </c>
      <c r="Z223" t="e">
        <f t="shared" si="46"/>
        <v>#VALUE!</v>
      </c>
      <c r="AA223" s="5" t="str">
        <f>_xll.SNL.Clients.Office.Excel.Functions.SPG(U223, "SP_MARKETCAP", "12/31/2021")</f>
        <v>#PEND</v>
      </c>
      <c r="AB223" t="e">
        <f t="shared" si="40"/>
        <v>#VALUE!</v>
      </c>
      <c r="AC223" t="e">
        <f t="shared" si="47"/>
        <v>#VALUE!</v>
      </c>
    </row>
    <row r="224" spans="1:29">
      <c r="A224" t="s">
        <v>224</v>
      </c>
      <c r="B224" s="4" t="str" cm="1">
        <f t="array" ref="B224">_xll.SNL.Clients.Office.Excel.Functions.SPG(A224, "SP_TOTAL_REV", "CY2023")</f>
        <v>#PEND</v>
      </c>
      <c r="C224" s="4" t="str">
        <f>_xll.SNL.Clients.Office.Excel.Functions.SPG(A224,"IQ_AVG_DILUT_SHARES_OUT","CY2023")</f>
        <v>#PEND</v>
      </c>
      <c r="D224" s="5" t="str">
        <f>_xll.SNL.Clients.Office.Excel.Functions.SPG(A224, "IQ_DILUT_EPS_NORM", "CY2023")</f>
        <v>#PEND</v>
      </c>
      <c r="E224" t="e">
        <f t="shared" si="36"/>
        <v>#VALUE!</v>
      </c>
      <c r="F224" t="e">
        <f t="shared" si="37"/>
        <v>#VALUE!</v>
      </c>
      <c r="G224" s="5" t="str">
        <f>_xll.SNL.Clients.Office.Excel.Functions.SPG(A224, "SP_MARKETCAP", "12/30/2023")</f>
        <v>#PEND</v>
      </c>
      <c r="H224" t="e">
        <f t="shared" si="41"/>
        <v>#VALUE!</v>
      </c>
      <c r="I224" t="e">
        <f t="shared" si="42"/>
        <v>#VALUE!</v>
      </c>
      <c r="K224" t="s">
        <v>224</v>
      </c>
      <c r="L224" s="4" t="str" cm="1">
        <f t="array" ref="L224">_xll.SNL.Clients.Office.Excel.Functions.SPG(K224, "SP_TOTAL_REV", "CY2023")</f>
        <v>#PEND</v>
      </c>
      <c r="M224" s="4" t="str">
        <f>_xll.SNL.Clients.Office.Excel.Functions.SPG(K224,"IQ_AVG_DILUT_SHARES_OUT","CY2023")</f>
        <v>#PEND</v>
      </c>
      <c r="N224" s="5" t="str">
        <f>_xll.SNL.Clients.Office.Excel.Functions.SPG(K224, "IQ_DILUT_EPS_NORM", "CY2023")</f>
        <v>#PEND</v>
      </c>
      <c r="O224" t="e">
        <f t="shared" si="38"/>
        <v>#VALUE!</v>
      </c>
      <c r="P224" t="e">
        <f t="shared" si="39"/>
        <v>#VALUE!</v>
      </c>
      <c r="Q224" s="5" t="str">
        <f>_xll.SNL.Clients.Office.Excel.Functions.SPG(K224, "SP_MARKETCAP", "12/31/2022")</f>
        <v>#PEND</v>
      </c>
      <c r="R224" t="e">
        <f t="shared" si="43"/>
        <v>#VALUE!</v>
      </c>
      <c r="S224" t="e">
        <f t="shared" si="44"/>
        <v>#VALUE!</v>
      </c>
      <c r="U224" t="s">
        <v>224</v>
      </c>
      <c r="V224" s="4" t="str" cm="1">
        <f t="array" ref="V224">_xll.SNL.Clients.Office.Excel.Functions.SPG(U224, "SP_TOTAL_REV", "CY2021")</f>
        <v>#PEND</v>
      </c>
      <c r="W224" s="4" t="str">
        <f>_xll.SNL.Clients.Office.Excel.Functions.SPG(U224,"IQ_AVG_DILUT_SHARES_OUT","CY2021")</f>
        <v>#PEND</v>
      </c>
      <c r="X224" s="5" t="str">
        <f>_xll.SNL.Clients.Office.Excel.Functions.SPG(U224, "IQ_DILUT_EPS_NORM", "CY2021")</f>
        <v>#PEND</v>
      </c>
      <c r="Y224" t="e">
        <f t="shared" si="45"/>
        <v>#VALUE!</v>
      </c>
      <c r="Z224" t="e">
        <f t="shared" si="46"/>
        <v>#VALUE!</v>
      </c>
      <c r="AA224" s="5" t="str">
        <f>_xll.SNL.Clients.Office.Excel.Functions.SPG(U224, "SP_MARKETCAP", "12/31/2021")</f>
        <v>#PEND</v>
      </c>
      <c r="AB224" t="e">
        <f t="shared" si="40"/>
        <v>#VALUE!</v>
      </c>
      <c r="AC224" t="e">
        <f t="shared" si="47"/>
        <v>#VALUE!</v>
      </c>
    </row>
    <row r="225" spans="1:29">
      <c r="A225" t="s">
        <v>225</v>
      </c>
      <c r="B225" s="4" t="str" cm="1">
        <f t="array" ref="B225">_xll.SNL.Clients.Office.Excel.Functions.SPG(A225, "SP_TOTAL_REV", "CY2023")</f>
        <v>#PEND</v>
      </c>
      <c r="C225" s="4" t="str">
        <f>_xll.SNL.Clients.Office.Excel.Functions.SPG(A225,"IQ_AVG_DILUT_SHARES_OUT","CY2023")</f>
        <v>#PEND</v>
      </c>
      <c r="D225" s="5" t="str">
        <f>_xll.SNL.Clients.Office.Excel.Functions.SPG(A225, "IQ_DILUT_EPS_NORM", "CY2023")</f>
        <v>#PEND</v>
      </c>
      <c r="E225" t="e">
        <f t="shared" si="36"/>
        <v>#VALUE!</v>
      </c>
      <c r="F225" t="e">
        <f t="shared" si="37"/>
        <v>#VALUE!</v>
      </c>
      <c r="G225" s="5" t="str">
        <f>_xll.SNL.Clients.Office.Excel.Functions.SPG(A225, "SP_MARKETCAP", "12/30/2023")</f>
        <v>#PEND</v>
      </c>
      <c r="H225" t="e">
        <f t="shared" si="41"/>
        <v>#VALUE!</v>
      </c>
      <c r="I225" t="e">
        <f t="shared" si="42"/>
        <v>#VALUE!</v>
      </c>
      <c r="K225" t="s">
        <v>225</v>
      </c>
      <c r="L225" s="4" t="str" cm="1">
        <f t="array" ref="L225">_xll.SNL.Clients.Office.Excel.Functions.SPG(K225, "SP_TOTAL_REV", "CY2023")</f>
        <v>#PEND</v>
      </c>
      <c r="M225" s="4" t="str">
        <f>_xll.SNL.Clients.Office.Excel.Functions.SPG(K225,"IQ_AVG_DILUT_SHARES_OUT","CY2023")</f>
        <v>#PEND</v>
      </c>
      <c r="N225" s="5" t="str">
        <f>_xll.SNL.Clients.Office.Excel.Functions.SPG(K225, "IQ_DILUT_EPS_NORM", "CY2023")</f>
        <v>#PEND</v>
      </c>
      <c r="O225" t="e">
        <f t="shared" si="38"/>
        <v>#VALUE!</v>
      </c>
      <c r="P225" t="e">
        <f t="shared" si="39"/>
        <v>#VALUE!</v>
      </c>
      <c r="Q225" s="5" t="str">
        <f>_xll.SNL.Clients.Office.Excel.Functions.SPG(K225, "SP_MARKETCAP", "12/31/2022")</f>
        <v>#PEND</v>
      </c>
      <c r="R225" t="e">
        <f t="shared" si="43"/>
        <v>#VALUE!</v>
      </c>
      <c r="S225" t="e">
        <f t="shared" si="44"/>
        <v>#VALUE!</v>
      </c>
      <c r="U225" t="s">
        <v>225</v>
      </c>
      <c r="V225" s="4" t="str" cm="1">
        <f t="array" ref="V225">_xll.SNL.Clients.Office.Excel.Functions.SPG(U225, "SP_TOTAL_REV", "CY2021")</f>
        <v>#PEND</v>
      </c>
      <c r="W225" s="4" t="str">
        <f>_xll.SNL.Clients.Office.Excel.Functions.SPG(U225,"IQ_AVG_DILUT_SHARES_OUT","CY2021")</f>
        <v>#PEND</v>
      </c>
      <c r="X225" s="5" t="str">
        <f>_xll.SNL.Clients.Office.Excel.Functions.SPG(U225, "IQ_DILUT_EPS_NORM", "CY2021")</f>
        <v>#PEND</v>
      </c>
      <c r="Y225" t="e">
        <f t="shared" si="45"/>
        <v>#VALUE!</v>
      </c>
      <c r="Z225" t="e">
        <f t="shared" si="46"/>
        <v>#VALUE!</v>
      </c>
      <c r="AA225" s="5" t="str">
        <f>_xll.SNL.Clients.Office.Excel.Functions.SPG(U225, "SP_MARKETCAP", "12/31/2021")</f>
        <v>#PEND</v>
      </c>
      <c r="AB225" t="e">
        <f t="shared" si="40"/>
        <v>#VALUE!</v>
      </c>
      <c r="AC225" t="e">
        <f t="shared" si="47"/>
        <v>#VALUE!</v>
      </c>
    </row>
    <row r="226" spans="1:29">
      <c r="A226" t="s">
        <v>226</v>
      </c>
      <c r="B226" s="4" t="str" cm="1">
        <f t="array" ref="B226">_xll.SNL.Clients.Office.Excel.Functions.SPG(A226, "SP_TOTAL_REV", "CY2023")</f>
        <v>#PEND</v>
      </c>
      <c r="C226" s="4" t="str">
        <f>_xll.SNL.Clients.Office.Excel.Functions.SPG(A226,"IQ_AVG_DILUT_SHARES_OUT","CY2023")</f>
        <v>#PEND</v>
      </c>
      <c r="D226" s="5" t="str">
        <f>_xll.SNL.Clients.Office.Excel.Functions.SPG(A226, "IQ_DILUT_EPS_NORM", "CY2023")</f>
        <v>#PEND</v>
      </c>
      <c r="E226" t="e">
        <f t="shared" si="36"/>
        <v>#VALUE!</v>
      </c>
      <c r="F226" t="e">
        <f t="shared" si="37"/>
        <v>#VALUE!</v>
      </c>
      <c r="G226" s="5" t="str">
        <f>_xll.SNL.Clients.Office.Excel.Functions.SPG(A226, "SP_MARKETCAP", "12/30/2023")</f>
        <v>#PEND</v>
      </c>
      <c r="H226" t="e">
        <f t="shared" si="41"/>
        <v>#VALUE!</v>
      </c>
      <c r="I226" t="e">
        <f t="shared" si="42"/>
        <v>#VALUE!</v>
      </c>
      <c r="K226" t="s">
        <v>226</v>
      </c>
      <c r="L226" s="4" t="str" cm="1">
        <f t="array" ref="L226">_xll.SNL.Clients.Office.Excel.Functions.SPG(K226, "SP_TOTAL_REV", "CY2023")</f>
        <v>#PEND</v>
      </c>
      <c r="M226" s="4" t="str">
        <f>_xll.SNL.Clients.Office.Excel.Functions.SPG(K226,"IQ_AVG_DILUT_SHARES_OUT","CY2023")</f>
        <v>#PEND</v>
      </c>
      <c r="N226" s="5" t="str">
        <f>_xll.SNL.Clients.Office.Excel.Functions.SPG(K226, "IQ_DILUT_EPS_NORM", "CY2023")</f>
        <v>#PEND</v>
      </c>
      <c r="O226" t="e">
        <f t="shared" si="38"/>
        <v>#VALUE!</v>
      </c>
      <c r="P226" t="e">
        <f t="shared" si="39"/>
        <v>#VALUE!</v>
      </c>
      <c r="Q226" s="5" t="str">
        <f>_xll.SNL.Clients.Office.Excel.Functions.SPG(K226, "SP_MARKETCAP", "12/31/2022")</f>
        <v>#PEND</v>
      </c>
      <c r="R226" t="e">
        <f t="shared" si="43"/>
        <v>#VALUE!</v>
      </c>
      <c r="S226" t="e">
        <f t="shared" si="44"/>
        <v>#VALUE!</v>
      </c>
      <c r="U226" t="s">
        <v>226</v>
      </c>
      <c r="V226" s="4" t="str" cm="1">
        <f t="array" ref="V226">_xll.SNL.Clients.Office.Excel.Functions.SPG(U226, "SP_TOTAL_REV", "CY2021")</f>
        <v>#PEND</v>
      </c>
      <c r="W226" s="4" t="str">
        <f>_xll.SNL.Clients.Office.Excel.Functions.SPG(U226,"IQ_AVG_DILUT_SHARES_OUT","CY2021")</f>
        <v>#PEND</v>
      </c>
      <c r="X226" s="5" t="str">
        <f>_xll.SNL.Clients.Office.Excel.Functions.SPG(U226, "IQ_DILUT_EPS_NORM", "CY2021")</f>
        <v>#PEND</v>
      </c>
      <c r="Y226" t="e">
        <f t="shared" si="45"/>
        <v>#VALUE!</v>
      </c>
      <c r="Z226" t="e">
        <f t="shared" si="46"/>
        <v>#VALUE!</v>
      </c>
      <c r="AA226" s="5" t="str">
        <f>_xll.SNL.Clients.Office.Excel.Functions.SPG(U226, "SP_MARKETCAP", "12/31/2021")</f>
        <v>#PEND</v>
      </c>
      <c r="AB226" t="e">
        <f t="shared" si="40"/>
        <v>#VALUE!</v>
      </c>
      <c r="AC226" t="e">
        <f t="shared" si="47"/>
        <v>#VALUE!</v>
      </c>
    </row>
    <row r="227" spans="1:29">
      <c r="A227" t="s">
        <v>227</v>
      </c>
      <c r="B227" s="4" t="str" cm="1">
        <f t="array" ref="B227">_xll.SNL.Clients.Office.Excel.Functions.SPG(A227, "SP_TOTAL_REV", "CY2023")</f>
        <v>#PEND</v>
      </c>
      <c r="C227" s="4" t="str">
        <f>_xll.SNL.Clients.Office.Excel.Functions.SPG(A227,"IQ_AVG_DILUT_SHARES_OUT","CY2023")</f>
        <v>#PEND</v>
      </c>
      <c r="D227" s="5" t="str">
        <f>_xll.SNL.Clients.Office.Excel.Functions.SPG(A227, "IQ_DILUT_EPS_NORM", "CY2023")</f>
        <v>#PEND</v>
      </c>
      <c r="E227" t="e">
        <f t="shared" si="36"/>
        <v>#VALUE!</v>
      </c>
      <c r="F227" t="e">
        <f t="shared" si="37"/>
        <v>#VALUE!</v>
      </c>
      <c r="G227" s="5" t="str">
        <f>_xll.SNL.Clients.Office.Excel.Functions.SPG(A227, "SP_MARKETCAP", "12/30/2023")</f>
        <v>#PEND</v>
      </c>
      <c r="H227" t="e">
        <f t="shared" si="41"/>
        <v>#VALUE!</v>
      </c>
      <c r="I227" t="e">
        <f t="shared" si="42"/>
        <v>#VALUE!</v>
      </c>
      <c r="K227" t="s">
        <v>227</v>
      </c>
      <c r="L227" s="4" t="str" cm="1">
        <f t="array" ref="L227">_xll.SNL.Clients.Office.Excel.Functions.SPG(K227, "SP_TOTAL_REV", "CY2023")</f>
        <v>#PEND</v>
      </c>
      <c r="M227" s="4" t="str">
        <f>_xll.SNL.Clients.Office.Excel.Functions.SPG(K227,"IQ_AVG_DILUT_SHARES_OUT","CY2023")</f>
        <v>#PEND</v>
      </c>
      <c r="N227" s="5" t="str">
        <f>_xll.SNL.Clients.Office.Excel.Functions.SPG(K227, "IQ_DILUT_EPS_NORM", "CY2023")</f>
        <v>#PEND</v>
      </c>
      <c r="O227" t="e">
        <f t="shared" si="38"/>
        <v>#VALUE!</v>
      </c>
      <c r="P227" t="e">
        <f t="shared" si="39"/>
        <v>#VALUE!</v>
      </c>
      <c r="Q227" s="5" t="str">
        <f>_xll.SNL.Clients.Office.Excel.Functions.SPG(K227, "SP_MARKETCAP", "12/31/2022")</f>
        <v>#PEND</v>
      </c>
      <c r="R227" t="e">
        <f t="shared" si="43"/>
        <v>#VALUE!</v>
      </c>
      <c r="S227" t="e">
        <f t="shared" si="44"/>
        <v>#VALUE!</v>
      </c>
      <c r="U227" t="s">
        <v>227</v>
      </c>
      <c r="V227" s="4" t="str" cm="1">
        <f t="array" ref="V227">_xll.SNL.Clients.Office.Excel.Functions.SPG(U227, "SP_TOTAL_REV", "CY2021")</f>
        <v>#PEND</v>
      </c>
      <c r="W227" s="4" t="str">
        <f>_xll.SNL.Clients.Office.Excel.Functions.SPG(U227,"IQ_AVG_DILUT_SHARES_OUT","CY2021")</f>
        <v>#PEND</v>
      </c>
      <c r="X227" s="5" t="str">
        <f>_xll.SNL.Clients.Office.Excel.Functions.SPG(U227, "IQ_DILUT_EPS_NORM", "CY2021")</f>
        <v>#PEND</v>
      </c>
      <c r="Y227" t="e">
        <f t="shared" si="45"/>
        <v>#VALUE!</v>
      </c>
      <c r="Z227" t="e">
        <f t="shared" si="46"/>
        <v>#VALUE!</v>
      </c>
      <c r="AA227" s="5" t="str">
        <f>_xll.SNL.Clients.Office.Excel.Functions.SPG(U227, "SP_MARKETCAP", "12/31/2021")</f>
        <v>#PEND</v>
      </c>
      <c r="AB227" t="e">
        <f t="shared" si="40"/>
        <v>#VALUE!</v>
      </c>
      <c r="AC227" t="e">
        <f t="shared" si="47"/>
        <v>#VALUE!</v>
      </c>
    </row>
    <row r="228" spans="1:29">
      <c r="A228" t="s">
        <v>228</v>
      </c>
      <c r="B228" s="4" t="str" cm="1">
        <f t="array" ref="B228">_xll.SNL.Clients.Office.Excel.Functions.SPG(A228, "SP_TOTAL_REV", "CY2023")</f>
        <v>#PEND</v>
      </c>
      <c r="C228" s="4" t="str">
        <f>_xll.SNL.Clients.Office.Excel.Functions.SPG(A228,"IQ_AVG_DILUT_SHARES_OUT","CY2023")</f>
        <v>#PEND</v>
      </c>
      <c r="D228" s="5" t="str">
        <f>_xll.SNL.Clients.Office.Excel.Functions.SPG(A228, "IQ_DILUT_EPS_NORM", "CY2023")</f>
        <v>#PEND</v>
      </c>
      <c r="E228" t="e">
        <f t="shared" si="36"/>
        <v>#VALUE!</v>
      </c>
      <c r="F228" t="e">
        <f t="shared" si="37"/>
        <v>#VALUE!</v>
      </c>
      <c r="G228" s="5" t="str">
        <f>_xll.SNL.Clients.Office.Excel.Functions.SPG(A228, "SP_MARKETCAP", "12/30/2023")</f>
        <v>#PEND</v>
      </c>
      <c r="H228" t="e">
        <f t="shared" si="41"/>
        <v>#VALUE!</v>
      </c>
      <c r="I228" t="e">
        <f t="shared" si="42"/>
        <v>#VALUE!</v>
      </c>
      <c r="K228" t="s">
        <v>228</v>
      </c>
      <c r="L228" s="4" t="str" cm="1">
        <f t="array" ref="L228">_xll.SNL.Clients.Office.Excel.Functions.SPG(K228, "SP_TOTAL_REV", "CY2023")</f>
        <v>#PEND</v>
      </c>
      <c r="M228" s="4" t="str">
        <f>_xll.SNL.Clients.Office.Excel.Functions.SPG(K228,"IQ_AVG_DILUT_SHARES_OUT","CY2023")</f>
        <v>#PEND</v>
      </c>
      <c r="N228" s="5" t="str">
        <f>_xll.SNL.Clients.Office.Excel.Functions.SPG(K228, "IQ_DILUT_EPS_NORM", "CY2023")</f>
        <v>#PEND</v>
      </c>
      <c r="O228" t="e">
        <f t="shared" si="38"/>
        <v>#VALUE!</v>
      </c>
      <c r="P228" t="e">
        <f t="shared" si="39"/>
        <v>#VALUE!</v>
      </c>
      <c r="Q228" s="5" t="str">
        <f>_xll.SNL.Clients.Office.Excel.Functions.SPG(K228, "SP_MARKETCAP", "12/31/2022")</f>
        <v>#PEND</v>
      </c>
      <c r="R228" t="e">
        <f t="shared" si="43"/>
        <v>#VALUE!</v>
      </c>
      <c r="S228" t="e">
        <f t="shared" si="44"/>
        <v>#VALUE!</v>
      </c>
      <c r="U228" t="s">
        <v>228</v>
      </c>
      <c r="V228" s="4" t="str" cm="1">
        <f t="array" ref="V228">_xll.SNL.Clients.Office.Excel.Functions.SPG(U228, "SP_TOTAL_REV", "CY2021")</f>
        <v>#PEND</v>
      </c>
      <c r="W228" s="4" t="str">
        <f>_xll.SNL.Clients.Office.Excel.Functions.SPG(U228,"IQ_AVG_DILUT_SHARES_OUT","CY2021")</f>
        <v>#PEND</v>
      </c>
      <c r="X228" s="5" t="str">
        <f>_xll.SNL.Clients.Office.Excel.Functions.SPG(U228, "IQ_DILUT_EPS_NORM", "CY2021")</f>
        <v>#PEND</v>
      </c>
      <c r="Y228" t="e">
        <f t="shared" si="45"/>
        <v>#VALUE!</v>
      </c>
      <c r="Z228" t="e">
        <f t="shared" si="46"/>
        <v>#VALUE!</v>
      </c>
      <c r="AA228" s="5" t="str">
        <f>_xll.SNL.Clients.Office.Excel.Functions.SPG(U228, "SP_MARKETCAP", "12/31/2021")</f>
        <v>#PEND</v>
      </c>
      <c r="AB228" t="e">
        <f t="shared" si="40"/>
        <v>#VALUE!</v>
      </c>
      <c r="AC228" t="e">
        <f t="shared" si="47"/>
        <v>#VALUE!</v>
      </c>
    </row>
    <row r="229" spans="1:29">
      <c r="A229" t="s">
        <v>229</v>
      </c>
      <c r="B229" s="4" t="str" cm="1">
        <f t="array" ref="B229">_xll.SNL.Clients.Office.Excel.Functions.SPG(A229, "SP_TOTAL_REV", "CY2023")</f>
        <v>#PEND</v>
      </c>
      <c r="C229" s="4" t="str">
        <f>_xll.SNL.Clients.Office.Excel.Functions.SPG(A229,"IQ_AVG_DILUT_SHARES_OUT","CY2023")</f>
        <v>#PEND</v>
      </c>
      <c r="D229" s="5" t="str">
        <f>_xll.SNL.Clients.Office.Excel.Functions.SPG(A229, "IQ_DILUT_EPS_NORM", "CY2023")</f>
        <v>#PEND</v>
      </c>
      <c r="E229" t="e">
        <f t="shared" si="36"/>
        <v>#VALUE!</v>
      </c>
      <c r="F229" t="e">
        <f t="shared" si="37"/>
        <v>#VALUE!</v>
      </c>
      <c r="G229" s="5" t="str">
        <f>_xll.SNL.Clients.Office.Excel.Functions.SPG(A229, "SP_MARKETCAP", "12/30/2023")</f>
        <v>#PEND</v>
      </c>
      <c r="H229" t="e">
        <f t="shared" si="41"/>
        <v>#VALUE!</v>
      </c>
      <c r="I229" t="e">
        <f t="shared" si="42"/>
        <v>#VALUE!</v>
      </c>
      <c r="K229" t="s">
        <v>229</v>
      </c>
      <c r="L229" s="4" t="str" cm="1">
        <f t="array" ref="L229">_xll.SNL.Clients.Office.Excel.Functions.SPG(K229, "SP_TOTAL_REV", "CY2023")</f>
        <v>#PEND</v>
      </c>
      <c r="M229" s="4" t="str">
        <f>_xll.SNL.Clients.Office.Excel.Functions.SPG(K229,"IQ_AVG_DILUT_SHARES_OUT","CY2023")</f>
        <v>#PEND</v>
      </c>
      <c r="N229" s="5" t="str">
        <f>_xll.SNL.Clients.Office.Excel.Functions.SPG(K229, "IQ_DILUT_EPS_NORM", "CY2023")</f>
        <v>#PEND</v>
      </c>
      <c r="O229" t="e">
        <f t="shared" si="38"/>
        <v>#VALUE!</v>
      </c>
      <c r="P229" t="e">
        <f t="shared" si="39"/>
        <v>#VALUE!</v>
      </c>
      <c r="Q229" s="5" t="str">
        <f>_xll.SNL.Clients.Office.Excel.Functions.SPG(K229, "SP_MARKETCAP", "12/31/2022")</f>
        <v>#PEND</v>
      </c>
      <c r="R229" t="e">
        <f t="shared" si="43"/>
        <v>#VALUE!</v>
      </c>
      <c r="S229" t="e">
        <f t="shared" si="44"/>
        <v>#VALUE!</v>
      </c>
      <c r="U229" t="s">
        <v>229</v>
      </c>
      <c r="V229" s="4" t="str" cm="1">
        <f t="array" ref="V229">_xll.SNL.Clients.Office.Excel.Functions.SPG(U229, "SP_TOTAL_REV", "CY2021")</f>
        <v>#PEND</v>
      </c>
      <c r="W229" s="4" t="str">
        <f>_xll.SNL.Clients.Office.Excel.Functions.SPG(U229,"IQ_AVG_DILUT_SHARES_OUT","CY2021")</f>
        <v>#PEND</v>
      </c>
      <c r="X229" s="5" t="str">
        <f>_xll.SNL.Clients.Office.Excel.Functions.SPG(U229, "IQ_DILUT_EPS_NORM", "CY2021")</f>
        <v>#PEND</v>
      </c>
      <c r="Y229" t="e">
        <f t="shared" si="45"/>
        <v>#VALUE!</v>
      </c>
      <c r="Z229" t="e">
        <f t="shared" si="46"/>
        <v>#VALUE!</v>
      </c>
      <c r="AA229" s="5" t="str">
        <f>_xll.SNL.Clients.Office.Excel.Functions.SPG(U229, "SP_MARKETCAP", "12/31/2021")</f>
        <v>#PEND</v>
      </c>
      <c r="AB229" t="e">
        <f t="shared" si="40"/>
        <v>#VALUE!</v>
      </c>
      <c r="AC229" t="e">
        <f t="shared" si="47"/>
        <v>#VALUE!</v>
      </c>
    </row>
    <row r="230" spans="1:29">
      <c r="A230" t="s">
        <v>230</v>
      </c>
      <c r="B230" s="4" t="str" cm="1">
        <f t="array" ref="B230">_xll.SNL.Clients.Office.Excel.Functions.SPG(A230, "SP_TOTAL_REV", "CY2023")</f>
        <v>#PEND</v>
      </c>
      <c r="C230" s="4" t="str">
        <f>_xll.SNL.Clients.Office.Excel.Functions.SPG(A230,"IQ_AVG_DILUT_SHARES_OUT","CY2023")</f>
        <v>#PEND</v>
      </c>
      <c r="D230" s="5" t="str">
        <f>_xll.SNL.Clients.Office.Excel.Functions.SPG(A230, "IQ_DILUT_EPS_NORM", "CY2023")</f>
        <v>#PEND</v>
      </c>
      <c r="E230" t="e">
        <f t="shared" si="36"/>
        <v>#VALUE!</v>
      </c>
      <c r="F230" t="e">
        <f t="shared" si="37"/>
        <v>#VALUE!</v>
      </c>
      <c r="G230" s="5" t="str">
        <f>_xll.SNL.Clients.Office.Excel.Functions.SPG(A230, "SP_MARKETCAP", "12/30/2023")</f>
        <v>#PEND</v>
      </c>
      <c r="H230" t="e">
        <f t="shared" si="41"/>
        <v>#VALUE!</v>
      </c>
      <c r="I230" t="e">
        <f t="shared" si="42"/>
        <v>#VALUE!</v>
      </c>
      <c r="K230" t="s">
        <v>230</v>
      </c>
      <c r="L230" s="4" t="str" cm="1">
        <f t="array" ref="L230">_xll.SNL.Clients.Office.Excel.Functions.SPG(K230, "SP_TOTAL_REV", "CY2023")</f>
        <v>#PEND</v>
      </c>
      <c r="M230" s="4" t="str">
        <f>_xll.SNL.Clients.Office.Excel.Functions.SPG(K230,"IQ_AVG_DILUT_SHARES_OUT","CY2023")</f>
        <v>#PEND</v>
      </c>
      <c r="N230" s="5" t="str">
        <f>_xll.SNL.Clients.Office.Excel.Functions.SPG(K230, "IQ_DILUT_EPS_NORM", "CY2023")</f>
        <v>#PEND</v>
      </c>
      <c r="O230" t="e">
        <f t="shared" si="38"/>
        <v>#VALUE!</v>
      </c>
      <c r="P230" t="e">
        <f t="shared" si="39"/>
        <v>#VALUE!</v>
      </c>
      <c r="Q230" s="5" t="str">
        <f>_xll.SNL.Clients.Office.Excel.Functions.SPG(K230, "SP_MARKETCAP", "12/31/2022")</f>
        <v>#PEND</v>
      </c>
      <c r="R230" t="e">
        <f t="shared" si="43"/>
        <v>#VALUE!</v>
      </c>
      <c r="S230" t="e">
        <f t="shared" si="44"/>
        <v>#VALUE!</v>
      </c>
      <c r="U230" t="s">
        <v>230</v>
      </c>
      <c r="V230" s="4" t="str" cm="1">
        <f t="array" ref="V230">_xll.SNL.Clients.Office.Excel.Functions.SPG(U230, "SP_TOTAL_REV", "CY2021")</f>
        <v>#PEND</v>
      </c>
      <c r="W230" s="4" t="str">
        <f>_xll.SNL.Clients.Office.Excel.Functions.SPG(U230,"IQ_AVG_DILUT_SHARES_OUT","CY2021")</f>
        <v>#PEND</v>
      </c>
      <c r="X230" s="5" t="str">
        <f>_xll.SNL.Clients.Office.Excel.Functions.SPG(U230, "IQ_DILUT_EPS_NORM", "CY2021")</f>
        <v>#PEND</v>
      </c>
      <c r="Y230" t="e">
        <f t="shared" si="45"/>
        <v>#VALUE!</v>
      </c>
      <c r="Z230" t="e">
        <f t="shared" si="46"/>
        <v>#VALUE!</v>
      </c>
      <c r="AA230" s="5" t="str">
        <f>_xll.SNL.Clients.Office.Excel.Functions.SPG(U230, "SP_MARKETCAP", "12/31/2021")</f>
        <v>#PEND</v>
      </c>
      <c r="AB230" t="e">
        <f t="shared" si="40"/>
        <v>#VALUE!</v>
      </c>
      <c r="AC230" t="e">
        <f t="shared" si="47"/>
        <v>#VALUE!</v>
      </c>
    </row>
    <row r="231" spans="1:29">
      <c r="A231" t="s">
        <v>231</v>
      </c>
      <c r="B231" s="4" t="str" cm="1">
        <f t="array" ref="B231">_xll.SNL.Clients.Office.Excel.Functions.SPG(A231, "SP_TOTAL_REV", "CY2023")</f>
        <v>#PEND</v>
      </c>
      <c r="C231" s="4" t="str">
        <f>_xll.SNL.Clients.Office.Excel.Functions.SPG(A231,"IQ_AVG_DILUT_SHARES_OUT","CY2023")</f>
        <v>#PEND</v>
      </c>
      <c r="D231" s="5" t="str">
        <f>_xll.SNL.Clients.Office.Excel.Functions.SPG(A231, "IQ_DILUT_EPS_NORM", "CY2023")</f>
        <v>#PEND</v>
      </c>
      <c r="E231" t="e">
        <f t="shared" si="36"/>
        <v>#VALUE!</v>
      </c>
      <c r="F231" t="e">
        <f t="shared" si="37"/>
        <v>#VALUE!</v>
      </c>
      <c r="G231" s="5" t="str">
        <f>_xll.SNL.Clients.Office.Excel.Functions.SPG(A231, "SP_MARKETCAP", "12/30/2023")</f>
        <v>#PEND</v>
      </c>
      <c r="H231" t="e">
        <f t="shared" si="41"/>
        <v>#VALUE!</v>
      </c>
      <c r="I231" t="e">
        <f t="shared" si="42"/>
        <v>#VALUE!</v>
      </c>
      <c r="K231" t="s">
        <v>231</v>
      </c>
      <c r="L231" s="4" t="str" cm="1">
        <f t="array" ref="L231">_xll.SNL.Clients.Office.Excel.Functions.SPG(K231, "SP_TOTAL_REV", "CY2023")</f>
        <v>#PEND</v>
      </c>
      <c r="M231" s="4" t="str">
        <f>_xll.SNL.Clients.Office.Excel.Functions.SPG(K231,"IQ_AVG_DILUT_SHARES_OUT","CY2023")</f>
        <v>#PEND</v>
      </c>
      <c r="N231" s="5" t="str">
        <f>_xll.SNL.Clients.Office.Excel.Functions.SPG(K231, "IQ_DILUT_EPS_NORM", "CY2023")</f>
        <v>#PEND</v>
      </c>
      <c r="O231" t="e">
        <f t="shared" si="38"/>
        <v>#VALUE!</v>
      </c>
      <c r="P231" t="e">
        <f t="shared" si="39"/>
        <v>#VALUE!</v>
      </c>
      <c r="Q231" s="5" t="str">
        <f>_xll.SNL.Clients.Office.Excel.Functions.SPG(K231, "SP_MARKETCAP", "12/31/2022")</f>
        <v>#PEND</v>
      </c>
      <c r="R231" t="e">
        <f t="shared" si="43"/>
        <v>#VALUE!</v>
      </c>
      <c r="S231" t="e">
        <f t="shared" si="44"/>
        <v>#VALUE!</v>
      </c>
      <c r="U231" t="s">
        <v>231</v>
      </c>
      <c r="V231" s="4" t="str" cm="1">
        <f t="array" ref="V231">_xll.SNL.Clients.Office.Excel.Functions.SPG(U231, "SP_TOTAL_REV", "CY2021")</f>
        <v>#PEND</v>
      </c>
      <c r="W231" s="4" t="str">
        <f>_xll.SNL.Clients.Office.Excel.Functions.SPG(U231,"IQ_AVG_DILUT_SHARES_OUT","CY2021")</f>
        <v>#PEND</v>
      </c>
      <c r="X231" s="5" t="str">
        <f>_xll.SNL.Clients.Office.Excel.Functions.SPG(U231, "IQ_DILUT_EPS_NORM", "CY2021")</f>
        <v>#PEND</v>
      </c>
      <c r="Y231" t="e">
        <f t="shared" si="45"/>
        <v>#VALUE!</v>
      </c>
      <c r="Z231" t="e">
        <f t="shared" si="46"/>
        <v>#VALUE!</v>
      </c>
      <c r="AA231" s="5" t="str">
        <f>_xll.SNL.Clients.Office.Excel.Functions.SPG(U231, "SP_MARKETCAP", "12/31/2021")</f>
        <v>#PEND</v>
      </c>
      <c r="AB231" t="e">
        <f t="shared" si="40"/>
        <v>#VALUE!</v>
      </c>
      <c r="AC231" t="e">
        <f t="shared" si="47"/>
        <v>#VALUE!</v>
      </c>
    </row>
    <row r="232" spans="1:29">
      <c r="A232" t="s">
        <v>232</v>
      </c>
      <c r="B232" s="4" t="str" cm="1">
        <f t="array" ref="B232">_xll.SNL.Clients.Office.Excel.Functions.SPG(A232, "SP_TOTAL_REV", "CY2023")</f>
        <v>#PEND</v>
      </c>
      <c r="C232" s="4" t="str">
        <f>_xll.SNL.Clients.Office.Excel.Functions.SPG(A232,"IQ_AVG_DILUT_SHARES_OUT","CY2023")</f>
        <v>#PEND</v>
      </c>
      <c r="D232" s="5" t="str">
        <f>_xll.SNL.Clients.Office.Excel.Functions.SPG(A232, "IQ_DILUT_EPS_NORM", "CY2023")</f>
        <v>#PEND</v>
      </c>
      <c r="E232" t="e">
        <f t="shared" si="36"/>
        <v>#VALUE!</v>
      </c>
      <c r="F232" t="e">
        <f t="shared" si="37"/>
        <v>#VALUE!</v>
      </c>
      <c r="G232" s="5" t="str">
        <f>_xll.SNL.Clients.Office.Excel.Functions.SPG(A232, "SP_MARKETCAP", "12/30/2023")</f>
        <v>#PEND</v>
      </c>
      <c r="H232" t="e">
        <f t="shared" si="41"/>
        <v>#VALUE!</v>
      </c>
      <c r="I232" t="e">
        <f t="shared" si="42"/>
        <v>#VALUE!</v>
      </c>
      <c r="K232" t="s">
        <v>232</v>
      </c>
      <c r="L232" s="4" t="str" cm="1">
        <f t="array" ref="L232">_xll.SNL.Clients.Office.Excel.Functions.SPG(K232, "SP_TOTAL_REV", "CY2023")</f>
        <v>#PEND</v>
      </c>
      <c r="M232" s="4" t="str">
        <f>_xll.SNL.Clients.Office.Excel.Functions.SPG(K232,"IQ_AVG_DILUT_SHARES_OUT","CY2023")</f>
        <v>#PEND</v>
      </c>
      <c r="N232" s="5" t="str">
        <f>_xll.SNL.Clients.Office.Excel.Functions.SPG(K232, "IQ_DILUT_EPS_NORM", "CY2023")</f>
        <v>#PEND</v>
      </c>
      <c r="O232" t="e">
        <f t="shared" si="38"/>
        <v>#VALUE!</v>
      </c>
      <c r="P232" t="e">
        <f t="shared" si="39"/>
        <v>#VALUE!</v>
      </c>
      <c r="Q232" s="5" t="str">
        <f>_xll.SNL.Clients.Office.Excel.Functions.SPG(K232, "SP_MARKETCAP", "12/31/2022")</f>
        <v>#PEND</v>
      </c>
      <c r="R232" t="e">
        <f t="shared" si="43"/>
        <v>#VALUE!</v>
      </c>
      <c r="S232" t="e">
        <f t="shared" si="44"/>
        <v>#VALUE!</v>
      </c>
      <c r="U232" t="s">
        <v>232</v>
      </c>
      <c r="V232" s="4" t="str" cm="1">
        <f t="array" ref="V232">_xll.SNL.Clients.Office.Excel.Functions.SPG(U232, "SP_TOTAL_REV", "CY2021")</f>
        <v>#PEND</v>
      </c>
      <c r="W232" s="4" t="str">
        <f>_xll.SNL.Clients.Office.Excel.Functions.SPG(U232,"IQ_AVG_DILUT_SHARES_OUT","CY2021")</f>
        <v>#PEND</v>
      </c>
      <c r="X232" s="5" t="str">
        <f>_xll.SNL.Clients.Office.Excel.Functions.SPG(U232, "IQ_DILUT_EPS_NORM", "CY2021")</f>
        <v>#PEND</v>
      </c>
      <c r="Y232" t="e">
        <f t="shared" si="45"/>
        <v>#VALUE!</v>
      </c>
      <c r="Z232" t="e">
        <f t="shared" si="46"/>
        <v>#VALUE!</v>
      </c>
      <c r="AA232" s="5" t="str">
        <f>_xll.SNL.Clients.Office.Excel.Functions.SPG(U232, "SP_MARKETCAP", "12/31/2021")</f>
        <v>#PEND</v>
      </c>
      <c r="AB232" t="e">
        <f t="shared" si="40"/>
        <v>#VALUE!</v>
      </c>
      <c r="AC232" t="e">
        <f t="shared" si="47"/>
        <v>#VALUE!</v>
      </c>
    </row>
    <row r="233" spans="1:29">
      <c r="A233" t="s">
        <v>233</v>
      </c>
      <c r="B233" s="4" t="str" cm="1">
        <f t="array" ref="B233">_xll.SNL.Clients.Office.Excel.Functions.SPG(A233, "SP_TOTAL_REV", "CY2023")</f>
        <v>#PEND</v>
      </c>
      <c r="C233" s="4" t="str">
        <f>_xll.SNL.Clients.Office.Excel.Functions.SPG(A233,"IQ_AVG_DILUT_SHARES_OUT","CY2023")</f>
        <v>#PEND</v>
      </c>
      <c r="D233" s="5" t="str">
        <f>_xll.SNL.Clients.Office.Excel.Functions.SPG(A233, "IQ_DILUT_EPS_NORM", "CY2023")</f>
        <v>#PEND</v>
      </c>
      <c r="E233" t="e">
        <f t="shared" si="36"/>
        <v>#VALUE!</v>
      </c>
      <c r="F233" t="e">
        <f t="shared" si="37"/>
        <v>#VALUE!</v>
      </c>
      <c r="G233" s="5" t="str">
        <f>_xll.SNL.Clients.Office.Excel.Functions.SPG(A233, "SP_MARKETCAP", "12/30/2023")</f>
        <v>#PEND</v>
      </c>
      <c r="H233" t="e">
        <f t="shared" si="41"/>
        <v>#VALUE!</v>
      </c>
      <c r="I233" t="e">
        <f t="shared" si="42"/>
        <v>#VALUE!</v>
      </c>
      <c r="K233" t="s">
        <v>233</v>
      </c>
      <c r="L233" s="4" t="str" cm="1">
        <f t="array" ref="L233">_xll.SNL.Clients.Office.Excel.Functions.SPG(K233, "SP_TOTAL_REV", "CY2023")</f>
        <v>#PEND</v>
      </c>
      <c r="M233" s="4" t="str">
        <f>_xll.SNL.Clients.Office.Excel.Functions.SPG(K233,"IQ_AVG_DILUT_SHARES_OUT","CY2023")</f>
        <v>#PEND</v>
      </c>
      <c r="N233" s="5" t="str">
        <f>_xll.SNL.Clients.Office.Excel.Functions.SPG(K233, "IQ_DILUT_EPS_NORM", "CY2023")</f>
        <v>#PEND</v>
      </c>
      <c r="O233" t="e">
        <f t="shared" si="38"/>
        <v>#VALUE!</v>
      </c>
      <c r="P233" t="e">
        <f t="shared" si="39"/>
        <v>#VALUE!</v>
      </c>
      <c r="Q233" s="5" t="str">
        <f>_xll.SNL.Clients.Office.Excel.Functions.SPG(K233, "SP_MARKETCAP", "12/31/2022")</f>
        <v>#PEND</v>
      </c>
      <c r="R233" t="e">
        <f t="shared" si="43"/>
        <v>#VALUE!</v>
      </c>
      <c r="S233" t="e">
        <f t="shared" si="44"/>
        <v>#VALUE!</v>
      </c>
      <c r="U233" t="s">
        <v>233</v>
      </c>
      <c r="V233" s="4" t="str" cm="1">
        <f t="array" ref="V233">_xll.SNL.Clients.Office.Excel.Functions.SPG(U233, "SP_TOTAL_REV", "CY2021")</f>
        <v>#PEND</v>
      </c>
      <c r="W233" s="4" t="str">
        <f>_xll.SNL.Clients.Office.Excel.Functions.SPG(U233,"IQ_AVG_DILUT_SHARES_OUT","CY2021")</f>
        <v>#PEND</v>
      </c>
      <c r="X233" s="5" t="str">
        <f>_xll.SNL.Clients.Office.Excel.Functions.SPG(U233, "IQ_DILUT_EPS_NORM", "CY2021")</f>
        <v>#PEND</v>
      </c>
      <c r="Y233" t="e">
        <f t="shared" si="45"/>
        <v>#VALUE!</v>
      </c>
      <c r="Z233" t="e">
        <f t="shared" si="46"/>
        <v>#VALUE!</v>
      </c>
      <c r="AA233" s="5" t="str">
        <f>_xll.SNL.Clients.Office.Excel.Functions.SPG(U233, "SP_MARKETCAP", "12/31/2021")</f>
        <v>#PEND</v>
      </c>
      <c r="AB233" t="e">
        <f t="shared" si="40"/>
        <v>#VALUE!</v>
      </c>
      <c r="AC233" t="e">
        <f t="shared" si="47"/>
        <v>#VALUE!</v>
      </c>
    </row>
    <row r="234" spans="1:29">
      <c r="A234" t="s">
        <v>234</v>
      </c>
      <c r="B234" s="4" t="str" cm="1">
        <f t="array" ref="B234">_xll.SNL.Clients.Office.Excel.Functions.SPG(A234, "SP_TOTAL_REV", "CY2023")</f>
        <v>#PEND</v>
      </c>
      <c r="C234" s="4" t="str">
        <f>_xll.SNL.Clients.Office.Excel.Functions.SPG(A234,"IQ_AVG_DILUT_SHARES_OUT","CY2023")</f>
        <v>#PEND</v>
      </c>
      <c r="D234" s="5" t="str">
        <f>_xll.SNL.Clients.Office.Excel.Functions.SPG(A234, "IQ_DILUT_EPS_NORM", "CY2023")</f>
        <v>#PEND</v>
      </c>
      <c r="E234" t="e">
        <f t="shared" si="36"/>
        <v>#VALUE!</v>
      </c>
      <c r="F234" t="e">
        <f t="shared" si="37"/>
        <v>#VALUE!</v>
      </c>
      <c r="G234" s="5" t="str">
        <f>_xll.SNL.Clients.Office.Excel.Functions.SPG(A234, "SP_MARKETCAP", "12/30/2023")</f>
        <v>#PEND</v>
      </c>
      <c r="H234" t="e">
        <f t="shared" si="41"/>
        <v>#VALUE!</v>
      </c>
      <c r="I234" t="e">
        <f t="shared" si="42"/>
        <v>#VALUE!</v>
      </c>
      <c r="K234" t="s">
        <v>234</v>
      </c>
      <c r="L234" s="4" t="str" cm="1">
        <f t="array" ref="L234">_xll.SNL.Clients.Office.Excel.Functions.SPG(K234, "SP_TOTAL_REV", "CY2023")</f>
        <v>#PEND</v>
      </c>
      <c r="M234" s="4" t="str">
        <f>_xll.SNL.Clients.Office.Excel.Functions.SPG(K234,"IQ_AVG_DILUT_SHARES_OUT","CY2023")</f>
        <v>#PEND</v>
      </c>
      <c r="N234" s="5" t="str">
        <f>_xll.SNL.Clients.Office.Excel.Functions.SPG(K234, "IQ_DILUT_EPS_NORM", "CY2023")</f>
        <v>#PEND</v>
      </c>
      <c r="O234" t="e">
        <f t="shared" si="38"/>
        <v>#VALUE!</v>
      </c>
      <c r="P234" t="e">
        <f t="shared" si="39"/>
        <v>#VALUE!</v>
      </c>
      <c r="Q234" s="5" t="str">
        <f>_xll.SNL.Clients.Office.Excel.Functions.SPG(K234, "SP_MARKETCAP", "12/31/2022")</f>
        <v>#PEND</v>
      </c>
      <c r="R234" t="e">
        <f t="shared" si="43"/>
        <v>#VALUE!</v>
      </c>
      <c r="S234" t="e">
        <f t="shared" si="44"/>
        <v>#VALUE!</v>
      </c>
      <c r="U234" t="s">
        <v>234</v>
      </c>
      <c r="V234" s="4" t="str" cm="1">
        <f t="array" ref="V234">_xll.SNL.Clients.Office.Excel.Functions.SPG(U234, "SP_TOTAL_REV", "CY2021")</f>
        <v>#PEND</v>
      </c>
      <c r="W234" s="4" t="str">
        <f>_xll.SNL.Clients.Office.Excel.Functions.SPG(U234,"IQ_AVG_DILUT_SHARES_OUT","CY2021")</f>
        <v>#PEND</v>
      </c>
      <c r="X234" s="5" t="str">
        <f>_xll.SNL.Clients.Office.Excel.Functions.SPG(U234, "IQ_DILUT_EPS_NORM", "CY2021")</f>
        <v>#PEND</v>
      </c>
      <c r="Y234" t="e">
        <f t="shared" si="45"/>
        <v>#VALUE!</v>
      </c>
      <c r="Z234" t="e">
        <f t="shared" si="46"/>
        <v>#VALUE!</v>
      </c>
      <c r="AA234" s="5" t="str">
        <f>_xll.SNL.Clients.Office.Excel.Functions.SPG(U234, "SP_MARKETCAP", "12/31/2021")</f>
        <v>#PEND</v>
      </c>
      <c r="AB234" t="e">
        <f t="shared" si="40"/>
        <v>#VALUE!</v>
      </c>
      <c r="AC234" t="e">
        <f t="shared" si="47"/>
        <v>#VALUE!</v>
      </c>
    </row>
    <row r="235" spans="1:29">
      <c r="A235" t="s">
        <v>235</v>
      </c>
      <c r="B235" s="4" t="str" cm="1">
        <f t="array" ref="B235">_xll.SNL.Clients.Office.Excel.Functions.SPG(A235, "SP_TOTAL_REV", "CY2023")</f>
        <v>#PEND</v>
      </c>
      <c r="C235" s="4" t="str">
        <f>_xll.SNL.Clients.Office.Excel.Functions.SPG(A235,"IQ_AVG_DILUT_SHARES_OUT","CY2023")</f>
        <v>#PEND</v>
      </c>
      <c r="D235" s="5" t="str">
        <f>_xll.SNL.Clients.Office.Excel.Functions.SPG(A235, "IQ_DILUT_EPS_NORM", "CY2023")</f>
        <v>#PEND</v>
      </c>
      <c r="E235" t="e">
        <f t="shared" si="36"/>
        <v>#VALUE!</v>
      </c>
      <c r="F235" t="e">
        <f t="shared" si="37"/>
        <v>#VALUE!</v>
      </c>
      <c r="G235" s="5" t="str">
        <f>_xll.SNL.Clients.Office.Excel.Functions.SPG(A235, "SP_MARKETCAP", "12/30/2023")</f>
        <v>#PEND</v>
      </c>
      <c r="H235" t="e">
        <f t="shared" si="41"/>
        <v>#VALUE!</v>
      </c>
      <c r="I235" t="e">
        <f t="shared" si="42"/>
        <v>#VALUE!</v>
      </c>
      <c r="K235" t="s">
        <v>235</v>
      </c>
      <c r="L235" s="4" t="str" cm="1">
        <f t="array" ref="L235">_xll.SNL.Clients.Office.Excel.Functions.SPG(K235, "SP_TOTAL_REV", "CY2023")</f>
        <v>#PEND</v>
      </c>
      <c r="M235" s="4" t="str">
        <f>_xll.SNL.Clients.Office.Excel.Functions.SPG(K235,"IQ_AVG_DILUT_SHARES_OUT","CY2023")</f>
        <v>#PEND</v>
      </c>
      <c r="N235" s="5" t="str">
        <f>_xll.SNL.Clients.Office.Excel.Functions.SPG(K235, "IQ_DILUT_EPS_NORM", "CY2023")</f>
        <v>#PEND</v>
      </c>
      <c r="O235" t="e">
        <f t="shared" si="38"/>
        <v>#VALUE!</v>
      </c>
      <c r="P235" t="e">
        <f t="shared" si="39"/>
        <v>#VALUE!</v>
      </c>
      <c r="Q235" s="5" t="str">
        <f>_xll.SNL.Clients.Office.Excel.Functions.SPG(K235, "SP_MARKETCAP", "12/31/2022")</f>
        <v>#PEND</v>
      </c>
      <c r="R235" t="e">
        <f t="shared" si="43"/>
        <v>#VALUE!</v>
      </c>
      <c r="S235" t="e">
        <f t="shared" si="44"/>
        <v>#VALUE!</v>
      </c>
      <c r="U235" t="s">
        <v>235</v>
      </c>
      <c r="V235" s="4" t="str" cm="1">
        <f t="array" ref="V235">_xll.SNL.Clients.Office.Excel.Functions.SPG(U235, "SP_TOTAL_REV", "CY2021")</f>
        <v>#PEND</v>
      </c>
      <c r="W235" s="4" t="str">
        <f>_xll.SNL.Clients.Office.Excel.Functions.SPG(U235,"IQ_AVG_DILUT_SHARES_OUT","CY2021")</f>
        <v>#PEND</v>
      </c>
      <c r="X235" s="5" t="str">
        <f>_xll.SNL.Clients.Office.Excel.Functions.SPG(U235, "IQ_DILUT_EPS_NORM", "CY2021")</f>
        <v>#PEND</v>
      </c>
      <c r="Y235" t="e">
        <f t="shared" si="45"/>
        <v>#VALUE!</v>
      </c>
      <c r="Z235" t="e">
        <f t="shared" si="46"/>
        <v>#VALUE!</v>
      </c>
      <c r="AA235" s="5" t="str">
        <f>_xll.SNL.Clients.Office.Excel.Functions.SPG(U235, "SP_MARKETCAP", "12/31/2021")</f>
        <v>#PEND</v>
      </c>
      <c r="AB235" t="e">
        <f t="shared" si="40"/>
        <v>#VALUE!</v>
      </c>
      <c r="AC235" t="e">
        <f t="shared" si="47"/>
        <v>#VALUE!</v>
      </c>
    </row>
    <row r="236" spans="1:29">
      <c r="A236" t="s">
        <v>236</v>
      </c>
      <c r="B236" s="4" t="str" cm="1">
        <f t="array" ref="B236">_xll.SNL.Clients.Office.Excel.Functions.SPG(A236, "SP_TOTAL_REV", "CY2023")</f>
        <v>#PEND</v>
      </c>
      <c r="C236" s="4" t="str">
        <f>_xll.SNL.Clients.Office.Excel.Functions.SPG(A236,"IQ_AVG_DILUT_SHARES_OUT","CY2023")</f>
        <v>#PEND</v>
      </c>
      <c r="D236" s="5" t="str">
        <f>_xll.SNL.Clients.Office.Excel.Functions.SPG(A236, "IQ_DILUT_EPS_NORM", "CY2023")</f>
        <v>#PEND</v>
      </c>
      <c r="E236" t="e">
        <f t="shared" si="36"/>
        <v>#VALUE!</v>
      </c>
      <c r="F236" t="e">
        <f t="shared" si="37"/>
        <v>#VALUE!</v>
      </c>
      <c r="G236" s="5" t="str">
        <f>_xll.SNL.Clients.Office.Excel.Functions.SPG(A236, "SP_MARKETCAP", "12/30/2023")</f>
        <v>#PEND</v>
      </c>
      <c r="H236" t="e">
        <f t="shared" si="41"/>
        <v>#VALUE!</v>
      </c>
      <c r="I236" t="e">
        <f t="shared" si="42"/>
        <v>#VALUE!</v>
      </c>
      <c r="K236" t="s">
        <v>236</v>
      </c>
      <c r="L236" s="4" t="str" cm="1">
        <f t="array" ref="L236">_xll.SNL.Clients.Office.Excel.Functions.SPG(K236, "SP_TOTAL_REV", "CY2023")</f>
        <v>#PEND</v>
      </c>
      <c r="M236" s="4" t="str">
        <f>_xll.SNL.Clients.Office.Excel.Functions.SPG(K236,"IQ_AVG_DILUT_SHARES_OUT","CY2023")</f>
        <v>#PEND</v>
      </c>
      <c r="N236" s="5" t="str">
        <f>_xll.SNL.Clients.Office.Excel.Functions.SPG(K236, "IQ_DILUT_EPS_NORM", "CY2023")</f>
        <v>#PEND</v>
      </c>
      <c r="O236" t="e">
        <f t="shared" si="38"/>
        <v>#VALUE!</v>
      </c>
      <c r="P236" t="e">
        <f t="shared" si="39"/>
        <v>#VALUE!</v>
      </c>
      <c r="Q236" s="5" t="str">
        <f>_xll.SNL.Clients.Office.Excel.Functions.SPG(K236, "SP_MARKETCAP", "12/31/2022")</f>
        <v>#PEND</v>
      </c>
      <c r="R236" t="e">
        <f t="shared" si="43"/>
        <v>#VALUE!</v>
      </c>
      <c r="S236" t="e">
        <f t="shared" si="44"/>
        <v>#VALUE!</v>
      </c>
      <c r="U236" t="s">
        <v>236</v>
      </c>
      <c r="V236" s="4" t="str" cm="1">
        <f t="array" ref="V236">_xll.SNL.Clients.Office.Excel.Functions.SPG(U236, "SP_TOTAL_REV", "CY2021")</f>
        <v>#PEND</v>
      </c>
      <c r="W236" s="4" t="str">
        <f>_xll.SNL.Clients.Office.Excel.Functions.SPG(U236,"IQ_AVG_DILUT_SHARES_OUT","CY2021")</f>
        <v>#PEND</v>
      </c>
      <c r="X236" s="5" t="str">
        <f>_xll.SNL.Clients.Office.Excel.Functions.SPG(U236, "IQ_DILUT_EPS_NORM", "CY2021")</f>
        <v>#PEND</v>
      </c>
      <c r="Y236" t="e">
        <f t="shared" si="45"/>
        <v>#VALUE!</v>
      </c>
      <c r="Z236" t="e">
        <f t="shared" si="46"/>
        <v>#VALUE!</v>
      </c>
      <c r="AA236" s="5" t="str">
        <f>_xll.SNL.Clients.Office.Excel.Functions.SPG(U236, "SP_MARKETCAP", "12/31/2021")</f>
        <v>#PEND</v>
      </c>
      <c r="AB236" t="e">
        <f t="shared" si="40"/>
        <v>#VALUE!</v>
      </c>
      <c r="AC236" t="e">
        <f t="shared" si="47"/>
        <v>#VALUE!</v>
      </c>
    </row>
    <row r="237" spans="1:29">
      <c r="A237" t="s">
        <v>237</v>
      </c>
      <c r="B237" s="4" t="str" cm="1">
        <f t="array" ref="B237">_xll.SNL.Clients.Office.Excel.Functions.SPG(A237, "SP_TOTAL_REV", "CY2023")</f>
        <v>#PEND</v>
      </c>
      <c r="C237" s="4" t="str">
        <f>_xll.SNL.Clients.Office.Excel.Functions.SPG(A237,"IQ_AVG_DILUT_SHARES_OUT","CY2023")</f>
        <v>#PEND</v>
      </c>
      <c r="D237" s="5" t="str">
        <f>_xll.SNL.Clients.Office.Excel.Functions.SPG(A237, "IQ_DILUT_EPS_NORM", "CY2023")</f>
        <v>#PEND</v>
      </c>
      <c r="E237" t="e">
        <f t="shared" si="36"/>
        <v>#VALUE!</v>
      </c>
      <c r="F237" t="e">
        <f t="shared" si="37"/>
        <v>#VALUE!</v>
      </c>
      <c r="G237" s="5" t="str">
        <f>_xll.SNL.Clients.Office.Excel.Functions.SPG(A237, "SP_MARKETCAP", "12/30/2023")</f>
        <v>#PEND</v>
      </c>
      <c r="H237" t="e">
        <f t="shared" si="41"/>
        <v>#VALUE!</v>
      </c>
      <c r="I237" t="e">
        <f t="shared" si="42"/>
        <v>#VALUE!</v>
      </c>
      <c r="K237" t="s">
        <v>237</v>
      </c>
      <c r="L237" s="4" t="str" cm="1">
        <f t="array" ref="L237">_xll.SNL.Clients.Office.Excel.Functions.SPG(K237, "SP_TOTAL_REV", "CY2023")</f>
        <v>#PEND</v>
      </c>
      <c r="M237" s="4" t="str">
        <f>_xll.SNL.Clients.Office.Excel.Functions.SPG(K237,"IQ_AVG_DILUT_SHARES_OUT","CY2023")</f>
        <v>#PEND</v>
      </c>
      <c r="N237" s="5" t="str">
        <f>_xll.SNL.Clients.Office.Excel.Functions.SPG(K237, "IQ_DILUT_EPS_NORM", "CY2023")</f>
        <v>#PEND</v>
      </c>
      <c r="O237" t="e">
        <f t="shared" si="38"/>
        <v>#VALUE!</v>
      </c>
      <c r="P237" t="e">
        <f t="shared" si="39"/>
        <v>#VALUE!</v>
      </c>
      <c r="Q237" s="5" t="str">
        <f>_xll.SNL.Clients.Office.Excel.Functions.SPG(K237, "SP_MARKETCAP", "12/31/2022")</f>
        <v>#PEND</v>
      </c>
      <c r="R237" t="e">
        <f t="shared" si="43"/>
        <v>#VALUE!</v>
      </c>
      <c r="S237" t="e">
        <f t="shared" si="44"/>
        <v>#VALUE!</v>
      </c>
      <c r="U237" t="s">
        <v>237</v>
      </c>
      <c r="V237" s="4" t="str" cm="1">
        <f t="array" ref="V237">_xll.SNL.Clients.Office.Excel.Functions.SPG(U237, "SP_TOTAL_REV", "CY2021")</f>
        <v>#PEND</v>
      </c>
      <c r="W237" s="4" t="str">
        <f>_xll.SNL.Clients.Office.Excel.Functions.SPG(U237,"IQ_AVG_DILUT_SHARES_OUT","CY2021")</f>
        <v>#PEND</v>
      </c>
      <c r="X237" s="5" t="str">
        <f>_xll.SNL.Clients.Office.Excel.Functions.SPG(U237, "IQ_DILUT_EPS_NORM", "CY2021")</f>
        <v>#PEND</v>
      </c>
      <c r="Y237" t="e">
        <f t="shared" si="45"/>
        <v>#VALUE!</v>
      </c>
      <c r="Z237" t="e">
        <f t="shared" si="46"/>
        <v>#VALUE!</v>
      </c>
      <c r="AA237" s="5" t="str">
        <f>_xll.SNL.Clients.Office.Excel.Functions.SPG(U237, "SP_MARKETCAP", "12/31/2021")</f>
        <v>#PEND</v>
      </c>
      <c r="AB237" t="e">
        <f t="shared" si="40"/>
        <v>#VALUE!</v>
      </c>
      <c r="AC237" t="e">
        <f t="shared" si="47"/>
        <v>#VALUE!</v>
      </c>
    </row>
    <row r="238" spans="1:29">
      <c r="A238" t="s">
        <v>238</v>
      </c>
      <c r="B238" s="4" t="str" cm="1">
        <f t="array" ref="B238">_xll.SNL.Clients.Office.Excel.Functions.SPG(A238, "SP_TOTAL_REV", "CY2023")</f>
        <v>#PEND</v>
      </c>
      <c r="C238" s="4" t="str">
        <f>_xll.SNL.Clients.Office.Excel.Functions.SPG(A238,"IQ_AVG_DILUT_SHARES_OUT","CY2023")</f>
        <v>#PEND</v>
      </c>
      <c r="D238" s="5" t="str">
        <f>_xll.SNL.Clients.Office.Excel.Functions.SPG(A238, "IQ_DILUT_EPS_NORM", "CY2023")</f>
        <v>#PEND</v>
      </c>
      <c r="E238" t="e">
        <f t="shared" si="36"/>
        <v>#VALUE!</v>
      </c>
      <c r="F238" t="e">
        <f t="shared" si="37"/>
        <v>#VALUE!</v>
      </c>
      <c r="G238" s="5" t="str">
        <f>_xll.SNL.Clients.Office.Excel.Functions.SPG(A238, "SP_MARKETCAP", "12/30/2023")</f>
        <v>#PEND</v>
      </c>
      <c r="H238" t="e">
        <f t="shared" si="41"/>
        <v>#VALUE!</v>
      </c>
      <c r="I238" t="e">
        <f t="shared" si="42"/>
        <v>#VALUE!</v>
      </c>
      <c r="K238" t="s">
        <v>238</v>
      </c>
      <c r="L238" s="4" t="str" cm="1">
        <f t="array" ref="L238">_xll.SNL.Clients.Office.Excel.Functions.SPG(K238, "SP_TOTAL_REV", "CY2023")</f>
        <v>#PEND</v>
      </c>
      <c r="M238" s="4" t="str">
        <f>_xll.SNL.Clients.Office.Excel.Functions.SPG(K238,"IQ_AVG_DILUT_SHARES_OUT","CY2023")</f>
        <v>#PEND</v>
      </c>
      <c r="N238" s="5" t="str">
        <f>_xll.SNL.Clients.Office.Excel.Functions.SPG(K238, "IQ_DILUT_EPS_NORM", "CY2023")</f>
        <v>#PEND</v>
      </c>
      <c r="O238" t="e">
        <f t="shared" si="38"/>
        <v>#VALUE!</v>
      </c>
      <c r="P238" t="e">
        <f t="shared" si="39"/>
        <v>#VALUE!</v>
      </c>
      <c r="Q238" s="5" t="str">
        <f>_xll.SNL.Clients.Office.Excel.Functions.SPG(K238, "SP_MARKETCAP", "12/31/2022")</f>
        <v>#PEND</v>
      </c>
      <c r="R238" t="e">
        <f t="shared" si="43"/>
        <v>#VALUE!</v>
      </c>
      <c r="S238" t="e">
        <f t="shared" si="44"/>
        <v>#VALUE!</v>
      </c>
      <c r="U238" t="s">
        <v>238</v>
      </c>
      <c r="V238" s="4" t="str" cm="1">
        <f t="array" ref="V238">_xll.SNL.Clients.Office.Excel.Functions.SPG(U238, "SP_TOTAL_REV", "CY2021")</f>
        <v>#PEND</v>
      </c>
      <c r="W238" s="4" t="str">
        <f>_xll.SNL.Clients.Office.Excel.Functions.SPG(U238,"IQ_AVG_DILUT_SHARES_OUT","CY2021")</f>
        <v>#PEND</v>
      </c>
      <c r="X238" s="5" t="str">
        <f>_xll.SNL.Clients.Office.Excel.Functions.SPG(U238, "IQ_DILUT_EPS_NORM", "CY2021")</f>
        <v>#PEND</v>
      </c>
      <c r="Y238" t="e">
        <f t="shared" si="45"/>
        <v>#VALUE!</v>
      </c>
      <c r="Z238" t="e">
        <f t="shared" si="46"/>
        <v>#VALUE!</v>
      </c>
      <c r="AA238" s="5" t="str">
        <f>_xll.SNL.Clients.Office.Excel.Functions.SPG(U238, "SP_MARKETCAP", "12/31/2021")</f>
        <v>#PEND</v>
      </c>
      <c r="AB238" t="e">
        <f t="shared" si="40"/>
        <v>#VALUE!</v>
      </c>
      <c r="AC238" t="e">
        <f t="shared" si="47"/>
        <v>#VALUE!</v>
      </c>
    </row>
    <row r="239" spans="1:29">
      <c r="A239" t="s">
        <v>239</v>
      </c>
      <c r="B239" s="4" t="str" cm="1">
        <f t="array" ref="B239">_xll.SNL.Clients.Office.Excel.Functions.SPG(A239, "SP_TOTAL_REV", "CY2023")</f>
        <v>#PEND</v>
      </c>
      <c r="C239" s="4" t="str">
        <f>_xll.SNL.Clients.Office.Excel.Functions.SPG(A239,"IQ_AVG_DILUT_SHARES_OUT","CY2023")</f>
        <v>#PEND</v>
      </c>
      <c r="D239" s="5" t="str">
        <f>_xll.SNL.Clients.Office.Excel.Functions.SPG(A239, "IQ_DILUT_EPS_NORM", "CY2023")</f>
        <v>#PEND</v>
      </c>
      <c r="E239" t="e">
        <f t="shared" si="36"/>
        <v>#VALUE!</v>
      </c>
      <c r="F239" t="e">
        <f t="shared" si="37"/>
        <v>#VALUE!</v>
      </c>
      <c r="G239" s="5" t="str">
        <f>_xll.SNL.Clients.Office.Excel.Functions.SPG(A239, "SP_MARKETCAP", "12/30/2023")</f>
        <v>#PEND</v>
      </c>
      <c r="H239" t="e">
        <f t="shared" si="41"/>
        <v>#VALUE!</v>
      </c>
      <c r="I239" t="e">
        <f t="shared" si="42"/>
        <v>#VALUE!</v>
      </c>
      <c r="K239" t="s">
        <v>239</v>
      </c>
      <c r="L239" s="4" t="str" cm="1">
        <f t="array" ref="L239">_xll.SNL.Clients.Office.Excel.Functions.SPG(K239, "SP_TOTAL_REV", "CY2023")</f>
        <v>#PEND</v>
      </c>
      <c r="M239" s="4" t="str">
        <f>_xll.SNL.Clients.Office.Excel.Functions.SPG(K239,"IQ_AVG_DILUT_SHARES_OUT","CY2023")</f>
        <v>#PEND</v>
      </c>
      <c r="N239" s="5" t="str">
        <f>_xll.SNL.Clients.Office.Excel.Functions.SPG(K239, "IQ_DILUT_EPS_NORM", "CY2023")</f>
        <v>#PEND</v>
      </c>
      <c r="O239" t="e">
        <f t="shared" si="38"/>
        <v>#VALUE!</v>
      </c>
      <c r="P239" t="e">
        <f t="shared" si="39"/>
        <v>#VALUE!</v>
      </c>
      <c r="Q239" s="5" t="str">
        <f>_xll.SNL.Clients.Office.Excel.Functions.SPG(K239, "SP_MARKETCAP", "12/31/2022")</f>
        <v>#PEND</v>
      </c>
      <c r="R239" t="e">
        <f t="shared" si="43"/>
        <v>#VALUE!</v>
      </c>
      <c r="S239" t="e">
        <f t="shared" si="44"/>
        <v>#VALUE!</v>
      </c>
      <c r="U239" t="s">
        <v>239</v>
      </c>
      <c r="V239" s="4" t="str" cm="1">
        <f t="array" ref="V239">_xll.SNL.Clients.Office.Excel.Functions.SPG(U239, "SP_TOTAL_REV", "CY2021")</f>
        <v>#PEND</v>
      </c>
      <c r="W239" s="4" t="str">
        <f>_xll.SNL.Clients.Office.Excel.Functions.SPG(U239,"IQ_AVG_DILUT_SHARES_OUT","CY2021")</f>
        <v>#PEND</v>
      </c>
      <c r="X239" s="5" t="str">
        <f>_xll.SNL.Clients.Office.Excel.Functions.SPG(U239, "IQ_DILUT_EPS_NORM", "CY2021")</f>
        <v>#PEND</v>
      </c>
      <c r="Y239" t="e">
        <f t="shared" si="45"/>
        <v>#VALUE!</v>
      </c>
      <c r="Z239" t="e">
        <f t="shared" si="46"/>
        <v>#VALUE!</v>
      </c>
      <c r="AA239" s="5" t="str">
        <f>_xll.SNL.Clients.Office.Excel.Functions.SPG(U239, "SP_MARKETCAP", "12/31/2021")</f>
        <v>#PEND</v>
      </c>
      <c r="AB239" t="e">
        <f t="shared" si="40"/>
        <v>#VALUE!</v>
      </c>
      <c r="AC239" t="e">
        <f t="shared" si="47"/>
        <v>#VALUE!</v>
      </c>
    </row>
    <row r="240" spans="1:29">
      <c r="A240" t="s">
        <v>240</v>
      </c>
      <c r="B240" s="4" t="str" cm="1">
        <f t="array" ref="B240">_xll.SNL.Clients.Office.Excel.Functions.SPG(A240, "SP_TOTAL_REV", "CY2023")</f>
        <v>#PEND</v>
      </c>
      <c r="C240" s="4" t="str">
        <f>_xll.SNL.Clients.Office.Excel.Functions.SPG(A240,"IQ_AVG_DILUT_SHARES_OUT","CY2023")</f>
        <v>#PEND</v>
      </c>
      <c r="D240" s="5" t="str">
        <f>_xll.SNL.Clients.Office.Excel.Functions.SPG(A240, "IQ_DILUT_EPS_NORM", "CY2023")</f>
        <v>#PEND</v>
      </c>
      <c r="E240" t="e">
        <f t="shared" si="36"/>
        <v>#VALUE!</v>
      </c>
      <c r="F240" t="e">
        <f t="shared" si="37"/>
        <v>#VALUE!</v>
      </c>
      <c r="G240" s="5" t="str">
        <f>_xll.SNL.Clients.Office.Excel.Functions.SPG(A240, "SP_MARKETCAP", "12/30/2023")</f>
        <v>#PEND</v>
      </c>
      <c r="H240" t="e">
        <f t="shared" si="41"/>
        <v>#VALUE!</v>
      </c>
      <c r="I240" t="e">
        <f t="shared" si="42"/>
        <v>#VALUE!</v>
      </c>
      <c r="K240" t="s">
        <v>240</v>
      </c>
      <c r="L240" s="4" t="str" cm="1">
        <f t="array" ref="L240">_xll.SNL.Clients.Office.Excel.Functions.SPG(K240, "SP_TOTAL_REV", "CY2023")</f>
        <v>#PEND</v>
      </c>
      <c r="M240" s="4" t="str">
        <f>_xll.SNL.Clients.Office.Excel.Functions.SPG(K240,"IQ_AVG_DILUT_SHARES_OUT","CY2023")</f>
        <v>#PEND</v>
      </c>
      <c r="N240" s="5" t="str">
        <f>_xll.SNL.Clients.Office.Excel.Functions.SPG(K240, "IQ_DILUT_EPS_NORM", "CY2023")</f>
        <v>#PEND</v>
      </c>
      <c r="O240" t="e">
        <f t="shared" si="38"/>
        <v>#VALUE!</v>
      </c>
      <c r="P240" t="e">
        <f t="shared" si="39"/>
        <v>#VALUE!</v>
      </c>
      <c r="Q240" s="5" t="str">
        <f>_xll.SNL.Clients.Office.Excel.Functions.SPG(K240, "SP_MARKETCAP", "12/31/2022")</f>
        <v>#PEND</v>
      </c>
      <c r="R240" t="e">
        <f t="shared" si="43"/>
        <v>#VALUE!</v>
      </c>
      <c r="S240" t="e">
        <f t="shared" si="44"/>
        <v>#VALUE!</v>
      </c>
      <c r="U240" t="s">
        <v>240</v>
      </c>
      <c r="V240" s="4" t="str" cm="1">
        <f t="array" ref="V240">_xll.SNL.Clients.Office.Excel.Functions.SPG(U240, "SP_TOTAL_REV", "CY2021")</f>
        <v>#PEND</v>
      </c>
      <c r="W240" s="4" t="str">
        <f>_xll.SNL.Clients.Office.Excel.Functions.SPG(U240,"IQ_AVG_DILUT_SHARES_OUT","CY2021")</f>
        <v>#PEND</v>
      </c>
      <c r="X240" s="5" t="str">
        <f>_xll.SNL.Clients.Office.Excel.Functions.SPG(U240, "IQ_DILUT_EPS_NORM", "CY2021")</f>
        <v>#PEND</v>
      </c>
      <c r="Y240" t="e">
        <f t="shared" si="45"/>
        <v>#VALUE!</v>
      </c>
      <c r="Z240" t="e">
        <f t="shared" si="46"/>
        <v>#VALUE!</v>
      </c>
      <c r="AA240" s="5" t="str">
        <f>_xll.SNL.Clients.Office.Excel.Functions.SPG(U240, "SP_MARKETCAP", "12/31/2021")</f>
        <v>#PEND</v>
      </c>
      <c r="AB240" t="e">
        <f t="shared" si="40"/>
        <v>#VALUE!</v>
      </c>
      <c r="AC240" t="e">
        <f t="shared" si="47"/>
        <v>#VALUE!</v>
      </c>
    </row>
    <row r="241" spans="1:29">
      <c r="A241" t="s">
        <v>241</v>
      </c>
      <c r="B241" s="4" t="str" cm="1">
        <f t="array" ref="B241">_xll.SNL.Clients.Office.Excel.Functions.SPG(A241, "SP_TOTAL_REV", "CY2023")</f>
        <v>#PEND</v>
      </c>
      <c r="C241" s="4" t="str">
        <f>_xll.SNL.Clients.Office.Excel.Functions.SPG(A241,"IQ_AVG_DILUT_SHARES_OUT","CY2023")</f>
        <v>#PEND</v>
      </c>
      <c r="D241" s="5" t="str">
        <f>_xll.SNL.Clients.Office.Excel.Functions.SPG(A241, "IQ_DILUT_EPS_NORM", "CY2023")</f>
        <v>#PEND</v>
      </c>
      <c r="E241" t="e">
        <f t="shared" si="36"/>
        <v>#VALUE!</v>
      </c>
      <c r="F241" t="e">
        <f t="shared" si="37"/>
        <v>#VALUE!</v>
      </c>
      <c r="G241" s="5" t="str">
        <f>_xll.SNL.Clients.Office.Excel.Functions.SPG(A241, "SP_MARKETCAP", "12/30/2023")</f>
        <v>#PEND</v>
      </c>
      <c r="H241" t="e">
        <f t="shared" si="41"/>
        <v>#VALUE!</v>
      </c>
      <c r="I241" t="e">
        <f t="shared" si="42"/>
        <v>#VALUE!</v>
      </c>
      <c r="K241" t="s">
        <v>241</v>
      </c>
      <c r="L241" s="4" t="str" cm="1">
        <f t="array" ref="L241">_xll.SNL.Clients.Office.Excel.Functions.SPG(K241, "SP_TOTAL_REV", "CY2023")</f>
        <v>#PEND</v>
      </c>
      <c r="M241" s="4" t="str">
        <f>_xll.SNL.Clients.Office.Excel.Functions.SPG(K241,"IQ_AVG_DILUT_SHARES_OUT","CY2023")</f>
        <v>#PEND</v>
      </c>
      <c r="N241" s="5" t="str">
        <f>_xll.SNL.Clients.Office.Excel.Functions.SPG(K241, "IQ_DILUT_EPS_NORM", "CY2023")</f>
        <v>#PEND</v>
      </c>
      <c r="O241" t="e">
        <f t="shared" si="38"/>
        <v>#VALUE!</v>
      </c>
      <c r="P241" t="e">
        <f t="shared" si="39"/>
        <v>#VALUE!</v>
      </c>
      <c r="Q241" s="5" t="str">
        <f>_xll.SNL.Clients.Office.Excel.Functions.SPG(K241, "SP_MARKETCAP", "12/31/2022")</f>
        <v>#PEND</v>
      </c>
      <c r="R241" t="e">
        <f t="shared" si="43"/>
        <v>#VALUE!</v>
      </c>
      <c r="S241" t="e">
        <f t="shared" si="44"/>
        <v>#VALUE!</v>
      </c>
      <c r="U241" t="s">
        <v>241</v>
      </c>
      <c r="V241" s="4" t="str" cm="1">
        <f t="array" ref="V241">_xll.SNL.Clients.Office.Excel.Functions.SPG(U241, "SP_TOTAL_REV", "CY2021")</f>
        <v>#PEND</v>
      </c>
      <c r="W241" s="4" t="str">
        <f>_xll.SNL.Clients.Office.Excel.Functions.SPG(U241,"IQ_AVG_DILUT_SHARES_OUT","CY2021")</f>
        <v>#PEND</v>
      </c>
      <c r="X241" s="5" t="str">
        <f>_xll.SNL.Clients.Office.Excel.Functions.SPG(U241, "IQ_DILUT_EPS_NORM", "CY2021")</f>
        <v>#PEND</v>
      </c>
      <c r="Y241" t="e">
        <f t="shared" si="45"/>
        <v>#VALUE!</v>
      </c>
      <c r="Z241" t="e">
        <f t="shared" si="46"/>
        <v>#VALUE!</v>
      </c>
      <c r="AA241" s="5" t="str">
        <f>_xll.SNL.Clients.Office.Excel.Functions.SPG(U241, "SP_MARKETCAP", "12/31/2021")</f>
        <v>#PEND</v>
      </c>
      <c r="AB241" t="e">
        <f t="shared" si="40"/>
        <v>#VALUE!</v>
      </c>
      <c r="AC241" t="e">
        <f t="shared" si="47"/>
        <v>#VALUE!</v>
      </c>
    </row>
    <row r="242" spans="1:29">
      <c r="A242" t="s">
        <v>242</v>
      </c>
      <c r="B242" s="4" t="str" cm="1">
        <f t="array" ref="B242">_xll.SNL.Clients.Office.Excel.Functions.SPG(A242, "SP_TOTAL_REV", "CY2023")</f>
        <v>#PEND</v>
      </c>
      <c r="C242" s="4" t="str">
        <f>_xll.SNL.Clients.Office.Excel.Functions.SPG(A242,"IQ_AVG_DILUT_SHARES_OUT","CY2023")</f>
        <v>#PEND</v>
      </c>
      <c r="D242" s="5" t="str">
        <f>_xll.SNL.Clients.Office.Excel.Functions.SPG(A242, "IQ_DILUT_EPS_NORM", "CY2023")</f>
        <v>#PEND</v>
      </c>
      <c r="E242" t="e">
        <f t="shared" si="36"/>
        <v>#VALUE!</v>
      </c>
      <c r="F242" t="e">
        <f t="shared" si="37"/>
        <v>#VALUE!</v>
      </c>
      <c r="G242" s="5" t="str">
        <f>_xll.SNL.Clients.Office.Excel.Functions.SPG(A242, "SP_MARKETCAP", "12/30/2023")</f>
        <v>#PEND</v>
      </c>
      <c r="H242" t="e">
        <f t="shared" si="41"/>
        <v>#VALUE!</v>
      </c>
      <c r="I242" t="e">
        <f t="shared" si="42"/>
        <v>#VALUE!</v>
      </c>
      <c r="K242" t="s">
        <v>242</v>
      </c>
      <c r="L242" s="4" t="str" cm="1">
        <f t="array" ref="L242">_xll.SNL.Clients.Office.Excel.Functions.SPG(K242, "SP_TOTAL_REV", "CY2023")</f>
        <v>#PEND</v>
      </c>
      <c r="M242" s="4" t="str">
        <f>_xll.SNL.Clients.Office.Excel.Functions.SPG(K242,"IQ_AVG_DILUT_SHARES_OUT","CY2023")</f>
        <v>#PEND</v>
      </c>
      <c r="N242" s="5" t="str">
        <f>_xll.SNL.Clients.Office.Excel.Functions.SPG(K242, "IQ_DILUT_EPS_NORM", "CY2023")</f>
        <v>#PEND</v>
      </c>
      <c r="O242" t="e">
        <f t="shared" si="38"/>
        <v>#VALUE!</v>
      </c>
      <c r="P242" t="e">
        <f t="shared" si="39"/>
        <v>#VALUE!</v>
      </c>
      <c r="Q242" s="5" t="str">
        <f>_xll.SNL.Clients.Office.Excel.Functions.SPG(K242, "SP_MARKETCAP", "12/31/2022")</f>
        <v>#PEND</v>
      </c>
      <c r="R242" t="e">
        <f t="shared" si="43"/>
        <v>#VALUE!</v>
      </c>
      <c r="S242" t="e">
        <f t="shared" si="44"/>
        <v>#VALUE!</v>
      </c>
      <c r="U242" t="s">
        <v>242</v>
      </c>
      <c r="V242" s="4" t="str" cm="1">
        <f t="array" ref="V242">_xll.SNL.Clients.Office.Excel.Functions.SPG(U242, "SP_TOTAL_REV", "CY2021")</f>
        <v>#PEND</v>
      </c>
      <c r="W242" s="4" t="str">
        <f>_xll.SNL.Clients.Office.Excel.Functions.SPG(U242,"IQ_AVG_DILUT_SHARES_OUT","CY2021")</f>
        <v>#PEND</v>
      </c>
      <c r="X242" s="5" t="str">
        <f>_xll.SNL.Clients.Office.Excel.Functions.SPG(U242, "IQ_DILUT_EPS_NORM", "CY2021")</f>
        <v>#PEND</v>
      </c>
      <c r="Y242" t="e">
        <f t="shared" si="45"/>
        <v>#VALUE!</v>
      </c>
      <c r="Z242" t="e">
        <f t="shared" si="46"/>
        <v>#VALUE!</v>
      </c>
      <c r="AA242" s="5" t="str">
        <f>_xll.SNL.Clients.Office.Excel.Functions.SPG(U242, "SP_MARKETCAP", "12/31/2021")</f>
        <v>#PEND</v>
      </c>
      <c r="AB242" t="e">
        <f t="shared" si="40"/>
        <v>#VALUE!</v>
      </c>
      <c r="AC242" t="e">
        <f t="shared" si="47"/>
        <v>#VALUE!</v>
      </c>
    </row>
    <row r="243" spans="1:29">
      <c r="A243" t="s">
        <v>243</v>
      </c>
      <c r="B243" s="4" t="str" cm="1">
        <f t="array" ref="B243">_xll.SNL.Clients.Office.Excel.Functions.SPG(A243, "SP_TOTAL_REV", "CY2023")</f>
        <v>#PEND</v>
      </c>
      <c r="C243" s="4" t="str">
        <f>_xll.SNL.Clients.Office.Excel.Functions.SPG(A243,"IQ_AVG_DILUT_SHARES_OUT","CY2023")</f>
        <v>#PEND</v>
      </c>
      <c r="D243" s="5" t="str">
        <f>_xll.SNL.Clients.Office.Excel.Functions.SPG(A243, "IQ_DILUT_EPS_NORM", "CY2023")</f>
        <v>#PEND</v>
      </c>
      <c r="E243" t="e">
        <f t="shared" si="36"/>
        <v>#VALUE!</v>
      </c>
      <c r="F243" t="e">
        <f t="shared" si="37"/>
        <v>#VALUE!</v>
      </c>
      <c r="G243" s="5" t="str">
        <f>_xll.SNL.Clients.Office.Excel.Functions.SPG(A243, "SP_MARKETCAP", "12/30/2023")</f>
        <v>#PEND</v>
      </c>
      <c r="H243" t="e">
        <f t="shared" si="41"/>
        <v>#VALUE!</v>
      </c>
      <c r="I243" t="e">
        <f t="shared" si="42"/>
        <v>#VALUE!</v>
      </c>
      <c r="K243" t="s">
        <v>243</v>
      </c>
      <c r="L243" s="4" t="str" cm="1">
        <f t="array" ref="L243">_xll.SNL.Clients.Office.Excel.Functions.SPG(K243, "SP_TOTAL_REV", "CY2023")</f>
        <v>#PEND</v>
      </c>
      <c r="M243" s="4" t="str">
        <f>_xll.SNL.Clients.Office.Excel.Functions.SPG(K243,"IQ_AVG_DILUT_SHARES_OUT","CY2023")</f>
        <v>#PEND</v>
      </c>
      <c r="N243" s="5" t="str">
        <f>_xll.SNL.Clients.Office.Excel.Functions.SPG(K243, "IQ_DILUT_EPS_NORM", "CY2023")</f>
        <v>#PEND</v>
      </c>
      <c r="O243" t="e">
        <f t="shared" si="38"/>
        <v>#VALUE!</v>
      </c>
      <c r="P243" t="e">
        <f t="shared" si="39"/>
        <v>#VALUE!</v>
      </c>
      <c r="Q243" s="5" t="str">
        <f>_xll.SNL.Clients.Office.Excel.Functions.SPG(K243, "SP_MARKETCAP", "12/31/2022")</f>
        <v>#PEND</v>
      </c>
      <c r="R243" t="e">
        <f t="shared" si="43"/>
        <v>#VALUE!</v>
      </c>
      <c r="S243" t="e">
        <f t="shared" si="44"/>
        <v>#VALUE!</v>
      </c>
      <c r="U243" t="s">
        <v>243</v>
      </c>
      <c r="V243" s="4" t="str" cm="1">
        <f t="array" ref="V243">_xll.SNL.Clients.Office.Excel.Functions.SPG(U243, "SP_TOTAL_REV", "CY2021")</f>
        <v>#PEND</v>
      </c>
      <c r="W243" s="4" t="str">
        <f>_xll.SNL.Clients.Office.Excel.Functions.SPG(U243,"IQ_AVG_DILUT_SHARES_OUT","CY2021")</f>
        <v>#PEND</v>
      </c>
      <c r="X243" s="5" t="str">
        <f>_xll.SNL.Clients.Office.Excel.Functions.SPG(U243, "IQ_DILUT_EPS_NORM", "CY2021")</f>
        <v>#PEND</v>
      </c>
      <c r="Y243" t="e">
        <f t="shared" si="45"/>
        <v>#VALUE!</v>
      </c>
      <c r="Z243" t="e">
        <f t="shared" si="46"/>
        <v>#VALUE!</v>
      </c>
      <c r="AA243" s="5" t="str">
        <f>_xll.SNL.Clients.Office.Excel.Functions.SPG(U243, "SP_MARKETCAP", "12/31/2021")</f>
        <v>#PEND</v>
      </c>
      <c r="AB243" t="e">
        <f t="shared" si="40"/>
        <v>#VALUE!</v>
      </c>
      <c r="AC243" t="e">
        <f t="shared" si="47"/>
        <v>#VALUE!</v>
      </c>
    </row>
    <row r="244" spans="1:29">
      <c r="A244" t="s">
        <v>244</v>
      </c>
      <c r="B244" s="4" t="str" cm="1">
        <f t="array" ref="B244">_xll.SNL.Clients.Office.Excel.Functions.SPG(A244, "SP_TOTAL_REV", "CY2023")</f>
        <v>#PEND</v>
      </c>
      <c r="C244" s="4" t="str">
        <f>_xll.SNL.Clients.Office.Excel.Functions.SPG(A244,"IQ_AVG_DILUT_SHARES_OUT","CY2023")</f>
        <v>#PEND</v>
      </c>
      <c r="D244" s="5" t="str">
        <f>_xll.SNL.Clients.Office.Excel.Functions.SPG(A244, "IQ_DILUT_EPS_NORM", "CY2023")</f>
        <v>#PEND</v>
      </c>
      <c r="E244" t="e">
        <f t="shared" si="36"/>
        <v>#VALUE!</v>
      </c>
      <c r="F244" t="e">
        <f t="shared" si="37"/>
        <v>#VALUE!</v>
      </c>
      <c r="G244" s="5" t="str">
        <f>_xll.SNL.Clients.Office.Excel.Functions.SPG(A244, "SP_MARKETCAP", "12/30/2023")</f>
        <v>#PEND</v>
      </c>
      <c r="H244" t="e">
        <f t="shared" si="41"/>
        <v>#VALUE!</v>
      </c>
      <c r="I244" t="e">
        <f t="shared" si="42"/>
        <v>#VALUE!</v>
      </c>
      <c r="K244" t="s">
        <v>244</v>
      </c>
      <c r="L244" s="4" t="str" cm="1">
        <f t="array" ref="L244">_xll.SNL.Clients.Office.Excel.Functions.SPG(K244, "SP_TOTAL_REV", "CY2023")</f>
        <v>#PEND</v>
      </c>
      <c r="M244" s="4" t="str">
        <f>_xll.SNL.Clients.Office.Excel.Functions.SPG(K244,"IQ_AVG_DILUT_SHARES_OUT","CY2023")</f>
        <v>#PEND</v>
      </c>
      <c r="N244" s="5" t="str">
        <f>_xll.SNL.Clients.Office.Excel.Functions.SPG(K244, "IQ_DILUT_EPS_NORM", "CY2023")</f>
        <v>#PEND</v>
      </c>
      <c r="O244" t="e">
        <f t="shared" si="38"/>
        <v>#VALUE!</v>
      </c>
      <c r="P244" t="e">
        <f t="shared" si="39"/>
        <v>#VALUE!</v>
      </c>
      <c r="Q244" s="5" t="str">
        <f>_xll.SNL.Clients.Office.Excel.Functions.SPG(K244, "SP_MARKETCAP", "12/31/2022")</f>
        <v>#PEND</v>
      </c>
      <c r="R244" t="e">
        <f t="shared" si="43"/>
        <v>#VALUE!</v>
      </c>
      <c r="S244" t="e">
        <f t="shared" si="44"/>
        <v>#VALUE!</v>
      </c>
      <c r="U244" t="s">
        <v>244</v>
      </c>
      <c r="V244" s="4" t="str" cm="1">
        <f t="array" ref="V244">_xll.SNL.Clients.Office.Excel.Functions.SPG(U244, "SP_TOTAL_REV", "CY2021")</f>
        <v>#PEND</v>
      </c>
      <c r="W244" s="4" t="str">
        <f>_xll.SNL.Clients.Office.Excel.Functions.SPG(U244,"IQ_AVG_DILUT_SHARES_OUT","CY2021")</f>
        <v>#PEND</v>
      </c>
      <c r="X244" s="5" t="str">
        <f>_xll.SNL.Clients.Office.Excel.Functions.SPG(U244, "IQ_DILUT_EPS_NORM", "CY2021")</f>
        <v>#PEND</v>
      </c>
      <c r="Y244" t="e">
        <f t="shared" si="45"/>
        <v>#VALUE!</v>
      </c>
      <c r="Z244" t="e">
        <f t="shared" si="46"/>
        <v>#VALUE!</v>
      </c>
      <c r="AA244" s="5" t="str">
        <f>_xll.SNL.Clients.Office.Excel.Functions.SPG(U244, "SP_MARKETCAP", "12/31/2021")</f>
        <v>#PEND</v>
      </c>
      <c r="AB244" t="e">
        <f t="shared" si="40"/>
        <v>#VALUE!</v>
      </c>
      <c r="AC244" t="e">
        <f t="shared" si="47"/>
        <v>#VALUE!</v>
      </c>
    </row>
    <row r="245" spans="1:29">
      <c r="A245" t="s">
        <v>245</v>
      </c>
      <c r="B245" s="4" t="str" cm="1">
        <f t="array" ref="B245">_xll.SNL.Clients.Office.Excel.Functions.SPG(A245, "SP_TOTAL_REV", "CY2023")</f>
        <v>#PEND</v>
      </c>
      <c r="C245" s="4" t="str">
        <f>_xll.SNL.Clients.Office.Excel.Functions.SPG(A245,"IQ_AVG_DILUT_SHARES_OUT","CY2023")</f>
        <v>#PEND</v>
      </c>
      <c r="D245" s="5" t="str">
        <f>_xll.SNL.Clients.Office.Excel.Functions.SPG(A245, "IQ_DILUT_EPS_NORM", "CY2023")</f>
        <v>#PEND</v>
      </c>
      <c r="E245" t="e">
        <f t="shared" si="36"/>
        <v>#VALUE!</v>
      </c>
      <c r="F245" t="e">
        <f t="shared" si="37"/>
        <v>#VALUE!</v>
      </c>
      <c r="G245" s="5" t="str">
        <f>_xll.SNL.Clients.Office.Excel.Functions.SPG(A245, "SP_MARKETCAP", "12/30/2023")</f>
        <v>#PEND</v>
      </c>
      <c r="H245" t="e">
        <f t="shared" si="41"/>
        <v>#VALUE!</v>
      </c>
      <c r="I245" t="e">
        <f t="shared" si="42"/>
        <v>#VALUE!</v>
      </c>
      <c r="K245" t="s">
        <v>245</v>
      </c>
      <c r="L245" s="4" t="str" cm="1">
        <f t="array" ref="L245">_xll.SNL.Clients.Office.Excel.Functions.SPG(K245, "SP_TOTAL_REV", "CY2023")</f>
        <v>#PEND</v>
      </c>
      <c r="M245" s="4" t="str">
        <f>_xll.SNL.Clients.Office.Excel.Functions.SPG(K245,"IQ_AVG_DILUT_SHARES_OUT","CY2023")</f>
        <v>#PEND</v>
      </c>
      <c r="N245" s="5" t="str">
        <f>_xll.SNL.Clients.Office.Excel.Functions.SPG(K245, "IQ_DILUT_EPS_NORM", "CY2023")</f>
        <v>#PEND</v>
      </c>
      <c r="O245" t="e">
        <f t="shared" si="38"/>
        <v>#VALUE!</v>
      </c>
      <c r="P245" t="e">
        <f t="shared" si="39"/>
        <v>#VALUE!</v>
      </c>
      <c r="Q245" s="5" t="str">
        <f>_xll.SNL.Clients.Office.Excel.Functions.SPG(K245, "SP_MARKETCAP", "12/31/2022")</f>
        <v>#PEND</v>
      </c>
      <c r="R245" t="e">
        <f t="shared" si="43"/>
        <v>#VALUE!</v>
      </c>
      <c r="S245" t="e">
        <f t="shared" si="44"/>
        <v>#VALUE!</v>
      </c>
      <c r="U245" t="s">
        <v>245</v>
      </c>
      <c r="V245" s="4" t="str" cm="1">
        <f t="array" ref="V245">_xll.SNL.Clients.Office.Excel.Functions.SPG(U245, "SP_TOTAL_REV", "CY2021")</f>
        <v>#PEND</v>
      </c>
      <c r="W245" s="4" t="str">
        <f>_xll.SNL.Clients.Office.Excel.Functions.SPG(U245,"IQ_AVG_DILUT_SHARES_OUT","CY2021")</f>
        <v>#PEND</v>
      </c>
      <c r="X245" s="5" t="str">
        <f>_xll.SNL.Clients.Office.Excel.Functions.SPG(U245, "IQ_DILUT_EPS_NORM", "CY2021")</f>
        <v>#PEND</v>
      </c>
      <c r="Y245" t="e">
        <f t="shared" si="45"/>
        <v>#VALUE!</v>
      </c>
      <c r="Z245" t="e">
        <f t="shared" si="46"/>
        <v>#VALUE!</v>
      </c>
      <c r="AA245" s="5" t="str">
        <f>_xll.SNL.Clients.Office.Excel.Functions.SPG(U245, "SP_MARKETCAP", "12/31/2021")</f>
        <v>#PEND</v>
      </c>
      <c r="AB245" t="e">
        <f t="shared" si="40"/>
        <v>#VALUE!</v>
      </c>
      <c r="AC245" t="e">
        <f t="shared" si="47"/>
        <v>#VALUE!</v>
      </c>
    </row>
    <row r="246" spans="1:29">
      <c r="A246" t="s">
        <v>246</v>
      </c>
      <c r="B246" s="4" t="str" cm="1">
        <f t="array" ref="B246">_xll.SNL.Clients.Office.Excel.Functions.SPG(A246, "SP_TOTAL_REV", "CY2023")</f>
        <v>#PEND</v>
      </c>
      <c r="C246" s="4" t="str">
        <f>_xll.SNL.Clients.Office.Excel.Functions.SPG(A246,"IQ_AVG_DILUT_SHARES_OUT","CY2023")</f>
        <v>#PEND</v>
      </c>
      <c r="D246" s="5" t="str">
        <f>_xll.SNL.Clients.Office.Excel.Functions.SPG(A246, "IQ_DILUT_EPS_NORM", "CY2023")</f>
        <v>#PEND</v>
      </c>
      <c r="E246" t="e">
        <f t="shared" si="36"/>
        <v>#VALUE!</v>
      </c>
      <c r="F246" t="e">
        <f t="shared" si="37"/>
        <v>#VALUE!</v>
      </c>
      <c r="G246" s="5" t="str">
        <f>_xll.SNL.Clients.Office.Excel.Functions.SPG(A246, "SP_MARKETCAP", "12/30/2023")</f>
        <v>#PEND</v>
      </c>
      <c r="H246" t="e">
        <f t="shared" si="41"/>
        <v>#VALUE!</v>
      </c>
      <c r="I246" t="e">
        <f t="shared" si="42"/>
        <v>#VALUE!</v>
      </c>
      <c r="K246" t="s">
        <v>246</v>
      </c>
      <c r="L246" s="4" t="str" cm="1">
        <f t="array" ref="L246">_xll.SNL.Clients.Office.Excel.Functions.SPG(K246, "SP_TOTAL_REV", "CY2023")</f>
        <v>#PEND</v>
      </c>
      <c r="M246" s="4" t="str">
        <f>_xll.SNL.Clients.Office.Excel.Functions.SPG(K246,"IQ_AVG_DILUT_SHARES_OUT","CY2023")</f>
        <v>#PEND</v>
      </c>
      <c r="N246" s="5" t="str">
        <f>_xll.SNL.Clients.Office.Excel.Functions.SPG(K246, "IQ_DILUT_EPS_NORM", "CY2023")</f>
        <v>#PEND</v>
      </c>
      <c r="O246" t="e">
        <f t="shared" si="38"/>
        <v>#VALUE!</v>
      </c>
      <c r="P246" t="e">
        <f t="shared" si="39"/>
        <v>#VALUE!</v>
      </c>
      <c r="Q246" s="5" t="str">
        <f>_xll.SNL.Clients.Office.Excel.Functions.SPG(K246, "SP_MARKETCAP", "12/31/2022")</f>
        <v>#PEND</v>
      </c>
      <c r="R246" t="e">
        <f t="shared" si="43"/>
        <v>#VALUE!</v>
      </c>
      <c r="S246" t="e">
        <f t="shared" si="44"/>
        <v>#VALUE!</v>
      </c>
      <c r="U246" t="s">
        <v>246</v>
      </c>
      <c r="V246" s="4" t="str" cm="1">
        <f t="array" ref="V246">_xll.SNL.Clients.Office.Excel.Functions.SPG(U246, "SP_TOTAL_REV", "CY2021")</f>
        <v>#PEND</v>
      </c>
      <c r="W246" s="4" t="str">
        <f>_xll.SNL.Clients.Office.Excel.Functions.SPG(U246,"IQ_AVG_DILUT_SHARES_OUT","CY2021")</f>
        <v>#PEND</v>
      </c>
      <c r="X246" s="5" t="str">
        <f>_xll.SNL.Clients.Office.Excel.Functions.SPG(U246, "IQ_DILUT_EPS_NORM", "CY2021")</f>
        <v>#PEND</v>
      </c>
      <c r="Y246" t="e">
        <f t="shared" si="45"/>
        <v>#VALUE!</v>
      </c>
      <c r="Z246" t="e">
        <f t="shared" si="46"/>
        <v>#VALUE!</v>
      </c>
      <c r="AA246" s="5" t="str">
        <f>_xll.SNL.Clients.Office.Excel.Functions.SPG(U246, "SP_MARKETCAP", "12/31/2021")</f>
        <v>#PEND</v>
      </c>
      <c r="AB246" t="e">
        <f t="shared" si="40"/>
        <v>#VALUE!</v>
      </c>
      <c r="AC246" t="e">
        <f t="shared" si="47"/>
        <v>#VALUE!</v>
      </c>
    </row>
    <row r="247" spans="1:29">
      <c r="A247" t="s">
        <v>247</v>
      </c>
      <c r="B247" s="4" t="str" cm="1">
        <f t="array" ref="B247">_xll.SNL.Clients.Office.Excel.Functions.SPG(A247, "SP_TOTAL_REV", "CY2023")</f>
        <v>#PEND</v>
      </c>
      <c r="C247" s="4" t="str">
        <f>_xll.SNL.Clients.Office.Excel.Functions.SPG(A247,"IQ_AVG_DILUT_SHARES_OUT","CY2023")</f>
        <v>#PEND</v>
      </c>
      <c r="D247" s="5" t="str">
        <f>_xll.SNL.Clients.Office.Excel.Functions.SPG(A247, "IQ_DILUT_EPS_NORM", "CY2023")</f>
        <v>#PEND</v>
      </c>
      <c r="E247" t="e">
        <f t="shared" si="36"/>
        <v>#VALUE!</v>
      </c>
      <c r="F247" t="e">
        <f t="shared" si="37"/>
        <v>#VALUE!</v>
      </c>
      <c r="G247" s="5" t="str">
        <f>_xll.SNL.Clients.Office.Excel.Functions.SPG(A247, "SP_MARKETCAP", "12/30/2023")</f>
        <v>#PEND</v>
      </c>
      <c r="H247" t="e">
        <f t="shared" si="41"/>
        <v>#VALUE!</v>
      </c>
      <c r="I247" t="e">
        <f t="shared" si="42"/>
        <v>#VALUE!</v>
      </c>
      <c r="K247" t="s">
        <v>247</v>
      </c>
      <c r="L247" s="4" t="str" cm="1">
        <f t="array" ref="L247">_xll.SNL.Clients.Office.Excel.Functions.SPG(K247, "SP_TOTAL_REV", "CY2023")</f>
        <v>#PEND</v>
      </c>
      <c r="M247" s="4" t="str">
        <f>_xll.SNL.Clients.Office.Excel.Functions.SPG(K247,"IQ_AVG_DILUT_SHARES_OUT","CY2023")</f>
        <v>#PEND</v>
      </c>
      <c r="N247" s="5" t="str">
        <f>_xll.SNL.Clients.Office.Excel.Functions.SPG(K247, "IQ_DILUT_EPS_NORM", "CY2023")</f>
        <v>#PEND</v>
      </c>
      <c r="O247" t="e">
        <f t="shared" si="38"/>
        <v>#VALUE!</v>
      </c>
      <c r="P247" t="e">
        <f t="shared" si="39"/>
        <v>#VALUE!</v>
      </c>
      <c r="Q247" s="5" t="str">
        <f>_xll.SNL.Clients.Office.Excel.Functions.SPG(K247, "SP_MARKETCAP", "12/31/2022")</f>
        <v>#PEND</v>
      </c>
      <c r="R247" t="e">
        <f t="shared" si="43"/>
        <v>#VALUE!</v>
      </c>
      <c r="S247" t="e">
        <f t="shared" si="44"/>
        <v>#VALUE!</v>
      </c>
      <c r="U247" t="s">
        <v>247</v>
      </c>
      <c r="V247" s="4" t="str" cm="1">
        <f t="array" ref="V247">_xll.SNL.Clients.Office.Excel.Functions.SPG(U247, "SP_TOTAL_REV", "CY2021")</f>
        <v>#PEND</v>
      </c>
      <c r="W247" s="4" t="str">
        <f>_xll.SNL.Clients.Office.Excel.Functions.SPG(U247,"IQ_AVG_DILUT_SHARES_OUT","CY2021")</f>
        <v>#PEND</v>
      </c>
      <c r="X247" s="5" t="str">
        <f>_xll.SNL.Clients.Office.Excel.Functions.SPG(U247, "IQ_DILUT_EPS_NORM", "CY2021")</f>
        <v>#PEND</v>
      </c>
      <c r="Y247" t="e">
        <f t="shared" si="45"/>
        <v>#VALUE!</v>
      </c>
      <c r="Z247" t="e">
        <f t="shared" si="46"/>
        <v>#VALUE!</v>
      </c>
      <c r="AA247" s="5" t="str">
        <f>_xll.SNL.Clients.Office.Excel.Functions.SPG(U247, "SP_MARKETCAP", "12/31/2021")</f>
        <v>#PEND</v>
      </c>
      <c r="AB247" t="e">
        <f t="shared" si="40"/>
        <v>#VALUE!</v>
      </c>
      <c r="AC247" t="e">
        <f t="shared" si="47"/>
        <v>#VALUE!</v>
      </c>
    </row>
    <row r="248" spans="1:29">
      <c r="A248" t="s">
        <v>248</v>
      </c>
      <c r="B248" s="4" t="str" cm="1">
        <f t="array" ref="B248">_xll.SNL.Clients.Office.Excel.Functions.SPG(A248, "SP_TOTAL_REV", "CY2023")</f>
        <v>#PEND</v>
      </c>
      <c r="C248" s="4" t="str">
        <f>_xll.SNL.Clients.Office.Excel.Functions.SPG(A248,"IQ_AVG_DILUT_SHARES_OUT","CY2023")</f>
        <v>#PEND</v>
      </c>
      <c r="D248" s="5" t="str">
        <f>_xll.SNL.Clients.Office.Excel.Functions.SPG(A248, "IQ_DILUT_EPS_NORM", "CY2023")</f>
        <v>#PEND</v>
      </c>
      <c r="E248" t="e">
        <f t="shared" si="36"/>
        <v>#VALUE!</v>
      </c>
      <c r="F248" t="e">
        <f t="shared" si="37"/>
        <v>#VALUE!</v>
      </c>
      <c r="G248" s="5" t="str">
        <f>_xll.SNL.Clients.Office.Excel.Functions.SPG(A248, "SP_MARKETCAP", "12/30/2023")</f>
        <v>#PEND</v>
      </c>
      <c r="H248" t="e">
        <f t="shared" si="41"/>
        <v>#VALUE!</v>
      </c>
      <c r="I248" t="e">
        <f t="shared" si="42"/>
        <v>#VALUE!</v>
      </c>
      <c r="K248" t="s">
        <v>248</v>
      </c>
      <c r="L248" s="4" t="str" cm="1">
        <f t="array" ref="L248">_xll.SNL.Clients.Office.Excel.Functions.SPG(K248, "SP_TOTAL_REV", "CY2023")</f>
        <v>#PEND</v>
      </c>
      <c r="M248" s="4" t="str">
        <f>_xll.SNL.Clients.Office.Excel.Functions.SPG(K248,"IQ_AVG_DILUT_SHARES_OUT","CY2023")</f>
        <v>#PEND</v>
      </c>
      <c r="N248" s="5" t="str">
        <f>_xll.SNL.Clients.Office.Excel.Functions.SPG(K248, "IQ_DILUT_EPS_NORM", "CY2023")</f>
        <v>#PEND</v>
      </c>
      <c r="O248" t="e">
        <f t="shared" si="38"/>
        <v>#VALUE!</v>
      </c>
      <c r="P248" t="e">
        <f t="shared" si="39"/>
        <v>#VALUE!</v>
      </c>
      <c r="Q248" s="5" t="str">
        <f>_xll.SNL.Clients.Office.Excel.Functions.SPG(K248, "SP_MARKETCAP", "12/31/2022")</f>
        <v>#PEND</v>
      </c>
      <c r="R248" t="e">
        <f t="shared" si="43"/>
        <v>#VALUE!</v>
      </c>
      <c r="S248" t="e">
        <f t="shared" si="44"/>
        <v>#VALUE!</v>
      </c>
      <c r="U248" t="s">
        <v>248</v>
      </c>
      <c r="V248" s="4" t="str" cm="1">
        <f t="array" ref="V248">_xll.SNL.Clients.Office.Excel.Functions.SPG(U248, "SP_TOTAL_REV", "CY2021")</f>
        <v>#PEND</v>
      </c>
      <c r="W248" s="4" t="str">
        <f>_xll.SNL.Clients.Office.Excel.Functions.SPG(U248,"IQ_AVG_DILUT_SHARES_OUT","CY2021")</f>
        <v>#PEND</v>
      </c>
      <c r="X248" s="5" t="str">
        <f>_xll.SNL.Clients.Office.Excel.Functions.SPG(U248, "IQ_DILUT_EPS_NORM", "CY2021")</f>
        <v>#PEND</v>
      </c>
      <c r="Y248" t="e">
        <f t="shared" si="45"/>
        <v>#VALUE!</v>
      </c>
      <c r="Z248" t="e">
        <f t="shared" si="46"/>
        <v>#VALUE!</v>
      </c>
      <c r="AA248" s="5" t="str">
        <f>_xll.SNL.Clients.Office.Excel.Functions.SPG(U248, "SP_MARKETCAP", "12/31/2021")</f>
        <v>#PEND</v>
      </c>
      <c r="AB248" t="e">
        <f t="shared" si="40"/>
        <v>#VALUE!</v>
      </c>
      <c r="AC248" t="e">
        <f t="shared" si="47"/>
        <v>#VALUE!</v>
      </c>
    </row>
    <row r="249" spans="1:29">
      <c r="A249" t="s">
        <v>249</v>
      </c>
      <c r="B249" s="4" t="str" cm="1">
        <f t="array" ref="B249">_xll.SNL.Clients.Office.Excel.Functions.SPG(A249, "SP_TOTAL_REV", "CY2023")</f>
        <v>#PEND</v>
      </c>
      <c r="C249" s="4" t="str">
        <f>_xll.SNL.Clients.Office.Excel.Functions.SPG(A249,"IQ_AVG_DILUT_SHARES_OUT","CY2023")</f>
        <v>#PEND</v>
      </c>
      <c r="D249" s="5" t="str">
        <f>_xll.SNL.Clients.Office.Excel.Functions.SPG(A249, "IQ_DILUT_EPS_NORM", "CY2023")</f>
        <v>#PEND</v>
      </c>
      <c r="E249" t="e">
        <f t="shared" si="36"/>
        <v>#VALUE!</v>
      </c>
      <c r="F249" t="e">
        <f t="shared" si="37"/>
        <v>#VALUE!</v>
      </c>
      <c r="G249" s="5" t="str">
        <f>_xll.SNL.Clients.Office.Excel.Functions.SPG(A249, "SP_MARKETCAP", "12/30/2023")</f>
        <v>#PEND</v>
      </c>
      <c r="H249" t="e">
        <f t="shared" si="41"/>
        <v>#VALUE!</v>
      </c>
      <c r="I249" t="e">
        <f t="shared" si="42"/>
        <v>#VALUE!</v>
      </c>
      <c r="K249" t="s">
        <v>249</v>
      </c>
      <c r="L249" s="4" t="str" cm="1">
        <f t="array" ref="L249">_xll.SNL.Clients.Office.Excel.Functions.SPG(K249, "SP_TOTAL_REV", "CY2023")</f>
        <v>#PEND</v>
      </c>
      <c r="M249" s="4" t="str">
        <f>_xll.SNL.Clients.Office.Excel.Functions.SPG(K249,"IQ_AVG_DILUT_SHARES_OUT","CY2023")</f>
        <v>#PEND</v>
      </c>
      <c r="N249" s="5" t="str">
        <f>_xll.SNL.Clients.Office.Excel.Functions.SPG(K249, "IQ_DILUT_EPS_NORM", "CY2023")</f>
        <v>#PEND</v>
      </c>
      <c r="O249" t="e">
        <f t="shared" si="38"/>
        <v>#VALUE!</v>
      </c>
      <c r="P249" t="e">
        <f t="shared" si="39"/>
        <v>#VALUE!</v>
      </c>
      <c r="Q249" s="5" t="str">
        <f>_xll.SNL.Clients.Office.Excel.Functions.SPG(K249, "SP_MARKETCAP", "12/31/2022")</f>
        <v>#PEND</v>
      </c>
      <c r="R249" t="e">
        <f t="shared" si="43"/>
        <v>#VALUE!</v>
      </c>
      <c r="S249" t="e">
        <f t="shared" si="44"/>
        <v>#VALUE!</v>
      </c>
      <c r="U249" t="s">
        <v>249</v>
      </c>
      <c r="V249" s="4" t="str" cm="1">
        <f t="array" ref="V249">_xll.SNL.Clients.Office.Excel.Functions.SPG(U249, "SP_TOTAL_REV", "CY2021")</f>
        <v>#PEND</v>
      </c>
      <c r="W249" s="4" t="str">
        <f>_xll.SNL.Clients.Office.Excel.Functions.SPG(U249,"IQ_AVG_DILUT_SHARES_OUT","CY2021")</f>
        <v>#PEND</v>
      </c>
      <c r="X249" s="5" t="str">
        <f>_xll.SNL.Clients.Office.Excel.Functions.SPG(U249, "IQ_DILUT_EPS_NORM", "CY2021")</f>
        <v>#PEND</v>
      </c>
      <c r="Y249" t="e">
        <f t="shared" si="45"/>
        <v>#VALUE!</v>
      </c>
      <c r="Z249" t="e">
        <f t="shared" si="46"/>
        <v>#VALUE!</v>
      </c>
      <c r="AA249" s="5" t="str">
        <f>_xll.SNL.Clients.Office.Excel.Functions.SPG(U249, "SP_MARKETCAP", "12/31/2021")</f>
        <v>#PEND</v>
      </c>
      <c r="AB249" t="e">
        <f t="shared" si="40"/>
        <v>#VALUE!</v>
      </c>
      <c r="AC249" t="e">
        <f t="shared" si="47"/>
        <v>#VALUE!</v>
      </c>
    </row>
    <row r="250" spans="1:29">
      <c r="A250" t="s">
        <v>250</v>
      </c>
      <c r="B250" s="4" t="str" cm="1">
        <f t="array" ref="B250">_xll.SNL.Clients.Office.Excel.Functions.SPG(A250, "SP_TOTAL_REV", "CY2023")</f>
        <v>#PEND</v>
      </c>
      <c r="C250" s="4" t="str">
        <f>_xll.SNL.Clients.Office.Excel.Functions.SPG(A250,"IQ_AVG_DILUT_SHARES_OUT","CY2023")</f>
        <v>#PEND</v>
      </c>
      <c r="D250" s="5" t="str">
        <f>_xll.SNL.Clients.Office.Excel.Functions.SPG(A250, "IQ_DILUT_EPS_NORM", "CY2023")</f>
        <v>#PEND</v>
      </c>
      <c r="E250" t="e">
        <f t="shared" si="36"/>
        <v>#VALUE!</v>
      </c>
      <c r="F250" t="e">
        <f t="shared" si="37"/>
        <v>#VALUE!</v>
      </c>
      <c r="G250" s="5" t="str">
        <f>_xll.SNL.Clients.Office.Excel.Functions.SPG(A250, "SP_MARKETCAP", "12/30/2023")</f>
        <v>#PEND</v>
      </c>
      <c r="H250" t="e">
        <f t="shared" si="41"/>
        <v>#VALUE!</v>
      </c>
      <c r="I250" t="e">
        <f t="shared" si="42"/>
        <v>#VALUE!</v>
      </c>
      <c r="K250" t="s">
        <v>250</v>
      </c>
      <c r="L250" s="4" t="str" cm="1">
        <f t="array" ref="L250">_xll.SNL.Clients.Office.Excel.Functions.SPG(K250, "SP_TOTAL_REV", "CY2023")</f>
        <v>#PEND</v>
      </c>
      <c r="M250" s="4" t="str">
        <f>_xll.SNL.Clients.Office.Excel.Functions.SPG(K250,"IQ_AVG_DILUT_SHARES_OUT","CY2023")</f>
        <v>#PEND</v>
      </c>
      <c r="N250" s="5" t="str">
        <f>_xll.SNL.Clients.Office.Excel.Functions.SPG(K250, "IQ_DILUT_EPS_NORM", "CY2023")</f>
        <v>#PEND</v>
      </c>
      <c r="O250" t="e">
        <f t="shared" si="38"/>
        <v>#VALUE!</v>
      </c>
      <c r="P250" t="e">
        <f t="shared" si="39"/>
        <v>#VALUE!</v>
      </c>
      <c r="Q250" s="5" t="str">
        <f>_xll.SNL.Clients.Office.Excel.Functions.SPG(K250, "SP_MARKETCAP", "12/31/2022")</f>
        <v>#PEND</v>
      </c>
      <c r="R250" t="e">
        <f t="shared" si="43"/>
        <v>#VALUE!</v>
      </c>
      <c r="S250" t="e">
        <f t="shared" si="44"/>
        <v>#VALUE!</v>
      </c>
      <c r="U250" t="s">
        <v>250</v>
      </c>
      <c r="V250" s="4" t="str" cm="1">
        <f t="array" ref="V250">_xll.SNL.Clients.Office.Excel.Functions.SPG(U250, "SP_TOTAL_REV", "CY2021")</f>
        <v>#PEND</v>
      </c>
      <c r="W250" s="4" t="str">
        <f>_xll.SNL.Clients.Office.Excel.Functions.SPG(U250,"IQ_AVG_DILUT_SHARES_OUT","CY2021")</f>
        <v>#PEND</v>
      </c>
      <c r="X250" s="5" t="str">
        <f>_xll.SNL.Clients.Office.Excel.Functions.SPG(U250, "IQ_DILUT_EPS_NORM", "CY2021")</f>
        <v>#PEND</v>
      </c>
      <c r="Y250" t="e">
        <f t="shared" si="45"/>
        <v>#VALUE!</v>
      </c>
      <c r="Z250" t="e">
        <f t="shared" si="46"/>
        <v>#VALUE!</v>
      </c>
      <c r="AA250" s="5" t="str">
        <f>_xll.SNL.Clients.Office.Excel.Functions.SPG(U250, "SP_MARKETCAP", "12/31/2021")</f>
        <v>#PEND</v>
      </c>
      <c r="AB250" t="e">
        <f t="shared" si="40"/>
        <v>#VALUE!</v>
      </c>
      <c r="AC250" t="e">
        <f t="shared" si="47"/>
        <v>#VALUE!</v>
      </c>
    </row>
    <row r="251" spans="1:29">
      <c r="A251" t="s">
        <v>251</v>
      </c>
      <c r="B251" s="4" t="str" cm="1">
        <f t="array" ref="B251">_xll.SNL.Clients.Office.Excel.Functions.SPG(A251, "SP_TOTAL_REV", "CY2023")</f>
        <v>#PEND</v>
      </c>
      <c r="C251" s="4" t="str">
        <f>_xll.SNL.Clients.Office.Excel.Functions.SPG(A251,"IQ_AVG_DILUT_SHARES_OUT","CY2023")</f>
        <v>#PEND</v>
      </c>
      <c r="D251" s="5" t="str">
        <f>_xll.SNL.Clients.Office.Excel.Functions.SPG(A251, "IQ_DILUT_EPS_NORM", "CY2023")</f>
        <v>#PEND</v>
      </c>
      <c r="E251" t="e">
        <f t="shared" si="36"/>
        <v>#VALUE!</v>
      </c>
      <c r="F251" t="e">
        <f t="shared" si="37"/>
        <v>#VALUE!</v>
      </c>
      <c r="G251" s="5" t="str">
        <f>_xll.SNL.Clients.Office.Excel.Functions.SPG(A251, "SP_MARKETCAP", "12/30/2023")</f>
        <v>#PEND</v>
      </c>
      <c r="H251" t="e">
        <f t="shared" si="41"/>
        <v>#VALUE!</v>
      </c>
      <c r="I251" t="e">
        <f t="shared" si="42"/>
        <v>#VALUE!</v>
      </c>
      <c r="K251" t="s">
        <v>251</v>
      </c>
      <c r="L251" s="4" t="str" cm="1">
        <f t="array" ref="L251">_xll.SNL.Clients.Office.Excel.Functions.SPG(K251, "SP_TOTAL_REV", "CY2023")</f>
        <v>#PEND</v>
      </c>
      <c r="M251" s="4" t="str">
        <f>_xll.SNL.Clients.Office.Excel.Functions.SPG(K251,"IQ_AVG_DILUT_SHARES_OUT","CY2023")</f>
        <v>#PEND</v>
      </c>
      <c r="N251" s="5" t="str">
        <f>_xll.SNL.Clients.Office.Excel.Functions.SPG(K251, "IQ_DILUT_EPS_NORM", "CY2023")</f>
        <v>#PEND</v>
      </c>
      <c r="O251" t="e">
        <f t="shared" si="38"/>
        <v>#VALUE!</v>
      </c>
      <c r="P251" t="e">
        <f t="shared" si="39"/>
        <v>#VALUE!</v>
      </c>
      <c r="Q251" s="5" t="str">
        <f>_xll.SNL.Clients.Office.Excel.Functions.SPG(K251, "SP_MARKETCAP", "12/31/2022")</f>
        <v>#PEND</v>
      </c>
      <c r="R251" t="e">
        <f t="shared" si="43"/>
        <v>#VALUE!</v>
      </c>
      <c r="S251" t="e">
        <f t="shared" si="44"/>
        <v>#VALUE!</v>
      </c>
      <c r="U251" t="s">
        <v>251</v>
      </c>
      <c r="V251" s="4" t="str" cm="1">
        <f t="array" ref="V251">_xll.SNL.Clients.Office.Excel.Functions.SPG(U251, "SP_TOTAL_REV", "CY2021")</f>
        <v>#PEND</v>
      </c>
      <c r="W251" s="4" t="str">
        <f>_xll.SNL.Clients.Office.Excel.Functions.SPG(U251,"IQ_AVG_DILUT_SHARES_OUT","CY2021")</f>
        <v>#PEND</v>
      </c>
      <c r="X251" s="5" t="str">
        <f>_xll.SNL.Clients.Office.Excel.Functions.SPG(U251, "IQ_DILUT_EPS_NORM", "CY2021")</f>
        <v>#PEND</v>
      </c>
      <c r="Y251" t="e">
        <f t="shared" si="45"/>
        <v>#VALUE!</v>
      </c>
      <c r="Z251" t="e">
        <f t="shared" si="46"/>
        <v>#VALUE!</v>
      </c>
      <c r="AA251" s="5" t="str">
        <f>_xll.SNL.Clients.Office.Excel.Functions.SPG(U251, "SP_MARKETCAP", "12/31/2021")</f>
        <v>#PEND</v>
      </c>
      <c r="AB251" t="e">
        <f t="shared" si="40"/>
        <v>#VALUE!</v>
      </c>
      <c r="AC251" t="e">
        <f t="shared" si="47"/>
        <v>#VALUE!</v>
      </c>
    </row>
    <row r="252" spans="1:29">
      <c r="A252" t="s">
        <v>252</v>
      </c>
      <c r="B252" s="4" t="str" cm="1">
        <f t="array" ref="B252">_xll.SNL.Clients.Office.Excel.Functions.SPG(A252, "SP_TOTAL_REV", "CY2023")</f>
        <v>#PEND</v>
      </c>
      <c r="C252" s="4" t="str">
        <f>_xll.SNL.Clients.Office.Excel.Functions.SPG(A252,"IQ_AVG_DILUT_SHARES_OUT","CY2023")</f>
        <v>#PEND</v>
      </c>
      <c r="D252" s="5" t="str">
        <f>_xll.SNL.Clients.Office.Excel.Functions.SPG(A252, "IQ_DILUT_EPS_NORM", "CY2023")</f>
        <v>#PEND</v>
      </c>
      <c r="E252" t="e">
        <f t="shared" si="36"/>
        <v>#VALUE!</v>
      </c>
      <c r="F252" t="e">
        <f t="shared" si="37"/>
        <v>#VALUE!</v>
      </c>
      <c r="G252" s="5" t="str">
        <f>_xll.SNL.Clients.Office.Excel.Functions.SPG(A252, "SP_MARKETCAP", "12/30/2023")</f>
        <v>#PEND</v>
      </c>
      <c r="H252" t="e">
        <f t="shared" si="41"/>
        <v>#VALUE!</v>
      </c>
      <c r="I252" t="e">
        <f t="shared" si="42"/>
        <v>#VALUE!</v>
      </c>
      <c r="K252" t="s">
        <v>252</v>
      </c>
      <c r="L252" s="4" t="str" cm="1">
        <f t="array" ref="L252">_xll.SNL.Clients.Office.Excel.Functions.SPG(K252, "SP_TOTAL_REV", "CY2023")</f>
        <v>#PEND</v>
      </c>
      <c r="M252" s="4" t="str">
        <f>_xll.SNL.Clients.Office.Excel.Functions.SPG(K252,"IQ_AVG_DILUT_SHARES_OUT","CY2023")</f>
        <v>#PEND</v>
      </c>
      <c r="N252" s="5" t="str">
        <f>_xll.SNL.Clients.Office.Excel.Functions.SPG(K252, "IQ_DILUT_EPS_NORM", "CY2023")</f>
        <v>#PEND</v>
      </c>
      <c r="O252" t="e">
        <f t="shared" si="38"/>
        <v>#VALUE!</v>
      </c>
      <c r="P252" t="e">
        <f t="shared" si="39"/>
        <v>#VALUE!</v>
      </c>
      <c r="Q252" s="5" t="str">
        <f>_xll.SNL.Clients.Office.Excel.Functions.SPG(K252, "SP_MARKETCAP", "12/31/2022")</f>
        <v>#PEND</v>
      </c>
      <c r="R252" t="e">
        <f t="shared" si="43"/>
        <v>#VALUE!</v>
      </c>
      <c r="S252" t="e">
        <f t="shared" si="44"/>
        <v>#VALUE!</v>
      </c>
      <c r="U252" t="s">
        <v>252</v>
      </c>
      <c r="V252" s="4" t="str" cm="1">
        <f t="array" ref="V252">_xll.SNL.Clients.Office.Excel.Functions.SPG(U252, "SP_TOTAL_REV", "CY2021")</f>
        <v>#PEND</v>
      </c>
      <c r="W252" s="4" t="str">
        <f>_xll.SNL.Clients.Office.Excel.Functions.SPG(U252,"IQ_AVG_DILUT_SHARES_OUT","CY2021")</f>
        <v>#PEND</v>
      </c>
      <c r="X252" s="5" t="str">
        <f>_xll.SNL.Clients.Office.Excel.Functions.SPG(U252, "IQ_DILUT_EPS_NORM", "CY2021")</f>
        <v>#PEND</v>
      </c>
      <c r="Y252" t="e">
        <f t="shared" si="45"/>
        <v>#VALUE!</v>
      </c>
      <c r="Z252" t="e">
        <f t="shared" si="46"/>
        <v>#VALUE!</v>
      </c>
      <c r="AA252" s="5" t="str">
        <f>_xll.SNL.Clients.Office.Excel.Functions.SPG(U252, "SP_MARKETCAP", "12/31/2021")</f>
        <v>#PEND</v>
      </c>
      <c r="AB252" t="e">
        <f t="shared" si="40"/>
        <v>#VALUE!</v>
      </c>
      <c r="AC252" t="e">
        <f t="shared" si="47"/>
        <v>#VALUE!</v>
      </c>
    </row>
    <row r="253" spans="1:29">
      <c r="A253" t="s">
        <v>253</v>
      </c>
      <c r="B253" s="4" t="str" cm="1">
        <f t="array" ref="B253">_xll.SNL.Clients.Office.Excel.Functions.SPG(A253, "SP_TOTAL_REV", "CY2023")</f>
        <v>#PEND</v>
      </c>
      <c r="C253" s="4" t="str">
        <f>_xll.SNL.Clients.Office.Excel.Functions.SPG(A253,"IQ_AVG_DILUT_SHARES_OUT","CY2023")</f>
        <v>#PEND</v>
      </c>
      <c r="D253" s="5" t="str">
        <f>_xll.SNL.Clients.Office.Excel.Functions.SPG(A253, "IQ_DILUT_EPS_NORM", "CY2023")</f>
        <v>#PEND</v>
      </c>
      <c r="E253" t="e">
        <f t="shared" si="36"/>
        <v>#VALUE!</v>
      </c>
      <c r="F253" t="e">
        <f t="shared" si="37"/>
        <v>#VALUE!</v>
      </c>
      <c r="G253" s="5" t="str">
        <f>_xll.SNL.Clients.Office.Excel.Functions.SPG(A253, "SP_MARKETCAP", "12/30/2023")</f>
        <v>#PEND</v>
      </c>
      <c r="H253" t="e">
        <f t="shared" si="41"/>
        <v>#VALUE!</v>
      </c>
      <c r="I253" t="e">
        <f t="shared" si="42"/>
        <v>#VALUE!</v>
      </c>
      <c r="K253" t="s">
        <v>253</v>
      </c>
      <c r="L253" s="4" t="str" cm="1">
        <f t="array" ref="L253">_xll.SNL.Clients.Office.Excel.Functions.SPG(K253, "SP_TOTAL_REV", "CY2023")</f>
        <v>#PEND</v>
      </c>
      <c r="M253" s="4" t="str">
        <f>_xll.SNL.Clients.Office.Excel.Functions.SPG(K253,"IQ_AVG_DILUT_SHARES_OUT","CY2023")</f>
        <v>#PEND</v>
      </c>
      <c r="N253" s="5" t="str">
        <f>_xll.SNL.Clients.Office.Excel.Functions.SPG(K253, "IQ_DILUT_EPS_NORM", "CY2023")</f>
        <v>#PEND</v>
      </c>
      <c r="O253" t="e">
        <f t="shared" si="38"/>
        <v>#VALUE!</v>
      </c>
      <c r="P253" t="e">
        <f t="shared" si="39"/>
        <v>#VALUE!</v>
      </c>
      <c r="Q253" s="5" t="str">
        <f>_xll.SNL.Clients.Office.Excel.Functions.SPG(K253, "SP_MARKETCAP", "12/31/2022")</f>
        <v>#PEND</v>
      </c>
      <c r="R253" t="e">
        <f t="shared" si="43"/>
        <v>#VALUE!</v>
      </c>
      <c r="S253" t="e">
        <f t="shared" si="44"/>
        <v>#VALUE!</v>
      </c>
      <c r="U253" t="s">
        <v>253</v>
      </c>
      <c r="V253" s="4" t="str" cm="1">
        <f t="array" ref="V253">_xll.SNL.Clients.Office.Excel.Functions.SPG(U253, "SP_TOTAL_REV", "CY2021")</f>
        <v>#PEND</v>
      </c>
      <c r="W253" s="4" t="str">
        <f>_xll.SNL.Clients.Office.Excel.Functions.SPG(U253,"IQ_AVG_DILUT_SHARES_OUT","CY2021")</f>
        <v>#PEND</v>
      </c>
      <c r="X253" s="5" t="str">
        <f>_xll.SNL.Clients.Office.Excel.Functions.SPG(U253, "IQ_DILUT_EPS_NORM", "CY2021")</f>
        <v>#PEND</v>
      </c>
      <c r="Y253" t="e">
        <f t="shared" si="45"/>
        <v>#VALUE!</v>
      </c>
      <c r="Z253" t="e">
        <f t="shared" si="46"/>
        <v>#VALUE!</v>
      </c>
      <c r="AA253" s="5" t="str">
        <f>_xll.SNL.Clients.Office.Excel.Functions.SPG(U253, "SP_MARKETCAP", "12/31/2021")</f>
        <v>#PEND</v>
      </c>
      <c r="AB253" t="e">
        <f t="shared" si="40"/>
        <v>#VALUE!</v>
      </c>
      <c r="AC253" t="e">
        <f t="shared" si="47"/>
        <v>#VALUE!</v>
      </c>
    </row>
    <row r="254" spans="1:29">
      <c r="A254" t="s">
        <v>254</v>
      </c>
      <c r="B254" s="4" t="str" cm="1">
        <f t="array" ref="B254">_xll.SNL.Clients.Office.Excel.Functions.SPG(A254, "SP_TOTAL_REV", "CY2023")</f>
        <v>#PEND</v>
      </c>
      <c r="C254" s="4" t="str">
        <f>_xll.SNL.Clients.Office.Excel.Functions.SPG(A254,"IQ_AVG_DILUT_SHARES_OUT","CY2023")</f>
        <v>#PEND</v>
      </c>
      <c r="D254" s="5" t="str">
        <f>_xll.SNL.Clients.Office.Excel.Functions.SPG(A254, "IQ_DILUT_EPS_NORM", "CY2023")</f>
        <v>#PEND</v>
      </c>
      <c r="E254" t="e">
        <f t="shared" si="36"/>
        <v>#VALUE!</v>
      </c>
      <c r="F254" t="e">
        <f t="shared" si="37"/>
        <v>#VALUE!</v>
      </c>
      <c r="G254" s="5" t="str">
        <f>_xll.SNL.Clients.Office.Excel.Functions.SPG(A254, "SP_MARKETCAP", "12/30/2023")</f>
        <v>#PEND</v>
      </c>
      <c r="H254" t="e">
        <f t="shared" si="41"/>
        <v>#VALUE!</v>
      </c>
      <c r="I254" t="e">
        <f t="shared" si="42"/>
        <v>#VALUE!</v>
      </c>
      <c r="K254" t="s">
        <v>254</v>
      </c>
      <c r="L254" s="4" t="str" cm="1">
        <f t="array" ref="L254">_xll.SNL.Clients.Office.Excel.Functions.SPG(K254, "SP_TOTAL_REV", "CY2023")</f>
        <v>#PEND</v>
      </c>
      <c r="M254" s="4" t="str">
        <f>_xll.SNL.Clients.Office.Excel.Functions.SPG(K254,"IQ_AVG_DILUT_SHARES_OUT","CY2023")</f>
        <v>#PEND</v>
      </c>
      <c r="N254" s="5" t="str">
        <f>_xll.SNL.Clients.Office.Excel.Functions.SPG(K254, "IQ_DILUT_EPS_NORM", "CY2023")</f>
        <v>#PEND</v>
      </c>
      <c r="O254" t="e">
        <f t="shared" si="38"/>
        <v>#VALUE!</v>
      </c>
      <c r="P254" t="e">
        <f t="shared" si="39"/>
        <v>#VALUE!</v>
      </c>
      <c r="Q254" s="5" t="str">
        <f>_xll.SNL.Clients.Office.Excel.Functions.SPG(K254, "SP_MARKETCAP", "12/31/2022")</f>
        <v>#PEND</v>
      </c>
      <c r="R254" t="e">
        <f t="shared" si="43"/>
        <v>#VALUE!</v>
      </c>
      <c r="S254" t="e">
        <f t="shared" si="44"/>
        <v>#VALUE!</v>
      </c>
      <c r="U254" t="s">
        <v>254</v>
      </c>
      <c r="V254" s="4" t="str" cm="1">
        <f t="array" ref="V254">_xll.SNL.Clients.Office.Excel.Functions.SPG(U254, "SP_TOTAL_REV", "CY2021")</f>
        <v>#PEND</v>
      </c>
      <c r="W254" s="4" t="str">
        <f>_xll.SNL.Clients.Office.Excel.Functions.SPG(U254,"IQ_AVG_DILUT_SHARES_OUT","CY2021")</f>
        <v>#PEND</v>
      </c>
      <c r="X254" s="5" t="str">
        <f>_xll.SNL.Clients.Office.Excel.Functions.SPG(U254, "IQ_DILUT_EPS_NORM", "CY2021")</f>
        <v>#PEND</v>
      </c>
      <c r="Y254" t="e">
        <f t="shared" si="45"/>
        <v>#VALUE!</v>
      </c>
      <c r="Z254" t="e">
        <f t="shared" si="46"/>
        <v>#VALUE!</v>
      </c>
      <c r="AA254" s="5" t="str">
        <f>_xll.SNL.Clients.Office.Excel.Functions.SPG(U254, "SP_MARKETCAP", "12/31/2021")</f>
        <v>#PEND</v>
      </c>
      <c r="AB254" t="e">
        <f t="shared" si="40"/>
        <v>#VALUE!</v>
      </c>
      <c r="AC254" t="e">
        <f t="shared" si="47"/>
        <v>#VALUE!</v>
      </c>
    </row>
    <row r="255" spans="1:29">
      <c r="A255" t="s">
        <v>255</v>
      </c>
      <c r="B255" s="4" t="str" cm="1">
        <f t="array" ref="B255">_xll.SNL.Clients.Office.Excel.Functions.SPG(A255, "SP_TOTAL_REV", "CY2023")</f>
        <v>#PEND</v>
      </c>
      <c r="C255" s="4" t="str">
        <f>_xll.SNL.Clients.Office.Excel.Functions.SPG(A255,"IQ_AVG_DILUT_SHARES_OUT","CY2023")</f>
        <v>#PEND</v>
      </c>
      <c r="D255" s="5" t="str">
        <f>_xll.SNL.Clients.Office.Excel.Functions.SPG(A255, "IQ_DILUT_EPS_NORM", "CY2023")</f>
        <v>#PEND</v>
      </c>
      <c r="E255" t="e">
        <f t="shared" si="36"/>
        <v>#VALUE!</v>
      </c>
      <c r="F255" t="e">
        <f t="shared" si="37"/>
        <v>#VALUE!</v>
      </c>
      <c r="G255" s="5" t="str">
        <f>_xll.SNL.Clients.Office.Excel.Functions.SPG(A255, "SP_MARKETCAP", "12/30/2023")</f>
        <v>#PEND</v>
      </c>
      <c r="H255" t="e">
        <f t="shared" si="41"/>
        <v>#VALUE!</v>
      </c>
      <c r="I255" t="e">
        <f t="shared" si="42"/>
        <v>#VALUE!</v>
      </c>
      <c r="K255" t="s">
        <v>255</v>
      </c>
      <c r="L255" s="4" t="str" cm="1">
        <f t="array" ref="L255">_xll.SNL.Clients.Office.Excel.Functions.SPG(K255, "SP_TOTAL_REV", "CY2023")</f>
        <v>#PEND</v>
      </c>
      <c r="M255" s="4" t="str">
        <f>_xll.SNL.Clients.Office.Excel.Functions.SPG(K255,"IQ_AVG_DILUT_SHARES_OUT","CY2023")</f>
        <v>#PEND</v>
      </c>
      <c r="N255" s="5" t="str">
        <f>_xll.SNL.Clients.Office.Excel.Functions.SPG(K255, "IQ_DILUT_EPS_NORM", "CY2023")</f>
        <v>#PEND</v>
      </c>
      <c r="O255" t="e">
        <f t="shared" si="38"/>
        <v>#VALUE!</v>
      </c>
      <c r="P255" t="e">
        <f t="shared" si="39"/>
        <v>#VALUE!</v>
      </c>
      <c r="Q255" s="5" t="str">
        <f>_xll.SNL.Clients.Office.Excel.Functions.SPG(K255, "SP_MARKETCAP", "12/31/2022")</f>
        <v>#PEND</v>
      </c>
      <c r="R255" t="e">
        <f t="shared" si="43"/>
        <v>#VALUE!</v>
      </c>
      <c r="S255" t="e">
        <f t="shared" si="44"/>
        <v>#VALUE!</v>
      </c>
      <c r="U255" t="s">
        <v>255</v>
      </c>
      <c r="V255" s="4" t="str" cm="1">
        <f t="array" ref="V255">_xll.SNL.Clients.Office.Excel.Functions.SPG(U255, "SP_TOTAL_REV", "CY2021")</f>
        <v>#PEND</v>
      </c>
      <c r="W255" s="4" t="str">
        <f>_xll.SNL.Clients.Office.Excel.Functions.SPG(U255,"IQ_AVG_DILUT_SHARES_OUT","CY2021")</f>
        <v>#PEND</v>
      </c>
      <c r="X255" s="5" t="str">
        <f>_xll.SNL.Clients.Office.Excel.Functions.SPG(U255, "IQ_DILUT_EPS_NORM", "CY2021")</f>
        <v>#PEND</v>
      </c>
      <c r="Y255" t="e">
        <f t="shared" si="45"/>
        <v>#VALUE!</v>
      </c>
      <c r="Z255" t="e">
        <f t="shared" si="46"/>
        <v>#VALUE!</v>
      </c>
      <c r="AA255" s="5" t="str">
        <f>_xll.SNL.Clients.Office.Excel.Functions.SPG(U255, "SP_MARKETCAP", "12/31/2021")</f>
        <v>#PEND</v>
      </c>
      <c r="AB255" t="e">
        <f t="shared" si="40"/>
        <v>#VALUE!</v>
      </c>
      <c r="AC255" t="e">
        <f t="shared" si="47"/>
        <v>#VALUE!</v>
      </c>
    </row>
    <row r="256" spans="1:29">
      <c r="A256" t="s">
        <v>256</v>
      </c>
      <c r="B256" s="4" t="str" cm="1">
        <f t="array" ref="B256">_xll.SNL.Clients.Office.Excel.Functions.SPG(A256, "SP_TOTAL_REV", "CY2023")</f>
        <v>#PEND</v>
      </c>
      <c r="C256" s="4" t="str">
        <f>_xll.SNL.Clients.Office.Excel.Functions.SPG(A256,"IQ_AVG_DILUT_SHARES_OUT","CY2023")</f>
        <v>#PEND</v>
      </c>
      <c r="D256" s="5" t="str">
        <f>_xll.SNL.Clients.Office.Excel.Functions.SPG(A256, "IQ_DILUT_EPS_NORM", "CY2023")</f>
        <v>#PEND</v>
      </c>
      <c r="E256" t="e">
        <f t="shared" si="36"/>
        <v>#VALUE!</v>
      </c>
      <c r="F256" t="e">
        <f t="shared" si="37"/>
        <v>#VALUE!</v>
      </c>
      <c r="G256" s="5" t="str">
        <f>_xll.SNL.Clients.Office.Excel.Functions.SPG(A256, "SP_MARKETCAP", "12/30/2023")</f>
        <v>#PEND</v>
      </c>
      <c r="H256" t="e">
        <f t="shared" si="41"/>
        <v>#VALUE!</v>
      </c>
      <c r="I256" t="e">
        <f t="shared" si="42"/>
        <v>#VALUE!</v>
      </c>
      <c r="K256" t="s">
        <v>256</v>
      </c>
      <c r="L256" s="4" t="str" cm="1">
        <f t="array" ref="L256">_xll.SNL.Clients.Office.Excel.Functions.SPG(K256, "SP_TOTAL_REV", "CY2023")</f>
        <v>#PEND</v>
      </c>
      <c r="M256" s="4" t="str">
        <f>_xll.SNL.Clients.Office.Excel.Functions.SPG(K256,"IQ_AVG_DILUT_SHARES_OUT","CY2023")</f>
        <v>#PEND</v>
      </c>
      <c r="N256" s="5" t="str">
        <f>_xll.SNL.Clients.Office.Excel.Functions.SPG(K256, "IQ_DILUT_EPS_NORM", "CY2023")</f>
        <v>#PEND</v>
      </c>
      <c r="O256" t="e">
        <f t="shared" si="38"/>
        <v>#VALUE!</v>
      </c>
      <c r="P256" t="e">
        <f t="shared" si="39"/>
        <v>#VALUE!</v>
      </c>
      <c r="Q256" s="5" t="str">
        <f>_xll.SNL.Clients.Office.Excel.Functions.SPG(K256, "SP_MARKETCAP", "12/31/2022")</f>
        <v>#PEND</v>
      </c>
      <c r="R256" t="e">
        <f t="shared" si="43"/>
        <v>#VALUE!</v>
      </c>
      <c r="S256" t="e">
        <f t="shared" si="44"/>
        <v>#VALUE!</v>
      </c>
      <c r="U256" t="s">
        <v>256</v>
      </c>
      <c r="V256" s="4" t="str" cm="1">
        <f t="array" ref="V256">_xll.SNL.Clients.Office.Excel.Functions.SPG(U256, "SP_TOTAL_REV", "CY2021")</f>
        <v>#PEND</v>
      </c>
      <c r="W256" s="4" t="str">
        <f>_xll.SNL.Clients.Office.Excel.Functions.SPG(U256,"IQ_AVG_DILUT_SHARES_OUT","CY2021")</f>
        <v>#PEND</v>
      </c>
      <c r="X256" s="5" t="str">
        <f>_xll.SNL.Clients.Office.Excel.Functions.SPG(U256, "IQ_DILUT_EPS_NORM", "CY2021")</f>
        <v>#PEND</v>
      </c>
      <c r="Y256" t="e">
        <f t="shared" si="45"/>
        <v>#VALUE!</v>
      </c>
      <c r="Z256" t="e">
        <f t="shared" si="46"/>
        <v>#VALUE!</v>
      </c>
      <c r="AA256" s="5" t="str">
        <f>_xll.SNL.Clients.Office.Excel.Functions.SPG(U256, "SP_MARKETCAP", "12/31/2021")</f>
        <v>#PEND</v>
      </c>
      <c r="AB256" t="e">
        <f t="shared" si="40"/>
        <v>#VALUE!</v>
      </c>
      <c r="AC256" t="e">
        <f t="shared" si="47"/>
        <v>#VALUE!</v>
      </c>
    </row>
    <row r="257" spans="1:29">
      <c r="A257" t="s">
        <v>257</v>
      </c>
      <c r="B257" s="4" t="str" cm="1">
        <f t="array" ref="B257">_xll.SNL.Clients.Office.Excel.Functions.SPG(A257, "SP_TOTAL_REV", "CY2023")</f>
        <v>#PEND</v>
      </c>
      <c r="C257" s="4" t="str">
        <f>_xll.SNL.Clients.Office.Excel.Functions.SPG(A257,"IQ_AVG_DILUT_SHARES_OUT","CY2023")</f>
        <v>#PEND</v>
      </c>
      <c r="D257" s="5" t="str">
        <f>_xll.SNL.Clients.Office.Excel.Functions.SPG(A257, "IQ_DILUT_EPS_NORM", "CY2023")</f>
        <v>#PEND</v>
      </c>
      <c r="E257" t="e">
        <f t="shared" si="36"/>
        <v>#VALUE!</v>
      </c>
      <c r="F257" t="e">
        <f t="shared" si="37"/>
        <v>#VALUE!</v>
      </c>
      <c r="G257" s="5" t="str">
        <f>_xll.SNL.Clients.Office.Excel.Functions.SPG(A257, "SP_MARKETCAP", "12/30/2023")</f>
        <v>#PEND</v>
      </c>
      <c r="H257" t="e">
        <f t="shared" si="41"/>
        <v>#VALUE!</v>
      </c>
      <c r="I257" t="e">
        <f t="shared" si="42"/>
        <v>#VALUE!</v>
      </c>
      <c r="K257" t="s">
        <v>257</v>
      </c>
      <c r="L257" s="4" t="str" cm="1">
        <f t="array" ref="L257">_xll.SNL.Clients.Office.Excel.Functions.SPG(K257, "SP_TOTAL_REV", "CY2023")</f>
        <v>#PEND</v>
      </c>
      <c r="M257" s="4" t="str">
        <f>_xll.SNL.Clients.Office.Excel.Functions.SPG(K257,"IQ_AVG_DILUT_SHARES_OUT","CY2023")</f>
        <v>#PEND</v>
      </c>
      <c r="N257" s="5" t="str">
        <f>_xll.SNL.Clients.Office.Excel.Functions.SPG(K257, "IQ_DILUT_EPS_NORM", "CY2023")</f>
        <v>#PEND</v>
      </c>
      <c r="O257" t="e">
        <f t="shared" si="38"/>
        <v>#VALUE!</v>
      </c>
      <c r="P257" t="e">
        <f t="shared" si="39"/>
        <v>#VALUE!</v>
      </c>
      <c r="Q257" s="5" t="str">
        <f>_xll.SNL.Clients.Office.Excel.Functions.SPG(K257, "SP_MARKETCAP", "12/31/2022")</f>
        <v>#PEND</v>
      </c>
      <c r="R257" t="e">
        <f t="shared" si="43"/>
        <v>#VALUE!</v>
      </c>
      <c r="S257" t="e">
        <f t="shared" si="44"/>
        <v>#VALUE!</v>
      </c>
      <c r="U257" t="s">
        <v>257</v>
      </c>
      <c r="V257" s="4" t="str" cm="1">
        <f t="array" ref="V257">_xll.SNL.Clients.Office.Excel.Functions.SPG(U257, "SP_TOTAL_REV", "CY2021")</f>
        <v>#PEND</v>
      </c>
      <c r="W257" s="4" t="str">
        <f>_xll.SNL.Clients.Office.Excel.Functions.SPG(U257,"IQ_AVG_DILUT_SHARES_OUT","CY2021")</f>
        <v>#PEND</v>
      </c>
      <c r="X257" s="5" t="str">
        <f>_xll.SNL.Clients.Office.Excel.Functions.SPG(U257, "IQ_DILUT_EPS_NORM", "CY2021")</f>
        <v>#PEND</v>
      </c>
      <c r="Y257" t="e">
        <f t="shared" si="45"/>
        <v>#VALUE!</v>
      </c>
      <c r="Z257" t="e">
        <f t="shared" si="46"/>
        <v>#VALUE!</v>
      </c>
      <c r="AA257" s="5" t="str">
        <f>_xll.SNL.Clients.Office.Excel.Functions.SPG(U257, "SP_MARKETCAP", "12/31/2021")</f>
        <v>#PEND</v>
      </c>
      <c r="AB257" t="e">
        <f t="shared" si="40"/>
        <v>#VALUE!</v>
      </c>
      <c r="AC257" t="e">
        <f t="shared" si="47"/>
        <v>#VALUE!</v>
      </c>
    </row>
    <row r="258" spans="1:29">
      <c r="A258" t="s">
        <v>258</v>
      </c>
      <c r="B258" s="4" t="str" cm="1">
        <f t="array" ref="B258">_xll.SNL.Clients.Office.Excel.Functions.SPG(A258, "SP_TOTAL_REV", "CY2023")</f>
        <v>#PEND</v>
      </c>
      <c r="C258" s="4" t="str">
        <f>_xll.SNL.Clients.Office.Excel.Functions.SPG(A258,"IQ_AVG_DILUT_SHARES_OUT","CY2023")</f>
        <v>#PEND</v>
      </c>
      <c r="D258" s="5" t="str">
        <f>_xll.SNL.Clients.Office.Excel.Functions.SPG(A258, "IQ_DILUT_EPS_NORM", "CY2023")</f>
        <v>#PEND</v>
      </c>
      <c r="E258" t="e">
        <f t="shared" si="36"/>
        <v>#VALUE!</v>
      </c>
      <c r="F258" t="e">
        <f t="shared" si="37"/>
        <v>#VALUE!</v>
      </c>
      <c r="G258" s="5" t="str">
        <f>_xll.SNL.Clients.Office.Excel.Functions.SPG(A258, "SP_MARKETCAP", "12/30/2023")</f>
        <v>#PEND</v>
      </c>
      <c r="H258" t="e">
        <f t="shared" si="41"/>
        <v>#VALUE!</v>
      </c>
      <c r="I258" t="e">
        <f t="shared" si="42"/>
        <v>#VALUE!</v>
      </c>
      <c r="K258" t="s">
        <v>258</v>
      </c>
      <c r="L258" s="4" t="str" cm="1">
        <f t="array" ref="L258">_xll.SNL.Clients.Office.Excel.Functions.SPG(K258, "SP_TOTAL_REV", "CY2023")</f>
        <v>#PEND</v>
      </c>
      <c r="M258" s="4" t="str">
        <f>_xll.SNL.Clients.Office.Excel.Functions.SPG(K258,"IQ_AVG_DILUT_SHARES_OUT","CY2023")</f>
        <v>#PEND</v>
      </c>
      <c r="N258" s="5" t="str">
        <f>_xll.SNL.Clients.Office.Excel.Functions.SPG(K258, "IQ_DILUT_EPS_NORM", "CY2023")</f>
        <v>#PEND</v>
      </c>
      <c r="O258" t="e">
        <f t="shared" si="38"/>
        <v>#VALUE!</v>
      </c>
      <c r="P258" t="e">
        <f t="shared" si="39"/>
        <v>#VALUE!</v>
      </c>
      <c r="Q258" s="5" t="str">
        <f>_xll.SNL.Clients.Office.Excel.Functions.SPG(K258, "SP_MARKETCAP", "12/31/2022")</f>
        <v>#PEND</v>
      </c>
      <c r="R258" t="e">
        <f t="shared" si="43"/>
        <v>#VALUE!</v>
      </c>
      <c r="S258" t="e">
        <f t="shared" si="44"/>
        <v>#VALUE!</v>
      </c>
      <c r="U258" t="s">
        <v>258</v>
      </c>
      <c r="V258" s="4" t="str" cm="1">
        <f t="array" ref="V258">_xll.SNL.Clients.Office.Excel.Functions.SPG(U258, "SP_TOTAL_REV", "CY2021")</f>
        <v>#PEND</v>
      </c>
      <c r="W258" s="4" t="str">
        <f>_xll.SNL.Clients.Office.Excel.Functions.SPG(U258,"IQ_AVG_DILUT_SHARES_OUT","CY2021")</f>
        <v>#PEND</v>
      </c>
      <c r="X258" s="5" t="str">
        <f>_xll.SNL.Clients.Office.Excel.Functions.SPG(U258, "IQ_DILUT_EPS_NORM", "CY2021")</f>
        <v>#PEND</v>
      </c>
      <c r="Y258" t="e">
        <f t="shared" si="45"/>
        <v>#VALUE!</v>
      </c>
      <c r="Z258" t="e">
        <f t="shared" si="46"/>
        <v>#VALUE!</v>
      </c>
      <c r="AA258" s="5" t="str">
        <f>_xll.SNL.Clients.Office.Excel.Functions.SPG(U258, "SP_MARKETCAP", "12/31/2021")</f>
        <v>#PEND</v>
      </c>
      <c r="AB258" t="e">
        <f t="shared" si="40"/>
        <v>#VALUE!</v>
      </c>
      <c r="AC258" t="e">
        <f t="shared" si="47"/>
        <v>#VALUE!</v>
      </c>
    </row>
    <row r="259" spans="1:29">
      <c r="A259" t="s">
        <v>259</v>
      </c>
      <c r="B259" s="4" t="str" cm="1">
        <f t="array" ref="B259">_xll.SNL.Clients.Office.Excel.Functions.SPG(A259, "SP_TOTAL_REV", "CY2023")</f>
        <v>#PEND</v>
      </c>
      <c r="C259" s="4" t="str">
        <f>_xll.SNL.Clients.Office.Excel.Functions.SPG(A259,"IQ_AVG_DILUT_SHARES_OUT","CY2023")</f>
        <v>#PEND</v>
      </c>
      <c r="D259" s="5" t="str">
        <f>_xll.SNL.Clients.Office.Excel.Functions.SPG(A259, "IQ_DILUT_EPS_NORM", "CY2023")</f>
        <v>#PEND</v>
      </c>
      <c r="E259" t="e">
        <f t="shared" si="36"/>
        <v>#VALUE!</v>
      </c>
      <c r="F259" t="e">
        <f t="shared" si="37"/>
        <v>#VALUE!</v>
      </c>
      <c r="G259" s="5" t="str">
        <f>_xll.SNL.Clients.Office.Excel.Functions.SPG(A259, "SP_MARKETCAP", "12/30/2023")</f>
        <v>#PEND</v>
      </c>
      <c r="H259" t="e">
        <f t="shared" si="41"/>
        <v>#VALUE!</v>
      </c>
      <c r="I259" t="e">
        <f t="shared" si="42"/>
        <v>#VALUE!</v>
      </c>
      <c r="K259" t="s">
        <v>259</v>
      </c>
      <c r="L259" s="4" t="str" cm="1">
        <f t="array" ref="L259">_xll.SNL.Clients.Office.Excel.Functions.SPG(K259, "SP_TOTAL_REV", "CY2023")</f>
        <v>#PEND</v>
      </c>
      <c r="M259" s="4" t="str">
        <f>_xll.SNL.Clients.Office.Excel.Functions.SPG(K259,"IQ_AVG_DILUT_SHARES_OUT","CY2023")</f>
        <v>#PEND</v>
      </c>
      <c r="N259" s="5" t="str">
        <f>_xll.SNL.Clients.Office.Excel.Functions.SPG(K259, "IQ_DILUT_EPS_NORM", "CY2023")</f>
        <v>#PEND</v>
      </c>
      <c r="O259" t="e">
        <f t="shared" si="38"/>
        <v>#VALUE!</v>
      </c>
      <c r="P259" t="e">
        <f t="shared" si="39"/>
        <v>#VALUE!</v>
      </c>
      <c r="Q259" s="5" t="str">
        <f>_xll.SNL.Clients.Office.Excel.Functions.SPG(K259, "SP_MARKETCAP", "12/31/2022")</f>
        <v>#PEND</v>
      </c>
      <c r="R259" t="e">
        <f t="shared" si="43"/>
        <v>#VALUE!</v>
      </c>
      <c r="S259" t="e">
        <f t="shared" si="44"/>
        <v>#VALUE!</v>
      </c>
      <c r="U259" t="s">
        <v>259</v>
      </c>
      <c r="V259" s="4" t="str" cm="1">
        <f t="array" ref="V259">_xll.SNL.Clients.Office.Excel.Functions.SPG(U259, "SP_TOTAL_REV", "CY2021")</f>
        <v>#PEND</v>
      </c>
      <c r="W259" s="4" t="str">
        <f>_xll.SNL.Clients.Office.Excel.Functions.SPG(U259,"IQ_AVG_DILUT_SHARES_OUT","CY2021")</f>
        <v>#PEND</v>
      </c>
      <c r="X259" s="5" t="str">
        <f>_xll.SNL.Clients.Office.Excel.Functions.SPG(U259, "IQ_DILUT_EPS_NORM", "CY2021")</f>
        <v>#PEND</v>
      </c>
      <c r="Y259" t="e">
        <f t="shared" si="45"/>
        <v>#VALUE!</v>
      </c>
      <c r="Z259" t="e">
        <f t="shared" si="46"/>
        <v>#VALUE!</v>
      </c>
      <c r="AA259" s="5" t="str">
        <f>_xll.SNL.Clients.Office.Excel.Functions.SPG(U259, "SP_MARKETCAP", "12/31/2021")</f>
        <v>#PEND</v>
      </c>
      <c r="AB259" t="e">
        <f t="shared" si="40"/>
        <v>#VALUE!</v>
      </c>
      <c r="AC259" t="e">
        <f t="shared" si="47"/>
        <v>#VALUE!</v>
      </c>
    </row>
    <row r="260" spans="1:29">
      <c r="A260" t="s">
        <v>260</v>
      </c>
      <c r="B260" s="4" t="str" cm="1">
        <f t="array" ref="B260">_xll.SNL.Clients.Office.Excel.Functions.SPG(A260, "SP_TOTAL_REV", "CY2023")</f>
        <v>#PEND</v>
      </c>
      <c r="C260" s="4" t="str">
        <f>_xll.SNL.Clients.Office.Excel.Functions.SPG(A260,"IQ_AVG_DILUT_SHARES_OUT","CY2023")</f>
        <v>#PEND</v>
      </c>
      <c r="D260" s="5" t="str">
        <f>_xll.SNL.Clients.Office.Excel.Functions.SPG(A260, "IQ_DILUT_EPS_NORM", "CY2023")</f>
        <v>#PEND</v>
      </c>
      <c r="E260" t="e">
        <f t="shared" si="36"/>
        <v>#VALUE!</v>
      </c>
      <c r="F260" t="e">
        <f t="shared" si="37"/>
        <v>#VALUE!</v>
      </c>
      <c r="G260" s="5" t="str">
        <f>_xll.SNL.Clients.Office.Excel.Functions.SPG(A260, "SP_MARKETCAP", "12/30/2023")</f>
        <v>#PEND</v>
      </c>
      <c r="H260" t="e">
        <f t="shared" si="41"/>
        <v>#VALUE!</v>
      </c>
      <c r="I260" t="e">
        <f t="shared" si="42"/>
        <v>#VALUE!</v>
      </c>
      <c r="K260" t="s">
        <v>260</v>
      </c>
      <c r="L260" s="4" t="str" cm="1">
        <f t="array" ref="L260">_xll.SNL.Clients.Office.Excel.Functions.SPG(K260, "SP_TOTAL_REV", "CY2023")</f>
        <v>#PEND</v>
      </c>
      <c r="M260" s="4" t="str">
        <f>_xll.SNL.Clients.Office.Excel.Functions.SPG(K260,"IQ_AVG_DILUT_SHARES_OUT","CY2023")</f>
        <v>#PEND</v>
      </c>
      <c r="N260" s="5" t="str">
        <f>_xll.SNL.Clients.Office.Excel.Functions.SPG(K260, "IQ_DILUT_EPS_NORM", "CY2023")</f>
        <v>#PEND</v>
      </c>
      <c r="O260" t="e">
        <f t="shared" si="38"/>
        <v>#VALUE!</v>
      </c>
      <c r="P260" t="e">
        <f t="shared" si="39"/>
        <v>#VALUE!</v>
      </c>
      <c r="Q260" s="5" t="str">
        <f>_xll.SNL.Clients.Office.Excel.Functions.SPG(K260, "SP_MARKETCAP", "12/31/2022")</f>
        <v>#PEND</v>
      </c>
      <c r="R260" t="e">
        <f t="shared" si="43"/>
        <v>#VALUE!</v>
      </c>
      <c r="S260" t="e">
        <f t="shared" si="44"/>
        <v>#VALUE!</v>
      </c>
      <c r="U260" t="s">
        <v>260</v>
      </c>
      <c r="V260" s="4" t="str" cm="1">
        <f t="array" ref="V260">_xll.SNL.Clients.Office.Excel.Functions.SPG(U260, "SP_TOTAL_REV", "CY2021")</f>
        <v>#PEND</v>
      </c>
      <c r="W260" s="4" t="str">
        <f>_xll.SNL.Clients.Office.Excel.Functions.SPG(U260,"IQ_AVG_DILUT_SHARES_OUT","CY2021")</f>
        <v>#PEND</v>
      </c>
      <c r="X260" s="5" t="str">
        <f>_xll.SNL.Clients.Office.Excel.Functions.SPG(U260, "IQ_DILUT_EPS_NORM", "CY2021")</f>
        <v>#PEND</v>
      </c>
      <c r="Y260" t="e">
        <f t="shared" si="45"/>
        <v>#VALUE!</v>
      </c>
      <c r="Z260" t="e">
        <f t="shared" si="46"/>
        <v>#VALUE!</v>
      </c>
      <c r="AA260" s="5" t="str">
        <f>_xll.SNL.Clients.Office.Excel.Functions.SPG(U260, "SP_MARKETCAP", "12/31/2021")</f>
        <v>#PEND</v>
      </c>
      <c r="AB260" t="e">
        <f t="shared" si="40"/>
        <v>#VALUE!</v>
      </c>
      <c r="AC260" t="e">
        <f t="shared" si="47"/>
        <v>#VALUE!</v>
      </c>
    </row>
    <row r="261" spans="1:29">
      <c r="A261" t="s">
        <v>261</v>
      </c>
      <c r="B261" s="4" t="str" cm="1">
        <f t="array" ref="B261">_xll.SNL.Clients.Office.Excel.Functions.SPG(A261, "SP_TOTAL_REV", "CY2023")</f>
        <v>#PEND</v>
      </c>
      <c r="C261" s="4" t="str">
        <f>_xll.SNL.Clients.Office.Excel.Functions.SPG(A261,"IQ_AVG_DILUT_SHARES_OUT","CY2023")</f>
        <v>#PEND</v>
      </c>
      <c r="D261" s="5" t="str">
        <f>_xll.SNL.Clients.Office.Excel.Functions.SPG(A261, "IQ_DILUT_EPS_NORM", "CY2023")</f>
        <v>#PEND</v>
      </c>
      <c r="E261" t="e">
        <f t="shared" si="36"/>
        <v>#VALUE!</v>
      </c>
      <c r="F261" t="e">
        <f t="shared" si="37"/>
        <v>#VALUE!</v>
      </c>
      <c r="G261" s="5" t="str">
        <f>_xll.SNL.Clients.Office.Excel.Functions.SPG(A261, "SP_MARKETCAP", "12/30/2023")</f>
        <v>#PEND</v>
      </c>
      <c r="H261" t="e">
        <f t="shared" si="41"/>
        <v>#VALUE!</v>
      </c>
      <c r="I261" t="e">
        <f t="shared" si="42"/>
        <v>#VALUE!</v>
      </c>
      <c r="K261" t="s">
        <v>261</v>
      </c>
      <c r="L261" s="4" t="str" cm="1">
        <f t="array" ref="L261">_xll.SNL.Clients.Office.Excel.Functions.SPG(K261, "SP_TOTAL_REV", "CY2023")</f>
        <v>#PEND</v>
      </c>
      <c r="M261" s="4" t="str">
        <f>_xll.SNL.Clients.Office.Excel.Functions.SPG(K261,"IQ_AVG_DILUT_SHARES_OUT","CY2023")</f>
        <v>#PEND</v>
      </c>
      <c r="N261" s="5" t="str">
        <f>_xll.SNL.Clients.Office.Excel.Functions.SPG(K261, "IQ_DILUT_EPS_NORM", "CY2023")</f>
        <v>#PEND</v>
      </c>
      <c r="O261" t="e">
        <f t="shared" si="38"/>
        <v>#VALUE!</v>
      </c>
      <c r="P261" t="e">
        <f t="shared" si="39"/>
        <v>#VALUE!</v>
      </c>
      <c r="Q261" s="5" t="str">
        <f>_xll.SNL.Clients.Office.Excel.Functions.SPG(K261, "SP_MARKETCAP", "12/31/2022")</f>
        <v>#PEND</v>
      </c>
      <c r="R261" t="e">
        <f t="shared" si="43"/>
        <v>#VALUE!</v>
      </c>
      <c r="S261" t="e">
        <f t="shared" si="44"/>
        <v>#VALUE!</v>
      </c>
      <c r="U261" t="s">
        <v>261</v>
      </c>
      <c r="V261" s="4" t="str" cm="1">
        <f t="array" ref="V261">_xll.SNL.Clients.Office.Excel.Functions.SPG(U261, "SP_TOTAL_REV", "CY2021")</f>
        <v>#PEND</v>
      </c>
      <c r="W261" s="4" t="str">
        <f>_xll.SNL.Clients.Office.Excel.Functions.SPG(U261,"IQ_AVG_DILUT_SHARES_OUT","CY2021")</f>
        <v>#PEND</v>
      </c>
      <c r="X261" s="5" t="str">
        <f>_xll.SNL.Clients.Office.Excel.Functions.SPG(U261, "IQ_DILUT_EPS_NORM", "CY2021")</f>
        <v>#PEND</v>
      </c>
      <c r="Y261" t="e">
        <f t="shared" si="45"/>
        <v>#VALUE!</v>
      </c>
      <c r="Z261" t="e">
        <f t="shared" si="46"/>
        <v>#VALUE!</v>
      </c>
      <c r="AA261" s="5" t="str">
        <f>_xll.SNL.Clients.Office.Excel.Functions.SPG(U261, "SP_MARKETCAP", "12/31/2021")</f>
        <v>#PEND</v>
      </c>
      <c r="AB261" t="e">
        <f t="shared" si="40"/>
        <v>#VALUE!</v>
      </c>
      <c r="AC261" t="e">
        <f t="shared" si="47"/>
        <v>#VALUE!</v>
      </c>
    </row>
    <row r="262" spans="1:29">
      <c r="A262" t="s">
        <v>262</v>
      </c>
      <c r="B262" s="4" t="str" cm="1">
        <f t="array" ref="B262">_xll.SNL.Clients.Office.Excel.Functions.SPG(A262, "SP_TOTAL_REV", "CY2023")</f>
        <v>#PEND</v>
      </c>
      <c r="C262" s="4" t="str">
        <f>_xll.SNL.Clients.Office.Excel.Functions.SPG(A262,"IQ_AVG_DILUT_SHARES_OUT","CY2023")</f>
        <v>#PEND</v>
      </c>
      <c r="D262" s="5" t="str">
        <f>_xll.SNL.Clients.Office.Excel.Functions.SPG(A262, "IQ_DILUT_EPS_NORM", "CY2023")</f>
        <v>#PEND</v>
      </c>
      <c r="E262" t="e">
        <f t="shared" ref="E262:E325" si="48">C262*D262/1000</f>
        <v>#VALUE!</v>
      </c>
      <c r="F262" t="e">
        <f t="shared" ref="F262:F325" si="49">E262/B262</f>
        <v>#VALUE!</v>
      </c>
      <c r="G262" s="5" t="str">
        <f>_xll.SNL.Clients.Office.Excel.Functions.SPG(A262, "SP_MARKETCAP", "12/30/2023")</f>
        <v>#PEND</v>
      </c>
      <c r="H262" t="e">
        <f t="shared" si="41"/>
        <v>#VALUE!</v>
      </c>
      <c r="I262" t="e">
        <f t="shared" si="42"/>
        <v>#VALUE!</v>
      </c>
      <c r="K262" t="s">
        <v>262</v>
      </c>
      <c r="L262" s="4" t="str" cm="1">
        <f t="array" ref="L262">_xll.SNL.Clients.Office.Excel.Functions.SPG(K262, "SP_TOTAL_REV", "CY2023")</f>
        <v>#PEND</v>
      </c>
      <c r="M262" s="4" t="str">
        <f>_xll.SNL.Clients.Office.Excel.Functions.SPG(K262,"IQ_AVG_DILUT_SHARES_OUT","CY2023")</f>
        <v>#PEND</v>
      </c>
      <c r="N262" s="5" t="str">
        <f>_xll.SNL.Clients.Office.Excel.Functions.SPG(K262, "IQ_DILUT_EPS_NORM", "CY2023")</f>
        <v>#PEND</v>
      </c>
      <c r="O262" t="e">
        <f t="shared" ref="O262:O325" si="50">M262*N262/1000</f>
        <v>#VALUE!</v>
      </c>
      <c r="P262" t="e">
        <f t="shared" ref="P262:P325" si="51">O262/L262</f>
        <v>#VALUE!</v>
      </c>
      <c r="Q262" s="5" t="str">
        <f>_xll.SNL.Clients.Office.Excel.Functions.SPG(K262, "SP_MARKETCAP", "12/31/2022")</f>
        <v>#PEND</v>
      </c>
      <c r="R262" t="e">
        <f t="shared" si="43"/>
        <v>#VALUE!</v>
      </c>
      <c r="S262" t="e">
        <f t="shared" si="44"/>
        <v>#VALUE!</v>
      </c>
      <c r="U262" t="s">
        <v>262</v>
      </c>
      <c r="V262" s="4" t="str" cm="1">
        <f t="array" ref="V262">_xll.SNL.Clients.Office.Excel.Functions.SPG(U262, "SP_TOTAL_REV", "CY2021")</f>
        <v>#PEND</v>
      </c>
      <c r="W262" s="4" t="str">
        <f>_xll.SNL.Clients.Office.Excel.Functions.SPG(U262,"IQ_AVG_DILUT_SHARES_OUT","CY2021")</f>
        <v>#PEND</v>
      </c>
      <c r="X262" s="5" t="str">
        <f>_xll.SNL.Clients.Office.Excel.Functions.SPG(U262, "IQ_DILUT_EPS_NORM", "CY2021")</f>
        <v>#PEND</v>
      </c>
      <c r="Y262" t="e">
        <f t="shared" si="45"/>
        <v>#VALUE!</v>
      </c>
      <c r="Z262" t="e">
        <f t="shared" si="46"/>
        <v>#VALUE!</v>
      </c>
      <c r="AA262" s="5" t="str">
        <f>_xll.SNL.Clients.Office.Excel.Functions.SPG(U262, "SP_MARKETCAP", "12/31/2021")</f>
        <v>#PEND</v>
      </c>
      <c r="AB262" t="e">
        <f t="shared" ref="AB262:AB325" si="52">AA262/$AA$509</f>
        <v>#VALUE!</v>
      </c>
      <c r="AC262" t="e">
        <f t="shared" si="47"/>
        <v>#VALUE!</v>
      </c>
    </row>
    <row r="263" spans="1:29">
      <c r="A263" t="s">
        <v>263</v>
      </c>
      <c r="B263" s="4" t="str" cm="1">
        <f t="array" ref="B263">_xll.SNL.Clients.Office.Excel.Functions.SPG(A263, "SP_TOTAL_REV", "CY2023")</f>
        <v>#PEND</v>
      </c>
      <c r="C263" s="4" t="str">
        <f>_xll.SNL.Clients.Office.Excel.Functions.SPG(A263,"IQ_AVG_DILUT_SHARES_OUT","CY2023")</f>
        <v>#PEND</v>
      </c>
      <c r="D263" s="5" t="str">
        <f>_xll.SNL.Clients.Office.Excel.Functions.SPG(A263, "IQ_DILUT_EPS_NORM", "CY2023")</f>
        <v>#PEND</v>
      </c>
      <c r="E263" t="e">
        <f t="shared" si="48"/>
        <v>#VALUE!</v>
      </c>
      <c r="F263" t="e">
        <f t="shared" si="49"/>
        <v>#VALUE!</v>
      </c>
      <c r="G263" s="5" t="str">
        <f>_xll.SNL.Clients.Office.Excel.Functions.SPG(A263, "SP_MARKETCAP", "12/30/2023")</f>
        <v>#PEND</v>
      </c>
      <c r="H263" t="e">
        <f t="shared" ref="H263:H326" si="53">G263/$G$509</f>
        <v>#VALUE!</v>
      </c>
      <c r="I263" t="e">
        <f t="shared" ref="I263:I326" si="54">D263*H263</f>
        <v>#VALUE!</v>
      </c>
      <c r="K263" t="s">
        <v>263</v>
      </c>
      <c r="L263" s="4" t="str" cm="1">
        <f t="array" ref="L263">_xll.SNL.Clients.Office.Excel.Functions.SPG(K263, "SP_TOTAL_REV", "CY2023")</f>
        <v>#PEND</v>
      </c>
      <c r="M263" s="4" t="str">
        <f>_xll.SNL.Clients.Office.Excel.Functions.SPG(K263,"IQ_AVG_DILUT_SHARES_OUT","CY2023")</f>
        <v>#PEND</v>
      </c>
      <c r="N263" s="5" t="str">
        <f>_xll.SNL.Clients.Office.Excel.Functions.SPG(K263, "IQ_DILUT_EPS_NORM", "CY2023")</f>
        <v>#PEND</v>
      </c>
      <c r="O263" t="e">
        <f t="shared" si="50"/>
        <v>#VALUE!</v>
      </c>
      <c r="P263" t="e">
        <f t="shared" si="51"/>
        <v>#VALUE!</v>
      </c>
      <c r="Q263" s="5" t="str">
        <f>_xll.SNL.Clients.Office.Excel.Functions.SPG(K263, "SP_MARKETCAP", "12/31/2022")</f>
        <v>#PEND</v>
      </c>
      <c r="R263" t="e">
        <f t="shared" ref="R263:R326" si="55">Q263/$Q$509</f>
        <v>#VALUE!</v>
      </c>
      <c r="S263" t="e">
        <f t="shared" ref="S263:S326" si="56">N263*R263</f>
        <v>#VALUE!</v>
      </c>
      <c r="U263" t="s">
        <v>263</v>
      </c>
      <c r="V263" s="4" t="str" cm="1">
        <f t="array" ref="V263">_xll.SNL.Clients.Office.Excel.Functions.SPG(U263, "SP_TOTAL_REV", "CY2021")</f>
        <v>#PEND</v>
      </c>
      <c r="W263" s="4" t="str">
        <f>_xll.SNL.Clients.Office.Excel.Functions.SPG(U263,"IQ_AVG_DILUT_SHARES_OUT","CY2021")</f>
        <v>#PEND</v>
      </c>
      <c r="X263" s="5" t="str">
        <f>_xll.SNL.Clients.Office.Excel.Functions.SPG(U263, "IQ_DILUT_EPS_NORM", "CY2021")</f>
        <v>#PEND</v>
      </c>
      <c r="Y263" t="e">
        <f t="shared" ref="Y263:Y326" si="57">W263*X263/1000</f>
        <v>#VALUE!</v>
      </c>
      <c r="Z263" t="e">
        <f t="shared" ref="Z263:Z326" si="58">Y263/V263</f>
        <v>#VALUE!</v>
      </c>
      <c r="AA263" s="5" t="str">
        <f>_xll.SNL.Clients.Office.Excel.Functions.SPG(U263, "SP_MARKETCAP", "12/31/2021")</f>
        <v>#PEND</v>
      </c>
      <c r="AB263" t="e">
        <f t="shared" si="52"/>
        <v>#VALUE!</v>
      </c>
      <c r="AC263" t="e">
        <f t="shared" ref="AC263:AC326" si="59">X263*AB263</f>
        <v>#VALUE!</v>
      </c>
    </row>
    <row r="264" spans="1:29">
      <c r="A264" t="s">
        <v>264</v>
      </c>
      <c r="B264" s="4" t="str" cm="1">
        <f t="array" ref="B264">_xll.SNL.Clients.Office.Excel.Functions.SPG(A264, "SP_TOTAL_REV", "CY2023")</f>
        <v>#PEND</v>
      </c>
      <c r="C264" s="4" t="str">
        <f>_xll.SNL.Clients.Office.Excel.Functions.SPG(A264,"IQ_AVG_DILUT_SHARES_OUT","CY2023")</f>
        <v>#PEND</v>
      </c>
      <c r="D264" s="5" t="str">
        <f>_xll.SNL.Clients.Office.Excel.Functions.SPG(A264, "IQ_DILUT_EPS_NORM", "CY2023")</f>
        <v>#PEND</v>
      </c>
      <c r="E264" t="e">
        <f t="shared" si="48"/>
        <v>#VALUE!</v>
      </c>
      <c r="F264" t="e">
        <f t="shared" si="49"/>
        <v>#VALUE!</v>
      </c>
      <c r="G264" s="5" t="str">
        <f>_xll.SNL.Clients.Office.Excel.Functions.SPG(A264, "SP_MARKETCAP", "12/30/2023")</f>
        <v>#PEND</v>
      </c>
      <c r="H264" t="e">
        <f t="shared" si="53"/>
        <v>#VALUE!</v>
      </c>
      <c r="I264" t="e">
        <f t="shared" si="54"/>
        <v>#VALUE!</v>
      </c>
      <c r="K264" t="s">
        <v>264</v>
      </c>
      <c r="L264" s="4" t="str" cm="1">
        <f t="array" ref="L264">_xll.SNL.Clients.Office.Excel.Functions.SPG(K264, "SP_TOTAL_REV", "CY2023")</f>
        <v>#PEND</v>
      </c>
      <c r="M264" s="4" t="str">
        <f>_xll.SNL.Clients.Office.Excel.Functions.SPG(K264,"IQ_AVG_DILUT_SHARES_OUT","CY2023")</f>
        <v>#PEND</v>
      </c>
      <c r="N264" s="5" t="str">
        <f>_xll.SNL.Clients.Office.Excel.Functions.SPG(K264, "IQ_DILUT_EPS_NORM", "CY2023")</f>
        <v>#PEND</v>
      </c>
      <c r="O264" t="e">
        <f t="shared" si="50"/>
        <v>#VALUE!</v>
      </c>
      <c r="P264" t="e">
        <f t="shared" si="51"/>
        <v>#VALUE!</v>
      </c>
      <c r="Q264" s="5" t="str">
        <f>_xll.SNL.Clients.Office.Excel.Functions.SPG(K264, "SP_MARKETCAP", "12/31/2022")</f>
        <v>#PEND</v>
      </c>
      <c r="R264" t="e">
        <f t="shared" si="55"/>
        <v>#VALUE!</v>
      </c>
      <c r="S264" t="e">
        <f t="shared" si="56"/>
        <v>#VALUE!</v>
      </c>
      <c r="U264" t="s">
        <v>264</v>
      </c>
      <c r="V264" s="4" t="str" cm="1">
        <f t="array" ref="V264">_xll.SNL.Clients.Office.Excel.Functions.SPG(U264, "SP_TOTAL_REV", "CY2021")</f>
        <v>#PEND</v>
      </c>
      <c r="W264" s="4" t="str">
        <f>_xll.SNL.Clients.Office.Excel.Functions.SPG(U264,"IQ_AVG_DILUT_SHARES_OUT","CY2021")</f>
        <v>#PEND</v>
      </c>
      <c r="X264" s="5" t="str">
        <f>_xll.SNL.Clients.Office.Excel.Functions.SPG(U264, "IQ_DILUT_EPS_NORM", "CY2021")</f>
        <v>#PEND</v>
      </c>
      <c r="Y264" t="e">
        <f t="shared" si="57"/>
        <v>#VALUE!</v>
      </c>
      <c r="Z264" t="e">
        <f t="shared" si="58"/>
        <v>#VALUE!</v>
      </c>
      <c r="AA264" s="5" t="str">
        <f>_xll.SNL.Clients.Office.Excel.Functions.SPG(U264, "SP_MARKETCAP", "12/31/2021")</f>
        <v>#PEND</v>
      </c>
      <c r="AB264" t="e">
        <f t="shared" si="52"/>
        <v>#VALUE!</v>
      </c>
      <c r="AC264" t="e">
        <f t="shared" si="59"/>
        <v>#VALUE!</v>
      </c>
    </row>
    <row r="265" spans="1:29">
      <c r="A265" t="s">
        <v>265</v>
      </c>
      <c r="B265" s="4" t="str" cm="1">
        <f t="array" ref="B265">_xll.SNL.Clients.Office.Excel.Functions.SPG(A265, "SP_TOTAL_REV", "CY2023")</f>
        <v>#PEND</v>
      </c>
      <c r="C265" s="4" t="str">
        <f>_xll.SNL.Clients.Office.Excel.Functions.SPG(A265,"IQ_AVG_DILUT_SHARES_OUT","CY2023")</f>
        <v>#PEND</v>
      </c>
      <c r="D265" s="5" t="str">
        <f>_xll.SNL.Clients.Office.Excel.Functions.SPG(A265, "IQ_DILUT_EPS_NORM", "CY2023")</f>
        <v>#PEND</v>
      </c>
      <c r="E265" t="e">
        <f t="shared" si="48"/>
        <v>#VALUE!</v>
      </c>
      <c r="F265" t="e">
        <f t="shared" si="49"/>
        <v>#VALUE!</v>
      </c>
      <c r="G265" s="5" t="str">
        <f>_xll.SNL.Clients.Office.Excel.Functions.SPG(A265, "SP_MARKETCAP", "12/30/2023")</f>
        <v>#PEND</v>
      </c>
      <c r="H265" t="e">
        <f t="shared" si="53"/>
        <v>#VALUE!</v>
      </c>
      <c r="I265" t="e">
        <f t="shared" si="54"/>
        <v>#VALUE!</v>
      </c>
      <c r="K265" t="s">
        <v>265</v>
      </c>
      <c r="L265" s="4" t="str" cm="1">
        <f t="array" ref="L265">_xll.SNL.Clients.Office.Excel.Functions.SPG(K265, "SP_TOTAL_REV", "CY2023")</f>
        <v>#PEND</v>
      </c>
      <c r="M265" s="4" t="str">
        <f>_xll.SNL.Clients.Office.Excel.Functions.SPG(K265,"IQ_AVG_DILUT_SHARES_OUT","CY2023")</f>
        <v>#PEND</v>
      </c>
      <c r="N265" s="5" t="str">
        <f>_xll.SNL.Clients.Office.Excel.Functions.SPG(K265, "IQ_DILUT_EPS_NORM", "CY2023")</f>
        <v>#PEND</v>
      </c>
      <c r="O265" t="e">
        <f t="shared" si="50"/>
        <v>#VALUE!</v>
      </c>
      <c r="P265" t="e">
        <f t="shared" si="51"/>
        <v>#VALUE!</v>
      </c>
      <c r="Q265" s="5" t="str">
        <f>_xll.SNL.Clients.Office.Excel.Functions.SPG(K265, "SP_MARKETCAP", "12/31/2022")</f>
        <v>#PEND</v>
      </c>
      <c r="R265" t="e">
        <f t="shared" si="55"/>
        <v>#VALUE!</v>
      </c>
      <c r="S265" t="e">
        <f t="shared" si="56"/>
        <v>#VALUE!</v>
      </c>
      <c r="U265" t="s">
        <v>265</v>
      </c>
      <c r="V265" s="4" t="str" cm="1">
        <f t="array" ref="V265">_xll.SNL.Clients.Office.Excel.Functions.SPG(U265, "SP_TOTAL_REV", "CY2021")</f>
        <v>#PEND</v>
      </c>
      <c r="W265" s="4" t="str">
        <f>_xll.SNL.Clients.Office.Excel.Functions.SPG(U265,"IQ_AVG_DILUT_SHARES_OUT","CY2021")</f>
        <v>#PEND</v>
      </c>
      <c r="X265" s="5" t="str">
        <f>_xll.SNL.Clients.Office.Excel.Functions.SPG(U265, "IQ_DILUT_EPS_NORM", "CY2021")</f>
        <v>#PEND</v>
      </c>
      <c r="Y265" t="e">
        <f t="shared" si="57"/>
        <v>#VALUE!</v>
      </c>
      <c r="Z265" t="e">
        <f t="shared" si="58"/>
        <v>#VALUE!</v>
      </c>
      <c r="AA265" s="5" t="str">
        <f>_xll.SNL.Clients.Office.Excel.Functions.SPG(U265, "SP_MARKETCAP", "12/31/2021")</f>
        <v>#PEND</v>
      </c>
      <c r="AB265" t="e">
        <f t="shared" si="52"/>
        <v>#VALUE!</v>
      </c>
      <c r="AC265" t="e">
        <f t="shared" si="59"/>
        <v>#VALUE!</v>
      </c>
    </row>
    <row r="266" spans="1:29">
      <c r="A266" t="s">
        <v>266</v>
      </c>
      <c r="B266" s="4" t="str" cm="1">
        <f t="array" ref="B266">_xll.SNL.Clients.Office.Excel.Functions.SPG(A266, "SP_TOTAL_REV", "CY2023")</f>
        <v>#PEND</v>
      </c>
      <c r="C266" s="4" t="str">
        <f>_xll.SNL.Clients.Office.Excel.Functions.SPG(A266,"IQ_AVG_DILUT_SHARES_OUT","CY2023")</f>
        <v>#PEND</v>
      </c>
      <c r="D266" s="5" t="str">
        <f>_xll.SNL.Clients.Office.Excel.Functions.SPG(A266, "IQ_DILUT_EPS_NORM", "CY2023")</f>
        <v>#PEND</v>
      </c>
      <c r="E266" t="e">
        <f t="shared" si="48"/>
        <v>#VALUE!</v>
      </c>
      <c r="F266" t="e">
        <f t="shared" si="49"/>
        <v>#VALUE!</v>
      </c>
      <c r="G266" s="5" t="str">
        <f>_xll.SNL.Clients.Office.Excel.Functions.SPG(A266, "SP_MARKETCAP", "12/30/2023")</f>
        <v>#PEND</v>
      </c>
      <c r="H266" t="e">
        <f t="shared" si="53"/>
        <v>#VALUE!</v>
      </c>
      <c r="I266" t="e">
        <f t="shared" si="54"/>
        <v>#VALUE!</v>
      </c>
      <c r="K266" t="s">
        <v>266</v>
      </c>
      <c r="L266" s="4" t="str" cm="1">
        <f t="array" ref="L266">_xll.SNL.Clients.Office.Excel.Functions.SPG(K266, "SP_TOTAL_REV", "CY2023")</f>
        <v>#PEND</v>
      </c>
      <c r="M266" s="4" t="str">
        <f>_xll.SNL.Clients.Office.Excel.Functions.SPG(K266,"IQ_AVG_DILUT_SHARES_OUT","CY2023")</f>
        <v>#PEND</v>
      </c>
      <c r="N266" s="5" t="str">
        <f>_xll.SNL.Clients.Office.Excel.Functions.SPG(K266, "IQ_DILUT_EPS_NORM", "CY2023")</f>
        <v>#PEND</v>
      </c>
      <c r="O266" t="e">
        <f t="shared" si="50"/>
        <v>#VALUE!</v>
      </c>
      <c r="P266" t="e">
        <f t="shared" si="51"/>
        <v>#VALUE!</v>
      </c>
      <c r="Q266" s="5" t="str">
        <f>_xll.SNL.Clients.Office.Excel.Functions.SPG(K266, "SP_MARKETCAP", "12/31/2022")</f>
        <v>#PEND</v>
      </c>
      <c r="R266" t="e">
        <f t="shared" si="55"/>
        <v>#VALUE!</v>
      </c>
      <c r="S266" t="e">
        <f t="shared" si="56"/>
        <v>#VALUE!</v>
      </c>
      <c r="U266" t="s">
        <v>266</v>
      </c>
      <c r="V266" s="4" t="str" cm="1">
        <f t="array" ref="V266">_xll.SNL.Clients.Office.Excel.Functions.SPG(U266, "SP_TOTAL_REV", "CY2021")</f>
        <v>#PEND</v>
      </c>
      <c r="W266" s="4" t="str">
        <f>_xll.SNL.Clients.Office.Excel.Functions.SPG(U266,"IQ_AVG_DILUT_SHARES_OUT","CY2021")</f>
        <v>#PEND</v>
      </c>
      <c r="X266" s="5" t="str">
        <f>_xll.SNL.Clients.Office.Excel.Functions.SPG(U266, "IQ_DILUT_EPS_NORM", "CY2021")</f>
        <v>#PEND</v>
      </c>
      <c r="Y266" t="e">
        <f t="shared" si="57"/>
        <v>#VALUE!</v>
      </c>
      <c r="Z266" t="e">
        <f t="shared" si="58"/>
        <v>#VALUE!</v>
      </c>
      <c r="AA266" s="5" t="str">
        <f>_xll.SNL.Clients.Office.Excel.Functions.SPG(U266, "SP_MARKETCAP", "12/31/2021")</f>
        <v>#PEND</v>
      </c>
      <c r="AB266" t="e">
        <f t="shared" si="52"/>
        <v>#VALUE!</v>
      </c>
      <c r="AC266" t="e">
        <f t="shared" si="59"/>
        <v>#VALUE!</v>
      </c>
    </row>
    <row r="267" spans="1:29">
      <c r="A267" t="s">
        <v>267</v>
      </c>
      <c r="B267" s="4" t="str" cm="1">
        <f t="array" ref="B267">_xll.SNL.Clients.Office.Excel.Functions.SPG(A267, "SP_TOTAL_REV", "CY2023")</f>
        <v>#PEND</v>
      </c>
      <c r="C267" s="4" t="str">
        <f>_xll.SNL.Clients.Office.Excel.Functions.SPG(A267,"IQ_AVG_DILUT_SHARES_OUT","CY2023")</f>
        <v>#PEND</v>
      </c>
      <c r="D267" s="5" t="str">
        <f>_xll.SNL.Clients.Office.Excel.Functions.SPG(A267, "IQ_DILUT_EPS_NORM", "CY2023")</f>
        <v>#PEND</v>
      </c>
      <c r="E267" t="e">
        <f t="shared" si="48"/>
        <v>#VALUE!</v>
      </c>
      <c r="F267" t="e">
        <f t="shared" si="49"/>
        <v>#VALUE!</v>
      </c>
      <c r="G267" s="5" t="str">
        <f>_xll.SNL.Clients.Office.Excel.Functions.SPG(A267, "SP_MARKETCAP", "12/30/2023")</f>
        <v>#PEND</v>
      </c>
      <c r="H267" t="e">
        <f t="shared" si="53"/>
        <v>#VALUE!</v>
      </c>
      <c r="I267" t="e">
        <f t="shared" si="54"/>
        <v>#VALUE!</v>
      </c>
      <c r="K267" t="s">
        <v>267</v>
      </c>
      <c r="L267" s="4" t="str" cm="1">
        <f t="array" ref="L267">_xll.SNL.Clients.Office.Excel.Functions.SPG(K267, "SP_TOTAL_REV", "CY2023")</f>
        <v>#PEND</v>
      </c>
      <c r="M267" s="4" t="str">
        <f>_xll.SNL.Clients.Office.Excel.Functions.SPG(K267,"IQ_AVG_DILUT_SHARES_OUT","CY2023")</f>
        <v>#PEND</v>
      </c>
      <c r="N267" s="5" t="str">
        <f>_xll.SNL.Clients.Office.Excel.Functions.SPG(K267, "IQ_DILUT_EPS_NORM", "CY2023")</f>
        <v>#PEND</v>
      </c>
      <c r="O267" t="e">
        <f t="shared" si="50"/>
        <v>#VALUE!</v>
      </c>
      <c r="P267" t="e">
        <f t="shared" si="51"/>
        <v>#VALUE!</v>
      </c>
      <c r="Q267" s="5" t="str">
        <f>_xll.SNL.Clients.Office.Excel.Functions.SPG(K267, "SP_MARKETCAP", "12/31/2022")</f>
        <v>#PEND</v>
      </c>
      <c r="R267" t="e">
        <f t="shared" si="55"/>
        <v>#VALUE!</v>
      </c>
      <c r="S267" t="e">
        <f t="shared" si="56"/>
        <v>#VALUE!</v>
      </c>
      <c r="U267" t="s">
        <v>267</v>
      </c>
      <c r="V267" s="4" t="str" cm="1">
        <f t="array" ref="V267">_xll.SNL.Clients.Office.Excel.Functions.SPG(U267, "SP_TOTAL_REV", "CY2021")</f>
        <v>#PEND</v>
      </c>
      <c r="W267" s="4" t="str">
        <f>_xll.SNL.Clients.Office.Excel.Functions.SPG(U267,"IQ_AVG_DILUT_SHARES_OUT","CY2021")</f>
        <v>#PEND</v>
      </c>
      <c r="X267" s="5" t="str">
        <f>_xll.SNL.Clients.Office.Excel.Functions.SPG(U267, "IQ_DILUT_EPS_NORM", "CY2021")</f>
        <v>#PEND</v>
      </c>
      <c r="Y267" t="e">
        <f t="shared" si="57"/>
        <v>#VALUE!</v>
      </c>
      <c r="Z267" t="e">
        <f t="shared" si="58"/>
        <v>#VALUE!</v>
      </c>
      <c r="AA267" s="5" t="str">
        <f>_xll.SNL.Clients.Office.Excel.Functions.SPG(U267, "SP_MARKETCAP", "12/31/2021")</f>
        <v>#PEND</v>
      </c>
      <c r="AB267" t="e">
        <f t="shared" si="52"/>
        <v>#VALUE!</v>
      </c>
      <c r="AC267" t="e">
        <f t="shared" si="59"/>
        <v>#VALUE!</v>
      </c>
    </row>
    <row r="268" spans="1:29">
      <c r="A268" t="s">
        <v>268</v>
      </c>
      <c r="B268" s="4" t="str" cm="1">
        <f t="array" ref="B268">_xll.SNL.Clients.Office.Excel.Functions.SPG(A268, "SP_TOTAL_REV", "CY2023")</f>
        <v>#PEND</v>
      </c>
      <c r="C268" s="4" t="str">
        <f>_xll.SNL.Clients.Office.Excel.Functions.SPG(A268,"IQ_AVG_DILUT_SHARES_OUT","CY2023")</f>
        <v>#PEND</v>
      </c>
      <c r="D268" s="5" t="str">
        <f>_xll.SNL.Clients.Office.Excel.Functions.SPG(A268, "IQ_DILUT_EPS_NORM", "CY2023")</f>
        <v>#PEND</v>
      </c>
      <c r="E268" t="e">
        <f t="shared" si="48"/>
        <v>#VALUE!</v>
      </c>
      <c r="F268" t="e">
        <f t="shared" si="49"/>
        <v>#VALUE!</v>
      </c>
      <c r="G268" s="5" t="str">
        <f>_xll.SNL.Clients.Office.Excel.Functions.SPG(A268, "SP_MARKETCAP", "12/30/2023")</f>
        <v>#PEND</v>
      </c>
      <c r="H268" t="e">
        <f t="shared" si="53"/>
        <v>#VALUE!</v>
      </c>
      <c r="I268" t="e">
        <f t="shared" si="54"/>
        <v>#VALUE!</v>
      </c>
      <c r="K268" t="s">
        <v>268</v>
      </c>
      <c r="L268" s="4" t="str" cm="1">
        <f t="array" ref="L268">_xll.SNL.Clients.Office.Excel.Functions.SPG(K268, "SP_TOTAL_REV", "CY2023")</f>
        <v>#PEND</v>
      </c>
      <c r="M268" s="4" t="str">
        <f>_xll.SNL.Clients.Office.Excel.Functions.SPG(K268,"IQ_AVG_DILUT_SHARES_OUT","CY2023")</f>
        <v>#PEND</v>
      </c>
      <c r="N268" s="5" t="str">
        <f>_xll.SNL.Clients.Office.Excel.Functions.SPG(K268, "IQ_DILUT_EPS_NORM", "CY2023")</f>
        <v>#PEND</v>
      </c>
      <c r="O268" t="e">
        <f t="shared" si="50"/>
        <v>#VALUE!</v>
      </c>
      <c r="P268" t="e">
        <f t="shared" si="51"/>
        <v>#VALUE!</v>
      </c>
      <c r="Q268" s="5" t="str">
        <f>_xll.SNL.Clients.Office.Excel.Functions.SPG(K268, "SP_MARKETCAP", "12/31/2022")</f>
        <v>#PEND</v>
      </c>
      <c r="R268" t="e">
        <f t="shared" si="55"/>
        <v>#VALUE!</v>
      </c>
      <c r="S268" t="e">
        <f t="shared" si="56"/>
        <v>#VALUE!</v>
      </c>
      <c r="U268" t="s">
        <v>268</v>
      </c>
      <c r="V268" s="4" t="str" cm="1">
        <f t="array" ref="V268">_xll.SNL.Clients.Office.Excel.Functions.SPG(U268, "SP_TOTAL_REV", "CY2021")</f>
        <v>#PEND</v>
      </c>
      <c r="W268" s="4" t="str">
        <f>_xll.SNL.Clients.Office.Excel.Functions.SPG(U268,"IQ_AVG_DILUT_SHARES_OUT","CY2021")</f>
        <v>#PEND</v>
      </c>
      <c r="X268" s="5" t="str">
        <f>_xll.SNL.Clients.Office.Excel.Functions.SPG(U268, "IQ_DILUT_EPS_NORM", "CY2021")</f>
        <v>#PEND</v>
      </c>
      <c r="Y268" t="e">
        <f t="shared" si="57"/>
        <v>#VALUE!</v>
      </c>
      <c r="Z268" t="e">
        <f t="shared" si="58"/>
        <v>#VALUE!</v>
      </c>
      <c r="AA268" s="5" t="str">
        <f>_xll.SNL.Clients.Office.Excel.Functions.SPG(U268, "SP_MARKETCAP", "12/31/2021")</f>
        <v>#PEND</v>
      </c>
      <c r="AB268" t="e">
        <f t="shared" si="52"/>
        <v>#VALUE!</v>
      </c>
      <c r="AC268" t="e">
        <f t="shared" si="59"/>
        <v>#VALUE!</v>
      </c>
    </row>
    <row r="269" spans="1:29">
      <c r="A269" t="s">
        <v>269</v>
      </c>
      <c r="B269" s="4" t="str" cm="1">
        <f t="array" ref="B269">_xll.SNL.Clients.Office.Excel.Functions.SPG(A269, "SP_TOTAL_REV", "CY2023")</f>
        <v>#PEND</v>
      </c>
      <c r="C269" s="4" t="str">
        <f>_xll.SNL.Clients.Office.Excel.Functions.SPG(A269,"IQ_AVG_DILUT_SHARES_OUT","CY2023")</f>
        <v>#PEND</v>
      </c>
      <c r="D269" s="5" t="str">
        <f>_xll.SNL.Clients.Office.Excel.Functions.SPG(A269, "IQ_DILUT_EPS_NORM", "CY2023")</f>
        <v>#PEND</v>
      </c>
      <c r="E269" t="e">
        <f t="shared" si="48"/>
        <v>#VALUE!</v>
      </c>
      <c r="F269" t="e">
        <f t="shared" si="49"/>
        <v>#VALUE!</v>
      </c>
      <c r="G269" s="5" t="str">
        <f>_xll.SNL.Clients.Office.Excel.Functions.SPG(A269, "SP_MARKETCAP", "12/30/2023")</f>
        <v>#PEND</v>
      </c>
      <c r="H269" t="e">
        <f t="shared" si="53"/>
        <v>#VALUE!</v>
      </c>
      <c r="I269" t="e">
        <f t="shared" si="54"/>
        <v>#VALUE!</v>
      </c>
      <c r="K269" t="s">
        <v>269</v>
      </c>
      <c r="L269" s="4" t="str" cm="1">
        <f t="array" ref="L269">_xll.SNL.Clients.Office.Excel.Functions.SPG(K269, "SP_TOTAL_REV", "CY2023")</f>
        <v>#PEND</v>
      </c>
      <c r="M269" s="4" t="str">
        <f>_xll.SNL.Clients.Office.Excel.Functions.SPG(K269,"IQ_AVG_DILUT_SHARES_OUT","CY2023")</f>
        <v>#PEND</v>
      </c>
      <c r="N269" s="5" t="str">
        <f>_xll.SNL.Clients.Office.Excel.Functions.SPG(K269, "IQ_DILUT_EPS_NORM", "CY2023")</f>
        <v>#PEND</v>
      </c>
      <c r="O269" t="e">
        <f t="shared" si="50"/>
        <v>#VALUE!</v>
      </c>
      <c r="P269" t="e">
        <f t="shared" si="51"/>
        <v>#VALUE!</v>
      </c>
      <c r="Q269" s="5" t="str">
        <f>_xll.SNL.Clients.Office.Excel.Functions.SPG(K269, "SP_MARKETCAP", "12/31/2022")</f>
        <v>#PEND</v>
      </c>
      <c r="R269" t="e">
        <f t="shared" si="55"/>
        <v>#VALUE!</v>
      </c>
      <c r="S269" t="e">
        <f t="shared" si="56"/>
        <v>#VALUE!</v>
      </c>
      <c r="U269" t="s">
        <v>269</v>
      </c>
      <c r="V269" s="4" t="str" cm="1">
        <f t="array" ref="V269">_xll.SNL.Clients.Office.Excel.Functions.SPG(U269, "SP_TOTAL_REV", "CY2021")</f>
        <v>#PEND</v>
      </c>
      <c r="W269" s="4" t="str">
        <f>_xll.SNL.Clients.Office.Excel.Functions.SPG(U269,"IQ_AVG_DILUT_SHARES_OUT","CY2021")</f>
        <v>#PEND</v>
      </c>
      <c r="X269" s="5" t="str">
        <f>_xll.SNL.Clients.Office.Excel.Functions.SPG(U269, "IQ_DILUT_EPS_NORM", "CY2021")</f>
        <v>#PEND</v>
      </c>
      <c r="Y269" t="e">
        <f t="shared" si="57"/>
        <v>#VALUE!</v>
      </c>
      <c r="Z269" t="e">
        <f t="shared" si="58"/>
        <v>#VALUE!</v>
      </c>
      <c r="AA269" s="5" t="str">
        <f>_xll.SNL.Clients.Office.Excel.Functions.SPG(U269, "SP_MARKETCAP", "12/31/2021")</f>
        <v>#PEND</v>
      </c>
      <c r="AB269" t="e">
        <f t="shared" si="52"/>
        <v>#VALUE!</v>
      </c>
      <c r="AC269" t="e">
        <f t="shared" si="59"/>
        <v>#VALUE!</v>
      </c>
    </row>
    <row r="270" spans="1:29">
      <c r="A270" t="s">
        <v>270</v>
      </c>
      <c r="B270" s="4" t="str" cm="1">
        <f t="array" ref="B270">_xll.SNL.Clients.Office.Excel.Functions.SPG(A270, "SP_TOTAL_REV", "CY2023")</f>
        <v>#PEND</v>
      </c>
      <c r="C270" s="4" t="str">
        <f>_xll.SNL.Clients.Office.Excel.Functions.SPG(A270,"IQ_AVG_DILUT_SHARES_OUT","CY2023")</f>
        <v>#PEND</v>
      </c>
      <c r="D270" s="5" t="str">
        <f>_xll.SNL.Clients.Office.Excel.Functions.SPG(A270, "IQ_DILUT_EPS_NORM", "CY2023")</f>
        <v>#PEND</v>
      </c>
      <c r="E270" t="e">
        <f t="shared" si="48"/>
        <v>#VALUE!</v>
      </c>
      <c r="F270" t="e">
        <f t="shared" si="49"/>
        <v>#VALUE!</v>
      </c>
      <c r="G270" s="5" t="str">
        <f>_xll.SNL.Clients.Office.Excel.Functions.SPG(A270, "SP_MARKETCAP", "12/30/2023")</f>
        <v>#PEND</v>
      </c>
      <c r="H270" t="e">
        <f t="shared" si="53"/>
        <v>#VALUE!</v>
      </c>
      <c r="I270" t="e">
        <f t="shared" si="54"/>
        <v>#VALUE!</v>
      </c>
      <c r="K270" t="s">
        <v>270</v>
      </c>
      <c r="L270" s="4" t="str" cm="1">
        <f t="array" ref="L270">_xll.SNL.Clients.Office.Excel.Functions.SPG(K270, "SP_TOTAL_REV", "CY2023")</f>
        <v>#PEND</v>
      </c>
      <c r="M270" s="4" t="str">
        <f>_xll.SNL.Clients.Office.Excel.Functions.SPG(K270,"IQ_AVG_DILUT_SHARES_OUT","CY2023")</f>
        <v>#PEND</v>
      </c>
      <c r="N270" s="5" t="str">
        <f>_xll.SNL.Clients.Office.Excel.Functions.SPG(K270, "IQ_DILUT_EPS_NORM", "CY2023")</f>
        <v>#PEND</v>
      </c>
      <c r="O270" t="e">
        <f t="shared" si="50"/>
        <v>#VALUE!</v>
      </c>
      <c r="P270" t="e">
        <f t="shared" si="51"/>
        <v>#VALUE!</v>
      </c>
      <c r="Q270" s="5" t="str">
        <f>_xll.SNL.Clients.Office.Excel.Functions.SPG(K270, "SP_MARKETCAP", "12/31/2022")</f>
        <v>#PEND</v>
      </c>
      <c r="R270" t="e">
        <f t="shared" si="55"/>
        <v>#VALUE!</v>
      </c>
      <c r="S270" t="e">
        <f t="shared" si="56"/>
        <v>#VALUE!</v>
      </c>
      <c r="U270" t="s">
        <v>270</v>
      </c>
      <c r="V270" s="4" t="str" cm="1">
        <f t="array" ref="V270">_xll.SNL.Clients.Office.Excel.Functions.SPG(U270, "SP_TOTAL_REV", "CY2021")</f>
        <v>#PEND</v>
      </c>
      <c r="W270" s="4" t="str">
        <f>_xll.SNL.Clients.Office.Excel.Functions.SPG(U270,"IQ_AVG_DILUT_SHARES_OUT","CY2021")</f>
        <v>#PEND</v>
      </c>
      <c r="X270" s="5" t="str">
        <f>_xll.SNL.Clients.Office.Excel.Functions.SPG(U270, "IQ_DILUT_EPS_NORM", "CY2021")</f>
        <v>#PEND</v>
      </c>
      <c r="Y270" t="e">
        <f t="shared" si="57"/>
        <v>#VALUE!</v>
      </c>
      <c r="Z270" t="e">
        <f t="shared" si="58"/>
        <v>#VALUE!</v>
      </c>
      <c r="AA270" s="5" t="str">
        <f>_xll.SNL.Clients.Office.Excel.Functions.SPG(U270, "SP_MARKETCAP", "12/31/2021")</f>
        <v>#PEND</v>
      </c>
      <c r="AB270" t="e">
        <f t="shared" si="52"/>
        <v>#VALUE!</v>
      </c>
      <c r="AC270" t="e">
        <f t="shared" si="59"/>
        <v>#VALUE!</v>
      </c>
    </row>
    <row r="271" spans="1:29">
      <c r="A271" t="s">
        <v>271</v>
      </c>
      <c r="B271" s="4" t="str" cm="1">
        <f t="array" ref="B271">_xll.SNL.Clients.Office.Excel.Functions.SPG(A271, "SP_TOTAL_REV", "CY2023")</f>
        <v>#PEND</v>
      </c>
      <c r="C271" s="4" t="str">
        <f>_xll.SNL.Clients.Office.Excel.Functions.SPG(A271,"IQ_AVG_DILUT_SHARES_OUT","CY2023")</f>
        <v>#PEND</v>
      </c>
      <c r="D271" s="5" t="str">
        <f>_xll.SNL.Clients.Office.Excel.Functions.SPG(A271, "IQ_DILUT_EPS_NORM", "CY2023")</f>
        <v>#PEND</v>
      </c>
      <c r="E271" t="e">
        <f t="shared" si="48"/>
        <v>#VALUE!</v>
      </c>
      <c r="F271" t="e">
        <f t="shared" si="49"/>
        <v>#VALUE!</v>
      </c>
      <c r="G271" s="5" t="str">
        <f>_xll.SNL.Clients.Office.Excel.Functions.SPG(A271, "SP_MARKETCAP", "12/30/2023")</f>
        <v>#PEND</v>
      </c>
      <c r="H271" t="e">
        <f t="shared" si="53"/>
        <v>#VALUE!</v>
      </c>
      <c r="I271" t="e">
        <f t="shared" si="54"/>
        <v>#VALUE!</v>
      </c>
      <c r="K271" t="s">
        <v>271</v>
      </c>
      <c r="L271" s="4" t="str" cm="1">
        <f t="array" ref="L271">_xll.SNL.Clients.Office.Excel.Functions.SPG(K271, "SP_TOTAL_REV", "CY2023")</f>
        <v>#PEND</v>
      </c>
      <c r="M271" s="4" t="str">
        <f>_xll.SNL.Clients.Office.Excel.Functions.SPG(K271,"IQ_AVG_DILUT_SHARES_OUT","CY2023")</f>
        <v>#PEND</v>
      </c>
      <c r="N271" s="5" t="str">
        <f>_xll.SNL.Clients.Office.Excel.Functions.SPG(K271, "IQ_DILUT_EPS_NORM", "CY2023")</f>
        <v>#PEND</v>
      </c>
      <c r="O271" t="e">
        <f t="shared" si="50"/>
        <v>#VALUE!</v>
      </c>
      <c r="P271" t="e">
        <f t="shared" si="51"/>
        <v>#VALUE!</v>
      </c>
      <c r="Q271" s="5" t="str">
        <f>_xll.SNL.Clients.Office.Excel.Functions.SPG(K271, "SP_MARKETCAP", "12/31/2022")</f>
        <v>#PEND</v>
      </c>
      <c r="R271" t="e">
        <f t="shared" si="55"/>
        <v>#VALUE!</v>
      </c>
      <c r="S271" t="e">
        <f t="shared" si="56"/>
        <v>#VALUE!</v>
      </c>
      <c r="U271" t="s">
        <v>271</v>
      </c>
      <c r="V271" s="4" t="str" cm="1">
        <f t="array" ref="V271">_xll.SNL.Clients.Office.Excel.Functions.SPG(U271, "SP_TOTAL_REV", "CY2021")</f>
        <v>#PEND</v>
      </c>
      <c r="W271" s="4" t="str">
        <f>_xll.SNL.Clients.Office.Excel.Functions.SPG(U271,"IQ_AVG_DILUT_SHARES_OUT","CY2021")</f>
        <v>#PEND</v>
      </c>
      <c r="X271" s="5" t="str">
        <f>_xll.SNL.Clients.Office.Excel.Functions.SPG(U271, "IQ_DILUT_EPS_NORM", "CY2021")</f>
        <v>#PEND</v>
      </c>
      <c r="Y271" t="e">
        <f t="shared" si="57"/>
        <v>#VALUE!</v>
      </c>
      <c r="Z271" t="e">
        <f t="shared" si="58"/>
        <v>#VALUE!</v>
      </c>
      <c r="AA271" s="5" t="str">
        <f>_xll.SNL.Clients.Office.Excel.Functions.SPG(U271, "SP_MARKETCAP", "12/31/2021")</f>
        <v>#PEND</v>
      </c>
      <c r="AB271" t="e">
        <f t="shared" si="52"/>
        <v>#VALUE!</v>
      </c>
      <c r="AC271" t="e">
        <f t="shared" si="59"/>
        <v>#VALUE!</v>
      </c>
    </row>
    <row r="272" spans="1:29">
      <c r="A272" t="s">
        <v>272</v>
      </c>
      <c r="B272" s="4" t="str" cm="1">
        <f t="array" ref="B272">_xll.SNL.Clients.Office.Excel.Functions.SPG(A272, "SP_TOTAL_REV", "CY2023")</f>
        <v>#PEND</v>
      </c>
      <c r="C272" s="4" t="str">
        <f>_xll.SNL.Clients.Office.Excel.Functions.SPG(A272,"IQ_AVG_DILUT_SHARES_OUT","CY2023")</f>
        <v>#PEND</v>
      </c>
      <c r="D272" s="5" t="str">
        <f>_xll.SNL.Clients.Office.Excel.Functions.SPG(A272, "IQ_DILUT_EPS_NORM", "CY2023")</f>
        <v>#PEND</v>
      </c>
      <c r="E272" t="e">
        <f t="shared" si="48"/>
        <v>#VALUE!</v>
      </c>
      <c r="F272" t="e">
        <f t="shared" si="49"/>
        <v>#VALUE!</v>
      </c>
      <c r="G272" s="5" t="str">
        <f>_xll.SNL.Clients.Office.Excel.Functions.SPG(A272, "SP_MARKETCAP", "12/30/2023")</f>
        <v>#PEND</v>
      </c>
      <c r="H272" t="e">
        <f t="shared" si="53"/>
        <v>#VALUE!</v>
      </c>
      <c r="I272" t="e">
        <f t="shared" si="54"/>
        <v>#VALUE!</v>
      </c>
      <c r="K272" t="s">
        <v>272</v>
      </c>
      <c r="L272" s="4" t="str" cm="1">
        <f t="array" ref="L272">_xll.SNL.Clients.Office.Excel.Functions.SPG(K272, "SP_TOTAL_REV", "CY2023")</f>
        <v>#PEND</v>
      </c>
      <c r="M272" s="4" t="str">
        <f>_xll.SNL.Clients.Office.Excel.Functions.SPG(K272,"IQ_AVG_DILUT_SHARES_OUT","CY2023")</f>
        <v>#PEND</v>
      </c>
      <c r="N272" s="5" t="str">
        <f>_xll.SNL.Clients.Office.Excel.Functions.SPG(K272, "IQ_DILUT_EPS_NORM", "CY2023")</f>
        <v>#PEND</v>
      </c>
      <c r="O272" t="e">
        <f t="shared" si="50"/>
        <v>#VALUE!</v>
      </c>
      <c r="P272" t="e">
        <f t="shared" si="51"/>
        <v>#VALUE!</v>
      </c>
      <c r="Q272" s="5" t="str">
        <f>_xll.SNL.Clients.Office.Excel.Functions.SPG(K272, "SP_MARKETCAP", "12/31/2022")</f>
        <v>#PEND</v>
      </c>
      <c r="R272" t="e">
        <f t="shared" si="55"/>
        <v>#VALUE!</v>
      </c>
      <c r="S272" t="e">
        <f t="shared" si="56"/>
        <v>#VALUE!</v>
      </c>
      <c r="U272" t="s">
        <v>272</v>
      </c>
      <c r="V272" s="4" t="str" cm="1">
        <f t="array" ref="V272">_xll.SNL.Clients.Office.Excel.Functions.SPG(U272, "SP_TOTAL_REV", "CY2021")</f>
        <v>#PEND</v>
      </c>
      <c r="W272" s="4" t="str">
        <f>_xll.SNL.Clients.Office.Excel.Functions.SPG(U272,"IQ_AVG_DILUT_SHARES_OUT","CY2021")</f>
        <v>#PEND</v>
      </c>
      <c r="X272" s="5" t="str">
        <f>_xll.SNL.Clients.Office.Excel.Functions.SPG(U272, "IQ_DILUT_EPS_NORM", "CY2021")</f>
        <v>#PEND</v>
      </c>
      <c r="Y272" t="e">
        <f t="shared" si="57"/>
        <v>#VALUE!</v>
      </c>
      <c r="Z272" t="e">
        <f t="shared" si="58"/>
        <v>#VALUE!</v>
      </c>
      <c r="AA272" s="5" t="str">
        <f>_xll.SNL.Clients.Office.Excel.Functions.SPG(U272, "SP_MARKETCAP", "12/31/2021")</f>
        <v>#PEND</v>
      </c>
      <c r="AB272" t="e">
        <f t="shared" si="52"/>
        <v>#VALUE!</v>
      </c>
      <c r="AC272" t="e">
        <f t="shared" si="59"/>
        <v>#VALUE!</v>
      </c>
    </row>
    <row r="273" spans="1:29">
      <c r="A273" t="s">
        <v>273</v>
      </c>
      <c r="B273" s="4" t="str" cm="1">
        <f t="array" ref="B273">_xll.SNL.Clients.Office.Excel.Functions.SPG(A273, "SP_TOTAL_REV", "CY2023")</f>
        <v>#PEND</v>
      </c>
      <c r="C273" s="4" t="str">
        <f>_xll.SNL.Clients.Office.Excel.Functions.SPG(A273,"IQ_AVG_DILUT_SHARES_OUT","CY2023")</f>
        <v>#PEND</v>
      </c>
      <c r="D273" s="5" t="str">
        <f>_xll.SNL.Clients.Office.Excel.Functions.SPG(A273, "IQ_DILUT_EPS_NORM", "CY2023")</f>
        <v>#PEND</v>
      </c>
      <c r="E273" t="e">
        <f t="shared" si="48"/>
        <v>#VALUE!</v>
      </c>
      <c r="F273" t="e">
        <f t="shared" si="49"/>
        <v>#VALUE!</v>
      </c>
      <c r="G273" s="5" t="str">
        <f>_xll.SNL.Clients.Office.Excel.Functions.SPG(A273, "SP_MARKETCAP", "12/30/2023")</f>
        <v>#PEND</v>
      </c>
      <c r="H273" t="e">
        <f t="shared" si="53"/>
        <v>#VALUE!</v>
      </c>
      <c r="I273" t="e">
        <f t="shared" si="54"/>
        <v>#VALUE!</v>
      </c>
      <c r="K273" t="s">
        <v>273</v>
      </c>
      <c r="L273" s="4" t="str" cm="1">
        <f t="array" ref="L273">_xll.SNL.Clients.Office.Excel.Functions.SPG(K273, "SP_TOTAL_REV", "CY2023")</f>
        <v>#PEND</v>
      </c>
      <c r="M273" s="4" t="str">
        <f>_xll.SNL.Clients.Office.Excel.Functions.SPG(K273,"IQ_AVG_DILUT_SHARES_OUT","CY2023")</f>
        <v>#PEND</v>
      </c>
      <c r="N273" s="5" t="str">
        <f>_xll.SNL.Clients.Office.Excel.Functions.SPG(K273, "IQ_DILUT_EPS_NORM", "CY2023")</f>
        <v>#PEND</v>
      </c>
      <c r="O273" t="e">
        <f t="shared" si="50"/>
        <v>#VALUE!</v>
      </c>
      <c r="P273" t="e">
        <f t="shared" si="51"/>
        <v>#VALUE!</v>
      </c>
      <c r="Q273" s="5" t="str">
        <f>_xll.SNL.Clients.Office.Excel.Functions.SPG(K273, "SP_MARKETCAP", "12/31/2022")</f>
        <v>#PEND</v>
      </c>
      <c r="R273" t="e">
        <f t="shared" si="55"/>
        <v>#VALUE!</v>
      </c>
      <c r="S273" t="e">
        <f t="shared" si="56"/>
        <v>#VALUE!</v>
      </c>
      <c r="U273" t="s">
        <v>273</v>
      </c>
      <c r="V273" s="4" t="str" cm="1">
        <f t="array" ref="V273">_xll.SNL.Clients.Office.Excel.Functions.SPG(U273, "SP_TOTAL_REV", "CY2021")</f>
        <v>#PEND</v>
      </c>
      <c r="W273" s="4" t="str">
        <f>_xll.SNL.Clients.Office.Excel.Functions.SPG(U273,"IQ_AVG_DILUT_SHARES_OUT","CY2021")</f>
        <v>#PEND</v>
      </c>
      <c r="X273" s="5" t="str">
        <f>_xll.SNL.Clients.Office.Excel.Functions.SPG(U273, "IQ_DILUT_EPS_NORM", "CY2021")</f>
        <v>#PEND</v>
      </c>
      <c r="Y273" t="e">
        <f t="shared" si="57"/>
        <v>#VALUE!</v>
      </c>
      <c r="Z273" t="e">
        <f t="shared" si="58"/>
        <v>#VALUE!</v>
      </c>
      <c r="AA273" s="5" t="str">
        <f>_xll.SNL.Clients.Office.Excel.Functions.SPG(U273, "SP_MARKETCAP", "12/31/2021")</f>
        <v>#PEND</v>
      </c>
      <c r="AB273" t="e">
        <f t="shared" si="52"/>
        <v>#VALUE!</v>
      </c>
      <c r="AC273" t="e">
        <f t="shared" si="59"/>
        <v>#VALUE!</v>
      </c>
    </row>
    <row r="274" spans="1:29">
      <c r="A274" t="s">
        <v>274</v>
      </c>
      <c r="B274" s="4" t="str" cm="1">
        <f t="array" ref="B274">_xll.SNL.Clients.Office.Excel.Functions.SPG(A274, "SP_TOTAL_REV", "CY2023")</f>
        <v>#PEND</v>
      </c>
      <c r="C274" s="4" t="str">
        <f>_xll.SNL.Clients.Office.Excel.Functions.SPG(A274,"IQ_AVG_DILUT_SHARES_OUT","CY2023")</f>
        <v>#PEND</v>
      </c>
      <c r="D274" s="5" t="str">
        <f>_xll.SNL.Clients.Office.Excel.Functions.SPG(A274, "IQ_DILUT_EPS_NORM", "CY2023")</f>
        <v>#PEND</v>
      </c>
      <c r="E274" t="e">
        <f t="shared" si="48"/>
        <v>#VALUE!</v>
      </c>
      <c r="F274" t="e">
        <f t="shared" si="49"/>
        <v>#VALUE!</v>
      </c>
      <c r="G274" s="5" t="str">
        <f>_xll.SNL.Clients.Office.Excel.Functions.SPG(A274, "SP_MARKETCAP", "12/30/2023")</f>
        <v>#PEND</v>
      </c>
      <c r="H274" t="e">
        <f t="shared" si="53"/>
        <v>#VALUE!</v>
      </c>
      <c r="I274" t="e">
        <f t="shared" si="54"/>
        <v>#VALUE!</v>
      </c>
      <c r="K274" t="s">
        <v>274</v>
      </c>
      <c r="L274" s="4" t="str" cm="1">
        <f t="array" ref="L274">_xll.SNL.Clients.Office.Excel.Functions.SPG(K274, "SP_TOTAL_REV", "CY2023")</f>
        <v>#PEND</v>
      </c>
      <c r="M274" s="4" t="str">
        <f>_xll.SNL.Clients.Office.Excel.Functions.SPG(K274,"IQ_AVG_DILUT_SHARES_OUT","CY2023")</f>
        <v>#PEND</v>
      </c>
      <c r="N274" s="5" t="str">
        <f>_xll.SNL.Clients.Office.Excel.Functions.SPG(K274, "IQ_DILUT_EPS_NORM", "CY2023")</f>
        <v>#PEND</v>
      </c>
      <c r="O274" t="e">
        <f t="shared" si="50"/>
        <v>#VALUE!</v>
      </c>
      <c r="P274" t="e">
        <f t="shared" si="51"/>
        <v>#VALUE!</v>
      </c>
      <c r="Q274" s="5" t="str">
        <f>_xll.SNL.Clients.Office.Excel.Functions.SPG(K274, "SP_MARKETCAP", "12/31/2022")</f>
        <v>#PEND</v>
      </c>
      <c r="R274" t="e">
        <f t="shared" si="55"/>
        <v>#VALUE!</v>
      </c>
      <c r="S274" t="e">
        <f t="shared" si="56"/>
        <v>#VALUE!</v>
      </c>
      <c r="U274" t="s">
        <v>274</v>
      </c>
      <c r="V274" s="4" t="str" cm="1">
        <f t="array" ref="V274">_xll.SNL.Clients.Office.Excel.Functions.SPG(U274, "SP_TOTAL_REV", "CY2021")</f>
        <v>#PEND</v>
      </c>
      <c r="W274" s="4" t="str">
        <f>_xll.SNL.Clients.Office.Excel.Functions.SPG(U274,"IQ_AVG_DILUT_SHARES_OUT","CY2021")</f>
        <v>#PEND</v>
      </c>
      <c r="X274" s="5" t="str">
        <f>_xll.SNL.Clients.Office.Excel.Functions.SPG(U274, "IQ_DILUT_EPS_NORM", "CY2021")</f>
        <v>#PEND</v>
      </c>
      <c r="Y274" t="e">
        <f t="shared" si="57"/>
        <v>#VALUE!</v>
      </c>
      <c r="Z274" t="e">
        <f t="shared" si="58"/>
        <v>#VALUE!</v>
      </c>
      <c r="AA274" s="5" t="str">
        <f>_xll.SNL.Clients.Office.Excel.Functions.SPG(U274, "SP_MARKETCAP", "12/31/2021")</f>
        <v>#PEND</v>
      </c>
      <c r="AB274" t="e">
        <f t="shared" si="52"/>
        <v>#VALUE!</v>
      </c>
      <c r="AC274" t="e">
        <f t="shared" si="59"/>
        <v>#VALUE!</v>
      </c>
    </row>
    <row r="275" spans="1:29">
      <c r="A275" t="s">
        <v>275</v>
      </c>
      <c r="B275" s="4" t="str" cm="1">
        <f t="array" ref="B275">_xll.SNL.Clients.Office.Excel.Functions.SPG(A275, "SP_TOTAL_REV", "CY2023")</f>
        <v>#PEND</v>
      </c>
      <c r="C275" s="4" t="str">
        <f>_xll.SNL.Clients.Office.Excel.Functions.SPG(A275,"IQ_AVG_DILUT_SHARES_OUT","CY2023")</f>
        <v>#PEND</v>
      </c>
      <c r="D275" s="5" t="str">
        <f>_xll.SNL.Clients.Office.Excel.Functions.SPG(A275, "IQ_DILUT_EPS_NORM", "CY2023")</f>
        <v>#PEND</v>
      </c>
      <c r="E275" t="e">
        <f t="shared" si="48"/>
        <v>#VALUE!</v>
      </c>
      <c r="F275" t="e">
        <f t="shared" si="49"/>
        <v>#VALUE!</v>
      </c>
      <c r="G275" s="5" t="str">
        <f>_xll.SNL.Clients.Office.Excel.Functions.SPG(A275, "SP_MARKETCAP", "12/30/2023")</f>
        <v>#PEND</v>
      </c>
      <c r="H275" t="e">
        <f t="shared" si="53"/>
        <v>#VALUE!</v>
      </c>
      <c r="I275" t="e">
        <f t="shared" si="54"/>
        <v>#VALUE!</v>
      </c>
      <c r="K275" t="s">
        <v>275</v>
      </c>
      <c r="L275" s="4" t="str" cm="1">
        <f t="array" ref="L275">_xll.SNL.Clients.Office.Excel.Functions.SPG(K275, "SP_TOTAL_REV", "CY2023")</f>
        <v>#PEND</v>
      </c>
      <c r="M275" s="4" t="str">
        <f>_xll.SNL.Clients.Office.Excel.Functions.SPG(K275,"IQ_AVG_DILUT_SHARES_OUT","CY2023")</f>
        <v>#PEND</v>
      </c>
      <c r="N275" s="5" t="str">
        <f>_xll.SNL.Clients.Office.Excel.Functions.SPG(K275, "IQ_DILUT_EPS_NORM", "CY2023")</f>
        <v>#PEND</v>
      </c>
      <c r="O275" t="e">
        <f t="shared" si="50"/>
        <v>#VALUE!</v>
      </c>
      <c r="P275" t="e">
        <f t="shared" si="51"/>
        <v>#VALUE!</v>
      </c>
      <c r="Q275" s="5" t="str">
        <f>_xll.SNL.Clients.Office.Excel.Functions.SPG(K275, "SP_MARKETCAP", "12/31/2022")</f>
        <v>#PEND</v>
      </c>
      <c r="R275" t="e">
        <f t="shared" si="55"/>
        <v>#VALUE!</v>
      </c>
      <c r="S275" t="e">
        <f t="shared" si="56"/>
        <v>#VALUE!</v>
      </c>
      <c r="U275" t="s">
        <v>275</v>
      </c>
      <c r="V275" s="4" t="str" cm="1">
        <f t="array" ref="V275">_xll.SNL.Clients.Office.Excel.Functions.SPG(U275, "SP_TOTAL_REV", "CY2021")</f>
        <v>#PEND</v>
      </c>
      <c r="W275" s="4" t="str">
        <f>_xll.SNL.Clients.Office.Excel.Functions.SPG(U275,"IQ_AVG_DILUT_SHARES_OUT","CY2021")</f>
        <v>#PEND</v>
      </c>
      <c r="X275" s="5" t="str">
        <f>_xll.SNL.Clients.Office.Excel.Functions.SPG(U275, "IQ_DILUT_EPS_NORM", "CY2021")</f>
        <v>#PEND</v>
      </c>
      <c r="Y275" t="e">
        <f t="shared" si="57"/>
        <v>#VALUE!</v>
      </c>
      <c r="Z275" t="e">
        <f t="shared" si="58"/>
        <v>#VALUE!</v>
      </c>
      <c r="AA275" s="5" t="str">
        <f>_xll.SNL.Clients.Office.Excel.Functions.SPG(U275, "SP_MARKETCAP", "12/31/2021")</f>
        <v>#PEND</v>
      </c>
      <c r="AB275" t="e">
        <f t="shared" si="52"/>
        <v>#VALUE!</v>
      </c>
      <c r="AC275" t="e">
        <f t="shared" si="59"/>
        <v>#VALUE!</v>
      </c>
    </row>
    <row r="276" spans="1:29">
      <c r="A276" t="s">
        <v>276</v>
      </c>
      <c r="B276" s="4" t="str" cm="1">
        <f t="array" ref="B276">_xll.SNL.Clients.Office.Excel.Functions.SPG(A276, "SP_TOTAL_REV", "CY2023")</f>
        <v>#PEND</v>
      </c>
      <c r="C276" s="4" t="str">
        <f>_xll.SNL.Clients.Office.Excel.Functions.SPG(A276,"IQ_AVG_DILUT_SHARES_OUT","CY2023")</f>
        <v>#PEND</v>
      </c>
      <c r="D276" s="5" t="str">
        <f>_xll.SNL.Clients.Office.Excel.Functions.SPG(A276, "IQ_DILUT_EPS_NORM", "CY2023")</f>
        <v>#PEND</v>
      </c>
      <c r="E276" t="e">
        <f t="shared" si="48"/>
        <v>#VALUE!</v>
      </c>
      <c r="F276" t="e">
        <f t="shared" si="49"/>
        <v>#VALUE!</v>
      </c>
      <c r="G276" s="5" t="str">
        <f>_xll.SNL.Clients.Office.Excel.Functions.SPG(A276, "SP_MARKETCAP", "12/30/2023")</f>
        <v>#PEND</v>
      </c>
      <c r="H276" t="e">
        <f t="shared" si="53"/>
        <v>#VALUE!</v>
      </c>
      <c r="I276" t="e">
        <f t="shared" si="54"/>
        <v>#VALUE!</v>
      </c>
      <c r="K276" t="s">
        <v>276</v>
      </c>
      <c r="L276" s="4" t="str" cm="1">
        <f t="array" ref="L276">_xll.SNL.Clients.Office.Excel.Functions.SPG(K276, "SP_TOTAL_REV", "CY2023")</f>
        <v>#PEND</v>
      </c>
      <c r="M276" s="4" t="str">
        <f>_xll.SNL.Clients.Office.Excel.Functions.SPG(K276,"IQ_AVG_DILUT_SHARES_OUT","CY2023")</f>
        <v>#PEND</v>
      </c>
      <c r="N276" s="5" t="str">
        <f>_xll.SNL.Clients.Office.Excel.Functions.SPG(K276, "IQ_DILUT_EPS_NORM", "CY2023")</f>
        <v>#PEND</v>
      </c>
      <c r="O276" t="e">
        <f t="shared" si="50"/>
        <v>#VALUE!</v>
      </c>
      <c r="P276" t="e">
        <f t="shared" si="51"/>
        <v>#VALUE!</v>
      </c>
      <c r="Q276" s="5" t="str">
        <f>_xll.SNL.Clients.Office.Excel.Functions.SPG(K276, "SP_MARKETCAP", "12/31/2022")</f>
        <v>#PEND</v>
      </c>
      <c r="R276" t="e">
        <f t="shared" si="55"/>
        <v>#VALUE!</v>
      </c>
      <c r="S276" t="e">
        <f t="shared" si="56"/>
        <v>#VALUE!</v>
      </c>
      <c r="U276" t="s">
        <v>276</v>
      </c>
      <c r="V276" s="4" t="str" cm="1">
        <f t="array" ref="V276">_xll.SNL.Clients.Office.Excel.Functions.SPG(U276, "SP_TOTAL_REV", "CY2021")</f>
        <v>#PEND</v>
      </c>
      <c r="W276" s="4" t="str">
        <f>_xll.SNL.Clients.Office.Excel.Functions.SPG(U276,"IQ_AVG_DILUT_SHARES_OUT","CY2021")</f>
        <v>#PEND</v>
      </c>
      <c r="X276" s="5" t="str">
        <f>_xll.SNL.Clients.Office.Excel.Functions.SPG(U276, "IQ_DILUT_EPS_NORM", "CY2021")</f>
        <v>#PEND</v>
      </c>
      <c r="Y276" t="e">
        <f t="shared" si="57"/>
        <v>#VALUE!</v>
      </c>
      <c r="Z276" t="e">
        <f t="shared" si="58"/>
        <v>#VALUE!</v>
      </c>
      <c r="AA276" s="5" t="str">
        <f>_xll.SNL.Clients.Office.Excel.Functions.SPG(U276, "SP_MARKETCAP", "12/31/2021")</f>
        <v>#PEND</v>
      </c>
      <c r="AB276" t="e">
        <f t="shared" si="52"/>
        <v>#VALUE!</v>
      </c>
      <c r="AC276" t="e">
        <f t="shared" si="59"/>
        <v>#VALUE!</v>
      </c>
    </row>
    <row r="277" spans="1:29">
      <c r="A277" t="s">
        <v>277</v>
      </c>
      <c r="B277" s="4" t="str" cm="1">
        <f t="array" ref="B277">_xll.SNL.Clients.Office.Excel.Functions.SPG(A277, "SP_TOTAL_REV", "CY2023")</f>
        <v>#PEND</v>
      </c>
      <c r="C277" s="4" t="str">
        <f>_xll.SNL.Clients.Office.Excel.Functions.SPG(A277,"IQ_AVG_DILUT_SHARES_OUT","CY2023")</f>
        <v>#PEND</v>
      </c>
      <c r="D277" s="5" t="str">
        <f>_xll.SNL.Clients.Office.Excel.Functions.SPG(A277, "IQ_DILUT_EPS_NORM", "CY2023")</f>
        <v>#PEND</v>
      </c>
      <c r="E277" t="e">
        <f t="shared" si="48"/>
        <v>#VALUE!</v>
      </c>
      <c r="F277" t="e">
        <f t="shared" si="49"/>
        <v>#VALUE!</v>
      </c>
      <c r="G277" s="5" t="str">
        <f>_xll.SNL.Clients.Office.Excel.Functions.SPG(A277, "SP_MARKETCAP", "12/30/2023")</f>
        <v>#PEND</v>
      </c>
      <c r="H277" t="e">
        <f t="shared" si="53"/>
        <v>#VALUE!</v>
      </c>
      <c r="I277" t="e">
        <f t="shared" si="54"/>
        <v>#VALUE!</v>
      </c>
      <c r="K277" t="s">
        <v>277</v>
      </c>
      <c r="L277" s="4" t="str" cm="1">
        <f t="array" ref="L277">_xll.SNL.Clients.Office.Excel.Functions.SPG(K277, "SP_TOTAL_REV", "CY2023")</f>
        <v>#PEND</v>
      </c>
      <c r="M277" s="4" t="str">
        <f>_xll.SNL.Clients.Office.Excel.Functions.SPG(K277,"IQ_AVG_DILUT_SHARES_OUT","CY2023")</f>
        <v>#PEND</v>
      </c>
      <c r="N277" s="5" t="str">
        <f>_xll.SNL.Clients.Office.Excel.Functions.SPG(K277, "IQ_DILUT_EPS_NORM", "CY2023")</f>
        <v>#PEND</v>
      </c>
      <c r="O277" t="e">
        <f t="shared" si="50"/>
        <v>#VALUE!</v>
      </c>
      <c r="P277" t="e">
        <f t="shared" si="51"/>
        <v>#VALUE!</v>
      </c>
      <c r="Q277" s="5" t="str">
        <f>_xll.SNL.Clients.Office.Excel.Functions.SPG(K277, "SP_MARKETCAP", "12/31/2022")</f>
        <v>#PEND</v>
      </c>
      <c r="R277" t="e">
        <f t="shared" si="55"/>
        <v>#VALUE!</v>
      </c>
      <c r="S277" t="e">
        <f t="shared" si="56"/>
        <v>#VALUE!</v>
      </c>
      <c r="U277" t="s">
        <v>277</v>
      </c>
      <c r="V277" s="4" t="str" cm="1">
        <f t="array" ref="V277">_xll.SNL.Clients.Office.Excel.Functions.SPG(U277, "SP_TOTAL_REV", "CY2021")</f>
        <v>#PEND</v>
      </c>
      <c r="W277" s="4" t="str">
        <f>_xll.SNL.Clients.Office.Excel.Functions.SPG(U277,"IQ_AVG_DILUT_SHARES_OUT","CY2021")</f>
        <v>#PEND</v>
      </c>
      <c r="X277" s="5" t="str">
        <f>_xll.SNL.Clients.Office.Excel.Functions.SPG(U277, "IQ_DILUT_EPS_NORM", "CY2021")</f>
        <v>#PEND</v>
      </c>
      <c r="Y277" t="e">
        <f t="shared" si="57"/>
        <v>#VALUE!</v>
      </c>
      <c r="Z277" t="e">
        <f t="shared" si="58"/>
        <v>#VALUE!</v>
      </c>
      <c r="AA277" s="5" t="str">
        <f>_xll.SNL.Clients.Office.Excel.Functions.SPG(U277, "SP_MARKETCAP", "12/31/2021")</f>
        <v>#PEND</v>
      </c>
      <c r="AB277" t="e">
        <f t="shared" si="52"/>
        <v>#VALUE!</v>
      </c>
      <c r="AC277" t="e">
        <f t="shared" si="59"/>
        <v>#VALUE!</v>
      </c>
    </row>
    <row r="278" spans="1:29">
      <c r="A278" t="s">
        <v>278</v>
      </c>
      <c r="B278" s="4" t="str" cm="1">
        <f t="array" ref="B278">_xll.SNL.Clients.Office.Excel.Functions.SPG(A278, "SP_TOTAL_REV", "CY2023")</f>
        <v>#PEND</v>
      </c>
      <c r="C278" s="4" t="str">
        <f>_xll.SNL.Clients.Office.Excel.Functions.SPG(A278,"IQ_AVG_DILUT_SHARES_OUT","CY2023")</f>
        <v>#PEND</v>
      </c>
      <c r="D278" s="5" t="str">
        <f>_xll.SNL.Clients.Office.Excel.Functions.SPG(A278, "IQ_DILUT_EPS_NORM", "CY2023")</f>
        <v>#PEND</v>
      </c>
      <c r="E278" t="e">
        <f t="shared" si="48"/>
        <v>#VALUE!</v>
      </c>
      <c r="F278" t="e">
        <f t="shared" si="49"/>
        <v>#VALUE!</v>
      </c>
      <c r="G278" s="5" t="str">
        <f>_xll.SNL.Clients.Office.Excel.Functions.SPG(A278, "SP_MARKETCAP", "12/30/2023")</f>
        <v>#PEND</v>
      </c>
      <c r="H278" t="e">
        <f t="shared" si="53"/>
        <v>#VALUE!</v>
      </c>
      <c r="I278" t="e">
        <f t="shared" si="54"/>
        <v>#VALUE!</v>
      </c>
      <c r="K278" t="s">
        <v>278</v>
      </c>
      <c r="L278" s="4" t="str" cm="1">
        <f t="array" ref="L278">_xll.SNL.Clients.Office.Excel.Functions.SPG(K278, "SP_TOTAL_REV", "CY2023")</f>
        <v>#PEND</v>
      </c>
      <c r="M278" s="4" t="str">
        <f>_xll.SNL.Clients.Office.Excel.Functions.SPG(K278,"IQ_AVG_DILUT_SHARES_OUT","CY2023")</f>
        <v>#PEND</v>
      </c>
      <c r="N278" s="5" t="str">
        <f>_xll.SNL.Clients.Office.Excel.Functions.SPG(K278, "IQ_DILUT_EPS_NORM", "CY2023")</f>
        <v>#PEND</v>
      </c>
      <c r="O278" t="e">
        <f t="shared" si="50"/>
        <v>#VALUE!</v>
      </c>
      <c r="P278" t="e">
        <f t="shared" si="51"/>
        <v>#VALUE!</v>
      </c>
      <c r="Q278" s="5" t="str">
        <f>_xll.SNL.Clients.Office.Excel.Functions.SPG(K278, "SP_MARKETCAP", "12/31/2022")</f>
        <v>#PEND</v>
      </c>
      <c r="R278" t="e">
        <f t="shared" si="55"/>
        <v>#VALUE!</v>
      </c>
      <c r="S278" t="e">
        <f t="shared" si="56"/>
        <v>#VALUE!</v>
      </c>
      <c r="U278" t="s">
        <v>278</v>
      </c>
      <c r="V278" s="4" t="str" cm="1">
        <f t="array" ref="V278">_xll.SNL.Clients.Office.Excel.Functions.SPG(U278, "SP_TOTAL_REV", "CY2021")</f>
        <v>#PEND</v>
      </c>
      <c r="W278" s="4" t="str">
        <f>_xll.SNL.Clients.Office.Excel.Functions.SPG(U278,"IQ_AVG_DILUT_SHARES_OUT","CY2021")</f>
        <v>#PEND</v>
      </c>
      <c r="X278" s="5" t="str">
        <f>_xll.SNL.Clients.Office.Excel.Functions.SPG(U278, "IQ_DILUT_EPS_NORM", "CY2021")</f>
        <v>#PEND</v>
      </c>
      <c r="Y278" t="e">
        <f t="shared" si="57"/>
        <v>#VALUE!</v>
      </c>
      <c r="Z278" t="e">
        <f t="shared" si="58"/>
        <v>#VALUE!</v>
      </c>
      <c r="AA278" s="5" t="str">
        <f>_xll.SNL.Clients.Office.Excel.Functions.SPG(U278, "SP_MARKETCAP", "12/31/2021")</f>
        <v>#PEND</v>
      </c>
      <c r="AB278" t="e">
        <f t="shared" si="52"/>
        <v>#VALUE!</v>
      </c>
      <c r="AC278" t="e">
        <f t="shared" si="59"/>
        <v>#VALUE!</v>
      </c>
    </row>
    <row r="279" spans="1:29">
      <c r="A279" t="s">
        <v>279</v>
      </c>
      <c r="B279" s="4" t="str" cm="1">
        <f t="array" ref="B279">_xll.SNL.Clients.Office.Excel.Functions.SPG(A279, "SP_TOTAL_REV", "CY2023")</f>
        <v>#PEND</v>
      </c>
      <c r="C279" s="4" t="str">
        <f>_xll.SNL.Clients.Office.Excel.Functions.SPG(A279,"IQ_AVG_DILUT_SHARES_OUT","CY2023")</f>
        <v>#PEND</v>
      </c>
      <c r="D279" s="5" t="str">
        <f>_xll.SNL.Clients.Office.Excel.Functions.SPG(A279, "IQ_DILUT_EPS_NORM", "CY2023")</f>
        <v>#PEND</v>
      </c>
      <c r="E279" t="e">
        <f t="shared" si="48"/>
        <v>#VALUE!</v>
      </c>
      <c r="F279" t="e">
        <f t="shared" si="49"/>
        <v>#VALUE!</v>
      </c>
      <c r="G279" s="5" t="str">
        <f>_xll.SNL.Clients.Office.Excel.Functions.SPG(A279, "SP_MARKETCAP", "12/30/2023")</f>
        <v>#PEND</v>
      </c>
      <c r="H279" t="e">
        <f t="shared" si="53"/>
        <v>#VALUE!</v>
      </c>
      <c r="I279" t="e">
        <f t="shared" si="54"/>
        <v>#VALUE!</v>
      </c>
      <c r="K279" t="s">
        <v>279</v>
      </c>
      <c r="L279" s="4" t="str" cm="1">
        <f t="array" ref="L279">_xll.SNL.Clients.Office.Excel.Functions.SPG(K279, "SP_TOTAL_REV", "CY2023")</f>
        <v>#PEND</v>
      </c>
      <c r="M279" s="4" t="str">
        <f>_xll.SNL.Clients.Office.Excel.Functions.SPG(K279,"IQ_AVG_DILUT_SHARES_OUT","CY2023")</f>
        <v>#PEND</v>
      </c>
      <c r="N279" s="5" t="str">
        <f>_xll.SNL.Clients.Office.Excel.Functions.SPG(K279, "IQ_DILUT_EPS_NORM", "CY2023")</f>
        <v>#PEND</v>
      </c>
      <c r="O279" t="e">
        <f t="shared" si="50"/>
        <v>#VALUE!</v>
      </c>
      <c r="P279" t="e">
        <f t="shared" si="51"/>
        <v>#VALUE!</v>
      </c>
      <c r="Q279" s="5" t="str">
        <f>_xll.SNL.Clients.Office.Excel.Functions.SPG(K279, "SP_MARKETCAP", "12/31/2022")</f>
        <v>#PEND</v>
      </c>
      <c r="R279" t="e">
        <f t="shared" si="55"/>
        <v>#VALUE!</v>
      </c>
      <c r="S279" t="e">
        <f t="shared" si="56"/>
        <v>#VALUE!</v>
      </c>
      <c r="U279" t="s">
        <v>279</v>
      </c>
      <c r="V279" s="4" t="str" cm="1">
        <f t="array" ref="V279">_xll.SNL.Clients.Office.Excel.Functions.SPG(U279, "SP_TOTAL_REV", "CY2021")</f>
        <v>#PEND</v>
      </c>
      <c r="W279" s="4" t="str">
        <f>_xll.SNL.Clients.Office.Excel.Functions.SPG(U279,"IQ_AVG_DILUT_SHARES_OUT","CY2021")</f>
        <v>#PEND</v>
      </c>
      <c r="X279" s="5" t="str">
        <f>_xll.SNL.Clients.Office.Excel.Functions.SPG(U279, "IQ_DILUT_EPS_NORM", "CY2021")</f>
        <v>#PEND</v>
      </c>
      <c r="Y279" t="e">
        <f t="shared" si="57"/>
        <v>#VALUE!</v>
      </c>
      <c r="Z279" t="e">
        <f t="shared" si="58"/>
        <v>#VALUE!</v>
      </c>
      <c r="AA279" s="5" t="str">
        <f>_xll.SNL.Clients.Office.Excel.Functions.SPG(U279, "SP_MARKETCAP", "12/31/2021")</f>
        <v>#PEND</v>
      </c>
      <c r="AB279" t="e">
        <f t="shared" si="52"/>
        <v>#VALUE!</v>
      </c>
      <c r="AC279" t="e">
        <f t="shared" si="59"/>
        <v>#VALUE!</v>
      </c>
    </row>
    <row r="280" spans="1:29">
      <c r="A280" t="s">
        <v>280</v>
      </c>
      <c r="B280" s="4" t="str" cm="1">
        <f t="array" ref="B280">_xll.SNL.Clients.Office.Excel.Functions.SPG(A280, "SP_TOTAL_REV", "CY2023")</f>
        <v>#PEND</v>
      </c>
      <c r="C280" s="4" t="str">
        <f>_xll.SNL.Clients.Office.Excel.Functions.SPG(A280,"IQ_AVG_DILUT_SHARES_OUT","CY2023")</f>
        <v>#PEND</v>
      </c>
      <c r="D280" s="5" t="str">
        <f>_xll.SNL.Clients.Office.Excel.Functions.SPG(A280, "IQ_DILUT_EPS_NORM", "CY2023")</f>
        <v>#PEND</v>
      </c>
      <c r="E280" t="e">
        <f t="shared" si="48"/>
        <v>#VALUE!</v>
      </c>
      <c r="F280" t="e">
        <f t="shared" si="49"/>
        <v>#VALUE!</v>
      </c>
      <c r="G280" s="5" t="str">
        <f>_xll.SNL.Clients.Office.Excel.Functions.SPG(A280, "SP_MARKETCAP", "12/30/2023")</f>
        <v>#PEND</v>
      </c>
      <c r="H280" t="e">
        <f t="shared" si="53"/>
        <v>#VALUE!</v>
      </c>
      <c r="I280" t="e">
        <f t="shared" si="54"/>
        <v>#VALUE!</v>
      </c>
      <c r="K280" t="s">
        <v>280</v>
      </c>
      <c r="L280" s="4" t="str" cm="1">
        <f t="array" ref="L280">_xll.SNL.Clients.Office.Excel.Functions.SPG(K280, "SP_TOTAL_REV", "CY2023")</f>
        <v>#PEND</v>
      </c>
      <c r="M280" s="4" t="str">
        <f>_xll.SNL.Clients.Office.Excel.Functions.SPG(K280,"IQ_AVG_DILUT_SHARES_OUT","CY2023")</f>
        <v>#PEND</v>
      </c>
      <c r="N280" s="5" t="str">
        <f>_xll.SNL.Clients.Office.Excel.Functions.SPG(K280, "IQ_DILUT_EPS_NORM", "CY2023")</f>
        <v>#PEND</v>
      </c>
      <c r="O280" t="e">
        <f t="shared" si="50"/>
        <v>#VALUE!</v>
      </c>
      <c r="P280" t="e">
        <f t="shared" si="51"/>
        <v>#VALUE!</v>
      </c>
      <c r="Q280" s="5" t="str">
        <f>_xll.SNL.Clients.Office.Excel.Functions.SPG(K280, "SP_MARKETCAP", "12/31/2022")</f>
        <v>#PEND</v>
      </c>
      <c r="R280" t="e">
        <f t="shared" si="55"/>
        <v>#VALUE!</v>
      </c>
      <c r="S280" t="e">
        <f t="shared" si="56"/>
        <v>#VALUE!</v>
      </c>
      <c r="U280" t="s">
        <v>280</v>
      </c>
      <c r="V280" s="4" t="str" cm="1">
        <f t="array" ref="V280">_xll.SNL.Clients.Office.Excel.Functions.SPG(U280, "SP_TOTAL_REV", "CY2021")</f>
        <v>#PEND</v>
      </c>
      <c r="W280" s="4" t="str">
        <f>_xll.SNL.Clients.Office.Excel.Functions.SPG(U280,"IQ_AVG_DILUT_SHARES_OUT","CY2021")</f>
        <v>#PEND</v>
      </c>
      <c r="X280" s="5" t="str">
        <f>_xll.SNL.Clients.Office.Excel.Functions.SPG(U280, "IQ_DILUT_EPS_NORM", "CY2021")</f>
        <v>#PEND</v>
      </c>
      <c r="Y280" t="e">
        <f t="shared" si="57"/>
        <v>#VALUE!</v>
      </c>
      <c r="Z280" t="e">
        <f t="shared" si="58"/>
        <v>#VALUE!</v>
      </c>
      <c r="AA280" s="5" t="str">
        <f>_xll.SNL.Clients.Office.Excel.Functions.SPG(U280, "SP_MARKETCAP", "12/31/2021")</f>
        <v>#PEND</v>
      </c>
      <c r="AB280" t="e">
        <f t="shared" si="52"/>
        <v>#VALUE!</v>
      </c>
      <c r="AC280" t="e">
        <f t="shared" si="59"/>
        <v>#VALUE!</v>
      </c>
    </row>
    <row r="281" spans="1:29">
      <c r="A281" t="s">
        <v>281</v>
      </c>
      <c r="B281" s="4" t="str" cm="1">
        <f t="array" ref="B281">_xll.SNL.Clients.Office.Excel.Functions.SPG(A281, "SP_TOTAL_REV", "CY2023")</f>
        <v>#PEND</v>
      </c>
      <c r="C281" s="4" t="str">
        <f>_xll.SNL.Clients.Office.Excel.Functions.SPG(A281,"IQ_AVG_DILUT_SHARES_OUT","CY2023")</f>
        <v>#PEND</v>
      </c>
      <c r="D281" s="5" t="str">
        <f>_xll.SNL.Clients.Office.Excel.Functions.SPG(A281, "IQ_DILUT_EPS_NORM", "CY2023")</f>
        <v>#PEND</v>
      </c>
      <c r="E281" t="e">
        <f t="shared" si="48"/>
        <v>#VALUE!</v>
      </c>
      <c r="F281" t="e">
        <f t="shared" si="49"/>
        <v>#VALUE!</v>
      </c>
      <c r="G281" s="5" t="str">
        <f>_xll.SNL.Clients.Office.Excel.Functions.SPG(A281, "SP_MARKETCAP", "12/30/2023")</f>
        <v>#PEND</v>
      </c>
      <c r="H281" t="e">
        <f t="shared" si="53"/>
        <v>#VALUE!</v>
      </c>
      <c r="I281" t="e">
        <f t="shared" si="54"/>
        <v>#VALUE!</v>
      </c>
      <c r="K281" t="s">
        <v>281</v>
      </c>
      <c r="L281" s="4" t="str" cm="1">
        <f t="array" ref="L281">_xll.SNL.Clients.Office.Excel.Functions.SPG(K281, "SP_TOTAL_REV", "CY2023")</f>
        <v>#PEND</v>
      </c>
      <c r="M281" s="4" t="str">
        <f>_xll.SNL.Clients.Office.Excel.Functions.SPG(K281,"IQ_AVG_DILUT_SHARES_OUT","CY2023")</f>
        <v>#PEND</v>
      </c>
      <c r="N281" s="5" t="str">
        <f>_xll.SNL.Clients.Office.Excel.Functions.SPG(K281, "IQ_DILUT_EPS_NORM", "CY2023")</f>
        <v>#PEND</v>
      </c>
      <c r="O281" t="e">
        <f t="shared" si="50"/>
        <v>#VALUE!</v>
      </c>
      <c r="P281" t="e">
        <f t="shared" si="51"/>
        <v>#VALUE!</v>
      </c>
      <c r="Q281" s="5" t="str">
        <f>_xll.SNL.Clients.Office.Excel.Functions.SPG(K281, "SP_MARKETCAP", "12/31/2022")</f>
        <v>#PEND</v>
      </c>
      <c r="R281" t="e">
        <f t="shared" si="55"/>
        <v>#VALUE!</v>
      </c>
      <c r="S281" t="e">
        <f t="shared" si="56"/>
        <v>#VALUE!</v>
      </c>
      <c r="U281" t="s">
        <v>281</v>
      </c>
      <c r="V281" s="4" t="str" cm="1">
        <f t="array" ref="V281">_xll.SNL.Clients.Office.Excel.Functions.SPG(U281, "SP_TOTAL_REV", "CY2021")</f>
        <v>#PEND</v>
      </c>
      <c r="W281" s="4" t="str">
        <f>_xll.SNL.Clients.Office.Excel.Functions.SPG(U281,"IQ_AVG_DILUT_SHARES_OUT","CY2021")</f>
        <v>#PEND</v>
      </c>
      <c r="X281" s="5" t="str">
        <f>_xll.SNL.Clients.Office.Excel.Functions.SPG(U281, "IQ_DILUT_EPS_NORM", "CY2021")</f>
        <v>#PEND</v>
      </c>
      <c r="Y281" t="e">
        <f t="shared" si="57"/>
        <v>#VALUE!</v>
      </c>
      <c r="Z281" t="e">
        <f t="shared" si="58"/>
        <v>#VALUE!</v>
      </c>
      <c r="AA281" s="5" t="str">
        <f>_xll.SNL.Clients.Office.Excel.Functions.SPG(U281, "SP_MARKETCAP", "12/31/2021")</f>
        <v>#PEND</v>
      </c>
      <c r="AB281" t="e">
        <f t="shared" si="52"/>
        <v>#VALUE!</v>
      </c>
      <c r="AC281" t="e">
        <f t="shared" si="59"/>
        <v>#VALUE!</v>
      </c>
    </row>
    <row r="282" spans="1:29">
      <c r="A282" t="s">
        <v>282</v>
      </c>
      <c r="B282" s="4" t="str" cm="1">
        <f t="array" ref="B282">_xll.SNL.Clients.Office.Excel.Functions.SPG(A282, "SP_TOTAL_REV", "CY2023")</f>
        <v>#PEND</v>
      </c>
      <c r="C282" s="4" t="str">
        <f>_xll.SNL.Clients.Office.Excel.Functions.SPG(A282,"IQ_AVG_DILUT_SHARES_OUT","CY2023")</f>
        <v>#PEND</v>
      </c>
      <c r="D282" s="5" t="str">
        <f>_xll.SNL.Clients.Office.Excel.Functions.SPG(A282, "IQ_DILUT_EPS_NORM", "CY2023")</f>
        <v>#PEND</v>
      </c>
      <c r="E282" t="e">
        <f t="shared" si="48"/>
        <v>#VALUE!</v>
      </c>
      <c r="F282" t="e">
        <f t="shared" si="49"/>
        <v>#VALUE!</v>
      </c>
      <c r="G282" s="5" t="str">
        <f>_xll.SNL.Clients.Office.Excel.Functions.SPG(A282, "SP_MARKETCAP", "12/30/2023")</f>
        <v>#PEND</v>
      </c>
      <c r="H282" t="e">
        <f t="shared" si="53"/>
        <v>#VALUE!</v>
      </c>
      <c r="I282" t="e">
        <f t="shared" si="54"/>
        <v>#VALUE!</v>
      </c>
      <c r="K282" t="s">
        <v>282</v>
      </c>
      <c r="L282" s="4" t="str" cm="1">
        <f t="array" ref="L282">_xll.SNL.Clients.Office.Excel.Functions.SPG(K282, "SP_TOTAL_REV", "CY2023")</f>
        <v>#PEND</v>
      </c>
      <c r="M282" s="4" t="str">
        <f>_xll.SNL.Clients.Office.Excel.Functions.SPG(K282,"IQ_AVG_DILUT_SHARES_OUT","CY2023")</f>
        <v>#PEND</v>
      </c>
      <c r="N282" s="5" t="str">
        <f>_xll.SNL.Clients.Office.Excel.Functions.SPG(K282, "IQ_DILUT_EPS_NORM", "CY2023")</f>
        <v>#PEND</v>
      </c>
      <c r="O282" t="e">
        <f t="shared" si="50"/>
        <v>#VALUE!</v>
      </c>
      <c r="P282" t="e">
        <f t="shared" si="51"/>
        <v>#VALUE!</v>
      </c>
      <c r="Q282" s="5" t="str">
        <f>_xll.SNL.Clients.Office.Excel.Functions.SPG(K282, "SP_MARKETCAP", "12/31/2022")</f>
        <v>#PEND</v>
      </c>
      <c r="R282" t="e">
        <f t="shared" si="55"/>
        <v>#VALUE!</v>
      </c>
      <c r="S282" t="e">
        <f t="shared" si="56"/>
        <v>#VALUE!</v>
      </c>
      <c r="U282" t="s">
        <v>282</v>
      </c>
      <c r="V282" s="4" t="str" cm="1">
        <f t="array" ref="V282">_xll.SNL.Clients.Office.Excel.Functions.SPG(U282, "SP_TOTAL_REV", "CY2021")</f>
        <v>#PEND</v>
      </c>
      <c r="W282" s="4" t="str">
        <f>_xll.SNL.Clients.Office.Excel.Functions.SPG(U282,"IQ_AVG_DILUT_SHARES_OUT","CY2021")</f>
        <v>#PEND</v>
      </c>
      <c r="X282" s="5" t="str">
        <f>_xll.SNL.Clients.Office.Excel.Functions.SPG(U282, "IQ_DILUT_EPS_NORM", "CY2021")</f>
        <v>#PEND</v>
      </c>
      <c r="Y282" t="e">
        <f t="shared" si="57"/>
        <v>#VALUE!</v>
      </c>
      <c r="Z282" t="e">
        <f t="shared" si="58"/>
        <v>#VALUE!</v>
      </c>
      <c r="AA282" s="5" t="str">
        <f>_xll.SNL.Clients.Office.Excel.Functions.SPG(U282, "SP_MARKETCAP", "12/31/2021")</f>
        <v>#PEND</v>
      </c>
      <c r="AB282" t="e">
        <f t="shared" si="52"/>
        <v>#VALUE!</v>
      </c>
      <c r="AC282" t="e">
        <f t="shared" si="59"/>
        <v>#VALUE!</v>
      </c>
    </row>
    <row r="283" spans="1:29">
      <c r="A283" t="s">
        <v>283</v>
      </c>
      <c r="B283" s="4" t="str" cm="1">
        <f t="array" ref="B283">_xll.SNL.Clients.Office.Excel.Functions.SPG(A283, "SP_TOTAL_REV", "CY2023")</f>
        <v>#PEND</v>
      </c>
      <c r="C283" s="4" t="str">
        <f>_xll.SNL.Clients.Office.Excel.Functions.SPG(A283,"IQ_AVG_DILUT_SHARES_OUT","CY2023")</f>
        <v>#PEND</v>
      </c>
      <c r="D283" s="5" t="str">
        <f>_xll.SNL.Clients.Office.Excel.Functions.SPG(A283, "IQ_DILUT_EPS_NORM", "CY2023")</f>
        <v>#PEND</v>
      </c>
      <c r="E283" t="e">
        <f t="shared" si="48"/>
        <v>#VALUE!</v>
      </c>
      <c r="F283" t="e">
        <f t="shared" si="49"/>
        <v>#VALUE!</v>
      </c>
      <c r="G283" s="5" t="str">
        <f>_xll.SNL.Clients.Office.Excel.Functions.SPG(A283, "SP_MARKETCAP", "12/30/2023")</f>
        <v>#PEND</v>
      </c>
      <c r="H283" t="e">
        <f t="shared" si="53"/>
        <v>#VALUE!</v>
      </c>
      <c r="I283" t="e">
        <f t="shared" si="54"/>
        <v>#VALUE!</v>
      </c>
      <c r="K283" t="s">
        <v>283</v>
      </c>
      <c r="L283" s="4" t="str" cm="1">
        <f t="array" ref="L283">_xll.SNL.Clients.Office.Excel.Functions.SPG(K283, "SP_TOTAL_REV", "CY2023")</f>
        <v>#PEND</v>
      </c>
      <c r="M283" s="4" t="str">
        <f>_xll.SNL.Clients.Office.Excel.Functions.SPG(K283,"IQ_AVG_DILUT_SHARES_OUT","CY2023")</f>
        <v>#PEND</v>
      </c>
      <c r="N283" s="5" t="str">
        <f>_xll.SNL.Clients.Office.Excel.Functions.SPG(K283, "IQ_DILUT_EPS_NORM", "CY2023")</f>
        <v>#PEND</v>
      </c>
      <c r="O283" t="e">
        <f t="shared" si="50"/>
        <v>#VALUE!</v>
      </c>
      <c r="P283" t="e">
        <f t="shared" si="51"/>
        <v>#VALUE!</v>
      </c>
      <c r="Q283" s="5" t="str">
        <f>_xll.SNL.Clients.Office.Excel.Functions.SPG(K283, "SP_MARKETCAP", "12/31/2022")</f>
        <v>#PEND</v>
      </c>
      <c r="R283" t="e">
        <f t="shared" si="55"/>
        <v>#VALUE!</v>
      </c>
      <c r="S283" t="e">
        <f t="shared" si="56"/>
        <v>#VALUE!</v>
      </c>
      <c r="U283" t="s">
        <v>283</v>
      </c>
      <c r="V283" s="4" t="str" cm="1">
        <f t="array" ref="V283">_xll.SNL.Clients.Office.Excel.Functions.SPG(U283, "SP_TOTAL_REV", "CY2021")</f>
        <v>#PEND</v>
      </c>
      <c r="W283" s="4" t="str">
        <f>_xll.SNL.Clients.Office.Excel.Functions.SPG(U283,"IQ_AVG_DILUT_SHARES_OUT","CY2021")</f>
        <v>#PEND</v>
      </c>
      <c r="X283" s="5" t="str">
        <f>_xll.SNL.Clients.Office.Excel.Functions.SPG(U283, "IQ_DILUT_EPS_NORM", "CY2021")</f>
        <v>#PEND</v>
      </c>
      <c r="Y283" t="e">
        <f t="shared" si="57"/>
        <v>#VALUE!</v>
      </c>
      <c r="Z283" t="e">
        <f t="shared" si="58"/>
        <v>#VALUE!</v>
      </c>
      <c r="AA283" s="5" t="str">
        <f>_xll.SNL.Clients.Office.Excel.Functions.SPG(U283, "SP_MARKETCAP", "12/31/2021")</f>
        <v>#PEND</v>
      </c>
      <c r="AB283" t="e">
        <f t="shared" si="52"/>
        <v>#VALUE!</v>
      </c>
      <c r="AC283" t="e">
        <f t="shared" si="59"/>
        <v>#VALUE!</v>
      </c>
    </row>
    <row r="284" spans="1:29">
      <c r="A284" t="s">
        <v>284</v>
      </c>
      <c r="B284" s="4" t="str" cm="1">
        <f t="array" ref="B284">_xll.SNL.Clients.Office.Excel.Functions.SPG(A284, "SP_TOTAL_REV", "CY2023")</f>
        <v>#PEND</v>
      </c>
      <c r="C284" s="4" t="str">
        <f>_xll.SNL.Clients.Office.Excel.Functions.SPG(A284,"IQ_AVG_DILUT_SHARES_OUT","CY2023")</f>
        <v>#PEND</v>
      </c>
      <c r="D284" s="5" t="str">
        <f>_xll.SNL.Clients.Office.Excel.Functions.SPG(A284, "IQ_DILUT_EPS_NORM", "CY2023")</f>
        <v>#PEND</v>
      </c>
      <c r="E284" t="e">
        <f t="shared" si="48"/>
        <v>#VALUE!</v>
      </c>
      <c r="F284" t="e">
        <f t="shared" si="49"/>
        <v>#VALUE!</v>
      </c>
      <c r="G284" s="5" t="str">
        <f>_xll.SNL.Clients.Office.Excel.Functions.SPG(A284, "SP_MARKETCAP", "12/30/2023")</f>
        <v>#PEND</v>
      </c>
      <c r="H284" t="e">
        <f t="shared" si="53"/>
        <v>#VALUE!</v>
      </c>
      <c r="I284" t="e">
        <f t="shared" si="54"/>
        <v>#VALUE!</v>
      </c>
      <c r="K284" t="s">
        <v>284</v>
      </c>
      <c r="L284" s="4" t="str" cm="1">
        <f t="array" ref="L284">_xll.SNL.Clients.Office.Excel.Functions.SPG(K284, "SP_TOTAL_REV", "CY2023")</f>
        <v>#PEND</v>
      </c>
      <c r="M284" s="4" t="str">
        <f>_xll.SNL.Clients.Office.Excel.Functions.SPG(K284,"IQ_AVG_DILUT_SHARES_OUT","CY2023")</f>
        <v>#PEND</v>
      </c>
      <c r="N284" s="5" t="str">
        <f>_xll.SNL.Clients.Office.Excel.Functions.SPG(K284, "IQ_DILUT_EPS_NORM", "CY2023")</f>
        <v>#PEND</v>
      </c>
      <c r="O284" t="e">
        <f t="shared" si="50"/>
        <v>#VALUE!</v>
      </c>
      <c r="P284" t="e">
        <f t="shared" si="51"/>
        <v>#VALUE!</v>
      </c>
      <c r="Q284" s="5" t="str">
        <f>_xll.SNL.Clients.Office.Excel.Functions.SPG(K284, "SP_MARKETCAP", "12/31/2022")</f>
        <v>#PEND</v>
      </c>
      <c r="R284" t="e">
        <f t="shared" si="55"/>
        <v>#VALUE!</v>
      </c>
      <c r="S284" t="e">
        <f t="shared" si="56"/>
        <v>#VALUE!</v>
      </c>
      <c r="U284" t="s">
        <v>284</v>
      </c>
      <c r="V284" s="4" t="str" cm="1">
        <f t="array" ref="V284">_xll.SNL.Clients.Office.Excel.Functions.SPG(U284, "SP_TOTAL_REV", "CY2021")</f>
        <v>#PEND</v>
      </c>
      <c r="W284" s="4" t="str">
        <f>_xll.SNL.Clients.Office.Excel.Functions.SPG(U284,"IQ_AVG_DILUT_SHARES_OUT","CY2021")</f>
        <v>#PEND</v>
      </c>
      <c r="X284" s="5" t="str">
        <f>_xll.SNL.Clients.Office.Excel.Functions.SPG(U284, "IQ_DILUT_EPS_NORM", "CY2021")</f>
        <v>#PEND</v>
      </c>
      <c r="Y284" t="e">
        <f t="shared" si="57"/>
        <v>#VALUE!</v>
      </c>
      <c r="Z284" t="e">
        <f t="shared" si="58"/>
        <v>#VALUE!</v>
      </c>
      <c r="AA284" s="5" t="str">
        <f>_xll.SNL.Clients.Office.Excel.Functions.SPG(U284, "SP_MARKETCAP", "12/31/2021")</f>
        <v>#PEND</v>
      </c>
      <c r="AB284" t="e">
        <f t="shared" si="52"/>
        <v>#VALUE!</v>
      </c>
      <c r="AC284" t="e">
        <f t="shared" si="59"/>
        <v>#VALUE!</v>
      </c>
    </row>
    <row r="285" spans="1:29">
      <c r="A285" t="s">
        <v>285</v>
      </c>
      <c r="B285" s="4" t="str" cm="1">
        <f t="array" ref="B285">_xll.SNL.Clients.Office.Excel.Functions.SPG(A285, "SP_TOTAL_REV", "CY2023")</f>
        <v>#PEND</v>
      </c>
      <c r="C285" s="4" t="str">
        <f>_xll.SNL.Clients.Office.Excel.Functions.SPG(A285,"IQ_AVG_DILUT_SHARES_OUT","CY2023")</f>
        <v>#PEND</v>
      </c>
      <c r="D285" s="5" t="str">
        <f>_xll.SNL.Clients.Office.Excel.Functions.SPG(A285, "IQ_DILUT_EPS_NORM", "CY2023")</f>
        <v>#PEND</v>
      </c>
      <c r="E285" t="e">
        <f t="shared" si="48"/>
        <v>#VALUE!</v>
      </c>
      <c r="F285" t="e">
        <f t="shared" si="49"/>
        <v>#VALUE!</v>
      </c>
      <c r="G285" s="5" t="str">
        <f>_xll.SNL.Clients.Office.Excel.Functions.SPG(A285, "SP_MARKETCAP", "12/30/2023")</f>
        <v>#PEND</v>
      </c>
      <c r="H285" t="e">
        <f t="shared" si="53"/>
        <v>#VALUE!</v>
      </c>
      <c r="I285" t="e">
        <f t="shared" si="54"/>
        <v>#VALUE!</v>
      </c>
      <c r="K285" t="s">
        <v>285</v>
      </c>
      <c r="L285" s="4" t="str" cm="1">
        <f t="array" ref="L285">_xll.SNL.Clients.Office.Excel.Functions.SPG(K285, "SP_TOTAL_REV", "CY2023")</f>
        <v>#PEND</v>
      </c>
      <c r="M285" s="4" t="str">
        <f>_xll.SNL.Clients.Office.Excel.Functions.SPG(K285,"IQ_AVG_DILUT_SHARES_OUT","CY2023")</f>
        <v>#PEND</v>
      </c>
      <c r="N285" s="5" t="str">
        <f>_xll.SNL.Clients.Office.Excel.Functions.SPG(K285, "IQ_DILUT_EPS_NORM", "CY2023")</f>
        <v>#PEND</v>
      </c>
      <c r="O285" t="e">
        <f t="shared" si="50"/>
        <v>#VALUE!</v>
      </c>
      <c r="P285" t="e">
        <f t="shared" si="51"/>
        <v>#VALUE!</v>
      </c>
      <c r="Q285" s="5" t="str">
        <f>_xll.SNL.Clients.Office.Excel.Functions.SPG(K285, "SP_MARKETCAP", "12/31/2022")</f>
        <v>#PEND</v>
      </c>
      <c r="R285" t="e">
        <f t="shared" si="55"/>
        <v>#VALUE!</v>
      </c>
      <c r="S285" t="e">
        <f t="shared" si="56"/>
        <v>#VALUE!</v>
      </c>
      <c r="U285" t="s">
        <v>285</v>
      </c>
      <c r="V285" s="4" t="str" cm="1">
        <f t="array" ref="V285">_xll.SNL.Clients.Office.Excel.Functions.SPG(U285, "SP_TOTAL_REV", "CY2021")</f>
        <v>#PEND</v>
      </c>
      <c r="W285" s="4" t="str">
        <f>_xll.SNL.Clients.Office.Excel.Functions.SPG(U285,"IQ_AVG_DILUT_SHARES_OUT","CY2021")</f>
        <v>#PEND</v>
      </c>
      <c r="X285" s="5" t="str">
        <f>_xll.SNL.Clients.Office.Excel.Functions.SPG(U285, "IQ_DILUT_EPS_NORM", "CY2021")</f>
        <v>#PEND</v>
      </c>
      <c r="Y285" t="e">
        <f t="shared" si="57"/>
        <v>#VALUE!</v>
      </c>
      <c r="Z285" t="e">
        <f t="shared" si="58"/>
        <v>#VALUE!</v>
      </c>
      <c r="AA285" s="5" t="str">
        <f>_xll.SNL.Clients.Office.Excel.Functions.SPG(U285, "SP_MARKETCAP", "12/31/2021")</f>
        <v>#PEND</v>
      </c>
      <c r="AB285" t="e">
        <f t="shared" si="52"/>
        <v>#VALUE!</v>
      </c>
      <c r="AC285" t="e">
        <f t="shared" si="59"/>
        <v>#VALUE!</v>
      </c>
    </row>
    <row r="286" spans="1:29">
      <c r="A286" t="s">
        <v>286</v>
      </c>
      <c r="B286" s="4" t="str" cm="1">
        <f t="array" ref="B286">_xll.SNL.Clients.Office.Excel.Functions.SPG(A286, "SP_TOTAL_REV", "CY2023")</f>
        <v>#PEND</v>
      </c>
      <c r="C286" s="4" t="str">
        <f>_xll.SNL.Clients.Office.Excel.Functions.SPG(A286,"IQ_AVG_DILUT_SHARES_OUT","CY2023")</f>
        <v>#PEND</v>
      </c>
      <c r="D286" s="5" t="str">
        <f>_xll.SNL.Clients.Office.Excel.Functions.SPG(A286, "IQ_DILUT_EPS_NORM", "CY2023")</f>
        <v>#PEND</v>
      </c>
      <c r="E286" t="e">
        <f t="shared" si="48"/>
        <v>#VALUE!</v>
      </c>
      <c r="F286" t="e">
        <f t="shared" si="49"/>
        <v>#VALUE!</v>
      </c>
      <c r="G286" s="5" t="str">
        <f>_xll.SNL.Clients.Office.Excel.Functions.SPG(A286, "SP_MARKETCAP", "12/30/2023")</f>
        <v>#PEND</v>
      </c>
      <c r="H286" t="e">
        <f t="shared" si="53"/>
        <v>#VALUE!</v>
      </c>
      <c r="I286" t="e">
        <f t="shared" si="54"/>
        <v>#VALUE!</v>
      </c>
      <c r="K286" t="s">
        <v>286</v>
      </c>
      <c r="L286" s="4" t="str" cm="1">
        <f t="array" ref="L286">_xll.SNL.Clients.Office.Excel.Functions.SPG(K286, "SP_TOTAL_REV", "CY2023")</f>
        <v>#PEND</v>
      </c>
      <c r="M286" s="4" t="str">
        <f>_xll.SNL.Clients.Office.Excel.Functions.SPG(K286,"IQ_AVG_DILUT_SHARES_OUT","CY2023")</f>
        <v>#PEND</v>
      </c>
      <c r="N286" s="5" t="str">
        <f>_xll.SNL.Clients.Office.Excel.Functions.SPG(K286, "IQ_DILUT_EPS_NORM", "CY2023")</f>
        <v>#PEND</v>
      </c>
      <c r="O286" t="e">
        <f t="shared" si="50"/>
        <v>#VALUE!</v>
      </c>
      <c r="P286" t="e">
        <f t="shared" si="51"/>
        <v>#VALUE!</v>
      </c>
      <c r="Q286" s="5" t="str">
        <f>_xll.SNL.Clients.Office.Excel.Functions.SPG(K286, "SP_MARKETCAP", "12/31/2022")</f>
        <v>#PEND</v>
      </c>
      <c r="R286" t="e">
        <f t="shared" si="55"/>
        <v>#VALUE!</v>
      </c>
      <c r="S286" t="e">
        <f t="shared" si="56"/>
        <v>#VALUE!</v>
      </c>
      <c r="U286" t="s">
        <v>286</v>
      </c>
      <c r="V286" s="4" t="str" cm="1">
        <f t="array" ref="V286">_xll.SNL.Clients.Office.Excel.Functions.SPG(U286, "SP_TOTAL_REV", "CY2021")</f>
        <v>#PEND</v>
      </c>
      <c r="W286" s="4" t="str">
        <f>_xll.SNL.Clients.Office.Excel.Functions.SPG(U286,"IQ_AVG_DILUT_SHARES_OUT","CY2021")</f>
        <v>#PEND</v>
      </c>
      <c r="X286" s="5" t="str">
        <f>_xll.SNL.Clients.Office.Excel.Functions.SPG(U286, "IQ_DILUT_EPS_NORM", "CY2021")</f>
        <v>#PEND</v>
      </c>
      <c r="Y286" t="e">
        <f t="shared" si="57"/>
        <v>#VALUE!</v>
      </c>
      <c r="Z286" t="e">
        <f t="shared" si="58"/>
        <v>#VALUE!</v>
      </c>
      <c r="AA286" s="5" t="str">
        <f>_xll.SNL.Clients.Office.Excel.Functions.SPG(U286, "SP_MARKETCAP", "12/31/2021")</f>
        <v>#PEND</v>
      </c>
      <c r="AB286" t="e">
        <f t="shared" si="52"/>
        <v>#VALUE!</v>
      </c>
      <c r="AC286" t="e">
        <f t="shared" si="59"/>
        <v>#VALUE!</v>
      </c>
    </row>
    <row r="287" spans="1:29">
      <c r="A287" t="s">
        <v>287</v>
      </c>
      <c r="B287" s="4" t="str" cm="1">
        <f t="array" ref="B287">_xll.SNL.Clients.Office.Excel.Functions.SPG(A287, "SP_TOTAL_REV", "CY2023")</f>
        <v>#PEND</v>
      </c>
      <c r="C287" s="4" t="str">
        <f>_xll.SNL.Clients.Office.Excel.Functions.SPG(A287,"IQ_AVG_DILUT_SHARES_OUT","CY2023")</f>
        <v>#PEND</v>
      </c>
      <c r="D287" s="5" t="str">
        <f>_xll.SNL.Clients.Office.Excel.Functions.SPG(A287, "IQ_DILUT_EPS_NORM", "CY2023")</f>
        <v>#PEND</v>
      </c>
      <c r="E287" t="e">
        <f t="shared" si="48"/>
        <v>#VALUE!</v>
      </c>
      <c r="F287" t="e">
        <f t="shared" si="49"/>
        <v>#VALUE!</v>
      </c>
      <c r="G287" s="5" t="str">
        <f>_xll.SNL.Clients.Office.Excel.Functions.SPG(A287, "SP_MARKETCAP", "12/30/2023")</f>
        <v>#PEND</v>
      </c>
      <c r="H287" t="e">
        <f t="shared" si="53"/>
        <v>#VALUE!</v>
      </c>
      <c r="I287" t="e">
        <f t="shared" si="54"/>
        <v>#VALUE!</v>
      </c>
      <c r="K287" t="s">
        <v>287</v>
      </c>
      <c r="L287" s="4" t="str" cm="1">
        <f t="array" ref="L287">_xll.SNL.Clients.Office.Excel.Functions.SPG(K287, "SP_TOTAL_REV", "CY2023")</f>
        <v>#PEND</v>
      </c>
      <c r="M287" s="4" t="str">
        <f>_xll.SNL.Clients.Office.Excel.Functions.SPG(K287,"IQ_AVG_DILUT_SHARES_OUT","CY2023")</f>
        <v>#PEND</v>
      </c>
      <c r="N287" s="5" t="str">
        <f>_xll.SNL.Clients.Office.Excel.Functions.SPG(K287, "IQ_DILUT_EPS_NORM", "CY2023")</f>
        <v>#PEND</v>
      </c>
      <c r="O287" t="e">
        <f t="shared" si="50"/>
        <v>#VALUE!</v>
      </c>
      <c r="P287" t="e">
        <f t="shared" si="51"/>
        <v>#VALUE!</v>
      </c>
      <c r="Q287" s="5" t="str">
        <f>_xll.SNL.Clients.Office.Excel.Functions.SPG(K287, "SP_MARKETCAP", "12/31/2022")</f>
        <v>#PEND</v>
      </c>
      <c r="R287" t="e">
        <f t="shared" si="55"/>
        <v>#VALUE!</v>
      </c>
      <c r="S287" t="e">
        <f t="shared" si="56"/>
        <v>#VALUE!</v>
      </c>
      <c r="U287" t="s">
        <v>287</v>
      </c>
      <c r="V287" s="4" t="str" cm="1">
        <f t="array" ref="V287">_xll.SNL.Clients.Office.Excel.Functions.SPG(U287, "SP_TOTAL_REV", "CY2021")</f>
        <v>#PEND</v>
      </c>
      <c r="W287" s="4" t="str">
        <f>_xll.SNL.Clients.Office.Excel.Functions.SPG(U287,"IQ_AVG_DILUT_SHARES_OUT","CY2021")</f>
        <v>#PEND</v>
      </c>
      <c r="X287" s="5" t="str">
        <f>_xll.SNL.Clients.Office.Excel.Functions.SPG(U287, "IQ_DILUT_EPS_NORM", "CY2021")</f>
        <v>#PEND</v>
      </c>
      <c r="Y287" t="e">
        <f t="shared" si="57"/>
        <v>#VALUE!</v>
      </c>
      <c r="Z287" t="e">
        <f t="shared" si="58"/>
        <v>#VALUE!</v>
      </c>
      <c r="AA287" s="5" t="str">
        <f>_xll.SNL.Clients.Office.Excel.Functions.SPG(U287, "SP_MARKETCAP", "12/31/2021")</f>
        <v>#PEND</v>
      </c>
      <c r="AB287" t="e">
        <f t="shared" si="52"/>
        <v>#VALUE!</v>
      </c>
      <c r="AC287" t="e">
        <f t="shared" si="59"/>
        <v>#VALUE!</v>
      </c>
    </row>
    <row r="288" spans="1:29">
      <c r="A288" t="s">
        <v>288</v>
      </c>
      <c r="B288" s="4" t="str" cm="1">
        <f t="array" ref="B288">_xll.SNL.Clients.Office.Excel.Functions.SPG(A288, "SP_TOTAL_REV", "CY2023")</f>
        <v>#PEND</v>
      </c>
      <c r="C288" s="4" t="str">
        <f>_xll.SNL.Clients.Office.Excel.Functions.SPG(A288,"IQ_AVG_DILUT_SHARES_OUT","CY2023")</f>
        <v>#PEND</v>
      </c>
      <c r="D288" s="5" t="str">
        <f>_xll.SNL.Clients.Office.Excel.Functions.SPG(A288, "IQ_DILUT_EPS_NORM", "CY2023")</f>
        <v>#PEND</v>
      </c>
      <c r="E288" t="e">
        <f t="shared" si="48"/>
        <v>#VALUE!</v>
      </c>
      <c r="F288" t="e">
        <f t="shared" si="49"/>
        <v>#VALUE!</v>
      </c>
      <c r="G288" s="5" t="str">
        <f>_xll.SNL.Clients.Office.Excel.Functions.SPG(A288, "SP_MARKETCAP", "12/30/2023")</f>
        <v>#PEND</v>
      </c>
      <c r="H288" t="e">
        <f t="shared" si="53"/>
        <v>#VALUE!</v>
      </c>
      <c r="I288" t="e">
        <f t="shared" si="54"/>
        <v>#VALUE!</v>
      </c>
      <c r="K288" t="s">
        <v>288</v>
      </c>
      <c r="L288" s="4" t="str" cm="1">
        <f t="array" ref="L288">_xll.SNL.Clients.Office.Excel.Functions.SPG(K288, "SP_TOTAL_REV", "CY2023")</f>
        <v>#PEND</v>
      </c>
      <c r="M288" s="4" t="str">
        <f>_xll.SNL.Clients.Office.Excel.Functions.SPG(K288,"IQ_AVG_DILUT_SHARES_OUT","CY2023")</f>
        <v>#PEND</v>
      </c>
      <c r="N288" s="5" t="str">
        <f>_xll.SNL.Clients.Office.Excel.Functions.SPG(K288, "IQ_DILUT_EPS_NORM", "CY2023")</f>
        <v>#PEND</v>
      </c>
      <c r="O288" t="e">
        <f t="shared" si="50"/>
        <v>#VALUE!</v>
      </c>
      <c r="P288" t="e">
        <f t="shared" si="51"/>
        <v>#VALUE!</v>
      </c>
      <c r="Q288" s="5" t="str">
        <f>_xll.SNL.Clients.Office.Excel.Functions.SPG(K288, "SP_MARKETCAP", "12/31/2022")</f>
        <v>#PEND</v>
      </c>
      <c r="R288" t="e">
        <f t="shared" si="55"/>
        <v>#VALUE!</v>
      </c>
      <c r="S288" t="e">
        <f t="shared" si="56"/>
        <v>#VALUE!</v>
      </c>
      <c r="U288" t="s">
        <v>288</v>
      </c>
      <c r="V288" s="4" t="str" cm="1">
        <f t="array" ref="V288">_xll.SNL.Clients.Office.Excel.Functions.SPG(U288, "SP_TOTAL_REV", "CY2021")</f>
        <v>#PEND</v>
      </c>
      <c r="W288" s="4" t="str">
        <f>_xll.SNL.Clients.Office.Excel.Functions.SPG(U288,"IQ_AVG_DILUT_SHARES_OUT","CY2021")</f>
        <v>#PEND</v>
      </c>
      <c r="X288" s="5" t="str">
        <f>_xll.SNL.Clients.Office.Excel.Functions.SPG(U288, "IQ_DILUT_EPS_NORM", "CY2021")</f>
        <v>#PEND</v>
      </c>
      <c r="Y288" t="e">
        <f t="shared" si="57"/>
        <v>#VALUE!</v>
      </c>
      <c r="Z288" t="e">
        <f t="shared" si="58"/>
        <v>#VALUE!</v>
      </c>
      <c r="AA288" s="5" t="str">
        <f>_xll.SNL.Clients.Office.Excel.Functions.SPG(U288, "SP_MARKETCAP", "12/31/2021")</f>
        <v>#PEND</v>
      </c>
      <c r="AB288" t="e">
        <f t="shared" si="52"/>
        <v>#VALUE!</v>
      </c>
      <c r="AC288" t="e">
        <f t="shared" si="59"/>
        <v>#VALUE!</v>
      </c>
    </row>
    <row r="289" spans="1:29">
      <c r="A289" t="s">
        <v>289</v>
      </c>
      <c r="B289" s="4" t="str" cm="1">
        <f t="array" ref="B289">_xll.SNL.Clients.Office.Excel.Functions.SPG(A289, "SP_TOTAL_REV", "CY2023")</f>
        <v>#PEND</v>
      </c>
      <c r="C289" s="4" t="str">
        <f>_xll.SNL.Clients.Office.Excel.Functions.SPG(A289,"IQ_AVG_DILUT_SHARES_OUT","CY2023")</f>
        <v>#PEND</v>
      </c>
      <c r="D289" s="5" t="str">
        <f>_xll.SNL.Clients.Office.Excel.Functions.SPG(A289, "IQ_DILUT_EPS_NORM", "CY2023")</f>
        <v>#PEND</v>
      </c>
      <c r="E289" t="e">
        <f t="shared" si="48"/>
        <v>#VALUE!</v>
      </c>
      <c r="F289" t="e">
        <f t="shared" si="49"/>
        <v>#VALUE!</v>
      </c>
      <c r="G289" s="5" t="str">
        <f>_xll.SNL.Clients.Office.Excel.Functions.SPG(A289, "SP_MARKETCAP", "12/30/2023")</f>
        <v>#PEND</v>
      </c>
      <c r="H289" t="e">
        <f t="shared" si="53"/>
        <v>#VALUE!</v>
      </c>
      <c r="I289" t="e">
        <f t="shared" si="54"/>
        <v>#VALUE!</v>
      </c>
      <c r="K289" t="s">
        <v>289</v>
      </c>
      <c r="L289" s="4" t="str" cm="1">
        <f t="array" ref="L289">_xll.SNL.Clients.Office.Excel.Functions.SPG(K289, "SP_TOTAL_REV", "CY2023")</f>
        <v>#PEND</v>
      </c>
      <c r="M289" s="4" t="str">
        <f>_xll.SNL.Clients.Office.Excel.Functions.SPG(K289,"IQ_AVG_DILUT_SHARES_OUT","CY2023")</f>
        <v>#PEND</v>
      </c>
      <c r="N289" s="5" t="str">
        <f>_xll.SNL.Clients.Office.Excel.Functions.SPG(K289, "IQ_DILUT_EPS_NORM", "CY2023")</f>
        <v>#PEND</v>
      </c>
      <c r="O289" t="e">
        <f t="shared" si="50"/>
        <v>#VALUE!</v>
      </c>
      <c r="P289" t="e">
        <f t="shared" si="51"/>
        <v>#VALUE!</v>
      </c>
      <c r="Q289" s="5" t="str">
        <f>_xll.SNL.Clients.Office.Excel.Functions.SPG(K289, "SP_MARKETCAP", "12/31/2022")</f>
        <v>#PEND</v>
      </c>
      <c r="R289" t="e">
        <f t="shared" si="55"/>
        <v>#VALUE!</v>
      </c>
      <c r="S289" t="e">
        <f t="shared" si="56"/>
        <v>#VALUE!</v>
      </c>
      <c r="U289" t="s">
        <v>289</v>
      </c>
      <c r="V289" s="4" t="str" cm="1">
        <f t="array" ref="V289">_xll.SNL.Clients.Office.Excel.Functions.SPG(U289, "SP_TOTAL_REV", "CY2021")</f>
        <v>#PEND</v>
      </c>
      <c r="W289" s="4" t="str">
        <f>_xll.SNL.Clients.Office.Excel.Functions.SPG(U289,"IQ_AVG_DILUT_SHARES_OUT","CY2021")</f>
        <v>#PEND</v>
      </c>
      <c r="X289" s="5" t="str">
        <f>_xll.SNL.Clients.Office.Excel.Functions.SPG(U289, "IQ_DILUT_EPS_NORM", "CY2021")</f>
        <v>#PEND</v>
      </c>
      <c r="Y289" t="e">
        <f t="shared" si="57"/>
        <v>#VALUE!</v>
      </c>
      <c r="Z289" t="e">
        <f t="shared" si="58"/>
        <v>#VALUE!</v>
      </c>
      <c r="AA289" s="5" t="str">
        <f>_xll.SNL.Clients.Office.Excel.Functions.SPG(U289, "SP_MARKETCAP", "12/31/2021")</f>
        <v>#PEND</v>
      </c>
      <c r="AB289" t="e">
        <f t="shared" si="52"/>
        <v>#VALUE!</v>
      </c>
      <c r="AC289" t="e">
        <f t="shared" si="59"/>
        <v>#VALUE!</v>
      </c>
    </row>
    <row r="290" spans="1:29">
      <c r="A290" t="s">
        <v>290</v>
      </c>
      <c r="B290" s="4" t="str" cm="1">
        <f t="array" ref="B290">_xll.SNL.Clients.Office.Excel.Functions.SPG(A290, "SP_TOTAL_REV", "CY2023")</f>
        <v>#PEND</v>
      </c>
      <c r="C290" s="4" t="str">
        <f>_xll.SNL.Clients.Office.Excel.Functions.SPG(A290,"IQ_AVG_DILUT_SHARES_OUT","CY2023")</f>
        <v>#PEND</v>
      </c>
      <c r="D290" s="5" t="str">
        <f>_xll.SNL.Clients.Office.Excel.Functions.SPG(A290, "IQ_DILUT_EPS_NORM", "CY2023")</f>
        <v>#PEND</v>
      </c>
      <c r="E290" t="e">
        <f t="shared" si="48"/>
        <v>#VALUE!</v>
      </c>
      <c r="F290" t="e">
        <f t="shared" si="49"/>
        <v>#VALUE!</v>
      </c>
      <c r="G290" s="5" t="str">
        <f>_xll.SNL.Clients.Office.Excel.Functions.SPG(A290, "SP_MARKETCAP", "12/30/2023")</f>
        <v>#PEND</v>
      </c>
      <c r="H290" t="e">
        <f t="shared" si="53"/>
        <v>#VALUE!</v>
      </c>
      <c r="I290" t="e">
        <f t="shared" si="54"/>
        <v>#VALUE!</v>
      </c>
      <c r="K290" t="s">
        <v>290</v>
      </c>
      <c r="L290" s="4" t="str" cm="1">
        <f t="array" ref="L290">_xll.SNL.Clients.Office.Excel.Functions.SPG(K290, "SP_TOTAL_REV", "CY2023")</f>
        <v>#PEND</v>
      </c>
      <c r="M290" s="4" t="str">
        <f>_xll.SNL.Clients.Office.Excel.Functions.SPG(K290,"IQ_AVG_DILUT_SHARES_OUT","CY2023")</f>
        <v>#PEND</v>
      </c>
      <c r="N290" s="5" t="str">
        <f>_xll.SNL.Clients.Office.Excel.Functions.SPG(K290, "IQ_DILUT_EPS_NORM", "CY2023")</f>
        <v>#PEND</v>
      </c>
      <c r="O290" t="e">
        <f t="shared" si="50"/>
        <v>#VALUE!</v>
      </c>
      <c r="P290" t="e">
        <f t="shared" si="51"/>
        <v>#VALUE!</v>
      </c>
      <c r="Q290" s="5" t="str">
        <f>_xll.SNL.Clients.Office.Excel.Functions.SPG(K290, "SP_MARKETCAP", "12/31/2022")</f>
        <v>#PEND</v>
      </c>
      <c r="R290" t="e">
        <f t="shared" si="55"/>
        <v>#VALUE!</v>
      </c>
      <c r="S290" t="e">
        <f t="shared" si="56"/>
        <v>#VALUE!</v>
      </c>
      <c r="U290" t="s">
        <v>290</v>
      </c>
      <c r="V290" s="4" t="str" cm="1">
        <f t="array" ref="V290">_xll.SNL.Clients.Office.Excel.Functions.SPG(U290, "SP_TOTAL_REV", "CY2021")</f>
        <v>#PEND</v>
      </c>
      <c r="W290" s="4" t="str">
        <f>_xll.SNL.Clients.Office.Excel.Functions.SPG(U290,"IQ_AVG_DILUT_SHARES_OUT","CY2021")</f>
        <v>#PEND</v>
      </c>
      <c r="X290" s="5" t="str">
        <f>_xll.SNL.Clients.Office.Excel.Functions.SPG(U290, "IQ_DILUT_EPS_NORM", "CY2021")</f>
        <v>#PEND</v>
      </c>
      <c r="Y290" t="e">
        <f t="shared" si="57"/>
        <v>#VALUE!</v>
      </c>
      <c r="Z290" t="e">
        <f t="shared" si="58"/>
        <v>#VALUE!</v>
      </c>
      <c r="AA290" s="5" t="str">
        <f>_xll.SNL.Clients.Office.Excel.Functions.SPG(U290, "SP_MARKETCAP", "12/31/2021")</f>
        <v>#PEND</v>
      </c>
      <c r="AB290" t="e">
        <f t="shared" si="52"/>
        <v>#VALUE!</v>
      </c>
      <c r="AC290" t="e">
        <f t="shared" si="59"/>
        <v>#VALUE!</v>
      </c>
    </row>
    <row r="291" spans="1:29">
      <c r="A291" t="s">
        <v>291</v>
      </c>
      <c r="B291" s="4" t="str" cm="1">
        <f t="array" ref="B291">_xll.SNL.Clients.Office.Excel.Functions.SPG(A291, "SP_TOTAL_REV", "CY2023")</f>
        <v>#PEND</v>
      </c>
      <c r="C291" s="4" t="str">
        <f>_xll.SNL.Clients.Office.Excel.Functions.SPG(A291,"IQ_AVG_DILUT_SHARES_OUT","CY2023")</f>
        <v>#PEND</v>
      </c>
      <c r="D291" s="5" t="str">
        <f>_xll.SNL.Clients.Office.Excel.Functions.SPG(A291, "IQ_DILUT_EPS_NORM", "CY2023")</f>
        <v>#PEND</v>
      </c>
      <c r="E291" t="e">
        <f t="shared" si="48"/>
        <v>#VALUE!</v>
      </c>
      <c r="F291" t="e">
        <f t="shared" si="49"/>
        <v>#VALUE!</v>
      </c>
      <c r="G291" s="5" t="str">
        <f>_xll.SNL.Clients.Office.Excel.Functions.SPG(A291, "SP_MARKETCAP", "12/30/2023")</f>
        <v>#PEND</v>
      </c>
      <c r="H291" t="e">
        <f t="shared" si="53"/>
        <v>#VALUE!</v>
      </c>
      <c r="I291" t="e">
        <f t="shared" si="54"/>
        <v>#VALUE!</v>
      </c>
      <c r="K291" t="s">
        <v>291</v>
      </c>
      <c r="L291" s="4" t="str" cm="1">
        <f t="array" ref="L291">_xll.SNL.Clients.Office.Excel.Functions.SPG(K291, "SP_TOTAL_REV", "CY2023")</f>
        <v>#PEND</v>
      </c>
      <c r="M291" s="4" t="str">
        <f>_xll.SNL.Clients.Office.Excel.Functions.SPG(K291,"IQ_AVG_DILUT_SHARES_OUT","CY2023")</f>
        <v>#PEND</v>
      </c>
      <c r="N291" s="5" t="str">
        <f>_xll.SNL.Clients.Office.Excel.Functions.SPG(K291, "IQ_DILUT_EPS_NORM", "CY2023")</f>
        <v>#PEND</v>
      </c>
      <c r="O291" t="e">
        <f t="shared" si="50"/>
        <v>#VALUE!</v>
      </c>
      <c r="P291" t="e">
        <f t="shared" si="51"/>
        <v>#VALUE!</v>
      </c>
      <c r="Q291" s="5" t="str">
        <f>_xll.SNL.Clients.Office.Excel.Functions.SPG(K291, "SP_MARKETCAP", "12/31/2022")</f>
        <v>#PEND</v>
      </c>
      <c r="R291" t="e">
        <f t="shared" si="55"/>
        <v>#VALUE!</v>
      </c>
      <c r="S291" t="e">
        <f t="shared" si="56"/>
        <v>#VALUE!</v>
      </c>
      <c r="U291" t="s">
        <v>291</v>
      </c>
      <c r="V291" s="4" t="str" cm="1">
        <f t="array" ref="V291">_xll.SNL.Clients.Office.Excel.Functions.SPG(U291, "SP_TOTAL_REV", "CY2021")</f>
        <v>#PEND</v>
      </c>
      <c r="W291" s="4" t="str">
        <f>_xll.SNL.Clients.Office.Excel.Functions.SPG(U291,"IQ_AVG_DILUT_SHARES_OUT","CY2021")</f>
        <v>#PEND</v>
      </c>
      <c r="X291" s="5" t="str">
        <f>_xll.SNL.Clients.Office.Excel.Functions.SPG(U291, "IQ_DILUT_EPS_NORM", "CY2021")</f>
        <v>#PEND</v>
      </c>
      <c r="Y291" t="e">
        <f t="shared" si="57"/>
        <v>#VALUE!</v>
      </c>
      <c r="Z291" t="e">
        <f t="shared" si="58"/>
        <v>#VALUE!</v>
      </c>
      <c r="AA291" s="5" t="str">
        <f>_xll.SNL.Clients.Office.Excel.Functions.SPG(U291, "SP_MARKETCAP", "12/31/2021")</f>
        <v>#PEND</v>
      </c>
      <c r="AB291" t="e">
        <f t="shared" si="52"/>
        <v>#VALUE!</v>
      </c>
      <c r="AC291" t="e">
        <f t="shared" si="59"/>
        <v>#VALUE!</v>
      </c>
    </row>
    <row r="292" spans="1:29">
      <c r="A292" t="s">
        <v>292</v>
      </c>
      <c r="B292" s="4" t="str" cm="1">
        <f t="array" ref="B292">_xll.SNL.Clients.Office.Excel.Functions.SPG(A292, "SP_TOTAL_REV", "CY2023")</f>
        <v>#PEND</v>
      </c>
      <c r="C292" s="4" t="str">
        <f>_xll.SNL.Clients.Office.Excel.Functions.SPG(A292,"IQ_AVG_DILUT_SHARES_OUT","CY2023")</f>
        <v>#PEND</v>
      </c>
      <c r="D292" s="5" t="str">
        <f>_xll.SNL.Clients.Office.Excel.Functions.SPG(A292, "IQ_DILUT_EPS_NORM", "CY2023")</f>
        <v>#PEND</v>
      </c>
      <c r="E292" t="e">
        <f t="shared" si="48"/>
        <v>#VALUE!</v>
      </c>
      <c r="F292" t="e">
        <f t="shared" si="49"/>
        <v>#VALUE!</v>
      </c>
      <c r="G292" s="5" t="str">
        <f>_xll.SNL.Clients.Office.Excel.Functions.SPG(A292, "SP_MARKETCAP", "12/30/2023")</f>
        <v>#PEND</v>
      </c>
      <c r="H292" t="e">
        <f t="shared" si="53"/>
        <v>#VALUE!</v>
      </c>
      <c r="I292" t="e">
        <f t="shared" si="54"/>
        <v>#VALUE!</v>
      </c>
      <c r="K292" t="s">
        <v>292</v>
      </c>
      <c r="L292" s="4" t="str" cm="1">
        <f t="array" ref="L292">_xll.SNL.Clients.Office.Excel.Functions.SPG(K292, "SP_TOTAL_REV", "CY2023")</f>
        <v>#PEND</v>
      </c>
      <c r="M292" s="4" t="str">
        <f>_xll.SNL.Clients.Office.Excel.Functions.SPG(K292,"IQ_AVG_DILUT_SHARES_OUT","CY2023")</f>
        <v>#PEND</v>
      </c>
      <c r="N292" s="5" t="str">
        <f>_xll.SNL.Clients.Office.Excel.Functions.SPG(K292, "IQ_DILUT_EPS_NORM", "CY2023")</f>
        <v>#PEND</v>
      </c>
      <c r="O292" t="e">
        <f t="shared" si="50"/>
        <v>#VALUE!</v>
      </c>
      <c r="P292" t="e">
        <f t="shared" si="51"/>
        <v>#VALUE!</v>
      </c>
      <c r="Q292" s="5" t="str">
        <f>_xll.SNL.Clients.Office.Excel.Functions.SPG(K292, "SP_MARKETCAP", "12/31/2022")</f>
        <v>#PEND</v>
      </c>
      <c r="R292" t="e">
        <f t="shared" si="55"/>
        <v>#VALUE!</v>
      </c>
      <c r="S292" t="e">
        <f t="shared" si="56"/>
        <v>#VALUE!</v>
      </c>
      <c r="U292" t="s">
        <v>292</v>
      </c>
      <c r="V292" s="4" t="str" cm="1">
        <f t="array" ref="V292">_xll.SNL.Clients.Office.Excel.Functions.SPG(U292, "SP_TOTAL_REV", "CY2021")</f>
        <v>#PEND</v>
      </c>
      <c r="W292" s="4" t="str">
        <f>_xll.SNL.Clients.Office.Excel.Functions.SPG(U292,"IQ_AVG_DILUT_SHARES_OUT","CY2021")</f>
        <v>#PEND</v>
      </c>
      <c r="X292" s="5" t="str">
        <f>_xll.SNL.Clients.Office.Excel.Functions.SPG(U292, "IQ_DILUT_EPS_NORM", "CY2021")</f>
        <v>#PEND</v>
      </c>
      <c r="Y292" t="e">
        <f t="shared" si="57"/>
        <v>#VALUE!</v>
      </c>
      <c r="Z292" t="e">
        <f t="shared" si="58"/>
        <v>#VALUE!</v>
      </c>
      <c r="AA292" s="5" t="str">
        <f>_xll.SNL.Clients.Office.Excel.Functions.SPG(U292, "SP_MARKETCAP", "12/31/2021")</f>
        <v>#PEND</v>
      </c>
      <c r="AB292" t="e">
        <f t="shared" si="52"/>
        <v>#VALUE!</v>
      </c>
      <c r="AC292" t="e">
        <f t="shared" si="59"/>
        <v>#VALUE!</v>
      </c>
    </row>
    <row r="293" spans="1:29">
      <c r="A293" t="s">
        <v>293</v>
      </c>
      <c r="B293" s="4" t="str" cm="1">
        <f t="array" ref="B293">_xll.SNL.Clients.Office.Excel.Functions.SPG(A293, "SP_TOTAL_REV", "CY2023")</f>
        <v>#PEND</v>
      </c>
      <c r="C293" s="4" t="str">
        <f>_xll.SNL.Clients.Office.Excel.Functions.SPG(A293,"IQ_AVG_DILUT_SHARES_OUT","CY2023")</f>
        <v>#PEND</v>
      </c>
      <c r="D293" s="5" t="str">
        <f>_xll.SNL.Clients.Office.Excel.Functions.SPG(A293, "IQ_DILUT_EPS_NORM", "CY2023")</f>
        <v>#PEND</v>
      </c>
      <c r="E293" t="e">
        <f t="shared" si="48"/>
        <v>#VALUE!</v>
      </c>
      <c r="F293" t="e">
        <f t="shared" si="49"/>
        <v>#VALUE!</v>
      </c>
      <c r="G293" s="5" t="str">
        <f>_xll.SNL.Clients.Office.Excel.Functions.SPG(A293, "SP_MARKETCAP", "12/30/2023")</f>
        <v>#PEND</v>
      </c>
      <c r="H293" t="e">
        <f t="shared" si="53"/>
        <v>#VALUE!</v>
      </c>
      <c r="I293" t="e">
        <f t="shared" si="54"/>
        <v>#VALUE!</v>
      </c>
      <c r="K293" t="s">
        <v>293</v>
      </c>
      <c r="L293" s="4" t="str" cm="1">
        <f t="array" ref="L293">_xll.SNL.Clients.Office.Excel.Functions.SPG(K293, "SP_TOTAL_REV", "CY2023")</f>
        <v>#PEND</v>
      </c>
      <c r="M293" s="4" t="str">
        <f>_xll.SNL.Clients.Office.Excel.Functions.SPG(K293,"IQ_AVG_DILUT_SHARES_OUT","CY2023")</f>
        <v>#PEND</v>
      </c>
      <c r="N293" s="5" t="str">
        <f>_xll.SNL.Clients.Office.Excel.Functions.SPG(K293, "IQ_DILUT_EPS_NORM", "CY2023")</f>
        <v>#PEND</v>
      </c>
      <c r="O293" t="e">
        <f t="shared" si="50"/>
        <v>#VALUE!</v>
      </c>
      <c r="P293" t="e">
        <f t="shared" si="51"/>
        <v>#VALUE!</v>
      </c>
      <c r="Q293" s="5" t="str">
        <f>_xll.SNL.Clients.Office.Excel.Functions.SPG(K293, "SP_MARKETCAP", "12/31/2022")</f>
        <v>#PEND</v>
      </c>
      <c r="R293" t="e">
        <f t="shared" si="55"/>
        <v>#VALUE!</v>
      </c>
      <c r="S293" t="e">
        <f t="shared" si="56"/>
        <v>#VALUE!</v>
      </c>
      <c r="U293" t="s">
        <v>293</v>
      </c>
      <c r="V293" s="4" t="str" cm="1">
        <f t="array" ref="V293">_xll.SNL.Clients.Office.Excel.Functions.SPG(U293, "SP_TOTAL_REV", "CY2021")</f>
        <v>#PEND</v>
      </c>
      <c r="W293" s="4" t="str">
        <f>_xll.SNL.Clients.Office.Excel.Functions.SPG(U293,"IQ_AVG_DILUT_SHARES_OUT","CY2021")</f>
        <v>#PEND</v>
      </c>
      <c r="X293" s="5" t="str">
        <f>_xll.SNL.Clients.Office.Excel.Functions.SPG(U293, "IQ_DILUT_EPS_NORM", "CY2021")</f>
        <v>#PEND</v>
      </c>
      <c r="Y293" t="e">
        <f t="shared" si="57"/>
        <v>#VALUE!</v>
      </c>
      <c r="Z293" t="e">
        <f t="shared" si="58"/>
        <v>#VALUE!</v>
      </c>
      <c r="AA293" s="5" t="str">
        <f>_xll.SNL.Clients.Office.Excel.Functions.SPG(U293, "SP_MARKETCAP", "12/31/2021")</f>
        <v>#PEND</v>
      </c>
      <c r="AB293" t="e">
        <f t="shared" si="52"/>
        <v>#VALUE!</v>
      </c>
      <c r="AC293" t="e">
        <f t="shared" si="59"/>
        <v>#VALUE!</v>
      </c>
    </row>
    <row r="294" spans="1:29">
      <c r="A294" t="s">
        <v>294</v>
      </c>
      <c r="B294" s="4" t="str" cm="1">
        <f t="array" ref="B294">_xll.SNL.Clients.Office.Excel.Functions.SPG(A294, "SP_TOTAL_REV", "CY2023")</f>
        <v>#PEND</v>
      </c>
      <c r="C294" s="4" t="str">
        <f>_xll.SNL.Clients.Office.Excel.Functions.SPG(A294,"IQ_AVG_DILUT_SHARES_OUT","CY2023")</f>
        <v>#PEND</v>
      </c>
      <c r="D294" s="5" t="str">
        <f>_xll.SNL.Clients.Office.Excel.Functions.SPG(A294, "IQ_DILUT_EPS_NORM", "CY2023")</f>
        <v>#PEND</v>
      </c>
      <c r="E294" t="e">
        <f t="shared" si="48"/>
        <v>#VALUE!</v>
      </c>
      <c r="F294" t="e">
        <f t="shared" si="49"/>
        <v>#VALUE!</v>
      </c>
      <c r="G294" s="5" t="str">
        <f>_xll.SNL.Clients.Office.Excel.Functions.SPG(A294, "SP_MARKETCAP", "12/30/2023")</f>
        <v>#PEND</v>
      </c>
      <c r="H294" t="e">
        <f t="shared" si="53"/>
        <v>#VALUE!</v>
      </c>
      <c r="I294" t="e">
        <f t="shared" si="54"/>
        <v>#VALUE!</v>
      </c>
      <c r="K294" t="s">
        <v>294</v>
      </c>
      <c r="L294" s="4" t="str" cm="1">
        <f t="array" ref="L294">_xll.SNL.Clients.Office.Excel.Functions.SPG(K294, "SP_TOTAL_REV", "CY2023")</f>
        <v>#PEND</v>
      </c>
      <c r="M294" s="4" t="str">
        <f>_xll.SNL.Clients.Office.Excel.Functions.SPG(K294,"IQ_AVG_DILUT_SHARES_OUT","CY2023")</f>
        <v>#PEND</v>
      </c>
      <c r="N294" s="5" t="str">
        <f>_xll.SNL.Clients.Office.Excel.Functions.SPG(K294, "IQ_DILUT_EPS_NORM", "CY2023")</f>
        <v>#PEND</v>
      </c>
      <c r="O294" t="e">
        <f t="shared" si="50"/>
        <v>#VALUE!</v>
      </c>
      <c r="P294" t="e">
        <f t="shared" si="51"/>
        <v>#VALUE!</v>
      </c>
      <c r="Q294" s="5" t="str">
        <f>_xll.SNL.Clients.Office.Excel.Functions.SPG(K294, "SP_MARKETCAP", "12/31/2022")</f>
        <v>#PEND</v>
      </c>
      <c r="R294" t="e">
        <f t="shared" si="55"/>
        <v>#VALUE!</v>
      </c>
      <c r="S294" t="e">
        <f t="shared" si="56"/>
        <v>#VALUE!</v>
      </c>
      <c r="U294" t="s">
        <v>294</v>
      </c>
      <c r="V294" s="4" t="str" cm="1">
        <f t="array" ref="V294">_xll.SNL.Clients.Office.Excel.Functions.SPG(U294, "SP_TOTAL_REV", "CY2021")</f>
        <v>#PEND</v>
      </c>
      <c r="W294" s="4" t="str">
        <f>_xll.SNL.Clients.Office.Excel.Functions.SPG(U294,"IQ_AVG_DILUT_SHARES_OUT","CY2021")</f>
        <v>#PEND</v>
      </c>
      <c r="X294" s="5" t="str">
        <f>_xll.SNL.Clients.Office.Excel.Functions.SPG(U294, "IQ_DILUT_EPS_NORM", "CY2021")</f>
        <v>#PEND</v>
      </c>
      <c r="Y294" t="e">
        <f t="shared" si="57"/>
        <v>#VALUE!</v>
      </c>
      <c r="Z294" t="e">
        <f t="shared" si="58"/>
        <v>#VALUE!</v>
      </c>
      <c r="AA294" s="5" t="str">
        <f>_xll.SNL.Clients.Office.Excel.Functions.SPG(U294, "SP_MARKETCAP", "12/31/2021")</f>
        <v>#PEND</v>
      </c>
      <c r="AB294" t="e">
        <f t="shared" si="52"/>
        <v>#VALUE!</v>
      </c>
      <c r="AC294" t="e">
        <f t="shared" si="59"/>
        <v>#VALUE!</v>
      </c>
    </row>
    <row r="295" spans="1:29">
      <c r="A295" t="s">
        <v>295</v>
      </c>
      <c r="B295" s="4" t="str" cm="1">
        <f t="array" ref="B295">_xll.SNL.Clients.Office.Excel.Functions.SPG(A295, "SP_TOTAL_REV", "CY2023")</f>
        <v>#PEND</v>
      </c>
      <c r="C295" s="4" t="str">
        <f>_xll.SNL.Clients.Office.Excel.Functions.SPG(A295,"IQ_AVG_DILUT_SHARES_OUT","CY2023")</f>
        <v>#PEND</v>
      </c>
      <c r="D295" s="5" t="str">
        <f>_xll.SNL.Clients.Office.Excel.Functions.SPG(A295, "IQ_DILUT_EPS_NORM", "CY2023")</f>
        <v>#PEND</v>
      </c>
      <c r="E295" t="e">
        <f t="shared" si="48"/>
        <v>#VALUE!</v>
      </c>
      <c r="F295" t="e">
        <f t="shared" si="49"/>
        <v>#VALUE!</v>
      </c>
      <c r="G295" s="5" t="str">
        <f>_xll.SNL.Clients.Office.Excel.Functions.SPG(A295, "SP_MARKETCAP", "12/30/2023")</f>
        <v>#PEND</v>
      </c>
      <c r="H295" t="e">
        <f t="shared" si="53"/>
        <v>#VALUE!</v>
      </c>
      <c r="I295" t="e">
        <f t="shared" si="54"/>
        <v>#VALUE!</v>
      </c>
      <c r="K295" t="s">
        <v>295</v>
      </c>
      <c r="L295" s="4" t="str" cm="1">
        <f t="array" ref="L295">_xll.SNL.Clients.Office.Excel.Functions.SPG(K295, "SP_TOTAL_REV", "CY2023")</f>
        <v>#PEND</v>
      </c>
      <c r="M295" s="4" t="str">
        <f>_xll.SNL.Clients.Office.Excel.Functions.SPG(K295,"IQ_AVG_DILUT_SHARES_OUT","CY2023")</f>
        <v>#PEND</v>
      </c>
      <c r="N295" s="5" t="str">
        <f>_xll.SNL.Clients.Office.Excel.Functions.SPG(K295, "IQ_DILUT_EPS_NORM", "CY2023")</f>
        <v>#PEND</v>
      </c>
      <c r="O295" t="e">
        <f t="shared" si="50"/>
        <v>#VALUE!</v>
      </c>
      <c r="P295" t="e">
        <f t="shared" si="51"/>
        <v>#VALUE!</v>
      </c>
      <c r="Q295" s="5" t="str">
        <f>_xll.SNL.Clients.Office.Excel.Functions.SPG(K295, "SP_MARKETCAP", "12/31/2022")</f>
        <v>#PEND</v>
      </c>
      <c r="R295" t="e">
        <f t="shared" si="55"/>
        <v>#VALUE!</v>
      </c>
      <c r="S295" t="e">
        <f t="shared" si="56"/>
        <v>#VALUE!</v>
      </c>
      <c r="U295" t="s">
        <v>295</v>
      </c>
      <c r="V295" s="4" t="str" cm="1">
        <f t="array" ref="V295">_xll.SNL.Clients.Office.Excel.Functions.SPG(U295, "SP_TOTAL_REV", "CY2021")</f>
        <v>#PEND</v>
      </c>
      <c r="W295" s="4" t="str">
        <f>_xll.SNL.Clients.Office.Excel.Functions.SPG(U295,"IQ_AVG_DILUT_SHARES_OUT","CY2021")</f>
        <v>#PEND</v>
      </c>
      <c r="X295" s="5" t="str">
        <f>_xll.SNL.Clients.Office.Excel.Functions.SPG(U295, "IQ_DILUT_EPS_NORM", "CY2021")</f>
        <v>#PEND</v>
      </c>
      <c r="Y295" t="e">
        <f t="shared" si="57"/>
        <v>#VALUE!</v>
      </c>
      <c r="Z295" t="e">
        <f t="shared" si="58"/>
        <v>#VALUE!</v>
      </c>
      <c r="AA295" s="5" t="str">
        <f>_xll.SNL.Clients.Office.Excel.Functions.SPG(U295, "SP_MARKETCAP", "12/31/2021")</f>
        <v>#PEND</v>
      </c>
      <c r="AB295" t="e">
        <f t="shared" si="52"/>
        <v>#VALUE!</v>
      </c>
      <c r="AC295" t="e">
        <f t="shared" si="59"/>
        <v>#VALUE!</v>
      </c>
    </row>
    <row r="296" spans="1:29">
      <c r="A296" t="s">
        <v>296</v>
      </c>
      <c r="B296" s="4" t="str" cm="1">
        <f t="array" ref="B296">_xll.SNL.Clients.Office.Excel.Functions.SPG(A296, "SP_TOTAL_REV", "CY2023")</f>
        <v>#PEND</v>
      </c>
      <c r="C296" s="4" t="str">
        <f>_xll.SNL.Clients.Office.Excel.Functions.SPG(A296,"IQ_AVG_DILUT_SHARES_OUT","CY2023")</f>
        <v>#PEND</v>
      </c>
      <c r="D296" s="5" t="str">
        <f>_xll.SNL.Clients.Office.Excel.Functions.SPG(A296, "IQ_DILUT_EPS_NORM", "CY2023")</f>
        <v>#PEND</v>
      </c>
      <c r="E296" t="e">
        <f t="shared" si="48"/>
        <v>#VALUE!</v>
      </c>
      <c r="F296" t="e">
        <f t="shared" si="49"/>
        <v>#VALUE!</v>
      </c>
      <c r="G296" s="5" t="str">
        <f>_xll.SNL.Clients.Office.Excel.Functions.SPG(A296, "SP_MARKETCAP", "12/30/2023")</f>
        <v>#PEND</v>
      </c>
      <c r="H296" t="e">
        <f t="shared" si="53"/>
        <v>#VALUE!</v>
      </c>
      <c r="I296" t="e">
        <f t="shared" si="54"/>
        <v>#VALUE!</v>
      </c>
      <c r="K296" t="s">
        <v>296</v>
      </c>
      <c r="L296" s="4" t="str" cm="1">
        <f t="array" ref="L296">_xll.SNL.Clients.Office.Excel.Functions.SPG(K296, "SP_TOTAL_REV", "CY2023")</f>
        <v>#PEND</v>
      </c>
      <c r="M296" s="4" t="str">
        <f>_xll.SNL.Clients.Office.Excel.Functions.SPG(K296,"IQ_AVG_DILUT_SHARES_OUT","CY2023")</f>
        <v>#PEND</v>
      </c>
      <c r="N296" s="5" t="str">
        <f>_xll.SNL.Clients.Office.Excel.Functions.SPG(K296, "IQ_DILUT_EPS_NORM", "CY2023")</f>
        <v>#PEND</v>
      </c>
      <c r="O296" t="e">
        <f t="shared" si="50"/>
        <v>#VALUE!</v>
      </c>
      <c r="P296" t="e">
        <f t="shared" si="51"/>
        <v>#VALUE!</v>
      </c>
      <c r="Q296" s="5" t="str">
        <f>_xll.SNL.Clients.Office.Excel.Functions.SPG(K296, "SP_MARKETCAP", "12/31/2022")</f>
        <v>#PEND</v>
      </c>
      <c r="R296" t="e">
        <f t="shared" si="55"/>
        <v>#VALUE!</v>
      </c>
      <c r="S296" t="e">
        <f t="shared" si="56"/>
        <v>#VALUE!</v>
      </c>
      <c r="U296" t="s">
        <v>296</v>
      </c>
      <c r="V296" s="4" t="str" cm="1">
        <f t="array" ref="V296">_xll.SNL.Clients.Office.Excel.Functions.SPG(U296, "SP_TOTAL_REV", "CY2021")</f>
        <v>#PEND</v>
      </c>
      <c r="W296" s="4" t="str">
        <f>_xll.SNL.Clients.Office.Excel.Functions.SPG(U296,"IQ_AVG_DILUT_SHARES_OUT","CY2021")</f>
        <v>#PEND</v>
      </c>
      <c r="X296" s="5" t="str">
        <f>_xll.SNL.Clients.Office.Excel.Functions.SPG(U296, "IQ_DILUT_EPS_NORM", "CY2021")</f>
        <v>#PEND</v>
      </c>
      <c r="Y296" t="e">
        <f t="shared" si="57"/>
        <v>#VALUE!</v>
      </c>
      <c r="Z296" t="e">
        <f t="shared" si="58"/>
        <v>#VALUE!</v>
      </c>
      <c r="AA296" s="5" t="str">
        <f>_xll.SNL.Clients.Office.Excel.Functions.SPG(U296, "SP_MARKETCAP", "12/31/2021")</f>
        <v>#PEND</v>
      </c>
      <c r="AB296" t="e">
        <f t="shared" si="52"/>
        <v>#VALUE!</v>
      </c>
      <c r="AC296" t="e">
        <f t="shared" si="59"/>
        <v>#VALUE!</v>
      </c>
    </row>
    <row r="297" spans="1:29">
      <c r="A297" t="s">
        <v>297</v>
      </c>
      <c r="B297" s="4" t="str" cm="1">
        <f t="array" ref="B297">_xll.SNL.Clients.Office.Excel.Functions.SPG(A297, "SP_TOTAL_REV", "CY2023")</f>
        <v>#PEND</v>
      </c>
      <c r="C297" s="4" t="str">
        <f>_xll.SNL.Clients.Office.Excel.Functions.SPG(A297,"IQ_AVG_DILUT_SHARES_OUT","CY2023")</f>
        <v>#PEND</v>
      </c>
      <c r="D297" s="5" t="str">
        <f>_xll.SNL.Clients.Office.Excel.Functions.SPG(A297, "IQ_DILUT_EPS_NORM", "CY2023")</f>
        <v>#PEND</v>
      </c>
      <c r="E297" t="e">
        <f t="shared" si="48"/>
        <v>#VALUE!</v>
      </c>
      <c r="F297" t="e">
        <f t="shared" si="49"/>
        <v>#VALUE!</v>
      </c>
      <c r="G297" s="5" t="str">
        <f>_xll.SNL.Clients.Office.Excel.Functions.SPG(A297, "SP_MARKETCAP", "12/30/2023")</f>
        <v>#PEND</v>
      </c>
      <c r="H297" t="e">
        <f t="shared" si="53"/>
        <v>#VALUE!</v>
      </c>
      <c r="I297" t="e">
        <f t="shared" si="54"/>
        <v>#VALUE!</v>
      </c>
      <c r="K297" t="s">
        <v>297</v>
      </c>
      <c r="L297" s="4" t="str" cm="1">
        <f t="array" ref="L297">_xll.SNL.Clients.Office.Excel.Functions.SPG(K297, "SP_TOTAL_REV", "CY2023")</f>
        <v>#PEND</v>
      </c>
      <c r="M297" s="4" t="str">
        <f>_xll.SNL.Clients.Office.Excel.Functions.SPG(K297,"IQ_AVG_DILUT_SHARES_OUT","CY2023")</f>
        <v>#PEND</v>
      </c>
      <c r="N297" s="5" t="str">
        <f>_xll.SNL.Clients.Office.Excel.Functions.SPG(K297, "IQ_DILUT_EPS_NORM", "CY2023")</f>
        <v>#PEND</v>
      </c>
      <c r="O297" t="e">
        <f t="shared" si="50"/>
        <v>#VALUE!</v>
      </c>
      <c r="P297" t="e">
        <f t="shared" si="51"/>
        <v>#VALUE!</v>
      </c>
      <c r="Q297" s="5" t="str">
        <f>_xll.SNL.Clients.Office.Excel.Functions.SPG(K297, "SP_MARKETCAP", "12/31/2022")</f>
        <v>#PEND</v>
      </c>
      <c r="R297" t="e">
        <f t="shared" si="55"/>
        <v>#VALUE!</v>
      </c>
      <c r="S297" t="e">
        <f t="shared" si="56"/>
        <v>#VALUE!</v>
      </c>
      <c r="U297" t="s">
        <v>297</v>
      </c>
      <c r="V297" s="4" t="str" cm="1">
        <f t="array" ref="V297">_xll.SNL.Clients.Office.Excel.Functions.SPG(U297, "SP_TOTAL_REV", "CY2021")</f>
        <v>#PEND</v>
      </c>
      <c r="W297" s="4" t="str">
        <f>_xll.SNL.Clients.Office.Excel.Functions.SPG(U297,"IQ_AVG_DILUT_SHARES_OUT","CY2021")</f>
        <v>#PEND</v>
      </c>
      <c r="X297" s="5" t="str">
        <f>_xll.SNL.Clients.Office.Excel.Functions.SPG(U297, "IQ_DILUT_EPS_NORM", "CY2021")</f>
        <v>#PEND</v>
      </c>
      <c r="Y297" t="e">
        <f t="shared" si="57"/>
        <v>#VALUE!</v>
      </c>
      <c r="Z297" t="e">
        <f t="shared" si="58"/>
        <v>#VALUE!</v>
      </c>
      <c r="AA297" s="5" t="str">
        <f>_xll.SNL.Clients.Office.Excel.Functions.SPG(U297, "SP_MARKETCAP", "12/31/2021")</f>
        <v>#PEND</v>
      </c>
      <c r="AB297" t="e">
        <f t="shared" si="52"/>
        <v>#VALUE!</v>
      </c>
      <c r="AC297" t="e">
        <f t="shared" si="59"/>
        <v>#VALUE!</v>
      </c>
    </row>
    <row r="298" spans="1:29">
      <c r="A298" t="s">
        <v>298</v>
      </c>
      <c r="B298" s="4" t="str" cm="1">
        <f t="array" ref="B298">_xll.SNL.Clients.Office.Excel.Functions.SPG(A298, "SP_TOTAL_REV", "CY2023")</f>
        <v>#PEND</v>
      </c>
      <c r="C298" s="4" t="str">
        <f>_xll.SNL.Clients.Office.Excel.Functions.SPG(A298,"IQ_AVG_DILUT_SHARES_OUT","CY2023")</f>
        <v>#PEND</v>
      </c>
      <c r="D298" s="5" t="str">
        <f>_xll.SNL.Clients.Office.Excel.Functions.SPG(A298, "IQ_DILUT_EPS_NORM", "CY2023")</f>
        <v>#PEND</v>
      </c>
      <c r="E298" t="e">
        <f t="shared" si="48"/>
        <v>#VALUE!</v>
      </c>
      <c r="F298" t="e">
        <f t="shared" si="49"/>
        <v>#VALUE!</v>
      </c>
      <c r="G298" s="5" t="str">
        <f>_xll.SNL.Clients.Office.Excel.Functions.SPG(A298, "SP_MARKETCAP", "12/30/2023")</f>
        <v>#PEND</v>
      </c>
      <c r="H298" t="e">
        <f t="shared" si="53"/>
        <v>#VALUE!</v>
      </c>
      <c r="I298" t="e">
        <f t="shared" si="54"/>
        <v>#VALUE!</v>
      </c>
      <c r="K298" t="s">
        <v>298</v>
      </c>
      <c r="L298" s="4" t="str" cm="1">
        <f t="array" ref="L298">_xll.SNL.Clients.Office.Excel.Functions.SPG(K298, "SP_TOTAL_REV", "CY2023")</f>
        <v>#PEND</v>
      </c>
      <c r="M298" s="4" t="str">
        <f>_xll.SNL.Clients.Office.Excel.Functions.SPG(K298,"IQ_AVG_DILUT_SHARES_OUT","CY2023")</f>
        <v>#PEND</v>
      </c>
      <c r="N298" s="5" t="str">
        <f>_xll.SNL.Clients.Office.Excel.Functions.SPG(K298, "IQ_DILUT_EPS_NORM", "CY2023")</f>
        <v>#PEND</v>
      </c>
      <c r="O298" t="e">
        <f t="shared" si="50"/>
        <v>#VALUE!</v>
      </c>
      <c r="P298" t="e">
        <f t="shared" si="51"/>
        <v>#VALUE!</v>
      </c>
      <c r="Q298" s="5" t="str">
        <f>_xll.SNL.Clients.Office.Excel.Functions.SPG(K298, "SP_MARKETCAP", "12/31/2022")</f>
        <v>#PEND</v>
      </c>
      <c r="R298" t="e">
        <f t="shared" si="55"/>
        <v>#VALUE!</v>
      </c>
      <c r="S298" t="e">
        <f t="shared" si="56"/>
        <v>#VALUE!</v>
      </c>
      <c r="U298" t="s">
        <v>298</v>
      </c>
      <c r="V298" s="4" t="str" cm="1">
        <f t="array" ref="V298">_xll.SNL.Clients.Office.Excel.Functions.SPG(U298, "SP_TOTAL_REV", "CY2021")</f>
        <v>#PEND</v>
      </c>
      <c r="W298" s="4" t="str">
        <f>_xll.SNL.Clients.Office.Excel.Functions.SPG(U298,"IQ_AVG_DILUT_SHARES_OUT","CY2021")</f>
        <v>#PEND</v>
      </c>
      <c r="X298" s="5" t="str">
        <f>_xll.SNL.Clients.Office.Excel.Functions.SPG(U298, "IQ_DILUT_EPS_NORM", "CY2021")</f>
        <v>#PEND</v>
      </c>
      <c r="Y298" t="e">
        <f t="shared" si="57"/>
        <v>#VALUE!</v>
      </c>
      <c r="Z298" t="e">
        <f t="shared" si="58"/>
        <v>#VALUE!</v>
      </c>
      <c r="AA298" s="5" t="str">
        <f>_xll.SNL.Clients.Office.Excel.Functions.SPG(U298, "SP_MARKETCAP", "12/31/2021")</f>
        <v>#PEND</v>
      </c>
      <c r="AB298" t="e">
        <f t="shared" si="52"/>
        <v>#VALUE!</v>
      </c>
      <c r="AC298" t="e">
        <f t="shared" si="59"/>
        <v>#VALUE!</v>
      </c>
    </row>
    <row r="299" spans="1:29">
      <c r="A299" t="s">
        <v>299</v>
      </c>
      <c r="B299" s="4" t="str" cm="1">
        <f t="array" ref="B299">_xll.SNL.Clients.Office.Excel.Functions.SPG(A299, "SP_TOTAL_REV", "CY2023")</f>
        <v>#PEND</v>
      </c>
      <c r="C299" s="4" t="str">
        <f>_xll.SNL.Clients.Office.Excel.Functions.SPG(A299,"IQ_AVG_DILUT_SHARES_OUT","CY2023")</f>
        <v>#PEND</v>
      </c>
      <c r="D299" s="5" t="str">
        <f>_xll.SNL.Clients.Office.Excel.Functions.SPG(A299, "IQ_DILUT_EPS_NORM", "CY2023")</f>
        <v>#PEND</v>
      </c>
      <c r="E299" t="e">
        <f t="shared" si="48"/>
        <v>#VALUE!</v>
      </c>
      <c r="F299" t="e">
        <f t="shared" si="49"/>
        <v>#VALUE!</v>
      </c>
      <c r="G299" s="5" t="str">
        <f>_xll.SNL.Clients.Office.Excel.Functions.SPG(A299, "SP_MARKETCAP", "12/30/2023")</f>
        <v>#PEND</v>
      </c>
      <c r="H299" t="e">
        <f t="shared" si="53"/>
        <v>#VALUE!</v>
      </c>
      <c r="I299" t="e">
        <f t="shared" si="54"/>
        <v>#VALUE!</v>
      </c>
      <c r="K299" t="s">
        <v>299</v>
      </c>
      <c r="L299" s="4" t="str" cm="1">
        <f t="array" ref="L299">_xll.SNL.Clients.Office.Excel.Functions.SPG(K299, "SP_TOTAL_REV", "CY2023")</f>
        <v>#PEND</v>
      </c>
      <c r="M299" s="4" t="str">
        <f>_xll.SNL.Clients.Office.Excel.Functions.SPG(K299,"IQ_AVG_DILUT_SHARES_OUT","CY2023")</f>
        <v>#PEND</v>
      </c>
      <c r="N299" s="5" t="str">
        <f>_xll.SNL.Clients.Office.Excel.Functions.SPG(K299, "IQ_DILUT_EPS_NORM", "CY2023")</f>
        <v>#PEND</v>
      </c>
      <c r="O299" t="e">
        <f t="shared" si="50"/>
        <v>#VALUE!</v>
      </c>
      <c r="P299" t="e">
        <f t="shared" si="51"/>
        <v>#VALUE!</v>
      </c>
      <c r="Q299" s="5" t="str">
        <f>_xll.SNL.Clients.Office.Excel.Functions.SPG(K299, "SP_MARKETCAP", "12/31/2022")</f>
        <v>#PEND</v>
      </c>
      <c r="R299" t="e">
        <f t="shared" si="55"/>
        <v>#VALUE!</v>
      </c>
      <c r="S299" t="e">
        <f t="shared" si="56"/>
        <v>#VALUE!</v>
      </c>
      <c r="U299" t="s">
        <v>299</v>
      </c>
      <c r="V299" s="4" t="str" cm="1">
        <f t="array" ref="V299">_xll.SNL.Clients.Office.Excel.Functions.SPG(U299, "SP_TOTAL_REV", "CY2021")</f>
        <v>#PEND</v>
      </c>
      <c r="W299" s="4" t="str">
        <f>_xll.SNL.Clients.Office.Excel.Functions.SPG(U299,"IQ_AVG_DILUT_SHARES_OUT","CY2021")</f>
        <v>#PEND</v>
      </c>
      <c r="X299" s="5" t="str">
        <f>_xll.SNL.Clients.Office.Excel.Functions.SPG(U299, "IQ_DILUT_EPS_NORM", "CY2021")</f>
        <v>#PEND</v>
      </c>
      <c r="Y299" t="e">
        <f t="shared" si="57"/>
        <v>#VALUE!</v>
      </c>
      <c r="Z299" t="e">
        <f t="shared" si="58"/>
        <v>#VALUE!</v>
      </c>
      <c r="AA299" s="5" t="str">
        <f>_xll.SNL.Clients.Office.Excel.Functions.SPG(U299, "SP_MARKETCAP", "12/31/2021")</f>
        <v>#PEND</v>
      </c>
      <c r="AB299" t="e">
        <f t="shared" si="52"/>
        <v>#VALUE!</v>
      </c>
      <c r="AC299" t="e">
        <f t="shared" si="59"/>
        <v>#VALUE!</v>
      </c>
    </row>
    <row r="300" spans="1:29">
      <c r="A300" t="s">
        <v>300</v>
      </c>
      <c r="B300" s="4" t="str" cm="1">
        <f t="array" ref="B300">_xll.SNL.Clients.Office.Excel.Functions.SPG(A300, "SP_TOTAL_REV", "CY2023")</f>
        <v>#PEND</v>
      </c>
      <c r="C300" s="4" t="str">
        <f>_xll.SNL.Clients.Office.Excel.Functions.SPG(A300,"IQ_AVG_DILUT_SHARES_OUT","CY2023")</f>
        <v>#PEND</v>
      </c>
      <c r="D300" s="5" t="str">
        <f>_xll.SNL.Clients.Office.Excel.Functions.SPG(A300, "IQ_DILUT_EPS_NORM", "CY2023")</f>
        <v>#PEND</v>
      </c>
      <c r="E300" t="e">
        <f t="shared" si="48"/>
        <v>#VALUE!</v>
      </c>
      <c r="F300" t="e">
        <f t="shared" si="49"/>
        <v>#VALUE!</v>
      </c>
      <c r="G300" s="5" t="str">
        <f>_xll.SNL.Clients.Office.Excel.Functions.SPG(A300, "SP_MARKETCAP", "12/30/2023")</f>
        <v>#PEND</v>
      </c>
      <c r="H300" t="e">
        <f t="shared" si="53"/>
        <v>#VALUE!</v>
      </c>
      <c r="I300" t="e">
        <f t="shared" si="54"/>
        <v>#VALUE!</v>
      </c>
      <c r="K300" t="s">
        <v>300</v>
      </c>
      <c r="L300" s="4" t="str" cm="1">
        <f t="array" ref="L300">_xll.SNL.Clients.Office.Excel.Functions.SPG(K300, "SP_TOTAL_REV", "CY2023")</f>
        <v>#PEND</v>
      </c>
      <c r="M300" s="4" t="str">
        <f>_xll.SNL.Clients.Office.Excel.Functions.SPG(K300,"IQ_AVG_DILUT_SHARES_OUT","CY2023")</f>
        <v>#PEND</v>
      </c>
      <c r="N300" s="5" t="str">
        <f>_xll.SNL.Clients.Office.Excel.Functions.SPG(K300, "IQ_DILUT_EPS_NORM", "CY2023")</f>
        <v>#PEND</v>
      </c>
      <c r="O300" t="e">
        <f t="shared" si="50"/>
        <v>#VALUE!</v>
      </c>
      <c r="P300" t="e">
        <f t="shared" si="51"/>
        <v>#VALUE!</v>
      </c>
      <c r="Q300" s="5" t="str">
        <f>_xll.SNL.Clients.Office.Excel.Functions.SPG(K300, "SP_MARKETCAP", "12/31/2022")</f>
        <v>#PEND</v>
      </c>
      <c r="R300" t="e">
        <f t="shared" si="55"/>
        <v>#VALUE!</v>
      </c>
      <c r="S300" t="e">
        <f t="shared" si="56"/>
        <v>#VALUE!</v>
      </c>
      <c r="U300" t="s">
        <v>300</v>
      </c>
      <c r="V300" s="4" t="str" cm="1">
        <f t="array" ref="V300">_xll.SNL.Clients.Office.Excel.Functions.SPG(U300, "SP_TOTAL_REV", "CY2021")</f>
        <v>#PEND</v>
      </c>
      <c r="W300" s="4" t="str">
        <f>_xll.SNL.Clients.Office.Excel.Functions.SPG(U300,"IQ_AVG_DILUT_SHARES_OUT","CY2021")</f>
        <v>#PEND</v>
      </c>
      <c r="X300" s="5" t="str">
        <f>_xll.SNL.Clients.Office.Excel.Functions.SPG(U300, "IQ_DILUT_EPS_NORM", "CY2021")</f>
        <v>#PEND</v>
      </c>
      <c r="Y300" t="e">
        <f t="shared" si="57"/>
        <v>#VALUE!</v>
      </c>
      <c r="Z300" t="e">
        <f t="shared" si="58"/>
        <v>#VALUE!</v>
      </c>
      <c r="AA300" s="5" t="str">
        <f>_xll.SNL.Clients.Office.Excel.Functions.SPG(U300, "SP_MARKETCAP", "12/31/2021")</f>
        <v>#PEND</v>
      </c>
      <c r="AB300" t="e">
        <f t="shared" si="52"/>
        <v>#VALUE!</v>
      </c>
      <c r="AC300" t="e">
        <f t="shared" si="59"/>
        <v>#VALUE!</v>
      </c>
    </row>
    <row r="301" spans="1:29">
      <c r="A301" t="s">
        <v>301</v>
      </c>
      <c r="B301" s="4" t="str" cm="1">
        <f t="array" ref="B301">_xll.SNL.Clients.Office.Excel.Functions.SPG(A301, "SP_TOTAL_REV", "CY2023")</f>
        <v>#PEND</v>
      </c>
      <c r="C301" s="4" t="str">
        <f>_xll.SNL.Clients.Office.Excel.Functions.SPG(A301,"IQ_AVG_DILUT_SHARES_OUT","CY2023")</f>
        <v>#PEND</v>
      </c>
      <c r="D301" s="5" t="str">
        <f>_xll.SNL.Clients.Office.Excel.Functions.SPG(A301, "IQ_DILUT_EPS_NORM", "CY2023")</f>
        <v>#PEND</v>
      </c>
      <c r="E301" t="e">
        <f t="shared" si="48"/>
        <v>#VALUE!</v>
      </c>
      <c r="F301" t="e">
        <f t="shared" si="49"/>
        <v>#VALUE!</v>
      </c>
      <c r="G301" s="5" t="str">
        <f>_xll.SNL.Clients.Office.Excel.Functions.SPG(A301, "SP_MARKETCAP", "12/30/2023")</f>
        <v>#PEND</v>
      </c>
      <c r="H301" t="e">
        <f t="shared" si="53"/>
        <v>#VALUE!</v>
      </c>
      <c r="I301" t="e">
        <f t="shared" si="54"/>
        <v>#VALUE!</v>
      </c>
      <c r="K301" t="s">
        <v>301</v>
      </c>
      <c r="L301" s="4" t="str" cm="1">
        <f t="array" ref="L301">_xll.SNL.Clients.Office.Excel.Functions.SPG(K301, "SP_TOTAL_REV", "CY2023")</f>
        <v>#PEND</v>
      </c>
      <c r="M301" s="4" t="str">
        <f>_xll.SNL.Clients.Office.Excel.Functions.SPG(K301,"IQ_AVG_DILUT_SHARES_OUT","CY2023")</f>
        <v>#PEND</v>
      </c>
      <c r="N301" s="5" t="str">
        <f>_xll.SNL.Clients.Office.Excel.Functions.SPG(K301, "IQ_DILUT_EPS_NORM", "CY2023")</f>
        <v>#PEND</v>
      </c>
      <c r="O301" t="e">
        <f t="shared" si="50"/>
        <v>#VALUE!</v>
      </c>
      <c r="P301" t="e">
        <f t="shared" si="51"/>
        <v>#VALUE!</v>
      </c>
      <c r="Q301" s="5" t="str">
        <f>_xll.SNL.Clients.Office.Excel.Functions.SPG(K301, "SP_MARKETCAP", "12/31/2022")</f>
        <v>#PEND</v>
      </c>
      <c r="R301" t="e">
        <f t="shared" si="55"/>
        <v>#VALUE!</v>
      </c>
      <c r="S301" t="e">
        <f t="shared" si="56"/>
        <v>#VALUE!</v>
      </c>
      <c r="U301" t="s">
        <v>301</v>
      </c>
      <c r="V301" s="4" t="str" cm="1">
        <f t="array" ref="V301">_xll.SNL.Clients.Office.Excel.Functions.SPG(U301, "SP_TOTAL_REV", "CY2021")</f>
        <v>#PEND</v>
      </c>
      <c r="W301" s="4" t="str">
        <f>_xll.SNL.Clients.Office.Excel.Functions.SPG(U301,"IQ_AVG_DILUT_SHARES_OUT","CY2021")</f>
        <v>#PEND</v>
      </c>
      <c r="X301" s="5" t="str">
        <f>_xll.SNL.Clients.Office.Excel.Functions.SPG(U301, "IQ_DILUT_EPS_NORM", "CY2021")</f>
        <v>#PEND</v>
      </c>
      <c r="Y301" t="e">
        <f t="shared" si="57"/>
        <v>#VALUE!</v>
      </c>
      <c r="Z301" t="e">
        <f t="shared" si="58"/>
        <v>#VALUE!</v>
      </c>
      <c r="AA301" s="5" t="str">
        <f>_xll.SNL.Clients.Office.Excel.Functions.SPG(U301, "SP_MARKETCAP", "12/31/2021")</f>
        <v>#PEND</v>
      </c>
      <c r="AB301" t="e">
        <f t="shared" si="52"/>
        <v>#VALUE!</v>
      </c>
      <c r="AC301" t="e">
        <f t="shared" si="59"/>
        <v>#VALUE!</v>
      </c>
    </row>
    <row r="302" spans="1:29">
      <c r="A302" t="s">
        <v>302</v>
      </c>
      <c r="B302" s="4" t="str" cm="1">
        <f t="array" ref="B302">_xll.SNL.Clients.Office.Excel.Functions.SPG(A302, "SP_TOTAL_REV", "CY2023")</f>
        <v>#PEND</v>
      </c>
      <c r="C302" s="4" t="str">
        <f>_xll.SNL.Clients.Office.Excel.Functions.SPG(A302,"IQ_AVG_DILUT_SHARES_OUT","CY2023")</f>
        <v>#PEND</v>
      </c>
      <c r="D302" s="5" t="str">
        <f>_xll.SNL.Clients.Office.Excel.Functions.SPG(A302, "IQ_DILUT_EPS_NORM", "CY2023")</f>
        <v>#PEND</v>
      </c>
      <c r="E302" t="e">
        <f t="shared" si="48"/>
        <v>#VALUE!</v>
      </c>
      <c r="F302" t="e">
        <f t="shared" si="49"/>
        <v>#VALUE!</v>
      </c>
      <c r="G302" s="5" t="str">
        <f>_xll.SNL.Clients.Office.Excel.Functions.SPG(A302, "SP_MARKETCAP", "12/30/2023")</f>
        <v>#PEND</v>
      </c>
      <c r="H302" t="e">
        <f t="shared" si="53"/>
        <v>#VALUE!</v>
      </c>
      <c r="I302" t="e">
        <f t="shared" si="54"/>
        <v>#VALUE!</v>
      </c>
      <c r="K302" t="s">
        <v>302</v>
      </c>
      <c r="L302" s="4" t="str" cm="1">
        <f t="array" ref="L302">_xll.SNL.Clients.Office.Excel.Functions.SPG(K302, "SP_TOTAL_REV", "CY2023")</f>
        <v>#PEND</v>
      </c>
      <c r="M302" s="4" t="str">
        <f>_xll.SNL.Clients.Office.Excel.Functions.SPG(K302,"IQ_AVG_DILUT_SHARES_OUT","CY2023")</f>
        <v>#PEND</v>
      </c>
      <c r="N302" s="5" t="str">
        <f>_xll.SNL.Clients.Office.Excel.Functions.SPG(K302, "IQ_DILUT_EPS_NORM", "CY2023")</f>
        <v>#PEND</v>
      </c>
      <c r="O302" t="e">
        <f t="shared" si="50"/>
        <v>#VALUE!</v>
      </c>
      <c r="P302" t="e">
        <f t="shared" si="51"/>
        <v>#VALUE!</v>
      </c>
      <c r="Q302" s="5" t="str">
        <f>_xll.SNL.Clients.Office.Excel.Functions.SPG(K302, "SP_MARKETCAP", "12/31/2022")</f>
        <v>#PEND</v>
      </c>
      <c r="R302" t="e">
        <f t="shared" si="55"/>
        <v>#VALUE!</v>
      </c>
      <c r="S302" t="e">
        <f t="shared" si="56"/>
        <v>#VALUE!</v>
      </c>
      <c r="U302" t="s">
        <v>302</v>
      </c>
      <c r="V302" s="4" t="str" cm="1">
        <f t="array" ref="V302">_xll.SNL.Clients.Office.Excel.Functions.SPG(U302, "SP_TOTAL_REV", "CY2021")</f>
        <v>#PEND</v>
      </c>
      <c r="W302" s="4" t="str">
        <f>_xll.SNL.Clients.Office.Excel.Functions.SPG(U302,"IQ_AVG_DILUT_SHARES_OUT","CY2021")</f>
        <v>#PEND</v>
      </c>
      <c r="X302" s="5" t="str">
        <f>_xll.SNL.Clients.Office.Excel.Functions.SPG(U302, "IQ_DILUT_EPS_NORM", "CY2021")</f>
        <v>#PEND</v>
      </c>
      <c r="Y302" t="e">
        <f t="shared" si="57"/>
        <v>#VALUE!</v>
      </c>
      <c r="Z302" t="e">
        <f t="shared" si="58"/>
        <v>#VALUE!</v>
      </c>
      <c r="AA302" s="5" t="str">
        <f>_xll.SNL.Clients.Office.Excel.Functions.SPG(U302, "SP_MARKETCAP", "12/31/2021")</f>
        <v>#PEND</v>
      </c>
      <c r="AB302" t="e">
        <f t="shared" si="52"/>
        <v>#VALUE!</v>
      </c>
      <c r="AC302" t="e">
        <f t="shared" si="59"/>
        <v>#VALUE!</v>
      </c>
    </row>
    <row r="303" spans="1:29">
      <c r="A303" t="s">
        <v>303</v>
      </c>
      <c r="B303" s="4" t="str" cm="1">
        <f t="array" ref="B303">_xll.SNL.Clients.Office.Excel.Functions.SPG(A303, "SP_TOTAL_REV", "CY2023")</f>
        <v>#PEND</v>
      </c>
      <c r="C303" s="4" t="str">
        <f>_xll.SNL.Clients.Office.Excel.Functions.SPG(A303,"IQ_AVG_DILUT_SHARES_OUT","CY2023")</f>
        <v>#PEND</v>
      </c>
      <c r="D303" s="5" t="str">
        <f>_xll.SNL.Clients.Office.Excel.Functions.SPG(A303, "IQ_DILUT_EPS_NORM", "CY2023")</f>
        <v>#PEND</v>
      </c>
      <c r="E303" t="e">
        <f t="shared" si="48"/>
        <v>#VALUE!</v>
      </c>
      <c r="F303" t="e">
        <f t="shared" si="49"/>
        <v>#VALUE!</v>
      </c>
      <c r="G303" s="5" t="str">
        <f>_xll.SNL.Clients.Office.Excel.Functions.SPG(A303, "SP_MARKETCAP", "12/30/2023")</f>
        <v>#PEND</v>
      </c>
      <c r="H303" t="e">
        <f t="shared" si="53"/>
        <v>#VALUE!</v>
      </c>
      <c r="I303" t="e">
        <f t="shared" si="54"/>
        <v>#VALUE!</v>
      </c>
      <c r="K303" t="s">
        <v>303</v>
      </c>
      <c r="L303" s="4" t="str" cm="1">
        <f t="array" ref="L303">_xll.SNL.Clients.Office.Excel.Functions.SPG(K303, "SP_TOTAL_REV", "CY2023")</f>
        <v>#PEND</v>
      </c>
      <c r="M303" s="4" t="str">
        <f>_xll.SNL.Clients.Office.Excel.Functions.SPG(K303,"IQ_AVG_DILUT_SHARES_OUT","CY2023")</f>
        <v>#PEND</v>
      </c>
      <c r="N303" s="5" t="str">
        <f>_xll.SNL.Clients.Office.Excel.Functions.SPG(K303, "IQ_DILUT_EPS_NORM", "CY2023")</f>
        <v>#PEND</v>
      </c>
      <c r="O303" t="e">
        <f t="shared" si="50"/>
        <v>#VALUE!</v>
      </c>
      <c r="P303" t="e">
        <f t="shared" si="51"/>
        <v>#VALUE!</v>
      </c>
      <c r="Q303" s="5" t="str">
        <f>_xll.SNL.Clients.Office.Excel.Functions.SPG(K303, "SP_MARKETCAP", "12/31/2022")</f>
        <v>#PEND</v>
      </c>
      <c r="R303" t="e">
        <f t="shared" si="55"/>
        <v>#VALUE!</v>
      </c>
      <c r="S303" t="e">
        <f t="shared" si="56"/>
        <v>#VALUE!</v>
      </c>
      <c r="U303" t="s">
        <v>303</v>
      </c>
      <c r="V303" s="4" t="str" cm="1">
        <f t="array" ref="V303">_xll.SNL.Clients.Office.Excel.Functions.SPG(U303, "SP_TOTAL_REV", "CY2021")</f>
        <v>#PEND</v>
      </c>
      <c r="W303" s="4" t="str">
        <f>_xll.SNL.Clients.Office.Excel.Functions.SPG(U303,"IQ_AVG_DILUT_SHARES_OUT","CY2021")</f>
        <v>#PEND</v>
      </c>
      <c r="X303" s="5" t="str">
        <f>_xll.SNL.Clients.Office.Excel.Functions.SPG(U303, "IQ_DILUT_EPS_NORM", "CY2021")</f>
        <v>#PEND</v>
      </c>
      <c r="Y303" t="e">
        <f t="shared" si="57"/>
        <v>#VALUE!</v>
      </c>
      <c r="Z303" t="e">
        <f t="shared" si="58"/>
        <v>#VALUE!</v>
      </c>
      <c r="AA303" s="5" t="str">
        <f>_xll.SNL.Clients.Office.Excel.Functions.SPG(U303, "SP_MARKETCAP", "12/31/2021")</f>
        <v>#PEND</v>
      </c>
      <c r="AB303" t="e">
        <f t="shared" si="52"/>
        <v>#VALUE!</v>
      </c>
      <c r="AC303" t="e">
        <f t="shared" si="59"/>
        <v>#VALUE!</v>
      </c>
    </row>
    <row r="304" spans="1:29">
      <c r="A304" t="s">
        <v>304</v>
      </c>
      <c r="B304" s="4" t="str" cm="1">
        <f t="array" ref="B304">_xll.SNL.Clients.Office.Excel.Functions.SPG(A304, "SP_TOTAL_REV", "CY2023")</f>
        <v>#PEND</v>
      </c>
      <c r="C304" s="4" t="str">
        <f>_xll.SNL.Clients.Office.Excel.Functions.SPG(A304,"IQ_AVG_DILUT_SHARES_OUT","CY2023")</f>
        <v>#PEND</v>
      </c>
      <c r="D304" s="5" t="str">
        <f>_xll.SNL.Clients.Office.Excel.Functions.SPG(A304, "IQ_DILUT_EPS_NORM", "CY2023")</f>
        <v>#PEND</v>
      </c>
      <c r="E304" t="e">
        <f t="shared" si="48"/>
        <v>#VALUE!</v>
      </c>
      <c r="F304" t="e">
        <f t="shared" si="49"/>
        <v>#VALUE!</v>
      </c>
      <c r="G304" s="5" t="str">
        <f>_xll.SNL.Clients.Office.Excel.Functions.SPG(A304, "SP_MARKETCAP", "12/30/2023")</f>
        <v>#PEND</v>
      </c>
      <c r="H304" t="e">
        <f t="shared" si="53"/>
        <v>#VALUE!</v>
      </c>
      <c r="I304" t="e">
        <f t="shared" si="54"/>
        <v>#VALUE!</v>
      </c>
      <c r="K304" t="s">
        <v>304</v>
      </c>
      <c r="L304" s="4" t="str" cm="1">
        <f t="array" ref="L304">_xll.SNL.Clients.Office.Excel.Functions.SPG(K304, "SP_TOTAL_REV", "CY2023")</f>
        <v>#PEND</v>
      </c>
      <c r="M304" s="4" t="str">
        <f>_xll.SNL.Clients.Office.Excel.Functions.SPG(K304,"IQ_AVG_DILUT_SHARES_OUT","CY2023")</f>
        <v>#PEND</v>
      </c>
      <c r="N304" s="5" t="str">
        <f>_xll.SNL.Clients.Office.Excel.Functions.SPG(K304, "IQ_DILUT_EPS_NORM", "CY2023")</f>
        <v>#PEND</v>
      </c>
      <c r="O304" t="e">
        <f t="shared" si="50"/>
        <v>#VALUE!</v>
      </c>
      <c r="P304" t="e">
        <f t="shared" si="51"/>
        <v>#VALUE!</v>
      </c>
      <c r="Q304" s="5" t="str">
        <f>_xll.SNL.Clients.Office.Excel.Functions.SPG(K304, "SP_MARKETCAP", "12/31/2022")</f>
        <v>#PEND</v>
      </c>
      <c r="R304" t="e">
        <f t="shared" si="55"/>
        <v>#VALUE!</v>
      </c>
      <c r="S304" t="e">
        <f t="shared" si="56"/>
        <v>#VALUE!</v>
      </c>
      <c r="U304" t="s">
        <v>304</v>
      </c>
      <c r="V304" s="4" t="str" cm="1">
        <f t="array" ref="V304">_xll.SNL.Clients.Office.Excel.Functions.SPG(U304, "SP_TOTAL_REV", "CY2021")</f>
        <v>#PEND</v>
      </c>
      <c r="W304" s="4" t="str">
        <f>_xll.SNL.Clients.Office.Excel.Functions.SPG(U304,"IQ_AVG_DILUT_SHARES_OUT","CY2021")</f>
        <v>#PEND</v>
      </c>
      <c r="X304" s="5" t="str">
        <f>_xll.SNL.Clients.Office.Excel.Functions.SPG(U304, "IQ_DILUT_EPS_NORM", "CY2021")</f>
        <v>#PEND</v>
      </c>
      <c r="Y304" t="e">
        <f t="shared" si="57"/>
        <v>#VALUE!</v>
      </c>
      <c r="Z304" t="e">
        <f t="shared" si="58"/>
        <v>#VALUE!</v>
      </c>
      <c r="AA304" s="5" t="str">
        <f>_xll.SNL.Clients.Office.Excel.Functions.SPG(U304, "SP_MARKETCAP", "12/31/2021")</f>
        <v>#PEND</v>
      </c>
      <c r="AB304" t="e">
        <f t="shared" si="52"/>
        <v>#VALUE!</v>
      </c>
      <c r="AC304" t="e">
        <f t="shared" si="59"/>
        <v>#VALUE!</v>
      </c>
    </row>
    <row r="305" spans="1:29">
      <c r="A305" t="s">
        <v>305</v>
      </c>
      <c r="B305" s="4" t="str" cm="1">
        <f t="array" ref="B305">_xll.SNL.Clients.Office.Excel.Functions.SPG(A305, "SP_TOTAL_REV", "CY2023")</f>
        <v>#PEND</v>
      </c>
      <c r="C305" s="4" t="str">
        <f>_xll.SNL.Clients.Office.Excel.Functions.SPG(A305,"IQ_AVG_DILUT_SHARES_OUT","CY2023")</f>
        <v>#PEND</v>
      </c>
      <c r="D305" s="5" t="str">
        <f>_xll.SNL.Clients.Office.Excel.Functions.SPG(A305, "IQ_DILUT_EPS_NORM", "CY2023")</f>
        <v>#PEND</v>
      </c>
      <c r="E305" t="e">
        <f t="shared" si="48"/>
        <v>#VALUE!</v>
      </c>
      <c r="F305" t="e">
        <f t="shared" si="49"/>
        <v>#VALUE!</v>
      </c>
      <c r="G305" s="5" t="str">
        <f>_xll.SNL.Clients.Office.Excel.Functions.SPG(A305, "SP_MARKETCAP", "12/30/2023")</f>
        <v>#PEND</v>
      </c>
      <c r="H305" t="e">
        <f t="shared" si="53"/>
        <v>#VALUE!</v>
      </c>
      <c r="I305" t="e">
        <f t="shared" si="54"/>
        <v>#VALUE!</v>
      </c>
      <c r="K305" t="s">
        <v>305</v>
      </c>
      <c r="L305" s="4" t="str" cm="1">
        <f t="array" ref="L305">_xll.SNL.Clients.Office.Excel.Functions.SPG(K305, "SP_TOTAL_REV", "CY2023")</f>
        <v>#PEND</v>
      </c>
      <c r="M305" s="4" t="str">
        <f>_xll.SNL.Clients.Office.Excel.Functions.SPG(K305,"IQ_AVG_DILUT_SHARES_OUT","CY2023")</f>
        <v>#PEND</v>
      </c>
      <c r="N305" s="5" t="str">
        <f>_xll.SNL.Clients.Office.Excel.Functions.SPG(K305, "IQ_DILUT_EPS_NORM", "CY2023")</f>
        <v>#PEND</v>
      </c>
      <c r="O305" t="e">
        <f t="shared" si="50"/>
        <v>#VALUE!</v>
      </c>
      <c r="P305" t="e">
        <f t="shared" si="51"/>
        <v>#VALUE!</v>
      </c>
      <c r="Q305" s="5" t="str">
        <f>_xll.SNL.Clients.Office.Excel.Functions.SPG(K305, "SP_MARKETCAP", "12/31/2022")</f>
        <v>#PEND</v>
      </c>
      <c r="R305" t="e">
        <f t="shared" si="55"/>
        <v>#VALUE!</v>
      </c>
      <c r="S305" t="e">
        <f t="shared" si="56"/>
        <v>#VALUE!</v>
      </c>
      <c r="U305" t="s">
        <v>305</v>
      </c>
      <c r="V305" s="4" t="str" cm="1">
        <f t="array" ref="V305">_xll.SNL.Clients.Office.Excel.Functions.SPG(U305, "SP_TOTAL_REV", "CY2021")</f>
        <v>#PEND</v>
      </c>
      <c r="W305" s="4" t="str">
        <f>_xll.SNL.Clients.Office.Excel.Functions.SPG(U305,"IQ_AVG_DILUT_SHARES_OUT","CY2021")</f>
        <v>#PEND</v>
      </c>
      <c r="X305" s="5" t="str">
        <f>_xll.SNL.Clients.Office.Excel.Functions.SPG(U305, "IQ_DILUT_EPS_NORM", "CY2021")</f>
        <v>#PEND</v>
      </c>
      <c r="Y305" t="e">
        <f t="shared" si="57"/>
        <v>#VALUE!</v>
      </c>
      <c r="Z305" t="e">
        <f t="shared" si="58"/>
        <v>#VALUE!</v>
      </c>
      <c r="AA305" s="5" t="str">
        <f>_xll.SNL.Clients.Office.Excel.Functions.SPG(U305, "SP_MARKETCAP", "12/31/2021")</f>
        <v>#PEND</v>
      </c>
      <c r="AB305" t="e">
        <f t="shared" si="52"/>
        <v>#VALUE!</v>
      </c>
      <c r="AC305" t="e">
        <f t="shared" si="59"/>
        <v>#VALUE!</v>
      </c>
    </row>
    <row r="306" spans="1:29">
      <c r="A306" t="s">
        <v>306</v>
      </c>
      <c r="B306" s="4" t="str" cm="1">
        <f t="array" ref="B306">_xll.SNL.Clients.Office.Excel.Functions.SPG(A306, "SP_TOTAL_REV", "CY2023")</f>
        <v>#PEND</v>
      </c>
      <c r="C306" s="4" t="str">
        <f>_xll.SNL.Clients.Office.Excel.Functions.SPG(A306,"IQ_AVG_DILUT_SHARES_OUT","CY2023")</f>
        <v>#PEND</v>
      </c>
      <c r="D306" s="5" t="str">
        <f>_xll.SNL.Clients.Office.Excel.Functions.SPG(A306, "IQ_DILUT_EPS_NORM", "CY2023")</f>
        <v>#PEND</v>
      </c>
      <c r="E306" t="e">
        <f t="shared" si="48"/>
        <v>#VALUE!</v>
      </c>
      <c r="F306" t="e">
        <f t="shared" si="49"/>
        <v>#VALUE!</v>
      </c>
      <c r="G306" s="5" t="str">
        <f>_xll.SNL.Clients.Office.Excel.Functions.SPG(A306, "SP_MARKETCAP", "12/30/2023")</f>
        <v>#PEND</v>
      </c>
      <c r="H306" t="e">
        <f t="shared" si="53"/>
        <v>#VALUE!</v>
      </c>
      <c r="I306" t="e">
        <f t="shared" si="54"/>
        <v>#VALUE!</v>
      </c>
      <c r="K306" t="s">
        <v>306</v>
      </c>
      <c r="L306" s="4" t="str" cm="1">
        <f t="array" ref="L306">_xll.SNL.Clients.Office.Excel.Functions.SPG(K306, "SP_TOTAL_REV", "CY2023")</f>
        <v>#PEND</v>
      </c>
      <c r="M306" s="4" t="str">
        <f>_xll.SNL.Clients.Office.Excel.Functions.SPG(K306,"IQ_AVG_DILUT_SHARES_OUT","CY2023")</f>
        <v>#PEND</v>
      </c>
      <c r="N306" s="5" t="str">
        <f>_xll.SNL.Clients.Office.Excel.Functions.SPG(K306, "IQ_DILUT_EPS_NORM", "CY2023")</f>
        <v>#PEND</v>
      </c>
      <c r="O306" t="e">
        <f t="shared" si="50"/>
        <v>#VALUE!</v>
      </c>
      <c r="P306" t="e">
        <f t="shared" si="51"/>
        <v>#VALUE!</v>
      </c>
      <c r="Q306" s="5" t="str">
        <f>_xll.SNL.Clients.Office.Excel.Functions.SPG(K306, "SP_MARKETCAP", "12/31/2022")</f>
        <v>#PEND</v>
      </c>
      <c r="R306" t="e">
        <f t="shared" si="55"/>
        <v>#VALUE!</v>
      </c>
      <c r="S306" t="e">
        <f t="shared" si="56"/>
        <v>#VALUE!</v>
      </c>
      <c r="U306" t="s">
        <v>306</v>
      </c>
      <c r="V306" s="4" t="str" cm="1">
        <f t="array" ref="V306">_xll.SNL.Clients.Office.Excel.Functions.SPG(U306, "SP_TOTAL_REV", "CY2021")</f>
        <v>#PEND</v>
      </c>
      <c r="W306" s="4" t="str">
        <f>_xll.SNL.Clients.Office.Excel.Functions.SPG(U306,"IQ_AVG_DILUT_SHARES_OUT","CY2021")</f>
        <v>#PEND</v>
      </c>
      <c r="X306" s="5" t="str">
        <f>_xll.SNL.Clients.Office.Excel.Functions.SPG(U306, "IQ_DILUT_EPS_NORM", "CY2021")</f>
        <v>#PEND</v>
      </c>
      <c r="Y306" t="e">
        <f t="shared" si="57"/>
        <v>#VALUE!</v>
      </c>
      <c r="Z306" t="e">
        <f t="shared" si="58"/>
        <v>#VALUE!</v>
      </c>
      <c r="AA306" s="5" t="str">
        <f>_xll.SNL.Clients.Office.Excel.Functions.SPG(U306, "SP_MARKETCAP", "12/31/2021")</f>
        <v>#PEND</v>
      </c>
      <c r="AB306" t="e">
        <f t="shared" si="52"/>
        <v>#VALUE!</v>
      </c>
      <c r="AC306" t="e">
        <f t="shared" si="59"/>
        <v>#VALUE!</v>
      </c>
    </row>
    <row r="307" spans="1:29">
      <c r="A307" t="s">
        <v>307</v>
      </c>
      <c r="B307" s="4" t="str" cm="1">
        <f t="array" ref="B307">_xll.SNL.Clients.Office.Excel.Functions.SPG(A307, "SP_TOTAL_REV", "CY2023")</f>
        <v>#PEND</v>
      </c>
      <c r="C307" s="4" t="str">
        <f>_xll.SNL.Clients.Office.Excel.Functions.SPG(A307,"IQ_AVG_DILUT_SHARES_OUT","CY2023")</f>
        <v>#PEND</v>
      </c>
      <c r="D307" s="5" t="str">
        <f>_xll.SNL.Clients.Office.Excel.Functions.SPG(A307, "IQ_DILUT_EPS_NORM", "CY2023")</f>
        <v>#PEND</v>
      </c>
      <c r="E307" t="e">
        <f t="shared" si="48"/>
        <v>#VALUE!</v>
      </c>
      <c r="F307" t="e">
        <f t="shared" si="49"/>
        <v>#VALUE!</v>
      </c>
      <c r="G307" s="5" t="str">
        <f>_xll.SNL.Clients.Office.Excel.Functions.SPG(A307, "SP_MARKETCAP", "12/30/2023")</f>
        <v>#PEND</v>
      </c>
      <c r="H307" t="e">
        <f t="shared" si="53"/>
        <v>#VALUE!</v>
      </c>
      <c r="I307" t="e">
        <f t="shared" si="54"/>
        <v>#VALUE!</v>
      </c>
      <c r="K307" t="s">
        <v>307</v>
      </c>
      <c r="L307" s="4" t="str" cm="1">
        <f t="array" ref="L307">_xll.SNL.Clients.Office.Excel.Functions.SPG(K307, "SP_TOTAL_REV", "CY2023")</f>
        <v>#PEND</v>
      </c>
      <c r="M307" s="4" t="str">
        <f>_xll.SNL.Clients.Office.Excel.Functions.SPG(K307,"IQ_AVG_DILUT_SHARES_OUT","CY2023")</f>
        <v>#PEND</v>
      </c>
      <c r="N307" s="5" t="str">
        <f>_xll.SNL.Clients.Office.Excel.Functions.SPG(K307, "IQ_DILUT_EPS_NORM", "CY2023")</f>
        <v>#PEND</v>
      </c>
      <c r="O307" t="e">
        <f t="shared" si="50"/>
        <v>#VALUE!</v>
      </c>
      <c r="P307" t="e">
        <f t="shared" si="51"/>
        <v>#VALUE!</v>
      </c>
      <c r="Q307" s="5" t="str">
        <f>_xll.SNL.Clients.Office.Excel.Functions.SPG(K307, "SP_MARKETCAP", "12/31/2022")</f>
        <v>#PEND</v>
      </c>
      <c r="R307" t="e">
        <f t="shared" si="55"/>
        <v>#VALUE!</v>
      </c>
      <c r="S307" t="e">
        <f t="shared" si="56"/>
        <v>#VALUE!</v>
      </c>
      <c r="U307" t="s">
        <v>307</v>
      </c>
      <c r="V307" s="4" t="str" cm="1">
        <f t="array" ref="V307">_xll.SNL.Clients.Office.Excel.Functions.SPG(U307, "SP_TOTAL_REV", "CY2021")</f>
        <v>#PEND</v>
      </c>
      <c r="W307" s="4" t="str">
        <f>_xll.SNL.Clients.Office.Excel.Functions.SPG(U307,"IQ_AVG_DILUT_SHARES_OUT","CY2021")</f>
        <v>#PEND</v>
      </c>
      <c r="X307" s="5" t="str">
        <f>_xll.SNL.Clients.Office.Excel.Functions.SPG(U307, "IQ_DILUT_EPS_NORM", "CY2021")</f>
        <v>#PEND</v>
      </c>
      <c r="Y307" t="e">
        <f t="shared" si="57"/>
        <v>#VALUE!</v>
      </c>
      <c r="Z307" t="e">
        <f t="shared" si="58"/>
        <v>#VALUE!</v>
      </c>
      <c r="AA307" s="5" t="str">
        <f>_xll.SNL.Clients.Office.Excel.Functions.SPG(U307, "SP_MARKETCAP", "12/31/2021")</f>
        <v>#PEND</v>
      </c>
      <c r="AB307" t="e">
        <f t="shared" si="52"/>
        <v>#VALUE!</v>
      </c>
      <c r="AC307" t="e">
        <f t="shared" si="59"/>
        <v>#VALUE!</v>
      </c>
    </row>
    <row r="308" spans="1:29">
      <c r="A308" t="s">
        <v>308</v>
      </c>
      <c r="B308" s="4" t="str" cm="1">
        <f t="array" ref="B308">_xll.SNL.Clients.Office.Excel.Functions.SPG(A308, "SP_TOTAL_REV", "CY2023")</f>
        <v>#PEND</v>
      </c>
      <c r="C308" s="4" t="str">
        <f>_xll.SNL.Clients.Office.Excel.Functions.SPG(A308,"IQ_AVG_DILUT_SHARES_OUT","CY2023")</f>
        <v>#PEND</v>
      </c>
      <c r="D308" s="5" t="str">
        <f>_xll.SNL.Clients.Office.Excel.Functions.SPG(A308, "IQ_DILUT_EPS_NORM", "CY2023")</f>
        <v>#PEND</v>
      </c>
      <c r="E308" t="e">
        <f t="shared" si="48"/>
        <v>#VALUE!</v>
      </c>
      <c r="F308" t="e">
        <f t="shared" si="49"/>
        <v>#VALUE!</v>
      </c>
      <c r="G308" s="5" t="str">
        <f>_xll.SNL.Clients.Office.Excel.Functions.SPG(A308, "SP_MARKETCAP", "12/30/2023")</f>
        <v>#PEND</v>
      </c>
      <c r="H308" t="e">
        <f t="shared" si="53"/>
        <v>#VALUE!</v>
      </c>
      <c r="I308" t="e">
        <f t="shared" si="54"/>
        <v>#VALUE!</v>
      </c>
      <c r="K308" t="s">
        <v>308</v>
      </c>
      <c r="L308" s="4" t="str" cm="1">
        <f t="array" ref="L308">_xll.SNL.Clients.Office.Excel.Functions.SPG(K308, "SP_TOTAL_REV", "CY2023")</f>
        <v>#PEND</v>
      </c>
      <c r="M308" s="4" t="str">
        <f>_xll.SNL.Clients.Office.Excel.Functions.SPG(K308,"IQ_AVG_DILUT_SHARES_OUT","CY2023")</f>
        <v>#PEND</v>
      </c>
      <c r="N308" s="5" t="str">
        <f>_xll.SNL.Clients.Office.Excel.Functions.SPG(K308, "IQ_DILUT_EPS_NORM", "CY2023")</f>
        <v>#PEND</v>
      </c>
      <c r="O308" t="e">
        <f t="shared" si="50"/>
        <v>#VALUE!</v>
      </c>
      <c r="P308" t="e">
        <f t="shared" si="51"/>
        <v>#VALUE!</v>
      </c>
      <c r="Q308" s="5" t="str">
        <f>_xll.SNL.Clients.Office.Excel.Functions.SPG(K308, "SP_MARKETCAP", "12/31/2022")</f>
        <v>#PEND</v>
      </c>
      <c r="R308" t="e">
        <f t="shared" si="55"/>
        <v>#VALUE!</v>
      </c>
      <c r="S308" t="e">
        <f t="shared" si="56"/>
        <v>#VALUE!</v>
      </c>
      <c r="U308" t="s">
        <v>308</v>
      </c>
      <c r="V308" s="4" t="str" cm="1">
        <f t="array" ref="V308">_xll.SNL.Clients.Office.Excel.Functions.SPG(U308, "SP_TOTAL_REV", "CY2021")</f>
        <v>#PEND</v>
      </c>
      <c r="W308" s="4" t="str">
        <f>_xll.SNL.Clients.Office.Excel.Functions.SPG(U308,"IQ_AVG_DILUT_SHARES_OUT","CY2021")</f>
        <v>#PEND</v>
      </c>
      <c r="X308" s="5" t="str">
        <f>_xll.SNL.Clients.Office.Excel.Functions.SPG(U308, "IQ_DILUT_EPS_NORM", "CY2021")</f>
        <v>#PEND</v>
      </c>
      <c r="Y308" t="e">
        <f t="shared" si="57"/>
        <v>#VALUE!</v>
      </c>
      <c r="Z308" t="e">
        <f t="shared" si="58"/>
        <v>#VALUE!</v>
      </c>
      <c r="AA308" s="5" t="str">
        <f>_xll.SNL.Clients.Office.Excel.Functions.SPG(U308, "SP_MARKETCAP", "12/31/2021")</f>
        <v>#PEND</v>
      </c>
      <c r="AB308" t="e">
        <f t="shared" si="52"/>
        <v>#VALUE!</v>
      </c>
      <c r="AC308" t="e">
        <f t="shared" si="59"/>
        <v>#VALUE!</v>
      </c>
    </row>
    <row r="309" spans="1:29">
      <c r="A309" t="s">
        <v>309</v>
      </c>
      <c r="B309" s="4" t="str" cm="1">
        <f t="array" ref="B309">_xll.SNL.Clients.Office.Excel.Functions.SPG(A309, "SP_TOTAL_REV", "CY2023")</f>
        <v>#PEND</v>
      </c>
      <c r="C309" s="4" t="str">
        <f>_xll.SNL.Clients.Office.Excel.Functions.SPG(A309,"IQ_AVG_DILUT_SHARES_OUT","CY2023")</f>
        <v>#PEND</v>
      </c>
      <c r="D309" s="5" t="str">
        <f>_xll.SNL.Clients.Office.Excel.Functions.SPG(A309, "IQ_DILUT_EPS_NORM", "CY2023")</f>
        <v>#PEND</v>
      </c>
      <c r="E309" t="e">
        <f t="shared" si="48"/>
        <v>#VALUE!</v>
      </c>
      <c r="F309" t="e">
        <f t="shared" si="49"/>
        <v>#VALUE!</v>
      </c>
      <c r="G309" s="5" t="str">
        <f>_xll.SNL.Clients.Office.Excel.Functions.SPG(A309, "SP_MARKETCAP", "12/30/2023")</f>
        <v>#PEND</v>
      </c>
      <c r="H309" t="e">
        <f t="shared" si="53"/>
        <v>#VALUE!</v>
      </c>
      <c r="I309" t="e">
        <f t="shared" si="54"/>
        <v>#VALUE!</v>
      </c>
      <c r="K309" t="s">
        <v>309</v>
      </c>
      <c r="L309" s="4" t="str" cm="1">
        <f t="array" ref="L309">_xll.SNL.Clients.Office.Excel.Functions.SPG(K309, "SP_TOTAL_REV", "CY2023")</f>
        <v>#PEND</v>
      </c>
      <c r="M309" s="4" t="str">
        <f>_xll.SNL.Clients.Office.Excel.Functions.SPG(K309,"IQ_AVG_DILUT_SHARES_OUT","CY2023")</f>
        <v>#PEND</v>
      </c>
      <c r="N309" s="5" t="str">
        <f>_xll.SNL.Clients.Office.Excel.Functions.SPG(K309, "IQ_DILUT_EPS_NORM", "CY2023")</f>
        <v>#PEND</v>
      </c>
      <c r="O309" t="e">
        <f t="shared" si="50"/>
        <v>#VALUE!</v>
      </c>
      <c r="P309" t="e">
        <f t="shared" si="51"/>
        <v>#VALUE!</v>
      </c>
      <c r="Q309" s="5" t="str">
        <f>_xll.SNL.Clients.Office.Excel.Functions.SPG(K309, "SP_MARKETCAP", "12/31/2022")</f>
        <v>#PEND</v>
      </c>
      <c r="R309" t="e">
        <f t="shared" si="55"/>
        <v>#VALUE!</v>
      </c>
      <c r="S309" t="e">
        <f t="shared" si="56"/>
        <v>#VALUE!</v>
      </c>
      <c r="U309" t="s">
        <v>309</v>
      </c>
      <c r="V309" s="4" t="str" cm="1">
        <f t="array" ref="V309">_xll.SNL.Clients.Office.Excel.Functions.SPG(U309, "SP_TOTAL_REV", "CY2021")</f>
        <v>#PEND</v>
      </c>
      <c r="W309" s="4" t="str">
        <f>_xll.SNL.Clients.Office.Excel.Functions.SPG(U309,"IQ_AVG_DILUT_SHARES_OUT","CY2021")</f>
        <v>#PEND</v>
      </c>
      <c r="X309" s="5" t="str">
        <f>_xll.SNL.Clients.Office.Excel.Functions.SPG(U309, "IQ_DILUT_EPS_NORM", "CY2021")</f>
        <v>#PEND</v>
      </c>
      <c r="Y309" t="e">
        <f t="shared" si="57"/>
        <v>#VALUE!</v>
      </c>
      <c r="Z309" t="e">
        <f t="shared" si="58"/>
        <v>#VALUE!</v>
      </c>
      <c r="AA309" s="5" t="str">
        <f>_xll.SNL.Clients.Office.Excel.Functions.SPG(U309, "SP_MARKETCAP", "12/31/2021")</f>
        <v>#PEND</v>
      </c>
      <c r="AB309" t="e">
        <f t="shared" si="52"/>
        <v>#VALUE!</v>
      </c>
      <c r="AC309" t="e">
        <f t="shared" si="59"/>
        <v>#VALUE!</v>
      </c>
    </row>
    <row r="310" spans="1:29">
      <c r="A310" t="s">
        <v>310</v>
      </c>
      <c r="B310" s="4" t="str" cm="1">
        <f t="array" ref="B310">_xll.SNL.Clients.Office.Excel.Functions.SPG(A310, "SP_TOTAL_REV", "CY2023")</f>
        <v>#PEND</v>
      </c>
      <c r="C310" s="4" t="str">
        <f>_xll.SNL.Clients.Office.Excel.Functions.SPG(A310,"IQ_AVG_DILUT_SHARES_OUT","CY2023")</f>
        <v>#PEND</v>
      </c>
      <c r="D310" s="5" t="str">
        <f>_xll.SNL.Clients.Office.Excel.Functions.SPG(A310, "IQ_DILUT_EPS_NORM", "CY2023")</f>
        <v>#PEND</v>
      </c>
      <c r="E310" t="e">
        <f t="shared" si="48"/>
        <v>#VALUE!</v>
      </c>
      <c r="F310" t="e">
        <f t="shared" si="49"/>
        <v>#VALUE!</v>
      </c>
      <c r="G310" s="5" t="str">
        <f>_xll.SNL.Clients.Office.Excel.Functions.SPG(A310, "SP_MARKETCAP", "12/30/2023")</f>
        <v>#PEND</v>
      </c>
      <c r="H310" t="e">
        <f t="shared" si="53"/>
        <v>#VALUE!</v>
      </c>
      <c r="I310" t="e">
        <f t="shared" si="54"/>
        <v>#VALUE!</v>
      </c>
      <c r="K310" t="s">
        <v>310</v>
      </c>
      <c r="L310" s="4" t="str" cm="1">
        <f t="array" ref="L310">_xll.SNL.Clients.Office.Excel.Functions.SPG(K310, "SP_TOTAL_REV", "CY2023")</f>
        <v>#PEND</v>
      </c>
      <c r="M310" s="4" t="str">
        <f>_xll.SNL.Clients.Office.Excel.Functions.SPG(K310,"IQ_AVG_DILUT_SHARES_OUT","CY2023")</f>
        <v>#PEND</v>
      </c>
      <c r="N310" s="5" t="str">
        <f>_xll.SNL.Clients.Office.Excel.Functions.SPG(K310, "IQ_DILUT_EPS_NORM", "CY2023")</f>
        <v>#PEND</v>
      </c>
      <c r="O310" t="e">
        <f t="shared" si="50"/>
        <v>#VALUE!</v>
      </c>
      <c r="P310" t="e">
        <f t="shared" si="51"/>
        <v>#VALUE!</v>
      </c>
      <c r="Q310" s="5" t="str">
        <f>_xll.SNL.Clients.Office.Excel.Functions.SPG(K310, "SP_MARKETCAP", "12/31/2022")</f>
        <v>#PEND</v>
      </c>
      <c r="R310" t="e">
        <f t="shared" si="55"/>
        <v>#VALUE!</v>
      </c>
      <c r="S310" t="e">
        <f t="shared" si="56"/>
        <v>#VALUE!</v>
      </c>
      <c r="U310" t="s">
        <v>310</v>
      </c>
      <c r="V310" s="4" t="str" cm="1">
        <f t="array" ref="V310">_xll.SNL.Clients.Office.Excel.Functions.SPG(U310, "SP_TOTAL_REV", "CY2021")</f>
        <v>#PEND</v>
      </c>
      <c r="W310" s="4" t="str">
        <f>_xll.SNL.Clients.Office.Excel.Functions.SPG(U310,"IQ_AVG_DILUT_SHARES_OUT","CY2021")</f>
        <v>#PEND</v>
      </c>
      <c r="X310" s="5" t="str">
        <f>_xll.SNL.Clients.Office.Excel.Functions.SPG(U310, "IQ_DILUT_EPS_NORM", "CY2021")</f>
        <v>#PEND</v>
      </c>
      <c r="Y310" t="e">
        <f t="shared" si="57"/>
        <v>#VALUE!</v>
      </c>
      <c r="Z310" t="e">
        <f t="shared" si="58"/>
        <v>#VALUE!</v>
      </c>
      <c r="AA310" s="5" t="str">
        <f>_xll.SNL.Clients.Office.Excel.Functions.SPG(U310, "SP_MARKETCAP", "12/31/2021")</f>
        <v>#PEND</v>
      </c>
      <c r="AB310" t="e">
        <f t="shared" si="52"/>
        <v>#VALUE!</v>
      </c>
      <c r="AC310" t="e">
        <f t="shared" si="59"/>
        <v>#VALUE!</v>
      </c>
    </row>
    <row r="311" spans="1:29">
      <c r="A311" t="s">
        <v>311</v>
      </c>
      <c r="B311" s="4" t="str" cm="1">
        <f t="array" ref="B311">_xll.SNL.Clients.Office.Excel.Functions.SPG(A311, "SP_TOTAL_REV", "CY2023")</f>
        <v>#PEND</v>
      </c>
      <c r="C311" s="4" t="str">
        <f>_xll.SNL.Clients.Office.Excel.Functions.SPG(A311,"IQ_AVG_DILUT_SHARES_OUT","CY2023")</f>
        <v>#PEND</v>
      </c>
      <c r="D311" s="5" t="str">
        <f>_xll.SNL.Clients.Office.Excel.Functions.SPG(A311, "IQ_DILUT_EPS_NORM", "CY2023")</f>
        <v>#PEND</v>
      </c>
      <c r="E311" t="e">
        <f t="shared" si="48"/>
        <v>#VALUE!</v>
      </c>
      <c r="F311" t="e">
        <f t="shared" si="49"/>
        <v>#VALUE!</v>
      </c>
      <c r="G311" s="5" t="str">
        <f>_xll.SNL.Clients.Office.Excel.Functions.SPG(A311, "SP_MARKETCAP", "12/30/2023")</f>
        <v>#PEND</v>
      </c>
      <c r="H311" t="e">
        <f t="shared" si="53"/>
        <v>#VALUE!</v>
      </c>
      <c r="I311" t="e">
        <f t="shared" si="54"/>
        <v>#VALUE!</v>
      </c>
      <c r="K311" t="s">
        <v>311</v>
      </c>
      <c r="L311" s="4" t="str" cm="1">
        <f t="array" ref="L311">_xll.SNL.Clients.Office.Excel.Functions.SPG(K311, "SP_TOTAL_REV", "CY2023")</f>
        <v>#PEND</v>
      </c>
      <c r="M311" s="4" t="str">
        <f>_xll.SNL.Clients.Office.Excel.Functions.SPG(K311,"IQ_AVG_DILUT_SHARES_OUT","CY2023")</f>
        <v>#PEND</v>
      </c>
      <c r="N311" s="5" t="str">
        <f>_xll.SNL.Clients.Office.Excel.Functions.SPG(K311, "IQ_DILUT_EPS_NORM", "CY2023")</f>
        <v>#PEND</v>
      </c>
      <c r="O311" t="e">
        <f t="shared" si="50"/>
        <v>#VALUE!</v>
      </c>
      <c r="P311" t="e">
        <f t="shared" si="51"/>
        <v>#VALUE!</v>
      </c>
      <c r="Q311" s="5" t="str">
        <f>_xll.SNL.Clients.Office.Excel.Functions.SPG(K311, "SP_MARKETCAP", "12/31/2022")</f>
        <v>#PEND</v>
      </c>
      <c r="R311" t="e">
        <f t="shared" si="55"/>
        <v>#VALUE!</v>
      </c>
      <c r="S311" t="e">
        <f t="shared" si="56"/>
        <v>#VALUE!</v>
      </c>
      <c r="U311" t="s">
        <v>311</v>
      </c>
      <c r="V311" s="4" t="str" cm="1">
        <f t="array" ref="V311">_xll.SNL.Clients.Office.Excel.Functions.SPG(U311, "SP_TOTAL_REV", "CY2021")</f>
        <v>#PEND</v>
      </c>
      <c r="W311" s="4" t="str">
        <f>_xll.SNL.Clients.Office.Excel.Functions.SPG(U311,"IQ_AVG_DILUT_SHARES_OUT","CY2021")</f>
        <v>#PEND</v>
      </c>
      <c r="X311" s="5" t="str">
        <f>_xll.SNL.Clients.Office.Excel.Functions.SPG(U311, "IQ_DILUT_EPS_NORM", "CY2021")</f>
        <v>#PEND</v>
      </c>
      <c r="Y311" t="e">
        <f t="shared" si="57"/>
        <v>#VALUE!</v>
      </c>
      <c r="Z311" t="e">
        <f t="shared" si="58"/>
        <v>#VALUE!</v>
      </c>
      <c r="AA311" s="5" t="str">
        <f>_xll.SNL.Clients.Office.Excel.Functions.SPG(U311, "SP_MARKETCAP", "12/31/2021")</f>
        <v>#PEND</v>
      </c>
      <c r="AB311" t="e">
        <f t="shared" si="52"/>
        <v>#VALUE!</v>
      </c>
      <c r="AC311" t="e">
        <f t="shared" si="59"/>
        <v>#VALUE!</v>
      </c>
    </row>
    <row r="312" spans="1:29">
      <c r="A312" t="s">
        <v>312</v>
      </c>
      <c r="B312" s="4" t="str" cm="1">
        <f t="array" ref="B312">_xll.SNL.Clients.Office.Excel.Functions.SPG(A312, "SP_TOTAL_REV", "CY2023")</f>
        <v>#PEND</v>
      </c>
      <c r="C312" s="4" t="str">
        <f>_xll.SNL.Clients.Office.Excel.Functions.SPG(A312,"IQ_AVG_DILUT_SHARES_OUT","CY2023")</f>
        <v>#PEND</v>
      </c>
      <c r="D312" s="5" t="str">
        <f>_xll.SNL.Clients.Office.Excel.Functions.SPG(A312, "IQ_DILUT_EPS_NORM", "CY2023")</f>
        <v>#PEND</v>
      </c>
      <c r="E312" t="e">
        <f t="shared" si="48"/>
        <v>#VALUE!</v>
      </c>
      <c r="F312" t="e">
        <f t="shared" si="49"/>
        <v>#VALUE!</v>
      </c>
      <c r="G312" s="5" t="str">
        <f>_xll.SNL.Clients.Office.Excel.Functions.SPG(A312, "SP_MARKETCAP", "12/30/2023")</f>
        <v>#PEND</v>
      </c>
      <c r="H312" t="e">
        <f t="shared" si="53"/>
        <v>#VALUE!</v>
      </c>
      <c r="I312" t="e">
        <f t="shared" si="54"/>
        <v>#VALUE!</v>
      </c>
      <c r="K312" t="s">
        <v>312</v>
      </c>
      <c r="L312" s="4" t="str" cm="1">
        <f t="array" ref="L312">_xll.SNL.Clients.Office.Excel.Functions.SPG(K312, "SP_TOTAL_REV", "CY2023")</f>
        <v>#PEND</v>
      </c>
      <c r="M312" s="4" t="str">
        <f>_xll.SNL.Clients.Office.Excel.Functions.SPG(K312,"IQ_AVG_DILUT_SHARES_OUT","CY2023")</f>
        <v>#PEND</v>
      </c>
      <c r="N312" s="5" t="str">
        <f>_xll.SNL.Clients.Office.Excel.Functions.SPG(K312, "IQ_DILUT_EPS_NORM", "CY2023")</f>
        <v>#PEND</v>
      </c>
      <c r="O312" t="e">
        <f t="shared" si="50"/>
        <v>#VALUE!</v>
      </c>
      <c r="P312" t="e">
        <f t="shared" si="51"/>
        <v>#VALUE!</v>
      </c>
      <c r="Q312" s="5" t="str">
        <f>_xll.SNL.Clients.Office.Excel.Functions.SPG(K312, "SP_MARKETCAP", "12/31/2022")</f>
        <v>#PEND</v>
      </c>
      <c r="R312" t="e">
        <f t="shared" si="55"/>
        <v>#VALUE!</v>
      </c>
      <c r="S312" t="e">
        <f t="shared" si="56"/>
        <v>#VALUE!</v>
      </c>
      <c r="U312" t="s">
        <v>312</v>
      </c>
      <c r="V312" s="4" t="str" cm="1">
        <f t="array" ref="V312">_xll.SNL.Clients.Office.Excel.Functions.SPG(U312, "SP_TOTAL_REV", "CY2021")</f>
        <v>#PEND</v>
      </c>
      <c r="W312" s="4" t="str">
        <f>_xll.SNL.Clients.Office.Excel.Functions.SPG(U312,"IQ_AVG_DILUT_SHARES_OUT","CY2021")</f>
        <v>#PEND</v>
      </c>
      <c r="X312" s="5" t="str">
        <f>_xll.SNL.Clients.Office.Excel.Functions.SPG(U312, "IQ_DILUT_EPS_NORM", "CY2021")</f>
        <v>#PEND</v>
      </c>
      <c r="Y312" t="e">
        <f t="shared" si="57"/>
        <v>#VALUE!</v>
      </c>
      <c r="Z312" t="e">
        <f t="shared" si="58"/>
        <v>#VALUE!</v>
      </c>
      <c r="AA312" s="5" t="str">
        <f>_xll.SNL.Clients.Office.Excel.Functions.SPG(U312, "SP_MARKETCAP", "12/31/2021")</f>
        <v>#PEND</v>
      </c>
      <c r="AB312" t="e">
        <f t="shared" si="52"/>
        <v>#VALUE!</v>
      </c>
      <c r="AC312" t="e">
        <f t="shared" si="59"/>
        <v>#VALUE!</v>
      </c>
    </row>
    <row r="313" spans="1:29">
      <c r="A313" t="s">
        <v>313</v>
      </c>
      <c r="B313" s="4" t="str" cm="1">
        <f t="array" ref="B313">_xll.SNL.Clients.Office.Excel.Functions.SPG(A313, "SP_TOTAL_REV", "CY2023")</f>
        <v>#PEND</v>
      </c>
      <c r="C313" s="4" t="str">
        <f>_xll.SNL.Clients.Office.Excel.Functions.SPG(A313,"IQ_AVG_DILUT_SHARES_OUT","CY2023")</f>
        <v>#PEND</v>
      </c>
      <c r="D313" s="5" t="str">
        <f>_xll.SNL.Clients.Office.Excel.Functions.SPG(A313, "IQ_DILUT_EPS_NORM", "CY2023")</f>
        <v>#PEND</v>
      </c>
      <c r="E313" t="e">
        <f t="shared" si="48"/>
        <v>#VALUE!</v>
      </c>
      <c r="F313" t="e">
        <f t="shared" si="49"/>
        <v>#VALUE!</v>
      </c>
      <c r="G313" s="5" t="str">
        <f>_xll.SNL.Clients.Office.Excel.Functions.SPG(A313, "SP_MARKETCAP", "12/30/2023")</f>
        <v>#PEND</v>
      </c>
      <c r="H313" t="e">
        <f t="shared" si="53"/>
        <v>#VALUE!</v>
      </c>
      <c r="I313" t="e">
        <f t="shared" si="54"/>
        <v>#VALUE!</v>
      </c>
      <c r="K313" t="s">
        <v>313</v>
      </c>
      <c r="L313" s="4" t="str" cm="1">
        <f t="array" ref="L313">_xll.SNL.Clients.Office.Excel.Functions.SPG(K313, "SP_TOTAL_REV", "CY2023")</f>
        <v>#PEND</v>
      </c>
      <c r="M313" s="4" t="str">
        <f>_xll.SNL.Clients.Office.Excel.Functions.SPG(K313,"IQ_AVG_DILUT_SHARES_OUT","CY2023")</f>
        <v>#PEND</v>
      </c>
      <c r="N313" s="5" t="str">
        <f>_xll.SNL.Clients.Office.Excel.Functions.SPG(K313, "IQ_DILUT_EPS_NORM", "CY2023")</f>
        <v>#PEND</v>
      </c>
      <c r="O313" t="e">
        <f t="shared" si="50"/>
        <v>#VALUE!</v>
      </c>
      <c r="P313" t="e">
        <f t="shared" si="51"/>
        <v>#VALUE!</v>
      </c>
      <c r="Q313" s="5" t="str">
        <f>_xll.SNL.Clients.Office.Excel.Functions.SPG(K313, "SP_MARKETCAP", "12/31/2022")</f>
        <v>#PEND</v>
      </c>
      <c r="R313" t="e">
        <f t="shared" si="55"/>
        <v>#VALUE!</v>
      </c>
      <c r="S313" t="e">
        <f t="shared" si="56"/>
        <v>#VALUE!</v>
      </c>
      <c r="U313" t="s">
        <v>313</v>
      </c>
      <c r="V313" s="4" t="str" cm="1">
        <f t="array" ref="V313">_xll.SNL.Clients.Office.Excel.Functions.SPG(U313, "SP_TOTAL_REV", "CY2021")</f>
        <v>#PEND</v>
      </c>
      <c r="W313" s="4" t="str">
        <f>_xll.SNL.Clients.Office.Excel.Functions.SPG(U313,"IQ_AVG_DILUT_SHARES_OUT","CY2021")</f>
        <v>#PEND</v>
      </c>
      <c r="X313" s="5" t="str">
        <f>_xll.SNL.Clients.Office.Excel.Functions.SPG(U313, "IQ_DILUT_EPS_NORM", "CY2021")</f>
        <v>#PEND</v>
      </c>
      <c r="Y313" t="e">
        <f t="shared" si="57"/>
        <v>#VALUE!</v>
      </c>
      <c r="Z313" t="e">
        <f t="shared" si="58"/>
        <v>#VALUE!</v>
      </c>
      <c r="AA313" s="5" t="str">
        <f>_xll.SNL.Clients.Office.Excel.Functions.SPG(U313, "SP_MARKETCAP", "12/31/2021")</f>
        <v>#PEND</v>
      </c>
      <c r="AB313" t="e">
        <f t="shared" si="52"/>
        <v>#VALUE!</v>
      </c>
      <c r="AC313" t="e">
        <f t="shared" si="59"/>
        <v>#VALUE!</v>
      </c>
    </row>
    <row r="314" spans="1:29">
      <c r="A314" t="s">
        <v>314</v>
      </c>
      <c r="B314" s="4" t="str" cm="1">
        <f t="array" ref="B314">_xll.SNL.Clients.Office.Excel.Functions.SPG(A314, "SP_TOTAL_REV", "CY2023")</f>
        <v>#PEND</v>
      </c>
      <c r="C314" s="4" t="str">
        <f>_xll.SNL.Clients.Office.Excel.Functions.SPG(A314,"IQ_AVG_DILUT_SHARES_OUT","CY2023")</f>
        <v>#PEND</v>
      </c>
      <c r="D314" s="5" t="str">
        <f>_xll.SNL.Clients.Office.Excel.Functions.SPG(A314, "IQ_DILUT_EPS_NORM", "CY2023")</f>
        <v>#PEND</v>
      </c>
      <c r="E314" t="e">
        <f t="shared" si="48"/>
        <v>#VALUE!</v>
      </c>
      <c r="F314" t="e">
        <f t="shared" si="49"/>
        <v>#VALUE!</v>
      </c>
      <c r="G314" s="5" t="str">
        <f>_xll.SNL.Clients.Office.Excel.Functions.SPG(A314, "SP_MARKETCAP", "12/30/2023")</f>
        <v>#PEND</v>
      </c>
      <c r="H314" t="e">
        <f t="shared" si="53"/>
        <v>#VALUE!</v>
      </c>
      <c r="I314" t="e">
        <f t="shared" si="54"/>
        <v>#VALUE!</v>
      </c>
      <c r="K314" t="s">
        <v>314</v>
      </c>
      <c r="L314" s="4" t="str" cm="1">
        <f t="array" ref="L314">_xll.SNL.Clients.Office.Excel.Functions.SPG(K314, "SP_TOTAL_REV", "CY2023")</f>
        <v>#PEND</v>
      </c>
      <c r="M314" s="4" t="str">
        <f>_xll.SNL.Clients.Office.Excel.Functions.SPG(K314,"IQ_AVG_DILUT_SHARES_OUT","CY2023")</f>
        <v>#PEND</v>
      </c>
      <c r="N314" s="5" t="str">
        <f>_xll.SNL.Clients.Office.Excel.Functions.SPG(K314, "IQ_DILUT_EPS_NORM", "CY2023")</f>
        <v>#PEND</v>
      </c>
      <c r="O314" t="e">
        <f t="shared" si="50"/>
        <v>#VALUE!</v>
      </c>
      <c r="P314" t="e">
        <f t="shared" si="51"/>
        <v>#VALUE!</v>
      </c>
      <c r="Q314" s="5" t="str">
        <f>_xll.SNL.Clients.Office.Excel.Functions.SPG(K314, "SP_MARKETCAP", "12/31/2022")</f>
        <v>#PEND</v>
      </c>
      <c r="R314" t="e">
        <f t="shared" si="55"/>
        <v>#VALUE!</v>
      </c>
      <c r="S314" t="e">
        <f t="shared" si="56"/>
        <v>#VALUE!</v>
      </c>
      <c r="U314" t="s">
        <v>314</v>
      </c>
      <c r="V314" s="4" t="str" cm="1">
        <f t="array" ref="V314">_xll.SNL.Clients.Office.Excel.Functions.SPG(U314, "SP_TOTAL_REV", "CY2021")</f>
        <v>#PEND</v>
      </c>
      <c r="W314" s="4" t="str">
        <f>_xll.SNL.Clients.Office.Excel.Functions.SPG(U314,"IQ_AVG_DILUT_SHARES_OUT","CY2021")</f>
        <v>#PEND</v>
      </c>
      <c r="X314" s="5" t="str">
        <f>_xll.SNL.Clients.Office.Excel.Functions.SPG(U314, "IQ_DILUT_EPS_NORM", "CY2021")</f>
        <v>#PEND</v>
      </c>
      <c r="Y314" t="e">
        <f t="shared" si="57"/>
        <v>#VALUE!</v>
      </c>
      <c r="Z314" t="e">
        <f t="shared" si="58"/>
        <v>#VALUE!</v>
      </c>
      <c r="AA314" s="5" t="str">
        <f>_xll.SNL.Clients.Office.Excel.Functions.SPG(U314, "SP_MARKETCAP", "12/31/2021")</f>
        <v>#PEND</v>
      </c>
      <c r="AB314" t="e">
        <f t="shared" si="52"/>
        <v>#VALUE!</v>
      </c>
      <c r="AC314" t="e">
        <f t="shared" si="59"/>
        <v>#VALUE!</v>
      </c>
    </row>
    <row r="315" spans="1:29">
      <c r="A315" t="s">
        <v>315</v>
      </c>
      <c r="B315" s="4" t="str" cm="1">
        <f t="array" ref="B315">_xll.SNL.Clients.Office.Excel.Functions.SPG(A315, "SP_TOTAL_REV", "CY2023")</f>
        <v>#PEND</v>
      </c>
      <c r="C315" s="4" t="str">
        <f>_xll.SNL.Clients.Office.Excel.Functions.SPG(A315,"IQ_AVG_DILUT_SHARES_OUT","CY2023")</f>
        <v>#PEND</v>
      </c>
      <c r="D315" s="5" t="str">
        <f>_xll.SNL.Clients.Office.Excel.Functions.SPG(A315, "IQ_DILUT_EPS_NORM", "CY2023")</f>
        <v>#PEND</v>
      </c>
      <c r="E315" t="e">
        <f t="shared" si="48"/>
        <v>#VALUE!</v>
      </c>
      <c r="F315" t="e">
        <f t="shared" si="49"/>
        <v>#VALUE!</v>
      </c>
      <c r="G315" s="5" t="str">
        <f>_xll.SNL.Clients.Office.Excel.Functions.SPG(A315, "SP_MARKETCAP", "12/30/2023")</f>
        <v>#PEND</v>
      </c>
      <c r="H315" t="e">
        <f t="shared" si="53"/>
        <v>#VALUE!</v>
      </c>
      <c r="I315" t="e">
        <f t="shared" si="54"/>
        <v>#VALUE!</v>
      </c>
      <c r="K315" t="s">
        <v>315</v>
      </c>
      <c r="L315" s="4" t="str" cm="1">
        <f t="array" ref="L315">_xll.SNL.Clients.Office.Excel.Functions.SPG(K315, "SP_TOTAL_REV", "CY2023")</f>
        <v>#PEND</v>
      </c>
      <c r="M315" s="4" t="str">
        <f>_xll.SNL.Clients.Office.Excel.Functions.SPG(K315,"IQ_AVG_DILUT_SHARES_OUT","CY2023")</f>
        <v>#PEND</v>
      </c>
      <c r="N315" s="5" t="str">
        <f>_xll.SNL.Clients.Office.Excel.Functions.SPG(K315, "IQ_DILUT_EPS_NORM", "CY2023")</f>
        <v>#PEND</v>
      </c>
      <c r="O315" t="e">
        <f t="shared" si="50"/>
        <v>#VALUE!</v>
      </c>
      <c r="P315" t="e">
        <f t="shared" si="51"/>
        <v>#VALUE!</v>
      </c>
      <c r="Q315" s="5" t="str">
        <f>_xll.SNL.Clients.Office.Excel.Functions.SPG(K315, "SP_MARKETCAP", "12/31/2022")</f>
        <v>#PEND</v>
      </c>
      <c r="R315" t="e">
        <f t="shared" si="55"/>
        <v>#VALUE!</v>
      </c>
      <c r="S315" t="e">
        <f t="shared" si="56"/>
        <v>#VALUE!</v>
      </c>
      <c r="U315" t="s">
        <v>315</v>
      </c>
      <c r="V315" s="4" t="str" cm="1">
        <f t="array" ref="V315">_xll.SNL.Clients.Office.Excel.Functions.SPG(U315, "SP_TOTAL_REV", "CY2021")</f>
        <v>#PEND</v>
      </c>
      <c r="W315" s="4" t="str">
        <f>_xll.SNL.Clients.Office.Excel.Functions.SPG(U315,"IQ_AVG_DILUT_SHARES_OUT","CY2021")</f>
        <v>#PEND</v>
      </c>
      <c r="X315" s="5" t="str">
        <f>_xll.SNL.Clients.Office.Excel.Functions.SPG(U315, "IQ_DILUT_EPS_NORM", "CY2021")</f>
        <v>#PEND</v>
      </c>
      <c r="Y315" t="e">
        <f t="shared" si="57"/>
        <v>#VALUE!</v>
      </c>
      <c r="Z315" t="e">
        <f t="shared" si="58"/>
        <v>#VALUE!</v>
      </c>
      <c r="AA315" s="5" t="str">
        <f>_xll.SNL.Clients.Office.Excel.Functions.SPG(U315, "SP_MARKETCAP", "12/31/2021")</f>
        <v>#PEND</v>
      </c>
      <c r="AB315" t="e">
        <f t="shared" si="52"/>
        <v>#VALUE!</v>
      </c>
      <c r="AC315" t="e">
        <f t="shared" si="59"/>
        <v>#VALUE!</v>
      </c>
    </row>
    <row r="316" spans="1:29">
      <c r="A316" t="s">
        <v>316</v>
      </c>
      <c r="B316" s="4" t="str" cm="1">
        <f t="array" ref="B316">_xll.SNL.Clients.Office.Excel.Functions.SPG(A316, "SP_TOTAL_REV", "CY2023")</f>
        <v>#PEND</v>
      </c>
      <c r="C316" s="4" t="str">
        <f>_xll.SNL.Clients.Office.Excel.Functions.SPG(A316,"IQ_AVG_DILUT_SHARES_OUT","CY2023")</f>
        <v>#PEND</v>
      </c>
      <c r="D316" s="5" t="str">
        <f>_xll.SNL.Clients.Office.Excel.Functions.SPG(A316, "IQ_DILUT_EPS_NORM", "CY2023")</f>
        <v>#PEND</v>
      </c>
      <c r="E316" t="e">
        <f t="shared" si="48"/>
        <v>#VALUE!</v>
      </c>
      <c r="F316" t="e">
        <f t="shared" si="49"/>
        <v>#VALUE!</v>
      </c>
      <c r="G316" s="5" t="str">
        <f>_xll.SNL.Clients.Office.Excel.Functions.SPG(A316, "SP_MARKETCAP", "12/30/2023")</f>
        <v>#PEND</v>
      </c>
      <c r="H316" t="e">
        <f t="shared" si="53"/>
        <v>#VALUE!</v>
      </c>
      <c r="I316" t="e">
        <f t="shared" si="54"/>
        <v>#VALUE!</v>
      </c>
      <c r="K316" t="s">
        <v>316</v>
      </c>
      <c r="L316" s="4" t="str" cm="1">
        <f t="array" ref="L316">_xll.SNL.Clients.Office.Excel.Functions.SPG(K316, "SP_TOTAL_REV", "CY2023")</f>
        <v>#PEND</v>
      </c>
      <c r="M316" s="4" t="str">
        <f>_xll.SNL.Clients.Office.Excel.Functions.SPG(K316,"IQ_AVG_DILUT_SHARES_OUT","CY2023")</f>
        <v>#PEND</v>
      </c>
      <c r="N316" s="5" t="str">
        <f>_xll.SNL.Clients.Office.Excel.Functions.SPG(K316, "IQ_DILUT_EPS_NORM", "CY2023")</f>
        <v>#PEND</v>
      </c>
      <c r="O316" t="e">
        <f t="shared" si="50"/>
        <v>#VALUE!</v>
      </c>
      <c r="P316" t="e">
        <f t="shared" si="51"/>
        <v>#VALUE!</v>
      </c>
      <c r="Q316" s="5" t="str">
        <f>_xll.SNL.Clients.Office.Excel.Functions.SPG(K316, "SP_MARKETCAP", "12/31/2022")</f>
        <v>#PEND</v>
      </c>
      <c r="R316" t="e">
        <f t="shared" si="55"/>
        <v>#VALUE!</v>
      </c>
      <c r="S316" t="e">
        <f t="shared" si="56"/>
        <v>#VALUE!</v>
      </c>
      <c r="U316" t="s">
        <v>316</v>
      </c>
      <c r="V316" s="4" t="str" cm="1">
        <f t="array" ref="V316">_xll.SNL.Clients.Office.Excel.Functions.SPG(U316, "SP_TOTAL_REV", "CY2021")</f>
        <v>#PEND</v>
      </c>
      <c r="W316" s="4" t="str">
        <f>_xll.SNL.Clients.Office.Excel.Functions.SPG(U316,"IQ_AVG_DILUT_SHARES_OUT","CY2021")</f>
        <v>#PEND</v>
      </c>
      <c r="X316" s="5" t="str">
        <f>_xll.SNL.Clients.Office.Excel.Functions.SPG(U316, "IQ_DILUT_EPS_NORM", "CY2021")</f>
        <v>#PEND</v>
      </c>
      <c r="Y316" t="e">
        <f t="shared" si="57"/>
        <v>#VALUE!</v>
      </c>
      <c r="Z316" t="e">
        <f t="shared" si="58"/>
        <v>#VALUE!</v>
      </c>
      <c r="AA316" s="5" t="str">
        <f>_xll.SNL.Clients.Office.Excel.Functions.SPG(U316, "SP_MARKETCAP", "12/31/2021")</f>
        <v>#PEND</v>
      </c>
      <c r="AB316" t="e">
        <f t="shared" si="52"/>
        <v>#VALUE!</v>
      </c>
      <c r="AC316" t="e">
        <f t="shared" si="59"/>
        <v>#VALUE!</v>
      </c>
    </row>
    <row r="317" spans="1:29">
      <c r="A317" t="s">
        <v>317</v>
      </c>
      <c r="B317" s="4" t="str" cm="1">
        <f t="array" ref="B317">_xll.SNL.Clients.Office.Excel.Functions.SPG(A317, "SP_TOTAL_REV", "CY2023")</f>
        <v>#PEND</v>
      </c>
      <c r="C317" s="4" t="str">
        <f>_xll.SNL.Clients.Office.Excel.Functions.SPG(A317,"IQ_AVG_DILUT_SHARES_OUT","CY2023")</f>
        <v>#PEND</v>
      </c>
      <c r="D317" s="5" t="str">
        <f>_xll.SNL.Clients.Office.Excel.Functions.SPG(A317, "IQ_DILUT_EPS_NORM", "CY2023")</f>
        <v>#PEND</v>
      </c>
      <c r="E317" t="e">
        <f t="shared" si="48"/>
        <v>#VALUE!</v>
      </c>
      <c r="F317" t="e">
        <f t="shared" si="49"/>
        <v>#VALUE!</v>
      </c>
      <c r="G317" s="5" t="str">
        <f>_xll.SNL.Clients.Office.Excel.Functions.SPG(A317, "SP_MARKETCAP", "12/30/2023")</f>
        <v>#PEND</v>
      </c>
      <c r="H317" t="e">
        <f t="shared" si="53"/>
        <v>#VALUE!</v>
      </c>
      <c r="I317" t="e">
        <f t="shared" si="54"/>
        <v>#VALUE!</v>
      </c>
      <c r="K317" t="s">
        <v>317</v>
      </c>
      <c r="L317" s="4" t="str" cm="1">
        <f t="array" ref="L317">_xll.SNL.Clients.Office.Excel.Functions.SPG(K317, "SP_TOTAL_REV", "CY2023")</f>
        <v>#PEND</v>
      </c>
      <c r="M317" s="4" t="str">
        <f>_xll.SNL.Clients.Office.Excel.Functions.SPG(K317,"IQ_AVG_DILUT_SHARES_OUT","CY2023")</f>
        <v>#PEND</v>
      </c>
      <c r="N317" s="5" t="str">
        <f>_xll.SNL.Clients.Office.Excel.Functions.SPG(K317, "IQ_DILUT_EPS_NORM", "CY2023")</f>
        <v>#PEND</v>
      </c>
      <c r="O317" t="e">
        <f t="shared" si="50"/>
        <v>#VALUE!</v>
      </c>
      <c r="P317" t="e">
        <f t="shared" si="51"/>
        <v>#VALUE!</v>
      </c>
      <c r="Q317" s="5" t="str">
        <f>_xll.SNL.Clients.Office.Excel.Functions.SPG(K317, "SP_MARKETCAP", "12/31/2022")</f>
        <v>#PEND</v>
      </c>
      <c r="R317" t="e">
        <f t="shared" si="55"/>
        <v>#VALUE!</v>
      </c>
      <c r="S317" t="e">
        <f t="shared" si="56"/>
        <v>#VALUE!</v>
      </c>
      <c r="U317" t="s">
        <v>317</v>
      </c>
      <c r="V317" s="4" t="str" cm="1">
        <f t="array" ref="V317">_xll.SNL.Clients.Office.Excel.Functions.SPG(U317, "SP_TOTAL_REV", "CY2021")</f>
        <v>#PEND</v>
      </c>
      <c r="W317" s="4" t="str">
        <f>_xll.SNL.Clients.Office.Excel.Functions.SPG(U317,"IQ_AVG_DILUT_SHARES_OUT","CY2021")</f>
        <v>#PEND</v>
      </c>
      <c r="X317" s="5" t="str">
        <f>_xll.SNL.Clients.Office.Excel.Functions.SPG(U317, "IQ_DILUT_EPS_NORM", "CY2021")</f>
        <v>#PEND</v>
      </c>
      <c r="Y317" t="e">
        <f t="shared" si="57"/>
        <v>#VALUE!</v>
      </c>
      <c r="Z317" t="e">
        <f t="shared" si="58"/>
        <v>#VALUE!</v>
      </c>
      <c r="AA317" s="5" t="str">
        <f>_xll.SNL.Clients.Office.Excel.Functions.SPG(U317, "SP_MARKETCAP", "12/31/2021")</f>
        <v>#PEND</v>
      </c>
      <c r="AB317" t="e">
        <f t="shared" si="52"/>
        <v>#VALUE!</v>
      </c>
      <c r="AC317" t="e">
        <f t="shared" si="59"/>
        <v>#VALUE!</v>
      </c>
    </row>
    <row r="318" spans="1:29">
      <c r="A318" t="s">
        <v>318</v>
      </c>
      <c r="B318" s="4" t="str" cm="1">
        <f t="array" ref="B318">_xll.SNL.Clients.Office.Excel.Functions.SPG(A318, "SP_TOTAL_REV", "CY2023")</f>
        <v>#PEND</v>
      </c>
      <c r="C318" s="4" t="str">
        <f>_xll.SNL.Clients.Office.Excel.Functions.SPG(A318,"IQ_AVG_DILUT_SHARES_OUT","CY2023")</f>
        <v>#PEND</v>
      </c>
      <c r="D318" s="5" t="str">
        <f>_xll.SNL.Clients.Office.Excel.Functions.SPG(A318, "IQ_DILUT_EPS_NORM", "CY2023")</f>
        <v>#PEND</v>
      </c>
      <c r="E318" t="e">
        <f t="shared" si="48"/>
        <v>#VALUE!</v>
      </c>
      <c r="F318" t="e">
        <f t="shared" si="49"/>
        <v>#VALUE!</v>
      </c>
      <c r="G318" s="5" t="str">
        <f>_xll.SNL.Clients.Office.Excel.Functions.SPG(A318, "SP_MARKETCAP", "12/30/2023")</f>
        <v>#PEND</v>
      </c>
      <c r="H318" t="e">
        <f t="shared" si="53"/>
        <v>#VALUE!</v>
      </c>
      <c r="I318" t="e">
        <f t="shared" si="54"/>
        <v>#VALUE!</v>
      </c>
      <c r="K318" t="s">
        <v>318</v>
      </c>
      <c r="L318" s="4" t="str" cm="1">
        <f t="array" ref="L318">_xll.SNL.Clients.Office.Excel.Functions.SPG(K318, "SP_TOTAL_REV", "CY2023")</f>
        <v>#PEND</v>
      </c>
      <c r="M318" s="4" t="str">
        <f>_xll.SNL.Clients.Office.Excel.Functions.SPG(K318,"IQ_AVG_DILUT_SHARES_OUT","CY2023")</f>
        <v>#PEND</v>
      </c>
      <c r="N318" s="5" t="str">
        <f>_xll.SNL.Clients.Office.Excel.Functions.SPG(K318, "IQ_DILUT_EPS_NORM", "CY2023")</f>
        <v>#PEND</v>
      </c>
      <c r="O318" t="e">
        <f t="shared" si="50"/>
        <v>#VALUE!</v>
      </c>
      <c r="P318" t="e">
        <f t="shared" si="51"/>
        <v>#VALUE!</v>
      </c>
      <c r="Q318" s="5" t="str">
        <f>_xll.SNL.Clients.Office.Excel.Functions.SPG(K318, "SP_MARKETCAP", "12/31/2022")</f>
        <v>#PEND</v>
      </c>
      <c r="R318" t="e">
        <f t="shared" si="55"/>
        <v>#VALUE!</v>
      </c>
      <c r="S318" t="e">
        <f t="shared" si="56"/>
        <v>#VALUE!</v>
      </c>
      <c r="U318" t="s">
        <v>318</v>
      </c>
      <c r="V318" s="4" t="str" cm="1">
        <f t="array" ref="V318">_xll.SNL.Clients.Office.Excel.Functions.SPG(U318, "SP_TOTAL_REV", "CY2021")</f>
        <v>#PEND</v>
      </c>
      <c r="W318" s="4" t="str">
        <f>_xll.SNL.Clients.Office.Excel.Functions.SPG(U318,"IQ_AVG_DILUT_SHARES_OUT","CY2021")</f>
        <v>#PEND</v>
      </c>
      <c r="X318" s="5" t="str">
        <f>_xll.SNL.Clients.Office.Excel.Functions.SPG(U318, "IQ_DILUT_EPS_NORM", "CY2021")</f>
        <v>#PEND</v>
      </c>
      <c r="Y318" t="e">
        <f t="shared" si="57"/>
        <v>#VALUE!</v>
      </c>
      <c r="Z318" t="e">
        <f t="shared" si="58"/>
        <v>#VALUE!</v>
      </c>
      <c r="AA318" s="5" t="str">
        <f>_xll.SNL.Clients.Office.Excel.Functions.SPG(U318, "SP_MARKETCAP", "12/31/2021")</f>
        <v>#PEND</v>
      </c>
      <c r="AB318" t="e">
        <f t="shared" si="52"/>
        <v>#VALUE!</v>
      </c>
      <c r="AC318" t="e">
        <f t="shared" si="59"/>
        <v>#VALUE!</v>
      </c>
    </row>
    <row r="319" spans="1:29">
      <c r="A319" t="s">
        <v>319</v>
      </c>
      <c r="B319" s="4" t="str" cm="1">
        <f t="array" ref="B319">_xll.SNL.Clients.Office.Excel.Functions.SPG(A319, "SP_TOTAL_REV", "CY2023")</f>
        <v>#PEND</v>
      </c>
      <c r="C319" s="4" t="str">
        <f>_xll.SNL.Clients.Office.Excel.Functions.SPG(A319,"IQ_AVG_DILUT_SHARES_OUT","CY2023")</f>
        <v>#PEND</v>
      </c>
      <c r="D319" s="5" t="str">
        <f>_xll.SNL.Clients.Office.Excel.Functions.SPG(A319, "IQ_DILUT_EPS_NORM", "CY2023")</f>
        <v>#PEND</v>
      </c>
      <c r="E319" t="e">
        <f t="shared" si="48"/>
        <v>#VALUE!</v>
      </c>
      <c r="F319" t="e">
        <f t="shared" si="49"/>
        <v>#VALUE!</v>
      </c>
      <c r="G319" s="5" t="str">
        <f>_xll.SNL.Clients.Office.Excel.Functions.SPG(A319, "SP_MARKETCAP", "12/30/2023")</f>
        <v>#PEND</v>
      </c>
      <c r="H319" t="e">
        <f t="shared" si="53"/>
        <v>#VALUE!</v>
      </c>
      <c r="I319" t="e">
        <f t="shared" si="54"/>
        <v>#VALUE!</v>
      </c>
      <c r="K319" t="s">
        <v>319</v>
      </c>
      <c r="L319" s="4" t="str" cm="1">
        <f t="array" ref="L319">_xll.SNL.Clients.Office.Excel.Functions.SPG(K319, "SP_TOTAL_REV", "CY2023")</f>
        <v>#PEND</v>
      </c>
      <c r="M319" s="4" t="str">
        <f>_xll.SNL.Clients.Office.Excel.Functions.SPG(K319,"IQ_AVG_DILUT_SHARES_OUT","CY2023")</f>
        <v>#PEND</v>
      </c>
      <c r="N319" s="5" t="str">
        <f>_xll.SNL.Clients.Office.Excel.Functions.SPG(K319, "IQ_DILUT_EPS_NORM", "CY2023")</f>
        <v>#PEND</v>
      </c>
      <c r="O319" t="e">
        <f t="shared" si="50"/>
        <v>#VALUE!</v>
      </c>
      <c r="P319" t="e">
        <f t="shared" si="51"/>
        <v>#VALUE!</v>
      </c>
      <c r="Q319" s="5" t="str">
        <f>_xll.SNL.Clients.Office.Excel.Functions.SPG(K319, "SP_MARKETCAP", "12/31/2022")</f>
        <v>#PEND</v>
      </c>
      <c r="R319" t="e">
        <f t="shared" si="55"/>
        <v>#VALUE!</v>
      </c>
      <c r="S319" t="e">
        <f t="shared" si="56"/>
        <v>#VALUE!</v>
      </c>
      <c r="U319" t="s">
        <v>319</v>
      </c>
      <c r="V319" s="4" t="str" cm="1">
        <f t="array" ref="V319">_xll.SNL.Clients.Office.Excel.Functions.SPG(U319, "SP_TOTAL_REV", "CY2021")</f>
        <v>#PEND</v>
      </c>
      <c r="W319" s="4" t="str">
        <f>_xll.SNL.Clients.Office.Excel.Functions.SPG(U319,"IQ_AVG_DILUT_SHARES_OUT","CY2021")</f>
        <v>#PEND</v>
      </c>
      <c r="X319" s="5" t="str">
        <f>_xll.SNL.Clients.Office.Excel.Functions.SPG(U319, "IQ_DILUT_EPS_NORM", "CY2021")</f>
        <v>#PEND</v>
      </c>
      <c r="Y319" t="e">
        <f t="shared" si="57"/>
        <v>#VALUE!</v>
      </c>
      <c r="Z319" t="e">
        <f t="shared" si="58"/>
        <v>#VALUE!</v>
      </c>
      <c r="AA319" s="5" t="str">
        <f>_xll.SNL.Clients.Office.Excel.Functions.SPG(U319, "SP_MARKETCAP", "12/31/2021")</f>
        <v>#PEND</v>
      </c>
      <c r="AB319" t="e">
        <f t="shared" si="52"/>
        <v>#VALUE!</v>
      </c>
      <c r="AC319" t="e">
        <f t="shared" si="59"/>
        <v>#VALUE!</v>
      </c>
    </row>
    <row r="320" spans="1:29">
      <c r="A320" t="s">
        <v>320</v>
      </c>
      <c r="B320" s="4" t="str" cm="1">
        <f t="array" ref="B320">_xll.SNL.Clients.Office.Excel.Functions.SPG(A320, "SP_TOTAL_REV", "CY2023")</f>
        <v>#PEND</v>
      </c>
      <c r="C320" s="4" t="str">
        <f>_xll.SNL.Clients.Office.Excel.Functions.SPG(A320,"IQ_AVG_DILUT_SHARES_OUT","CY2023")</f>
        <v>#PEND</v>
      </c>
      <c r="D320" s="5" t="str">
        <f>_xll.SNL.Clients.Office.Excel.Functions.SPG(A320, "IQ_DILUT_EPS_NORM", "CY2023")</f>
        <v>#PEND</v>
      </c>
      <c r="E320" t="e">
        <f t="shared" si="48"/>
        <v>#VALUE!</v>
      </c>
      <c r="F320" t="e">
        <f t="shared" si="49"/>
        <v>#VALUE!</v>
      </c>
      <c r="G320" s="5" t="str">
        <f>_xll.SNL.Clients.Office.Excel.Functions.SPG(A320, "SP_MARKETCAP", "12/30/2023")</f>
        <v>#PEND</v>
      </c>
      <c r="H320" t="e">
        <f t="shared" si="53"/>
        <v>#VALUE!</v>
      </c>
      <c r="I320" t="e">
        <f t="shared" si="54"/>
        <v>#VALUE!</v>
      </c>
      <c r="K320" t="s">
        <v>320</v>
      </c>
      <c r="L320" s="4" t="str" cm="1">
        <f t="array" ref="L320">_xll.SNL.Clients.Office.Excel.Functions.SPG(K320, "SP_TOTAL_REV", "CY2023")</f>
        <v>#PEND</v>
      </c>
      <c r="M320" s="4" t="str">
        <f>_xll.SNL.Clients.Office.Excel.Functions.SPG(K320,"IQ_AVG_DILUT_SHARES_OUT","CY2023")</f>
        <v>#PEND</v>
      </c>
      <c r="N320" s="5" t="str">
        <f>_xll.SNL.Clients.Office.Excel.Functions.SPG(K320, "IQ_DILUT_EPS_NORM", "CY2023")</f>
        <v>#PEND</v>
      </c>
      <c r="O320" t="e">
        <f t="shared" si="50"/>
        <v>#VALUE!</v>
      </c>
      <c r="P320" t="e">
        <f t="shared" si="51"/>
        <v>#VALUE!</v>
      </c>
      <c r="Q320" s="5" t="str">
        <f>_xll.SNL.Clients.Office.Excel.Functions.SPG(K320, "SP_MARKETCAP", "12/31/2022")</f>
        <v>#PEND</v>
      </c>
      <c r="R320" t="e">
        <f t="shared" si="55"/>
        <v>#VALUE!</v>
      </c>
      <c r="S320" t="e">
        <f t="shared" si="56"/>
        <v>#VALUE!</v>
      </c>
      <c r="U320" t="s">
        <v>320</v>
      </c>
      <c r="V320" s="4" t="str" cm="1">
        <f t="array" ref="V320">_xll.SNL.Clients.Office.Excel.Functions.SPG(U320, "SP_TOTAL_REV", "CY2021")</f>
        <v>#PEND</v>
      </c>
      <c r="W320" s="4" t="str">
        <f>_xll.SNL.Clients.Office.Excel.Functions.SPG(U320,"IQ_AVG_DILUT_SHARES_OUT","CY2021")</f>
        <v>#PEND</v>
      </c>
      <c r="X320" s="5" t="str">
        <f>_xll.SNL.Clients.Office.Excel.Functions.SPG(U320, "IQ_DILUT_EPS_NORM", "CY2021")</f>
        <v>#PEND</v>
      </c>
      <c r="Y320" t="e">
        <f t="shared" si="57"/>
        <v>#VALUE!</v>
      </c>
      <c r="Z320" t="e">
        <f t="shared" si="58"/>
        <v>#VALUE!</v>
      </c>
      <c r="AA320" s="5" t="str">
        <f>_xll.SNL.Clients.Office.Excel.Functions.SPG(U320, "SP_MARKETCAP", "12/31/2021")</f>
        <v>#PEND</v>
      </c>
      <c r="AB320" t="e">
        <f t="shared" si="52"/>
        <v>#VALUE!</v>
      </c>
      <c r="AC320" t="e">
        <f t="shared" si="59"/>
        <v>#VALUE!</v>
      </c>
    </row>
    <row r="321" spans="1:29">
      <c r="A321" t="s">
        <v>321</v>
      </c>
      <c r="B321" s="4" t="str" cm="1">
        <f t="array" ref="B321">_xll.SNL.Clients.Office.Excel.Functions.SPG(A321, "SP_TOTAL_REV", "CY2023")</f>
        <v>#PEND</v>
      </c>
      <c r="C321" s="4" t="str">
        <f>_xll.SNL.Clients.Office.Excel.Functions.SPG(A321,"IQ_AVG_DILUT_SHARES_OUT","CY2023")</f>
        <v>#PEND</v>
      </c>
      <c r="D321" s="5" t="str">
        <f>_xll.SNL.Clients.Office.Excel.Functions.SPG(A321, "IQ_DILUT_EPS_NORM", "CY2023")</f>
        <v>#PEND</v>
      </c>
      <c r="E321" t="e">
        <f t="shared" si="48"/>
        <v>#VALUE!</v>
      </c>
      <c r="F321" t="e">
        <f t="shared" si="49"/>
        <v>#VALUE!</v>
      </c>
      <c r="G321" s="5" t="str">
        <f>_xll.SNL.Clients.Office.Excel.Functions.SPG(A321, "SP_MARKETCAP", "12/30/2023")</f>
        <v>#PEND</v>
      </c>
      <c r="H321" t="e">
        <f t="shared" si="53"/>
        <v>#VALUE!</v>
      </c>
      <c r="I321" t="e">
        <f t="shared" si="54"/>
        <v>#VALUE!</v>
      </c>
      <c r="K321" t="s">
        <v>321</v>
      </c>
      <c r="L321" s="4" t="str" cm="1">
        <f t="array" ref="L321">_xll.SNL.Clients.Office.Excel.Functions.SPG(K321, "SP_TOTAL_REV", "CY2023")</f>
        <v>#PEND</v>
      </c>
      <c r="M321" s="4" t="str">
        <f>_xll.SNL.Clients.Office.Excel.Functions.SPG(K321,"IQ_AVG_DILUT_SHARES_OUT","CY2023")</f>
        <v>#PEND</v>
      </c>
      <c r="N321" s="5" t="str">
        <f>_xll.SNL.Clients.Office.Excel.Functions.SPG(K321, "IQ_DILUT_EPS_NORM", "CY2023")</f>
        <v>#PEND</v>
      </c>
      <c r="O321" t="e">
        <f t="shared" si="50"/>
        <v>#VALUE!</v>
      </c>
      <c r="P321" t="e">
        <f t="shared" si="51"/>
        <v>#VALUE!</v>
      </c>
      <c r="Q321" s="5" t="str">
        <f>_xll.SNL.Clients.Office.Excel.Functions.SPG(K321, "SP_MARKETCAP", "12/31/2022")</f>
        <v>#PEND</v>
      </c>
      <c r="R321" t="e">
        <f t="shared" si="55"/>
        <v>#VALUE!</v>
      </c>
      <c r="S321" t="e">
        <f t="shared" si="56"/>
        <v>#VALUE!</v>
      </c>
      <c r="U321" t="s">
        <v>321</v>
      </c>
      <c r="V321" s="4" t="str" cm="1">
        <f t="array" ref="V321">_xll.SNL.Clients.Office.Excel.Functions.SPG(U321, "SP_TOTAL_REV", "CY2021")</f>
        <v>#PEND</v>
      </c>
      <c r="W321" s="4" t="str">
        <f>_xll.SNL.Clients.Office.Excel.Functions.SPG(U321,"IQ_AVG_DILUT_SHARES_OUT","CY2021")</f>
        <v>#PEND</v>
      </c>
      <c r="X321" s="5" t="str">
        <f>_xll.SNL.Clients.Office.Excel.Functions.SPG(U321, "IQ_DILUT_EPS_NORM", "CY2021")</f>
        <v>#PEND</v>
      </c>
      <c r="Y321" t="e">
        <f t="shared" si="57"/>
        <v>#VALUE!</v>
      </c>
      <c r="Z321" t="e">
        <f t="shared" si="58"/>
        <v>#VALUE!</v>
      </c>
      <c r="AA321" s="5" t="str">
        <f>_xll.SNL.Clients.Office.Excel.Functions.SPG(U321, "SP_MARKETCAP", "12/31/2021")</f>
        <v>#PEND</v>
      </c>
      <c r="AB321" t="e">
        <f t="shared" si="52"/>
        <v>#VALUE!</v>
      </c>
      <c r="AC321" t="e">
        <f t="shared" si="59"/>
        <v>#VALUE!</v>
      </c>
    </row>
    <row r="322" spans="1:29">
      <c r="A322" t="s">
        <v>322</v>
      </c>
      <c r="B322" s="4" t="str" cm="1">
        <f t="array" ref="B322">_xll.SNL.Clients.Office.Excel.Functions.SPG(A322, "SP_TOTAL_REV", "CY2023")</f>
        <v>#PEND</v>
      </c>
      <c r="C322" s="4" t="str">
        <f>_xll.SNL.Clients.Office.Excel.Functions.SPG(A322,"IQ_AVG_DILUT_SHARES_OUT","CY2023")</f>
        <v>#PEND</v>
      </c>
      <c r="D322" s="5" t="str">
        <f>_xll.SNL.Clients.Office.Excel.Functions.SPG(A322, "IQ_DILUT_EPS_NORM", "CY2023")</f>
        <v>#PEND</v>
      </c>
      <c r="E322" t="e">
        <f t="shared" si="48"/>
        <v>#VALUE!</v>
      </c>
      <c r="F322" t="e">
        <f t="shared" si="49"/>
        <v>#VALUE!</v>
      </c>
      <c r="G322" s="5" t="str">
        <f>_xll.SNL.Clients.Office.Excel.Functions.SPG(A322, "SP_MARKETCAP", "12/30/2023")</f>
        <v>#PEND</v>
      </c>
      <c r="H322" t="e">
        <f t="shared" si="53"/>
        <v>#VALUE!</v>
      </c>
      <c r="I322" t="e">
        <f t="shared" si="54"/>
        <v>#VALUE!</v>
      </c>
      <c r="K322" t="s">
        <v>322</v>
      </c>
      <c r="L322" s="4" t="str" cm="1">
        <f t="array" ref="L322">_xll.SNL.Clients.Office.Excel.Functions.SPG(K322, "SP_TOTAL_REV", "CY2023")</f>
        <v>#PEND</v>
      </c>
      <c r="M322" s="4" t="str">
        <f>_xll.SNL.Clients.Office.Excel.Functions.SPG(K322,"IQ_AVG_DILUT_SHARES_OUT","CY2023")</f>
        <v>#PEND</v>
      </c>
      <c r="N322" s="5" t="str">
        <f>_xll.SNL.Clients.Office.Excel.Functions.SPG(K322, "IQ_DILUT_EPS_NORM", "CY2023")</f>
        <v>#PEND</v>
      </c>
      <c r="O322" t="e">
        <f t="shared" si="50"/>
        <v>#VALUE!</v>
      </c>
      <c r="P322" t="e">
        <f t="shared" si="51"/>
        <v>#VALUE!</v>
      </c>
      <c r="Q322" s="5" t="str">
        <f>_xll.SNL.Clients.Office.Excel.Functions.SPG(K322, "SP_MARKETCAP", "12/31/2022")</f>
        <v>#PEND</v>
      </c>
      <c r="R322" t="e">
        <f t="shared" si="55"/>
        <v>#VALUE!</v>
      </c>
      <c r="S322" t="e">
        <f t="shared" si="56"/>
        <v>#VALUE!</v>
      </c>
      <c r="U322" t="s">
        <v>322</v>
      </c>
      <c r="V322" s="4" t="str" cm="1">
        <f t="array" ref="V322">_xll.SNL.Clients.Office.Excel.Functions.SPG(U322, "SP_TOTAL_REV", "CY2021")</f>
        <v>#PEND</v>
      </c>
      <c r="W322" s="4" t="str">
        <f>_xll.SNL.Clients.Office.Excel.Functions.SPG(U322,"IQ_AVG_DILUT_SHARES_OUT","CY2021")</f>
        <v>#PEND</v>
      </c>
      <c r="X322" s="5" t="str">
        <f>_xll.SNL.Clients.Office.Excel.Functions.SPG(U322, "IQ_DILUT_EPS_NORM", "CY2021")</f>
        <v>#PEND</v>
      </c>
      <c r="Y322" t="e">
        <f t="shared" si="57"/>
        <v>#VALUE!</v>
      </c>
      <c r="Z322" t="e">
        <f t="shared" si="58"/>
        <v>#VALUE!</v>
      </c>
      <c r="AA322" s="5" t="str">
        <f>_xll.SNL.Clients.Office.Excel.Functions.SPG(U322, "SP_MARKETCAP", "12/31/2021")</f>
        <v>#PEND</v>
      </c>
      <c r="AB322" t="e">
        <f t="shared" si="52"/>
        <v>#VALUE!</v>
      </c>
      <c r="AC322" t="e">
        <f t="shared" si="59"/>
        <v>#VALUE!</v>
      </c>
    </row>
    <row r="323" spans="1:29">
      <c r="A323" t="s">
        <v>323</v>
      </c>
      <c r="B323" s="4" t="str" cm="1">
        <f t="array" ref="B323">_xll.SNL.Clients.Office.Excel.Functions.SPG(A323, "SP_TOTAL_REV", "CY2023")</f>
        <v>#PEND</v>
      </c>
      <c r="C323" s="4" t="str">
        <f>_xll.SNL.Clients.Office.Excel.Functions.SPG(A323,"IQ_AVG_DILUT_SHARES_OUT","CY2023")</f>
        <v>#PEND</v>
      </c>
      <c r="D323" s="5" t="str">
        <f>_xll.SNL.Clients.Office.Excel.Functions.SPG(A323, "IQ_DILUT_EPS_NORM", "CY2023")</f>
        <v>#PEND</v>
      </c>
      <c r="E323" t="e">
        <f t="shared" si="48"/>
        <v>#VALUE!</v>
      </c>
      <c r="F323" t="e">
        <f t="shared" si="49"/>
        <v>#VALUE!</v>
      </c>
      <c r="G323" s="5" t="str">
        <f>_xll.SNL.Clients.Office.Excel.Functions.SPG(A323, "SP_MARKETCAP", "12/30/2023")</f>
        <v>#PEND</v>
      </c>
      <c r="H323" t="e">
        <f t="shared" si="53"/>
        <v>#VALUE!</v>
      </c>
      <c r="I323" t="e">
        <f t="shared" si="54"/>
        <v>#VALUE!</v>
      </c>
      <c r="K323" t="s">
        <v>323</v>
      </c>
      <c r="L323" s="4" t="str" cm="1">
        <f t="array" ref="L323">_xll.SNL.Clients.Office.Excel.Functions.SPG(K323, "SP_TOTAL_REV", "CY2023")</f>
        <v>#PEND</v>
      </c>
      <c r="M323" s="4" t="str">
        <f>_xll.SNL.Clients.Office.Excel.Functions.SPG(K323,"IQ_AVG_DILUT_SHARES_OUT","CY2023")</f>
        <v>#PEND</v>
      </c>
      <c r="N323" s="5" t="str">
        <f>_xll.SNL.Clients.Office.Excel.Functions.SPG(K323, "IQ_DILUT_EPS_NORM", "CY2023")</f>
        <v>#PEND</v>
      </c>
      <c r="O323" t="e">
        <f t="shared" si="50"/>
        <v>#VALUE!</v>
      </c>
      <c r="P323" t="e">
        <f t="shared" si="51"/>
        <v>#VALUE!</v>
      </c>
      <c r="Q323" s="5" t="str">
        <f>_xll.SNL.Clients.Office.Excel.Functions.SPG(K323, "SP_MARKETCAP", "12/31/2022")</f>
        <v>#PEND</v>
      </c>
      <c r="R323" t="e">
        <f t="shared" si="55"/>
        <v>#VALUE!</v>
      </c>
      <c r="S323" t="e">
        <f t="shared" si="56"/>
        <v>#VALUE!</v>
      </c>
      <c r="U323" t="s">
        <v>323</v>
      </c>
      <c r="V323" s="4" t="str" cm="1">
        <f t="array" ref="V323">_xll.SNL.Clients.Office.Excel.Functions.SPG(U323, "SP_TOTAL_REV", "CY2021")</f>
        <v>#PEND</v>
      </c>
      <c r="W323" s="4" t="str">
        <f>_xll.SNL.Clients.Office.Excel.Functions.SPG(U323,"IQ_AVG_DILUT_SHARES_OUT","CY2021")</f>
        <v>#PEND</v>
      </c>
      <c r="X323" s="5" t="str">
        <f>_xll.SNL.Clients.Office.Excel.Functions.SPG(U323, "IQ_DILUT_EPS_NORM", "CY2021")</f>
        <v>#PEND</v>
      </c>
      <c r="Y323" t="e">
        <f t="shared" si="57"/>
        <v>#VALUE!</v>
      </c>
      <c r="Z323" t="e">
        <f t="shared" si="58"/>
        <v>#VALUE!</v>
      </c>
      <c r="AA323" s="5" t="str">
        <f>_xll.SNL.Clients.Office.Excel.Functions.SPG(U323, "SP_MARKETCAP", "12/31/2021")</f>
        <v>#PEND</v>
      </c>
      <c r="AB323" t="e">
        <f t="shared" si="52"/>
        <v>#VALUE!</v>
      </c>
      <c r="AC323" t="e">
        <f t="shared" si="59"/>
        <v>#VALUE!</v>
      </c>
    </row>
    <row r="324" spans="1:29">
      <c r="A324" t="s">
        <v>324</v>
      </c>
      <c r="B324" s="4" t="str" cm="1">
        <f t="array" ref="B324">_xll.SNL.Clients.Office.Excel.Functions.SPG(A324, "SP_TOTAL_REV", "CY2023")</f>
        <v>#PEND</v>
      </c>
      <c r="C324" s="4" t="str">
        <f>_xll.SNL.Clients.Office.Excel.Functions.SPG(A324,"IQ_AVG_DILUT_SHARES_OUT","CY2023")</f>
        <v>#PEND</v>
      </c>
      <c r="D324" s="5" t="str">
        <f>_xll.SNL.Clients.Office.Excel.Functions.SPG(A324, "IQ_DILUT_EPS_NORM", "CY2023")</f>
        <v>#PEND</v>
      </c>
      <c r="E324" t="e">
        <f t="shared" si="48"/>
        <v>#VALUE!</v>
      </c>
      <c r="F324" t="e">
        <f t="shared" si="49"/>
        <v>#VALUE!</v>
      </c>
      <c r="G324" s="5" t="str">
        <f>_xll.SNL.Clients.Office.Excel.Functions.SPG(A324, "SP_MARKETCAP", "12/30/2023")</f>
        <v>#PEND</v>
      </c>
      <c r="H324" t="e">
        <f t="shared" si="53"/>
        <v>#VALUE!</v>
      </c>
      <c r="I324" t="e">
        <f t="shared" si="54"/>
        <v>#VALUE!</v>
      </c>
      <c r="K324" t="s">
        <v>324</v>
      </c>
      <c r="L324" s="4" t="str" cm="1">
        <f t="array" ref="L324">_xll.SNL.Clients.Office.Excel.Functions.SPG(K324, "SP_TOTAL_REV", "CY2023")</f>
        <v>#PEND</v>
      </c>
      <c r="M324" s="4" t="str">
        <f>_xll.SNL.Clients.Office.Excel.Functions.SPG(K324,"IQ_AVG_DILUT_SHARES_OUT","CY2023")</f>
        <v>#PEND</v>
      </c>
      <c r="N324" s="5" t="str">
        <f>_xll.SNL.Clients.Office.Excel.Functions.SPG(K324, "IQ_DILUT_EPS_NORM", "CY2023")</f>
        <v>#PEND</v>
      </c>
      <c r="O324" t="e">
        <f t="shared" si="50"/>
        <v>#VALUE!</v>
      </c>
      <c r="P324" t="e">
        <f t="shared" si="51"/>
        <v>#VALUE!</v>
      </c>
      <c r="Q324" s="5" t="str">
        <f>_xll.SNL.Clients.Office.Excel.Functions.SPG(K324, "SP_MARKETCAP", "12/31/2022")</f>
        <v>#PEND</v>
      </c>
      <c r="R324" t="e">
        <f t="shared" si="55"/>
        <v>#VALUE!</v>
      </c>
      <c r="S324" t="e">
        <f t="shared" si="56"/>
        <v>#VALUE!</v>
      </c>
      <c r="U324" t="s">
        <v>324</v>
      </c>
      <c r="V324" s="4" t="str" cm="1">
        <f t="array" ref="V324">_xll.SNL.Clients.Office.Excel.Functions.SPG(U324, "SP_TOTAL_REV", "CY2021")</f>
        <v>#PEND</v>
      </c>
      <c r="W324" s="4" t="str">
        <f>_xll.SNL.Clients.Office.Excel.Functions.SPG(U324,"IQ_AVG_DILUT_SHARES_OUT","CY2021")</f>
        <v>#PEND</v>
      </c>
      <c r="X324" s="5" t="str">
        <f>_xll.SNL.Clients.Office.Excel.Functions.SPG(U324, "IQ_DILUT_EPS_NORM", "CY2021")</f>
        <v>#PEND</v>
      </c>
      <c r="Y324" t="e">
        <f t="shared" si="57"/>
        <v>#VALUE!</v>
      </c>
      <c r="Z324" t="e">
        <f t="shared" si="58"/>
        <v>#VALUE!</v>
      </c>
      <c r="AA324" s="5" t="str">
        <f>_xll.SNL.Clients.Office.Excel.Functions.SPG(U324, "SP_MARKETCAP", "12/31/2021")</f>
        <v>#PEND</v>
      </c>
      <c r="AB324" t="e">
        <f t="shared" si="52"/>
        <v>#VALUE!</v>
      </c>
      <c r="AC324" t="e">
        <f t="shared" si="59"/>
        <v>#VALUE!</v>
      </c>
    </row>
    <row r="325" spans="1:29">
      <c r="A325" t="s">
        <v>325</v>
      </c>
      <c r="B325" s="4" t="str" cm="1">
        <f t="array" ref="B325">_xll.SNL.Clients.Office.Excel.Functions.SPG(A325, "SP_TOTAL_REV", "CY2023")</f>
        <v>#PEND</v>
      </c>
      <c r="C325" s="4" t="str">
        <f>_xll.SNL.Clients.Office.Excel.Functions.SPG(A325,"IQ_AVG_DILUT_SHARES_OUT","CY2023")</f>
        <v>#PEND</v>
      </c>
      <c r="D325" s="5" t="str">
        <f>_xll.SNL.Clients.Office.Excel.Functions.SPG(A325, "IQ_DILUT_EPS_NORM", "CY2023")</f>
        <v>#PEND</v>
      </c>
      <c r="E325" t="e">
        <f t="shared" si="48"/>
        <v>#VALUE!</v>
      </c>
      <c r="F325" t="e">
        <f t="shared" si="49"/>
        <v>#VALUE!</v>
      </c>
      <c r="G325" s="5" t="str">
        <f>_xll.SNL.Clients.Office.Excel.Functions.SPG(A325, "SP_MARKETCAP", "12/30/2023")</f>
        <v>#PEND</v>
      </c>
      <c r="H325" t="e">
        <f t="shared" si="53"/>
        <v>#VALUE!</v>
      </c>
      <c r="I325" t="e">
        <f t="shared" si="54"/>
        <v>#VALUE!</v>
      </c>
      <c r="K325" t="s">
        <v>325</v>
      </c>
      <c r="L325" s="4" t="str" cm="1">
        <f t="array" ref="L325">_xll.SNL.Clients.Office.Excel.Functions.SPG(K325, "SP_TOTAL_REV", "CY2023")</f>
        <v>#PEND</v>
      </c>
      <c r="M325" s="4" t="str">
        <f>_xll.SNL.Clients.Office.Excel.Functions.SPG(K325,"IQ_AVG_DILUT_SHARES_OUT","CY2023")</f>
        <v>#PEND</v>
      </c>
      <c r="N325" s="5" t="str">
        <f>_xll.SNL.Clients.Office.Excel.Functions.SPG(K325, "IQ_DILUT_EPS_NORM", "CY2023")</f>
        <v>#PEND</v>
      </c>
      <c r="O325" t="e">
        <f t="shared" si="50"/>
        <v>#VALUE!</v>
      </c>
      <c r="P325" t="e">
        <f t="shared" si="51"/>
        <v>#VALUE!</v>
      </c>
      <c r="Q325" s="5" t="str">
        <f>_xll.SNL.Clients.Office.Excel.Functions.SPG(K325, "SP_MARKETCAP", "12/31/2022")</f>
        <v>#PEND</v>
      </c>
      <c r="R325" t="e">
        <f t="shared" si="55"/>
        <v>#VALUE!</v>
      </c>
      <c r="S325" t="e">
        <f t="shared" si="56"/>
        <v>#VALUE!</v>
      </c>
      <c r="U325" t="s">
        <v>325</v>
      </c>
      <c r="V325" s="4" t="str" cm="1">
        <f t="array" ref="V325">_xll.SNL.Clients.Office.Excel.Functions.SPG(U325, "SP_TOTAL_REV", "CY2021")</f>
        <v>#PEND</v>
      </c>
      <c r="W325" s="4" t="str">
        <f>_xll.SNL.Clients.Office.Excel.Functions.SPG(U325,"IQ_AVG_DILUT_SHARES_OUT","CY2021")</f>
        <v>#PEND</v>
      </c>
      <c r="X325" s="5" t="str">
        <f>_xll.SNL.Clients.Office.Excel.Functions.SPG(U325, "IQ_DILUT_EPS_NORM", "CY2021")</f>
        <v>#PEND</v>
      </c>
      <c r="Y325" t="e">
        <f t="shared" si="57"/>
        <v>#VALUE!</v>
      </c>
      <c r="Z325" t="e">
        <f t="shared" si="58"/>
        <v>#VALUE!</v>
      </c>
      <c r="AA325" s="5" t="str">
        <f>_xll.SNL.Clients.Office.Excel.Functions.SPG(U325, "SP_MARKETCAP", "12/31/2021")</f>
        <v>#PEND</v>
      </c>
      <c r="AB325" t="e">
        <f t="shared" si="52"/>
        <v>#VALUE!</v>
      </c>
      <c r="AC325" t="e">
        <f t="shared" si="59"/>
        <v>#VALUE!</v>
      </c>
    </row>
    <row r="326" spans="1:29">
      <c r="A326" t="s">
        <v>326</v>
      </c>
      <c r="B326" s="4" t="str" cm="1">
        <f t="array" ref="B326">_xll.SNL.Clients.Office.Excel.Functions.SPG(A326, "SP_TOTAL_REV", "CY2023")</f>
        <v>#PEND</v>
      </c>
      <c r="C326" s="4" t="str">
        <f>_xll.SNL.Clients.Office.Excel.Functions.SPG(A326,"IQ_AVG_DILUT_SHARES_OUT","CY2023")</f>
        <v>#PEND</v>
      </c>
      <c r="D326" s="5" t="str">
        <f>_xll.SNL.Clients.Office.Excel.Functions.SPG(A326, "IQ_DILUT_EPS_NORM", "CY2023")</f>
        <v>#PEND</v>
      </c>
      <c r="E326" t="e">
        <f t="shared" ref="E326:E389" si="60">C326*D326/1000</f>
        <v>#VALUE!</v>
      </c>
      <c r="F326" t="e">
        <f t="shared" ref="F326:F389" si="61">E326/B326</f>
        <v>#VALUE!</v>
      </c>
      <c r="G326" s="5" t="str">
        <f>_xll.SNL.Clients.Office.Excel.Functions.SPG(A326, "SP_MARKETCAP", "12/30/2023")</f>
        <v>#PEND</v>
      </c>
      <c r="H326" t="e">
        <f t="shared" si="53"/>
        <v>#VALUE!</v>
      </c>
      <c r="I326" t="e">
        <f t="shared" si="54"/>
        <v>#VALUE!</v>
      </c>
      <c r="K326" t="s">
        <v>326</v>
      </c>
      <c r="L326" s="4" t="str" cm="1">
        <f t="array" ref="L326">_xll.SNL.Clients.Office.Excel.Functions.SPG(K326, "SP_TOTAL_REV", "CY2023")</f>
        <v>#PEND</v>
      </c>
      <c r="M326" s="4" t="str">
        <f>_xll.SNL.Clients.Office.Excel.Functions.SPG(K326,"IQ_AVG_DILUT_SHARES_OUT","CY2023")</f>
        <v>#PEND</v>
      </c>
      <c r="N326" s="5" t="str">
        <f>_xll.SNL.Clients.Office.Excel.Functions.SPG(K326, "IQ_DILUT_EPS_NORM", "CY2023")</f>
        <v>#PEND</v>
      </c>
      <c r="O326" t="e">
        <f t="shared" ref="O326:O389" si="62">M326*N326/1000</f>
        <v>#VALUE!</v>
      </c>
      <c r="P326" t="e">
        <f t="shared" ref="P326:P389" si="63">O326/L326</f>
        <v>#VALUE!</v>
      </c>
      <c r="Q326" s="5" t="str">
        <f>_xll.SNL.Clients.Office.Excel.Functions.SPG(K326, "SP_MARKETCAP", "12/31/2022")</f>
        <v>#PEND</v>
      </c>
      <c r="R326" t="e">
        <f t="shared" si="55"/>
        <v>#VALUE!</v>
      </c>
      <c r="S326" t="e">
        <f t="shared" si="56"/>
        <v>#VALUE!</v>
      </c>
      <c r="U326" t="s">
        <v>326</v>
      </c>
      <c r="V326" s="4" t="str" cm="1">
        <f t="array" ref="V326">_xll.SNL.Clients.Office.Excel.Functions.SPG(U326, "SP_TOTAL_REV", "CY2021")</f>
        <v>#PEND</v>
      </c>
      <c r="W326" s="4" t="str">
        <f>_xll.SNL.Clients.Office.Excel.Functions.SPG(U326,"IQ_AVG_DILUT_SHARES_OUT","CY2021")</f>
        <v>#PEND</v>
      </c>
      <c r="X326" s="5" t="str">
        <f>_xll.SNL.Clients.Office.Excel.Functions.SPG(U326, "IQ_DILUT_EPS_NORM", "CY2021")</f>
        <v>#PEND</v>
      </c>
      <c r="Y326" t="e">
        <f t="shared" si="57"/>
        <v>#VALUE!</v>
      </c>
      <c r="Z326" t="e">
        <f t="shared" si="58"/>
        <v>#VALUE!</v>
      </c>
      <c r="AA326" s="5" t="str">
        <f>_xll.SNL.Clients.Office.Excel.Functions.SPG(U326, "SP_MARKETCAP", "12/31/2021")</f>
        <v>#PEND</v>
      </c>
      <c r="AB326" t="e">
        <f t="shared" ref="AB326:AB389" si="64">AA326/$AA$509</f>
        <v>#VALUE!</v>
      </c>
      <c r="AC326" t="e">
        <f t="shared" si="59"/>
        <v>#VALUE!</v>
      </c>
    </row>
    <row r="327" spans="1:29">
      <c r="A327" t="s">
        <v>327</v>
      </c>
      <c r="B327" s="4" t="str" cm="1">
        <f t="array" ref="B327">_xll.SNL.Clients.Office.Excel.Functions.SPG(A327, "SP_TOTAL_REV", "CY2023")</f>
        <v>#PEND</v>
      </c>
      <c r="C327" s="4" t="str">
        <f>_xll.SNL.Clients.Office.Excel.Functions.SPG(A327,"IQ_AVG_DILUT_SHARES_OUT","CY2023")</f>
        <v>#PEND</v>
      </c>
      <c r="D327" s="5" t="str">
        <f>_xll.SNL.Clients.Office.Excel.Functions.SPG(A327, "IQ_DILUT_EPS_NORM", "CY2023")</f>
        <v>#PEND</v>
      </c>
      <c r="E327" t="e">
        <f t="shared" si="60"/>
        <v>#VALUE!</v>
      </c>
      <c r="F327" t="e">
        <f t="shared" si="61"/>
        <v>#VALUE!</v>
      </c>
      <c r="G327" s="5" t="str">
        <f>_xll.SNL.Clients.Office.Excel.Functions.SPG(A327, "SP_MARKETCAP", "12/30/2023")</f>
        <v>#PEND</v>
      </c>
      <c r="H327" t="e">
        <f t="shared" ref="H327:H390" si="65">G327/$G$509</f>
        <v>#VALUE!</v>
      </c>
      <c r="I327" t="e">
        <f t="shared" ref="I327:I390" si="66">D327*H327</f>
        <v>#VALUE!</v>
      </c>
      <c r="K327" t="s">
        <v>327</v>
      </c>
      <c r="L327" s="4" t="str" cm="1">
        <f t="array" ref="L327">_xll.SNL.Clients.Office.Excel.Functions.SPG(K327, "SP_TOTAL_REV", "CY2023")</f>
        <v>#PEND</v>
      </c>
      <c r="M327" s="4" t="str">
        <f>_xll.SNL.Clients.Office.Excel.Functions.SPG(K327,"IQ_AVG_DILUT_SHARES_OUT","CY2023")</f>
        <v>#PEND</v>
      </c>
      <c r="N327" s="5" t="str">
        <f>_xll.SNL.Clients.Office.Excel.Functions.SPG(K327, "IQ_DILUT_EPS_NORM", "CY2023")</f>
        <v>#PEND</v>
      </c>
      <c r="O327" t="e">
        <f t="shared" si="62"/>
        <v>#VALUE!</v>
      </c>
      <c r="P327" t="e">
        <f t="shared" si="63"/>
        <v>#VALUE!</v>
      </c>
      <c r="Q327" s="5" t="str">
        <f>_xll.SNL.Clients.Office.Excel.Functions.SPG(K327, "SP_MARKETCAP", "12/31/2022")</f>
        <v>#PEND</v>
      </c>
      <c r="R327" t="e">
        <f t="shared" ref="R327:R390" si="67">Q327/$Q$509</f>
        <v>#VALUE!</v>
      </c>
      <c r="S327" t="e">
        <f t="shared" ref="S327:S390" si="68">N327*R327</f>
        <v>#VALUE!</v>
      </c>
      <c r="U327" t="s">
        <v>327</v>
      </c>
      <c r="V327" s="4" t="str" cm="1">
        <f t="array" ref="V327">_xll.SNL.Clients.Office.Excel.Functions.SPG(U327, "SP_TOTAL_REV", "CY2021")</f>
        <v>#PEND</v>
      </c>
      <c r="W327" s="4" t="str">
        <f>_xll.SNL.Clients.Office.Excel.Functions.SPG(U327,"IQ_AVG_DILUT_SHARES_OUT","CY2021")</f>
        <v>#PEND</v>
      </c>
      <c r="X327" s="5" t="str">
        <f>_xll.SNL.Clients.Office.Excel.Functions.SPG(U327, "IQ_DILUT_EPS_NORM", "CY2021")</f>
        <v>#PEND</v>
      </c>
      <c r="Y327" t="e">
        <f t="shared" ref="Y327:Y390" si="69">W327*X327/1000</f>
        <v>#VALUE!</v>
      </c>
      <c r="Z327" t="e">
        <f t="shared" ref="Z327:Z390" si="70">Y327/V327</f>
        <v>#VALUE!</v>
      </c>
      <c r="AA327" s="5" t="str">
        <f>_xll.SNL.Clients.Office.Excel.Functions.SPG(U327, "SP_MARKETCAP", "12/31/2021")</f>
        <v>#PEND</v>
      </c>
      <c r="AB327" t="e">
        <f t="shared" si="64"/>
        <v>#VALUE!</v>
      </c>
      <c r="AC327" t="e">
        <f t="shared" ref="AC327:AC390" si="71">X327*AB327</f>
        <v>#VALUE!</v>
      </c>
    </row>
    <row r="328" spans="1:29">
      <c r="A328" t="s">
        <v>328</v>
      </c>
      <c r="B328" s="4" t="str" cm="1">
        <f t="array" ref="B328">_xll.SNL.Clients.Office.Excel.Functions.SPG(A328, "SP_TOTAL_REV", "CY2023")</f>
        <v>#PEND</v>
      </c>
      <c r="C328" s="4" t="str">
        <f>_xll.SNL.Clients.Office.Excel.Functions.SPG(A328,"IQ_AVG_DILUT_SHARES_OUT","CY2023")</f>
        <v>#PEND</v>
      </c>
      <c r="D328" s="5" t="str">
        <f>_xll.SNL.Clients.Office.Excel.Functions.SPG(A328, "IQ_DILUT_EPS_NORM", "CY2023")</f>
        <v>#PEND</v>
      </c>
      <c r="E328" t="e">
        <f t="shared" si="60"/>
        <v>#VALUE!</v>
      </c>
      <c r="F328" t="e">
        <f t="shared" si="61"/>
        <v>#VALUE!</v>
      </c>
      <c r="G328" s="5" t="str">
        <f>_xll.SNL.Clients.Office.Excel.Functions.SPG(A328, "SP_MARKETCAP", "12/30/2023")</f>
        <v>#PEND</v>
      </c>
      <c r="H328" t="e">
        <f t="shared" si="65"/>
        <v>#VALUE!</v>
      </c>
      <c r="I328" t="e">
        <f t="shared" si="66"/>
        <v>#VALUE!</v>
      </c>
      <c r="K328" t="s">
        <v>328</v>
      </c>
      <c r="L328" s="4" t="str" cm="1">
        <f t="array" ref="L328">_xll.SNL.Clients.Office.Excel.Functions.SPG(K328, "SP_TOTAL_REV", "CY2023")</f>
        <v>#PEND</v>
      </c>
      <c r="M328" s="4" t="str">
        <f>_xll.SNL.Clients.Office.Excel.Functions.SPG(K328,"IQ_AVG_DILUT_SHARES_OUT","CY2023")</f>
        <v>#PEND</v>
      </c>
      <c r="N328" s="5" t="str">
        <f>_xll.SNL.Clients.Office.Excel.Functions.SPG(K328, "IQ_DILUT_EPS_NORM", "CY2023")</f>
        <v>#PEND</v>
      </c>
      <c r="O328" t="e">
        <f t="shared" si="62"/>
        <v>#VALUE!</v>
      </c>
      <c r="P328" t="e">
        <f t="shared" si="63"/>
        <v>#VALUE!</v>
      </c>
      <c r="Q328" s="5" t="str">
        <f>_xll.SNL.Clients.Office.Excel.Functions.SPG(K328, "SP_MARKETCAP", "12/31/2022")</f>
        <v>#PEND</v>
      </c>
      <c r="R328" t="e">
        <f t="shared" si="67"/>
        <v>#VALUE!</v>
      </c>
      <c r="S328" t="e">
        <f t="shared" si="68"/>
        <v>#VALUE!</v>
      </c>
      <c r="U328" t="s">
        <v>328</v>
      </c>
      <c r="V328" s="4" t="str" cm="1">
        <f t="array" ref="V328">_xll.SNL.Clients.Office.Excel.Functions.SPG(U328, "SP_TOTAL_REV", "CY2021")</f>
        <v>#PEND</v>
      </c>
      <c r="W328" s="4" t="str">
        <f>_xll.SNL.Clients.Office.Excel.Functions.SPG(U328,"IQ_AVG_DILUT_SHARES_OUT","CY2021")</f>
        <v>#PEND</v>
      </c>
      <c r="X328" s="5" t="str">
        <f>_xll.SNL.Clients.Office.Excel.Functions.SPG(U328, "IQ_DILUT_EPS_NORM", "CY2021")</f>
        <v>#PEND</v>
      </c>
      <c r="Y328" t="e">
        <f t="shared" si="69"/>
        <v>#VALUE!</v>
      </c>
      <c r="Z328" t="e">
        <f t="shared" si="70"/>
        <v>#VALUE!</v>
      </c>
      <c r="AA328" s="5" t="str">
        <f>_xll.SNL.Clients.Office.Excel.Functions.SPG(U328, "SP_MARKETCAP", "12/31/2021")</f>
        <v>#PEND</v>
      </c>
      <c r="AB328" t="e">
        <f t="shared" si="64"/>
        <v>#VALUE!</v>
      </c>
      <c r="AC328" t="e">
        <f t="shared" si="71"/>
        <v>#VALUE!</v>
      </c>
    </row>
    <row r="329" spans="1:29">
      <c r="A329" t="s">
        <v>329</v>
      </c>
      <c r="B329" s="4" t="str" cm="1">
        <f t="array" ref="B329">_xll.SNL.Clients.Office.Excel.Functions.SPG(A329, "SP_TOTAL_REV", "CY2023")</f>
        <v>#PEND</v>
      </c>
      <c r="C329" s="4" t="str">
        <f>_xll.SNL.Clients.Office.Excel.Functions.SPG(A329,"IQ_AVG_DILUT_SHARES_OUT","CY2023")</f>
        <v>#PEND</v>
      </c>
      <c r="D329" s="5" t="str">
        <f>_xll.SNL.Clients.Office.Excel.Functions.SPG(A329, "IQ_DILUT_EPS_NORM", "CY2023")</f>
        <v>#PEND</v>
      </c>
      <c r="E329" t="e">
        <f t="shared" si="60"/>
        <v>#VALUE!</v>
      </c>
      <c r="F329" t="e">
        <f t="shared" si="61"/>
        <v>#VALUE!</v>
      </c>
      <c r="G329" s="5" t="str">
        <f>_xll.SNL.Clients.Office.Excel.Functions.SPG(A329, "SP_MARKETCAP", "12/30/2023")</f>
        <v>#PEND</v>
      </c>
      <c r="H329" t="e">
        <f t="shared" si="65"/>
        <v>#VALUE!</v>
      </c>
      <c r="I329" t="e">
        <f t="shared" si="66"/>
        <v>#VALUE!</v>
      </c>
      <c r="K329" t="s">
        <v>329</v>
      </c>
      <c r="L329" s="4" t="str" cm="1">
        <f t="array" ref="L329">_xll.SNL.Clients.Office.Excel.Functions.SPG(K329, "SP_TOTAL_REV", "CY2023")</f>
        <v>#PEND</v>
      </c>
      <c r="M329" s="4" t="str">
        <f>_xll.SNL.Clients.Office.Excel.Functions.SPG(K329,"IQ_AVG_DILUT_SHARES_OUT","CY2023")</f>
        <v>#PEND</v>
      </c>
      <c r="N329" s="5" t="str">
        <f>_xll.SNL.Clients.Office.Excel.Functions.SPG(K329, "IQ_DILUT_EPS_NORM", "CY2023")</f>
        <v>#PEND</v>
      </c>
      <c r="O329" t="e">
        <f t="shared" si="62"/>
        <v>#VALUE!</v>
      </c>
      <c r="P329" t="e">
        <f t="shared" si="63"/>
        <v>#VALUE!</v>
      </c>
      <c r="Q329" s="5" t="str">
        <f>_xll.SNL.Clients.Office.Excel.Functions.SPG(K329, "SP_MARKETCAP", "12/31/2022")</f>
        <v>#PEND</v>
      </c>
      <c r="R329" t="e">
        <f t="shared" si="67"/>
        <v>#VALUE!</v>
      </c>
      <c r="S329" t="e">
        <f t="shared" si="68"/>
        <v>#VALUE!</v>
      </c>
      <c r="U329" t="s">
        <v>329</v>
      </c>
      <c r="V329" s="4" t="str" cm="1">
        <f t="array" ref="V329">_xll.SNL.Clients.Office.Excel.Functions.SPG(U329, "SP_TOTAL_REV", "CY2021")</f>
        <v>#PEND</v>
      </c>
      <c r="W329" s="4" t="str">
        <f>_xll.SNL.Clients.Office.Excel.Functions.SPG(U329,"IQ_AVG_DILUT_SHARES_OUT","CY2021")</f>
        <v>#PEND</v>
      </c>
      <c r="X329" s="5" t="str">
        <f>_xll.SNL.Clients.Office.Excel.Functions.SPG(U329, "IQ_DILUT_EPS_NORM", "CY2021")</f>
        <v>#PEND</v>
      </c>
      <c r="Y329" t="e">
        <f t="shared" si="69"/>
        <v>#VALUE!</v>
      </c>
      <c r="Z329" t="e">
        <f t="shared" si="70"/>
        <v>#VALUE!</v>
      </c>
      <c r="AA329" s="5" t="str">
        <f>_xll.SNL.Clients.Office.Excel.Functions.SPG(U329, "SP_MARKETCAP", "12/31/2021")</f>
        <v>#PEND</v>
      </c>
      <c r="AB329" t="e">
        <f t="shared" si="64"/>
        <v>#VALUE!</v>
      </c>
      <c r="AC329" t="e">
        <f t="shared" si="71"/>
        <v>#VALUE!</v>
      </c>
    </row>
    <row r="330" spans="1:29">
      <c r="A330" t="s">
        <v>330</v>
      </c>
      <c r="B330" s="4" t="str" cm="1">
        <f t="array" ref="B330">_xll.SNL.Clients.Office.Excel.Functions.SPG(A330, "SP_TOTAL_REV", "CY2023")</f>
        <v>#PEND</v>
      </c>
      <c r="C330" s="4" t="str">
        <f>_xll.SNL.Clients.Office.Excel.Functions.SPG(A330,"IQ_AVG_DILUT_SHARES_OUT","CY2023")</f>
        <v>#PEND</v>
      </c>
      <c r="D330" s="5" t="str">
        <f>_xll.SNL.Clients.Office.Excel.Functions.SPG(A330, "IQ_DILUT_EPS_NORM", "CY2023")</f>
        <v>#PEND</v>
      </c>
      <c r="E330" t="e">
        <f t="shared" si="60"/>
        <v>#VALUE!</v>
      </c>
      <c r="F330" t="e">
        <f t="shared" si="61"/>
        <v>#VALUE!</v>
      </c>
      <c r="G330" s="5" t="str">
        <f>_xll.SNL.Clients.Office.Excel.Functions.SPG(A330, "SP_MARKETCAP", "12/30/2023")</f>
        <v>#PEND</v>
      </c>
      <c r="H330" t="e">
        <f t="shared" si="65"/>
        <v>#VALUE!</v>
      </c>
      <c r="I330" t="e">
        <f t="shared" si="66"/>
        <v>#VALUE!</v>
      </c>
      <c r="K330" t="s">
        <v>330</v>
      </c>
      <c r="L330" s="4" t="str" cm="1">
        <f t="array" ref="L330">_xll.SNL.Clients.Office.Excel.Functions.SPG(K330, "SP_TOTAL_REV", "CY2023")</f>
        <v>#PEND</v>
      </c>
      <c r="M330" s="4" t="str">
        <f>_xll.SNL.Clients.Office.Excel.Functions.SPG(K330,"IQ_AVG_DILUT_SHARES_OUT","CY2023")</f>
        <v>#PEND</v>
      </c>
      <c r="N330" s="5" t="str">
        <f>_xll.SNL.Clients.Office.Excel.Functions.SPG(K330, "IQ_DILUT_EPS_NORM", "CY2023")</f>
        <v>#PEND</v>
      </c>
      <c r="O330" t="e">
        <f t="shared" si="62"/>
        <v>#VALUE!</v>
      </c>
      <c r="P330" t="e">
        <f t="shared" si="63"/>
        <v>#VALUE!</v>
      </c>
      <c r="Q330" s="5" t="str">
        <f>_xll.SNL.Clients.Office.Excel.Functions.SPG(K330, "SP_MARKETCAP", "12/31/2022")</f>
        <v>#PEND</v>
      </c>
      <c r="R330" t="e">
        <f t="shared" si="67"/>
        <v>#VALUE!</v>
      </c>
      <c r="S330" t="e">
        <f t="shared" si="68"/>
        <v>#VALUE!</v>
      </c>
      <c r="U330" t="s">
        <v>330</v>
      </c>
      <c r="V330" s="4" t="str" cm="1">
        <f t="array" ref="V330">_xll.SNL.Clients.Office.Excel.Functions.SPG(U330, "SP_TOTAL_REV", "CY2021")</f>
        <v>#PEND</v>
      </c>
      <c r="W330" s="4" t="str">
        <f>_xll.SNL.Clients.Office.Excel.Functions.SPG(U330,"IQ_AVG_DILUT_SHARES_OUT","CY2021")</f>
        <v>#PEND</v>
      </c>
      <c r="X330" s="5" t="str">
        <f>_xll.SNL.Clients.Office.Excel.Functions.SPG(U330, "IQ_DILUT_EPS_NORM", "CY2021")</f>
        <v>#PEND</v>
      </c>
      <c r="Y330" t="e">
        <f t="shared" si="69"/>
        <v>#VALUE!</v>
      </c>
      <c r="Z330" t="e">
        <f t="shared" si="70"/>
        <v>#VALUE!</v>
      </c>
      <c r="AA330" s="5" t="str">
        <f>_xll.SNL.Clients.Office.Excel.Functions.SPG(U330, "SP_MARKETCAP", "12/31/2021")</f>
        <v>#PEND</v>
      </c>
      <c r="AB330" t="e">
        <f t="shared" si="64"/>
        <v>#VALUE!</v>
      </c>
      <c r="AC330" t="e">
        <f t="shared" si="71"/>
        <v>#VALUE!</v>
      </c>
    </row>
    <row r="331" spans="1:29">
      <c r="A331" t="s">
        <v>331</v>
      </c>
      <c r="B331" s="4" t="str" cm="1">
        <f t="array" ref="B331">_xll.SNL.Clients.Office.Excel.Functions.SPG(A331, "SP_TOTAL_REV", "CY2023")</f>
        <v>#PEND</v>
      </c>
      <c r="C331" s="4" t="str">
        <f>_xll.SNL.Clients.Office.Excel.Functions.SPG(A331,"IQ_AVG_DILUT_SHARES_OUT","CY2023")</f>
        <v>#PEND</v>
      </c>
      <c r="D331" s="5" t="str">
        <f>_xll.SNL.Clients.Office.Excel.Functions.SPG(A331, "IQ_DILUT_EPS_NORM", "CY2023")</f>
        <v>#PEND</v>
      </c>
      <c r="E331" t="e">
        <f t="shared" si="60"/>
        <v>#VALUE!</v>
      </c>
      <c r="F331" t="e">
        <f t="shared" si="61"/>
        <v>#VALUE!</v>
      </c>
      <c r="G331" s="5" t="str">
        <f>_xll.SNL.Clients.Office.Excel.Functions.SPG(A331, "SP_MARKETCAP", "12/30/2023")</f>
        <v>#PEND</v>
      </c>
      <c r="H331" t="e">
        <f t="shared" si="65"/>
        <v>#VALUE!</v>
      </c>
      <c r="I331" t="e">
        <f t="shared" si="66"/>
        <v>#VALUE!</v>
      </c>
      <c r="K331" t="s">
        <v>331</v>
      </c>
      <c r="L331" s="4" t="str" cm="1">
        <f t="array" ref="L331">_xll.SNL.Clients.Office.Excel.Functions.SPG(K331, "SP_TOTAL_REV", "CY2023")</f>
        <v>#PEND</v>
      </c>
      <c r="M331" s="4" t="str">
        <f>_xll.SNL.Clients.Office.Excel.Functions.SPG(K331,"IQ_AVG_DILUT_SHARES_OUT","CY2023")</f>
        <v>#PEND</v>
      </c>
      <c r="N331" s="5" t="str">
        <f>_xll.SNL.Clients.Office.Excel.Functions.SPG(K331, "IQ_DILUT_EPS_NORM", "CY2023")</f>
        <v>#PEND</v>
      </c>
      <c r="O331" t="e">
        <f t="shared" si="62"/>
        <v>#VALUE!</v>
      </c>
      <c r="P331" t="e">
        <f t="shared" si="63"/>
        <v>#VALUE!</v>
      </c>
      <c r="Q331" s="5" t="str">
        <f>_xll.SNL.Clients.Office.Excel.Functions.SPG(K331, "SP_MARKETCAP", "12/31/2022")</f>
        <v>#PEND</v>
      </c>
      <c r="R331" t="e">
        <f t="shared" si="67"/>
        <v>#VALUE!</v>
      </c>
      <c r="S331" t="e">
        <f t="shared" si="68"/>
        <v>#VALUE!</v>
      </c>
      <c r="U331" t="s">
        <v>331</v>
      </c>
      <c r="V331" s="4" t="str" cm="1">
        <f t="array" ref="V331">_xll.SNL.Clients.Office.Excel.Functions.SPG(U331, "SP_TOTAL_REV", "CY2021")</f>
        <v>#PEND</v>
      </c>
      <c r="W331" s="4" t="str">
        <f>_xll.SNL.Clients.Office.Excel.Functions.SPG(U331,"IQ_AVG_DILUT_SHARES_OUT","CY2021")</f>
        <v>#PEND</v>
      </c>
      <c r="X331" s="5" t="str">
        <f>_xll.SNL.Clients.Office.Excel.Functions.SPG(U331, "IQ_DILUT_EPS_NORM", "CY2021")</f>
        <v>#PEND</v>
      </c>
      <c r="Y331" t="e">
        <f t="shared" si="69"/>
        <v>#VALUE!</v>
      </c>
      <c r="Z331" t="e">
        <f t="shared" si="70"/>
        <v>#VALUE!</v>
      </c>
      <c r="AA331" s="5" t="str">
        <f>_xll.SNL.Clients.Office.Excel.Functions.SPG(U331, "SP_MARKETCAP", "12/31/2021")</f>
        <v>#PEND</v>
      </c>
      <c r="AB331" t="e">
        <f t="shared" si="64"/>
        <v>#VALUE!</v>
      </c>
      <c r="AC331" t="e">
        <f t="shared" si="71"/>
        <v>#VALUE!</v>
      </c>
    </row>
    <row r="332" spans="1:29">
      <c r="A332" t="s">
        <v>332</v>
      </c>
      <c r="B332" s="4" t="str" cm="1">
        <f t="array" ref="B332">_xll.SNL.Clients.Office.Excel.Functions.SPG(A332, "SP_TOTAL_REV", "CY2023")</f>
        <v>#PEND</v>
      </c>
      <c r="C332" s="4" t="str">
        <f>_xll.SNL.Clients.Office.Excel.Functions.SPG(A332,"IQ_AVG_DILUT_SHARES_OUT","CY2023")</f>
        <v>#PEND</v>
      </c>
      <c r="D332" s="5" t="str">
        <f>_xll.SNL.Clients.Office.Excel.Functions.SPG(A332, "IQ_DILUT_EPS_NORM", "CY2023")</f>
        <v>#PEND</v>
      </c>
      <c r="E332" t="e">
        <f t="shared" si="60"/>
        <v>#VALUE!</v>
      </c>
      <c r="F332" t="e">
        <f t="shared" si="61"/>
        <v>#VALUE!</v>
      </c>
      <c r="G332" s="5" t="str">
        <f>_xll.SNL.Clients.Office.Excel.Functions.SPG(A332, "SP_MARKETCAP", "12/30/2023")</f>
        <v>#PEND</v>
      </c>
      <c r="H332" t="e">
        <f t="shared" si="65"/>
        <v>#VALUE!</v>
      </c>
      <c r="I332" t="e">
        <f t="shared" si="66"/>
        <v>#VALUE!</v>
      </c>
      <c r="K332" t="s">
        <v>332</v>
      </c>
      <c r="L332" s="4" t="str" cm="1">
        <f t="array" ref="L332">_xll.SNL.Clients.Office.Excel.Functions.SPG(K332, "SP_TOTAL_REV", "CY2023")</f>
        <v>#PEND</v>
      </c>
      <c r="M332" s="4" t="str">
        <f>_xll.SNL.Clients.Office.Excel.Functions.SPG(K332,"IQ_AVG_DILUT_SHARES_OUT","CY2023")</f>
        <v>#PEND</v>
      </c>
      <c r="N332" s="5" t="str">
        <f>_xll.SNL.Clients.Office.Excel.Functions.SPG(K332, "IQ_DILUT_EPS_NORM", "CY2023")</f>
        <v>#PEND</v>
      </c>
      <c r="O332" t="e">
        <f t="shared" si="62"/>
        <v>#VALUE!</v>
      </c>
      <c r="P332" t="e">
        <f t="shared" si="63"/>
        <v>#VALUE!</v>
      </c>
      <c r="Q332" s="5" t="str">
        <f>_xll.SNL.Clients.Office.Excel.Functions.SPG(K332, "SP_MARKETCAP", "12/31/2022")</f>
        <v>#PEND</v>
      </c>
      <c r="R332" t="e">
        <f t="shared" si="67"/>
        <v>#VALUE!</v>
      </c>
      <c r="S332" t="e">
        <f t="shared" si="68"/>
        <v>#VALUE!</v>
      </c>
      <c r="U332" t="s">
        <v>332</v>
      </c>
      <c r="V332" s="4" t="str" cm="1">
        <f t="array" ref="V332">_xll.SNL.Clients.Office.Excel.Functions.SPG(U332, "SP_TOTAL_REV", "CY2021")</f>
        <v>#PEND</v>
      </c>
      <c r="W332" s="4" t="str">
        <f>_xll.SNL.Clients.Office.Excel.Functions.SPG(U332,"IQ_AVG_DILUT_SHARES_OUT","CY2021")</f>
        <v>#PEND</v>
      </c>
      <c r="X332" s="5" t="str">
        <f>_xll.SNL.Clients.Office.Excel.Functions.SPG(U332, "IQ_DILUT_EPS_NORM", "CY2021")</f>
        <v>#PEND</v>
      </c>
      <c r="Y332" t="e">
        <f t="shared" si="69"/>
        <v>#VALUE!</v>
      </c>
      <c r="Z332" t="e">
        <f t="shared" si="70"/>
        <v>#VALUE!</v>
      </c>
      <c r="AA332" s="5" t="str">
        <f>_xll.SNL.Clients.Office.Excel.Functions.SPG(U332, "SP_MARKETCAP", "12/31/2021")</f>
        <v>#PEND</v>
      </c>
      <c r="AB332" t="e">
        <f t="shared" si="64"/>
        <v>#VALUE!</v>
      </c>
      <c r="AC332" t="e">
        <f t="shared" si="71"/>
        <v>#VALUE!</v>
      </c>
    </row>
    <row r="333" spans="1:29">
      <c r="A333" t="s">
        <v>333</v>
      </c>
      <c r="B333" s="4" t="str" cm="1">
        <f t="array" ref="B333">_xll.SNL.Clients.Office.Excel.Functions.SPG(A333, "SP_TOTAL_REV", "CY2023")</f>
        <v>#PEND</v>
      </c>
      <c r="C333" s="4" t="str">
        <f>_xll.SNL.Clients.Office.Excel.Functions.SPG(A333,"IQ_AVG_DILUT_SHARES_OUT","CY2023")</f>
        <v>#PEND</v>
      </c>
      <c r="D333" s="5" t="str">
        <f>_xll.SNL.Clients.Office.Excel.Functions.SPG(A333, "IQ_DILUT_EPS_NORM", "CY2023")</f>
        <v>#PEND</v>
      </c>
      <c r="E333" t="e">
        <f t="shared" si="60"/>
        <v>#VALUE!</v>
      </c>
      <c r="F333" t="e">
        <f t="shared" si="61"/>
        <v>#VALUE!</v>
      </c>
      <c r="G333" s="5" t="str">
        <f>_xll.SNL.Clients.Office.Excel.Functions.SPG(A333, "SP_MARKETCAP", "12/30/2023")</f>
        <v>#PEND</v>
      </c>
      <c r="H333" t="e">
        <f t="shared" si="65"/>
        <v>#VALUE!</v>
      </c>
      <c r="I333" t="e">
        <f t="shared" si="66"/>
        <v>#VALUE!</v>
      </c>
      <c r="K333" t="s">
        <v>333</v>
      </c>
      <c r="L333" s="4" t="str" cm="1">
        <f t="array" ref="L333">_xll.SNL.Clients.Office.Excel.Functions.SPG(K333, "SP_TOTAL_REV", "CY2023")</f>
        <v>#PEND</v>
      </c>
      <c r="M333" s="4" t="str">
        <f>_xll.SNL.Clients.Office.Excel.Functions.SPG(K333,"IQ_AVG_DILUT_SHARES_OUT","CY2023")</f>
        <v>#PEND</v>
      </c>
      <c r="N333" s="5" t="str">
        <f>_xll.SNL.Clients.Office.Excel.Functions.SPG(K333, "IQ_DILUT_EPS_NORM", "CY2023")</f>
        <v>#PEND</v>
      </c>
      <c r="O333" t="e">
        <f t="shared" si="62"/>
        <v>#VALUE!</v>
      </c>
      <c r="P333" t="e">
        <f t="shared" si="63"/>
        <v>#VALUE!</v>
      </c>
      <c r="Q333" s="5" t="str">
        <f>_xll.SNL.Clients.Office.Excel.Functions.SPG(K333, "SP_MARKETCAP", "12/31/2022")</f>
        <v>#PEND</v>
      </c>
      <c r="R333" t="e">
        <f t="shared" si="67"/>
        <v>#VALUE!</v>
      </c>
      <c r="S333" t="e">
        <f t="shared" si="68"/>
        <v>#VALUE!</v>
      </c>
      <c r="U333" t="s">
        <v>333</v>
      </c>
      <c r="V333" s="4" t="str" cm="1">
        <f t="array" ref="V333">_xll.SNL.Clients.Office.Excel.Functions.SPG(U333, "SP_TOTAL_REV", "CY2021")</f>
        <v>#PEND</v>
      </c>
      <c r="W333" s="4" t="str">
        <f>_xll.SNL.Clients.Office.Excel.Functions.SPG(U333,"IQ_AVG_DILUT_SHARES_OUT","CY2021")</f>
        <v>#PEND</v>
      </c>
      <c r="X333" s="5" t="str">
        <f>_xll.SNL.Clients.Office.Excel.Functions.SPG(U333, "IQ_DILUT_EPS_NORM", "CY2021")</f>
        <v>#PEND</v>
      </c>
      <c r="Y333" t="e">
        <f t="shared" si="69"/>
        <v>#VALUE!</v>
      </c>
      <c r="Z333" t="e">
        <f t="shared" si="70"/>
        <v>#VALUE!</v>
      </c>
      <c r="AA333" s="5" t="str">
        <f>_xll.SNL.Clients.Office.Excel.Functions.SPG(U333, "SP_MARKETCAP", "12/31/2021")</f>
        <v>#PEND</v>
      </c>
      <c r="AB333" t="e">
        <f t="shared" si="64"/>
        <v>#VALUE!</v>
      </c>
      <c r="AC333" t="e">
        <f t="shared" si="71"/>
        <v>#VALUE!</v>
      </c>
    </row>
    <row r="334" spans="1:29">
      <c r="A334" t="s">
        <v>334</v>
      </c>
      <c r="B334" s="4" t="str" cm="1">
        <f t="array" ref="B334">_xll.SNL.Clients.Office.Excel.Functions.SPG(A334, "SP_TOTAL_REV", "CY2023")</f>
        <v>#PEND</v>
      </c>
      <c r="C334" s="4" t="str">
        <f>_xll.SNL.Clients.Office.Excel.Functions.SPG(A334,"IQ_AVG_DILUT_SHARES_OUT","CY2023")</f>
        <v>#PEND</v>
      </c>
      <c r="D334" s="5" t="str">
        <f>_xll.SNL.Clients.Office.Excel.Functions.SPG(A334, "IQ_DILUT_EPS_NORM", "CY2023")</f>
        <v>#PEND</v>
      </c>
      <c r="E334" t="e">
        <f t="shared" si="60"/>
        <v>#VALUE!</v>
      </c>
      <c r="F334" t="e">
        <f t="shared" si="61"/>
        <v>#VALUE!</v>
      </c>
      <c r="G334" s="5" t="str">
        <f>_xll.SNL.Clients.Office.Excel.Functions.SPG(A334, "SP_MARKETCAP", "12/30/2023")</f>
        <v>#PEND</v>
      </c>
      <c r="H334" t="e">
        <f t="shared" si="65"/>
        <v>#VALUE!</v>
      </c>
      <c r="I334" t="e">
        <f t="shared" si="66"/>
        <v>#VALUE!</v>
      </c>
      <c r="K334" t="s">
        <v>334</v>
      </c>
      <c r="L334" s="4" t="str" cm="1">
        <f t="array" ref="L334">_xll.SNL.Clients.Office.Excel.Functions.SPG(K334, "SP_TOTAL_REV", "CY2023")</f>
        <v>#PEND</v>
      </c>
      <c r="M334" s="4" t="str">
        <f>_xll.SNL.Clients.Office.Excel.Functions.SPG(K334,"IQ_AVG_DILUT_SHARES_OUT","CY2023")</f>
        <v>#PEND</v>
      </c>
      <c r="N334" s="5" t="str">
        <f>_xll.SNL.Clients.Office.Excel.Functions.SPG(K334, "IQ_DILUT_EPS_NORM", "CY2023")</f>
        <v>#PEND</v>
      </c>
      <c r="O334" t="e">
        <f t="shared" si="62"/>
        <v>#VALUE!</v>
      </c>
      <c r="P334" t="e">
        <f t="shared" si="63"/>
        <v>#VALUE!</v>
      </c>
      <c r="Q334" s="5" t="str">
        <f>_xll.SNL.Clients.Office.Excel.Functions.SPG(K334, "SP_MARKETCAP", "12/31/2022")</f>
        <v>#PEND</v>
      </c>
      <c r="R334" t="e">
        <f t="shared" si="67"/>
        <v>#VALUE!</v>
      </c>
      <c r="S334" t="e">
        <f t="shared" si="68"/>
        <v>#VALUE!</v>
      </c>
      <c r="U334" t="s">
        <v>334</v>
      </c>
      <c r="V334" s="4" t="str" cm="1">
        <f t="array" ref="V334">_xll.SNL.Clients.Office.Excel.Functions.SPG(U334, "SP_TOTAL_REV", "CY2021")</f>
        <v>#PEND</v>
      </c>
      <c r="W334" s="4" t="str">
        <f>_xll.SNL.Clients.Office.Excel.Functions.SPG(U334,"IQ_AVG_DILUT_SHARES_OUT","CY2021")</f>
        <v>#PEND</v>
      </c>
      <c r="X334" s="5" t="str">
        <f>_xll.SNL.Clients.Office.Excel.Functions.SPG(U334, "IQ_DILUT_EPS_NORM", "CY2021")</f>
        <v>#PEND</v>
      </c>
      <c r="Y334" t="e">
        <f t="shared" si="69"/>
        <v>#VALUE!</v>
      </c>
      <c r="Z334" t="e">
        <f t="shared" si="70"/>
        <v>#VALUE!</v>
      </c>
      <c r="AA334" s="5" t="str">
        <f>_xll.SNL.Clients.Office.Excel.Functions.SPG(U334, "SP_MARKETCAP", "12/31/2021")</f>
        <v>#PEND</v>
      </c>
      <c r="AB334" t="e">
        <f t="shared" si="64"/>
        <v>#VALUE!</v>
      </c>
      <c r="AC334" t="e">
        <f t="shared" si="71"/>
        <v>#VALUE!</v>
      </c>
    </row>
    <row r="335" spans="1:29">
      <c r="A335" t="s">
        <v>335</v>
      </c>
      <c r="B335" s="4" t="str" cm="1">
        <f t="array" ref="B335">_xll.SNL.Clients.Office.Excel.Functions.SPG(A335, "SP_TOTAL_REV", "CY2023")</f>
        <v>#PEND</v>
      </c>
      <c r="C335" s="4" t="str">
        <f>_xll.SNL.Clients.Office.Excel.Functions.SPG(A335,"IQ_AVG_DILUT_SHARES_OUT","CY2023")</f>
        <v>#PEND</v>
      </c>
      <c r="D335" s="5" t="str">
        <f>_xll.SNL.Clients.Office.Excel.Functions.SPG(A335, "IQ_DILUT_EPS_NORM", "CY2023")</f>
        <v>#PEND</v>
      </c>
      <c r="E335" t="e">
        <f t="shared" si="60"/>
        <v>#VALUE!</v>
      </c>
      <c r="F335" t="e">
        <f t="shared" si="61"/>
        <v>#VALUE!</v>
      </c>
      <c r="G335" s="5" t="str">
        <f>_xll.SNL.Clients.Office.Excel.Functions.SPG(A335, "SP_MARKETCAP", "12/30/2023")</f>
        <v>#PEND</v>
      </c>
      <c r="H335" t="e">
        <f t="shared" si="65"/>
        <v>#VALUE!</v>
      </c>
      <c r="I335" t="e">
        <f t="shared" si="66"/>
        <v>#VALUE!</v>
      </c>
      <c r="K335" t="s">
        <v>335</v>
      </c>
      <c r="L335" s="4" t="str" cm="1">
        <f t="array" ref="L335">_xll.SNL.Clients.Office.Excel.Functions.SPG(K335, "SP_TOTAL_REV", "CY2023")</f>
        <v>#PEND</v>
      </c>
      <c r="M335" s="4" t="str">
        <f>_xll.SNL.Clients.Office.Excel.Functions.SPG(K335,"IQ_AVG_DILUT_SHARES_OUT","CY2023")</f>
        <v>#PEND</v>
      </c>
      <c r="N335" s="5" t="str">
        <f>_xll.SNL.Clients.Office.Excel.Functions.SPG(K335, "IQ_DILUT_EPS_NORM", "CY2023")</f>
        <v>#PEND</v>
      </c>
      <c r="O335" t="e">
        <f t="shared" si="62"/>
        <v>#VALUE!</v>
      </c>
      <c r="P335" t="e">
        <f t="shared" si="63"/>
        <v>#VALUE!</v>
      </c>
      <c r="Q335" s="5" t="str">
        <f>_xll.SNL.Clients.Office.Excel.Functions.SPG(K335, "SP_MARKETCAP", "12/31/2022")</f>
        <v>#PEND</v>
      </c>
      <c r="R335" t="e">
        <f t="shared" si="67"/>
        <v>#VALUE!</v>
      </c>
      <c r="S335" t="e">
        <f t="shared" si="68"/>
        <v>#VALUE!</v>
      </c>
      <c r="U335" t="s">
        <v>335</v>
      </c>
      <c r="V335" s="4" t="str" cm="1">
        <f t="array" ref="V335">_xll.SNL.Clients.Office.Excel.Functions.SPG(U335, "SP_TOTAL_REV", "CY2021")</f>
        <v>#PEND</v>
      </c>
      <c r="W335" s="4" t="str">
        <f>_xll.SNL.Clients.Office.Excel.Functions.SPG(U335,"IQ_AVG_DILUT_SHARES_OUT","CY2021")</f>
        <v>#PEND</v>
      </c>
      <c r="X335" s="5" t="str">
        <f>_xll.SNL.Clients.Office.Excel.Functions.SPG(U335, "IQ_DILUT_EPS_NORM", "CY2021")</f>
        <v>#PEND</v>
      </c>
      <c r="Y335" t="e">
        <f t="shared" si="69"/>
        <v>#VALUE!</v>
      </c>
      <c r="Z335" t="e">
        <f t="shared" si="70"/>
        <v>#VALUE!</v>
      </c>
      <c r="AA335" s="5" t="str">
        <f>_xll.SNL.Clients.Office.Excel.Functions.SPG(U335, "SP_MARKETCAP", "12/31/2021")</f>
        <v>#PEND</v>
      </c>
      <c r="AB335" t="e">
        <f t="shared" si="64"/>
        <v>#VALUE!</v>
      </c>
      <c r="AC335" t="e">
        <f t="shared" si="71"/>
        <v>#VALUE!</v>
      </c>
    </row>
    <row r="336" spans="1:29">
      <c r="A336" t="s">
        <v>336</v>
      </c>
      <c r="B336" s="4" t="str" cm="1">
        <f t="array" ref="B336">_xll.SNL.Clients.Office.Excel.Functions.SPG(A336, "SP_TOTAL_REV", "CY2023")</f>
        <v>#PEND</v>
      </c>
      <c r="C336" s="4" t="str">
        <f>_xll.SNL.Clients.Office.Excel.Functions.SPG(A336,"IQ_AVG_DILUT_SHARES_OUT","CY2023")</f>
        <v>#PEND</v>
      </c>
      <c r="D336" s="5" t="str">
        <f>_xll.SNL.Clients.Office.Excel.Functions.SPG(A336, "IQ_DILUT_EPS_NORM", "CY2023")</f>
        <v>#PEND</v>
      </c>
      <c r="E336" t="e">
        <f t="shared" si="60"/>
        <v>#VALUE!</v>
      </c>
      <c r="F336" t="e">
        <f t="shared" si="61"/>
        <v>#VALUE!</v>
      </c>
      <c r="G336" s="5" t="str">
        <f>_xll.SNL.Clients.Office.Excel.Functions.SPG(A336, "SP_MARKETCAP", "12/30/2023")</f>
        <v>#PEND</v>
      </c>
      <c r="H336" t="e">
        <f t="shared" si="65"/>
        <v>#VALUE!</v>
      </c>
      <c r="I336" t="e">
        <f t="shared" si="66"/>
        <v>#VALUE!</v>
      </c>
      <c r="K336" t="s">
        <v>336</v>
      </c>
      <c r="L336" s="4" t="str" cm="1">
        <f t="array" ref="L336">_xll.SNL.Clients.Office.Excel.Functions.SPG(K336, "SP_TOTAL_REV", "CY2023")</f>
        <v>#PEND</v>
      </c>
      <c r="M336" s="4" t="str">
        <f>_xll.SNL.Clients.Office.Excel.Functions.SPG(K336,"IQ_AVG_DILUT_SHARES_OUT","CY2023")</f>
        <v>#PEND</v>
      </c>
      <c r="N336" s="5" t="str">
        <f>_xll.SNL.Clients.Office.Excel.Functions.SPG(K336, "IQ_DILUT_EPS_NORM", "CY2023")</f>
        <v>#PEND</v>
      </c>
      <c r="O336" t="e">
        <f t="shared" si="62"/>
        <v>#VALUE!</v>
      </c>
      <c r="P336" t="e">
        <f t="shared" si="63"/>
        <v>#VALUE!</v>
      </c>
      <c r="Q336" s="5" t="str">
        <f>_xll.SNL.Clients.Office.Excel.Functions.SPG(K336, "SP_MARKETCAP", "12/31/2022")</f>
        <v>#PEND</v>
      </c>
      <c r="R336" t="e">
        <f t="shared" si="67"/>
        <v>#VALUE!</v>
      </c>
      <c r="S336" t="e">
        <f t="shared" si="68"/>
        <v>#VALUE!</v>
      </c>
      <c r="U336" t="s">
        <v>336</v>
      </c>
      <c r="V336" s="4" t="str" cm="1">
        <f t="array" ref="V336">_xll.SNL.Clients.Office.Excel.Functions.SPG(U336, "SP_TOTAL_REV", "CY2021")</f>
        <v>#PEND</v>
      </c>
      <c r="W336" s="4" t="str">
        <f>_xll.SNL.Clients.Office.Excel.Functions.SPG(U336,"IQ_AVG_DILUT_SHARES_OUT","CY2021")</f>
        <v>#PEND</v>
      </c>
      <c r="X336" s="5" t="str">
        <f>_xll.SNL.Clients.Office.Excel.Functions.SPG(U336, "IQ_DILUT_EPS_NORM", "CY2021")</f>
        <v>#PEND</v>
      </c>
      <c r="Y336" t="e">
        <f t="shared" si="69"/>
        <v>#VALUE!</v>
      </c>
      <c r="Z336" t="e">
        <f t="shared" si="70"/>
        <v>#VALUE!</v>
      </c>
      <c r="AA336" s="5" t="str">
        <f>_xll.SNL.Clients.Office.Excel.Functions.SPG(U336, "SP_MARKETCAP", "12/31/2021")</f>
        <v>#PEND</v>
      </c>
      <c r="AB336" t="e">
        <f t="shared" si="64"/>
        <v>#VALUE!</v>
      </c>
      <c r="AC336" t="e">
        <f t="shared" si="71"/>
        <v>#VALUE!</v>
      </c>
    </row>
    <row r="337" spans="1:29">
      <c r="A337" t="s">
        <v>337</v>
      </c>
      <c r="B337" s="4" t="str" cm="1">
        <f t="array" ref="B337">_xll.SNL.Clients.Office.Excel.Functions.SPG(A337, "SP_TOTAL_REV", "CY2023")</f>
        <v>#PEND</v>
      </c>
      <c r="C337" s="4" t="str">
        <f>_xll.SNL.Clients.Office.Excel.Functions.SPG(A337,"IQ_AVG_DILUT_SHARES_OUT","CY2023")</f>
        <v>#PEND</v>
      </c>
      <c r="D337" s="5" t="str">
        <f>_xll.SNL.Clients.Office.Excel.Functions.SPG(A337, "IQ_DILUT_EPS_NORM", "CY2023")</f>
        <v>#PEND</v>
      </c>
      <c r="E337" t="e">
        <f t="shared" si="60"/>
        <v>#VALUE!</v>
      </c>
      <c r="F337" t="e">
        <f t="shared" si="61"/>
        <v>#VALUE!</v>
      </c>
      <c r="G337" s="5" t="str">
        <f>_xll.SNL.Clients.Office.Excel.Functions.SPG(A337, "SP_MARKETCAP", "12/30/2023")</f>
        <v>#PEND</v>
      </c>
      <c r="H337" t="e">
        <f t="shared" si="65"/>
        <v>#VALUE!</v>
      </c>
      <c r="I337" t="e">
        <f t="shared" si="66"/>
        <v>#VALUE!</v>
      </c>
      <c r="K337" t="s">
        <v>337</v>
      </c>
      <c r="L337" s="4" t="str" cm="1">
        <f t="array" ref="L337">_xll.SNL.Clients.Office.Excel.Functions.SPG(K337, "SP_TOTAL_REV", "CY2023")</f>
        <v>#PEND</v>
      </c>
      <c r="M337" s="4" t="str">
        <f>_xll.SNL.Clients.Office.Excel.Functions.SPG(K337,"IQ_AVG_DILUT_SHARES_OUT","CY2023")</f>
        <v>#PEND</v>
      </c>
      <c r="N337" s="5" t="str">
        <f>_xll.SNL.Clients.Office.Excel.Functions.SPG(K337, "IQ_DILUT_EPS_NORM", "CY2023")</f>
        <v>#PEND</v>
      </c>
      <c r="O337" t="e">
        <f t="shared" si="62"/>
        <v>#VALUE!</v>
      </c>
      <c r="P337" t="e">
        <f t="shared" si="63"/>
        <v>#VALUE!</v>
      </c>
      <c r="Q337" s="5" t="str">
        <f>_xll.SNL.Clients.Office.Excel.Functions.SPG(K337, "SP_MARKETCAP", "12/31/2022")</f>
        <v>#PEND</v>
      </c>
      <c r="R337" t="e">
        <f t="shared" si="67"/>
        <v>#VALUE!</v>
      </c>
      <c r="S337" t="e">
        <f t="shared" si="68"/>
        <v>#VALUE!</v>
      </c>
      <c r="U337" t="s">
        <v>337</v>
      </c>
      <c r="V337" s="4" t="str" cm="1">
        <f t="array" ref="V337">_xll.SNL.Clients.Office.Excel.Functions.SPG(U337, "SP_TOTAL_REV", "CY2021")</f>
        <v>#PEND</v>
      </c>
      <c r="W337" s="4" t="str">
        <f>_xll.SNL.Clients.Office.Excel.Functions.SPG(U337,"IQ_AVG_DILUT_SHARES_OUT","CY2021")</f>
        <v>#PEND</v>
      </c>
      <c r="X337" s="5" t="str">
        <f>_xll.SNL.Clients.Office.Excel.Functions.SPG(U337, "IQ_DILUT_EPS_NORM", "CY2021")</f>
        <v>#PEND</v>
      </c>
      <c r="Y337" t="e">
        <f t="shared" si="69"/>
        <v>#VALUE!</v>
      </c>
      <c r="Z337" t="e">
        <f t="shared" si="70"/>
        <v>#VALUE!</v>
      </c>
      <c r="AA337" s="5" t="str">
        <f>_xll.SNL.Clients.Office.Excel.Functions.SPG(U337, "SP_MARKETCAP", "12/31/2021")</f>
        <v>#PEND</v>
      </c>
      <c r="AB337" t="e">
        <f t="shared" si="64"/>
        <v>#VALUE!</v>
      </c>
      <c r="AC337" t="e">
        <f t="shared" si="71"/>
        <v>#VALUE!</v>
      </c>
    </row>
    <row r="338" spans="1:29">
      <c r="A338" t="s">
        <v>338</v>
      </c>
      <c r="B338" s="4" t="str" cm="1">
        <f t="array" ref="B338">_xll.SNL.Clients.Office.Excel.Functions.SPG(A338, "SP_TOTAL_REV", "CY2023")</f>
        <v>#PEND</v>
      </c>
      <c r="C338" s="4" t="str">
        <f>_xll.SNL.Clients.Office.Excel.Functions.SPG(A338,"IQ_AVG_DILUT_SHARES_OUT","CY2023")</f>
        <v>#PEND</v>
      </c>
      <c r="D338" s="5" t="str">
        <f>_xll.SNL.Clients.Office.Excel.Functions.SPG(A338, "IQ_DILUT_EPS_NORM", "CY2023")</f>
        <v>#PEND</v>
      </c>
      <c r="E338" t="e">
        <f t="shared" si="60"/>
        <v>#VALUE!</v>
      </c>
      <c r="F338" t="e">
        <f t="shared" si="61"/>
        <v>#VALUE!</v>
      </c>
      <c r="G338" s="5" t="str">
        <f>_xll.SNL.Clients.Office.Excel.Functions.SPG(A338, "SP_MARKETCAP", "12/30/2023")</f>
        <v>#PEND</v>
      </c>
      <c r="H338" t="e">
        <f t="shared" si="65"/>
        <v>#VALUE!</v>
      </c>
      <c r="I338" t="e">
        <f t="shared" si="66"/>
        <v>#VALUE!</v>
      </c>
      <c r="K338" t="s">
        <v>338</v>
      </c>
      <c r="L338" s="4" t="str" cm="1">
        <f t="array" ref="L338">_xll.SNL.Clients.Office.Excel.Functions.SPG(K338, "SP_TOTAL_REV", "CY2023")</f>
        <v>#PEND</v>
      </c>
      <c r="M338" s="4" t="str">
        <f>_xll.SNL.Clients.Office.Excel.Functions.SPG(K338,"IQ_AVG_DILUT_SHARES_OUT","CY2023")</f>
        <v>#PEND</v>
      </c>
      <c r="N338" s="5" t="str">
        <f>_xll.SNL.Clients.Office.Excel.Functions.SPG(K338, "IQ_DILUT_EPS_NORM", "CY2023")</f>
        <v>#PEND</v>
      </c>
      <c r="O338" t="e">
        <f t="shared" si="62"/>
        <v>#VALUE!</v>
      </c>
      <c r="P338" t="e">
        <f t="shared" si="63"/>
        <v>#VALUE!</v>
      </c>
      <c r="Q338" s="5" t="str">
        <f>_xll.SNL.Clients.Office.Excel.Functions.SPG(K338, "SP_MARKETCAP", "12/31/2022")</f>
        <v>#PEND</v>
      </c>
      <c r="R338" t="e">
        <f t="shared" si="67"/>
        <v>#VALUE!</v>
      </c>
      <c r="S338" t="e">
        <f t="shared" si="68"/>
        <v>#VALUE!</v>
      </c>
      <c r="U338" t="s">
        <v>338</v>
      </c>
      <c r="V338" s="4" t="str" cm="1">
        <f t="array" ref="V338">_xll.SNL.Clients.Office.Excel.Functions.SPG(U338, "SP_TOTAL_REV", "CY2021")</f>
        <v>#PEND</v>
      </c>
      <c r="W338" s="4" t="str">
        <f>_xll.SNL.Clients.Office.Excel.Functions.SPG(U338,"IQ_AVG_DILUT_SHARES_OUT","CY2021")</f>
        <v>#PEND</v>
      </c>
      <c r="X338" s="5" t="str">
        <f>_xll.SNL.Clients.Office.Excel.Functions.SPG(U338, "IQ_DILUT_EPS_NORM", "CY2021")</f>
        <v>#PEND</v>
      </c>
      <c r="Y338" t="e">
        <f t="shared" si="69"/>
        <v>#VALUE!</v>
      </c>
      <c r="Z338" t="e">
        <f t="shared" si="70"/>
        <v>#VALUE!</v>
      </c>
      <c r="AA338" s="5" t="str">
        <f>_xll.SNL.Clients.Office.Excel.Functions.SPG(U338, "SP_MARKETCAP", "12/31/2021")</f>
        <v>#PEND</v>
      </c>
      <c r="AB338" t="e">
        <f t="shared" si="64"/>
        <v>#VALUE!</v>
      </c>
      <c r="AC338" t="e">
        <f t="shared" si="71"/>
        <v>#VALUE!</v>
      </c>
    </row>
    <row r="339" spans="1:29">
      <c r="A339" t="s">
        <v>339</v>
      </c>
      <c r="B339" s="4" t="str" cm="1">
        <f t="array" ref="B339">_xll.SNL.Clients.Office.Excel.Functions.SPG(A339, "SP_TOTAL_REV", "CY2023")</f>
        <v>#PEND</v>
      </c>
      <c r="C339" s="4" t="str">
        <f>_xll.SNL.Clients.Office.Excel.Functions.SPG(A339,"IQ_AVG_DILUT_SHARES_OUT","CY2023")</f>
        <v>#PEND</v>
      </c>
      <c r="D339" s="5" t="str">
        <f>_xll.SNL.Clients.Office.Excel.Functions.SPG(A339, "IQ_DILUT_EPS_NORM", "CY2023")</f>
        <v>#PEND</v>
      </c>
      <c r="E339" t="e">
        <f t="shared" si="60"/>
        <v>#VALUE!</v>
      </c>
      <c r="F339" t="e">
        <f t="shared" si="61"/>
        <v>#VALUE!</v>
      </c>
      <c r="G339" s="5" t="str">
        <f>_xll.SNL.Clients.Office.Excel.Functions.SPG(A339, "SP_MARKETCAP", "12/30/2023")</f>
        <v>#PEND</v>
      </c>
      <c r="H339" t="e">
        <f t="shared" si="65"/>
        <v>#VALUE!</v>
      </c>
      <c r="I339" t="e">
        <f t="shared" si="66"/>
        <v>#VALUE!</v>
      </c>
      <c r="K339" t="s">
        <v>339</v>
      </c>
      <c r="L339" s="4" t="str" cm="1">
        <f t="array" ref="L339">_xll.SNL.Clients.Office.Excel.Functions.SPG(K339, "SP_TOTAL_REV", "CY2023")</f>
        <v>#PEND</v>
      </c>
      <c r="M339" s="4" t="str">
        <f>_xll.SNL.Clients.Office.Excel.Functions.SPG(K339,"IQ_AVG_DILUT_SHARES_OUT","CY2023")</f>
        <v>#PEND</v>
      </c>
      <c r="N339" s="5" t="str">
        <f>_xll.SNL.Clients.Office.Excel.Functions.SPG(K339, "IQ_DILUT_EPS_NORM", "CY2023")</f>
        <v>#PEND</v>
      </c>
      <c r="O339" t="e">
        <f t="shared" si="62"/>
        <v>#VALUE!</v>
      </c>
      <c r="P339" t="e">
        <f t="shared" si="63"/>
        <v>#VALUE!</v>
      </c>
      <c r="Q339" s="5" t="str">
        <f>_xll.SNL.Clients.Office.Excel.Functions.SPG(K339, "SP_MARKETCAP", "12/31/2022")</f>
        <v>#PEND</v>
      </c>
      <c r="R339" t="e">
        <f t="shared" si="67"/>
        <v>#VALUE!</v>
      </c>
      <c r="S339" t="e">
        <f t="shared" si="68"/>
        <v>#VALUE!</v>
      </c>
      <c r="U339" t="s">
        <v>339</v>
      </c>
      <c r="V339" s="4" t="str" cm="1">
        <f t="array" ref="V339">_xll.SNL.Clients.Office.Excel.Functions.SPG(U339, "SP_TOTAL_REV", "CY2021")</f>
        <v>#PEND</v>
      </c>
      <c r="W339" s="4" t="str">
        <f>_xll.SNL.Clients.Office.Excel.Functions.SPG(U339,"IQ_AVG_DILUT_SHARES_OUT","CY2021")</f>
        <v>#PEND</v>
      </c>
      <c r="X339" s="5" t="str">
        <f>_xll.SNL.Clients.Office.Excel.Functions.SPG(U339, "IQ_DILUT_EPS_NORM", "CY2021")</f>
        <v>#PEND</v>
      </c>
      <c r="Y339" t="e">
        <f t="shared" si="69"/>
        <v>#VALUE!</v>
      </c>
      <c r="Z339" t="e">
        <f t="shared" si="70"/>
        <v>#VALUE!</v>
      </c>
      <c r="AA339" s="5" t="str">
        <f>_xll.SNL.Clients.Office.Excel.Functions.SPG(U339, "SP_MARKETCAP", "12/31/2021")</f>
        <v>#PEND</v>
      </c>
      <c r="AB339" t="e">
        <f t="shared" si="64"/>
        <v>#VALUE!</v>
      </c>
      <c r="AC339" t="e">
        <f t="shared" si="71"/>
        <v>#VALUE!</v>
      </c>
    </row>
    <row r="340" spans="1:29">
      <c r="A340" t="s">
        <v>340</v>
      </c>
      <c r="B340" s="4" t="str" cm="1">
        <f t="array" ref="B340">_xll.SNL.Clients.Office.Excel.Functions.SPG(A340, "SP_TOTAL_REV", "CY2023")</f>
        <v>#PEND</v>
      </c>
      <c r="C340" s="4" t="str">
        <f>_xll.SNL.Clients.Office.Excel.Functions.SPG(A340,"IQ_AVG_DILUT_SHARES_OUT","CY2023")</f>
        <v>#PEND</v>
      </c>
      <c r="D340" s="5" t="str">
        <f>_xll.SNL.Clients.Office.Excel.Functions.SPG(A340, "IQ_DILUT_EPS_NORM", "CY2023")</f>
        <v>#PEND</v>
      </c>
      <c r="E340" t="e">
        <f t="shared" si="60"/>
        <v>#VALUE!</v>
      </c>
      <c r="F340" t="e">
        <f t="shared" si="61"/>
        <v>#VALUE!</v>
      </c>
      <c r="G340" s="5" t="str">
        <f>_xll.SNL.Clients.Office.Excel.Functions.SPG(A340, "SP_MARKETCAP", "12/30/2023")</f>
        <v>#PEND</v>
      </c>
      <c r="H340" t="e">
        <f t="shared" si="65"/>
        <v>#VALUE!</v>
      </c>
      <c r="I340" t="e">
        <f t="shared" si="66"/>
        <v>#VALUE!</v>
      </c>
      <c r="K340" t="s">
        <v>340</v>
      </c>
      <c r="L340" s="4" t="str" cm="1">
        <f t="array" ref="L340">_xll.SNL.Clients.Office.Excel.Functions.SPG(K340, "SP_TOTAL_REV", "CY2023")</f>
        <v>#PEND</v>
      </c>
      <c r="M340" s="4" t="str">
        <f>_xll.SNL.Clients.Office.Excel.Functions.SPG(K340,"IQ_AVG_DILUT_SHARES_OUT","CY2023")</f>
        <v>#PEND</v>
      </c>
      <c r="N340" s="5" t="str">
        <f>_xll.SNL.Clients.Office.Excel.Functions.SPG(K340, "IQ_DILUT_EPS_NORM", "CY2023")</f>
        <v>#PEND</v>
      </c>
      <c r="O340" t="e">
        <f t="shared" si="62"/>
        <v>#VALUE!</v>
      </c>
      <c r="P340" t="e">
        <f t="shared" si="63"/>
        <v>#VALUE!</v>
      </c>
      <c r="Q340" s="5" t="str">
        <f>_xll.SNL.Clients.Office.Excel.Functions.SPG(K340, "SP_MARKETCAP", "12/31/2022")</f>
        <v>#PEND</v>
      </c>
      <c r="R340" t="e">
        <f t="shared" si="67"/>
        <v>#VALUE!</v>
      </c>
      <c r="S340" t="e">
        <f t="shared" si="68"/>
        <v>#VALUE!</v>
      </c>
      <c r="U340" t="s">
        <v>340</v>
      </c>
      <c r="V340" s="4" t="str" cm="1">
        <f t="array" ref="V340">_xll.SNL.Clients.Office.Excel.Functions.SPG(U340, "SP_TOTAL_REV", "CY2021")</f>
        <v>#PEND</v>
      </c>
      <c r="W340" s="4" t="str">
        <f>_xll.SNL.Clients.Office.Excel.Functions.SPG(U340,"IQ_AVG_DILUT_SHARES_OUT","CY2021")</f>
        <v>#PEND</v>
      </c>
      <c r="X340" s="5" t="str">
        <f>_xll.SNL.Clients.Office.Excel.Functions.SPG(U340, "IQ_DILUT_EPS_NORM", "CY2021")</f>
        <v>#PEND</v>
      </c>
      <c r="Y340" t="e">
        <f t="shared" si="69"/>
        <v>#VALUE!</v>
      </c>
      <c r="Z340" t="e">
        <f t="shared" si="70"/>
        <v>#VALUE!</v>
      </c>
      <c r="AA340" s="5" t="str">
        <f>_xll.SNL.Clients.Office.Excel.Functions.SPG(U340, "SP_MARKETCAP", "12/31/2021")</f>
        <v>#PEND</v>
      </c>
      <c r="AB340" t="e">
        <f t="shared" si="64"/>
        <v>#VALUE!</v>
      </c>
      <c r="AC340" t="e">
        <f t="shared" si="71"/>
        <v>#VALUE!</v>
      </c>
    </row>
    <row r="341" spans="1:29">
      <c r="A341" t="s">
        <v>341</v>
      </c>
      <c r="B341" s="4" t="str" cm="1">
        <f t="array" ref="B341">_xll.SNL.Clients.Office.Excel.Functions.SPG(A341, "SP_TOTAL_REV", "CY2023")</f>
        <v>#PEND</v>
      </c>
      <c r="C341" s="4" t="str">
        <f>_xll.SNL.Clients.Office.Excel.Functions.SPG(A341,"IQ_AVG_DILUT_SHARES_OUT","CY2023")</f>
        <v>#PEND</v>
      </c>
      <c r="D341" s="5" t="str">
        <f>_xll.SNL.Clients.Office.Excel.Functions.SPG(A341, "IQ_DILUT_EPS_NORM", "CY2023")</f>
        <v>#PEND</v>
      </c>
      <c r="E341" t="e">
        <f t="shared" si="60"/>
        <v>#VALUE!</v>
      </c>
      <c r="F341" t="e">
        <f t="shared" si="61"/>
        <v>#VALUE!</v>
      </c>
      <c r="G341" s="5" t="str">
        <f>_xll.SNL.Clients.Office.Excel.Functions.SPG(A341, "SP_MARKETCAP", "12/30/2023")</f>
        <v>#PEND</v>
      </c>
      <c r="H341" t="e">
        <f t="shared" si="65"/>
        <v>#VALUE!</v>
      </c>
      <c r="I341" t="e">
        <f t="shared" si="66"/>
        <v>#VALUE!</v>
      </c>
      <c r="K341" t="s">
        <v>341</v>
      </c>
      <c r="L341" s="4" t="str" cm="1">
        <f t="array" ref="L341">_xll.SNL.Clients.Office.Excel.Functions.SPG(K341, "SP_TOTAL_REV", "CY2023")</f>
        <v>#PEND</v>
      </c>
      <c r="M341" s="4" t="str">
        <f>_xll.SNL.Clients.Office.Excel.Functions.SPG(K341,"IQ_AVG_DILUT_SHARES_OUT","CY2023")</f>
        <v>#PEND</v>
      </c>
      <c r="N341" s="5" t="str">
        <f>_xll.SNL.Clients.Office.Excel.Functions.SPG(K341, "IQ_DILUT_EPS_NORM", "CY2023")</f>
        <v>#PEND</v>
      </c>
      <c r="O341" t="e">
        <f t="shared" si="62"/>
        <v>#VALUE!</v>
      </c>
      <c r="P341" t="e">
        <f t="shared" si="63"/>
        <v>#VALUE!</v>
      </c>
      <c r="Q341" s="5" t="str">
        <f>_xll.SNL.Clients.Office.Excel.Functions.SPG(K341, "SP_MARKETCAP", "12/31/2022")</f>
        <v>#PEND</v>
      </c>
      <c r="R341" t="e">
        <f t="shared" si="67"/>
        <v>#VALUE!</v>
      </c>
      <c r="S341" t="e">
        <f t="shared" si="68"/>
        <v>#VALUE!</v>
      </c>
      <c r="U341" t="s">
        <v>341</v>
      </c>
      <c r="V341" s="4" t="str" cm="1">
        <f t="array" ref="V341">_xll.SNL.Clients.Office.Excel.Functions.SPG(U341, "SP_TOTAL_REV", "CY2021")</f>
        <v>#PEND</v>
      </c>
      <c r="W341" s="4" t="str">
        <f>_xll.SNL.Clients.Office.Excel.Functions.SPG(U341,"IQ_AVG_DILUT_SHARES_OUT","CY2021")</f>
        <v>#PEND</v>
      </c>
      <c r="X341" s="5" t="str">
        <f>_xll.SNL.Clients.Office.Excel.Functions.SPG(U341, "IQ_DILUT_EPS_NORM", "CY2021")</f>
        <v>#PEND</v>
      </c>
      <c r="Y341" t="e">
        <f t="shared" si="69"/>
        <v>#VALUE!</v>
      </c>
      <c r="Z341" t="e">
        <f t="shared" si="70"/>
        <v>#VALUE!</v>
      </c>
      <c r="AA341" s="5" t="str">
        <f>_xll.SNL.Clients.Office.Excel.Functions.SPG(U341, "SP_MARKETCAP", "12/31/2021")</f>
        <v>#PEND</v>
      </c>
      <c r="AB341" t="e">
        <f t="shared" si="64"/>
        <v>#VALUE!</v>
      </c>
      <c r="AC341" t="e">
        <f t="shared" si="71"/>
        <v>#VALUE!</v>
      </c>
    </row>
    <row r="342" spans="1:29">
      <c r="A342" t="s">
        <v>342</v>
      </c>
      <c r="B342" s="4" t="str" cm="1">
        <f t="array" ref="B342">_xll.SNL.Clients.Office.Excel.Functions.SPG(A342, "SP_TOTAL_REV", "CY2023")</f>
        <v>#PEND</v>
      </c>
      <c r="C342" s="4" t="str">
        <f>_xll.SNL.Clients.Office.Excel.Functions.SPG(A342,"IQ_AVG_DILUT_SHARES_OUT","CY2023")</f>
        <v>#PEND</v>
      </c>
      <c r="D342" s="5" t="str">
        <f>_xll.SNL.Clients.Office.Excel.Functions.SPG(A342, "IQ_DILUT_EPS_NORM", "CY2023")</f>
        <v>#PEND</v>
      </c>
      <c r="E342" t="e">
        <f t="shared" si="60"/>
        <v>#VALUE!</v>
      </c>
      <c r="F342" t="e">
        <f t="shared" si="61"/>
        <v>#VALUE!</v>
      </c>
      <c r="G342" s="5" t="str">
        <f>_xll.SNL.Clients.Office.Excel.Functions.SPG(A342, "SP_MARKETCAP", "12/30/2023")</f>
        <v>#PEND</v>
      </c>
      <c r="H342" t="e">
        <f t="shared" si="65"/>
        <v>#VALUE!</v>
      </c>
      <c r="I342" t="e">
        <f t="shared" si="66"/>
        <v>#VALUE!</v>
      </c>
      <c r="K342" t="s">
        <v>342</v>
      </c>
      <c r="L342" s="4" t="str" cm="1">
        <f t="array" ref="L342">_xll.SNL.Clients.Office.Excel.Functions.SPG(K342, "SP_TOTAL_REV", "CY2023")</f>
        <v>#PEND</v>
      </c>
      <c r="M342" s="4" t="str">
        <f>_xll.SNL.Clients.Office.Excel.Functions.SPG(K342,"IQ_AVG_DILUT_SHARES_OUT","CY2023")</f>
        <v>#PEND</v>
      </c>
      <c r="N342" s="5" t="str">
        <f>_xll.SNL.Clients.Office.Excel.Functions.SPG(K342, "IQ_DILUT_EPS_NORM", "CY2023")</f>
        <v>#PEND</v>
      </c>
      <c r="O342" t="e">
        <f t="shared" si="62"/>
        <v>#VALUE!</v>
      </c>
      <c r="P342" t="e">
        <f t="shared" si="63"/>
        <v>#VALUE!</v>
      </c>
      <c r="Q342" s="5" t="str">
        <f>_xll.SNL.Clients.Office.Excel.Functions.SPG(K342, "SP_MARKETCAP", "12/31/2022")</f>
        <v>#PEND</v>
      </c>
      <c r="R342" t="e">
        <f t="shared" si="67"/>
        <v>#VALUE!</v>
      </c>
      <c r="S342" t="e">
        <f t="shared" si="68"/>
        <v>#VALUE!</v>
      </c>
      <c r="U342" t="s">
        <v>342</v>
      </c>
      <c r="V342" s="4" t="str" cm="1">
        <f t="array" ref="V342">_xll.SNL.Clients.Office.Excel.Functions.SPG(U342, "SP_TOTAL_REV", "CY2021")</f>
        <v>#PEND</v>
      </c>
      <c r="W342" s="4" t="str">
        <f>_xll.SNL.Clients.Office.Excel.Functions.SPG(U342,"IQ_AVG_DILUT_SHARES_OUT","CY2021")</f>
        <v>#PEND</v>
      </c>
      <c r="X342" s="5" t="str">
        <f>_xll.SNL.Clients.Office.Excel.Functions.SPG(U342, "IQ_DILUT_EPS_NORM", "CY2021")</f>
        <v>#PEND</v>
      </c>
      <c r="Y342" t="e">
        <f t="shared" si="69"/>
        <v>#VALUE!</v>
      </c>
      <c r="Z342" t="e">
        <f t="shared" si="70"/>
        <v>#VALUE!</v>
      </c>
      <c r="AA342" s="5" t="str">
        <f>_xll.SNL.Clients.Office.Excel.Functions.SPG(U342, "SP_MARKETCAP", "12/31/2021")</f>
        <v>#PEND</v>
      </c>
      <c r="AB342" t="e">
        <f t="shared" si="64"/>
        <v>#VALUE!</v>
      </c>
      <c r="AC342" t="e">
        <f t="shared" si="71"/>
        <v>#VALUE!</v>
      </c>
    </row>
    <row r="343" spans="1:29">
      <c r="A343" t="s">
        <v>343</v>
      </c>
      <c r="B343" s="4" t="str" cm="1">
        <f t="array" ref="B343">_xll.SNL.Clients.Office.Excel.Functions.SPG(A343, "SP_TOTAL_REV", "CY2023")</f>
        <v>#PEND</v>
      </c>
      <c r="C343" s="4" t="str">
        <f>_xll.SNL.Clients.Office.Excel.Functions.SPG(A343,"IQ_AVG_DILUT_SHARES_OUT","CY2023")</f>
        <v>#PEND</v>
      </c>
      <c r="D343" s="5" t="str">
        <f>_xll.SNL.Clients.Office.Excel.Functions.SPG(A343, "IQ_DILUT_EPS_NORM", "CY2023")</f>
        <v>#PEND</v>
      </c>
      <c r="E343" t="e">
        <f t="shared" si="60"/>
        <v>#VALUE!</v>
      </c>
      <c r="F343" t="e">
        <f t="shared" si="61"/>
        <v>#VALUE!</v>
      </c>
      <c r="G343" s="5" t="str">
        <f>_xll.SNL.Clients.Office.Excel.Functions.SPG(A343, "SP_MARKETCAP", "12/30/2023")</f>
        <v>#PEND</v>
      </c>
      <c r="H343" t="e">
        <f t="shared" si="65"/>
        <v>#VALUE!</v>
      </c>
      <c r="I343" t="e">
        <f t="shared" si="66"/>
        <v>#VALUE!</v>
      </c>
      <c r="K343" t="s">
        <v>343</v>
      </c>
      <c r="L343" s="4" t="str" cm="1">
        <f t="array" ref="L343">_xll.SNL.Clients.Office.Excel.Functions.SPG(K343, "SP_TOTAL_REV", "CY2023")</f>
        <v>#PEND</v>
      </c>
      <c r="M343" s="4" t="str">
        <f>_xll.SNL.Clients.Office.Excel.Functions.SPG(K343,"IQ_AVG_DILUT_SHARES_OUT","CY2023")</f>
        <v>#PEND</v>
      </c>
      <c r="N343" s="5" t="str">
        <f>_xll.SNL.Clients.Office.Excel.Functions.SPG(K343, "IQ_DILUT_EPS_NORM", "CY2023")</f>
        <v>#PEND</v>
      </c>
      <c r="O343" t="e">
        <f t="shared" si="62"/>
        <v>#VALUE!</v>
      </c>
      <c r="P343" t="e">
        <f t="shared" si="63"/>
        <v>#VALUE!</v>
      </c>
      <c r="Q343" s="5" t="str">
        <f>_xll.SNL.Clients.Office.Excel.Functions.SPG(K343, "SP_MARKETCAP", "12/31/2022")</f>
        <v>#PEND</v>
      </c>
      <c r="R343" t="e">
        <f t="shared" si="67"/>
        <v>#VALUE!</v>
      </c>
      <c r="S343" t="e">
        <f t="shared" si="68"/>
        <v>#VALUE!</v>
      </c>
      <c r="U343" t="s">
        <v>343</v>
      </c>
      <c r="V343" s="4" t="str" cm="1">
        <f t="array" ref="V343">_xll.SNL.Clients.Office.Excel.Functions.SPG(U343, "SP_TOTAL_REV", "CY2021")</f>
        <v>#PEND</v>
      </c>
      <c r="W343" s="4" t="str">
        <f>_xll.SNL.Clients.Office.Excel.Functions.SPG(U343,"IQ_AVG_DILUT_SHARES_OUT","CY2021")</f>
        <v>#PEND</v>
      </c>
      <c r="X343" s="5" t="str">
        <f>_xll.SNL.Clients.Office.Excel.Functions.SPG(U343, "IQ_DILUT_EPS_NORM", "CY2021")</f>
        <v>#PEND</v>
      </c>
      <c r="Y343" t="e">
        <f t="shared" si="69"/>
        <v>#VALUE!</v>
      </c>
      <c r="Z343" t="e">
        <f t="shared" si="70"/>
        <v>#VALUE!</v>
      </c>
      <c r="AA343" s="5" t="str">
        <f>_xll.SNL.Clients.Office.Excel.Functions.SPG(U343, "SP_MARKETCAP", "12/31/2021")</f>
        <v>#PEND</v>
      </c>
      <c r="AB343" t="e">
        <f t="shared" si="64"/>
        <v>#VALUE!</v>
      </c>
      <c r="AC343" t="e">
        <f t="shared" si="71"/>
        <v>#VALUE!</v>
      </c>
    </row>
    <row r="344" spans="1:29">
      <c r="A344" t="s">
        <v>344</v>
      </c>
      <c r="B344" s="4" t="str" cm="1">
        <f t="array" ref="B344">_xll.SNL.Clients.Office.Excel.Functions.SPG(A344, "SP_TOTAL_REV", "CY2023")</f>
        <v>#PEND</v>
      </c>
      <c r="C344" s="4" t="str">
        <f>_xll.SNL.Clients.Office.Excel.Functions.SPG(A344,"IQ_AVG_DILUT_SHARES_OUT","CY2023")</f>
        <v>#PEND</v>
      </c>
      <c r="D344" s="5" t="str">
        <f>_xll.SNL.Clients.Office.Excel.Functions.SPG(A344, "IQ_DILUT_EPS_NORM", "CY2023")</f>
        <v>#PEND</v>
      </c>
      <c r="E344" t="e">
        <f t="shared" si="60"/>
        <v>#VALUE!</v>
      </c>
      <c r="F344" t="e">
        <f t="shared" si="61"/>
        <v>#VALUE!</v>
      </c>
      <c r="G344" s="5" t="str">
        <f>_xll.SNL.Clients.Office.Excel.Functions.SPG(A344, "SP_MARKETCAP", "12/30/2023")</f>
        <v>#PEND</v>
      </c>
      <c r="H344" t="e">
        <f t="shared" si="65"/>
        <v>#VALUE!</v>
      </c>
      <c r="I344" t="e">
        <f t="shared" si="66"/>
        <v>#VALUE!</v>
      </c>
      <c r="K344" t="s">
        <v>344</v>
      </c>
      <c r="L344" s="4" t="str" cm="1">
        <f t="array" ref="L344">_xll.SNL.Clients.Office.Excel.Functions.SPG(K344, "SP_TOTAL_REV", "CY2023")</f>
        <v>#PEND</v>
      </c>
      <c r="M344" s="4" t="str">
        <f>_xll.SNL.Clients.Office.Excel.Functions.SPG(K344,"IQ_AVG_DILUT_SHARES_OUT","CY2023")</f>
        <v>#PEND</v>
      </c>
      <c r="N344" s="5" t="str">
        <f>_xll.SNL.Clients.Office.Excel.Functions.SPG(K344, "IQ_DILUT_EPS_NORM", "CY2023")</f>
        <v>#PEND</v>
      </c>
      <c r="O344" t="e">
        <f t="shared" si="62"/>
        <v>#VALUE!</v>
      </c>
      <c r="P344" t="e">
        <f t="shared" si="63"/>
        <v>#VALUE!</v>
      </c>
      <c r="Q344" s="5" t="str">
        <f>_xll.SNL.Clients.Office.Excel.Functions.SPG(K344, "SP_MARKETCAP", "12/31/2022")</f>
        <v>#PEND</v>
      </c>
      <c r="R344" t="e">
        <f t="shared" si="67"/>
        <v>#VALUE!</v>
      </c>
      <c r="S344" t="e">
        <f t="shared" si="68"/>
        <v>#VALUE!</v>
      </c>
      <c r="U344" t="s">
        <v>344</v>
      </c>
      <c r="V344" s="4" t="str" cm="1">
        <f t="array" ref="V344">_xll.SNL.Clients.Office.Excel.Functions.SPG(U344, "SP_TOTAL_REV", "CY2021")</f>
        <v>#PEND</v>
      </c>
      <c r="W344" s="4" t="str">
        <f>_xll.SNL.Clients.Office.Excel.Functions.SPG(U344,"IQ_AVG_DILUT_SHARES_OUT","CY2021")</f>
        <v>#PEND</v>
      </c>
      <c r="X344" s="5" t="str">
        <f>_xll.SNL.Clients.Office.Excel.Functions.SPG(U344, "IQ_DILUT_EPS_NORM", "CY2021")</f>
        <v>#PEND</v>
      </c>
      <c r="Y344" t="e">
        <f t="shared" si="69"/>
        <v>#VALUE!</v>
      </c>
      <c r="Z344" t="e">
        <f t="shared" si="70"/>
        <v>#VALUE!</v>
      </c>
      <c r="AA344" s="5" t="str">
        <f>_xll.SNL.Clients.Office.Excel.Functions.SPG(U344, "SP_MARKETCAP", "12/31/2021")</f>
        <v>#PEND</v>
      </c>
      <c r="AB344" t="e">
        <f t="shared" si="64"/>
        <v>#VALUE!</v>
      </c>
      <c r="AC344" t="e">
        <f t="shared" si="71"/>
        <v>#VALUE!</v>
      </c>
    </row>
    <row r="345" spans="1:29">
      <c r="A345" t="s">
        <v>345</v>
      </c>
      <c r="B345" s="4" t="str" cm="1">
        <f t="array" ref="B345">_xll.SNL.Clients.Office.Excel.Functions.SPG(A345, "SP_TOTAL_REV", "CY2023")</f>
        <v>#PEND</v>
      </c>
      <c r="C345" s="4" t="str">
        <f>_xll.SNL.Clients.Office.Excel.Functions.SPG(A345,"IQ_AVG_DILUT_SHARES_OUT","CY2023")</f>
        <v>#PEND</v>
      </c>
      <c r="D345" s="5" t="str">
        <f>_xll.SNL.Clients.Office.Excel.Functions.SPG(A345, "IQ_DILUT_EPS_NORM", "CY2023")</f>
        <v>#PEND</v>
      </c>
      <c r="E345" t="e">
        <f t="shared" si="60"/>
        <v>#VALUE!</v>
      </c>
      <c r="F345" t="e">
        <f t="shared" si="61"/>
        <v>#VALUE!</v>
      </c>
      <c r="G345" s="5" t="str">
        <f>_xll.SNL.Clients.Office.Excel.Functions.SPG(A345, "SP_MARKETCAP", "12/30/2023")</f>
        <v>#PEND</v>
      </c>
      <c r="H345" t="e">
        <f t="shared" si="65"/>
        <v>#VALUE!</v>
      </c>
      <c r="I345" t="e">
        <f t="shared" si="66"/>
        <v>#VALUE!</v>
      </c>
      <c r="K345" t="s">
        <v>345</v>
      </c>
      <c r="L345" s="4" t="str" cm="1">
        <f t="array" ref="L345">_xll.SNL.Clients.Office.Excel.Functions.SPG(K345, "SP_TOTAL_REV", "CY2023")</f>
        <v>#PEND</v>
      </c>
      <c r="M345" s="4" t="str">
        <f>_xll.SNL.Clients.Office.Excel.Functions.SPG(K345,"IQ_AVG_DILUT_SHARES_OUT","CY2023")</f>
        <v>#PEND</v>
      </c>
      <c r="N345" s="5" t="str">
        <f>_xll.SNL.Clients.Office.Excel.Functions.SPG(K345, "IQ_DILUT_EPS_NORM", "CY2023")</f>
        <v>#PEND</v>
      </c>
      <c r="O345" t="e">
        <f t="shared" si="62"/>
        <v>#VALUE!</v>
      </c>
      <c r="P345" t="e">
        <f t="shared" si="63"/>
        <v>#VALUE!</v>
      </c>
      <c r="Q345" s="5" t="str">
        <f>_xll.SNL.Clients.Office.Excel.Functions.SPG(K345, "SP_MARKETCAP", "12/31/2022")</f>
        <v>#PEND</v>
      </c>
      <c r="R345" t="e">
        <f t="shared" si="67"/>
        <v>#VALUE!</v>
      </c>
      <c r="S345" t="e">
        <f t="shared" si="68"/>
        <v>#VALUE!</v>
      </c>
      <c r="U345" t="s">
        <v>345</v>
      </c>
      <c r="V345" s="4" t="str" cm="1">
        <f t="array" ref="V345">_xll.SNL.Clients.Office.Excel.Functions.SPG(U345, "SP_TOTAL_REV", "CY2021")</f>
        <v>#PEND</v>
      </c>
      <c r="W345" s="4" t="str">
        <f>_xll.SNL.Clients.Office.Excel.Functions.SPG(U345,"IQ_AVG_DILUT_SHARES_OUT","CY2021")</f>
        <v>#PEND</v>
      </c>
      <c r="X345" s="5" t="str">
        <f>_xll.SNL.Clients.Office.Excel.Functions.SPG(U345, "IQ_DILUT_EPS_NORM", "CY2021")</f>
        <v>#PEND</v>
      </c>
      <c r="Y345" t="e">
        <f t="shared" si="69"/>
        <v>#VALUE!</v>
      </c>
      <c r="Z345" t="e">
        <f t="shared" si="70"/>
        <v>#VALUE!</v>
      </c>
      <c r="AA345" s="5" t="str">
        <f>_xll.SNL.Clients.Office.Excel.Functions.SPG(U345, "SP_MARKETCAP", "12/31/2021")</f>
        <v>#PEND</v>
      </c>
      <c r="AB345" t="e">
        <f t="shared" si="64"/>
        <v>#VALUE!</v>
      </c>
      <c r="AC345" t="e">
        <f t="shared" si="71"/>
        <v>#VALUE!</v>
      </c>
    </row>
    <row r="346" spans="1:29">
      <c r="A346" t="s">
        <v>346</v>
      </c>
      <c r="B346" s="4" t="str" cm="1">
        <f t="array" ref="B346">_xll.SNL.Clients.Office.Excel.Functions.SPG(A346, "SP_TOTAL_REV", "CY2023")</f>
        <v>#PEND</v>
      </c>
      <c r="C346" s="4" t="str">
        <f>_xll.SNL.Clients.Office.Excel.Functions.SPG(A346,"IQ_AVG_DILUT_SHARES_OUT","CY2023")</f>
        <v>#PEND</v>
      </c>
      <c r="D346" s="5" t="str">
        <f>_xll.SNL.Clients.Office.Excel.Functions.SPG(A346, "IQ_DILUT_EPS_NORM", "CY2023")</f>
        <v>#PEND</v>
      </c>
      <c r="E346" t="e">
        <f t="shared" si="60"/>
        <v>#VALUE!</v>
      </c>
      <c r="F346" t="e">
        <f t="shared" si="61"/>
        <v>#VALUE!</v>
      </c>
      <c r="G346" s="5" t="str">
        <f>_xll.SNL.Clients.Office.Excel.Functions.SPG(A346, "SP_MARKETCAP", "12/30/2023")</f>
        <v>#PEND</v>
      </c>
      <c r="H346" t="e">
        <f t="shared" si="65"/>
        <v>#VALUE!</v>
      </c>
      <c r="I346" t="e">
        <f t="shared" si="66"/>
        <v>#VALUE!</v>
      </c>
      <c r="K346" t="s">
        <v>346</v>
      </c>
      <c r="L346" s="4" t="str" cm="1">
        <f t="array" ref="L346">_xll.SNL.Clients.Office.Excel.Functions.SPG(K346, "SP_TOTAL_REV", "CY2023")</f>
        <v>#PEND</v>
      </c>
      <c r="M346" s="4" t="str">
        <f>_xll.SNL.Clients.Office.Excel.Functions.SPG(K346,"IQ_AVG_DILUT_SHARES_OUT","CY2023")</f>
        <v>#PEND</v>
      </c>
      <c r="N346" s="5" t="str">
        <f>_xll.SNL.Clients.Office.Excel.Functions.SPG(K346, "IQ_DILUT_EPS_NORM", "CY2023")</f>
        <v>#PEND</v>
      </c>
      <c r="O346" t="e">
        <f t="shared" si="62"/>
        <v>#VALUE!</v>
      </c>
      <c r="P346" t="e">
        <f t="shared" si="63"/>
        <v>#VALUE!</v>
      </c>
      <c r="Q346" s="5" t="str">
        <f>_xll.SNL.Clients.Office.Excel.Functions.SPG(K346, "SP_MARKETCAP", "12/31/2022")</f>
        <v>#PEND</v>
      </c>
      <c r="R346" t="e">
        <f t="shared" si="67"/>
        <v>#VALUE!</v>
      </c>
      <c r="S346" t="e">
        <f t="shared" si="68"/>
        <v>#VALUE!</v>
      </c>
      <c r="U346" t="s">
        <v>346</v>
      </c>
      <c r="V346" s="4" t="str" cm="1">
        <f t="array" ref="V346">_xll.SNL.Clients.Office.Excel.Functions.SPG(U346, "SP_TOTAL_REV", "CY2021")</f>
        <v>#PEND</v>
      </c>
      <c r="W346" s="4" t="str">
        <f>_xll.SNL.Clients.Office.Excel.Functions.SPG(U346,"IQ_AVG_DILUT_SHARES_OUT","CY2021")</f>
        <v>#PEND</v>
      </c>
      <c r="X346" s="5" t="str">
        <f>_xll.SNL.Clients.Office.Excel.Functions.SPG(U346, "IQ_DILUT_EPS_NORM", "CY2021")</f>
        <v>#PEND</v>
      </c>
      <c r="Y346" t="e">
        <f t="shared" si="69"/>
        <v>#VALUE!</v>
      </c>
      <c r="Z346" t="e">
        <f t="shared" si="70"/>
        <v>#VALUE!</v>
      </c>
      <c r="AA346" s="5" t="str">
        <f>_xll.SNL.Clients.Office.Excel.Functions.SPG(U346, "SP_MARKETCAP", "12/31/2021")</f>
        <v>#PEND</v>
      </c>
      <c r="AB346" t="e">
        <f t="shared" si="64"/>
        <v>#VALUE!</v>
      </c>
      <c r="AC346" t="e">
        <f t="shared" si="71"/>
        <v>#VALUE!</v>
      </c>
    </row>
    <row r="347" spans="1:29">
      <c r="A347" t="s">
        <v>347</v>
      </c>
      <c r="B347" s="4" t="str" cm="1">
        <f t="array" ref="B347">_xll.SNL.Clients.Office.Excel.Functions.SPG(A347, "SP_TOTAL_REV", "CY2023")</f>
        <v>#PEND</v>
      </c>
      <c r="C347" s="4" t="str">
        <f>_xll.SNL.Clients.Office.Excel.Functions.SPG(A347,"IQ_AVG_DILUT_SHARES_OUT","CY2023")</f>
        <v>#PEND</v>
      </c>
      <c r="D347" s="5" t="str">
        <f>_xll.SNL.Clients.Office.Excel.Functions.SPG(A347, "IQ_DILUT_EPS_NORM", "CY2023")</f>
        <v>#PEND</v>
      </c>
      <c r="E347" t="e">
        <f t="shared" si="60"/>
        <v>#VALUE!</v>
      </c>
      <c r="F347" t="e">
        <f t="shared" si="61"/>
        <v>#VALUE!</v>
      </c>
      <c r="G347" s="5" t="str">
        <f>_xll.SNL.Clients.Office.Excel.Functions.SPG(A347, "SP_MARKETCAP", "12/30/2023")</f>
        <v>#PEND</v>
      </c>
      <c r="H347" t="e">
        <f t="shared" si="65"/>
        <v>#VALUE!</v>
      </c>
      <c r="I347" t="e">
        <f t="shared" si="66"/>
        <v>#VALUE!</v>
      </c>
      <c r="K347" t="s">
        <v>347</v>
      </c>
      <c r="L347" s="4" t="str" cm="1">
        <f t="array" ref="L347">_xll.SNL.Clients.Office.Excel.Functions.SPG(K347, "SP_TOTAL_REV", "CY2023")</f>
        <v>#PEND</v>
      </c>
      <c r="M347" s="4" t="str">
        <f>_xll.SNL.Clients.Office.Excel.Functions.SPG(K347,"IQ_AVG_DILUT_SHARES_OUT","CY2023")</f>
        <v>#PEND</v>
      </c>
      <c r="N347" s="5" t="str">
        <f>_xll.SNL.Clients.Office.Excel.Functions.SPG(K347, "IQ_DILUT_EPS_NORM", "CY2023")</f>
        <v>#PEND</v>
      </c>
      <c r="O347" t="e">
        <f t="shared" si="62"/>
        <v>#VALUE!</v>
      </c>
      <c r="P347" t="e">
        <f t="shared" si="63"/>
        <v>#VALUE!</v>
      </c>
      <c r="Q347" s="5" t="str">
        <f>_xll.SNL.Clients.Office.Excel.Functions.SPG(K347, "SP_MARKETCAP", "12/31/2022")</f>
        <v>#PEND</v>
      </c>
      <c r="R347" t="e">
        <f t="shared" si="67"/>
        <v>#VALUE!</v>
      </c>
      <c r="S347" t="e">
        <f t="shared" si="68"/>
        <v>#VALUE!</v>
      </c>
      <c r="U347" t="s">
        <v>347</v>
      </c>
      <c r="V347" s="4" t="str" cm="1">
        <f t="array" ref="V347">_xll.SNL.Clients.Office.Excel.Functions.SPG(U347, "SP_TOTAL_REV", "CY2021")</f>
        <v>#PEND</v>
      </c>
      <c r="W347" s="4" t="str">
        <f>_xll.SNL.Clients.Office.Excel.Functions.SPG(U347,"IQ_AVG_DILUT_SHARES_OUT","CY2021")</f>
        <v>#PEND</v>
      </c>
      <c r="X347" s="5" t="str">
        <f>_xll.SNL.Clients.Office.Excel.Functions.SPG(U347, "IQ_DILUT_EPS_NORM", "CY2021")</f>
        <v>#PEND</v>
      </c>
      <c r="Y347" t="e">
        <f t="shared" si="69"/>
        <v>#VALUE!</v>
      </c>
      <c r="Z347" t="e">
        <f t="shared" si="70"/>
        <v>#VALUE!</v>
      </c>
      <c r="AA347" s="5" t="str">
        <f>_xll.SNL.Clients.Office.Excel.Functions.SPG(U347, "SP_MARKETCAP", "12/31/2021")</f>
        <v>#PEND</v>
      </c>
      <c r="AB347" t="e">
        <f t="shared" si="64"/>
        <v>#VALUE!</v>
      </c>
      <c r="AC347" t="e">
        <f t="shared" si="71"/>
        <v>#VALUE!</v>
      </c>
    </row>
    <row r="348" spans="1:29">
      <c r="A348" t="s">
        <v>348</v>
      </c>
      <c r="B348" s="4" t="str" cm="1">
        <f t="array" ref="B348">_xll.SNL.Clients.Office.Excel.Functions.SPG(A348, "SP_TOTAL_REV", "CY2023")</f>
        <v>#PEND</v>
      </c>
      <c r="C348" s="4" t="str">
        <f>_xll.SNL.Clients.Office.Excel.Functions.SPG(A348,"IQ_AVG_DILUT_SHARES_OUT","CY2023")</f>
        <v>#PEND</v>
      </c>
      <c r="D348" s="5" t="str">
        <f>_xll.SNL.Clients.Office.Excel.Functions.SPG(A348, "IQ_DILUT_EPS_NORM", "CY2023")</f>
        <v>#PEND</v>
      </c>
      <c r="E348" t="e">
        <f t="shared" si="60"/>
        <v>#VALUE!</v>
      </c>
      <c r="F348" t="e">
        <f t="shared" si="61"/>
        <v>#VALUE!</v>
      </c>
      <c r="G348" s="5" t="str">
        <f>_xll.SNL.Clients.Office.Excel.Functions.SPG(A348, "SP_MARKETCAP", "12/30/2023")</f>
        <v>#PEND</v>
      </c>
      <c r="H348" t="e">
        <f t="shared" si="65"/>
        <v>#VALUE!</v>
      </c>
      <c r="I348" t="e">
        <f t="shared" si="66"/>
        <v>#VALUE!</v>
      </c>
      <c r="K348" t="s">
        <v>348</v>
      </c>
      <c r="L348" s="4" t="str" cm="1">
        <f t="array" ref="L348">_xll.SNL.Clients.Office.Excel.Functions.SPG(K348, "SP_TOTAL_REV", "CY2023")</f>
        <v>#PEND</v>
      </c>
      <c r="M348" s="4" t="str">
        <f>_xll.SNL.Clients.Office.Excel.Functions.SPG(K348,"IQ_AVG_DILUT_SHARES_OUT","CY2023")</f>
        <v>#PEND</v>
      </c>
      <c r="N348" s="5" t="str">
        <f>_xll.SNL.Clients.Office.Excel.Functions.SPG(K348, "IQ_DILUT_EPS_NORM", "CY2023")</f>
        <v>#PEND</v>
      </c>
      <c r="O348" t="e">
        <f t="shared" si="62"/>
        <v>#VALUE!</v>
      </c>
      <c r="P348" t="e">
        <f t="shared" si="63"/>
        <v>#VALUE!</v>
      </c>
      <c r="Q348" s="5" t="str">
        <f>_xll.SNL.Clients.Office.Excel.Functions.SPG(K348, "SP_MARKETCAP", "12/31/2022")</f>
        <v>#PEND</v>
      </c>
      <c r="R348" t="e">
        <f t="shared" si="67"/>
        <v>#VALUE!</v>
      </c>
      <c r="S348" t="e">
        <f t="shared" si="68"/>
        <v>#VALUE!</v>
      </c>
      <c r="U348" t="s">
        <v>348</v>
      </c>
      <c r="V348" s="4" t="str" cm="1">
        <f t="array" ref="V348">_xll.SNL.Clients.Office.Excel.Functions.SPG(U348, "SP_TOTAL_REV", "CY2021")</f>
        <v>#PEND</v>
      </c>
      <c r="W348" s="4" t="str">
        <f>_xll.SNL.Clients.Office.Excel.Functions.SPG(U348,"IQ_AVG_DILUT_SHARES_OUT","CY2021")</f>
        <v>#PEND</v>
      </c>
      <c r="X348" s="5" t="str">
        <f>_xll.SNL.Clients.Office.Excel.Functions.SPG(U348, "IQ_DILUT_EPS_NORM", "CY2021")</f>
        <v>#PEND</v>
      </c>
      <c r="Y348" t="e">
        <f t="shared" si="69"/>
        <v>#VALUE!</v>
      </c>
      <c r="Z348" t="e">
        <f t="shared" si="70"/>
        <v>#VALUE!</v>
      </c>
      <c r="AA348" s="5" t="str">
        <f>_xll.SNL.Clients.Office.Excel.Functions.SPG(U348, "SP_MARKETCAP", "12/31/2021")</f>
        <v>#PEND</v>
      </c>
      <c r="AB348" t="e">
        <f t="shared" si="64"/>
        <v>#VALUE!</v>
      </c>
      <c r="AC348" t="e">
        <f t="shared" si="71"/>
        <v>#VALUE!</v>
      </c>
    </row>
    <row r="349" spans="1:29">
      <c r="A349" t="s">
        <v>349</v>
      </c>
      <c r="B349" s="4" t="str" cm="1">
        <f t="array" ref="B349">_xll.SNL.Clients.Office.Excel.Functions.SPG(A349, "SP_TOTAL_REV", "CY2023")</f>
        <v>#PEND</v>
      </c>
      <c r="C349" s="4" t="str">
        <f>_xll.SNL.Clients.Office.Excel.Functions.SPG(A349,"IQ_AVG_DILUT_SHARES_OUT","CY2023")</f>
        <v>#PEND</v>
      </c>
      <c r="D349" s="5" t="str">
        <f>_xll.SNL.Clients.Office.Excel.Functions.SPG(A349, "IQ_DILUT_EPS_NORM", "CY2023")</f>
        <v>#PEND</v>
      </c>
      <c r="E349" t="e">
        <f t="shared" si="60"/>
        <v>#VALUE!</v>
      </c>
      <c r="F349" t="e">
        <f t="shared" si="61"/>
        <v>#VALUE!</v>
      </c>
      <c r="G349" s="5" t="str">
        <f>_xll.SNL.Clients.Office.Excel.Functions.SPG(A349, "SP_MARKETCAP", "12/30/2023")</f>
        <v>#PEND</v>
      </c>
      <c r="H349" t="e">
        <f t="shared" si="65"/>
        <v>#VALUE!</v>
      </c>
      <c r="I349" t="e">
        <f t="shared" si="66"/>
        <v>#VALUE!</v>
      </c>
      <c r="K349" t="s">
        <v>349</v>
      </c>
      <c r="L349" s="4" t="str" cm="1">
        <f t="array" ref="L349">_xll.SNL.Clients.Office.Excel.Functions.SPG(K349, "SP_TOTAL_REV", "CY2023")</f>
        <v>#PEND</v>
      </c>
      <c r="M349" s="4" t="str">
        <f>_xll.SNL.Clients.Office.Excel.Functions.SPG(K349,"IQ_AVG_DILUT_SHARES_OUT","CY2023")</f>
        <v>#PEND</v>
      </c>
      <c r="N349" s="5" t="str">
        <f>_xll.SNL.Clients.Office.Excel.Functions.SPG(K349, "IQ_DILUT_EPS_NORM", "CY2023")</f>
        <v>#PEND</v>
      </c>
      <c r="O349" t="e">
        <f t="shared" si="62"/>
        <v>#VALUE!</v>
      </c>
      <c r="P349" t="e">
        <f t="shared" si="63"/>
        <v>#VALUE!</v>
      </c>
      <c r="Q349" s="5" t="str">
        <f>_xll.SNL.Clients.Office.Excel.Functions.SPG(K349, "SP_MARKETCAP", "12/31/2022")</f>
        <v>#PEND</v>
      </c>
      <c r="R349" t="e">
        <f t="shared" si="67"/>
        <v>#VALUE!</v>
      </c>
      <c r="S349" t="e">
        <f t="shared" si="68"/>
        <v>#VALUE!</v>
      </c>
      <c r="U349" t="s">
        <v>349</v>
      </c>
      <c r="V349" s="4" t="str" cm="1">
        <f t="array" ref="V349">_xll.SNL.Clients.Office.Excel.Functions.SPG(U349, "SP_TOTAL_REV", "CY2021")</f>
        <v>#PEND</v>
      </c>
      <c r="W349" s="4" t="str">
        <f>_xll.SNL.Clients.Office.Excel.Functions.SPG(U349,"IQ_AVG_DILUT_SHARES_OUT","CY2021")</f>
        <v>#PEND</v>
      </c>
      <c r="X349" s="5" t="str">
        <f>_xll.SNL.Clients.Office.Excel.Functions.SPG(U349, "IQ_DILUT_EPS_NORM", "CY2021")</f>
        <v>#PEND</v>
      </c>
      <c r="Y349" t="e">
        <f t="shared" si="69"/>
        <v>#VALUE!</v>
      </c>
      <c r="Z349" t="e">
        <f t="shared" si="70"/>
        <v>#VALUE!</v>
      </c>
      <c r="AA349" s="5" t="str">
        <f>_xll.SNL.Clients.Office.Excel.Functions.SPG(U349, "SP_MARKETCAP", "12/31/2021")</f>
        <v>#PEND</v>
      </c>
      <c r="AB349" t="e">
        <f t="shared" si="64"/>
        <v>#VALUE!</v>
      </c>
      <c r="AC349" t="e">
        <f t="shared" si="71"/>
        <v>#VALUE!</v>
      </c>
    </row>
    <row r="350" spans="1:29">
      <c r="A350" t="s">
        <v>350</v>
      </c>
      <c r="B350" s="4" t="str" cm="1">
        <f t="array" ref="B350">_xll.SNL.Clients.Office.Excel.Functions.SPG(A350, "SP_TOTAL_REV", "CY2023")</f>
        <v>#PEND</v>
      </c>
      <c r="C350" s="4" t="str">
        <f>_xll.SNL.Clients.Office.Excel.Functions.SPG(A350,"IQ_AVG_DILUT_SHARES_OUT","CY2023")</f>
        <v>#PEND</v>
      </c>
      <c r="D350" s="5" t="str">
        <f>_xll.SNL.Clients.Office.Excel.Functions.SPG(A350, "IQ_DILUT_EPS_NORM", "CY2023")</f>
        <v>#PEND</v>
      </c>
      <c r="E350" t="e">
        <f t="shared" si="60"/>
        <v>#VALUE!</v>
      </c>
      <c r="F350" t="e">
        <f t="shared" si="61"/>
        <v>#VALUE!</v>
      </c>
      <c r="G350" s="5" t="str">
        <f>_xll.SNL.Clients.Office.Excel.Functions.SPG(A350, "SP_MARKETCAP", "12/30/2023")</f>
        <v>#PEND</v>
      </c>
      <c r="H350" t="e">
        <f t="shared" si="65"/>
        <v>#VALUE!</v>
      </c>
      <c r="I350" t="e">
        <f t="shared" si="66"/>
        <v>#VALUE!</v>
      </c>
      <c r="K350" t="s">
        <v>350</v>
      </c>
      <c r="L350" s="4" t="str" cm="1">
        <f t="array" ref="L350">_xll.SNL.Clients.Office.Excel.Functions.SPG(K350, "SP_TOTAL_REV", "CY2023")</f>
        <v>#PEND</v>
      </c>
      <c r="M350" s="4" t="str">
        <f>_xll.SNL.Clients.Office.Excel.Functions.SPG(K350,"IQ_AVG_DILUT_SHARES_OUT","CY2023")</f>
        <v>#PEND</v>
      </c>
      <c r="N350" s="5" t="str">
        <f>_xll.SNL.Clients.Office.Excel.Functions.SPG(K350, "IQ_DILUT_EPS_NORM", "CY2023")</f>
        <v>#PEND</v>
      </c>
      <c r="O350" t="e">
        <f t="shared" si="62"/>
        <v>#VALUE!</v>
      </c>
      <c r="P350" t="e">
        <f t="shared" si="63"/>
        <v>#VALUE!</v>
      </c>
      <c r="Q350" s="5" t="str">
        <f>_xll.SNL.Clients.Office.Excel.Functions.SPG(K350, "SP_MARKETCAP", "12/31/2022")</f>
        <v>#PEND</v>
      </c>
      <c r="R350" t="e">
        <f t="shared" si="67"/>
        <v>#VALUE!</v>
      </c>
      <c r="S350" t="e">
        <f t="shared" si="68"/>
        <v>#VALUE!</v>
      </c>
      <c r="U350" t="s">
        <v>350</v>
      </c>
      <c r="V350" s="4" t="str" cm="1">
        <f t="array" ref="V350">_xll.SNL.Clients.Office.Excel.Functions.SPG(U350, "SP_TOTAL_REV", "CY2021")</f>
        <v>#PEND</v>
      </c>
      <c r="W350" s="4" t="str">
        <f>_xll.SNL.Clients.Office.Excel.Functions.SPG(U350,"IQ_AVG_DILUT_SHARES_OUT","CY2021")</f>
        <v>#PEND</v>
      </c>
      <c r="X350" s="5" t="str">
        <f>_xll.SNL.Clients.Office.Excel.Functions.SPG(U350, "IQ_DILUT_EPS_NORM", "CY2021")</f>
        <v>#PEND</v>
      </c>
      <c r="Y350" t="e">
        <f t="shared" si="69"/>
        <v>#VALUE!</v>
      </c>
      <c r="Z350" t="e">
        <f t="shared" si="70"/>
        <v>#VALUE!</v>
      </c>
      <c r="AA350" s="5" t="str">
        <f>_xll.SNL.Clients.Office.Excel.Functions.SPG(U350, "SP_MARKETCAP", "12/31/2021")</f>
        <v>#PEND</v>
      </c>
      <c r="AB350" t="e">
        <f t="shared" si="64"/>
        <v>#VALUE!</v>
      </c>
      <c r="AC350" t="e">
        <f t="shared" si="71"/>
        <v>#VALUE!</v>
      </c>
    </row>
    <row r="351" spans="1:29">
      <c r="A351" t="s">
        <v>351</v>
      </c>
      <c r="B351" s="4" t="str" cm="1">
        <f t="array" ref="B351">_xll.SNL.Clients.Office.Excel.Functions.SPG(A351, "SP_TOTAL_REV", "CY2023")</f>
        <v>#PEND</v>
      </c>
      <c r="C351" s="4" t="str">
        <f>_xll.SNL.Clients.Office.Excel.Functions.SPG(A351,"IQ_AVG_DILUT_SHARES_OUT","CY2023")</f>
        <v>#PEND</v>
      </c>
      <c r="D351" s="5" t="str">
        <f>_xll.SNL.Clients.Office.Excel.Functions.SPG(A351, "IQ_DILUT_EPS_NORM", "CY2023")</f>
        <v>#PEND</v>
      </c>
      <c r="E351" t="e">
        <f t="shared" si="60"/>
        <v>#VALUE!</v>
      </c>
      <c r="F351" t="e">
        <f t="shared" si="61"/>
        <v>#VALUE!</v>
      </c>
      <c r="G351" s="5" t="str">
        <f>_xll.SNL.Clients.Office.Excel.Functions.SPG(A351, "SP_MARKETCAP", "12/30/2023")</f>
        <v>#PEND</v>
      </c>
      <c r="H351" t="e">
        <f t="shared" si="65"/>
        <v>#VALUE!</v>
      </c>
      <c r="I351" t="e">
        <f t="shared" si="66"/>
        <v>#VALUE!</v>
      </c>
      <c r="K351" t="s">
        <v>351</v>
      </c>
      <c r="L351" s="4" t="str" cm="1">
        <f t="array" ref="L351">_xll.SNL.Clients.Office.Excel.Functions.SPG(K351, "SP_TOTAL_REV", "CY2023")</f>
        <v>#PEND</v>
      </c>
      <c r="M351" s="4" t="str">
        <f>_xll.SNL.Clients.Office.Excel.Functions.SPG(K351,"IQ_AVG_DILUT_SHARES_OUT","CY2023")</f>
        <v>#PEND</v>
      </c>
      <c r="N351" s="5" t="str">
        <f>_xll.SNL.Clients.Office.Excel.Functions.SPG(K351, "IQ_DILUT_EPS_NORM", "CY2023")</f>
        <v>#PEND</v>
      </c>
      <c r="O351" t="e">
        <f t="shared" si="62"/>
        <v>#VALUE!</v>
      </c>
      <c r="P351" t="e">
        <f t="shared" si="63"/>
        <v>#VALUE!</v>
      </c>
      <c r="Q351" s="5" t="str">
        <f>_xll.SNL.Clients.Office.Excel.Functions.SPG(K351, "SP_MARKETCAP", "12/31/2022")</f>
        <v>#PEND</v>
      </c>
      <c r="R351" t="e">
        <f t="shared" si="67"/>
        <v>#VALUE!</v>
      </c>
      <c r="S351" t="e">
        <f t="shared" si="68"/>
        <v>#VALUE!</v>
      </c>
      <c r="U351" t="s">
        <v>351</v>
      </c>
      <c r="V351" s="4" t="str" cm="1">
        <f t="array" ref="V351">_xll.SNL.Clients.Office.Excel.Functions.SPG(U351, "SP_TOTAL_REV", "CY2021")</f>
        <v>#PEND</v>
      </c>
      <c r="W351" s="4" t="str">
        <f>_xll.SNL.Clients.Office.Excel.Functions.SPG(U351,"IQ_AVG_DILUT_SHARES_OUT","CY2021")</f>
        <v>#PEND</v>
      </c>
      <c r="X351" s="5" t="str">
        <f>_xll.SNL.Clients.Office.Excel.Functions.SPG(U351, "IQ_DILUT_EPS_NORM", "CY2021")</f>
        <v>#PEND</v>
      </c>
      <c r="Y351" t="e">
        <f t="shared" si="69"/>
        <v>#VALUE!</v>
      </c>
      <c r="Z351" t="e">
        <f t="shared" si="70"/>
        <v>#VALUE!</v>
      </c>
      <c r="AA351" s="5" t="str">
        <f>_xll.SNL.Clients.Office.Excel.Functions.SPG(U351, "SP_MARKETCAP", "12/31/2021")</f>
        <v>#PEND</v>
      </c>
      <c r="AB351" t="e">
        <f t="shared" si="64"/>
        <v>#VALUE!</v>
      </c>
      <c r="AC351" t="e">
        <f t="shared" si="71"/>
        <v>#VALUE!</v>
      </c>
    </row>
    <row r="352" spans="1:29">
      <c r="A352" t="s">
        <v>352</v>
      </c>
      <c r="B352" s="4" t="str" cm="1">
        <f t="array" ref="B352">_xll.SNL.Clients.Office.Excel.Functions.SPG(A352, "SP_TOTAL_REV", "CY2023")</f>
        <v>#PEND</v>
      </c>
      <c r="C352" s="4" t="str">
        <f>_xll.SNL.Clients.Office.Excel.Functions.SPG(A352,"IQ_AVG_DILUT_SHARES_OUT","CY2023")</f>
        <v>#PEND</v>
      </c>
      <c r="D352" s="5" t="str">
        <f>_xll.SNL.Clients.Office.Excel.Functions.SPG(A352, "IQ_DILUT_EPS_NORM", "CY2023")</f>
        <v>#PEND</v>
      </c>
      <c r="E352" t="e">
        <f t="shared" si="60"/>
        <v>#VALUE!</v>
      </c>
      <c r="F352" t="e">
        <f t="shared" si="61"/>
        <v>#VALUE!</v>
      </c>
      <c r="G352" s="5" t="str">
        <f>_xll.SNL.Clients.Office.Excel.Functions.SPG(A352, "SP_MARKETCAP", "12/30/2023")</f>
        <v>#PEND</v>
      </c>
      <c r="H352" t="e">
        <f t="shared" si="65"/>
        <v>#VALUE!</v>
      </c>
      <c r="I352" t="e">
        <f t="shared" si="66"/>
        <v>#VALUE!</v>
      </c>
      <c r="K352" t="s">
        <v>352</v>
      </c>
      <c r="L352" s="4" t="str" cm="1">
        <f t="array" ref="L352">_xll.SNL.Clients.Office.Excel.Functions.SPG(K352, "SP_TOTAL_REV", "CY2023")</f>
        <v>#PEND</v>
      </c>
      <c r="M352" s="4" t="str">
        <f>_xll.SNL.Clients.Office.Excel.Functions.SPG(K352,"IQ_AVG_DILUT_SHARES_OUT","CY2023")</f>
        <v>#PEND</v>
      </c>
      <c r="N352" s="5" t="str">
        <f>_xll.SNL.Clients.Office.Excel.Functions.SPG(K352, "IQ_DILUT_EPS_NORM", "CY2023")</f>
        <v>#PEND</v>
      </c>
      <c r="O352" t="e">
        <f t="shared" si="62"/>
        <v>#VALUE!</v>
      </c>
      <c r="P352" t="e">
        <f t="shared" si="63"/>
        <v>#VALUE!</v>
      </c>
      <c r="Q352" s="5" t="str">
        <f>_xll.SNL.Clients.Office.Excel.Functions.SPG(K352, "SP_MARKETCAP", "12/31/2022")</f>
        <v>#PEND</v>
      </c>
      <c r="R352" t="e">
        <f t="shared" si="67"/>
        <v>#VALUE!</v>
      </c>
      <c r="S352" t="e">
        <f t="shared" si="68"/>
        <v>#VALUE!</v>
      </c>
      <c r="U352" t="s">
        <v>352</v>
      </c>
      <c r="V352" s="4" t="str" cm="1">
        <f t="array" ref="V352">_xll.SNL.Clients.Office.Excel.Functions.SPG(U352, "SP_TOTAL_REV", "CY2021")</f>
        <v>#PEND</v>
      </c>
      <c r="W352" s="4" t="str">
        <f>_xll.SNL.Clients.Office.Excel.Functions.SPG(U352,"IQ_AVG_DILUT_SHARES_OUT","CY2021")</f>
        <v>#PEND</v>
      </c>
      <c r="X352" s="5" t="str">
        <f>_xll.SNL.Clients.Office.Excel.Functions.SPG(U352, "IQ_DILUT_EPS_NORM", "CY2021")</f>
        <v>#PEND</v>
      </c>
      <c r="Y352" t="e">
        <f t="shared" si="69"/>
        <v>#VALUE!</v>
      </c>
      <c r="Z352" t="e">
        <f t="shared" si="70"/>
        <v>#VALUE!</v>
      </c>
      <c r="AA352" s="5" t="str">
        <f>_xll.SNL.Clients.Office.Excel.Functions.SPG(U352, "SP_MARKETCAP", "12/31/2021")</f>
        <v>#PEND</v>
      </c>
      <c r="AB352" t="e">
        <f t="shared" si="64"/>
        <v>#VALUE!</v>
      </c>
      <c r="AC352" t="e">
        <f t="shared" si="71"/>
        <v>#VALUE!</v>
      </c>
    </row>
    <row r="353" spans="1:29">
      <c r="A353" t="s">
        <v>353</v>
      </c>
      <c r="B353" s="4" t="str" cm="1">
        <f t="array" ref="B353">_xll.SNL.Clients.Office.Excel.Functions.SPG(A353, "SP_TOTAL_REV", "CY2023")</f>
        <v>#PEND</v>
      </c>
      <c r="C353" s="4" t="str">
        <f>_xll.SNL.Clients.Office.Excel.Functions.SPG(A353,"IQ_AVG_DILUT_SHARES_OUT","CY2023")</f>
        <v>#PEND</v>
      </c>
      <c r="D353" s="5" t="str">
        <f>_xll.SNL.Clients.Office.Excel.Functions.SPG(A353, "IQ_DILUT_EPS_NORM", "CY2023")</f>
        <v>#PEND</v>
      </c>
      <c r="E353" t="e">
        <f t="shared" si="60"/>
        <v>#VALUE!</v>
      </c>
      <c r="F353" t="e">
        <f t="shared" si="61"/>
        <v>#VALUE!</v>
      </c>
      <c r="G353" s="5" t="str">
        <f>_xll.SNL.Clients.Office.Excel.Functions.SPG(A353, "SP_MARKETCAP", "12/30/2023")</f>
        <v>#PEND</v>
      </c>
      <c r="H353" t="e">
        <f t="shared" si="65"/>
        <v>#VALUE!</v>
      </c>
      <c r="I353" t="e">
        <f t="shared" si="66"/>
        <v>#VALUE!</v>
      </c>
      <c r="K353" t="s">
        <v>353</v>
      </c>
      <c r="L353" s="4" t="str" cm="1">
        <f t="array" ref="L353">_xll.SNL.Clients.Office.Excel.Functions.SPG(K353, "SP_TOTAL_REV", "CY2023")</f>
        <v>#PEND</v>
      </c>
      <c r="M353" s="4" t="str">
        <f>_xll.SNL.Clients.Office.Excel.Functions.SPG(K353,"IQ_AVG_DILUT_SHARES_OUT","CY2023")</f>
        <v>#PEND</v>
      </c>
      <c r="N353" s="5" t="str">
        <f>_xll.SNL.Clients.Office.Excel.Functions.SPG(K353, "IQ_DILUT_EPS_NORM", "CY2023")</f>
        <v>#PEND</v>
      </c>
      <c r="O353" t="e">
        <f t="shared" si="62"/>
        <v>#VALUE!</v>
      </c>
      <c r="P353" t="e">
        <f t="shared" si="63"/>
        <v>#VALUE!</v>
      </c>
      <c r="Q353" s="5" t="str">
        <f>_xll.SNL.Clients.Office.Excel.Functions.SPG(K353, "SP_MARKETCAP", "12/31/2022")</f>
        <v>#PEND</v>
      </c>
      <c r="R353" t="e">
        <f t="shared" si="67"/>
        <v>#VALUE!</v>
      </c>
      <c r="S353" t="e">
        <f t="shared" si="68"/>
        <v>#VALUE!</v>
      </c>
      <c r="U353" t="s">
        <v>353</v>
      </c>
      <c r="V353" s="4" t="str" cm="1">
        <f t="array" ref="V353">_xll.SNL.Clients.Office.Excel.Functions.SPG(U353, "SP_TOTAL_REV", "CY2021")</f>
        <v>#PEND</v>
      </c>
      <c r="W353" s="4" t="str">
        <f>_xll.SNL.Clients.Office.Excel.Functions.SPG(U353,"IQ_AVG_DILUT_SHARES_OUT","CY2021")</f>
        <v>#PEND</v>
      </c>
      <c r="X353" s="5" t="str">
        <f>_xll.SNL.Clients.Office.Excel.Functions.SPG(U353, "IQ_DILUT_EPS_NORM", "CY2021")</f>
        <v>#PEND</v>
      </c>
      <c r="Y353" t="e">
        <f t="shared" si="69"/>
        <v>#VALUE!</v>
      </c>
      <c r="Z353" t="e">
        <f t="shared" si="70"/>
        <v>#VALUE!</v>
      </c>
      <c r="AA353" s="5" t="str">
        <f>_xll.SNL.Clients.Office.Excel.Functions.SPG(U353, "SP_MARKETCAP", "12/31/2021")</f>
        <v>#PEND</v>
      </c>
      <c r="AB353" t="e">
        <f t="shared" si="64"/>
        <v>#VALUE!</v>
      </c>
      <c r="AC353" t="e">
        <f t="shared" si="71"/>
        <v>#VALUE!</v>
      </c>
    </row>
    <row r="354" spans="1:29">
      <c r="A354" t="s">
        <v>354</v>
      </c>
      <c r="B354" s="4" t="str" cm="1">
        <f t="array" ref="B354">_xll.SNL.Clients.Office.Excel.Functions.SPG(A354, "SP_TOTAL_REV", "CY2023")</f>
        <v>#PEND</v>
      </c>
      <c r="C354" s="4" t="str">
        <f>_xll.SNL.Clients.Office.Excel.Functions.SPG(A354,"IQ_AVG_DILUT_SHARES_OUT","CY2023")</f>
        <v>#PEND</v>
      </c>
      <c r="D354" s="5" t="str">
        <f>_xll.SNL.Clients.Office.Excel.Functions.SPG(A354, "IQ_DILUT_EPS_NORM", "CY2023")</f>
        <v>#PEND</v>
      </c>
      <c r="E354" t="e">
        <f t="shared" si="60"/>
        <v>#VALUE!</v>
      </c>
      <c r="F354" t="e">
        <f t="shared" si="61"/>
        <v>#VALUE!</v>
      </c>
      <c r="G354" s="5" t="str">
        <f>_xll.SNL.Clients.Office.Excel.Functions.SPG(A354, "SP_MARKETCAP", "12/30/2023")</f>
        <v>#PEND</v>
      </c>
      <c r="H354" t="e">
        <f t="shared" si="65"/>
        <v>#VALUE!</v>
      </c>
      <c r="I354" t="e">
        <f t="shared" si="66"/>
        <v>#VALUE!</v>
      </c>
      <c r="K354" t="s">
        <v>354</v>
      </c>
      <c r="L354" s="4" t="str" cm="1">
        <f t="array" ref="L354">_xll.SNL.Clients.Office.Excel.Functions.SPG(K354, "SP_TOTAL_REV", "CY2023")</f>
        <v>#PEND</v>
      </c>
      <c r="M354" s="4" t="str">
        <f>_xll.SNL.Clients.Office.Excel.Functions.SPG(K354,"IQ_AVG_DILUT_SHARES_OUT","CY2023")</f>
        <v>#PEND</v>
      </c>
      <c r="N354" s="5" t="str">
        <f>_xll.SNL.Clients.Office.Excel.Functions.SPG(K354, "IQ_DILUT_EPS_NORM", "CY2023")</f>
        <v>#PEND</v>
      </c>
      <c r="O354" t="e">
        <f t="shared" si="62"/>
        <v>#VALUE!</v>
      </c>
      <c r="P354" t="e">
        <f t="shared" si="63"/>
        <v>#VALUE!</v>
      </c>
      <c r="Q354" s="5" t="str">
        <f>_xll.SNL.Clients.Office.Excel.Functions.SPG(K354, "SP_MARKETCAP", "12/31/2022")</f>
        <v>#PEND</v>
      </c>
      <c r="R354" t="e">
        <f t="shared" si="67"/>
        <v>#VALUE!</v>
      </c>
      <c r="S354" t="e">
        <f t="shared" si="68"/>
        <v>#VALUE!</v>
      </c>
      <c r="U354" t="s">
        <v>354</v>
      </c>
      <c r="V354" s="4" t="str" cm="1">
        <f t="array" ref="V354">_xll.SNL.Clients.Office.Excel.Functions.SPG(U354, "SP_TOTAL_REV", "CY2021")</f>
        <v>#PEND</v>
      </c>
      <c r="W354" s="4" t="str">
        <f>_xll.SNL.Clients.Office.Excel.Functions.SPG(U354,"IQ_AVG_DILUT_SHARES_OUT","CY2021")</f>
        <v>#PEND</v>
      </c>
      <c r="X354" s="5" t="str">
        <f>_xll.SNL.Clients.Office.Excel.Functions.SPG(U354, "IQ_DILUT_EPS_NORM", "CY2021")</f>
        <v>#PEND</v>
      </c>
      <c r="Y354" t="e">
        <f t="shared" si="69"/>
        <v>#VALUE!</v>
      </c>
      <c r="Z354" t="e">
        <f t="shared" si="70"/>
        <v>#VALUE!</v>
      </c>
      <c r="AA354" s="5" t="str">
        <f>_xll.SNL.Clients.Office.Excel.Functions.SPG(U354, "SP_MARKETCAP", "12/31/2021")</f>
        <v>#PEND</v>
      </c>
      <c r="AB354" t="e">
        <f t="shared" si="64"/>
        <v>#VALUE!</v>
      </c>
      <c r="AC354" t="e">
        <f t="shared" si="71"/>
        <v>#VALUE!</v>
      </c>
    </row>
    <row r="355" spans="1:29">
      <c r="A355" t="s">
        <v>355</v>
      </c>
      <c r="B355" s="4" t="str" cm="1">
        <f t="array" ref="B355">_xll.SNL.Clients.Office.Excel.Functions.SPG(A355, "SP_TOTAL_REV", "CY2023")</f>
        <v>#PEND</v>
      </c>
      <c r="C355" s="4" t="str">
        <f>_xll.SNL.Clients.Office.Excel.Functions.SPG(A355,"IQ_AVG_DILUT_SHARES_OUT","CY2023")</f>
        <v>#PEND</v>
      </c>
      <c r="D355" s="5" t="str">
        <f>_xll.SNL.Clients.Office.Excel.Functions.SPG(A355, "IQ_DILUT_EPS_NORM", "CY2023")</f>
        <v>#PEND</v>
      </c>
      <c r="E355" t="e">
        <f t="shared" si="60"/>
        <v>#VALUE!</v>
      </c>
      <c r="F355" t="e">
        <f t="shared" si="61"/>
        <v>#VALUE!</v>
      </c>
      <c r="G355" s="5" t="str">
        <f>_xll.SNL.Clients.Office.Excel.Functions.SPG(A355, "SP_MARKETCAP", "12/30/2023")</f>
        <v>#PEND</v>
      </c>
      <c r="H355" t="e">
        <f t="shared" si="65"/>
        <v>#VALUE!</v>
      </c>
      <c r="I355" t="e">
        <f t="shared" si="66"/>
        <v>#VALUE!</v>
      </c>
      <c r="K355" t="s">
        <v>355</v>
      </c>
      <c r="L355" s="4" t="str" cm="1">
        <f t="array" ref="L355">_xll.SNL.Clients.Office.Excel.Functions.SPG(K355, "SP_TOTAL_REV", "CY2023")</f>
        <v>#PEND</v>
      </c>
      <c r="M355" s="4" t="str">
        <f>_xll.SNL.Clients.Office.Excel.Functions.SPG(K355,"IQ_AVG_DILUT_SHARES_OUT","CY2023")</f>
        <v>#PEND</v>
      </c>
      <c r="N355" s="5" t="str">
        <f>_xll.SNL.Clients.Office.Excel.Functions.SPG(K355, "IQ_DILUT_EPS_NORM", "CY2023")</f>
        <v>#PEND</v>
      </c>
      <c r="O355" t="e">
        <f t="shared" si="62"/>
        <v>#VALUE!</v>
      </c>
      <c r="P355" t="e">
        <f t="shared" si="63"/>
        <v>#VALUE!</v>
      </c>
      <c r="Q355" s="5" t="str">
        <f>_xll.SNL.Clients.Office.Excel.Functions.SPG(K355, "SP_MARKETCAP", "12/31/2022")</f>
        <v>#PEND</v>
      </c>
      <c r="R355" t="e">
        <f t="shared" si="67"/>
        <v>#VALUE!</v>
      </c>
      <c r="S355" t="e">
        <f t="shared" si="68"/>
        <v>#VALUE!</v>
      </c>
      <c r="U355" t="s">
        <v>355</v>
      </c>
      <c r="V355" s="4" t="str" cm="1">
        <f t="array" ref="V355">_xll.SNL.Clients.Office.Excel.Functions.SPG(U355, "SP_TOTAL_REV", "CY2021")</f>
        <v>#PEND</v>
      </c>
      <c r="W355" s="4" t="str">
        <f>_xll.SNL.Clients.Office.Excel.Functions.SPG(U355,"IQ_AVG_DILUT_SHARES_OUT","CY2021")</f>
        <v>#PEND</v>
      </c>
      <c r="X355" s="5" t="str">
        <f>_xll.SNL.Clients.Office.Excel.Functions.SPG(U355, "IQ_DILUT_EPS_NORM", "CY2021")</f>
        <v>#PEND</v>
      </c>
      <c r="Y355" t="e">
        <f t="shared" si="69"/>
        <v>#VALUE!</v>
      </c>
      <c r="Z355" t="e">
        <f t="shared" si="70"/>
        <v>#VALUE!</v>
      </c>
      <c r="AA355" s="5" t="str">
        <f>_xll.SNL.Clients.Office.Excel.Functions.SPG(U355, "SP_MARKETCAP", "12/31/2021")</f>
        <v>#PEND</v>
      </c>
      <c r="AB355" t="e">
        <f t="shared" si="64"/>
        <v>#VALUE!</v>
      </c>
      <c r="AC355" t="e">
        <f t="shared" si="71"/>
        <v>#VALUE!</v>
      </c>
    </row>
    <row r="356" spans="1:29">
      <c r="A356" t="s">
        <v>356</v>
      </c>
      <c r="B356" s="4" t="str" cm="1">
        <f t="array" ref="B356">_xll.SNL.Clients.Office.Excel.Functions.SPG(A356, "SP_TOTAL_REV", "CY2023")</f>
        <v>#PEND</v>
      </c>
      <c r="C356" s="4" t="str">
        <f>_xll.SNL.Clients.Office.Excel.Functions.SPG(A356,"IQ_AVG_DILUT_SHARES_OUT","CY2023")</f>
        <v>#PEND</v>
      </c>
      <c r="D356" s="5" t="str">
        <f>_xll.SNL.Clients.Office.Excel.Functions.SPG(A356, "IQ_DILUT_EPS_NORM", "CY2023")</f>
        <v>#PEND</v>
      </c>
      <c r="E356" t="e">
        <f t="shared" si="60"/>
        <v>#VALUE!</v>
      </c>
      <c r="F356" t="e">
        <f t="shared" si="61"/>
        <v>#VALUE!</v>
      </c>
      <c r="G356" s="5" t="str">
        <f>_xll.SNL.Clients.Office.Excel.Functions.SPG(A356, "SP_MARKETCAP", "12/30/2023")</f>
        <v>#PEND</v>
      </c>
      <c r="H356" t="e">
        <f t="shared" si="65"/>
        <v>#VALUE!</v>
      </c>
      <c r="I356" t="e">
        <f t="shared" si="66"/>
        <v>#VALUE!</v>
      </c>
      <c r="K356" t="s">
        <v>356</v>
      </c>
      <c r="L356" s="4" t="str" cm="1">
        <f t="array" ref="L356">_xll.SNL.Clients.Office.Excel.Functions.SPG(K356, "SP_TOTAL_REV", "CY2023")</f>
        <v>#PEND</v>
      </c>
      <c r="M356" s="4" t="str">
        <f>_xll.SNL.Clients.Office.Excel.Functions.SPG(K356,"IQ_AVG_DILUT_SHARES_OUT","CY2023")</f>
        <v>#PEND</v>
      </c>
      <c r="N356" s="5" t="str">
        <f>_xll.SNL.Clients.Office.Excel.Functions.SPG(K356, "IQ_DILUT_EPS_NORM", "CY2023")</f>
        <v>#PEND</v>
      </c>
      <c r="O356" t="e">
        <f t="shared" si="62"/>
        <v>#VALUE!</v>
      </c>
      <c r="P356" t="e">
        <f t="shared" si="63"/>
        <v>#VALUE!</v>
      </c>
      <c r="Q356" s="5" t="str">
        <f>_xll.SNL.Clients.Office.Excel.Functions.SPG(K356, "SP_MARKETCAP", "12/31/2022")</f>
        <v>#PEND</v>
      </c>
      <c r="R356" t="e">
        <f t="shared" si="67"/>
        <v>#VALUE!</v>
      </c>
      <c r="S356" t="e">
        <f t="shared" si="68"/>
        <v>#VALUE!</v>
      </c>
      <c r="U356" t="s">
        <v>356</v>
      </c>
      <c r="V356" s="4" t="str" cm="1">
        <f t="array" ref="V356">_xll.SNL.Clients.Office.Excel.Functions.SPG(U356, "SP_TOTAL_REV", "CY2021")</f>
        <v>#PEND</v>
      </c>
      <c r="W356" s="4" t="str">
        <f>_xll.SNL.Clients.Office.Excel.Functions.SPG(U356,"IQ_AVG_DILUT_SHARES_OUT","CY2021")</f>
        <v>#PEND</v>
      </c>
      <c r="X356" s="5" t="str">
        <f>_xll.SNL.Clients.Office.Excel.Functions.SPG(U356, "IQ_DILUT_EPS_NORM", "CY2021")</f>
        <v>#PEND</v>
      </c>
      <c r="Y356" t="e">
        <f t="shared" si="69"/>
        <v>#VALUE!</v>
      </c>
      <c r="Z356" t="e">
        <f t="shared" si="70"/>
        <v>#VALUE!</v>
      </c>
      <c r="AA356" s="5" t="str">
        <f>_xll.SNL.Clients.Office.Excel.Functions.SPG(U356, "SP_MARKETCAP", "12/31/2021")</f>
        <v>#PEND</v>
      </c>
      <c r="AB356" t="e">
        <f t="shared" si="64"/>
        <v>#VALUE!</v>
      </c>
      <c r="AC356" t="e">
        <f t="shared" si="71"/>
        <v>#VALUE!</v>
      </c>
    </row>
    <row r="357" spans="1:29">
      <c r="A357" t="s">
        <v>357</v>
      </c>
      <c r="B357" s="4" t="str" cm="1">
        <f t="array" ref="B357">_xll.SNL.Clients.Office.Excel.Functions.SPG(A357, "SP_TOTAL_REV", "CY2023")</f>
        <v>#PEND</v>
      </c>
      <c r="C357" s="4" t="str">
        <f>_xll.SNL.Clients.Office.Excel.Functions.SPG(A357,"IQ_AVG_DILUT_SHARES_OUT","CY2023")</f>
        <v>#PEND</v>
      </c>
      <c r="D357" s="5" t="str">
        <f>_xll.SNL.Clients.Office.Excel.Functions.SPG(A357, "IQ_DILUT_EPS_NORM", "CY2023")</f>
        <v>#PEND</v>
      </c>
      <c r="E357" t="e">
        <f t="shared" si="60"/>
        <v>#VALUE!</v>
      </c>
      <c r="F357" t="e">
        <f t="shared" si="61"/>
        <v>#VALUE!</v>
      </c>
      <c r="G357" s="5" t="str">
        <f>_xll.SNL.Clients.Office.Excel.Functions.SPG(A357, "SP_MARKETCAP", "12/30/2023")</f>
        <v>#PEND</v>
      </c>
      <c r="H357" t="e">
        <f t="shared" si="65"/>
        <v>#VALUE!</v>
      </c>
      <c r="I357" t="e">
        <f t="shared" si="66"/>
        <v>#VALUE!</v>
      </c>
      <c r="K357" t="s">
        <v>357</v>
      </c>
      <c r="L357" s="4" t="str" cm="1">
        <f t="array" ref="L357">_xll.SNL.Clients.Office.Excel.Functions.SPG(K357, "SP_TOTAL_REV", "CY2023")</f>
        <v>#PEND</v>
      </c>
      <c r="M357" s="4" t="str">
        <f>_xll.SNL.Clients.Office.Excel.Functions.SPG(K357,"IQ_AVG_DILUT_SHARES_OUT","CY2023")</f>
        <v>#PEND</v>
      </c>
      <c r="N357" s="5" t="str">
        <f>_xll.SNL.Clients.Office.Excel.Functions.SPG(K357, "IQ_DILUT_EPS_NORM", "CY2023")</f>
        <v>#PEND</v>
      </c>
      <c r="O357" t="e">
        <f t="shared" si="62"/>
        <v>#VALUE!</v>
      </c>
      <c r="P357" t="e">
        <f t="shared" si="63"/>
        <v>#VALUE!</v>
      </c>
      <c r="Q357" s="5" t="str">
        <f>_xll.SNL.Clients.Office.Excel.Functions.SPG(K357, "SP_MARKETCAP", "12/31/2022")</f>
        <v>#PEND</v>
      </c>
      <c r="R357" t="e">
        <f t="shared" si="67"/>
        <v>#VALUE!</v>
      </c>
      <c r="S357" t="e">
        <f t="shared" si="68"/>
        <v>#VALUE!</v>
      </c>
      <c r="U357" t="s">
        <v>357</v>
      </c>
      <c r="V357" s="4" t="str" cm="1">
        <f t="array" ref="V357">_xll.SNL.Clients.Office.Excel.Functions.SPG(U357, "SP_TOTAL_REV", "CY2021")</f>
        <v>#PEND</v>
      </c>
      <c r="W357" s="4" t="str">
        <f>_xll.SNL.Clients.Office.Excel.Functions.SPG(U357,"IQ_AVG_DILUT_SHARES_OUT","CY2021")</f>
        <v>#PEND</v>
      </c>
      <c r="X357" s="5" t="str">
        <f>_xll.SNL.Clients.Office.Excel.Functions.SPG(U357, "IQ_DILUT_EPS_NORM", "CY2021")</f>
        <v>#PEND</v>
      </c>
      <c r="Y357" t="e">
        <f t="shared" si="69"/>
        <v>#VALUE!</v>
      </c>
      <c r="Z357" t="e">
        <f t="shared" si="70"/>
        <v>#VALUE!</v>
      </c>
      <c r="AA357" s="5" t="str">
        <f>_xll.SNL.Clients.Office.Excel.Functions.SPG(U357, "SP_MARKETCAP", "12/31/2021")</f>
        <v>#PEND</v>
      </c>
      <c r="AB357" t="e">
        <f t="shared" si="64"/>
        <v>#VALUE!</v>
      </c>
      <c r="AC357" t="e">
        <f t="shared" si="71"/>
        <v>#VALUE!</v>
      </c>
    </row>
    <row r="358" spans="1:29">
      <c r="A358" t="s">
        <v>358</v>
      </c>
      <c r="B358" s="4" t="str" cm="1">
        <f t="array" ref="B358">_xll.SNL.Clients.Office.Excel.Functions.SPG(A358, "SP_TOTAL_REV", "CY2023")</f>
        <v>#PEND</v>
      </c>
      <c r="C358" s="4" t="str">
        <f>_xll.SNL.Clients.Office.Excel.Functions.SPG(A358,"IQ_AVG_DILUT_SHARES_OUT","CY2023")</f>
        <v>#PEND</v>
      </c>
      <c r="D358" s="5" t="str">
        <f>_xll.SNL.Clients.Office.Excel.Functions.SPG(A358, "IQ_DILUT_EPS_NORM", "CY2023")</f>
        <v>#PEND</v>
      </c>
      <c r="E358" t="e">
        <f t="shared" si="60"/>
        <v>#VALUE!</v>
      </c>
      <c r="F358" t="e">
        <f t="shared" si="61"/>
        <v>#VALUE!</v>
      </c>
      <c r="G358" s="5" t="str">
        <f>_xll.SNL.Clients.Office.Excel.Functions.SPG(A358, "SP_MARKETCAP", "12/30/2023")</f>
        <v>#PEND</v>
      </c>
      <c r="H358" t="e">
        <f t="shared" si="65"/>
        <v>#VALUE!</v>
      </c>
      <c r="I358" t="e">
        <f t="shared" si="66"/>
        <v>#VALUE!</v>
      </c>
      <c r="K358" t="s">
        <v>358</v>
      </c>
      <c r="L358" s="4" t="str" cm="1">
        <f t="array" ref="L358">_xll.SNL.Clients.Office.Excel.Functions.SPG(K358, "SP_TOTAL_REV", "CY2023")</f>
        <v>#PEND</v>
      </c>
      <c r="M358" s="4" t="str">
        <f>_xll.SNL.Clients.Office.Excel.Functions.SPG(K358,"IQ_AVG_DILUT_SHARES_OUT","CY2023")</f>
        <v>#PEND</v>
      </c>
      <c r="N358" s="5" t="str">
        <f>_xll.SNL.Clients.Office.Excel.Functions.SPG(K358, "IQ_DILUT_EPS_NORM", "CY2023")</f>
        <v>#PEND</v>
      </c>
      <c r="O358" t="e">
        <f t="shared" si="62"/>
        <v>#VALUE!</v>
      </c>
      <c r="P358" t="e">
        <f t="shared" si="63"/>
        <v>#VALUE!</v>
      </c>
      <c r="Q358" s="5" t="str">
        <f>_xll.SNL.Clients.Office.Excel.Functions.SPG(K358, "SP_MARKETCAP", "12/31/2022")</f>
        <v>#PEND</v>
      </c>
      <c r="R358" t="e">
        <f t="shared" si="67"/>
        <v>#VALUE!</v>
      </c>
      <c r="S358" t="e">
        <f t="shared" si="68"/>
        <v>#VALUE!</v>
      </c>
      <c r="U358" t="s">
        <v>358</v>
      </c>
      <c r="V358" s="4" t="str" cm="1">
        <f t="array" ref="V358">_xll.SNL.Clients.Office.Excel.Functions.SPG(U358, "SP_TOTAL_REV", "CY2021")</f>
        <v>#PEND</v>
      </c>
      <c r="W358" s="4" t="str">
        <f>_xll.SNL.Clients.Office.Excel.Functions.SPG(U358,"IQ_AVG_DILUT_SHARES_OUT","CY2021")</f>
        <v>#PEND</v>
      </c>
      <c r="X358" s="5" t="str">
        <f>_xll.SNL.Clients.Office.Excel.Functions.SPG(U358, "IQ_DILUT_EPS_NORM", "CY2021")</f>
        <v>#PEND</v>
      </c>
      <c r="Y358" t="e">
        <f t="shared" si="69"/>
        <v>#VALUE!</v>
      </c>
      <c r="Z358" t="e">
        <f t="shared" si="70"/>
        <v>#VALUE!</v>
      </c>
      <c r="AA358" s="5" t="str">
        <f>_xll.SNL.Clients.Office.Excel.Functions.SPG(U358, "SP_MARKETCAP", "12/31/2021")</f>
        <v>#PEND</v>
      </c>
      <c r="AB358" t="e">
        <f t="shared" si="64"/>
        <v>#VALUE!</v>
      </c>
      <c r="AC358" t="e">
        <f t="shared" si="71"/>
        <v>#VALUE!</v>
      </c>
    </row>
    <row r="359" spans="1:29">
      <c r="A359" t="s">
        <v>359</v>
      </c>
      <c r="B359" s="4" t="str" cm="1">
        <f t="array" ref="B359">_xll.SNL.Clients.Office.Excel.Functions.SPG(A359, "SP_TOTAL_REV", "CY2023")</f>
        <v>#PEND</v>
      </c>
      <c r="C359" s="4" t="str">
        <f>_xll.SNL.Clients.Office.Excel.Functions.SPG(A359,"IQ_AVG_DILUT_SHARES_OUT","CY2023")</f>
        <v>#PEND</v>
      </c>
      <c r="D359" s="5" t="str">
        <f>_xll.SNL.Clients.Office.Excel.Functions.SPG(A359, "IQ_DILUT_EPS_NORM", "CY2023")</f>
        <v>#PEND</v>
      </c>
      <c r="E359" t="e">
        <f t="shared" si="60"/>
        <v>#VALUE!</v>
      </c>
      <c r="F359" t="e">
        <f t="shared" si="61"/>
        <v>#VALUE!</v>
      </c>
      <c r="G359" s="5" t="str">
        <f>_xll.SNL.Clients.Office.Excel.Functions.SPG(A359, "SP_MARKETCAP", "12/30/2023")</f>
        <v>#PEND</v>
      </c>
      <c r="H359" t="e">
        <f t="shared" si="65"/>
        <v>#VALUE!</v>
      </c>
      <c r="I359" t="e">
        <f t="shared" si="66"/>
        <v>#VALUE!</v>
      </c>
      <c r="K359" t="s">
        <v>359</v>
      </c>
      <c r="L359" s="4" t="str" cm="1">
        <f t="array" ref="L359">_xll.SNL.Clients.Office.Excel.Functions.SPG(K359, "SP_TOTAL_REV", "CY2023")</f>
        <v>#PEND</v>
      </c>
      <c r="M359" s="4" t="str">
        <f>_xll.SNL.Clients.Office.Excel.Functions.SPG(K359,"IQ_AVG_DILUT_SHARES_OUT","CY2023")</f>
        <v>#PEND</v>
      </c>
      <c r="N359" s="5" t="str">
        <f>_xll.SNL.Clients.Office.Excel.Functions.SPG(K359, "IQ_DILUT_EPS_NORM", "CY2023")</f>
        <v>#PEND</v>
      </c>
      <c r="O359" t="e">
        <f t="shared" si="62"/>
        <v>#VALUE!</v>
      </c>
      <c r="P359" t="e">
        <f t="shared" si="63"/>
        <v>#VALUE!</v>
      </c>
      <c r="Q359" s="5" t="str">
        <f>_xll.SNL.Clients.Office.Excel.Functions.SPG(K359, "SP_MARKETCAP", "12/31/2022")</f>
        <v>#PEND</v>
      </c>
      <c r="R359" t="e">
        <f t="shared" si="67"/>
        <v>#VALUE!</v>
      </c>
      <c r="S359" t="e">
        <f t="shared" si="68"/>
        <v>#VALUE!</v>
      </c>
      <c r="U359" t="s">
        <v>359</v>
      </c>
      <c r="V359" s="4" t="str" cm="1">
        <f t="array" ref="V359">_xll.SNL.Clients.Office.Excel.Functions.SPG(U359, "SP_TOTAL_REV", "CY2021")</f>
        <v>#PEND</v>
      </c>
      <c r="W359" s="4" t="str">
        <f>_xll.SNL.Clients.Office.Excel.Functions.SPG(U359,"IQ_AVG_DILUT_SHARES_OUT","CY2021")</f>
        <v>#PEND</v>
      </c>
      <c r="X359" s="5" t="str">
        <f>_xll.SNL.Clients.Office.Excel.Functions.SPG(U359, "IQ_DILUT_EPS_NORM", "CY2021")</f>
        <v>#PEND</v>
      </c>
      <c r="Y359" t="e">
        <f t="shared" si="69"/>
        <v>#VALUE!</v>
      </c>
      <c r="Z359" t="e">
        <f t="shared" si="70"/>
        <v>#VALUE!</v>
      </c>
      <c r="AA359" s="5" t="str">
        <f>_xll.SNL.Clients.Office.Excel.Functions.SPG(U359, "SP_MARKETCAP", "12/31/2021")</f>
        <v>#PEND</v>
      </c>
      <c r="AB359" t="e">
        <f t="shared" si="64"/>
        <v>#VALUE!</v>
      </c>
      <c r="AC359" t="e">
        <f t="shared" si="71"/>
        <v>#VALUE!</v>
      </c>
    </row>
    <row r="360" spans="1:29">
      <c r="A360" t="s">
        <v>360</v>
      </c>
      <c r="B360" s="4" t="str" cm="1">
        <f t="array" ref="B360">_xll.SNL.Clients.Office.Excel.Functions.SPG(A360, "SP_TOTAL_REV", "CY2023")</f>
        <v>#PEND</v>
      </c>
      <c r="C360" s="4" t="str">
        <f>_xll.SNL.Clients.Office.Excel.Functions.SPG(A360,"IQ_AVG_DILUT_SHARES_OUT","CY2023")</f>
        <v>#PEND</v>
      </c>
      <c r="D360" s="5" t="str">
        <f>_xll.SNL.Clients.Office.Excel.Functions.SPG(A360, "IQ_DILUT_EPS_NORM", "CY2023")</f>
        <v>#PEND</v>
      </c>
      <c r="E360" t="e">
        <f t="shared" si="60"/>
        <v>#VALUE!</v>
      </c>
      <c r="F360" t="e">
        <f t="shared" si="61"/>
        <v>#VALUE!</v>
      </c>
      <c r="G360" s="5" t="str">
        <f>_xll.SNL.Clients.Office.Excel.Functions.SPG(A360, "SP_MARKETCAP", "12/30/2023")</f>
        <v>#PEND</v>
      </c>
      <c r="H360" t="e">
        <f t="shared" si="65"/>
        <v>#VALUE!</v>
      </c>
      <c r="I360" t="e">
        <f t="shared" si="66"/>
        <v>#VALUE!</v>
      </c>
      <c r="K360" t="s">
        <v>360</v>
      </c>
      <c r="L360" s="4" t="str" cm="1">
        <f t="array" ref="L360">_xll.SNL.Clients.Office.Excel.Functions.SPG(K360, "SP_TOTAL_REV", "CY2023")</f>
        <v>#PEND</v>
      </c>
      <c r="M360" s="4" t="str">
        <f>_xll.SNL.Clients.Office.Excel.Functions.SPG(K360,"IQ_AVG_DILUT_SHARES_OUT","CY2023")</f>
        <v>#PEND</v>
      </c>
      <c r="N360" s="5" t="str">
        <f>_xll.SNL.Clients.Office.Excel.Functions.SPG(K360, "IQ_DILUT_EPS_NORM", "CY2023")</f>
        <v>#PEND</v>
      </c>
      <c r="O360" t="e">
        <f t="shared" si="62"/>
        <v>#VALUE!</v>
      </c>
      <c r="P360" t="e">
        <f t="shared" si="63"/>
        <v>#VALUE!</v>
      </c>
      <c r="Q360" s="5" t="str">
        <f>_xll.SNL.Clients.Office.Excel.Functions.SPG(K360, "SP_MARKETCAP", "12/31/2022")</f>
        <v>#PEND</v>
      </c>
      <c r="R360" t="e">
        <f t="shared" si="67"/>
        <v>#VALUE!</v>
      </c>
      <c r="S360" t="e">
        <f t="shared" si="68"/>
        <v>#VALUE!</v>
      </c>
      <c r="U360" t="s">
        <v>360</v>
      </c>
      <c r="V360" s="4" t="str" cm="1">
        <f t="array" ref="V360">_xll.SNL.Clients.Office.Excel.Functions.SPG(U360, "SP_TOTAL_REV", "CY2021")</f>
        <v>#PEND</v>
      </c>
      <c r="W360" s="4" t="str">
        <f>_xll.SNL.Clients.Office.Excel.Functions.SPG(U360,"IQ_AVG_DILUT_SHARES_OUT","CY2021")</f>
        <v>#PEND</v>
      </c>
      <c r="X360" s="5" t="str">
        <f>_xll.SNL.Clients.Office.Excel.Functions.SPG(U360, "IQ_DILUT_EPS_NORM", "CY2021")</f>
        <v>#PEND</v>
      </c>
      <c r="Y360" t="e">
        <f t="shared" si="69"/>
        <v>#VALUE!</v>
      </c>
      <c r="Z360" t="e">
        <f t="shared" si="70"/>
        <v>#VALUE!</v>
      </c>
      <c r="AA360" s="5" t="str">
        <f>_xll.SNL.Clients.Office.Excel.Functions.SPG(U360, "SP_MARKETCAP", "12/31/2021")</f>
        <v>#PEND</v>
      </c>
      <c r="AB360" t="e">
        <f t="shared" si="64"/>
        <v>#VALUE!</v>
      </c>
      <c r="AC360" t="e">
        <f t="shared" si="71"/>
        <v>#VALUE!</v>
      </c>
    </row>
    <row r="361" spans="1:29">
      <c r="A361" t="s">
        <v>361</v>
      </c>
      <c r="B361" s="4" t="str" cm="1">
        <f t="array" ref="B361">_xll.SNL.Clients.Office.Excel.Functions.SPG(A361, "SP_TOTAL_REV", "CY2023")</f>
        <v>#PEND</v>
      </c>
      <c r="C361" s="4" t="str">
        <f>_xll.SNL.Clients.Office.Excel.Functions.SPG(A361,"IQ_AVG_DILUT_SHARES_OUT","CY2023")</f>
        <v>#PEND</v>
      </c>
      <c r="D361" s="5" t="str">
        <f>_xll.SNL.Clients.Office.Excel.Functions.SPG(A361, "IQ_DILUT_EPS_NORM", "CY2023")</f>
        <v>#PEND</v>
      </c>
      <c r="E361" t="e">
        <f t="shared" si="60"/>
        <v>#VALUE!</v>
      </c>
      <c r="F361" t="e">
        <f t="shared" si="61"/>
        <v>#VALUE!</v>
      </c>
      <c r="G361" s="5" t="str">
        <f>_xll.SNL.Clients.Office.Excel.Functions.SPG(A361, "SP_MARKETCAP", "12/30/2023")</f>
        <v>#PEND</v>
      </c>
      <c r="H361" t="e">
        <f t="shared" si="65"/>
        <v>#VALUE!</v>
      </c>
      <c r="I361" t="e">
        <f t="shared" si="66"/>
        <v>#VALUE!</v>
      </c>
      <c r="K361" t="s">
        <v>361</v>
      </c>
      <c r="L361" s="4" t="str" cm="1">
        <f t="array" ref="L361">_xll.SNL.Clients.Office.Excel.Functions.SPG(K361, "SP_TOTAL_REV", "CY2023")</f>
        <v>#PEND</v>
      </c>
      <c r="M361" s="4" t="str">
        <f>_xll.SNL.Clients.Office.Excel.Functions.SPG(K361,"IQ_AVG_DILUT_SHARES_OUT","CY2023")</f>
        <v>#PEND</v>
      </c>
      <c r="N361" s="5" t="str">
        <f>_xll.SNL.Clients.Office.Excel.Functions.SPG(K361, "IQ_DILUT_EPS_NORM", "CY2023")</f>
        <v>#PEND</v>
      </c>
      <c r="O361" t="e">
        <f t="shared" si="62"/>
        <v>#VALUE!</v>
      </c>
      <c r="P361" t="e">
        <f t="shared" si="63"/>
        <v>#VALUE!</v>
      </c>
      <c r="Q361" s="5" t="str">
        <f>_xll.SNL.Clients.Office.Excel.Functions.SPG(K361, "SP_MARKETCAP", "12/31/2022")</f>
        <v>#PEND</v>
      </c>
      <c r="R361" t="e">
        <f t="shared" si="67"/>
        <v>#VALUE!</v>
      </c>
      <c r="S361" t="e">
        <f t="shared" si="68"/>
        <v>#VALUE!</v>
      </c>
      <c r="U361" t="s">
        <v>361</v>
      </c>
      <c r="V361" s="4" t="str" cm="1">
        <f t="array" ref="V361">_xll.SNL.Clients.Office.Excel.Functions.SPG(U361, "SP_TOTAL_REV", "CY2021")</f>
        <v>#PEND</v>
      </c>
      <c r="W361" s="4" t="str">
        <f>_xll.SNL.Clients.Office.Excel.Functions.SPG(U361,"IQ_AVG_DILUT_SHARES_OUT","CY2021")</f>
        <v>#PEND</v>
      </c>
      <c r="X361" s="5" t="str">
        <f>_xll.SNL.Clients.Office.Excel.Functions.SPG(U361, "IQ_DILUT_EPS_NORM", "CY2021")</f>
        <v>#PEND</v>
      </c>
      <c r="Y361" t="e">
        <f t="shared" si="69"/>
        <v>#VALUE!</v>
      </c>
      <c r="Z361" t="e">
        <f t="shared" si="70"/>
        <v>#VALUE!</v>
      </c>
      <c r="AA361" s="5" t="str">
        <f>_xll.SNL.Clients.Office.Excel.Functions.SPG(U361, "SP_MARKETCAP", "12/31/2021")</f>
        <v>#PEND</v>
      </c>
      <c r="AB361" t="e">
        <f t="shared" si="64"/>
        <v>#VALUE!</v>
      </c>
      <c r="AC361" t="e">
        <f t="shared" si="71"/>
        <v>#VALUE!</v>
      </c>
    </row>
    <row r="362" spans="1:29">
      <c r="A362" t="s">
        <v>362</v>
      </c>
      <c r="B362" s="4" t="str" cm="1">
        <f t="array" ref="B362">_xll.SNL.Clients.Office.Excel.Functions.SPG(A362, "SP_TOTAL_REV", "CY2023")</f>
        <v>#PEND</v>
      </c>
      <c r="C362" s="4" t="str">
        <f>_xll.SNL.Clients.Office.Excel.Functions.SPG(A362,"IQ_AVG_DILUT_SHARES_OUT","CY2023")</f>
        <v>#PEND</v>
      </c>
      <c r="D362" s="5" t="str">
        <f>_xll.SNL.Clients.Office.Excel.Functions.SPG(A362, "IQ_DILUT_EPS_NORM", "CY2023")</f>
        <v>#PEND</v>
      </c>
      <c r="E362" t="e">
        <f t="shared" si="60"/>
        <v>#VALUE!</v>
      </c>
      <c r="F362" t="e">
        <f t="shared" si="61"/>
        <v>#VALUE!</v>
      </c>
      <c r="G362" s="5" t="str">
        <f>_xll.SNL.Clients.Office.Excel.Functions.SPG(A362, "SP_MARKETCAP", "12/30/2023")</f>
        <v>#PEND</v>
      </c>
      <c r="H362" t="e">
        <f t="shared" si="65"/>
        <v>#VALUE!</v>
      </c>
      <c r="I362" t="e">
        <f t="shared" si="66"/>
        <v>#VALUE!</v>
      </c>
      <c r="K362" t="s">
        <v>362</v>
      </c>
      <c r="L362" s="4" t="str" cm="1">
        <f t="array" ref="L362">_xll.SNL.Clients.Office.Excel.Functions.SPG(K362, "SP_TOTAL_REV", "CY2023")</f>
        <v>#PEND</v>
      </c>
      <c r="M362" s="4" t="str">
        <f>_xll.SNL.Clients.Office.Excel.Functions.SPG(K362,"IQ_AVG_DILUT_SHARES_OUT","CY2023")</f>
        <v>#PEND</v>
      </c>
      <c r="N362" s="5" t="str">
        <f>_xll.SNL.Clients.Office.Excel.Functions.SPG(K362, "IQ_DILUT_EPS_NORM", "CY2023")</f>
        <v>#PEND</v>
      </c>
      <c r="O362" t="e">
        <f t="shared" si="62"/>
        <v>#VALUE!</v>
      </c>
      <c r="P362" t="e">
        <f t="shared" si="63"/>
        <v>#VALUE!</v>
      </c>
      <c r="Q362" s="5" t="str">
        <f>_xll.SNL.Clients.Office.Excel.Functions.SPG(K362, "SP_MARKETCAP", "12/31/2022")</f>
        <v>#PEND</v>
      </c>
      <c r="R362" t="e">
        <f t="shared" si="67"/>
        <v>#VALUE!</v>
      </c>
      <c r="S362" t="e">
        <f t="shared" si="68"/>
        <v>#VALUE!</v>
      </c>
      <c r="U362" t="s">
        <v>362</v>
      </c>
      <c r="V362" s="4" t="str" cm="1">
        <f t="array" ref="V362">_xll.SNL.Clients.Office.Excel.Functions.SPG(U362, "SP_TOTAL_REV", "CY2021")</f>
        <v>#PEND</v>
      </c>
      <c r="W362" s="4" t="str">
        <f>_xll.SNL.Clients.Office.Excel.Functions.SPG(U362,"IQ_AVG_DILUT_SHARES_OUT","CY2021")</f>
        <v>#PEND</v>
      </c>
      <c r="X362" s="5" t="str">
        <f>_xll.SNL.Clients.Office.Excel.Functions.SPG(U362, "IQ_DILUT_EPS_NORM", "CY2021")</f>
        <v>#PEND</v>
      </c>
      <c r="Y362" t="e">
        <f t="shared" si="69"/>
        <v>#VALUE!</v>
      </c>
      <c r="Z362" t="e">
        <f t="shared" si="70"/>
        <v>#VALUE!</v>
      </c>
      <c r="AA362" s="5" t="str">
        <f>_xll.SNL.Clients.Office.Excel.Functions.SPG(U362, "SP_MARKETCAP", "12/31/2021")</f>
        <v>#PEND</v>
      </c>
      <c r="AB362" t="e">
        <f t="shared" si="64"/>
        <v>#VALUE!</v>
      </c>
      <c r="AC362" t="e">
        <f t="shared" si="71"/>
        <v>#VALUE!</v>
      </c>
    </row>
    <row r="363" spans="1:29">
      <c r="A363" t="s">
        <v>363</v>
      </c>
      <c r="B363" s="4" t="str" cm="1">
        <f t="array" ref="B363">_xll.SNL.Clients.Office.Excel.Functions.SPG(A363, "SP_TOTAL_REV", "CY2023")</f>
        <v>#PEND</v>
      </c>
      <c r="C363" s="4" t="str">
        <f>_xll.SNL.Clients.Office.Excel.Functions.SPG(A363,"IQ_AVG_DILUT_SHARES_OUT","CY2023")</f>
        <v>#PEND</v>
      </c>
      <c r="D363" s="5" t="str">
        <f>_xll.SNL.Clients.Office.Excel.Functions.SPG(A363, "IQ_DILUT_EPS_NORM", "CY2023")</f>
        <v>#PEND</v>
      </c>
      <c r="E363" t="e">
        <f t="shared" si="60"/>
        <v>#VALUE!</v>
      </c>
      <c r="F363" t="e">
        <f t="shared" si="61"/>
        <v>#VALUE!</v>
      </c>
      <c r="G363" s="5" t="str">
        <f>_xll.SNL.Clients.Office.Excel.Functions.SPG(A363, "SP_MARKETCAP", "12/30/2023")</f>
        <v>#PEND</v>
      </c>
      <c r="H363" t="e">
        <f t="shared" si="65"/>
        <v>#VALUE!</v>
      </c>
      <c r="I363" t="e">
        <f t="shared" si="66"/>
        <v>#VALUE!</v>
      </c>
      <c r="K363" t="s">
        <v>363</v>
      </c>
      <c r="L363" s="4" t="str" cm="1">
        <f t="array" ref="L363">_xll.SNL.Clients.Office.Excel.Functions.SPG(K363, "SP_TOTAL_REV", "CY2023")</f>
        <v>#PEND</v>
      </c>
      <c r="M363" s="4" t="str">
        <f>_xll.SNL.Clients.Office.Excel.Functions.SPG(K363,"IQ_AVG_DILUT_SHARES_OUT","CY2023")</f>
        <v>#PEND</v>
      </c>
      <c r="N363" s="5" t="str">
        <f>_xll.SNL.Clients.Office.Excel.Functions.SPG(K363, "IQ_DILUT_EPS_NORM", "CY2023")</f>
        <v>#PEND</v>
      </c>
      <c r="O363" t="e">
        <f t="shared" si="62"/>
        <v>#VALUE!</v>
      </c>
      <c r="P363" t="e">
        <f t="shared" si="63"/>
        <v>#VALUE!</v>
      </c>
      <c r="Q363" s="5" t="str">
        <f>_xll.SNL.Clients.Office.Excel.Functions.SPG(K363, "SP_MARKETCAP", "12/31/2022")</f>
        <v>#PEND</v>
      </c>
      <c r="R363" t="e">
        <f t="shared" si="67"/>
        <v>#VALUE!</v>
      </c>
      <c r="S363" t="e">
        <f t="shared" si="68"/>
        <v>#VALUE!</v>
      </c>
      <c r="U363" t="s">
        <v>363</v>
      </c>
      <c r="V363" s="4" t="str" cm="1">
        <f t="array" ref="V363">_xll.SNL.Clients.Office.Excel.Functions.SPG(U363, "SP_TOTAL_REV", "CY2021")</f>
        <v>#PEND</v>
      </c>
      <c r="W363" s="4" t="str">
        <f>_xll.SNL.Clients.Office.Excel.Functions.SPG(U363,"IQ_AVG_DILUT_SHARES_OUT","CY2021")</f>
        <v>#PEND</v>
      </c>
      <c r="X363" s="5" t="str">
        <f>_xll.SNL.Clients.Office.Excel.Functions.SPG(U363, "IQ_DILUT_EPS_NORM", "CY2021")</f>
        <v>#PEND</v>
      </c>
      <c r="Y363" t="e">
        <f t="shared" si="69"/>
        <v>#VALUE!</v>
      </c>
      <c r="Z363" t="e">
        <f t="shared" si="70"/>
        <v>#VALUE!</v>
      </c>
      <c r="AA363" s="5" t="str">
        <f>_xll.SNL.Clients.Office.Excel.Functions.SPG(U363, "SP_MARKETCAP", "12/31/2021")</f>
        <v>#PEND</v>
      </c>
      <c r="AB363" t="e">
        <f t="shared" si="64"/>
        <v>#VALUE!</v>
      </c>
      <c r="AC363" t="e">
        <f t="shared" si="71"/>
        <v>#VALUE!</v>
      </c>
    </row>
    <row r="364" spans="1:29">
      <c r="A364" t="s">
        <v>364</v>
      </c>
      <c r="B364" s="4" t="str" cm="1">
        <f t="array" ref="B364">_xll.SNL.Clients.Office.Excel.Functions.SPG(A364, "SP_TOTAL_REV", "CY2023")</f>
        <v>#PEND</v>
      </c>
      <c r="C364" s="4" t="str">
        <f>_xll.SNL.Clients.Office.Excel.Functions.SPG(A364,"IQ_AVG_DILUT_SHARES_OUT","CY2023")</f>
        <v>#PEND</v>
      </c>
      <c r="D364" s="5" t="str">
        <f>_xll.SNL.Clients.Office.Excel.Functions.SPG(A364, "IQ_DILUT_EPS_NORM", "CY2023")</f>
        <v>#PEND</v>
      </c>
      <c r="E364" t="e">
        <f t="shared" si="60"/>
        <v>#VALUE!</v>
      </c>
      <c r="F364" t="e">
        <f t="shared" si="61"/>
        <v>#VALUE!</v>
      </c>
      <c r="G364" s="5" t="str">
        <f>_xll.SNL.Clients.Office.Excel.Functions.SPG(A364, "SP_MARKETCAP", "12/30/2023")</f>
        <v>#PEND</v>
      </c>
      <c r="H364" t="e">
        <f t="shared" si="65"/>
        <v>#VALUE!</v>
      </c>
      <c r="I364" t="e">
        <f t="shared" si="66"/>
        <v>#VALUE!</v>
      </c>
      <c r="K364" t="s">
        <v>364</v>
      </c>
      <c r="L364" s="4" t="str" cm="1">
        <f t="array" ref="L364">_xll.SNL.Clients.Office.Excel.Functions.SPG(K364, "SP_TOTAL_REV", "CY2023")</f>
        <v>#PEND</v>
      </c>
      <c r="M364" s="4" t="str">
        <f>_xll.SNL.Clients.Office.Excel.Functions.SPG(K364,"IQ_AVG_DILUT_SHARES_OUT","CY2023")</f>
        <v>#PEND</v>
      </c>
      <c r="N364" s="5" t="str">
        <f>_xll.SNL.Clients.Office.Excel.Functions.SPG(K364, "IQ_DILUT_EPS_NORM", "CY2023")</f>
        <v>#PEND</v>
      </c>
      <c r="O364" t="e">
        <f t="shared" si="62"/>
        <v>#VALUE!</v>
      </c>
      <c r="P364" t="e">
        <f t="shared" si="63"/>
        <v>#VALUE!</v>
      </c>
      <c r="Q364" s="5" t="str">
        <f>_xll.SNL.Clients.Office.Excel.Functions.SPG(K364, "SP_MARKETCAP", "12/31/2022")</f>
        <v>#PEND</v>
      </c>
      <c r="R364" t="e">
        <f t="shared" si="67"/>
        <v>#VALUE!</v>
      </c>
      <c r="S364" t="e">
        <f t="shared" si="68"/>
        <v>#VALUE!</v>
      </c>
      <c r="U364" t="s">
        <v>364</v>
      </c>
      <c r="V364" s="4" t="str" cm="1">
        <f t="array" ref="V364">_xll.SNL.Clients.Office.Excel.Functions.SPG(U364, "SP_TOTAL_REV", "CY2021")</f>
        <v>#PEND</v>
      </c>
      <c r="W364" s="4" t="str">
        <f>_xll.SNL.Clients.Office.Excel.Functions.SPG(U364,"IQ_AVG_DILUT_SHARES_OUT","CY2021")</f>
        <v>#PEND</v>
      </c>
      <c r="X364" s="5" t="str">
        <f>_xll.SNL.Clients.Office.Excel.Functions.SPG(U364, "IQ_DILUT_EPS_NORM", "CY2021")</f>
        <v>#PEND</v>
      </c>
      <c r="Y364" t="e">
        <f t="shared" si="69"/>
        <v>#VALUE!</v>
      </c>
      <c r="Z364" t="e">
        <f t="shared" si="70"/>
        <v>#VALUE!</v>
      </c>
      <c r="AA364" s="5" t="str">
        <f>_xll.SNL.Clients.Office.Excel.Functions.SPG(U364, "SP_MARKETCAP", "12/31/2021")</f>
        <v>#PEND</v>
      </c>
      <c r="AB364" t="e">
        <f t="shared" si="64"/>
        <v>#VALUE!</v>
      </c>
      <c r="AC364" t="e">
        <f t="shared" si="71"/>
        <v>#VALUE!</v>
      </c>
    </row>
    <row r="365" spans="1:29">
      <c r="A365" t="s">
        <v>365</v>
      </c>
      <c r="B365" s="4" t="str" cm="1">
        <f t="array" ref="B365">_xll.SNL.Clients.Office.Excel.Functions.SPG(A365, "SP_TOTAL_REV", "CY2023")</f>
        <v>#PEND</v>
      </c>
      <c r="C365" s="4" t="str">
        <f>_xll.SNL.Clients.Office.Excel.Functions.SPG(A365,"IQ_AVG_DILUT_SHARES_OUT","CY2023")</f>
        <v>#PEND</v>
      </c>
      <c r="D365" s="5" t="str">
        <f>_xll.SNL.Clients.Office.Excel.Functions.SPG(A365, "IQ_DILUT_EPS_NORM", "CY2023")</f>
        <v>#PEND</v>
      </c>
      <c r="E365" t="e">
        <f t="shared" si="60"/>
        <v>#VALUE!</v>
      </c>
      <c r="F365" t="e">
        <f t="shared" si="61"/>
        <v>#VALUE!</v>
      </c>
      <c r="G365" s="5" t="str">
        <f>_xll.SNL.Clients.Office.Excel.Functions.SPG(A365, "SP_MARKETCAP", "12/30/2023")</f>
        <v>#PEND</v>
      </c>
      <c r="H365" t="e">
        <f t="shared" si="65"/>
        <v>#VALUE!</v>
      </c>
      <c r="I365" t="e">
        <f t="shared" si="66"/>
        <v>#VALUE!</v>
      </c>
      <c r="K365" t="s">
        <v>365</v>
      </c>
      <c r="L365" s="4" t="str" cm="1">
        <f t="array" ref="L365">_xll.SNL.Clients.Office.Excel.Functions.SPG(K365, "SP_TOTAL_REV", "CY2023")</f>
        <v>#PEND</v>
      </c>
      <c r="M365" s="4" t="str">
        <f>_xll.SNL.Clients.Office.Excel.Functions.SPG(K365,"IQ_AVG_DILUT_SHARES_OUT","CY2023")</f>
        <v>#PEND</v>
      </c>
      <c r="N365" s="5" t="str">
        <f>_xll.SNL.Clients.Office.Excel.Functions.SPG(K365, "IQ_DILUT_EPS_NORM", "CY2023")</f>
        <v>#PEND</v>
      </c>
      <c r="O365" t="e">
        <f t="shared" si="62"/>
        <v>#VALUE!</v>
      </c>
      <c r="P365" t="e">
        <f t="shared" si="63"/>
        <v>#VALUE!</v>
      </c>
      <c r="Q365" s="5" t="str">
        <f>_xll.SNL.Clients.Office.Excel.Functions.SPG(K365, "SP_MARKETCAP", "12/31/2022")</f>
        <v>#PEND</v>
      </c>
      <c r="R365" t="e">
        <f t="shared" si="67"/>
        <v>#VALUE!</v>
      </c>
      <c r="S365" t="e">
        <f t="shared" si="68"/>
        <v>#VALUE!</v>
      </c>
      <c r="U365" t="s">
        <v>365</v>
      </c>
      <c r="V365" s="4" t="str" cm="1">
        <f t="array" ref="V365">_xll.SNL.Clients.Office.Excel.Functions.SPG(U365, "SP_TOTAL_REV", "CY2021")</f>
        <v>#PEND</v>
      </c>
      <c r="W365" s="4" t="str">
        <f>_xll.SNL.Clients.Office.Excel.Functions.SPG(U365,"IQ_AVG_DILUT_SHARES_OUT","CY2021")</f>
        <v>#PEND</v>
      </c>
      <c r="X365" s="5" t="str">
        <f>_xll.SNL.Clients.Office.Excel.Functions.SPG(U365, "IQ_DILUT_EPS_NORM", "CY2021")</f>
        <v>#PEND</v>
      </c>
      <c r="Y365" t="e">
        <f t="shared" si="69"/>
        <v>#VALUE!</v>
      </c>
      <c r="Z365" t="e">
        <f t="shared" si="70"/>
        <v>#VALUE!</v>
      </c>
      <c r="AA365" s="5" t="str">
        <f>_xll.SNL.Clients.Office.Excel.Functions.SPG(U365, "SP_MARKETCAP", "12/31/2021")</f>
        <v>#PEND</v>
      </c>
      <c r="AB365" t="e">
        <f t="shared" si="64"/>
        <v>#VALUE!</v>
      </c>
      <c r="AC365" t="e">
        <f t="shared" si="71"/>
        <v>#VALUE!</v>
      </c>
    </row>
    <row r="366" spans="1:29">
      <c r="A366" t="s">
        <v>366</v>
      </c>
      <c r="B366" s="4" t="str" cm="1">
        <f t="array" ref="B366">_xll.SNL.Clients.Office.Excel.Functions.SPG(A366, "SP_TOTAL_REV", "CY2023")</f>
        <v>#PEND</v>
      </c>
      <c r="C366" s="4" t="str">
        <f>_xll.SNL.Clients.Office.Excel.Functions.SPG(A366,"IQ_AVG_DILUT_SHARES_OUT","CY2023")</f>
        <v>#PEND</v>
      </c>
      <c r="D366" s="5" t="str">
        <f>_xll.SNL.Clients.Office.Excel.Functions.SPG(A366, "IQ_DILUT_EPS_NORM", "CY2023")</f>
        <v>#PEND</v>
      </c>
      <c r="E366" t="e">
        <f t="shared" si="60"/>
        <v>#VALUE!</v>
      </c>
      <c r="F366" t="e">
        <f t="shared" si="61"/>
        <v>#VALUE!</v>
      </c>
      <c r="G366" s="5" t="str">
        <f>_xll.SNL.Clients.Office.Excel.Functions.SPG(A366, "SP_MARKETCAP", "12/30/2023")</f>
        <v>#PEND</v>
      </c>
      <c r="H366" t="e">
        <f t="shared" si="65"/>
        <v>#VALUE!</v>
      </c>
      <c r="I366" t="e">
        <f t="shared" si="66"/>
        <v>#VALUE!</v>
      </c>
      <c r="K366" t="s">
        <v>366</v>
      </c>
      <c r="L366" s="4" t="str" cm="1">
        <f t="array" ref="L366">_xll.SNL.Clients.Office.Excel.Functions.SPG(K366, "SP_TOTAL_REV", "CY2023")</f>
        <v>#PEND</v>
      </c>
      <c r="M366" s="4" t="str">
        <f>_xll.SNL.Clients.Office.Excel.Functions.SPG(K366,"IQ_AVG_DILUT_SHARES_OUT","CY2023")</f>
        <v>#PEND</v>
      </c>
      <c r="N366" s="5" t="str">
        <f>_xll.SNL.Clients.Office.Excel.Functions.SPG(K366, "IQ_DILUT_EPS_NORM", "CY2023")</f>
        <v>#PEND</v>
      </c>
      <c r="O366" t="e">
        <f t="shared" si="62"/>
        <v>#VALUE!</v>
      </c>
      <c r="P366" t="e">
        <f t="shared" si="63"/>
        <v>#VALUE!</v>
      </c>
      <c r="Q366" s="5" t="str">
        <f>_xll.SNL.Clients.Office.Excel.Functions.SPG(K366, "SP_MARKETCAP", "12/31/2022")</f>
        <v>#PEND</v>
      </c>
      <c r="R366" t="e">
        <f t="shared" si="67"/>
        <v>#VALUE!</v>
      </c>
      <c r="S366" t="e">
        <f t="shared" si="68"/>
        <v>#VALUE!</v>
      </c>
      <c r="U366" t="s">
        <v>366</v>
      </c>
      <c r="V366" s="4" t="str" cm="1">
        <f t="array" ref="V366">_xll.SNL.Clients.Office.Excel.Functions.SPG(U366, "SP_TOTAL_REV", "CY2021")</f>
        <v>#PEND</v>
      </c>
      <c r="W366" s="4" t="str">
        <f>_xll.SNL.Clients.Office.Excel.Functions.SPG(U366,"IQ_AVG_DILUT_SHARES_OUT","CY2021")</f>
        <v>#PEND</v>
      </c>
      <c r="X366" s="5" t="str">
        <f>_xll.SNL.Clients.Office.Excel.Functions.SPG(U366, "IQ_DILUT_EPS_NORM", "CY2021")</f>
        <v>#PEND</v>
      </c>
      <c r="Y366" t="e">
        <f t="shared" si="69"/>
        <v>#VALUE!</v>
      </c>
      <c r="Z366" t="e">
        <f t="shared" si="70"/>
        <v>#VALUE!</v>
      </c>
      <c r="AA366" s="5" t="str">
        <f>_xll.SNL.Clients.Office.Excel.Functions.SPG(U366, "SP_MARKETCAP", "12/31/2021")</f>
        <v>#PEND</v>
      </c>
      <c r="AB366" t="e">
        <f t="shared" si="64"/>
        <v>#VALUE!</v>
      </c>
      <c r="AC366" t="e">
        <f t="shared" si="71"/>
        <v>#VALUE!</v>
      </c>
    </row>
    <row r="367" spans="1:29">
      <c r="A367" t="s">
        <v>367</v>
      </c>
      <c r="B367" s="4" t="str" cm="1">
        <f t="array" ref="B367">_xll.SNL.Clients.Office.Excel.Functions.SPG(A367, "SP_TOTAL_REV", "CY2023")</f>
        <v>#PEND</v>
      </c>
      <c r="C367" s="4" t="str">
        <f>_xll.SNL.Clients.Office.Excel.Functions.SPG(A367,"IQ_AVG_DILUT_SHARES_OUT","CY2023")</f>
        <v>#PEND</v>
      </c>
      <c r="D367" s="5" t="str">
        <f>_xll.SNL.Clients.Office.Excel.Functions.SPG(A367, "IQ_DILUT_EPS_NORM", "CY2023")</f>
        <v>#PEND</v>
      </c>
      <c r="E367" t="e">
        <f t="shared" si="60"/>
        <v>#VALUE!</v>
      </c>
      <c r="F367" t="e">
        <f t="shared" si="61"/>
        <v>#VALUE!</v>
      </c>
      <c r="G367" s="5" t="str">
        <f>_xll.SNL.Clients.Office.Excel.Functions.SPG(A367, "SP_MARKETCAP", "12/30/2023")</f>
        <v>#PEND</v>
      </c>
      <c r="H367" t="e">
        <f t="shared" si="65"/>
        <v>#VALUE!</v>
      </c>
      <c r="I367" t="e">
        <f t="shared" si="66"/>
        <v>#VALUE!</v>
      </c>
      <c r="K367" t="s">
        <v>367</v>
      </c>
      <c r="L367" s="4" t="str" cm="1">
        <f t="array" ref="L367">_xll.SNL.Clients.Office.Excel.Functions.SPG(K367, "SP_TOTAL_REV", "CY2023")</f>
        <v>#PEND</v>
      </c>
      <c r="M367" s="4" t="str">
        <f>_xll.SNL.Clients.Office.Excel.Functions.SPG(K367,"IQ_AVG_DILUT_SHARES_OUT","CY2023")</f>
        <v>#PEND</v>
      </c>
      <c r="N367" s="5" t="str">
        <f>_xll.SNL.Clients.Office.Excel.Functions.SPG(K367, "IQ_DILUT_EPS_NORM", "CY2023")</f>
        <v>#PEND</v>
      </c>
      <c r="O367" t="e">
        <f t="shared" si="62"/>
        <v>#VALUE!</v>
      </c>
      <c r="P367" t="e">
        <f t="shared" si="63"/>
        <v>#VALUE!</v>
      </c>
      <c r="Q367" s="5" t="str">
        <f>_xll.SNL.Clients.Office.Excel.Functions.SPG(K367, "SP_MARKETCAP", "12/31/2022")</f>
        <v>#PEND</v>
      </c>
      <c r="R367" t="e">
        <f t="shared" si="67"/>
        <v>#VALUE!</v>
      </c>
      <c r="S367" t="e">
        <f t="shared" si="68"/>
        <v>#VALUE!</v>
      </c>
      <c r="U367" t="s">
        <v>367</v>
      </c>
      <c r="V367" s="4" t="str" cm="1">
        <f t="array" ref="V367">_xll.SNL.Clients.Office.Excel.Functions.SPG(U367, "SP_TOTAL_REV", "CY2021")</f>
        <v>#PEND</v>
      </c>
      <c r="W367" s="4" t="str">
        <f>_xll.SNL.Clients.Office.Excel.Functions.SPG(U367,"IQ_AVG_DILUT_SHARES_OUT","CY2021")</f>
        <v>#PEND</v>
      </c>
      <c r="X367" s="5" t="str">
        <f>_xll.SNL.Clients.Office.Excel.Functions.SPG(U367, "IQ_DILUT_EPS_NORM", "CY2021")</f>
        <v>#PEND</v>
      </c>
      <c r="Y367" t="e">
        <f t="shared" si="69"/>
        <v>#VALUE!</v>
      </c>
      <c r="Z367" t="e">
        <f t="shared" si="70"/>
        <v>#VALUE!</v>
      </c>
      <c r="AA367" s="5" t="str">
        <f>_xll.SNL.Clients.Office.Excel.Functions.SPG(U367, "SP_MARKETCAP", "12/31/2021")</f>
        <v>#PEND</v>
      </c>
      <c r="AB367" t="e">
        <f t="shared" si="64"/>
        <v>#VALUE!</v>
      </c>
      <c r="AC367" t="e">
        <f t="shared" si="71"/>
        <v>#VALUE!</v>
      </c>
    </row>
    <row r="368" spans="1:29">
      <c r="A368" t="s">
        <v>368</v>
      </c>
      <c r="B368" s="4" t="str" cm="1">
        <f t="array" ref="B368">_xll.SNL.Clients.Office.Excel.Functions.SPG(A368, "SP_TOTAL_REV", "CY2023")</f>
        <v>#PEND</v>
      </c>
      <c r="C368" s="4" t="str">
        <f>_xll.SNL.Clients.Office.Excel.Functions.SPG(A368,"IQ_AVG_DILUT_SHARES_OUT","CY2023")</f>
        <v>#PEND</v>
      </c>
      <c r="D368" s="5" t="str">
        <f>_xll.SNL.Clients.Office.Excel.Functions.SPG(A368, "IQ_DILUT_EPS_NORM", "CY2023")</f>
        <v>#PEND</v>
      </c>
      <c r="E368" t="e">
        <f t="shared" si="60"/>
        <v>#VALUE!</v>
      </c>
      <c r="F368" t="e">
        <f t="shared" si="61"/>
        <v>#VALUE!</v>
      </c>
      <c r="G368" s="5" t="str">
        <f>_xll.SNL.Clients.Office.Excel.Functions.SPG(A368, "SP_MARKETCAP", "12/30/2023")</f>
        <v>#PEND</v>
      </c>
      <c r="H368" t="e">
        <f t="shared" si="65"/>
        <v>#VALUE!</v>
      </c>
      <c r="I368" t="e">
        <f t="shared" si="66"/>
        <v>#VALUE!</v>
      </c>
      <c r="K368" t="s">
        <v>368</v>
      </c>
      <c r="L368" s="4" t="str" cm="1">
        <f t="array" ref="L368">_xll.SNL.Clients.Office.Excel.Functions.SPG(K368, "SP_TOTAL_REV", "CY2023")</f>
        <v>#PEND</v>
      </c>
      <c r="M368" s="4" t="str">
        <f>_xll.SNL.Clients.Office.Excel.Functions.SPG(K368,"IQ_AVG_DILUT_SHARES_OUT","CY2023")</f>
        <v>#PEND</v>
      </c>
      <c r="N368" s="5" t="str">
        <f>_xll.SNL.Clients.Office.Excel.Functions.SPG(K368, "IQ_DILUT_EPS_NORM", "CY2023")</f>
        <v>#PEND</v>
      </c>
      <c r="O368" t="e">
        <f t="shared" si="62"/>
        <v>#VALUE!</v>
      </c>
      <c r="P368" t="e">
        <f t="shared" si="63"/>
        <v>#VALUE!</v>
      </c>
      <c r="Q368" s="5" t="str">
        <f>_xll.SNL.Clients.Office.Excel.Functions.SPG(K368, "SP_MARKETCAP", "12/31/2022")</f>
        <v>#PEND</v>
      </c>
      <c r="R368" t="e">
        <f t="shared" si="67"/>
        <v>#VALUE!</v>
      </c>
      <c r="S368" t="e">
        <f t="shared" si="68"/>
        <v>#VALUE!</v>
      </c>
      <c r="U368" t="s">
        <v>368</v>
      </c>
      <c r="V368" s="4" t="str" cm="1">
        <f t="array" ref="V368">_xll.SNL.Clients.Office.Excel.Functions.SPG(U368, "SP_TOTAL_REV", "CY2021")</f>
        <v>#PEND</v>
      </c>
      <c r="W368" s="4" t="str">
        <f>_xll.SNL.Clients.Office.Excel.Functions.SPG(U368,"IQ_AVG_DILUT_SHARES_OUT","CY2021")</f>
        <v>#PEND</v>
      </c>
      <c r="X368" s="5" t="str">
        <f>_xll.SNL.Clients.Office.Excel.Functions.SPG(U368, "IQ_DILUT_EPS_NORM", "CY2021")</f>
        <v>#PEND</v>
      </c>
      <c r="Y368" t="e">
        <f t="shared" si="69"/>
        <v>#VALUE!</v>
      </c>
      <c r="Z368" t="e">
        <f t="shared" si="70"/>
        <v>#VALUE!</v>
      </c>
      <c r="AA368" s="5" t="str">
        <f>_xll.SNL.Clients.Office.Excel.Functions.SPG(U368, "SP_MARKETCAP", "12/31/2021")</f>
        <v>#PEND</v>
      </c>
      <c r="AB368" t="e">
        <f t="shared" si="64"/>
        <v>#VALUE!</v>
      </c>
      <c r="AC368" t="e">
        <f t="shared" si="71"/>
        <v>#VALUE!</v>
      </c>
    </row>
    <row r="369" spans="1:29">
      <c r="A369" t="s">
        <v>369</v>
      </c>
      <c r="B369" s="4" t="str" cm="1">
        <f t="array" ref="B369">_xll.SNL.Clients.Office.Excel.Functions.SPG(A369, "SP_TOTAL_REV", "CY2023")</f>
        <v>#PEND</v>
      </c>
      <c r="C369" s="4" t="str">
        <f>_xll.SNL.Clients.Office.Excel.Functions.SPG(A369,"IQ_AVG_DILUT_SHARES_OUT","CY2023")</f>
        <v>#PEND</v>
      </c>
      <c r="D369" s="5" t="str">
        <f>_xll.SNL.Clients.Office.Excel.Functions.SPG(A369, "IQ_DILUT_EPS_NORM", "CY2023")</f>
        <v>#PEND</v>
      </c>
      <c r="E369" t="e">
        <f t="shared" si="60"/>
        <v>#VALUE!</v>
      </c>
      <c r="F369" t="e">
        <f t="shared" si="61"/>
        <v>#VALUE!</v>
      </c>
      <c r="G369" s="5" t="str">
        <f>_xll.SNL.Clients.Office.Excel.Functions.SPG(A369, "SP_MARKETCAP", "12/30/2023")</f>
        <v>#PEND</v>
      </c>
      <c r="H369" t="e">
        <f t="shared" si="65"/>
        <v>#VALUE!</v>
      </c>
      <c r="I369" t="e">
        <f t="shared" si="66"/>
        <v>#VALUE!</v>
      </c>
      <c r="K369" t="s">
        <v>369</v>
      </c>
      <c r="L369" s="4" t="str" cm="1">
        <f t="array" ref="L369">_xll.SNL.Clients.Office.Excel.Functions.SPG(K369, "SP_TOTAL_REV", "CY2023")</f>
        <v>#PEND</v>
      </c>
      <c r="M369" s="4" t="str">
        <f>_xll.SNL.Clients.Office.Excel.Functions.SPG(K369,"IQ_AVG_DILUT_SHARES_OUT","CY2023")</f>
        <v>#PEND</v>
      </c>
      <c r="N369" s="5" t="str">
        <f>_xll.SNL.Clients.Office.Excel.Functions.SPG(K369, "IQ_DILUT_EPS_NORM", "CY2023")</f>
        <v>#PEND</v>
      </c>
      <c r="O369" t="e">
        <f t="shared" si="62"/>
        <v>#VALUE!</v>
      </c>
      <c r="P369" t="e">
        <f t="shared" si="63"/>
        <v>#VALUE!</v>
      </c>
      <c r="Q369" s="5" t="str">
        <f>_xll.SNL.Clients.Office.Excel.Functions.SPG(K369, "SP_MARKETCAP", "12/31/2022")</f>
        <v>#PEND</v>
      </c>
      <c r="R369" t="e">
        <f t="shared" si="67"/>
        <v>#VALUE!</v>
      </c>
      <c r="S369" t="e">
        <f t="shared" si="68"/>
        <v>#VALUE!</v>
      </c>
      <c r="U369" t="s">
        <v>369</v>
      </c>
      <c r="V369" s="4" t="str" cm="1">
        <f t="array" ref="V369">_xll.SNL.Clients.Office.Excel.Functions.SPG(U369, "SP_TOTAL_REV", "CY2021")</f>
        <v>#PEND</v>
      </c>
      <c r="W369" s="4" t="str">
        <f>_xll.SNL.Clients.Office.Excel.Functions.SPG(U369,"IQ_AVG_DILUT_SHARES_OUT","CY2021")</f>
        <v>#PEND</v>
      </c>
      <c r="X369" s="5" t="str">
        <f>_xll.SNL.Clients.Office.Excel.Functions.SPG(U369, "IQ_DILUT_EPS_NORM", "CY2021")</f>
        <v>#PEND</v>
      </c>
      <c r="Y369" t="e">
        <f t="shared" si="69"/>
        <v>#VALUE!</v>
      </c>
      <c r="Z369" t="e">
        <f t="shared" si="70"/>
        <v>#VALUE!</v>
      </c>
      <c r="AA369" s="5" t="str">
        <f>_xll.SNL.Clients.Office.Excel.Functions.SPG(U369, "SP_MARKETCAP", "12/31/2021")</f>
        <v>#PEND</v>
      </c>
      <c r="AB369" t="e">
        <f t="shared" si="64"/>
        <v>#VALUE!</v>
      </c>
      <c r="AC369" t="e">
        <f t="shared" si="71"/>
        <v>#VALUE!</v>
      </c>
    </row>
    <row r="370" spans="1:29">
      <c r="A370" t="s">
        <v>370</v>
      </c>
      <c r="B370" s="4" t="str" cm="1">
        <f t="array" ref="B370">_xll.SNL.Clients.Office.Excel.Functions.SPG(A370, "SP_TOTAL_REV", "CY2023")</f>
        <v>#PEND</v>
      </c>
      <c r="C370" s="4" t="str">
        <f>_xll.SNL.Clients.Office.Excel.Functions.SPG(A370,"IQ_AVG_DILUT_SHARES_OUT","CY2023")</f>
        <v>#PEND</v>
      </c>
      <c r="D370" s="5" t="str">
        <f>_xll.SNL.Clients.Office.Excel.Functions.SPG(A370, "IQ_DILUT_EPS_NORM", "CY2023")</f>
        <v>#PEND</v>
      </c>
      <c r="E370" t="e">
        <f t="shared" si="60"/>
        <v>#VALUE!</v>
      </c>
      <c r="F370" t="e">
        <f t="shared" si="61"/>
        <v>#VALUE!</v>
      </c>
      <c r="G370" s="5" t="str">
        <f>_xll.SNL.Clients.Office.Excel.Functions.SPG(A370, "SP_MARKETCAP", "12/30/2023")</f>
        <v>#PEND</v>
      </c>
      <c r="H370" t="e">
        <f t="shared" si="65"/>
        <v>#VALUE!</v>
      </c>
      <c r="I370" t="e">
        <f t="shared" si="66"/>
        <v>#VALUE!</v>
      </c>
      <c r="K370" t="s">
        <v>370</v>
      </c>
      <c r="L370" s="4" t="str" cm="1">
        <f t="array" ref="L370">_xll.SNL.Clients.Office.Excel.Functions.SPG(K370, "SP_TOTAL_REV", "CY2023")</f>
        <v>#PEND</v>
      </c>
      <c r="M370" s="4" t="str">
        <f>_xll.SNL.Clients.Office.Excel.Functions.SPG(K370,"IQ_AVG_DILUT_SHARES_OUT","CY2023")</f>
        <v>#PEND</v>
      </c>
      <c r="N370" s="5" t="str">
        <f>_xll.SNL.Clients.Office.Excel.Functions.SPG(K370, "IQ_DILUT_EPS_NORM", "CY2023")</f>
        <v>#PEND</v>
      </c>
      <c r="O370" t="e">
        <f t="shared" si="62"/>
        <v>#VALUE!</v>
      </c>
      <c r="P370" t="e">
        <f t="shared" si="63"/>
        <v>#VALUE!</v>
      </c>
      <c r="Q370" s="5" t="str">
        <f>_xll.SNL.Clients.Office.Excel.Functions.SPG(K370, "SP_MARKETCAP", "12/31/2022")</f>
        <v>#PEND</v>
      </c>
      <c r="R370" t="e">
        <f t="shared" si="67"/>
        <v>#VALUE!</v>
      </c>
      <c r="S370" t="e">
        <f t="shared" si="68"/>
        <v>#VALUE!</v>
      </c>
      <c r="U370" t="s">
        <v>370</v>
      </c>
      <c r="V370" s="4" t="str" cm="1">
        <f t="array" ref="V370">_xll.SNL.Clients.Office.Excel.Functions.SPG(U370, "SP_TOTAL_REV", "CY2021")</f>
        <v>#PEND</v>
      </c>
      <c r="W370" s="4" t="str">
        <f>_xll.SNL.Clients.Office.Excel.Functions.SPG(U370,"IQ_AVG_DILUT_SHARES_OUT","CY2021")</f>
        <v>#PEND</v>
      </c>
      <c r="X370" s="5" t="str">
        <f>_xll.SNL.Clients.Office.Excel.Functions.SPG(U370, "IQ_DILUT_EPS_NORM", "CY2021")</f>
        <v>#PEND</v>
      </c>
      <c r="Y370" t="e">
        <f t="shared" si="69"/>
        <v>#VALUE!</v>
      </c>
      <c r="Z370" t="e">
        <f t="shared" si="70"/>
        <v>#VALUE!</v>
      </c>
      <c r="AA370" s="5" t="str">
        <f>_xll.SNL.Clients.Office.Excel.Functions.SPG(U370, "SP_MARKETCAP", "12/31/2021")</f>
        <v>#PEND</v>
      </c>
      <c r="AB370" t="e">
        <f t="shared" si="64"/>
        <v>#VALUE!</v>
      </c>
      <c r="AC370" t="e">
        <f t="shared" si="71"/>
        <v>#VALUE!</v>
      </c>
    </row>
    <row r="371" spans="1:29">
      <c r="A371" t="s">
        <v>371</v>
      </c>
      <c r="B371" s="4" t="str" cm="1">
        <f t="array" ref="B371">_xll.SNL.Clients.Office.Excel.Functions.SPG(A371, "SP_TOTAL_REV", "CY2023")</f>
        <v>#PEND</v>
      </c>
      <c r="C371" s="4" t="str">
        <f>_xll.SNL.Clients.Office.Excel.Functions.SPG(A371,"IQ_AVG_DILUT_SHARES_OUT","CY2023")</f>
        <v>#PEND</v>
      </c>
      <c r="D371" s="5" t="str">
        <f>_xll.SNL.Clients.Office.Excel.Functions.SPG(A371, "IQ_DILUT_EPS_NORM", "CY2023")</f>
        <v>#PEND</v>
      </c>
      <c r="E371" t="e">
        <f t="shared" si="60"/>
        <v>#VALUE!</v>
      </c>
      <c r="F371" t="e">
        <f t="shared" si="61"/>
        <v>#VALUE!</v>
      </c>
      <c r="G371" s="5" t="str">
        <f>_xll.SNL.Clients.Office.Excel.Functions.SPG(A371, "SP_MARKETCAP", "12/30/2023")</f>
        <v>#PEND</v>
      </c>
      <c r="H371" t="e">
        <f t="shared" si="65"/>
        <v>#VALUE!</v>
      </c>
      <c r="I371" t="e">
        <f t="shared" si="66"/>
        <v>#VALUE!</v>
      </c>
      <c r="K371" t="s">
        <v>371</v>
      </c>
      <c r="L371" s="4" t="str" cm="1">
        <f t="array" ref="L371">_xll.SNL.Clients.Office.Excel.Functions.SPG(K371, "SP_TOTAL_REV", "CY2023")</f>
        <v>#PEND</v>
      </c>
      <c r="M371" s="4" t="str">
        <f>_xll.SNL.Clients.Office.Excel.Functions.SPG(K371,"IQ_AVG_DILUT_SHARES_OUT","CY2023")</f>
        <v>#PEND</v>
      </c>
      <c r="N371" s="5" t="str">
        <f>_xll.SNL.Clients.Office.Excel.Functions.SPG(K371, "IQ_DILUT_EPS_NORM", "CY2023")</f>
        <v>#PEND</v>
      </c>
      <c r="O371" t="e">
        <f t="shared" si="62"/>
        <v>#VALUE!</v>
      </c>
      <c r="P371" t="e">
        <f t="shared" si="63"/>
        <v>#VALUE!</v>
      </c>
      <c r="Q371" s="5" t="str">
        <f>_xll.SNL.Clients.Office.Excel.Functions.SPG(K371, "SP_MARKETCAP", "12/31/2022")</f>
        <v>#PEND</v>
      </c>
      <c r="R371" t="e">
        <f t="shared" si="67"/>
        <v>#VALUE!</v>
      </c>
      <c r="S371" t="e">
        <f t="shared" si="68"/>
        <v>#VALUE!</v>
      </c>
      <c r="U371" t="s">
        <v>371</v>
      </c>
      <c r="V371" s="4" t="str" cm="1">
        <f t="array" ref="V371">_xll.SNL.Clients.Office.Excel.Functions.SPG(U371, "SP_TOTAL_REV", "CY2021")</f>
        <v>#PEND</v>
      </c>
      <c r="W371" s="4" t="str">
        <f>_xll.SNL.Clients.Office.Excel.Functions.SPG(U371,"IQ_AVG_DILUT_SHARES_OUT","CY2021")</f>
        <v>#PEND</v>
      </c>
      <c r="X371" s="5" t="str">
        <f>_xll.SNL.Clients.Office.Excel.Functions.SPG(U371, "IQ_DILUT_EPS_NORM", "CY2021")</f>
        <v>#PEND</v>
      </c>
      <c r="Y371" t="e">
        <f t="shared" si="69"/>
        <v>#VALUE!</v>
      </c>
      <c r="Z371" t="e">
        <f t="shared" si="70"/>
        <v>#VALUE!</v>
      </c>
      <c r="AA371" s="5" t="str">
        <f>_xll.SNL.Clients.Office.Excel.Functions.SPG(U371, "SP_MARKETCAP", "12/31/2021")</f>
        <v>#PEND</v>
      </c>
      <c r="AB371" t="e">
        <f t="shared" si="64"/>
        <v>#VALUE!</v>
      </c>
      <c r="AC371" t="e">
        <f t="shared" si="71"/>
        <v>#VALUE!</v>
      </c>
    </row>
    <row r="372" spans="1:29">
      <c r="A372" t="s">
        <v>372</v>
      </c>
      <c r="B372" s="4" t="str" cm="1">
        <f t="array" ref="B372">_xll.SNL.Clients.Office.Excel.Functions.SPG(A372, "SP_TOTAL_REV", "CY2023")</f>
        <v>#PEND</v>
      </c>
      <c r="C372" s="4" t="str">
        <f>_xll.SNL.Clients.Office.Excel.Functions.SPG(A372,"IQ_AVG_DILUT_SHARES_OUT","CY2023")</f>
        <v>#PEND</v>
      </c>
      <c r="D372" s="5" t="str">
        <f>_xll.SNL.Clients.Office.Excel.Functions.SPG(A372, "IQ_DILUT_EPS_NORM", "CY2023")</f>
        <v>#PEND</v>
      </c>
      <c r="E372" t="e">
        <f t="shared" si="60"/>
        <v>#VALUE!</v>
      </c>
      <c r="F372" t="e">
        <f t="shared" si="61"/>
        <v>#VALUE!</v>
      </c>
      <c r="G372" s="5" t="str">
        <f>_xll.SNL.Clients.Office.Excel.Functions.SPG(A372, "SP_MARKETCAP", "12/30/2023")</f>
        <v>#PEND</v>
      </c>
      <c r="H372" t="e">
        <f t="shared" si="65"/>
        <v>#VALUE!</v>
      </c>
      <c r="I372" t="e">
        <f t="shared" si="66"/>
        <v>#VALUE!</v>
      </c>
      <c r="K372" t="s">
        <v>372</v>
      </c>
      <c r="L372" s="4" t="str" cm="1">
        <f t="array" ref="L372">_xll.SNL.Clients.Office.Excel.Functions.SPG(K372, "SP_TOTAL_REV", "CY2023")</f>
        <v>#PEND</v>
      </c>
      <c r="M372" s="4" t="str">
        <f>_xll.SNL.Clients.Office.Excel.Functions.SPG(K372,"IQ_AVG_DILUT_SHARES_OUT","CY2023")</f>
        <v>#PEND</v>
      </c>
      <c r="N372" s="5" t="str">
        <f>_xll.SNL.Clients.Office.Excel.Functions.SPG(K372, "IQ_DILUT_EPS_NORM", "CY2023")</f>
        <v>#PEND</v>
      </c>
      <c r="O372" t="e">
        <f t="shared" si="62"/>
        <v>#VALUE!</v>
      </c>
      <c r="P372" t="e">
        <f t="shared" si="63"/>
        <v>#VALUE!</v>
      </c>
      <c r="Q372" s="5" t="str">
        <f>_xll.SNL.Clients.Office.Excel.Functions.SPG(K372, "SP_MARKETCAP", "12/31/2022")</f>
        <v>#PEND</v>
      </c>
      <c r="R372" t="e">
        <f t="shared" si="67"/>
        <v>#VALUE!</v>
      </c>
      <c r="S372" t="e">
        <f t="shared" si="68"/>
        <v>#VALUE!</v>
      </c>
      <c r="U372" t="s">
        <v>372</v>
      </c>
      <c r="V372" s="4" t="str" cm="1">
        <f t="array" ref="V372">_xll.SNL.Clients.Office.Excel.Functions.SPG(U372, "SP_TOTAL_REV", "CY2021")</f>
        <v>#PEND</v>
      </c>
      <c r="W372" s="4" t="str">
        <f>_xll.SNL.Clients.Office.Excel.Functions.SPG(U372,"IQ_AVG_DILUT_SHARES_OUT","CY2021")</f>
        <v>#PEND</v>
      </c>
      <c r="X372" s="5" t="str">
        <f>_xll.SNL.Clients.Office.Excel.Functions.SPG(U372, "IQ_DILUT_EPS_NORM", "CY2021")</f>
        <v>#PEND</v>
      </c>
      <c r="Y372" t="e">
        <f t="shared" si="69"/>
        <v>#VALUE!</v>
      </c>
      <c r="Z372" t="e">
        <f t="shared" si="70"/>
        <v>#VALUE!</v>
      </c>
      <c r="AA372" s="5" t="str">
        <f>_xll.SNL.Clients.Office.Excel.Functions.SPG(U372, "SP_MARKETCAP", "12/31/2021")</f>
        <v>#PEND</v>
      </c>
      <c r="AB372" t="e">
        <f t="shared" si="64"/>
        <v>#VALUE!</v>
      </c>
      <c r="AC372" t="e">
        <f t="shared" si="71"/>
        <v>#VALUE!</v>
      </c>
    </row>
    <row r="373" spans="1:29">
      <c r="A373" t="s">
        <v>373</v>
      </c>
      <c r="B373" s="4" t="str" cm="1">
        <f t="array" ref="B373">_xll.SNL.Clients.Office.Excel.Functions.SPG(A373, "SP_TOTAL_REV", "CY2023")</f>
        <v>#PEND</v>
      </c>
      <c r="C373" s="4" t="str">
        <f>_xll.SNL.Clients.Office.Excel.Functions.SPG(A373,"IQ_AVG_DILUT_SHARES_OUT","CY2023")</f>
        <v>#PEND</v>
      </c>
      <c r="D373" s="5" t="str">
        <f>_xll.SNL.Clients.Office.Excel.Functions.SPG(A373, "IQ_DILUT_EPS_NORM", "CY2023")</f>
        <v>#PEND</v>
      </c>
      <c r="E373" t="e">
        <f t="shared" si="60"/>
        <v>#VALUE!</v>
      </c>
      <c r="F373" t="e">
        <f t="shared" si="61"/>
        <v>#VALUE!</v>
      </c>
      <c r="G373" s="5" t="str">
        <f>_xll.SNL.Clients.Office.Excel.Functions.SPG(A373, "SP_MARKETCAP", "12/30/2023")</f>
        <v>#PEND</v>
      </c>
      <c r="H373" t="e">
        <f t="shared" si="65"/>
        <v>#VALUE!</v>
      </c>
      <c r="I373" t="e">
        <f t="shared" si="66"/>
        <v>#VALUE!</v>
      </c>
      <c r="K373" t="s">
        <v>373</v>
      </c>
      <c r="L373" s="4" t="str" cm="1">
        <f t="array" ref="L373">_xll.SNL.Clients.Office.Excel.Functions.SPG(K373, "SP_TOTAL_REV", "CY2023")</f>
        <v>#PEND</v>
      </c>
      <c r="M373" s="4" t="str">
        <f>_xll.SNL.Clients.Office.Excel.Functions.SPG(K373,"IQ_AVG_DILUT_SHARES_OUT","CY2023")</f>
        <v>#PEND</v>
      </c>
      <c r="N373" s="5" t="str">
        <f>_xll.SNL.Clients.Office.Excel.Functions.SPG(K373, "IQ_DILUT_EPS_NORM", "CY2023")</f>
        <v>#PEND</v>
      </c>
      <c r="O373" t="e">
        <f t="shared" si="62"/>
        <v>#VALUE!</v>
      </c>
      <c r="P373" t="e">
        <f t="shared" si="63"/>
        <v>#VALUE!</v>
      </c>
      <c r="Q373" s="5" t="str">
        <f>_xll.SNL.Clients.Office.Excel.Functions.SPG(K373, "SP_MARKETCAP", "12/31/2022")</f>
        <v>#PEND</v>
      </c>
      <c r="R373" t="e">
        <f t="shared" si="67"/>
        <v>#VALUE!</v>
      </c>
      <c r="S373" t="e">
        <f t="shared" si="68"/>
        <v>#VALUE!</v>
      </c>
      <c r="U373" t="s">
        <v>373</v>
      </c>
      <c r="V373" s="4" t="str" cm="1">
        <f t="array" ref="V373">_xll.SNL.Clients.Office.Excel.Functions.SPG(U373, "SP_TOTAL_REV", "CY2021")</f>
        <v>#PEND</v>
      </c>
      <c r="W373" s="4" t="str">
        <f>_xll.SNL.Clients.Office.Excel.Functions.SPG(U373,"IQ_AVG_DILUT_SHARES_OUT","CY2021")</f>
        <v>#PEND</v>
      </c>
      <c r="X373" s="5" t="str">
        <f>_xll.SNL.Clients.Office.Excel.Functions.SPG(U373, "IQ_DILUT_EPS_NORM", "CY2021")</f>
        <v>#PEND</v>
      </c>
      <c r="Y373" t="e">
        <f t="shared" si="69"/>
        <v>#VALUE!</v>
      </c>
      <c r="Z373" t="e">
        <f t="shared" si="70"/>
        <v>#VALUE!</v>
      </c>
      <c r="AA373" s="5" t="str">
        <f>_xll.SNL.Clients.Office.Excel.Functions.SPG(U373, "SP_MARKETCAP", "12/31/2021")</f>
        <v>#PEND</v>
      </c>
      <c r="AB373" t="e">
        <f t="shared" si="64"/>
        <v>#VALUE!</v>
      </c>
      <c r="AC373" t="e">
        <f t="shared" si="71"/>
        <v>#VALUE!</v>
      </c>
    </row>
    <row r="374" spans="1:29">
      <c r="A374" t="s">
        <v>374</v>
      </c>
      <c r="B374" s="4" t="str" cm="1">
        <f t="array" ref="B374">_xll.SNL.Clients.Office.Excel.Functions.SPG(A374, "SP_TOTAL_REV", "CY2023")</f>
        <v>#PEND</v>
      </c>
      <c r="C374" s="4" t="str">
        <f>_xll.SNL.Clients.Office.Excel.Functions.SPG(A374,"IQ_AVG_DILUT_SHARES_OUT","CY2023")</f>
        <v>#PEND</v>
      </c>
      <c r="D374" s="5" t="str">
        <f>_xll.SNL.Clients.Office.Excel.Functions.SPG(A374, "IQ_DILUT_EPS_NORM", "CY2023")</f>
        <v>#PEND</v>
      </c>
      <c r="E374" t="e">
        <f t="shared" si="60"/>
        <v>#VALUE!</v>
      </c>
      <c r="F374" t="e">
        <f t="shared" si="61"/>
        <v>#VALUE!</v>
      </c>
      <c r="G374" s="5" t="str">
        <f>_xll.SNL.Clients.Office.Excel.Functions.SPG(A374, "SP_MARKETCAP", "12/30/2023")</f>
        <v>#PEND</v>
      </c>
      <c r="H374" t="e">
        <f t="shared" si="65"/>
        <v>#VALUE!</v>
      </c>
      <c r="I374" t="e">
        <f t="shared" si="66"/>
        <v>#VALUE!</v>
      </c>
      <c r="K374" t="s">
        <v>374</v>
      </c>
      <c r="L374" s="4" t="str" cm="1">
        <f t="array" ref="L374">_xll.SNL.Clients.Office.Excel.Functions.SPG(K374, "SP_TOTAL_REV", "CY2023")</f>
        <v>#PEND</v>
      </c>
      <c r="M374" s="4" t="str">
        <f>_xll.SNL.Clients.Office.Excel.Functions.SPG(K374,"IQ_AVG_DILUT_SHARES_OUT","CY2023")</f>
        <v>#PEND</v>
      </c>
      <c r="N374" s="5" t="str">
        <f>_xll.SNL.Clients.Office.Excel.Functions.SPG(K374, "IQ_DILUT_EPS_NORM", "CY2023")</f>
        <v>#PEND</v>
      </c>
      <c r="O374" t="e">
        <f t="shared" si="62"/>
        <v>#VALUE!</v>
      </c>
      <c r="P374" t="e">
        <f t="shared" si="63"/>
        <v>#VALUE!</v>
      </c>
      <c r="Q374" s="5" t="str">
        <f>_xll.SNL.Clients.Office.Excel.Functions.SPG(K374, "SP_MARKETCAP", "12/31/2022")</f>
        <v>#PEND</v>
      </c>
      <c r="R374" t="e">
        <f t="shared" si="67"/>
        <v>#VALUE!</v>
      </c>
      <c r="S374" t="e">
        <f t="shared" si="68"/>
        <v>#VALUE!</v>
      </c>
      <c r="U374" t="s">
        <v>374</v>
      </c>
      <c r="V374" s="4" t="str" cm="1">
        <f t="array" ref="V374">_xll.SNL.Clients.Office.Excel.Functions.SPG(U374, "SP_TOTAL_REV", "CY2021")</f>
        <v>#PEND</v>
      </c>
      <c r="W374" s="4" t="str">
        <f>_xll.SNL.Clients.Office.Excel.Functions.SPG(U374,"IQ_AVG_DILUT_SHARES_OUT","CY2021")</f>
        <v>#PEND</v>
      </c>
      <c r="X374" s="5" t="str">
        <f>_xll.SNL.Clients.Office.Excel.Functions.SPG(U374, "IQ_DILUT_EPS_NORM", "CY2021")</f>
        <v>#PEND</v>
      </c>
      <c r="Y374" t="e">
        <f t="shared" si="69"/>
        <v>#VALUE!</v>
      </c>
      <c r="Z374" t="e">
        <f t="shared" si="70"/>
        <v>#VALUE!</v>
      </c>
      <c r="AA374" s="5" t="str">
        <f>_xll.SNL.Clients.Office.Excel.Functions.SPG(U374, "SP_MARKETCAP", "12/31/2021")</f>
        <v>#PEND</v>
      </c>
      <c r="AB374" t="e">
        <f t="shared" si="64"/>
        <v>#VALUE!</v>
      </c>
      <c r="AC374" t="e">
        <f t="shared" si="71"/>
        <v>#VALUE!</v>
      </c>
    </row>
    <row r="375" spans="1:29">
      <c r="A375" t="s">
        <v>375</v>
      </c>
      <c r="B375" s="4" t="str" cm="1">
        <f t="array" ref="B375">_xll.SNL.Clients.Office.Excel.Functions.SPG(A375, "SP_TOTAL_REV", "CY2023")</f>
        <v>#PEND</v>
      </c>
      <c r="C375" s="4" t="str">
        <f>_xll.SNL.Clients.Office.Excel.Functions.SPG(A375,"IQ_AVG_DILUT_SHARES_OUT","CY2023")</f>
        <v>#PEND</v>
      </c>
      <c r="D375" s="5" t="str">
        <f>_xll.SNL.Clients.Office.Excel.Functions.SPG(A375, "IQ_DILUT_EPS_NORM", "CY2023")</f>
        <v>#PEND</v>
      </c>
      <c r="E375" t="e">
        <f t="shared" si="60"/>
        <v>#VALUE!</v>
      </c>
      <c r="F375" t="e">
        <f t="shared" si="61"/>
        <v>#VALUE!</v>
      </c>
      <c r="G375" s="5" t="str">
        <f>_xll.SNL.Clients.Office.Excel.Functions.SPG(A375, "SP_MARKETCAP", "12/30/2023")</f>
        <v>#PEND</v>
      </c>
      <c r="H375" t="e">
        <f t="shared" si="65"/>
        <v>#VALUE!</v>
      </c>
      <c r="I375" t="e">
        <f t="shared" si="66"/>
        <v>#VALUE!</v>
      </c>
      <c r="K375" t="s">
        <v>375</v>
      </c>
      <c r="L375" s="4" t="str" cm="1">
        <f t="array" ref="L375">_xll.SNL.Clients.Office.Excel.Functions.SPG(K375, "SP_TOTAL_REV", "CY2023")</f>
        <v>#PEND</v>
      </c>
      <c r="M375" s="4" t="str">
        <f>_xll.SNL.Clients.Office.Excel.Functions.SPG(K375,"IQ_AVG_DILUT_SHARES_OUT","CY2023")</f>
        <v>#PEND</v>
      </c>
      <c r="N375" s="5" t="str">
        <f>_xll.SNL.Clients.Office.Excel.Functions.SPG(K375, "IQ_DILUT_EPS_NORM", "CY2023")</f>
        <v>#PEND</v>
      </c>
      <c r="O375" t="e">
        <f t="shared" si="62"/>
        <v>#VALUE!</v>
      </c>
      <c r="P375" t="e">
        <f t="shared" si="63"/>
        <v>#VALUE!</v>
      </c>
      <c r="Q375" s="5" t="str">
        <f>_xll.SNL.Clients.Office.Excel.Functions.SPG(K375, "SP_MARKETCAP", "12/31/2022")</f>
        <v>#PEND</v>
      </c>
      <c r="R375" t="e">
        <f t="shared" si="67"/>
        <v>#VALUE!</v>
      </c>
      <c r="S375" t="e">
        <f t="shared" si="68"/>
        <v>#VALUE!</v>
      </c>
      <c r="U375" t="s">
        <v>375</v>
      </c>
      <c r="V375" s="4" t="str" cm="1">
        <f t="array" ref="V375">_xll.SNL.Clients.Office.Excel.Functions.SPG(U375, "SP_TOTAL_REV", "CY2021")</f>
        <v>#PEND</v>
      </c>
      <c r="W375" s="4" t="str">
        <f>_xll.SNL.Clients.Office.Excel.Functions.SPG(U375,"IQ_AVG_DILUT_SHARES_OUT","CY2021")</f>
        <v>#PEND</v>
      </c>
      <c r="X375" s="5" t="str">
        <f>_xll.SNL.Clients.Office.Excel.Functions.SPG(U375, "IQ_DILUT_EPS_NORM", "CY2021")</f>
        <v>#PEND</v>
      </c>
      <c r="Y375" t="e">
        <f t="shared" si="69"/>
        <v>#VALUE!</v>
      </c>
      <c r="Z375" t="e">
        <f t="shared" si="70"/>
        <v>#VALUE!</v>
      </c>
      <c r="AA375" s="5" t="str">
        <f>_xll.SNL.Clients.Office.Excel.Functions.SPG(U375, "SP_MARKETCAP", "12/31/2021")</f>
        <v>#PEND</v>
      </c>
      <c r="AB375" t="e">
        <f t="shared" si="64"/>
        <v>#VALUE!</v>
      </c>
      <c r="AC375" t="e">
        <f t="shared" si="71"/>
        <v>#VALUE!</v>
      </c>
    </row>
    <row r="376" spans="1:29">
      <c r="A376" t="s">
        <v>376</v>
      </c>
      <c r="B376" s="4" t="str" cm="1">
        <f t="array" ref="B376">_xll.SNL.Clients.Office.Excel.Functions.SPG(A376, "SP_TOTAL_REV", "CY2023")</f>
        <v>#PEND</v>
      </c>
      <c r="C376" s="4" t="str">
        <f>_xll.SNL.Clients.Office.Excel.Functions.SPG(A376,"IQ_AVG_DILUT_SHARES_OUT","CY2023")</f>
        <v>#PEND</v>
      </c>
      <c r="D376" s="5" t="str">
        <f>_xll.SNL.Clients.Office.Excel.Functions.SPG(A376, "IQ_DILUT_EPS_NORM", "CY2023")</f>
        <v>#PEND</v>
      </c>
      <c r="E376" t="e">
        <f t="shared" si="60"/>
        <v>#VALUE!</v>
      </c>
      <c r="F376" t="e">
        <f t="shared" si="61"/>
        <v>#VALUE!</v>
      </c>
      <c r="G376" s="5" t="str">
        <f>_xll.SNL.Clients.Office.Excel.Functions.SPG(A376, "SP_MARKETCAP", "12/30/2023")</f>
        <v>#PEND</v>
      </c>
      <c r="H376" t="e">
        <f t="shared" si="65"/>
        <v>#VALUE!</v>
      </c>
      <c r="I376" t="e">
        <f t="shared" si="66"/>
        <v>#VALUE!</v>
      </c>
      <c r="K376" t="s">
        <v>376</v>
      </c>
      <c r="L376" s="4" t="str" cm="1">
        <f t="array" ref="L376">_xll.SNL.Clients.Office.Excel.Functions.SPG(K376, "SP_TOTAL_REV", "CY2023")</f>
        <v>#PEND</v>
      </c>
      <c r="M376" s="4" t="str">
        <f>_xll.SNL.Clients.Office.Excel.Functions.SPG(K376,"IQ_AVG_DILUT_SHARES_OUT","CY2023")</f>
        <v>#PEND</v>
      </c>
      <c r="N376" s="5" t="str">
        <f>_xll.SNL.Clients.Office.Excel.Functions.SPG(K376, "IQ_DILUT_EPS_NORM", "CY2023")</f>
        <v>#PEND</v>
      </c>
      <c r="O376" t="e">
        <f t="shared" si="62"/>
        <v>#VALUE!</v>
      </c>
      <c r="P376" t="e">
        <f t="shared" si="63"/>
        <v>#VALUE!</v>
      </c>
      <c r="Q376" s="5" t="str">
        <f>_xll.SNL.Clients.Office.Excel.Functions.SPG(K376, "SP_MARKETCAP", "12/31/2022")</f>
        <v>#PEND</v>
      </c>
      <c r="R376" t="e">
        <f t="shared" si="67"/>
        <v>#VALUE!</v>
      </c>
      <c r="S376" t="e">
        <f t="shared" si="68"/>
        <v>#VALUE!</v>
      </c>
      <c r="U376" t="s">
        <v>376</v>
      </c>
      <c r="V376" s="4" t="str" cm="1">
        <f t="array" ref="V376">_xll.SNL.Clients.Office.Excel.Functions.SPG(U376, "SP_TOTAL_REV", "CY2021")</f>
        <v>#PEND</v>
      </c>
      <c r="W376" s="4" t="str">
        <f>_xll.SNL.Clients.Office.Excel.Functions.SPG(U376,"IQ_AVG_DILUT_SHARES_OUT","CY2021")</f>
        <v>#PEND</v>
      </c>
      <c r="X376" s="5" t="str">
        <f>_xll.SNL.Clients.Office.Excel.Functions.SPG(U376, "IQ_DILUT_EPS_NORM", "CY2021")</f>
        <v>#PEND</v>
      </c>
      <c r="Y376" t="e">
        <f t="shared" si="69"/>
        <v>#VALUE!</v>
      </c>
      <c r="Z376" t="e">
        <f t="shared" si="70"/>
        <v>#VALUE!</v>
      </c>
      <c r="AA376" s="5" t="str">
        <f>_xll.SNL.Clients.Office.Excel.Functions.SPG(U376, "SP_MARKETCAP", "12/31/2021")</f>
        <v>#PEND</v>
      </c>
      <c r="AB376" t="e">
        <f t="shared" si="64"/>
        <v>#VALUE!</v>
      </c>
      <c r="AC376" t="e">
        <f t="shared" si="71"/>
        <v>#VALUE!</v>
      </c>
    </row>
    <row r="377" spans="1:29">
      <c r="A377" t="s">
        <v>377</v>
      </c>
      <c r="B377" s="4" t="str" cm="1">
        <f t="array" ref="B377">_xll.SNL.Clients.Office.Excel.Functions.SPG(A377, "SP_TOTAL_REV", "CY2023")</f>
        <v>#PEND</v>
      </c>
      <c r="C377" s="4" t="str">
        <f>_xll.SNL.Clients.Office.Excel.Functions.SPG(A377,"IQ_AVG_DILUT_SHARES_OUT","CY2023")</f>
        <v>#PEND</v>
      </c>
      <c r="D377" s="5" t="str">
        <f>_xll.SNL.Clients.Office.Excel.Functions.SPG(A377, "IQ_DILUT_EPS_NORM", "CY2023")</f>
        <v>#PEND</v>
      </c>
      <c r="E377" t="e">
        <f t="shared" si="60"/>
        <v>#VALUE!</v>
      </c>
      <c r="F377" t="e">
        <f t="shared" si="61"/>
        <v>#VALUE!</v>
      </c>
      <c r="G377" s="5" t="str">
        <f>_xll.SNL.Clients.Office.Excel.Functions.SPG(A377, "SP_MARKETCAP", "12/30/2023")</f>
        <v>#PEND</v>
      </c>
      <c r="H377" t="e">
        <f t="shared" si="65"/>
        <v>#VALUE!</v>
      </c>
      <c r="I377" t="e">
        <f t="shared" si="66"/>
        <v>#VALUE!</v>
      </c>
      <c r="K377" t="s">
        <v>377</v>
      </c>
      <c r="L377" s="4" t="str" cm="1">
        <f t="array" ref="L377">_xll.SNL.Clients.Office.Excel.Functions.SPG(K377, "SP_TOTAL_REV", "CY2023")</f>
        <v>#PEND</v>
      </c>
      <c r="M377" s="4" t="str">
        <f>_xll.SNL.Clients.Office.Excel.Functions.SPG(K377,"IQ_AVG_DILUT_SHARES_OUT","CY2023")</f>
        <v>#PEND</v>
      </c>
      <c r="N377" s="5" t="str">
        <f>_xll.SNL.Clients.Office.Excel.Functions.SPG(K377, "IQ_DILUT_EPS_NORM", "CY2023")</f>
        <v>#PEND</v>
      </c>
      <c r="O377" t="e">
        <f t="shared" si="62"/>
        <v>#VALUE!</v>
      </c>
      <c r="P377" t="e">
        <f t="shared" si="63"/>
        <v>#VALUE!</v>
      </c>
      <c r="Q377" s="5" t="str">
        <f>_xll.SNL.Clients.Office.Excel.Functions.SPG(K377, "SP_MARKETCAP", "12/31/2022")</f>
        <v>#PEND</v>
      </c>
      <c r="R377" t="e">
        <f t="shared" si="67"/>
        <v>#VALUE!</v>
      </c>
      <c r="S377" t="e">
        <f t="shared" si="68"/>
        <v>#VALUE!</v>
      </c>
      <c r="U377" t="s">
        <v>377</v>
      </c>
      <c r="V377" s="4" t="str" cm="1">
        <f t="array" ref="V377">_xll.SNL.Clients.Office.Excel.Functions.SPG(U377, "SP_TOTAL_REV", "CY2021")</f>
        <v>#PEND</v>
      </c>
      <c r="W377" s="4" t="str">
        <f>_xll.SNL.Clients.Office.Excel.Functions.SPG(U377,"IQ_AVG_DILUT_SHARES_OUT","CY2021")</f>
        <v>#PEND</v>
      </c>
      <c r="X377" s="5" t="str">
        <f>_xll.SNL.Clients.Office.Excel.Functions.SPG(U377, "IQ_DILUT_EPS_NORM", "CY2021")</f>
        <v>#PEND</v>
      </c>
      <c r="Y377" t="e">
        <f t="shared" si="69"/>
        <v>#VALUE!</v>
      </c>
      <c r="Z377" t="e">
        <f t="shared" si="70"/>
        <v>#VALUE!</v>
      </c>
      <c r="AA377" s="5" t="str">
        <f>_xll.SNL.Clients.Office.Excel.Functions.SPG(U377, "SP_MARKETCAP", "12/31/2021")</f>
        <v>#PEND</v>
      </c>
      <c r="AB377" t="e">
        <f t="shared" si="64"/>
        <v>#VALUE!</v>
      </c>
      <c r="AC377" t="e">
        <f t="shared" si="71"/>
        <v>#VALUE!</v>
      </c>
    </row>
    <row r="378" spans="1:29">
      <c r="A378" t="s">
        <v>378</v>
      </c>
      <c r="B378" s="4" t="str" cm="1">
        <f t="array" ref="B378">_xll.SNL.Clients.Office.Excel.Functions.SPG(A378, "SP_TOTAL_REV", "CY2023")</f>
        <v>#PEND</v>
      </c>
      <c r="C378" s="4" t="str">
        <f>_xll.SNL.Clients.Office.Excel.Functions.SPG(A378,"IQ_AVG_DILUT_SHARES_OUT","CY2023")</f>
        <v>#PEND</v>
      </c>
      <c r="D378" s="5" t="str">
        <f>_xll.SNL.Clients.Office.Excel.Functions.SPG(A378, "IQ_DILUT_EPS_NORM", "CY2023")</f>
        <v>#PEND</v>
      </c>
      <c r="E378" t="e">
        <f t="shared" si="60"/>
        <v>#VALUE!</v>
      </c>
      <c r="F378" t="e">
        <f t="shared" si="61"/>
        <v>#VALUE!</v>
      </c>
      <c r="G378" s="5" t="str">
        <f>_xll.SNL.Clients.Office.Excel.Functions.SPG(A378, "SP_MARKETCAP", "12/30/2023")</f>
        <v>#PEND</v>
      </c>
      <c r="H378" t="e">
        <f t="shared" si="65"/>
        <v>#VALUE!</v>
      </c>
      <c r="I378" t="e">
        <f t="shared" si="66"/>
        <v>#VALUE!</v>
      </c>
      <c r="K378" t="s">
        <v>378</v>
      </c>
      <c r="L378" s="4" t="str" cm="1">
        <f t="array" ref="L378">_xll.SNL.Clients.Office.Excel.Functions.SPG(K378, "SP_TOTAL_REV", "CY2023")</f>
        <v>#PEND</v>
      </c>
      <c r="M378" s="4" t="str">
        <f>_xll.SNL.Clients.Office.Excel.Functions.SPG(K378,"IQ_AVG_DILUT_SHARES_OUT","CY2023")</f>
        <v>#PEND</v>
      </c>
      <c r="N378" s="5" t="str">
        <f>_xll.SNL.Clients.Office.Excel.Functions.SPG(K378, "IQ_DILUT_EPS_NORM", "CY2023")</f>
        <v>#PEND</v>
      </c>
      <c r="O378" t="e">
        <f t="shared" si="62"/>
        <v>#VALUE!</v>
      </c>
      <c r="P378" t="e">
        <f t="shared" si="63"/>
        <v>#VALUE!</v>
      </c>
      <c r="Q378" s="5" t="str">
        <f>_xll.SNL.Clients.Office.Excel.Functions.SPG(K378, "SP_MARKETCAP", "12/31/2022")</f>
        <v>#PEND</v>
      </c>
      <c r="R378" t="e">
        <f t="shared" si="67"/>
        <v>#VALUE!</v>
      </c>
      <c r="S378" t="e">
        <f t="shared" si="68"/>
        <v>#VALUE!</v>
      </c>
      <c r="U378" t="s">
        <v>378</v>
      </c>
      <c r="V378" s="4" t="str" cm="1">
        <f t="array" ref="V378">_xll.SNL.Clients.Office.Excel.Functions.SPG(U378, "SP_TOTAL_REV", "CY2021")</f>
        <v>#PEND</v>
      </c>
      <c r="W378" s="4" t="str">
        <f>_xll.SNL.Clients.Office.Excel.Functions.SPG(U378,"IQ_AVG_DILUT_SHARES_OUT","CY2021")</f>
        <v>#PEND</v>
      </c>
      <c r="X378" s="5" t="str">
        <f>_xll.SNL.Clients.Office.Excel.Functions.SPG(U378, "IQ_DILUT_EPS_NORM", "CY2021")</f>
        <v>#PEND</v>
      </c>
      <c r="Y378" t="e">
        <f t="shared" si="69"/>
        <v>#VALUE!</v>
      </c>
      <c r="Z378" t="e">
        <f t="shared" si="70"/>
        <v>#VALUE!</v>
      </c>
      <c r="AA378" s="5" t="str">
        <f>_xll.SNL.Clients.Office.Excel.Functions.SPG(U378, "SP_MARKETCAP", "12/31/2021")</f>
        <v>#PEND</v>
      </c>
      <c r="AB378" t="e">
        <f t="shared" si="64"/>
        <v>#VALUE!</v>
      </c>
      <c r="AC378" t="e">
        <f t="shared" si="71"/>
        <v>#VALUE!</v>
      </c>
    </row>
    <row r="379" spans="1:29">
      <c r="A379" t="s">
        <v>379</v>
      </c>
      <c r="B379" s="4" t="str" cm="1">
        <f t="array" ref="B379">_xll.SNL.Clients.Office.Excel.Functions.SPG(A379, "SP_TOTAL_REV", "CY2023")</f>
        <v>#PEND</v>
      </c>
      <c r="C379" s="4" t="str">
        <f>_xll.SNL.Clients.Office.Excel.Functions.SPG(A379,"IQ_AVG_DILUT_SHARES_OUT","CY2023")</f>
        <v>#PEND</v>
      </c>
      <c r="D379" s="5" t="str">
        <f>_xll.SNL.Clients.Office.Excel.Functions.SPG(A379, "IQ_DILUT_EPS_NORM", "CY2023")</f>
        <v>#PEND</v>
      </c>
      <c r="E379" t="e">
        <f t="shared" si="60"/>
        <v>#VALUE!</v>
      </c>
      <c r="F379" t="e">
        <f t="shared" si="61"/>
        <v>#VALUE!</v>
      </c>
      <c r="G379" s="5" t="str">
        <f>_xll.SNL.Clients.Office.Excel.Functions.SPG(A379, "SP_MARKETCAP", "12/30/2023")</f>
        <v>#PEND</v>
      </c>
      <c r="H379" t="e">
        <f t="shared" si="65"/>
        <v>#VALUE!</v>
      </c>
      <c r="I379" t="e">
        <f t="shared" si="66"/>
        <v>#VALUE!</v>
      </c>
      <c r="K379" t="s">
        <v>379</v>
      </c>
      <c r="L379" s="4" t="str" cm="1">
        <f t="array" ref="L379">_xll.SNL.Clients.Office.Excel.Functions.SPG(K379, "SP_TOTAL_REV", "CY2023")</f>
        <v>#PEND</v>
      </c>
      <c r="M379" s="4" t="str">
        <f>_xll.SNL.Clients.Office.Excel.Functions.SPG(K379,"IQ_AVG_DILUT_SHARES_OUT","CY2023")</f>
        <v>#PEND</v>
      </c>
      <c r="N379" s="5" t="str">
        <f>_xll.SNL.Clients.Office.Excel.Functions.SPG(K379, "IQ_DILUT_EPS_NORM", "CY2023")</f>
        <v>#PEND</v>
      </c>
      <c r="O379" t="e">
        <f t="shared" si="62"/>
        <v>#VALUE!</v>
      </c>
      <c r="P379" t="e">
        <f t="shared" si="63"/>
        <v>#VALUE!</v>
      </c>
      <c r="Q379" s="5" t="str">
        <f>_xll.SNL.Clients.Office.Excel.Functions.SPG(K379, "SP_MARKETCAP", "12/31/2022")</f>
        <v>#PEND</v>
      </c>
      <c r="R379" t="e">
        <f t="shared" si="67"/>
        <v>#VALUE!</v>
      </c>
      <c r="S379" t="e">
        <f t="shared" si="68"/>
        <v>#VALUE!</v>
      </c>
      <c r="U379" t="s">
        <v>379</v>
      </c>
      <c r="V379" s="4" t="str" cm="1">
        <f t="array" ref="V379">_xll.SNL.Clients.Office.Excel.Functions.SPG(U379, "SP_TOTAL_REV", "CY2021")</f>
        <v>#PEND</v>
      </c>
      <c r="W379" s="4" t="str">
        <f>_xll.SNL.Clients.Office.Excel.Functions.SPG(U379,"IQ_AVG_DILUT_SHARES_OUT","CY2021")</f>
        <v>#PEND</v>
      </c>
      <c r="X379" s="5" t="str">
        <f>_xll.SNL.Clients.Office.Excel.Functions.SPG(U379, "IQ_DILUT_EPS_NORM", "CY2021")</f>
        <v>#PEND</v>
      </c>
      <c r="Y379" t="e">
        <f t="shared" si="69"/>
        <v>#VALUE!</v>
      </c>
      <c r="Z379" t="e">
        <f t="shared" si="70"/>
        <v>#VALUE!</v>
      </c>
      <c r="AA379" s="5" t="str">
        <f>_xll.SNL.Clients.Office.Excel.Functions.SPG(U379, "SP_MARKETCAP", "12/31/2021")</f>
        <v>#PEND</v>
      </c>
      <c r="AB379" t="e">
        <f t="shared" si="64"/>
        <v>#VALUE!</v>
      </c>
      <c r="AC379" t="e">
        <f t="shared" si="71"/>
        <v>#VALUE!</v>
      </c>
    </row>
    <row r="380" spans="1:29">
      <c r="A380" t="s">
        <v>380</v>
      </c>
      <c r="B380" s="4" t="str" cm="1">
        <f t="array" ref="B380">_xll.SNL.Clients.Office.Excel.Functions.SPG(A380, "SP_TOTAL_REV", "CY2023")</f>
        <v>#PEND</v>
      </c>
      <c r="C380" s="4" t="str">
        <f>_xll.SNL.Clients.Office.Excel.Functions.SPG(A380,"IQ_AVG_DILUT_SHARES_OUT","CY2023")</f>
        <v>#PEND</v>
      </c>
      <c r="D380" s="5" t="str">
        <f>_xll.SNL.Clients.Office.Excel.Functions.SPG(A380, "IQ_DILUT_EPS_NORM", "CY2023")</f>
        <v>#PEND</v>
      </c>
      <c r="E380" t="e">
        <f t="shared" si="60"/>
        <v>#VALUE!</v>
      </c>
      <c r="F380" t="e">
        <f t="shared" si="61"/>
        <v>#VALUE!</v>
      </c>
      <c r="G380" s="5" t="str">
        <f>_xll.SNL.Clients.Office.Excel.Functions.SPG(A380, "SP_MARKETCAP", "12/30/2023")</f>
        <v>#PEND</v>
      </c>
      <c r="H380" t="e">
        <f t="shared" si="65"/>
        <v>#VALUE!</v>
      </c>
      <c r="I380" t="e">
        <f t="shared" si="66"/>
        <v>#VALUE!</v>
      </c>
      <c r="K380" t="s">
        <v>380</v>
      </c>
      <c r="L380" s="4" t="str" cm="1">
        <f t="array" ref="L380">_xll.SNL.Clients.Office.Excel.Functions.SPG(K380, "SP_TOTAL_REV", "CY2023")</f>
        <v>#PEND</v>
      </c>
      <c r="M380" s="4" t="str">
        <f>_xll.SNL.Clients.Office.Excel.Functions.SPG(K380,"IQ_AVG_DILUT_SHARES_OUT","CY2023")</f>
        <v>#PEND</v>
      </c>
      <c r="N380" s="5" t="str">
        <f>_xll.SNL.Clients.Office.Excel.Functions.SPG(K380, "IQ_DILUT_EPS_NORM", "CY2023")</f>
        <v>#PEND</v>
      </c>
      <c r="O380" t="e">
        <f t="shared" si="62"/>
        <v>#VALUE!</v>
      </c>
      <c r="P380" t="e">
        <f t="shared" si="63"/>
        <v>#VALUE!</v>
      </c>
      <c r="Q380" s="5" t="str">
        <f>_xll.SNL.Clients.Office.Excel.Functions.SPG(K380, "SP_MARKETCAP", "12/31/2022")</f>
        <v>#PEND</v>
      </c>
      <c r="R380" t="e">
        <f t="shared" si="67"/>
        <v>#VALUE!</v>
      </c>
      <c r="S380" t="e">
        <f t="shared" si="68"/>
        <v>#VALUE!</v>
      </c>
      <c r="U380" t="s">
        <v>380</v>
      </c>
      <c r="V380" s="4" t="str" cm="1">
        <f t="array" ref="V380">_xll.SNL.Clients.Office.Excel.Functions.SPG(U380, "SP_TOTAL_REV", "CY2021")</f>
        <v>#PEND</v>
      </c>
      <c r="W380" s="4" t="str">
        <f>_xll.SNL.Clients.Office.Excel.Functions.SPG(U380,"IQ_AVG_DILUT_SHARES_OUT","CY2021")</f>
        <v>#PEND</v>
      </c>
      <c r="X380" s="5" t="str">
        <f>_xll.SNL.Clients.Office.Excel.Functions.SPG(U380, "IQ_DILUT_EPS_NORM", "CY2021")</f>
        <v>#PEND</v>
      </c>
      <c r="Y380" t="e">
        <f t="shared" si="69"/>
        <v>#VALUE!</v>
      </c>
      <c r="Z380" t="e">
        <f t="shared" si="70"/>
        <v>#VALUE!</v>
      </c>
      <c r="AA380" s="5" t="str">
        <f>_xll.SNL.Clients.Office.Excel.Functions.SPG(U380, "SP_MARKETCAP", "12/31/2021")</f>
        <v>#PEND</v>
      </c>
      <c r="AB380" t="e">
        <f t="shared" si="64"/>
        <v>#VALUE!</v>
      </c>
      <c r="AC380" t="e">
        <f t="shared" si="71"/>
        <v>#VALUE!</v>
      </c>
    </row>
    <row r="381" spans="1:29">
      <c r="A381" t="s">
        <v>381</v>
      </c>
      <c r="B381" s="4" t="str" cm="1">
        <f t="array" ref="B381">_xll.SNL.Clients.Office.Excel.Functions.SPG(A381, "SP_TOTAL_REV", "CY2023")</f>
        <v>#PEND</v>
      </c>
      <c r="C381" s="4" t="str">
        <f>_xll.SNL.Clients.Office.Excel.Functions.SPG(A381,"IQ_AVG_DILUT_SHARES_OUT","CY2023")</f>
        <v>#PEND</v>
      </c>
      <c r="D381" s="5" t="str">
        <f>_xll.SNL.Clients.Office.Excel.Functions.SPG(A381, "IQ_DILUT_EPS_NORM", "CY2023")</f>
        <v>#PEND</v>
      </c>
      <c r="E381" t="e">
        <f t="shared" si="60"/>
        <v>#VALUE!</v>
      </c>
      <c r="F381" t="e">
        <f t="shared" si="61"/>
        <v>#VALUE!</v>
      </c>
      <c r="G381" s="5" t="str">
        <f>_xll.SNL.Clients.Office.Excel.Functions.SPG(A381, "SP_MARKETCAP", "12/30/2023")</f>
        <v>#PEND</v>
      </c>
      <c r="H381" t="e">
        <f t="shared" si="65"/>
        <v>#VALUE!</v>
      </c>
      <c r="I381" t="e">
        <f t="shared" si="66"/>
        <v>#VALUE!</v>
      </c>
      <c r="K381" t="s">
        <v>381</v>
      </c>
      <c r="L381" s="4" t="str" cm="1">
        <f t="array" ref="L381">_xll.SNL.Clients.Office.Excel.Functions.SPG(K381, "SP_TOTAL_REV", "CY2023")</f>
        <v>#PEND</v>
      </c>
      <c r="M381" s="4" t="str">
        <f>_xll.SNL.Clients.Office.Excel.Functions.SPG(K381,"IQ_AVG_DILUT_SHARES_OUT","CY2023")</f>
        <v>#PEND</v>
      </c>
      <c r="N381" s="5" t="str">
        <f>_xll.SNL.Clients.Office.Excel.Functions.SPG(K381, "IQ_DILUT_EPS_NORM", "CY2023")</f>
        <v>#PEND</v>
      </c>
      <c r="O381" t="e">
        <f t="shared" si="62"/>
        <v>#VALUE!</v>
      </c>
      <c r="P381" t="e">
        <f t="shared" si="63"/>
        <v>#VALUE!</v>
      </c>
      <c r="Q381" s="5" t="str">
        <f>_xll.SNL.Clients.Office.Excel.Functions.SPG(K381, "SP_MARKETCAP", "12/31/2022")</f>
        <v>#PEND</v>
      </c>
      <c r="R381" t="e">
        <f t="shared" si="67"/>
        <v>#VALUE!</v>
      </c>
      <c r="S381" t="e">
        <f t="shared" si="68"/>
        <v>#VALUE!</v>
      </c>
      <c r="U381" t="s">
        <v>381</v>
      </c>
      <c r="V381" s="4" t="str" cm="1">
        <f t="array" ref="V381">_xll.SNL.Clients.Office.Excel.Functions.SPG(U381, "SP_TOTAL_REV", "CY2021")</f>
        <v>#PEND</v>
      </c>
      <c r="W381" s="4" t="str">
        <f>_xll.SNL.Clients.Office.Excel.Functions.SPG(U381,"IQ_AVG_DILUT_SHARES_OUT","CY2021")</f>
        <v>#PEND</v>
      </c>
      <c r="X381" s="5" t="str">
        <f>_xll.SNL.Clients.Office.Excel.Functions.SPG(U381, "IQ_DILUT_EPS_NORM", "CY2021")</f>
        <v>#PEND</v>
      </c>
      <c r="Y381" t="e">
        <f t="shared" si="69"/>
        <v>#VALUE!</v>
      </c>
      <c r="Z381" t="e">
        <f t="shared" si="70"/>
        <v>#VALUE!</v>
      </c>
      <c r="AA381" s="5" t="str">
        <f>_xll.SNL.Clients.Office.Excel.Functions.SPG(U381, "SP_MARKETCAP", "12/31/2021")</f>
        <v>#PEND</v>
      </c>
      <c r="AB381" t="e">
        <f t="shared" si="64"/>
        <v>#VALUE!</v>
      </c>
      <c r="AC381" t="e">
        <f t="shared" si="71"/>
        <v>#VALUE!</v>
      </c>
    </row>
    <row r="382" spans="1:29">
      <c r="A382" t="s">
        <v>382</v>
      </c>
      <c r="B382" s="4" t="str" cm="1">
        <f t="array" ref="B382">_xll.SNL.Clients.Office.Excel.Functions.SPG(A382, "SP_TOTAL_REV", "CY2023")</f>
        <v>#PEND</v>
      </c>
      <c r="C382" s="4" t="str">
        <f>_xll.SNL.Clients.Office.Excel.Functions.SPG(A382,"IQ_AVG_DILUT_SHARES_OUT","CY2023")</f>
        <v>#PEND</v>
      </c>
      <c r="D382" s="5" t="str">
        <f>_xll.SNL.Clients.Office.Excel.Functions.SPG(A382, "IQ_DILUT_EPS_NORM", "CY2023")</f>
        <v>#PEND</v>
      </c>
      <c r="E382" t="e">
        <f t="shared" si="60"/>
        <v>#VALUE!</v>
      </c>
      <c r="F382" t="e">
        <f t="shared" si="61"/>
        <v>#VALUE!</v>
      </c>
      <c r="G382" s="5" t="str">
        <f>_xll.SNL.Clients.Office.Excel.Functions.SPG(A382, "SP_MARKETCAP", "12/30/2023")</f>
        <v>#PEND</v>
      </c>
      <c r="H382" t="e">
        <f t="shared" si="65"/>
        <v>#VALUE!</v>
      </c>
      <c r="I382" t="e">
        <f t="shared" si="66"/>
        <v>#VALUE!</v>
      </c>
      <c r="K382" t="s">
        <v>382</v>
      </c>
      <c r="L382" s="4" t="str" cm="1">
        <f t="array" ref="L382">_xll.SNL.Clients.Office.Excel.Functions.SPG(K382, "SP_TOTAL_REV", "CY2023")</f>
        <v>#PEND</v>
      </c>
      <c r="M382" s="4" t="str">
        <f>_xll.SNL.Clients.Office.Excel.Functions.SPG(K382,"IQ_AVG_DILUT_SHARES_OUT","CY2023")</f>
        <v>#PEND</v>
      </c>
      <c r="N382" s="5" t="str">
        <f>_xll.SNL.Clients.Office.Excel.Functions.SPG(K382, "IQ_DILUT_EPS_NORM", "CY2023")</f>
        <v>#PEND</v>
      </c>
      <c r="O382" t="e">
        <f t="shared" si="62"/>
        <v>#VALUE!</v>
      </c>
      <c r="P382" t="e">
        <f t="shared" si="63"/>
        <v>#VALUE!</v>
      </c>
      <c r="Q382" s="5" t="str">
        <f>_xll.SNL.Clients.Office.Excel.Functions.SPG(K382, "SP_MARKETCAP", "12/31/2022")</f>
        <v>#PEND</v>
      </c>
      <c r="R382" t="e">
        <f t="shared" si="67"/>
        <v>#VALUE!</v>
      </c>
      <c r="S382" t="e">
        <f t="shared" si="68"/>
        <v>#VALUE!</v>
      </c>
      <c r="U382" t="s">
        <v>382</v>
      </c>
      <c r="V382" s="4" t="str" cm="1">
        <f t="array" ref="V382">_xll.SNL.Clients.Office.Excel.Functions.SPG(U382, "SP_TOTAL_REV", "CY2021")</f>
        <v>#PEND</v>
      </c>
      <c r="W382" s="4" t="str">
        <f>_xll.SNL.Clients.Office.Excel.Functions.SPG(U382,"IQ_AVG_DILUT_SHARES_OUT","CY2021")</f>
        <v>#PEND</v>
      </c>
      <c r="X382" s="5" t="str">
        <f>_xll.SNL.Clients.Office.Excel.Functions.SPG(U382, "IQ_DILUT_EPS_NORM", "CY2021")</f>
        <v>#PEND</v>
      </c>
      <c r="Y382" t="e">
        <f t="shared" si="69"/>
        <v>#VALUE!</v>
      </c>
      <c r="Z382" t="e">
        <f t="shared" si="70"/>
        <v>#VALUE!</v>
      </c>
      <c r="AA382" s="5" t="str">
        <f>_xll.SNL.Clients.Office.Excel.Functions.SPG(U382, "SP_MARKETCAP", "12/31/2021")</f>
        <v>#PEND</v>
      </c>
      <c r="AB382" t="e">
        <f t="shared" si="64"/>
        <v>#VALUE!</v>
      </c>
      <c r="AC382" t="e">
        <f t="shared" si="71"/>
        <v>#VALUE!</v>
      </c>
    </row>
    <row r="383" spans="1:29">
      <c r="A383" t="s">
        <v>383</v>
      </c>
      <c r="B383" s="4" t="str" cm="1">
        <f t="array" ref="B383">_xll.SNL.Clients.Office.Excel.Functions.SPG(A383, "SP_TOTAL_REV", "CY2023")</f>
        <v>#PEND</v>
      </c>
      <c r="C383" s="4" t="str">
        <f>_xll.SNL.Clients.Office.Excel.Functions.SPG(A383,"IQ_AVG_DILUT_SHARES_OUT","CY2023")</f>
        <v>#PEND</v>
      </c>
      <c r="D383" s="5" t="str">
        <f>_xll.SNL.Clients.Office.Excel.Functions.SPG(A383, "IQ_DILUT_EPS_NORM", "CY2023")</f>
        <v>#PEND</v>
      </c>
      <c r="E383" t="e">
        <f t="shared" si="60"/>
        <v>#VALUE!</v>
      </c>
      <c r="F383" t="e">
        <f t="shared" si="61"/>
        <v>#VALUE!</v>
      </c>
      <c r="G383" s="5" t="str">
        <f>_xll.SNL.Clients.Office.Excel.Functions.SPG(A383, "SP_MARKETCAP", "12/30/2023")</f>
        <v>#PEND</v>
      </c>
      <c r="H383" t="e">
        <f t="shared" si="65"/>
        <v>#VALUE!</v>
      </c>
      <c r="I383" t="e">
        <f t="shared" si="66"/>
        <v>#VALUE!</v>
      </c>
      <c r="K383" t="s">
        <v>383</v>
      </c>
      <c r="L383" s="4" t="str" cm="1">
        <f t="array" ref="L383">_xll.SNL.Clients.Office.Excel.Functions.SPG(K383, "SP_TOTAL_REV", "CY2023")</f>
        <v>#PEND</v>
      </c>
      <c r="M383" s="4" t="str">
        <f>_xll.SNL.Clients.Office.Excel.Functions.SPG(K383,"IQ_AVG_DILUT_SHARES_OUT","CY2023")</f>
        <v>#PEND</v>
      </c>
      <c r="N383" s="5" t="str">
        <f>_xll.SNL.Clients.Office.Excel.Functions.SPG(K383, "IQ_DILUT_EPS_NORM", "CY2023")</f>
        <v>#PEND</v>
      </c>
      <c r="O383" t="e">
        <f t="shared" si="62"/>
        <v>#VALUE!</v>
      </c>
      <c r="P383" t="e">
        <f t="shared" si="63"/>
        <v>#VALUE!</v>
      </c>
      <c r="Q383" s="5" t="str">
        <f>_xll.SNL.Clients.Office.Excel.Functions.SPG(K383, "SP_MARKETCAP", "12/31/2022")</f>
        <v>#PEND</v>
      </c>
      <c r="R383" t="e">
        <f t="shared" si="67"/>
        <v>#VALUE!</v>
      </c>
      <c r="S383" t="e">
        <f t="shared" si="68"/>
        <v>#VALUE!</v>
      </c>
      <c r="U383" t="s">
        <v>383</v>
      </c>
      <c r="V383" s="4" t="str" cm="1">
        <f t="array" ref="V383">_xll.SNL.Clients.Office.Excel.Functions.SPG(U383, "SP_TOTAL_REV", "CY2021")</f>
        <v>#PEND</v>
      </c>
      <c r="W383" s="4" t="str">
        <f>_xll.SNL.Clients.Office.Excel.Functions.SPG(U383,"IQ_AVG_DILUT_SHARES_OUT","CY2021")</f>
        <v>#PEND</v>
      </c>
      <c r="X383" s="5" t="str">
        <f>_xll.SNL.Clients.Office.Excel.Functions.SPG(U383, "IQ_DILUT_EPS_NORM", "CY2021")</f>
        <v>#PEND</v>
      </c>
      <c r="Y383" t="e">
        <f t="shared" si="69"/>
        <v>#VALUE!</v>
      </c>
      <c r="Z383" t="e">
        <f t="shared" si="70"/>
        <v>#VALUE!</v>
      </c>
      <c r="AA383" s="5" t="str">
        <f>_xll.SNL.Clients.Office.Excel.Functions.SPG(U383, "SP_MARKETCAP", "12/31/2021")</f>
        <v>#PEND</v>
      </c>
      <c r="AB383" t="e">
        <f t="shared" si="64"/>
        <v>#VALUE!</v>
      </c>
      <c r="AC383" t="e">
        <f t="shared" si="71"/>
        <v>#VALUE!</v>
      </c>
    </row>
    <row r="384" spans="1:29">
      <c r="A384" t="s">
        <v>384</v>
      </c>
      <c r="B384" s="4" t="str" cm="1">
        <f t="array" ref="B384">_xll.SNL.Clients.Office.Excel.Functions.SPG(A384, "SP_TOTAL_REV", "CY2023")</f>
        <v>#PEND</v>
      </c>
      <c r="C384" s="4" t="str">
        <f>_xll.SNL.Clients.Office.Excel.Functions.SPG(A384,"IQ_AVG_DILUT_SHARES_OUT","CY2023")</f>
        <v>#PEND</v>
      </c>
      <c r="D384" s="5" t="str">
        <f>_xll.SNL.Clients.Office.Excel.Functions.SPG(A384, "IQ_DILUT_EPS_NORM", "CY2023")</f>
        <v>#PEND</v>
      </c>
      <c r="E384" t="e">
        <f t="shared" si="60"/>
        <v>#VALUE!</v>
      </c>
      <c r="F384" t="e">
        <f t="shared" si="61"/>
        <v>#VALUE!</v>
      </c>
      <c r="G384" s="5" t="str">
        <f>_xll.SNL.Clients.Office.Excel.Functions.SPG(A384, "SP_MARKETCAP", "12/30/2023")</f>
        <v>#PEND</v>
      </c>
      <c r="H384" t="e">
        <f t="shared" si="65"/>
        <v>#VALUE!</v>
      </c>
      <c r="I384" t="e">
        <f t="shared" si="66"/>
        <v>#VALUE!</v>
      </c>
      <c r="K384" t="s">
        <v>384</v>
      </c>
      <c r="L384" s="4" t="str" cm="1">
        <f t="array" ref="L384">_xll.SNL.Clients.Office.Excel.Functions.SPG(K384, "SP_TOTAL_REV", "CY2023")</f>
        <v>#PEND</v>
      </c>
      <c r="M384" s="4" t="str">
        <f>_xll.SNL.Clients.Office.Excel.Functions.SPG(K384,"IQ_AVG_DILUT_SHARES_OUT","CY2023")</f>
        <v>#PEND</v>
      </c>
      <c r="N384" s="5" t="str">
        <f>_xll.SNL.Clients.Office.Excel.Functions.SPG(K384, "IQ_DILUT_EPS_NORM", "CY2023")</f>
        <v>#PEND</v>
      </c>
      <c r="O384" t="e">
        <f t="shared" si="62"/>
        <v>#VALUE!</v>
      </c>
      <c r="P384" t="e">
        <f t="shared" si="63"/>
        <v>#VALUE!</v>
      </c>
      <c r="Q384" s="5" t="str">
        <f>_xll.SNL.Clients.Office.Excel.Functions.SPG(K384, "SP_MARKETCAP", "12/31/2022")</f>
        <v>#PEND</v>
      </c>
      <c r="R384" t="e">
        <f t="shared" si="67"/>
        <v>#VALUE!</v>
      </c>
      <c r="S384" t="e">
        <f t="shared" si="68"/>
        <v>#VALUE!</v>
      </c>
      <c r="U384" t="s">
        <v>384</v>
      </c>
      <c r="V384" s="4" t="str" cm="1">
        <f t="array" ref="V384">_xll.SNL.Clients.Office.Excel.Functions.SPG(U384, "SP_TOTAL_REV", "CY2021")</f>
        <v>#PEND</v>
      </c>
      <c r="W384" s="4" t="str">
        <f>_xll.SNL.Clients.Office.Excel.Functions.SPG(U384,"IQ_AVG_DILUT_SHARES_OUT","CY2021")</f>
        <v>#PEND</v>
      </c>
      <c r="X384" s="5" t="str">
        <f>_xll.SNL.Clients.Office.Excel.Functions.SPG(U384, "IQ_DILUT_EPS_NORM", "CY2021")</f>
        <v>#PEND</v>
      </c>
      <c r="Y384" t="e">
        <f t="shared" si="69"/>
        <v>#VALUE!</v>
      </c>
      <c r="Z384" t="e">
        <f t="shared" si="70"/>
        <v>#VALUE!</v>
      </c>
      <c r="AA384" s="5" t="str">
        <f>_xll.SNL.Clients.Office.Excel.Functions.SPG(U384, "SP_MARKETCAP", "12/31/2021")</f>
        <v>#PEND</v>
      </c>
      <c r="AB384" t="e">
        <f t="shared" si="64"/>
        <v>#VALUE!</v>
      </c>
      <c r="AC384" t="e">
        <f t="shared" si="71"/>
        <v>#VALUE!</v>
      </c>
    </row>
    <row r="385" spans="1:29">
      <c r="A385" t="s">
        <v>385</v>
      </c>
      <c r="B385" s="4" t="str" cm="1">
        <f t="array" ref="B385">_xll.SNL.Clients.Office.Excel.Functions.SPG(A385, "SP_TOTAL_REV", "CY2023")</f>
        <v>#PEND</v>
      </c>
      <c r="C385" s="4" t="str">
        <f>_xll.SNL.Clients.Office.Excel.Functions.SPG(A385,"IQ_AVG_DILUT_SHARES_OUT","CY2023")</f>
        <v>#PEND</v>
      </c>
      <c r="D385" s="5" t="str">
        <f>_xll.SNL.Clients.Office.Excel.Functions.SPG(A385, "IQ_DILUT_EPS_NORM", "CY2023")</f>
        <v>#PEND</v>
      </c>
      <c r="E385" t="e">
        <f t="shared" si="60"/>
        <v>#VALUE!</v>
      </c>
      <c r="F385" t="e">
        <f t="shared" si="61"/>
        <v>#VALUE!</v>
      </c>
      <c r="G385" s="5" t="str">
        <f>_xll.SNL.Clients.Office.Excel.Functions.SPG(A385, "SP_MARKETCAP", "12/30/2023")</f>
        <v>#PEND</v>
      </c>
      <c r="H385" t="e">
        <f t="shared" si="65"/>
        <v>#VALUE!</v>
      </c>
      <c r="I385" t="e">
        <f t="shared" si="66"/>
        <v>#VALUE!</v>
      </c>
      <c r="K385" t="s">
        <v>385</v>
      </c>
      <c r="L385" s="4" t="str" cm="1">
        <f t="array" ref="L385">_xll.SNL.Clients.Office.Excel.Functions.SPG(K385, "SP_TOTAL_REV", "CY2023")</f>
        <v>#PEND</v>
      </c>
      <c r="M385" s="4" t="str">
        <f>_xll.SNL.Clients.Office.Excel.Functions.SPG(K385,"IQ_AVG_DILUT_SHARES_OUT","CY2023")</f>
        <v>#PEND</v>
      </c>
      <c r="N385" s="5" t="str">
        <f>_xll.SNL.Clients.Office.Excel.Functions.SPG(K385, "IQ_DILUT_EPS_NORM", "CY2023")</f>
        <v>#PEND</v>
      </c>
      <c r="O385" t="e">
        <f t="shared" si="62"/>
        <v>#VALUE!</v>
      </c>
      <c r="P385" t="e">
        <f t="shared" si="63"/>
        <v>#VALUE!</v>
      </c>
      <c r="Q385" s="5" t="str">
        <f>_xll.SNL.Clients.Office.Excel.Functions.SPG(K385, "SP_MARKETCAP", "12/31/2022")</f>
        <v>#PEND</v>
      </c>
      <c r="R385" t="e">
        <f t="shared" si="67"/>
        <v>#VALUE!</v>
      </c>
      <c r="S385" t="e">
        <f t="shared" si="68"/>
        <v>#VALUE!</v>
      </c>
      <c r="U385" t="s">
        <v>385</v>
      </c>
      <c r="V385" s="4" t="str" cm="1">
        <f t="array" ref="V385">_xll.SNL.Clients.Office.Excel.Functions.SPG(U385, "SP_TOTAL_REV", "CY2021")</f>
        <v>#PEND</v>
      </c>
      <c r="W385" s="4" t="str">
        <f>_xll.SNL.Clients.Office.Excel.Functions.SPG(U385,"IQ_AVG_DILUT_SHARES_OUT","CY2021")</f>
        <v>#PEND</v>
      </c>
      <c r="X385" s="5" t="str">
        <f>_xll.SNL.Clients.Office.Excel.Functions.SPG(U385, "IQ_DILUT_EPS_NORM", "CY2021")</f>
        <v>#PEND</v>
      </c>
      <c r="Y385" t="e">
        <f t="shared" si="69"/>
        <v>#VALUE!</v>
      </c>
      <c r="Z385" t="e">
        <f t="shared" si="70"/>
        <v>#VALUE!</v>
      </c>
      <c r="AA385" s="5" t="str">
        <f>_xll.SNL.Clients.Office.Excel.Functions.SPG(U385, "SP_MARKETCAP", "12/31/2021")</f>
        <v>#PEND</v>
      </c>
      <c r="AB385" t="e">
        <f t="shared" si="64"/>
        <v>#VALUE!</v>
      </c>
      <c r="AC385" t="e">
        <f t="shared" si="71"/>
        <v>#VALUE!</v>
      </c>
    </row>
    <row r="386" spans="1:29">
      <c r="A386" t="s">
        <v>386</v>
      </c>
      <c r="B386" s="4" t="str" cm="1">
        <f t="array" ref="B386">_xll.SNL.Clients.Office.Excel.Functions.SPG(A386, "SP_TOTAL_REV", "CY2023")</f>
        <v>#PEND</v>
      </c>
      <c r="C386" s="4" t="str">
        <f>_xll.SNL.Clients.Office.Excel.Functions.SPG(A386,"IQ_AVG_DILUT_SHARES_OUT","CY2023")</f>
        <v>#PEND</v>
      </c>
      <c r="D386" s="5" t="str">
        <f>_xll.SNL.Clients.Office.Excel.Functions.SPG(A386, "IQ_DILUT_EPS_NORM", "CY2023")</f>
        <v>#PEND</v>
      </c>
      <c r="E386" t="e">
        <f t="shared" si="60"/>
        <v>#VALUE!</v>
      </c>
      <c r="F386" t="e">
        <f t="shared" si="61"/>
        <v>#VALUE!</v>
      </c>
      <c r="G386" s="5" t="str">
        <f>_xll.SNL.Clients.Office.Excel.Functions.SPG(A386, "SP_MARKETCAP", "12/30/2023")</f>
        <v>#PEND</v>
      </c>
      <c r="H386" t="e">
        <f t="shared" si="65"/>
        <v>#VALUE!</v>
      </c>
      <c r="I386" t="e">
        <f t="shared" si="66"/>
        <v>#VALUE!</v>
      </c>
      <c r="K386" t="s">
        <v>386</v>
      </c>
      <c r="L386" s="4" t="str" cm="1">
        <f t="array" ref="L386">_xll.SNL.Clients.Office.Excel.Functions.SPG(K386, "SP_TOTAL_REV", "CY2023")</f>
        <v>#PEND</v>
      </c>
      <c r="M386" s="4" t="str">
        <f>_xll.SNL.Clients.Office.Excel.Functions.SPG(K386,"IQ_AVG_DILUT_SHARES_OUT","CY2023")</f>
        <v>#PEND</v>
      </c>
      <c r="N386" s="5" t="str">
        <f>_xll.SNL.Clients.Office.Excel.Functions.SPG(K386, "IQ_DILUT_EPS_NORM", "CY2023")</f>
        <v>#PEND</v>
      </c>
      <c r="O386" t="e">
        <f t="shared" si="62"/>
        <v>#VALUE!</v>
      </c>
      <c r="P386" t="e">
        <f t="shared" si="63"/>
        <v>#VALUE!</v>
      </c>
      <c r="Q386" s="5" t="str">
        <f>_xll.SNL.Clients.Office.Excel.Functions.SPG(K386, "SP_MARKETCAP", "12/31/2022")</f>
        <v>#PEND</v>
      </c>
      <c r="R386" t="e">
        <f t="shared" si="67"/>
        <v>#VALUE!</v>
      </c>
      <c r="S386" t="e">
        <f t="shared" si="68"/>
        <v>#VALUE!</v>
      </c>
      <c r="U386" t="s">
        <v>386</v>
      </c>
      <c r="V386" s="4" t="str" cm="1">
        <f t="array" ref="V386">_xll.SNL.Clients.Office.Excel.Functions.SPG(U386, "SP_TOTAL_REV", "CY2021")</f>
        <v>#PEND</v>
      </c>
      <c r="W386" s="4" t="str">
        <f>_xll.SNL.Clients.Office.Excel.Functions.SPG(U386,"IQ_AVG_DILUT_SHARES_OUT","CY2021")</f>
        <v>#PEND</v>
      </c>
      <c r="X386" s="5" t="str">
        <f>_xll.SNL.Clients.Office.Excel.Functions.SPG(U386, "IQ_DILUT_EPS_NORM", "CY2021")</f>
        <v>#PEND</v>
      </c>
      <c r="Y386" t="e">
        <f t="shared" si="69"/>
        <v>#VALUE!</v>
      </c>
      <c r="Z386" t="e">
        <f t="shared" si="70"/>
        <v>#VALUE!</v>
      </c>
      <c r="AA386" s="5" t="str">
        <f>_xll.SNL.Clients.Office.Excel.Functions.SPG(U386, "SP_MARKETCAP", "12/31/2021")</f>
        <v>#PEND</v>
      </c>
      <c r="AB386" t="e">
        <f t="shared" si="64"/>
        <v>#VALUE!</v>
      </c>
      <c r="AC386" t="e">
        <f t="shared" si="71"/>
        <v>#VALUE!</v>
      </c>
    </row>
    <row r="387" spans="1:29">
      <c r="A387" t="s">
        <v>387</v>
      </c>
      <c r="B387" s="4" t="str" cm="1">
        <f t="array" ref="B387">_xll.SNL.Clients.Office.Excel.Functions.SPG(A387, "SP_TOTAL_REV", "CY2023")</f>
        <v>#PEND</v>
      </c>
      <c r="C387" s="4" t="str">
        <f>_xll.SNL.Clients.Office.Excel.Functions.SPG(A387,"IQ_AVG_DILUT_SHARES_OUT","CY2023")</f>
        <v>#PEND</v>
      </c>
      <c r="D387" s="5" t="str">
        <f>_xll.SNL.Clients.Office.Excel.Functions.SPG(A387, "IQ_DILUT_EPS_NORM", "CY2023")</f>
        <v>#PEND</v>
      </c>
      <c r="E387" t="e">
        <f t="shared" si="60"/>
        <v>#VALUE!</v>
      </c>
      <c r="F387" t="e">
        <f t="shared" si="61"/>
        <v>#VALUE!</v>
      </c>
      <c r="G387" s="5" t="str">
        <f>_xll.SNL.Clients.Office.Excel.Functions.SPG(A387, "SP_MARKETCAP", "12/30/2023")</f>
        <v>#PEND</v>
      </c>
      <c r="H387" t="e">
        <f t="shared" si="65"/>
        <v>#VALUE!</v>
      </c>
      <c r="I387" t="e">
        <f t="shared" si="66"/>
        <v>#VALUE!</v>
      </c>
      <c r="K387" t="s">
        <v>387</v>
      </c>
      <c r="L387" s="4" t="str" cm="1">
        <f t="array" ref="L387">_xll.SNL.Clients.Office.Excel.Functions.SPG(K387, "SP_TOTAL_REV", "CY2023")</f>
        <v>#PEND</v>
      </c>
      <c r="M387" s="4" t="str">
        <f>_xll.SNL.Clients.Office.Excel.Functions.SPG(K387,"IQ_AVG_DILUT_SHARES_OUT","CY2023")</f>
        <v>#PEND</v>
      </c>
      <c r="N387" s="5" t="str">
        <f>_xll.SNL.Clients.Office.Excel.Functions.SPG(K387, "IQ_DILUT_EPS_NORM", "CY2023")</f>
        <v>#PEND</v>
      </c>
      <c r="O387" t="e">
        <f t="shared" si="62"/>
        <v>#VALUE!</v>
      </c>
      <c r="P387" t="e">
        <f t="shared" si="63"/>
        <v>#VALUE!</v>
      </c>
      <c r="Q387" s="5" t="str">
        <f>_xll.SNL.Clients.Office.Excel.Functions.SPG(K387, "SP_MARKETCAP", "12/31/2022")</f>
        <v>#PEND</v>
      </c>
      <c r="R387" t="e">
        <f t="shared" si="67"/>
        <v>#VALUE!</v>
      </c>
      <c r="S387" t="e">
        <f t="shared" si="68"/>
        <v>#VALUE!</v>
      </c>
      <c r="U387" t="s">
        <v>387</v>
      </c>
      <c r="V387" s="4" t="str" cm="1">
        <f t="array" ref="V387">_xll.SNL.Clients.Office.Excel.Functions.SPG(U387, "SP_TOTAL_REV", "CY2021")</f>
        <v>#PEND</v>
      </c>
      <c r="W387" s="4" t="str">
        <f>_xll.SNL.Clients.Office.Excel.Functions.SPG(U387,"IQ_AVG_DILUT_SHARES_OUT","CY2021")</f>
        <v>#PEND</v>
      </c>
      <c r="X387" s="5" t="str">
        <f>_xll.SNL.Clients.Office.Excel.Functions.SPG(U387, "IQ_DILUT_EPS_NORM", "CY2021")</f>
        <v>#PEND</v>
      </c>
      <c r="Y387" t="e">
        <f t="shared" si="69"/>
        <v>#VALUE!</v>
      </c>
      <c r="Z387" t="e">
        <f t="shared" si="70"/>
        <v>#VALUE!</v>
      </c>
      <c r="AA387" s="5" t="str">
        <f>_xll.SNL.Clients.Office.Excel.Functions.SPG(U387, "SP_MARKETCAP", "12/31/2021")</f>
        <v>#PEND</v>
      </c>
      <c r="AB387" t="e">
        <f t="shared" si="64"/>
        <v>#VALUE!</v>
      </c>
      <c r="AC387" t="e">
        <f t="shared" si="71"/>
        <v>#VALUE!</v>
      </c>
    </row>
    <row r="388" spans="1:29">
      <c r="A388" t="s">
        <v>388</v>
      </c>
      <c r="B388" s="4" t="str" cm="1">
        <f t="array" ref="B388">_xll.SNL.Clients.Office.Excel.Functions.SPG(A388, "SP_TOTAL_REV", "CY2023")</f>
        <v>#PEND</v>
      </c>
      <c r="C388" s="4" t="str">
        <f>_xll.SNL.Clients.Office.Excel.Functions.SPG(A388,"IQ_AVG_DILUT_SHARES_OUT","CY2023")</f>
        <v>#PEND</v>
      </c>
      <c r="D388" s="5" t="str">
        <f>_xll.SNL.Clients.Office.Excel.Functions.SPG(A388, "IQ_DILUT_EPS_NORM", "CY2023")</f>
        <v>#PEND</v>
      </c>
      <c r="E388" t="e">
        <f t="shared" si="60"/>
        <v>#VALUE!</v>
      </c>
      <c r="F388" t="e">
        <f t="shared" si="61"/>
        <v>#VALUE!</v>
      </c>
      <c r="G388" s="5" t="str">
        <f>_xll.SNL.Clients.Office.Excel.Functions.SPG(A388, "SP_MARKETCAP", "12/30/2023")</f>
        <v>#PEND</v>
      </c>
      <c r="H388" t="e">
        <f t="shared" si="65"/>
        <v>#VALUE!</v>
      </c>
      <c r="I388" t="e">
        <f t="shared" si="66"/>
        <v>#VALUE!</v>
      </c>
      <c r="K388" t="s">
        <v>388</v>
      </c>
      <c r="L388" s="4" t="str" cm="1">
        <f t="array" ref="L388">_xll.SNL.Clients.Office.Excel.Functions.SPG(K388, "SP_TOTAL_REV", "CY2023")</f>
        <v>#PEND</v>
      </c>
      <c r="M388" s="4" t="str">
        <f>_xll.SNL.Clients.Office.Excel.Functions.SPG(K388,"IQ_AVG_DILUT_SHARES_OUT","CY2023")</f>
        <v>#PEND</v>
      </c>
      <c r="N388" s="5" t="str">
        <f>_xll.SNL.Clients.Office.Excel.Functions.SPG(K388, "IQ_DILUT_EPS_NORM", "CY2023")</f>
        <v>#PEND</v>
      </c>
      <c r="O388" t="e">
        <f t="shared" si="62"/>
        <v>#VALUE!</v>
      </c>
      <c r="P388" t="e">
        <f t="shared" si="63"/>
        <v>#VALUE!</v>
      </c>
      <c r="Q388" s="5" t="str">
        <f>_xll.SNL.Clients.Office.Excel.Functions.SPG(K388, "SP_MARKETCAP", "12/31/2022")</f>
        <v>#PEND</v>
      </c>
      <c r="R388" t="e">
        <f t="shared" si="67"/>
        <v>#VALUE!</v>
      </c>
      <c r="S388" t="e">
        <f t="shared" si="68"/>
        <v>#VALUE!</v>
      </c>
      <c r="U388" t="s">
        <v>388</v>
      </c>
      <c r="V388" s="4" t="str" cm="1">
        <f t="array" ref="V388">_xll.SNL.Clients.Office.Excel.Functions.SPG(U388, "SP_TOTAL_REV", "CY2021")</f>
        <v>#PEND</v>
      </c>
      <c r="W388" s="4" t="str">
        <f>_xll.SNL.Clients.Office.Excel.Functions.SPG(U388,"IQ_AVG_DILUT_SHARES_OUT","CY2021")</f>
        <v>#PEND</v>
      </c>
      <c r="X388" s="5" t="str">
        <f>_xll.SNL.Clients.Office.Excel.Functions.SPG(U388, "IQ_DILUT_EPS_NORM", "CY2021")</f>
        <v>#PEND</v>
      </c>
      <c r="Y388" t="e">
        <f t="shared" si="69"/>
        <v>#VALUE!</v>
      </c>
      <c r="Z388" t="e">
        <f t="shared" si="70"/>
        <v>#VALUE!</v>
      </c>
      <c r="AA388" s="5" t="str">
        <f>_xll.SNL.Clients.Office.Excel.Functions.SPG(U388, "SP_MARKETCAP", "12/31/2021")</f>
        <v>#PEND</v>
      </c>
      <c r="AB388" t="e">
        <f t="shared" si="64"/>
        <v>#VALUE!</v>
      </c>
      <c r="AC388" t="e">
        <f t="shared" si="71"/>
        <v>#VALUE!</v>
      </c>
    </row>
    <row r="389" spans="1:29">
      <c r="A389" t="s">
        <v>389</v>
      </c>
      <c r="B389" s="4" t="str" cm="1">
        <f t="array" ref="B389">_xll.SNL.Clients.Office.Excel.Functions.SPG(A389, "SP_TOTAL_REV", "CY2023")</f>
        <v>#PEND</v>
      </c>
      <c r="C389" s="4" t="str">
        <f>_xll.SNL.Clients.Office.Excel.Functions.SPG(A389,"IQ_AVG_DILUT_SHARES_OUT","CY2023")</f>
        <v>#PEND</v>
      </c>
      <c r="D389" s="5" t="str">
        <f>_xll.SNL.Clients.Office.Excel.Functions.SPG(A389, "IQ_DILUT_EPS_NORM", "CY2023")</f>
        <v>#PEND</v>
      </c>
      <c r="E389" t="e">
        <f t="shared" si="60"/>
        <v>#VALUE!</v>
      </c>
      <c r="F389" t="e">
        <f t="shared" si="61"/>
        <v>#VALUE!</v>
      </c>
      <c r="G389" s="5" t="str">
        <f>_xll.SNL.Clients.Office.Excel.Functions.SPG(A389, "SP_MARKETCAP", "12/30/2023")</f>
        <v>#PEND</v>
      </c>
      <c r="H389" t="e">
        <f t="shared" si="65"/>
        <v>#VALUE!</v>
      </c>
      <c r="I389" t="e">
        <f t="shared" si="66"/>
        <v>#VALUE!</v>
      </c>
      <c r="K389" t="s">
        <v>389</v>
      </c>
      <c r="L389" s="4" t="str" cm="1">
        <f t="array" ref="L389">_xll.SNL.Clients.Office.Excel.Functions.SPG(K389, "SP_TOTAL_REV", "CY2023")</f>
        <v>#PEND</v>
      </c>
      <c r="M389" s="4" t="str">
        <f>_xll.SNL.Clients.Office.Excel.Functions.SPG(K389,"IQ_AVG_DILUT_SHARES_OUT","CY2023")</f>
        <v>#PEND</v>
      </c>
      <c r="N389" s="5" t="str">
        <f>_xll.SNL.Clients.Office.Excel.Functions.SPG(K389, "IQ_DILUT_EPS_NORM", "CY2023")</f>
        <v>#PEND</v>
      </c>
      <c r="O389" t="e">
        <f t="shared" si="62"/>
        <v>#VALUE!</v>
      </c>
      <c r="P389" t="e">
        <f t="shared" si="63"/>
        <v>#VALUE!</v>
      </c>
      <c r="Q389" s="5" t="str">
        <f>_xll.SNL.Clients.Office.Excel.Functions.SPG(K389, "SP_MARKETCAP", "12/31/2022")</f>
        <v>#PEND</v>
      </c>
      <c r="R389" t="e">
        <f t="shared" si="67"/>
        <v>#VALUE!</v>
      </c>
      <c r="S389" t="e">
        <f t="shared" si="68"/>
        <v>#VALUE!</v>
      </c>
      <c r="U389" t="s">
        <v>389</v>
      </c>
      <c r="V389" s="4" t="str" cm="1">
        <f t="array" ref="V389">_xll.SNL.Clients.Office.Excel.Functions.SPG(U389, "SP_TOTAL_REV", "CY2021")</f>
        <v>#PEND</v>
      </c>
      <c r="W389" s="4" t="str">
        <f>_xll.SNL.Clients.Office.Excel.Functions.SPG(U389,"IQ_AVG_DILUT_SHARES_OUT","CY2021")</f>
        <v>#PEND</v>
      </c>
      <c r="X389" s="5" t="str">
        <f>_xll.SNL.Clients.Office.Excel.Functions.SPG(U389, "IQ_DILUT_EPS_NORM", "CY2021")</f>
        <v>#PEND</v>
      </c>
      <c r="Y389" t="e">
        <f t="shared" si="69"/>
        <v>#VALUE!</v>
      </c>
      <c r="Z389" t="e">
        <f t="shared" si="70"/>
        <v>#VALUE!</v>
      </c>
      <c r="AA389" s="5" t="str">
        <f>_xll.SNL.Clients.Office.Excel.Functions.SPG(U389, "SP_MARKETCAP", "12/31/2021")</f>
        <v>#PEND</v>
      </c>
      <c r="AB389" t="e">
        <f t="shared" si="64"/>
        <v>#VALUE!</v>
      </c>
      <c r="AC389" t="e">
        <f t="shared" si="71"/>
        <v>#VALUE!</v>
      </c>
    </row>
    <row r="390" spans="1:29">
      <c r="A390" t="s">
        <v>390</v>
      </c>
      <c r="B390" s="4" t="str" cm="1">
        <f t="array" ref="B390">_xll.SNL.Clients.Office.Excel.Functions.SPG(A390, "SP_TOTAL_REV", "CY2023")</f>
        <v>#PEND</v>
      </c>
      <c r="C390" s="4" t="str">
        <f>_xll.SNL.Clients.Office.Excel.Functions.SPG(A390,"IQ_AVG_DILUT_SHARES_OUT","CY2023")</f>
        <v>#PEND</v>
      </c>
      <c r="D390" s="5" t="str">
        <f>_xll.SNL.Clients.Office.Excel.Functions.SPG(A390, "IQ_DILUT_EPS_NORM", "CY2023")</f>
        <v>#PEND</v>
      </c>
      <c r="E390" t="e">
        <f t="shared" ref="E390:E453" si="72">C390*D390/1000</f>
        <v>#VALUE!</v>
      </c>
      <c r="F390" t="e">
        <f t="shared" ref="F390:F453" si="73">E390/B390</f>
        <v>#VALUE!</v>
      </c>
      <c r="G390" s="5" t="str">
        <f>_xll.SNL.Clients.Office.Excel.Functions.SPG(A390, "SP_MARKETCAP", "12/30/2023")</f>
        <v>#PEND</v>
      </c>
      <c r="H390" t="e">
        <f t="shared" si="65"/>
        <v>#VALUE!</v>
      </c>
      <c r="I390" t="e">
        <f t="shared" si="66"/>
        <v>#VALUE!</v>
      </c>
      <c r="K390" t="s">
        <v>390</v>
      </c>
      <c r="L390" s="4" t="str" cm="1">
        <f t="array" ref="L390">_xll.SNL.Clients.Office.Excel.Functions.SPG(K390, "SP_TOTAL_REV", "CY2023")</f>
        <v>#PEND</v>
      </c>
      <c r="M390" s="4" t="str">
        <f>_xll.SNL.Clients.Office.Excel.Functions.SPG(K390,"IQ_AVG_DILUT_SHARES_OUT","CY2023")</f>
        <v>#PEND</v>
      </c>
      <c r="N390" s="5" t="str">
        <f>_xll.SNL.Clients.Office.Excel.Functions.SPG(K390, "IQ_DILUT_EPS_NORM", "CY2023")</f>
        <v>#PEND</v>
      </c>
      <c r="O390" t="e">
        <f t="shared" ref="O390:O453" si="74">M390*N390/1000</f>
        <v>#VALUE!</v>
      </c>
      <c r="P390" t="e">
        <f t="shared" ref="P390:P453" si="75">O390/L390</f>
        <v>#VALUE!</v>
      </c>
      <c r="Q390" s="5" t="str">
        <f>_xll.SNL.Clients.Office.Excel.Functions.SPG(K390, "SP_MARKETCAP", "12/31/2022")</f>
        <v>#PEND</v>
      </c>
      <c r="R390" t="e">
        <f t="shared" si="67"/>
        <v>#VALUE!</v>
      </c>
      <c r="S390" t="e">
        <f t="shared" si="68"/>
        <v>#VALUE!</v>
      </c>
      <c r="U390" t="s">
        <v>390</v>
      </c>
      <c r="V390" s="4" t="str" cm="1">
        <f t="array" ref="V390">_xll.SNL.Clients.Office.Excel.Functions.SPG(U390, "SP_TOTAL_REV", "CY2021")</f>
        <v>#PEND</v>
      </c>
      <c r="W390" s="4" t="str">
        <f>_xll.SNL.Clients.Office.Excel.Functions.SPG(U390,"IQ_AVG_DILUT_SHARES_OUT","CY2021")</f>
        <v>#PEND</v>
      </c>
      <c r="X390" s="5" t="str">
        <f>_xll.SNL.Clients.Office.Excel.Functions.SPG(U390, "IQ_DILUT_EPS_NORM", "CY2021")</f>
        <v>#PEND</v>
      </c>
      <c r="Y390" t="e">
        <f t="shared" si="69"/>
        <v>#VALUE!</v>
      </c>
      <c r="Z390" t="e">
        <f t="shared" si="70"/>
        <v>#VALUE!</v>
      </c>
      <c r="AA390" s="5" t="str">
        <f>_xll.SNL.Clients.Office.Excel.Functions.SPG(U390, "SP_MARKETCAP", "12/31/2021")</f>
        <v>#PEND</v>
      </c>
      <c r="AB390" t="e">
        <f t="shared" ref="AB390:AB453" si="76">AA390/$AA$509</f>
        <v>#VALUE!</v>
      </c>
      <c r="AC390" t="e">
        <f t="shared" si="71"/>
        <v>#VALUE!</v>
      </c>
    </row>
    <row r="391" spans="1:29">
      <c r="A391" t="s">
        <v>391</v>
      </c>
      <c r="B391" s="4" t="str" cm="1">
        <f t="array" ref="B391">_xll.SNL.Clients.Office.Excel.Functions.SPG(A391, "SP_TOTAL_REV", "CY2023")</f>
        <v>#PEND</v>
      </c>
      <c r="C391" s="4" t="str">
        <f>_xll.SNL.Clients.Office.Excel.Functions.SPG(A391,"IQ_AVG_DILUT_SHARES_OUT","CY2023")</f>
        <v>#PEND</v>
      </c>
      <c r="D391" s="5" t="str">
        <f>_xll.SNL.Clients.Office.Excel.Functions.SPG(A391, "IQ_DILUT_EPS_NORM", "CY2023")</f>
        <v>#PEND</v>
      </c>
      <c r="E391" t="e">
        <f t="shared" si="72"/>
        <v>#VALUE!</v>
      </c>
      <c r="F391" t="e">
        <f t="shared" si="73"/>
        <v>#VALUE!</v>
      </c>
      <c r="G391" s="5" t="str">
        <f>_xll.SNL.Clients.Office.Excel.Functions.SPG(A391, "SP_MARKETCAP", "12/30/2023")</f>
        <v>#PEND</v>
      </c>
      <c r="H391" t="e">
        <f t="shared" ref="H391:H454" si="77">G391/$G$509</f>
        <v>#VALUE!</v>
      </c>
      <c r="I391" t="e">
        <f t="shared" ref="I391:I454" si="78">D391*H391</f>
        <v>#VALUE!</v>
      </c>
      <c r="K391" t="s">
        <v>391</v>
      </c>
      <c r="L391" s="4" t="str" cm="1">
        <f t="array" ref="L391">_xll.SNL.Clients.Office.Excel.Functions.SPG(K391, "SP_TOTAL_REV", "CY2023")</f>
        <v>#PEND</v>
      </c>
      <c r="M391" s="4" t="str">
        <f>_xll.SNL.Clients.Office.Excel.Functions.SPG(K391,"IQ_AVG_DILUT_SHARES_OUT","CY2023")</f>
        <v>#PEND</v>
      </c>
      <c r="N391" s="5" t="str">
        <f>_xll.SNL.Clients.Office.Excel.Functions.SPG(K391, "IQ_DILUT_EPS_NORM", "CY2023")</f>
        <v>#PEND</v>
      </c>
      <c r="O391" t="e">
        <f t="shared" si="74"/>
        <v>#VALUE!</v>
      </c>
      <c r="P391" t="e">
        <f t="shared" si="75"/>
        <v>#VALUE!</v>
      </c>
      <c r="Q391" s="5" t="str">
        <f>_xll.SNL.Clients.Office.Excel.Functions.SPG(K391, "SP_MARKETCAP", "12/31/2022")</f>
        <v>#PEND</v>
      </c>
      <c r="R391" t="e">
        <f t="shared" ref="R391:R454" si="79">Q391/$Q$509</f>
        <v>#VALUE!</v>
      </c>
      <c r="S391" t="e">
        <f t="shared" ref="S391:S454" si="80">N391*R391</f>
        <v>#VALUE!</v>
      </c>
      <c r="U391" t="s">
        <v>391</v>
      </c>
      <c r="V391" s="4" t="str" cm="1">
        <f t="array" ref="V391">_xll.SNL.Clients.Office.Excel.Functions.SPG(U391, "SP_TOTAL_REV", "CY2021")</f>
        <v>#PEND</v>
      </c>
      <c r="W391" s="4" t="str">
        <f>_xll.SNL.Clients.Office.Excel.Functions.SPG(U391,"IQ_AVG_DILUT_SHARES_OUT","CY2021")</f>
        <v>#PEND</v>
      </c>
      <c r="X391" s="5" t="str">
        <f>_xll.SNL.Clients.Office.Excel.Functions.SPG(U391, "IQ_DILUT_EPS_NORM", "CY2021")</f>
        <v>#PEND</v>
      </c>
      <c r="Y391" t="e">
        <f t="shared" ref="Y391:Y454" si="81">W391*X391/1000</f>
        <v>#VALUE!</v>
      </c>
      <c r="Z391" t="e">
        <f t="shared" ref="Z391:Z454" si="82">Y391/V391</f>
        <v>#VALUE!</v>
      </c>
      <c r="AA391" s="5" t="str">
        <f>_xll.SNL.Clients.Office.Excel.Functions.SPG(U391, "SP_MARKETCAP", "12/31/2021")</f>
        <v>#PEND</v>
      </c>
      <c r="AB391" t="e">
        <f t="shared" si="76"/>
        <v>#VALUE!</v>
      </c>
      <c r="AC391" t="e">
        <f t="shared" ref="AC391:AC454" si="83">X391*AB391</f>
        <v>#VALUE!</v>
      </c>
    </row>
    <row r="392" spans="1:29">
      <c r="A392" t="s">
        <v>392</v>
      </c>
      <c r="B392" s="4" t="str" cm="1">
        <f t="array" ref="B392">_xll.SNL.Clients.Office.Excel.Functions.SPG(A392, "SP_TOTAL_REV", "CY2023")</f>
        <v>#PEND</v>
      </c>
      <c r="C392" s="4" t="str">
        <f>_xll.SNL.Clients.Office.Excel.Functions.SPG(A392,"IQ_AVG_DILUT_SHARES_OUT","CY2023")</f>
        <v>#PEND</v>
      </c>
      <c r="D392" s="5" t="str">
        <f>_xll.SNL.Clients.Office.Excel.Functions.SPG(A392, "IQ_DILUT_EPS_NORM", "CY2023")</f>
        <v>#PEND</v>
      </c>
      <c r="E392" t="e">
        <f t="shared" si="72"/>
        <v>#VALUE!</v>
      </c>
      <c r="F392" t="e">
        <f t="shared" si="73"/>
        <v>#VALUE!</v>
      </c>
      <c r="G392" s="5" t="str">
        <f>_xll.SNL.Clients.Office.Excel.Functions.SPG(A392, "SP_MARKETCAP", "12/30/2023")</f>
        <v>#PEND</v>
      </c>
      <c r="H392" t="e">
        <f t="shared" si="77"/>
        <v>#VALUE!</v>
      </c>
      <c r="I392" t="e">
        <f t="shared" si="78"/>
        <v>#VALUE!</v>
      </c>
      <c r="K392" t="s">
        <v>392</v>
      </c>
      <c r="L392" s="4" t="str" cm="1">
        <f t="array" ref="L392">_xll.SNL.Clients.Office.Excel.Functions.SPG(K392, "SP_TOTAL_REV", "CY2023")</f>
        <v>#PEND</v>
      </c>
      <c r="M392" s="4" t="str">
        <f>_xll.SNL.Clients.Office.Excel.Functions.SPG(K392,"IQ_AVG_DILUT_SHARES_OUT","CY2023")</f>
        <v>#PEND</v>
      </c>
      <c r="N392" s="5" t="str">
        <f>_xll.SNL.Clients.Office.Excel.Functions.SPG(K392, "IQ_DILUT_EPS_NORM", "CY2023")</f>
        <v>#PEND</v>
      </c>
      <c r="O392" t="e">
        <f t="shared" si="74"/>
        <v>#VALUE!</v>
      </c>
      <c r="P392" t="e">
        <f t="shared" si="75"/>
        <v>#VALUE!</v>
      </c>
      <c r="Q392" s="5" t="str">
        <f>_xll.SNL.Clients.Office.Excel.Functions.SPG(K392, "SP_MARKETCAP", "12/31/2022")</f>
        <v>#PEND</v>
      </c>
      <c r="R392" t="e">
        <f t="shared" si="79"/>
        <v>#VALUE!</v>
      </c>
      <c r="S392" t="e">
        <f t="shared" si="80"/>
        <v>#VALUE!</v>
      </c>
      <c r="U392" t="s">
        <v>392</v>
      </c>
      <c r="V392" s="4" t="str" cm="1">
        <f t="array" ref="V392">_xll.SNL.Clients.Office.Excel.Functions.SPG(U392, "SP_TOTAL_REV", "CY2021")</f>
        <v>#PEND</v>
      </c>
      <c r="W392" s="4" t="str">
        <f>_xll.SNL.Clients.Office.Excel.Functions.SPG(U392,"IQ_AVG_DILUT_SHARES_OUT","CY2021")</f>
        <v>#PEND</v>
      </c>
      <c r="X392" s="5" t="str">
        <f>_xll.SNL.Clients.Office.Excel.Functions.SPG(U392, "IQ_DILUT_EPS_NORM", "CY2021")</f>
        <v>#PEND</v>
      </c>
      <c r="Y392" t="e">
        <f t="shared" si="81"/>
        <v>#VALUE!</v>
      </c>
      <c r="Z392" t="e">
        <f t="shared" si="82"/>
        <v>#VALUE!</v>
      </c>
      <c r="AA392" s="5" t="str">
        <f>_xll.SNL.Clients.Office.Excel.Functions.SPG(U392, "SP_MARKETCAP", "12/31/2021")</f>
        <v>#PEND</v>
      </c>
      <c r="AB392" t="e">
        <f t="shared" si="76"/>
        <v>#VALUE!</v>
      </c>
      <c r="AC392" t="e">
        <f t="shared" si="83"/>
        <v>#VALUE!</v>
      </c>
    </row>
    <row r="393" spans="1:29">
      <c r="A393" t="s">
        <v>393</v>
      </c>
      <c r="B393" s="4" t="str" cm="1">
        <f t="array" ref="B393">_xll.SNL.Clients.Office.Excel.Functions.SPG(A393, "SP_TOTAL_REV", "CY2023")</f>
        <v>#PEND</v>
      </c>
      <c r="C393" s="4" t="str">
        <f>_xll.SNL.Clients.Office.Excel.Functions.SPG(A393,"IQ_AVG_DILUT_SHARES_OUT","CY2023")</f>
        <v>#PEND</v>
      </c>
      <c r="D393" s="5" t="str">
        <f>_xll.SNL.Clients.Office.Excel.Functions.SPG(A393, "IQ_DILUT_EPS_NORM", "CY2023")</f>
        <v>#PEND</v>
      </c>
      <c r="E393" t="e">
        <f t="shared" si="72"/>
        <v>#VALUE!</v>
      </c>
      <c r="F393" t="e">
        <f t="shared" si="73"/>
        <v>#VALUE!</v>
      </c>
      <c r="G393" s="5" t="str">
        <f>_xll.SNL.Clients.Office.Excel.Functions.SPG(A393, "SP_MARKETCAP", "12/30/2023")</f>
        <v>#PEND</v>
      </c>
      <c r="H393" t="e">
        <f t="shared" si="77"/>
        <v>#VALUE!</v>
      </c>
      <c r="I393" t="e">
        <f t="shared" si="78"/>
        <v>#VALUE!</v>
      </c>
      <c r="K393" t="s">
        <v>393</v>
      </c>
      <c r="L393" s="4" t="str" cm="1">
        <f t="array" ref="L393">_xll.SNL.Clients.Office.Excel.Functions.SPG(K393, "SP_TOTAL_REV", "CY2023")</f>
        <v>#PEND</v>
      </c>
      <c r="M393" s="4" t="str">
        <f>_xll.SNL.Clients.Office.Excel.Functions.SPG(K393,"IQ_AVG_DILUT_SHARES_OUT","CY2023")</f>
        <v>#PEND</v>
      </c>
      <c r="N393" s="5" t="str">
        <f>_xll.SNL.Clients.Office.Excel.Functions.SPG(K393, "IQ_DILUT_EPS_NORM", "CY2023")</f>
        <v>#PEND</v>
      </c>
      <c r="O393" t="e">
        <f t="shared" si="74"/>
        <v>#VALUE!</v>
      </c>
      <c r="P393" t="e">
        <f t="shared" si="75"/>
        <v>#VALUE!</v>
      </c>
      <c r="Q393" s="5" t="str">
        <f>_xll.SNL.Clients.Office.Excel.Functions.SPG(K393, "SP_MARKETCAP", "12/31/2022")</f>
        <v>#PEND</v>
      </c>
      <c r="R393" t="e">
        <f t="shared" si="79"/>
        <v>#VALUE!</v>
      </c>
      <c r="S393" t="e">
        <f t="shared" si="80"/>
        <v>#VALUE!</v>
      </c>
      <c r="U393" t="s">
        <v>393</v>
      </c>
      <c r="V393" s="4" t="str" cm="1">
        <f t="array" ref="V393">_xll.SNL.Clients.Office.Excel.Functions.SPG(U393, "SP_TOTAL_REV", "CY2021")</f>
        <v>#PEND</v>
      </c>
      <c r="W393" s="4" t="str">
        <f>_xll.SNL.Clients.Office.Excel.Functions.SPG(U393,"IQ_AVG_DILUT_SHARES_OUT","CY2021")</f>
        <v>#PEND</v>
      </c>
      <c r="X393" s="5" t="str">
        <f>_xll.SNL.Clients.Office.Excel.Functions.SPG(U393, "IQ_DILUT_EPS_NORM", "CY2021")</f>
        <v>#PEND</v>
      </c>
      <c r="Y393" t="e">
        <f t="shared" si="81"/>
        <v>#VALUE!</v>
      </c>
      <c r="Z393" t="e">
        <f t="shared" si="82"/>
        <v>#VALUE!</v>
      </c>
      <c r="AA393" s="5" t="str">
        <f>_xll.SNL.Clients.Office.Excel.Functions.SPG(U393, "SP_MARKETCAP", "12/31/2021")</f>
        <v>#PEND</v>
      </c>
      <c r="AB393" t="e">
        <f t="shared" si="76"/>
        <v>#VALUE!</v>
      </c>
      <c r="AC393" t="e">
        <f t="shared" si="83"/>
        <v>#VALUE!</v>
      </c>
    </row>
    <row r="394" spans="1:29">
      <c r="A394" t="s">
        <v>394</v>
      </c>
      <c r="B394" s="4" t="str" cm="1">
        <f t="array" ref="B394">_xll.SNL.Clients.Office.Excel.Functions.SPG(A394, "SP_TOTAL_REV", "CY2023")</f>
        <v>#PEND</v>
      </c>
      <c r="C394" s="4" t="str">
        <f>_xll.SNL.Clients.Office.Excel.Functions.SPG(A394,"IQ_AVG_DILUT_SHARES_OUT","CY2023")</f>
        <v>#PEND</v>
      </c>
      <c r="D394" s="5" t="str">
        <f>_xll.SNL.Clients.Office.Excel.Functions.SPG(A394, "IQ_DILUT_EPS_NORM", "CY2023")</f>
        <v>#PEND</v>
      </c>
      <c r="E394" t="e">
        <f t="shared" si="72"/>
        <v>#VALUE!</v>
      </c>
      <c r="F394" t="e">
        <f t="shared" si="73"/>
        <v>#VALUE!</v>
      </c>
      <c r="G394" s="5" t="str">
        <f>_xll.SNL.Clients.Office.Excel.Functions.SPG(A394, "SP_MARKETCAP", "12/30/2023")</f>
        <v>#PEND</v>
      </c>
      <c r="H394" t="e">
        <f t="shared" si="77"/>
        <v>#VALUE!</v>
      </c>
      <c r="I394" t="e">
        <f t="shared" si="78"/>
        <v>#VALUE!</v>
      </c>
      <c r="K394" t="s">
        <v>394</v>
      </c>
      <c r="L394" s="4" t="str" cm="1">
        <f t="array" ref="L394">_xll.SNL.Clients.Office.Excel.Functions.SPG(K394, "SP_TOTAL_REV", "CY2023")</f>
        <v>#PEND</v>
      </c>
      <c r="M394" s="4" t="str">
        <f>_xll.SNL.Clients.Office.Excel.Functions.SPG(K394,"IQ_AVG_DILUT_SHARES_OUT","CY2023")</f>
        <v>#PEND</v>
      </c>
      <c r="N394" s="5" t="str">
        <f>_xll.SNL.Clients.Office.Excel.Functions.SPG(K394, "IQ_DILUT_EPS_NORM", "CY2023")</f>
        <v>#PEND</v>
      </c>
      <c r="O394" t="e">
        <f t="shared" si="74"/>
        <v>#VALUE!</v>
      </c>
      <c r="P394" t="e">
        <f t="shared" si="75"/>
        <v>#VALUE!</v>
      </c>
      <c r="Q394" s="5" t="str">
        <f>_xll.SNL.Clients.Office.Excel.Functions.SPG(K394, "SP_MARKETCAP", "12/31/2022")</f>
        <v>#PEND</v>
      </c>
      <c r="R394" t="e">
        <f t="shared" si="79"/>
        <v>#VALUE!</v>
      </c>
      <c r="S394" t="e">
        <f t="shared" si="80"/>
        <v>#VALUE!</v>
      </c>
      <c r="U394" t="s">
        <v>394</v>
      </c>
      <c r="V394" s="4" t="str" cm="1">
        <f t="array" ref="V394">_xll.SNL.Clients.Office.Excel.Functions.SPG(U394, "SP_TOTAL_REV", "CY2021")</f>
        <v>#PEND</v>
      </c>
      <c r="W394" s="4" t="str">
        <f>_xll.SNL.Clients.Office.Excel.Functions.SPG(U394,"IQ_AVG_DILUT_SHARES_OUT","CY2021")</f>
        <v>#PEND</v>
      </c>
      <c r="X394" s="5" t="str">
        <f>_xll.SNL.Clients.Office.Excel.Functions.SPG(U394, "IQ_DILUT_EPS_NORM", "CY2021")</f>
        <v>#PEND</v>
      </c>
      <c r="Y394" t="e">
        <f t="shared" si="81"/>
        <v>#VALUE!</v>
      </c>
      <c r="Z394" t="e">
        <f t="shared" si="82"/>
        <v>#VALUE!</v>
      </c>
      <c r="AA394" s="5" t="str">
        <f>_xll.SNL.Clients.Office.Excel.Functions.SPG(U394, "SP_MARKETCAP", "12/31/2021")</f>
        <v>#PEND</v>
      </c>
      <c r="AB394" t="e">
        <f t="shared" si="76"/>
        <v>#VALUE!</v>
      </c>
      <c r="AC394" t="e">
        <f t="shared" si="83"/>
        <v>#VALUE!</v>
      </c>
    </row>
    <row r="395" spans="1:29">
      <c r="A395" t="s">
        <v>395</v>
      </c>
      <c r="B395" s="4" t="str" cm="1">
        <f t="array" ref="B395">_xll.SNL.Clients.Office.Excel.Functions.SPG(A395, "SP_TOTAL_REV", "CY2023")</f>
        <v>#PEND</v>
      </c>
      <c r="C395" s="4" t="str">
        <f>_xll.SNL.Clients.Office.Excel.Functions.SPG(A395,"IQ_AVG_DILUT_SHARES_OUT","CY2023")</f>
        <v>#PEND</v>
      </c>
      <c r="D395" s="5" t="str">
        <f>_xll.SNL.Clients.Office.Excel.Functions.SPG(A395, "IQ_DILUT_EPS_NORM", "CY2023")</f>
        <v>#PEND</v>
      </c>
      <c r="E395" t="e">
        <f t="shared" si="72"/>
        <v>#VALUE!</v>
      </c>
      <c r="F395" t="e">
        <f t="shared" si="73"/>
        <v>#VALUE!</v>
      </c>
      <c r="G395" s="5" t="str">
        <f>_xll.SNL.Clients.Office.Excel.Functions.SPG(A395, "SP_MARKETCAP", "12/30/2023")</f>
        <v>#PEND</v>
      </c>
      <c r="H395" t="e">
        <f t="shared" si="77"/>
        <v>#VALUE!</v>
      </c>
      <c r="I395" t="e">
        <f t="shared" si="78"/>
        <v>#VALUE!</v>
      </c>
      <c r="K395" t="s">
        <v>395</v>
      </c>
      <c r="L395" s="4" t="str" cm="1">
        <f t="array" ref="L395">_xll.SNL.Clients.Office.Excel.Functions.SPG(K395, "SP_TOTAL_REV", "CY2023")</f>
        <v>#PEND</v>
      </c>
      <c r="M395" s="4" t="str">
        <f>_xll.SNL.Clients.Office.Excel.Functions.SPG(K395,"IQ_AVG_DILUT_SHARES_OUT","CY2023")</f>
        <v>#PEND</v>
      </c>
      <c r="N395" s="5" t="str">
        <f>_xll.SNL.Clients.Office.Excel.Functions.SPG(K395, "IQ_DILUT_EPS_NORM", "CY2023")</f>
        <v>#PEND</v>
      </c>
      <c r="O395" t="e">
        <f t="shared" si="74"/>
        <v>#VALUE!</v>
      </c>
      <c r="P395" t="e">
        <f t="shared" si="75"/>
        <v>#VALUE!</v>
      </c>
      <c r="Q395" s="5" t="str">
        <f>_xll.SNL.Clients.Office.Excel.Functions.SPG(K395, "SP_MARKETCAP", "12/31/2022")</f>
        <v>#PEND</v>
      </c>
      <c r="R395" t="e">
        <f t="shared" si="79"/>
        <v>#VALUE!</v>
      </c>
      <c r="S395" t="e">
        <f t="shared" si="80"/>
        <v>#VALUE!</v>
      </c>
      <c r="U395" t="s">
        <v>395</v>
      </c>
      <c r="V395" s="4" t="str" cm="1">
        <f t="array" ref="V395">_xll.SNL.Clients.Office.Excel.Functions.SPG(U395, "SP_TOTAL_REV", "CY2021")</f>
        <v>#PEND</v>
      </c>
      <c r="W395" s="4" t="str">
        <f>_xll.SNL.Clients.Office.Excel.Functions.SPG(U395,"IQ_AVG_DILUT_SHARES_OUT","CY2021")</f>
        <v>#PEND</v>
      </c>
      <c r="X395" s="5" t="str">
        <f>_xll.SNL.Clients.Office.Excel.Functions.SPG(U395, "IQ_DILUT_EPS_NORM", "CY2021")</f>
        <v>#PEND</v>
      </c>
      <c r="Y395" t="e">
        <f t="shared" si="81"/>
        <v>#VALUE!</v>
      </c>
      <c r="Z395" t="e">
        <f t="shared" si="82"/>
        <v>#VALUE!</v>
      </c>
      <c r="AA395" s="5" t="str">
        <f>_xll.SNL.Clients.Office.Excel.Functions.SPG(U395, "SP_MARKETCAP", "12/31/2021")</f>
        <v>#PEND</v>
      </c>
      <c r="AB395" t="e">
        <f t="shared" si="76"/>
        <v>#VALUE!</v>
      </c>
      <c r="AC395" t="e">
        <f t="shared" si="83"/>
        <v>#VALUE!</v>
      </c>
    </row>
    <row r="396" spans="1:29">
      <c r="A396" t="s">
        <v>396</v>
      </c>
      <c r="B396" s="4" t="str" cm="1">
        <f t="array" ref="B396">_xll.SNL.Clients.Office.Excel.Functions.SPG(A396, "SP_TOTAL_REV", "CY2023")</f>
        <v>#PEND</v>
      </c>
      <c r="C396" s="4" t="str">
        <f>_xll.SNL.Clients.Office.Excel.Functions.SPG(A396,"IQ_AVG_DILUT_SHARES_OUT","CY2023")</f>
        <v>#PEND</v>
      </c>
      <c r="D396" s="5" t="str">
        <f>_xll.SNL.Clients.Office.Excel.Functions.SPG(A396, "IQ_DILUT_EPS_NORM", "CY2023")</f>
        <v>#PEND</v>
      </c>
      <c r="E396" t="e">
        <f t="shared" si="72"/>
        <v>#VALUE!</v>
      </c>
      <c r="F396" t="e">
        <f t="shared" si="73"/>
        <v>#VALUE!</v>
      </c>
      <c r="G396" s="5" t="str">
        <f>_xll.SNL.Clients.Office.Excel.Functions.SPG(A396, "SP_MARKETCAP", "12/30/2023")</f>
        <v>#PEND</v>
      </c>
      <c r="H396" t="e">
        <f t="shared" si="77"/>
        <v>#VALUE!</v>
      </c>
      <c r="I396" t="e">
        <f t="shared" si="78"/>
        <v>#VALUE!</v>
      </c>
      <c r="K396" t="s">
        <v>396</v>
      </c>
      <c r="L396" s="4" t="str" cm="1">
        <f t="array" ref="L396">_xll.SNL.Clients.Office.Excel.Functions.SPG(K396, "SP_TOTAL_REV", "CY2023")</f>
        <v>#PEND</v>
      </c>
      <c r="M396" s="4" t="str">
        <f>_xll.SNL.Clients.Office.Excel.Functions.SPG(K396,"IQ_AVG_DILUT_SHARES_OUT","CY2023")</f>
        <v>#PEND</v>
      </c>
      <c r="N396" s="5" t="str">
        <f>_xll.SNL.Clients.Office.Excel.Functions.SPG(K396, "IQ_DILUT_EPS_NORM", "CY2023")</f>
        <v>#PEND</v>
      </c>
      <c r="O396" t="e">
        <f t="shared" si="74"/>
        <v>#VALUE!</v>
      </c>
      <c r="P396" t="e">
        <f t="shared" si="75"/>
        <v>#VALUE!</v>
      </c>
      <c r="Q396" s="5" t="str">
        <f>_xll.SNL.Clients.Office.Excel.Functions.SPG(K396, "SP_MARKETCAP", "12/31/2022")</f>
        <v>#PEND</v>
      </c>
      <c r="R396" t="e">
        <f t="shared" si="79"/>
        <v>#VALUE!</v>
      </c>
      <c r="S396" t="e">
        <f t="shared" si="80"/>
        <v>#VALUE!</v>
      </c>
      <c r="U396" t="s">
        <v>396</v>
      </c>
      <c r="V396" s="4" t="str" cm="1">
        <f t="array" ref="V396">_xll.SNL.Clients.Office.Excel.Functions.SPG(U396, "SP_TOTAL_REV", "CY2021")</f>
        <v>#PEND</v>
      </c>
      <c r="W396" s="4" t="str">
        <f>_xll.SNL.Clients.Office.Excel.Functions.SPG(U396,"IQ_AVG_DILUT_SHARES_OUT","CY2021")</f>
        <v>#PEND</v>
      </c>
      <c r="X396" s="5" t="str">
        <f>_xll.SNL.Clients.Office.Excel.Functions.SPG(U396, "IQ_DILUT_EPS_NORM", "CY2021")</f>
        <v>#PEND</v>
      </c>
      <c r="Y396" t="e">
        <f t="shared" si="81"/>
        <v>#VALUE!</v>
      </c>
      <c r="Z396" t="e">
        <f t="shared" si="82"/>
        <v>#VALUE!</v>
      </c>
      <c r="AA396" s="5" t="str">
        <f>_xll.SNL.Clients.Office.Excel.Functions.SPG(U396, "SP_MARKETCAP", "12/31/2021")</f>
        <v>#PEND</v>
      </c>
      <c r="AB396" t="e">
        <f t="shared" si="76"/>
        <v>#VALUE!</v>
      </c>
      <c r="AC396" t="e">
        <f t="shared" si="83"/>
        <v>#VALUE!</v>
      </c>
    </row>
    <row r="397" spans="1:29">
      <c r="A397" t="s">
        <v>397</v>
      </c>
      <c r="B397" s="4" t="str" cm="1">
        <f t="array" ref="B397">_xll.SNL.Clients.Office.Excel.Functions.SPG(A397, "SP_TOTAL_REV", "CY2023")</f>
        <v>#PEND</v>
      </c>
      <c r="C397" s="4" t="str">
        <f>_xll.SNL.Clients.Office.Excel.Functions.SPG(A397,"IQ_AVG_DILUT_SHARES_OUT","CY2023")</f>
        <v>#PEND</v>
      </c>
      <c r="D397" s="5" t="str">
        <f>_xll.SNL.Clients.Office.Excel.Functions.SPG(A397, "IQ_DILUT_EPS_NORM", "CY2023")</f>
        <v>#PEND</v>
      </c>
      <c r="E397" t="e">
        <f t="shared" si="72"/>
        <v>#VALUE!</v>
      </c>
      <c r="F397" t="e">
        <f t="shared" si="73"/>
        <v>#VALUE!</v>
      </c>
      <c r="G397" s="5" t="str">
        <f>_xll.SNL.Clients.Office.Excel.Functions.SPG(A397, "SP_MARKETCAP", "12/30/2023")</f>
        <v>#PEND</v>
      </c>
      <c r="H397" t="e">
        <f t="shared" si="77"/>
        <v>#VALUE!</v>
      </c>
      <c r="I397" t="e">
        <f t="shared" si="78"/>
        <v>#VALUE!</v>
      </c>
      <c r="K397" t="s">
        <v>397</v>
      </c>
      <c r="L397" s="4" t="str" cm="1">
        <f t="array" ref="L397">_xll.SNL.Clients.Office.Excel.Functions.SPG(K397, "SP_TOTAL_REV", "CY2023")</f>
        <v>#PEND</v>
      </c>
      <c r="M397" s="4" t="str">
        <f>_xll.SNL.Clients.Office.Excel.Functions.SPG(K397,"IQ_AVG_DILUT_SHARES_OUT","CY2023")</f>
        <v>#PEND</v>
      </c>
      <c r="N397" s="5" t="str">
        <f>_xll.SNL.Clients.Office.Excel.Functions.SPG(K397, "IQ_DILUT_EPS_NORM", "CY2023")</f>
        <v>#PEND</v>
      </c>
      <c r="O397" t="e">
        <f t="shared" si="74"/>
        <v>#VALUE!</v>
      </c>
      <c r="P397" t="e">
        <f t="shared" si="75"/>
        <v>#VALUE!</v>
      </c>
      <c r="Q397" s="5" t="str">
        <f>_xll.SNL.Clients.Office.Excel.Functions.SPG(K397, "SP_MARKETCAP", "12/31/2022")</f>
        <v>#PEND</v>
      </c>
      <c r="R397" t="e">
        <f t="shared" si="79"/>
        <v>#VALUE!</v>
      </c>
      <c r="S397" t="e">
        <f t="shared" si="80"/>
        <v>#VALUE!</v>
      </c>
      <c r="U397" t="s">
        <v>397</v>
      </c>
      <c r="V397" s="4" t="str" cm="1">
        <f t="array" ref="V397">_xll.SNL.Clients.Office.Excel.Functions.SPG(U397, "SP_TOTAL_REV", "CY2021")</f>
        <v>#PEND</v>
      </c>
      <c r="W397" s="4" t="str">
        <f>_xll.SNL.Clients.Office.Excel.Functions.SPG(U397,"IQ_AVG_DILUT_SHARES_OUT","CY2021")</f>
        <v>#PEND</v>
      </c>
      <c r="X397" s="5" t="str">
        <f>_xll.SNL.Clients.Office.Excel.Functions.SPG(U397, "IQ_DILUT_EPS_NORM", "CY2021")</f>
        <v>#PEND</v>
      </c>
      <c r="Y397" t="e">
        <f t="shared" si="81"/>
        <v>#VALUE!</v>
      </c>
      <c r="Z397" t="e">
        <f t="shared" si="82"/>
        <v>#VALUE!</v>
      </c>
      <c r="AA397" s="5" t="str">
        <f>_xll.SNL.Clients.Office.Excel.Functions.SPG(U397, "SP_MARKETCAP", "12/31/2021")</f>
        <v>#PEND</v>
      </c>
      <c r="AB397" t="e">
        <f t="shared" si="76"/>
        <v>#VALUE!</v>
      </c>
      <c r="AC397" t="e">
        <f t="shared" si="83"/>
        <v>#VALUE!</v>
      </c>
    </row>
    <row r="398" spans="1:29">
      <c r="A398" t="s">
        <v>398</v>
      </c>
      <c r="B398" s="4" t="str" cm="1">
        <f t="array" ref="B398">_xll.SNL.Clients.Office.Excel.Functions.SPG(A398, "SP_TOTAL_REV", "CY2023")</f>
        <v>#PEND</v>
      </c>
      <c r="C398" s="4" t="str">
        <f>_xll.SNL.Clients.Office.Excel.Functions.SPG(A398,"IQ_AVG_DILUT_SHARES_OUT","CY2023")</f>
        <v>#PEND</v>
      </c>
      <c r="D398" s="5" t="str">
        <f>_xll.SNL.Clients.Office.Excel.Functions.SPG(A398, "IQ_DILUT_EPS_NORM", "CY2023")</f>
        <v>#PEND</v>
      </c>
      <c r="E398" t="e">
        <f t="shared" si="72"/>
        <v>#VALUE!</v>
      </c>
      <c r="F398" t="e">
        <f t="shared" si="73"/>
        <v>#VALUE!</v>
      </c>
      <c r="G398" s="5" t="str">
        <f>_xll.SNL.Clients.Office.Excel.Functions.SPG(A398, "SP_MARKETCAP", "12/30/2023")</f>
        <v>#PEND</v>
      </c>
      <c r="H398" t="e">
        <f t="shared" si="77"/>
        <v>#VALUE!</v>
      </c>
      <c r="I398" t="e">
        <f t="shared" si="78"/>
        <v>#VALUE!</v>
      </c>
      <c r="K398" t="s">
        <v>398</v>
      </c>
      <c r="L398" s="4" t="str" cm="1">
        <f t="array" ref="L398">_xll.SNL.Clients.Office.Excel.Functions.SPG(K398, "SP_TOTAL_REV", "CY2023")</f>
        <v>#PEND</v>
      </c>
      <c r="M398" s="4" t="str">
        <f>_xll.SNL.Clients.Office.Excel.Functions.SPG(K398,"IQ_AVG_DILUT_SHARES_OUT","CY2023")</f>
        <v>#PEND</v>
      </c>
      <c r="N398" s="5" t="str">
        <f>_xll.SNL.Clients.Office.Excel.Functions.SPG(K398, "IQ_DILUT_EPS_NORM", "CY2023")</f>
        <v>#PEND</v>
      </c>
      <c r="O398" t="e">
        <f t="shared" si="74"/>
        <v>#VALUE!</v>
      </c>
      <c r="P398" t="e">
        <f t="shared" si="75"/>
        <v>#VALUE!</v>
      </c>
      <c r="Q398" s="5" t="str">
        <f>_xll.SNL.Clients.Office.Excel.Functions.SPG(K398, "SP_MARKETCAP", "12/31/2022")</f>
        <v>#PEND</v>
      </c>
      <c r="R398" t="e">
        <f t="shared" si="79"/>
        <v>#VALUE!</v>
      </c>
      <c r="S398" t="e">
        <f t="shared" si="80"/>
        <v>#VALUE!</v>
      </c>
      <c r="U398" t="s">
        <v>398</v>
      </c>
      <c r="V398" s="4" t="str" cm="1">
        <f t="array" ref="V398">_xll.SNL.Clients.Office.Excel.Functions.SPG(U398, "SP_TOTAL_REV", "CY2021")</f>
        <v>#PEND</v>
      </c>
      <c r="W398" s="4" t="str">
        <f>_xll.SNL.Clients.Office.Excel.Functions.SPG(U398,"IQ_AVG_DILUT_SHARES_OUT","CY2021")</f>
        <v>#PEND</v>
      </c>
      <c r="X398" s="5" t="str">
        <f>_xll.SNL.Clients.Office.Excel.Functions.SPG(U398, "IQ_DILUT_EPS_NORM", "CY2021")</f>
        <v>#PEND</v>
      </c>
      <c r="Y398" t="e">
        <f t="shared" si="81"/>
        <v>#VALUE!</v>
      </c>
      <c r="Z398" t="e">
        <f t="shared" si="82"/>
        <v>#VALUE!</v>
      </c>
      <c r="AA398" s="5" t="str">
        <f>_xll.SNL.Clients.Office.Excel.Functions.SPG(U398, "SP_MARKETCAP", "12/31/2021")</f>
        <v>#PEND</v>
      </c>
      <c r="AB398" t="e">
        <f t="shared" si="76"/>
        <v>#VALUE!</v>
      </c>
      <c r="AC398" t="e">
        <f t="shared" si="83"/>
        <v>#VALUE!</v>
      </c>
    </row>
    <row r="399" spans="1:29">
      <c r="A399" t="s">
        <v>399</v>
      </c>
      <c r="B399" s="4" t="str" cm="1">
        <f t="array" ref="B399">_xll.SNL.Clients.Office.Excel.Functions.SPG(A399, "SP_TOTAL_REV", "CY2023")</f>
        <v>#PEND</v>
      </c>
      <c r="C399" s="4" t="str">
        <f>_xll.SNL.Clients.Office.Excel.Functions.SPG(A399,"IQ_AVG_DILUT_SHARES_OUT","CY2023")</f>
        <v>#PEND</v>
      </c>
      <c r="D399" s="5" t="str">
        <f>_xll.SNL.Clients.Office.Excel.Functions.SPG(A399, "IQ_DILUT_EPS_NORM", "CY2023")</f>
        <v>#PEND</v>
      </c>
      <c r="E399" t="e">
        <f t="shared" si="72"/>
        <v>#VALUE!</v>
      </c>
      <c r="F399" t="e">
        <f t="shared" si="73"/>
        <v>#VALUE!</v>
      </c>
      <c r="G399" s="5" t="str">
        <f>_xll.SNL.Clients.Office.Excel.Functions.SPG(A399, "SP_MARKETCAP", "12/30/2023")</f>
        <v>#PEND</v>
      </c>
      <c r="H399" t="e">
        <f t="shared" si="77"/>
        <v>#VALUE!</v>
      </c>
      <c r="I399" t="e">
        <f t="shared" si="78"/>
        <v>#VALUE!</v>
      </c>
      <c r="K399" t="s">
        <v>399</v>
      </c>
      <c r="L399" s="4" t="str" cm="1">
        <f t="array" ref="L399">_xll.SNL.Clients.Office.Excel.Functions.SPG(K399, "SP_TOTAL_REV", "CY2023")</f>
        <v>#PEND</v>
      </c>
      <c r="M399" s="4" t="str">
        <f>_xll.SNL.Clients.Office.Excel.Functions.SPG(K399,"IQ_AVG_DILUT_SHARES_OUT","CY2023")</f>
        <v>#PEND</v>
      </c>
      <c r="N399" s="5" t="str">
        <f>_xll.SNL.Clients.Office.Excel.Functions.SPG(K399, "IQ_DILUT_EPS_NORM", "CY2023")</f>
        <v>#PEND</v>
      </c>
      <c r="O399" t="e">
        <f t="shared" si="74"/>
        <v>#VALUE!</v>
      </c>
      <c r="P399" t="e">
        <f t="shared" si="75"/>
        <v>#VALUE!</v>
      </c>
      <c r="Q399" s="5" t="str">
        <f>_xll.SNL.Clients.Office.Excel.Functions.SPG(K399, "SP_MARKETCAP", "12/31/2022")</f>
        <v>#PEND</v>
      </c>
      <c r="R399" t="e">
        <f t="shared" si="79"/>
        <v>#VALUE!</v>
      </c>
      <c r="S399" t="e">
        <f t="shared" si="80"/>
        <v>#VALUE!</v>
      </c>
      <c r="U399" t="s">
        <v>399</v>
      </c>
      <c r="V399" s="4" t="str" cm="1">
        <f t="array" ref="V399">_xll.SNL.Clients.Office.Excel.Functions.SPG(U399, "SP_TOTAL_REV", "CY2021")</f>
        <v>#PEND</v>
      </c>
      <c r="W399" s="4" t="str">
        <f>_xll.SNL.Clients.Office.Excel.Functions.SPG(U399,"IQ_AVG_DILUT_SHARES_OUT","CY2021")</f>
        <v>#PEND</v>
      </c>
      <c r="X399" s="5" t="str">
        <f>_xll.SNL.Clients.Office.Excel.Functions.SPG(U399, "IQ_DILUT_EPS_NORM", "CY2021")</f>
        <v>#PEND</v>
      </c>
      <c r="Y399" t="e">
        <f t="shared" si="81"/>
        <v>#VALUE!</v>
      </c>
      <c r="Z399" t="e">
        <f t="shared" si="82"/>
        <v>#VALUE!</v>
      </c>
      <c r="AA399" s="5" t="str">
        <f>_xll.SNL.Clients.Office.Excel.Functions.SPG(U399, "SP_MARKETCAP", "12/31/2021")</f>
        <v>#PEND</v>
      </c>
      <c r="AB399" t="e">
        <f t="shared" si="76"/>
        <v>#VALUE!</v>
      </c>
      <c r="AC399" t="e">
        <f t="shared" si="83"/>
        <v>#VALUE!</v>
      </c>
    </row>
    <row r="400" spans="1:29">
      <c r="A400" t="s">
        <v>400</v>
      </c>
      <c r="B400" s="4" t="str" cm="1">
        <f t="array" ref="B400">_xll.SNL.Clients.Office.Excel.Functions.SPG(A400, "SP_TOTAL_REV", "CY2023")</f>
        <v>#PEND</v>
      </c>
      <c r="C400" s="4" t="str">
        <f>_xll.SNL.Clients.Office.Excel.Functions.SPG(A400,"IQ_AVG_DILUT_SHARES_OUT","CY2023")</f>
        <v>#PEND</v>
      </c>
      <c r="D400" s="5" t="str">
        <f>_xll.SNL.Clients.Office.Excel.Functions.SPG(A400, "IQ_DILUT_EPS_NORM", "CY2023")</f>
        <v>#PEND</v>
      </c>
      <c r="E400" t="e">
        <f t="shared" si="72"/>
        <v>#VALUE!</v>
      </c>
      <c r="F400" t="e">
        <f t="shared" si="73"/>
        <v>#VALUE!</v>
      </c>
      <c r="G400" s="5" t="str">
        <f>_xll.SNL.Clients.Office.Excel.Functions.SPG(A400, "SP_MARKETCAP", "12/30/2023")</f>
        <v>#PEND</v>
      </c>
      <c r="H400" t="e">
        <f t="shared" si="77"/>
        <v>#VALUE!</v>
      </c>
      <c r="I400" t="e">
        <f t="shared" si="78"/>
        <v>#VALUE!</v>
      </c>
      <c r="K400" t="s">
        <v>400</v>
      </c>
      <c r="L400" s="4" t="str" cm="1">
        <f t="array" ref="L400">_xll.SNL.Clients.Office.Excel.Functions.SPG(K400, "SP_TOTAL_REV", "CY2023")</f>
        <v>#PEND</v>
      </c>
      <c r="M400" s="4" t="str">
        <f>_xll.SNL.Clients.Office.Excel.Functions.SPG(K400,"IQ_AVG_DILUT_SHARES_OUT","CY2023")</f>
        <v>#PEND</v>
      </c>
      <c r="N400" s="5" t="str">
        <f>_xll.SNL.Clients.Office.Excel.Functions.SPG(K400, "IQ_DILUT_EPS_NORM", "CY2023")</f>
        <v>#PEND</v>
      </c>
      <c r="O400" t="e">
        <f t="shared" si="74"/>
        <v>#VALUE!</v>
      </c>
      <c r="P400" t="e">
        <f t="shared" si="75"/>
        <v>#VALUE!</v>
      </c>
      <c r="Q400" s="5" t="str">
        <f>_xll.SNL.Clients.Office.Excel.Functions.SPG(K400, "SP_MARKETCAP", "12/31/2022")</f>
        <v>#PEND</v>
      </c>
      <c r="R400" t="e">
        <f t="shared" si="79"/>
        <v>#VALUE!</v>
      </c>
      <c r="S400" t="e">
        <f t="shared" si="80"/>
        <v>#VALUE!</v>
      </c>
      <c r="U400" t="s">
        <v>400</v>
      </c>
      <c r="V400" s="4" t="str" cm="1">
        <f t="array" ref="V400">_xll.SNL.Clients.Office.Excel.Functions.SPG(U400, "SP_TOTAL_REV", "CY2021")</f>
        <v>#PEND</v>
      </c>
      <c r="W400" s="4" t="str">
        <f>_xll.SNL.Clients.Office.Excel.Functions.SPG(U400,"IQ_AVG_DILUT_SHARES_OUT","CY2021")</f>
        <v>#PEND</v>
      </c>
      <c r="X400" s="5" t="str">
        <f>_xll.SNL.Clients.Office.Excel.Functions.SPG(U400, "IQ_DILUT_EPS_NORM", "CY2021")</f>
        <v>#PEND</v>
      </c>
      <c r="Y400" t="e">
        <f t="shared" si="81"/>
        <v>#VALUE!</v>
      </c>
      <c r="Z400" t="e">
        <f t="shared" si="82"/>
        <v>#VALUE!</v>
      </c>
      <c r="AA400" s="5" t="str">
        <f>_xll.SNL.Clients.Office.Excel.Functions.SPG(U400, "SP_MARKETCAP", "12/31/2021")</f>
        <v>#PEND</v>
      </c>
      <c r="AB400" t="e">
        <f t="shared" si="76"/>
        <v>#VALUE!</v>
      </c>
      <c r="AC400" t="e">
        <f t="shared" si="83"/>
        <v>#VALUE!</v>
      </c>
    </row>
    <row r="401" spans="1:29">
      <c r="A401" t="s">
        <v>401</v>
      </c>
      <c r="B401" s="4" t="str" cm="1">
        <f t="array" ref="B401">_xll.SNL.Clients.Office.Excel.Functions.SPG(A401, "SP_TOTAL_REV", "CY2023")</f>
        <v>#PEND</v>
      </c>
      <c r="C401" s="4" t="str">
        <f>_xll.SNL.Clients.Office.Excel.Functions.SPG(A401,"IQ_AVG_DILUT_SHARES_OUT","CY2023")</f>
        <v>#PEND</v>
      </c>
      <c r="D401" s="5" t="str">
        <f>_xll.SNL.Clients.Office.Excel.Functions.SPG(A401, "IQ_DILUT_EPS_NORM", "CY2023")</f>
        <v>#PEND</v>
      </c>
      <c r="E401" t="e">
        <f t="shared" si="72"/>
        <v>#VALUE!</v>
      </c>
      <c r="F401" t="e">
        <f t="shared" si="73"/>
        <v>#VALUE!</v>
      </c>
      <c r="G401" s="5" t="str">
        <f>_xll.SNL.Clients.Office.Excel.Functions.SPG(A401, "SP_MARKETCAP", "12/30/2023")</f>
        <v>#PEND</v>
      </c>
      <c r="H401" t="e">
        <f t="shared" si="77"/>
        <v>#VALUE!</v>
      </c>
      <c r="I401" t="e">
        <f t="shared" si="78"/>
        <v>#VALUE!</v>
      </c>
      <c r="K401" t="s">
        <v>401</v>
      </c>
      <c r="L401" s="4" t="str" cm="1">
        <f t="array" ref="L401">_xll.SNL.Clients.Office.Excel.Functions.SPG(K401, "SP_TOTAL_REV", "CY2023")</f>
        <v>#PEND</v>
      </c>
      <c r="M401" s="4" t="str">
        <f>_xll.SNL.Clients.Office.Excel.Functions.SPG(K401,"IQ_AVG_DILUT_SHARES_OUT","CY2023")</f>
        <v>#PEND</v>
      </c>
      <c r="N401" s="5" t="str">
        <f>_xll.SNL.Clients.Office.Excel.Functions.SPG(K401, "IQ_DILUT_EPS_NORM", "CY2023")</f>
        <v>#PEND</v>
      </c>
      <c r="O401" t="e">
        <f t="shared" si="74"/>
        <v>#VALUE!</v>
      </c>
      <c r="P401" t="e">
        <f t="shared" si="75"/>
        <v>#VALUE!</v>
      </c>
      <c r="Q401" s="5" t="str">
        <f>_xll.SNL.Clients.Office.Excel.Functions.SPG(K401, "SP_MARKETCAP", "12/31/2022")</f>
        <v>#PEND</v>
      </c>
      <c r="R401" t="e">
        <f t="shared" si="79"/>
        <v>#VALUE!</v>
      </c>
      <c r="S401" t="e">
        <f t="shared" si="80"/>
        <v>#VALUE!</v>
      </c>
      <c r="U401" t="s">
        <v>401</v>
      </c>
      <c r="V401" s="4" t="str" cm="1">
        <f t="array" ref="V401">_xll.SNL.Clients.Office.Excel.Functions.SPG(U401, "SP_TOTAL_REV", "CY2021")</f>
        <v>#PEND</v>
      </c>
      <c r="W401" s="4" t="str">
        <f>_xll.SNL.Clients.Office.Excel.Functions.SPG(U401,"IQ_AVG_DILUT_SHARES_OUT","CY2021")</f>
        <v>#PEND</v>
      </c>
      <c r="X401" s="5" t="str">
        <f>_xll.SNL.Clients.Office.Excel.Functions.SPG(U401, "IQ_DILUT_EPS_NORM", "CY2021")</f>
        <v>#PEND</v>
      </c>
      <c r="Y401" t="e">
        <f t="shared" si="81"/>
        <v>#VALUE!</v>
      </c>
      <c r="Z401" t="e">
        <f t="shared" si="82"/>
        <v>#VALUE!</v>
      </c>
      <c r="AA401" s="5" t="str">
        <f>_xll.SNL.Clients.Office.Excel.Functions.SPG(U401, "SP_MARKETCAP", "12/31/2021")</f>
        <v>#PEND</v>
      </c>
      <c r="AB401" t="e">
        <f t="shared" si="76"/>
        <v>#VALUE!</v>
      </c>
      <c r="AC401" t="e">
        <f t="shared" si="83"/>
        <v>#VALUE!</v>
      </c>
    </row>
    <row r="402" spans="1:29">
      <c r="A402" t="s">
        <v>402</v>
      </c>
      <c r="B402" s="4" t="str" cm="1">
        <f t="array" ref="B402">_xll.SNL.Clients.Office.Excel.Functions.SPG(A402, "SP_TOTAL_REV", "CY2023")</f>
        <v>#PEND</v>
      </c>
      <c r="C402" s="4" t="str">
        <f>_xll.SNL.Clients.Office.Excel.Functions.SPG(A402,"IQ_AVG_DILUT_SHARES_OUT","CY2023")</f>
        <v>#PEND</v>
      </c>
      <c r="D402" s="5" t="str">
        <f>_xll.SNL.Clients.Office.Excel.Functions.SPG(A402, "IQ_DILUT_EPS_NORM", "CY2023")</f>
        <v>#PEND</v>
      </c>
      <c r="E402" t="e">
        <f t="shared" si="72"/>
        <v>#VALUE!</v>
      </c>
      <c r="F402" t="e">
        <f t="shared" si="73"/>
        <v>#VALUE!</v>
      </c>
      <c r="G402" s="5" t="str">
        <f>_xll.SNL.Clients.Office.Excel.Functions.SPG(A402, "SP_MARKETCAP", "12/30/2023")</f>
        <v>#PEND</v>
      </c>
      <c r="H402" t="e">
        <f t="shared" si="77"/>
        <v>#VALUE!</v>
      </c>
      <c r="I402" t="e">
        <f t="shared" si="78"/>
        <v>#VALUE!</v>
      </c>
      <c r="K402" t="s">
        <v>402</v>
      </c>
      <c r="L402" s="4" t="str" cm="1">
        <f t="array" ref="L402">_xll.SNL.Clients.Office.Excel.Functions.SPG(K402, "SP_TOTAL_REV", "CY2023")</f>
        <v>#PEND</v>
      </c>
      <c r="M402" s="4" t="str">
        <f>_xll.SNL.Clients.Office.Excel.Functions.SPG(K402,"IQ_AVG_DILUT_SHARES_OUT","CY2023")</f>
        <v>#PEND</v>
      </c>
      <c r="N402" s="5" t="str">
        <f>_xll.SNL.Clients.Office.Excel.Functions.SPG(K402, "IQ_DILUT_EPS_NORM", "CY2023")</f>
        <v>#PEND</v>
      </c>
      <c r="O402" t="e">
        <f t="shared" si="74"/>
        <v>#VALUE!</v>
      </c>
      <c r="P402" t="e">
        <f t="shared" si="75"/>
        <v>#VALUE!</v>
      </c>
      <c r="Q402" s="5" t="str">
        <f>_xll.SNL.Clients.Office.Excel.Functions.SPG(K402, "SP_MARKETCAP", "12/31/2022")</f>
        <v>#PEND</v>
      </c>
      <c r="R402" t="e">
        <f t="shared" si="79"/>
        <v>#VALUE!</v>
      </c>
      <c r="S402" t="e">
        <f t="shared" si="80"/>
        <v>#VALUE!</v>
      </c>
      <c r="U402" t="s">
        <v>402</v>
      </c>
      <c r="V402" s="4" t="str" cm="1">
        <f t="array" ref="V402">_xll.SNL.Clients.Office.Excel.Functions.SPG(U402, "SP_TOTAL_REV", "CY2021")</f>
        <v>#PEND</v>
      </c>
      <c r="W402" s="4" t="str">
        <f>_xll.SNL.Clients.Office.Excel.Functions.SPG(U402,"IQ_AVG_DILUT_SHARES_OUT","CY2021")</f>
        <v>#PEND</v>
      </c>
      <c r="X402" s="5" t="str">
        <f>_xll.SNL.Clients.Office.Excel.Functions.SPG(U402, "IQ_DILUT_EPS_NORM", "CY2021")</f>
        <v>#PEND</v>
      </c>
      <c r="Y402" t="e">
        <f t="shared" si="81"/>
        <v>#VALUE!</v>
      </c>
      <c r="Z402" t="e">
        <f t="shared" si="82"/>
        <v>#VALUE!</v>
      </c>
      <c r="AA402" s="5" t="str">
        <f>_xll.SNL.Clients.Office.Excel.Functions.SPG(U402, "SP_MARKETCAP", "12/31/2021")</f>
        <v>#PEND</v>
      </c>
      <c r="AB402" t="e">
        <f t="shared" si="76"/>
        <v>#VALUE!</v>
      </c>
      <c r="AC402" t="e">
        <f t="shared" si="83"/>
        <v>#VALUE!</v>
      </c>
    </row>
    <row r="403" spans="1:29">
      <c r="A403" t="s">
        <v>403</v>
      </c>
      <c r="B403" s="4" t="str" cm="1">
        <f t="array" ref="B403">_xll.SNL.Clients.Office.Excel.Functions.SPG(A403, "SP_TOTAL_REV", "CY2023")</f>
        <v>#PEND</v>
      </c>
      <c r="C403" s="4" t="str">
        <f>_xll.SNL.Clients.Office.Excel.Functions.SPG(A403,"IQ_AVG_DILUT_SHARES_OUT","CY2023")</f>
        <v>#PEND</v>
      </c>
      <c r="D403" s="5" t="str">
        <f>_xll.SNL.Clients.Office.Excel.Functions.SPG(A403, "IQ_DILUT_EPS_NORM", "CY2023")</f>
        <v>#PEND</v>
      </c>
      <c r="E403" t="e">
        <f t="shared" si="72"/>
        <v>#VALUE!</v>
      </c>
      <c r="F403" t="e">
        <f t="shared" si="73"/>
        <v>#VALUE!</v>
      </c>
      <c r="G403" s="5" t="str">
        <f>_xll.SNL.Clients.Office.Excel.Functions.SPG(A403, "SP_MARKETCAP", "12/30/2023")</f>
        <v>#PEND</v>
      </c>
      <c r="H403" t="e">
        <f t="shared" si="77"/>
        <v>#VALUE!</v>
      </c>
      <c r="I403" t="e">
        <f t="shared" si="78"/>
        <v>#VALUE!</v>
      </c>
      <c r="K403" t="s">
        <v>403</v>
      </c>
      <c r="L403" s="4" t="str" cm="1">
        <f t="array" ref="L403">_xll.SNL.Clients.Office.Excel.Functions.SPG(K403, "SP_TOTAL_REV", "CY2023")</f>
        <v>#PEND</v>
      </c>
      <c r="M403" s="4" t="str">
        <f>_xll.SNL.Clients.Office.Excel.Functions.SPG(K403,"IQ_AVG_DILUT_SHARES_OUT","CY2023")</f>
        <v>#PEND</v>
      </c>
      <c r="N403" s="5" t="str">
        <f>_xll.SNL.Clients.Office.Excel.Functions.SPG(K403, "IQ_DILUT_EPS_NORM", "CY2023")</f>
        <v>#PEND</v>
      </c>
      <c r="O403" t="e">
        <f t="shared" si="74"/>
        <v>#VALUE!</v>
      </c>
      <c r="P403" t="e">
        <f t="shared" si="75"/>
        <v>#VALUE!</v>
      </c>
      <c r="Q403" s="5" t="str">
        <f>_xll.SNL.Clients.Office.Excel.Functions.SPG(K403, "SP_MARKETCAP", "12/31/2022")</f>
        <v>#PEND</v>
      </c>
      <c r="R403" t="e">
        <f t="shared" si="79"/>
        <v>#VALUE!</v>
      </c>
      <c r="S403" t="e">
        <f t="shared" si="80"/>
        <v>#VALUE!</v>
      </c>
      <c r="U403" t="s">
        <v>403</v>
      </c>
      <c r="V403" s="4" t="str" cm="1">
        <f t="array" ref="V403">_xll.SNL.Clients.Office.Excel.Functions.SPG(U403, "SP_TOTAL_REV", "CY2021")</f>
        <v>#PEND</v>
      </c>
      <c r="W403" s="4" t="str">
        <f>_xll.SNL.Clients.Office.Excel.Functions.SPG(U403,"IQ_AVG_DILUT_SHARES_OUT","CY2021")</f>
        <v>#PEND</v>
      </c>
      <c r="X403" s="5" t="str">
        <f>_xll.SNL.Clients.Office.Excel.Functions.SPG(U403, "IQ_DILUT_EPS_NORM", "CY2021")</f>
        <v>#PEND</v>
      </c>
      <c r="Y403" t="e">
        <f t="shared" si="81"/>
        <v>#VALUE!</v>
      </c>
      <c r="Z403" t="e">
        <f t="shared" si="82"/>
        <v>#VALUE!</v>
      </c>
      <c r="AA403" s="5" t="str">
        <f>_xll.SNL.Clients.Office.Excel.Functions.SPG(U403, "SP_MARKETCAP", "12/31/2021")</f>
        <v>#PEND</v>
      </c>
      <c r="AB403" t="e">
        <f t="shared" si="76"/>
        <v>#VALUE!</v>
      </c>
      <c r="AC403" t="e">
        <f t="shared" si="83"/>
        <v>#VALUE!</v>
      </c>
    </row>
    <row r="404" spans="1:29">
      <c r="A404" t="s">
        <v>404</v>
      </c>
      <c r="B404" s="4" t="str" cm="1">
        <f t="array" ref="B404">_xll.SNL.Clients.Office.Excel.Functions.SPG(A404, "SP_TOTAL_REV", "CY2023")</f>
        <v>#PEND</v>
      </c>
      <c r="C404" s="4" t="str">
        <f>_xll.SNL.Clients.Office.Excel.Functions.SPG(A404,"IQ_AVG_DILUT_SHARES_OUT","CY2023")</f>
        <v>#PEND</v>
      </c>
      <c r="D404" s="5" t="str">
        <f>_xll.SNL.Clients.Office.Excel.Functions.SPG(A404, "IQ_DILUT_EPS_NORM", "CY2023")</f>
        <v>#PEND</v>
      </c>
      <c r="E404" t="e">
        <f t="shared" si="72"/>
        <v>#VALUE!</v>
      </c>
      <c r="F404" t="e">
        <f t="shared" si="73"/>
        <v>#VALUE!</v>
      </c>
      <c r="G404" s="5" t="str">
        <f>_xll.SNL.Clients.Office.Excel.Functions.SPG(A404, "SP_MARKETCAP", "12/30/2023")</f>
        <v>#PEND</v>
      </c>
      <c r="H404" t="e">
        <f t="shared" si="77"/>
        <v>#VALUE!</v>
      </c>
      <c r="I404" t="e">
        <f t="shared" si="78"/>
        <v>#VALUE!</v>
      </c>
      <c r="K404" t="s">
        <v>404</v>
      </c>
      <c r="L404" s="4" t="str" cm="1">
        <f t="array" ref="L404">_xll.SNL.Clients.Office.Excel.Functions.SPG(K404, "SP_TOTAL_REV", "CY2023")</f>
        <v>#PEND</v>
      </c>
      <c r="M404" s="4" t="str">
        <f>_xll.SNL.Clients.Office.Excel.Functions.SPG(K404,"IQ_AVG_DILUT_SHARES_OUT","CY2023")</f>
        <v>#PEND</v>
      </c>
      <c r="N404" s="5" t="str">
        <f>_xll.SNL.Clients.Office.Excel.Functions.SPG(K404, "IQ_DILUT_EPS_NORM", "CY2023")</f>
        <v>#PEND</v>
      </c>
      <c r="O404" t="e">
        <f t="shared" si="74"/>
        <v>#VALUE!</v>
      </c>
      <c r="P404" t="e">
        <f t="shared" si="75"/>
        <v>#VALUE!</v>
      </c>
      <c r="Q404" s="5" t="str">
        <f>_xll.SNL.Clients.Office.Excel.Functions.SPG(K404, "SP_MARKETCAP", "12/31/2022")</f>
        <v>#PEND</v>
      </c>
      <c r="R404" t="e">
        <f t="shared" si="79"/>
        <v>#VALUE!</v>
      </c>
      <c r="S404" t="e">
        <f t="shared" si="80"/>
        <v>#VALUE!</v>
      </c>
      <c r="U404" t="s">
        <v>404</v>
      </c>
      <c r="V404" s="4" t="str" cm="1">
        <f t="array" ref="V404">_xll.SNL.Clients.Office.Excel.Functions.SPG(U404, "SP_TOTAL_REV", "CY2021")</f>
        <v>#PEND</v>
      </c>
      <c r="W404" s="4" t="str">
        <f>_xll.SNL.Clients.Office.Excel.Functions.SPG(U404,"IQ_AVG_DILUT_SHARES_OUT","CY2021")</f>
        <v>#PEND</v>
      </c>
      <c r="X404" s="5" t="str">
        <f>_xll.SNL.Clients.Office.Excel.Functions.SPG(U404, "IQ_DILUT_EPS_NORM", "CY2021")</f>
        <v>#PEND</v>
      </c>
      <c r="Y404" t="e">
        <f t="shared" si="81"/>
        <v>#VALUE!</v>
      </c>
      <c r="Z404" t="e">
        <f t="shared" si="82"/>
        <v>#VALUE!</v>
      </c>
      <c r="AA404" s="5" t="str">
        <f>_xll.SNL.Clients.Office.Excel.Functions.SPG(U404, "SP_MARKETCAP", "12/31/2021")</f>
        <v>#PEND</v>
      </c>
      <c r="AB404" t="e">
        <f t="shared" si="76"/>
        <v>#VALUE!</v>
      </c>
      <c r="AC404" t="e">
        <f t="shared" si="83"/>
        <v>#VALUE!</v>
      </c>
    </row>
    <row r="405" spans="1:29">
      <c r="A405" t="s">
        <v>405</v>
      </c>
      <c r="B405" s="4" t="str" cm="1">
        <f t="array" ref="B405">_xll.SNL.Clients.Office.Excel.Functions.SPG(A405, "SP_TOTAL_REV", "CY2023")</f>
        <v>#PEND</v>
      </c>
      <c r="C405" s="4" t="str">
        <f>_xll.SNL.Clients.Office.Excel.Functions.SPG(A405,"IQ_AVG_DILUT_SHARES_OUT","CY2023")</f>
        <v>#PEND</v>
      </c>
      <c r="D405" s="5" t="str">
        <f>_xll.SNL.Clients.Office.Excel.Functions.SPG(A405, "IQ_DILUT_EPS_NORM", "CY2023")</f>
        <v>#PEND</v>
      </c>
      <c r="E405" t="e">
        <f t="shared" si="72"/>
        <v>#VALUE!</v>
      </c>
      <c r="F405" t="e">
        <f t="shared" si="73"/>
        <v>#VALUE!</v>
      </c>
      <c r="G405" s="5" t="str">
        <f>_xll.SNL.Clients.Office.Excel.Functions.SPG(A405, "SP_MARKETCAP", "12/30/2023")</f>
        <v>#PEND</v>
      </c>
      <c r="H405" t="e">
        <f t="shared" si="77"/>
        <v>#VALUE!</v>
      </c>
      <c r="I405" t="e">
        <f t="shared" si="78"/>
        <v>#VALUE!</v>
      </c>
      <c r="K405" t="s">
        <v>405</v>
      </c>
      <c r="L405" s="4" t="str" cm="1">
        <f t="array" ref="L405">_xll.SNL.Clients.Office.Excel.Functions.SPG(K405, "SP_TOTAL_REV", "CY2023")</f>
        <v>#PEND</v>
      </c>
      <c r="M405" s="4" t="str">
        <f>_xll.SNL.Clients.Office.Excel.Functions.SPG(K405,"IQ_AVG_DILUT_SHARES_OUT","CY2023")</f>
        <v>#PEND</v>
      </c>
      <c r="N405" s="5" t="str">
        <f>_xll.SNL.Clients.Office.Excel.Functions.SPG(K405, "IQ_DILUT_EPS_NORM", "CY2023")</f>
        <v>#PEND</v>
      </c>
      <c r="O405" t="e">
        <f t="shared" si="74"/>
        <v>#VALUE!</v>
      </c>
      <c r="P405" t="e">
        <f t="shared" si="75"/>
        <v>#VALUE!</v>
      </c>
      <c r="Q405" s="5" t="str">
        <f>_xll.SNL.Clients.Office.Excel.Functions.SPG(K405, "SP_MARKETCAP", "12/31/2022")</f>
        <v>#PEND</v>
      </c>
      <c r="R405" t="e">
        <f t="shared" si="79"/>
        <v>#VALUE!</v>
      </c>
      <c r="S405" t="e">
        <f t="shared" si="80"/>
        <v>#VALUE!</v>
      </c>
      <c r="U405" t="s">
        <v>405</v>
      </c>
      <c r="V405" s="4" t="str" cm="1">
        <f t="array" ref="V405">_xll.SNL.Clients.Office.Excel.Functions.SPG(U405, "SP_TOTAL_REV", "CY2021")</f>
        <v>#PEND</v>
      </c>
      <c r="W405" s="4" t="str">
        <f>_xll.SNL.Clients.Office.Excel.Functions.SPG(U405,"IQ_AVG_DILUT_SHARES_OUT","CY2021")</f>
        <v>#PEND</v>
      </c>
      <c r="X405" s="5" t="str">
        <f>_xll.SNL.Clients.Office.Excel.Functions.SPG(U405, "IQ_DILUT_EPS_NORM", "CY2021")</f>
        <v>#PEND</v>
      </c>
      <c r="Y405" t="e">
        <f t="shared" si="81"/>
        <v>#VALUE!</v>
      </c>
      <c r="Z405" t="e">
        <f t="shared" si="82"/>
        <v>#VALUE!</v>
      </c>
      <c r="AA405" s="5" t="str">
        <f>_xll.SNL.Clients.Office.Excel.Functions.SPG(U405, "SP_MARKETCAP", "12/31/2021")</f>
        <v>#PEND</v>
      </c>
      <c r="AB405" t="e">
        <f t="shared" si="76"/>
        <v>#VALUE!</v>
      </c>
      <c r="AC405" t="e">
        <f t="shared" si="83"/>
        <v>#VALUE!</v>
      </c>
    </row>
    <row r="406" spans="1:29">
      <c r="A406" t="s">
        <v>406</v>
      </c>
      <c r="B406" s="4" t="str" cm="1">
        <f t="array" ref="B406">_xll.SNL.Clients.Office.Excel.Functions.SPG(A406, "SP_TOTAL_REV", "CY2023")</f>
        <v>#PEND</v>
      </c>
      <c r="C406" s="4" t="str">
        <f>_xll.SNL.Clients.Office.Excel.Functions.SPG(A406,"IQ_AVG_DILUT_SHARES_OUT","CY2023")</f>
        <v>#PEND</v>
      </c>
      <c r="D406" s="5" t="str">
        <f>_xll.SNL.Clients.Office.Excel.Functions.SPG(A406, "IQ_DILUT_EPS_NORM", "CY2023")</f>
        <v>#PEND</v>
      </c>
      <c r="E406" t="e">
        <f t="shared" si="72"/>
        <v>#VALUE!</v>
      </c>
      <c r="F406" t="e">
        <f t="shared" si="73"/>
        <v>#VALUE!</v>
      </c>
      <c r="G406" s="5" t="str">
        <f>_xll.SNL.Clients.Office.Excel.Functions.SPG(A406, "SP_MARKETCAP", "12/30/2023")</f>
        <v>#PEND</v>
      </c>
      <c r="H406" t="e">
        <f t="shared" si="77"/>
        <v>#VALUE!</v>
      </c>
      <c r="I406" t="e">
        <f t="shared" si="78"/>
        <v>#VALUE!</v>
      </c>
      <c r="K406" t="s">
        <v>406</v>
      </c>
      <c r="L406" s="4" t="str" cm="1">
        <f t="array" ref="L406">_xll.SNL.Clients.Office.Excel.Functions.SPG(K406, "SP_TOTAL_REV", "CY2023")</f>
        <v>#PEND</v>
      </c>
      <c r="M406" s="4" t="str">
        <f>_xll.SNL.Clients.Office.Excel.Functions.SPG(K406,"IQ_AVG_DILUT_SHARES_OUT","CY2023")</f>
        <v>#PEND</v>
      </c>
      <c r="N406" s="5" t="str">
        <f>_xll.SNL.Clients.Office.Excel.Functions.SPG(K406, "IQ_DILUT_EPS_NORM", "CY2023")</f>
        <v>#PEND</v>
      </c>
      <c r="O406" t="e">
        <f t="shared" si="74"/>
        <v>#VALUE!</v>
      </c>
      <c r="P406" t="e">
        <f t="shared" si="75"/>
        <v>#VALUE!</v>
      </c>
      <c r="Q406" s="5" t="str">
        <f>_xll.SNL.Clients.Office.Excel.Functions.SPG(K406, "SP_MARKETCAP", "12/31/2022")</f>
        <v>#PEND</v>
      </c>
      <c r="R406" t="e">
        <f t="shared" si="79"/>
        <v>#VALUE!</v>
      </c>
      <c r="S406" t="e">
        <f t="shared" si="80"/>
        <v>#VALUE!</v>
      </c>
      <c r="U406" t="s">
        <v>406</v>
      </c>
      <c r="V406" s="4" t="str" cm="1">
        <f t="array" ref="V406">_xll.SNL.Clients.Office.Excel.Functions.SPG(U406, "SP_TOTAL_REV", "CY2021")</f>
        <v>#PEND</v>
      </c>
      <c r="W406" s="4" t="str">
        <f>_xll.SNL.Clients.Office.Excel.Functions.SPG(U406,"IQ_AVG_DILUT_SHARES_OUT","CY2021")</f>
        <v>#PEND</v>
      </c>
      <c r="X406" s="5" t="str">
        <f>_xll.SNL.Clients.Office.Excel.Functions.SPG(U406, "IQ_DILUT_EPS_NORM", "CY2021")</f>
        <v>#PEND</v>
      </c>
      <c r="Y406" t="e">
        <f t="shared" si="81"/>
        <v>#VALUE!</v>
      </c>
      <c r="Z406" t="e">
        <f t="shared" si="82"/>
        <v>#VALUE!</v>
      </c>
      <c r="AA406" s="5" t="str">
        <f>_xll.SNL.Clients.Office.Excel.Functions.SPG(U406, "SP_MARKETCAP", "12/31/2021")</f>
        <v>#PEND</v>
      </c>
      <c r="AB406" t="e">
        <f t="shared" si="76"/>
        <v>#VALUE!</v>
      </c>
      <c r="AC406" t="e">
        <f t="shared" si="83"/>
        <v>#VALUE!</v>
      </c>
    </row>
    <row r="407" spans="1:29">
      <c r="A407" t="s">
        <v>407</v>
      </c>
      <c r="B407" s="4" t="str" cm="1">
        <f t="array" ref="B407">_xll.SNL.Clients.Office.Excel.Functions.SPG(A407, "SP_TOTAL_REV", "CY2023")</f>
        <v>#PEND</v>
      </c>
      <c r="C407" s="4" t="str">
        <f>_xll.SNL.Clients.Office.Excel.Functions.SPG(A407,"IQ_AVG_DILUT_SHARES_OUT","CY2023")</f>
        <v>#PEND</v>
      </c>
      <c r="D407" s="5" t="str">
        <f>_xll.SNL.Clients.Office.Excel.Functions.SPG(A407, "IQ_DILUT_EPS_NORM", "CY2023")</f>
        <v>#PEND</v>
      </c>
      <c r="E407" t="e">
        <f t="shared" si="72"/>
        <v>#VALUE!</v>
      </c>
      <c r="F407" t="e">
        <f t="shared" si="73"/>
        <v>#VALUE!</v>
      </c>
      <c r="G407" s="5" t="str">
        <f>_xll.SNL.Clients.Office.Excel.Functions.SPG(A407, "SP_MARKETCAP", "12/30/2023")</f>
        <v>#PEND</v>
      </c>
      <c r="H407" t="e">
        <f t="shared" si="77"/>
        <v>#VALUE!</v>
      </c>
      <c r="I407" t="e">
        <f t="shared" si="78"/>
        <v>#VALUE!</v>
      </c>
      <c r="K407" t="s">
        <v>407</v>
      </c>
      <c r="L407" s="4" t="str" cm="1">
        <f t="array" ref="L407">_xll.SNL.Clients.Office.Excel.Functions.SPG(K407, "SP_TOTAL_REV", "CY2023")</f>
        <v>#PEND</v>
      </c>
      <c r="M407" s="4" t="str">
        <f>_xll.SNL.Clients.Office.Excel.Functions.SPG(K407,"IQ_AVG_DILUT_SHARES_OUT","CY2023")</f>
        <v>#PEND</v>
      </c>
      <c r="N407" s="5" t="str">
        <f>_xll.SNL.Clients.Office.Excel.Functions.SPG(K407, "IQ_DILUT_EPS_NORM", "CY2023")</f>
        <v>#PEND</v>
      </c>
      <c r="O407" t="e">
        <f t="shared" si="74"/>
        <v>#VALUE!</v>
      </c>
      <c r="P407" t="e">
        <f t="shared" si="75"/>
        <v>#VALUE!</v>
      </c>
      <c r="Q407" s="5" t="str">
        <f>_xll.SNL.Clients.Office.Excel.Functions.SPG(K407, "SP_MARKETCAP", "12/31/2022")</f>
        <v>#PEND</v>
      </c>
      <c r="R407" t="e">
        <f t="shared" si="79"/>
        <v>#VALUE!</v>
      </c>
      <c r="S407" t="e">
        <f t="shared" si="80"/>
        <v>#VALUE!</v>
      </c>
      <c r="U407" t="s">
        <v>407</v>
      </c>
      <c r="V407" s="4" t="str" cm="1">
        <f t="array" ref="V407">_xll.SNL.Clients.Office.Excel.Functions.SPG(U407, "SP_TOTAL_REV", "CY2021")</f>
        <v>#PEND</v>
      </c>
      <c r="W407" s="4" t="str">
        <f>_xll.SNL.Clients.Office.Excel.Functions.SPG(U407,"IQ_AVG_DILUT_SHARES_OUT","CY2021")</f>
        <v>#PEND</v>
      </c>
      <c r="X407" s="5" t="str">
        <f>_xll.SNL.Clients.Office.Excel.Functions.SPG(U407, "IQ_DILUT_EPS_NORM", "CY2021")</f>
        <v>#PEND</v>
      </c>
      <c r="Y407" t="e">
        <f t="shared" si="81"/>
        <v>#VALUE!</v>
      </c>
      <c r="Z407" t="e">
        <f t="shared" si="82"/>
        <v>#VALUE!</v>
      </c>
      <c r="AA407" s="5" t="str">
        <f>_xll.SNL.Clients.Office.Excel.Functions.SPG(U407, "SP_MARKETCAP", "12/31/2021")</f>
        <v>#PEND</v>
      </c>
      <c r="AB407" t="e">
        <f t="shared" si="76"/>
        <v>#VALUE!</v>
      </c>
      <c r="AC407" t="e">
        <f t="shared" si="83"/>
        <v>#VALUE!</v>
      </c>
    </row>
    <row r="408" spans="1:29">
      <c r="A408" t="s">
        <v>408</v>
      </c>
      <c r="B408" s="4" t="str" cm="1">
        <f t="array" ref="B408">_xll.SNL.Clients.Office.Excel.Functions.SPG(A408, "SP_TOTAL_REV", "CY2023")</f>
        <v>#PEND</v>
      </c>
      <c r="C408" s="4" t="str">
        <f>_xll.SNL.Clients.Office.Excel.Functions.SPG(A408,"IQ_AVG_DILUT_SHARES_OUT","CY2023")</f>
        <v>#PEND</v>
      </c>
      <c r="D408" s="5" t="str">
        <f>_xll.SNL.Clients.Office.Excel.Functions.SPG(A408, "IQ_DILUT_EPS_NORM", "CY2023")</f>
        <v>#PEND</v>
      </c>
      <c r="E408" t="e">
        <f t="shared" si="72"/>
        <v>#VALUE!</v>
      </c>
      <c r="F408" t="e">
        <f t="shared" si="73"/>
        <v>#VALUE!</v>
      </c>
      <c r="G408" s="5" t="str">
        <f>_xll.SNL.Clients.Office.Excel.Functions.SPG(A408, "SP_MARKETCAP", "12/30/2023")</f>
        <v>#PEND</v>
      </c>
      <c r="H408" t="e">
        <f t="shared" si="77"/>
        <v>#VALUE!</v>
      </c>
      <c r="I408" t="e">
        <f t="shared" si="78"/>
        <v>#VALUE!</v>
      </c>
      <c r="K408" t="s">
        <v>408</v>
      </c>
      <c r="L408" s="4" t="str" cm="1">
        <f t="array" ref="L408">_xll.SNL.Clients.Office.Excel.Functions.SPG(K408, "SP_TOTAL_REV", "CY2023")</f>
        <v>#PEND</v>
      </c>
      <c r="M408" s="4" t="str">
        <f>_xll.SNL.Clients.Office.Excel.Functions.SPG(K408,"IQ_AVG_DILUT_SHARES_OUT","CY2023")</f>
        <v>#PEND</v>
      </c>
      <c r="N408" s="5" t="str">
        <f>_xll.SNL.Clients.Office.Excel.Functions.SPG(K408, "IQ_DILUT_EPS_NORM", "CY2023")</f>
        <v>#PEND</v>
      </c>
      <c r="O408" t="e">
        <f t="shared" si="74"/>
        <v>#VALUE!</v>
      </c>
      <c r="P408" t="e">
        <f t="shared" si="75"/>
        <v>#VALUE!</v>
      </c>
      <c r="Q408" s="5" t="str">
        <f>_xll.SNL.Clients.Office.Excel.Functions.SPG(K408, "SP_MARKETCAP", "12/31/2022")</f>
        <v>#PEND</v>
      </c>
      <c r="R408" t="e">
        <f t="shared" si="79"/>
        <v>#VALUE!</v>
      </c>
      <c r="S408" t="e">
        <f t="shared" si="80"/>
        <v>#VALUE!</v>
      </c>
      <c r="U408" t="s">
        <v>408</v>
      </c>
      <c r="V408" s="4" t="str" cm="1">
        <f t="array" ref="V408">_xll.SNL.Clients.Office.Excel.Functions.SPG(U408, "SP_TOTAL_REV", "CY2021")</f>
        <v>#PEND</v>
      </c>
      <c r="W408" s="4" t="str">
        <f>_xll.SNL.Clients.Office.Excel.Functions.SPG(U408,"IQ_AVG_DILUT_SHARES_OUT","CY2021")</f>
        <v>#PEND</v>
      </c>
      <c r="X408" s="5" t="str">
        <f>_xll.SNL.Clients.Office.Excel.Functions.SPG(U408, "IQ_DILUT_EPS_NORM", "CY2021")</f>
        <v>#PEND</v>
      </c>
      <c r="Y408" t="e">
        <f t="shared" si="81"/>
        <v>#VALUE!</v>
      </c>
      <c r="Z408" t="e">
        <f t="shared" si="82"/>
        <v>#VALUE!</v>
      </c>
      <c r="AA408" s="5" t="str">
        <f>_xll.SNL.Clients.Office.Excel.Functions.SPG(U408, "SP_MARKETCAP", "12/31/2021")</f>
        <v>#PEND</v>
      </c>
      <c r="AB408" t="e">
        <f t="shared" si="76"/>
        <v>#VALUE!</v>
      </c>
      <c r="AC408" t="e">
        <f t="shared" si="83"/>
        <v>#VALUE!</v>
      </c>
    </row>
    <row r="409" spans="1:29">
      <c r="A409" t="s">
        <v>409</v>
      </c>
      <c r="B409" s="4" t="str" cm="1">
        <f t="array" ref="B409">_xll.SNL.Clients.Office.Excel.Functions.SPG(A409, "SP_TOTAL_REV", "CY2023")</f>
        <v>#PEND</v>
      </c>
      <c r="C409" s="4" t="str">
        <f>_xll.SNL.Clients.Office.Excel.Functions.SPG(A409,"IQ_AVG_DILUT_SHARES_OUT","CY2023")</f>
        <v>#PEND</v>
      </c>
      <c r="D409" s="5" t="str">
        <f>_xll.SNL.Clients.Office.Excel.Functions.SPG(A409, "IQ_DILUT_EPS_NORM", "CY2023")</f>
        <v>#PEND</v>
      </c>
      <c r="E409" t="e">
        <f t="shared" si="72"/>
        <v>#VALUE!</v>
      </c>
      <c r="F409" t="e">
        <f t="shared" si="73"/>
        <v>#VALUE!</v>
      </c>
      <c r="G409" s="5" t="str">
        <f>_xll.SNL.Clients.Office.Excel.Functions.SPG(A409, "SP_MARKETCAP", "12/30/2023")</f>
        <v>#PEND</v>
      </c>
      <c r="H409" t="e">
        <f t="shared" si="77"/>
        <v>#VALUE!</v>
      </c>
      <c r="I409" t="e">
        <f t="shared" si="78"/>
        <v>#VALUE!</v>
      </c>
      <c r="K409" t="s">
        <v>409</v>
      </c>
      <c r="L409" s="4" t="str" cm="1">
        <f t="array" ref="L409">_xll.SNL.Clients.Office.Excel.Functions.SPG(K409, "SP_TOTAL_REV", "CY2023")</f>
        <v>#PEND</v>
      </c>
      <c r="M409" s="4" t="str">
        <f>_xll.SNL.Clients.Office.Excel.Functions.SPG(K409,"IQ_AVG_DILUT_SHARES_OUT","CY2023")</f>
        <v>#PEND</v>
      </c>
      <c r="N409" s="5" t="str">
        <f>_xll.SNL.Clients.Office.Excel.Functions.SPG(K409, "IQ_DILUT_EPS_NORM", "CY2023")</f>
        <v>#PEND</v>
      </c>
      <c r="O409" t="e">
        <f t="shared" si="74"/>
        <v>#VALUE!</v>
      </c>
      <c r="P409" t="e">
        <f t="shared" si="75"/>
        <v>#VALUE!</v>
      </c>
      <c r="Q409" s="5" t="str">
        <f>_xll.SNL.Clients.Office.Excel.Functions.SPG(K409, "SP_MARKETCAP", "12/31/2022")</f>
        <v>#PEND</v>
      </c>
      <c r="R409" t="e">
        <f t="shared" si="79"/>
        <v>#VALUE!</v>
      </c>
      <c r="S409" t="e">
        <f t="shared" si="80"/>
        <v>#VALUE!</v>
      </c>
      <c r="U409" t="s">
        <v>409</v>
      </c>
      <c r="V409" s="4" t="str" cm="1">
        <f t="array" ref="V409">_xll.SNL.Clients.Office.Excel.Functions.SPG(U409, "SP_TOTAL_REV", "CY2021")</f>
        <v>#PEND</v>
      </c>
      <c r="W409" s="4" t="str">
        <f>_xll.SNL.Clients.Office.Excel.Functions.SPG(U409,"IQ_AVG_DILUT_SHARES_OUT","CY2021")</f>
        <v>#PEND</v>
      </c>
      <c r="X409" s="5" t="str">
        <f>_xll.SNL.Clients.Office.Excel.Functions.SPG(U409, "IQ_DILUT_EPS_NORM", "CY2021")</f>
        <v>#PEND</v>
      </c>
      <c r="Y409" t="e">
        <f t="shared" si="81"/>
        <v>#VALUE!</v>
      </c>
      <c r="Z409" t="e">
        <f t="shared" si="82"/>
        <v>#VALUE!</v>
      </c>
      <c r="AA409" s="5" t="str">
        <f>_xll.SNL.Clients.Office.Excel.Functions.SPG(U409, "SP_MARKETCAP", "12/31/2021")</f>
        <v>#PEND</v>
      </c>
      <c r="AB409" t="e">
        <f t="shared" si="76"/>
        <v>#VALUE!</v>
      </c>
      <c r="AC409" t="e">
        <f t="shared" si="83"/>
        <v>#VALUE!</v>
      </c>
    </row>
    <row r="410" spans="1:29">
      <c r="A410" t="s">
        <v>410</v>
      </c>
      <c r="B410" s="4" t="str" cm="1">
        <f t="array" ref="B410">_xll.SNL.Clients.Office.Excel.Functions.SPG(A410, "SP_TOTAL_REV", "CY2023")</f>
        <v>#PEND</v>
      </c>
      <c r="C410" s="4" t="str">
        <f>_xll.SNL.Clients.Office.Excel.Functions.SPG(A410,"IQ_AVG_DILUT_SHARES_OUT","CY2023")</f>
        <v>#PEND</v>
      </c>
      <c r="D410" s="5" t="str">
        <f>_xll.SNL.Clients.Office.Excel.Functions.SPG(A410, "IQ_DILUT_EPS_NORM", "CY2023")</f>
        <v>#PEND</v>
      </c>
      <c r="E410" t="e">
        <f t="shared" si="72"/>
        <v>#VALUE!</v>
      </c>
      <c r="F410" t="e">
        <f t="shared" si="73"/>
        <v>#VALUE!</v>
      </c>
      <c r="G410" s="5" t="str">
        <f>_xll.SNL.Clients.Office.Excel.Functions.SPG(A410, "SP_MARKETCAP", "12/30/2023")</f>
        <v>#PEND</v>
      </c>
      <c r="H410" t="e">
        <f t="shared" si="77"/>
        <v>#VALUE!</v>
      </c>
      <c r="I410" t="e">
        <f t="shared" si="78"/>
        <v>#VALUE!</v>
      </c>
      <c r="K410" t="s">
        <v>410</v>
      </c>
      <c r="L410" s="4" t="str" cm="1">
        <f t="array" ref="L410">_xll.SNL.Clients.Office.Excel.Functions.SPG(K410, "SP_TOTAL_REV", "CY2023")</f>
        <v>#PEND</v>
      </c>
      <c r="M410" s="4" t="str">
        <f>_xll.SNL.Clients.Office.Excel.Functions.SPG(K410,"IQ_AVG_DILUT_SHARES_OUT","CY2023")</f>
        <v>#PEND</v>
      </c>
      <c r="N410" s="5" t="str">
        <f>_xll.SNL.Clients.Office.Excel.Functions.SPG(K410, "IQ_DILUT_EPS_NORM", "CY2023")</f>
        <v>#PEND</v>
      </c>
      <c r="O410" t="e">
        <f t="shared" si="74"/>
        <v>#VALUE!</v>
      </c>
      <c r="P410" t="e">
        <f t="shared" si="75"/>
        <v>#VALUE!</v>
      </c>
      <c r="Q410" s="5" t="str">
        <f>_xll.SNL.Clients.Office.Excel.Functions.SPG(K410, "SP_MARKETCAP", "12/31/2022")</f>
        <v>#PEND</v>
      </c>
      <c r="R410" t="e">
        <f t="shared" si="79"/>
        <v>#VALUE!</v>
      </c>
      <c r="S410" t="e">
        <f t="shared" si="80"/>
        <v>#VALUE!</v>
      </c>
      <c r="U410" t="s">
        <v>410</v>
      </c>
      <c r="V410" s="4" t="str" cm="1">
        <f t="array" ref="V410">_xll.SNL.Clients.Office.Excel.Functions.SPG(U410, "SP_TOTAL_REV", "CY2021")</f>
        <v>#PEND</v>
      </c>
      <c r="W410" s="4" t="str">
        <f>_xll.SNL.Clients.Office.Excel.Functions.SPG(U410,"IQ_AVG_DILUT_SHARES_OUT","CY2021")</f>
        <v>#PEND</v>
      </c>
      <c r="X410" s="5" t="str">
        <f>_xll.SNL.Clients.Office.Excel.Functions.SPG(U410, "IQ_DILUT_EPS_NORM", "CY2021")</f>
        <v>#PEND</v>
      </c>
      <c r="Y410" t="e">
        <f t="shared" si="81"/>
        <v>#VALUE!</v>
      </c>
      <c r="Z410" t="e">
        <f t="shared" si="82"/>
        <v>#VALUE!</v>
      </c>
      <c r="AA410" s="5" t="str">
        <f>_xll.SNL.Clients.Office.Excel.Functions.SPG(U410, "SP_MARKETCAP", "12/31/2021")</f>
        <v>#PEND</v>
      </c>
      <c r="AB410" t="e">
        <f t="shared" si="76"/>
        <v>#VALUE!</v>
      </c>
      <c r="AC410" t="e">
        <f t="shared" si="83"/>
        <v>#VALUE!</v>
      </c>
    </row>
    <row r="411" spans="1:29">
      <c r="A411" t="s">
        <v>411</v>
      </c>
      <c r="B411" s="4" t="str" cm="1">
        <f t="array" ref="B411">_xll.SNL.Clients.Office.Excel.Functions.SPG(A411, "SP_TOTAL_REV", "CY2023")</f>
        <v>#PEND</v>
      </c>
      <c r="C411" s="4" t="str">
        <f>_xll.SNL.Clients.Office.Excel.Functions.SPG(A411,"IQ_AVG_DILUT_SHARES_OUT","CY2023")</f>
        <v>#PEND</v>
      </c>
      <c r="D411" s="5" t="str">
        <f>_xll.SNL.Clients.Office.Excel.Functions.SPG(A411, "IQ_DILUT_EPS_NORM", "CY2023")</f>
        <v>#PEND</v>
      </c>
      <c r="E411" t="e">
        <f t="shared" si="72"/>
        <v>#VALUE!</v>
      </c>
      <c r="F411" t="e">
        <f t="shared" si="73"/>
        <v>#VALUE!</v>
      </c>
      <c r="G411" s="5" t="str">
        <f>_xll.SNL.Clients.Office.Excel.Functions.SPG(A411, "SP_MARKETCAP", "12/30/2023")</f>
        <v>#PEND</v>
      </c>
      <c r="H411" t="e">
        <f t="shared" si="77"/>
        <v>#VALUE!</v>
      </c>
      <c r="I411" t="e">
        <f t="shared" si="78"/>
        <v>#VALUE!</v>
      </c>
      <c r="K411" t="s">
        <v>411</v>
      </c>
      <c r="L411" s="4" t="str" cm="1">
        <f t="array" ref="L411">_xll.SNL.Clients.Office.Excel.Functions.SPG(K411, "SP_TOTAL_REV", "CY2023")</f>
        <v>#PEND</v>
      </c>
      <c r="M411" s="4" t="str">
        <f>_xll.SNL.Clients.Office.Excel.Functions.SPG(K411,"IQ_AVG_DILUT_SHARES_OUT","CY2023")</f>
        <v>#PEND</v>
      </c>
      <c r="N411" s="5" t="str">
        <f>_xll.SNL.Clients.Office.Excel.Functions.SPG(K411, "IQ_DILUT_EPS_NORM", "CY2023")</f>
        <v>#PEND</v>
      </c>
      <c r="O411" t="e">
        <f t="shared" si="74"/>
        <v>#VALUE!</v>
      </c>
      <c r="P411" t="e">
        <f t="shared" si="75"/>
        <v>#VALUE!</v>
      </c>
      <c r="Q411" s="5" t="str">
        <f>_xll.SNL.Clients.Office.Excel.Functions.SPG(K411, "SP_MARKETCAP", "12/31/2022")</f>
        <v>#PEND</v>
      </c>
      <c r="R411" t="e">
        <f t="shared" si="79"/>
        <v>#VALUE!</v>
      </c>
      <c r="S411" t="e">
        <f t="shared" si="80"/>
        <v>#VALUE!</v>
      </c>
      <c r="U411" t="s">
        <v>411</v>
      </c>
      <c r="V411" s="4" t="str" cm="1">
        <f t="array" ref="V411">_xll.SNL.Clients.Office.Excel.Functions.SPG(U411, "SP_TOTAL_REV", "CY2021")</f>
        <v>#PEND</v>
      </c>
      <c r="W411" s="4" t="str">
        <f>_xll.SNL.Clients.Office.Excel.Functions.SPG(U411,"IQ_AVG_DILUT_SHARES_OUT","CY2021")</f>
        <v>#PEND</v>
      </c>
      <c r="X411" s="5" t="str">
        <f>_xll.SNL.Clients.Office.Excel.Functions.SPG(U411, "IQ_DILUT_EPS_NORM", "CY2021")</f>
        <v>#PEND</v>
      </c>
      <c r="Y411" t="e">
        <f t="shared" si="81"/>
        <v>#VALUE!</v>
      </c>
      <c r="Z411" t="e">
        <f t="shared" si="82"/>
        <v>#VALUE!</v>
      </c>
      <c r="AA411" s="5" t="str">
        <f>_xll.SNL.Clients.Office.Excel.Functions.SPG(U411, "SP_MARKETCAP", "12/31/2021")</f>
        <v>#PEND</v>
      </c>
      <c r="AB411" t="e">
        <f t="shared" si="76"/>
        <v>#VALUE!</v>
      </c>
      <c r="AC411" t="e">
        <f t="shared" si="83"/>
        <v>#VALUE!</v>
      </c>
    </row>
    <row r="412" spans="1:29">
      <c r="A412" t="s">
        <v>412</v>
      </c>
      <c r="B412" s="4" t="str" cm="1">
        <f t="array" ref="B412">_xll.SNL.Clients.Office.Excel.Functions.SPG(A412, "SP_TOTAL_REV", "CY2023")</f>
        <v>#PEND</v>
      </c>
      <c r="C412" s="4" t="str">
        <f>_xll.SNL.Clients.Office.Excel.Functions.SPG(A412,"IQ_AVG_DILUT_SHARES_OUT","CY2023")</f>
        <v>#PEND</v>
      </c>
      <c r="D412" s="5" t="str">
        <f>_xll.SNL.Clients.Office.Excel.Functions.SPG(A412, "IQ_DILUT_EPS_NORM", "CY2023")</f>
        <v>#PEND</v>
      </c>
      <c r="E412" t="e">
        <f t="shared" si="72"/>
        <v>#VALUE!</v>
      </c>
      <c r="F412" t="e">
        <f t="shared" si="73"/>
        <v>#VALUE!</v>
      </c>
      <c r="G412" s="5" t="str">
        <f>_xll.SNL.Clients.Office.Excel.Functions.SPG(A412, "SP_MARKETCAP", "12/30/2023")</f>
        <v>#PEND</v>
      </c>
      <c r="H412" t="e">
        <f t="shared" si="77"/>
        <v>#VALUE!</v>
      </c>
      <c r="I412" t="e">
        <f t="shared" si="78"/>
        <v>#VALUE!</v>
      </c>
      <c r="K412" t="s">
        <v>412</v>
      </c>
      <c r="L412" s="4" t="str" cm="1">
        <f t="array" ref="L412">_xll.SNL.Clients.Office.Excel.Functions.SPG(K412, "SP_TOTAL_REV", "CY2023")</f>
        <v>#PEND</v>
      </c>
      <c r="M412" s="4" t="str">
        <f>_xll.SNL.Clients.Office.Excel.Functions.SPG(K412,"IQ_AVG_DILUT_SHARES_OUT","CY2023")</f>
        <v>#PEND</v>
      </c>
      <c r="N412" s="5" t="str">
        <f>_xll.SNL.Clients.Office.Excel.Functions.SPG(K412, "IQ_DILUT_EPS_NORM", "CY2023")</f>
        <v>#PEND</v>
      </c>
      <c r="O412" t="e">
        <f t="shared" si="74"/>
        <v>#VALUE!</v>
      </c>
      <c r="P412" t="e">
        <f t="shared" si="75"/>
        <v>#VALUE!</v>
      </c>
      <c r="Q412" s="5" t="str">
        <f>_xll.SNL.Clients.Office.Excel.Functions.SPG(K412, "SP_MARKETCAP", "12/31/2022")</f>
        <v>#PEND</v>
      </c>
      <c r="R412" t="e">
        <f t="shared" si="79"/>
        <v>#VALUE!</v>
      </c>
      <c r="S412" t="e">
        <f t="shared" si="80"/>
        <v>#VALUE!</v>
      </c>
      <c r="U412" t="s">
        <v>412</v>
      </c>
      <c r="V412" s="4" t="str" cm="1">
        <f t="array" ref="V412">_xll.SNL.Clients.Office.Excel.Functions.SPG(U412, "SP_TOTAL_REV", "CY2021")</f>
        <v>#PEND</v>
      </c>
      <c r="W412" s="4" t="str">
        <f>_xll.SNL.Clients.Office.Excel.Functions.SPG(U412,"IQ_AVG_DILUT_SHARES_OUT","CY2021")</f>
        <v>#PEND</v>
      </c>
      <c r="X412" s="5" t="str">
        <f>_xll.SNL.Clients.Office.Excel.Functions.SPG(U412, "IQ_DILUT_EPS_NORM", "CY2021")</f>
        <v>#PEND</v>
      </c>
      <c r="Y412" t="e">
        <f t="shared" si="81"/>
        <v>#VALUE!</v>
      </c>
      <c r="Z412" t="e">
        <f t="shared" si="82"/>
        <v>#VALUE!</v>
      </c>
      <c r="AA412" s="5" t="str">
        <f>_xll.SNL.Clients.Office.Excel.Functions.SPG(U412, "SP_MARKETCAP", "12/31/2021")</f>
        <v>#PEND</v>
      </c>
      <c r="AB412" t="e">
        <f t="shared" si="76"/>
        <v>#VALUE!</v>
      </c>
      <c r="AC412" t="e">
        <f t="shared" si="83"/>
        <v>#VALUE!</v>
      </c>
    </row>
    <row r="413" spans="1:29">
      <c r="A413" t="s">
        <v>413</v>
      </c>
      <c r="B413" s="4" t="str" cm="1">
        <f t="array" ref="B413">_xll.SNL.Clients.Office.Excel.Functions.SPG(A413, "SP_TOTAL_REV", "CY2023")</f>
        <v>#PEND</v>
      </c>
      <c r="C413" s="4" t="str">
        <f>_xll.SNL.Clients.Office.Excel.Functions.SPG(A413,"IQ_AVG_DILUT_SHARES_OUT","CY2023")</f>
        <v>#PEND</v>
      </c>
      <c r="D413" s="5" t="str">
        <f>_xll.SNL.Clients.Office.Excel.Functions.SPG(A413, "IQ_DILUT_EPS_NORM", "CY2023")</f>
        <v>#PEND</v>
      </c>
      <c r="E413" t="e">
        <f t="shared" si="72"/>
        <v>#VALUE!</v>
      </c>
      <c r="F413" t="e">
        <f t="shared" si="73"/>
        <v>#VALUE!</v>
      </c>
      <c r="G413" s="5" t="str">
        <f>_xll.SNL.Clients.Office.Excel.Functions.SPG(A413, "SP_MARKETCAP", "12/30/2023")</f>
        <v>#PEND</v>
      </c>
      <c r="H413" t="e">
        <f t="shared" si="77"/>
        <v>#VALUE!</v>
      </c>
      <c r="I413" t="e">
        <f t="shared" si="78"/>
        <v>#VALUE!</v>
      </c>
      <c r="K413" t="s">
        <v>413</v>
      </c>
      <c r="L413" s="4" t="str" cm="1">
        <f t="array" ref="L413">_xll.SNL.Clients.Office.Excel.Functions.SPG(K413, "SP_TOTAL_REV", "CY2023")</f>
        <v>#PEND</v>
      </c>
      <c r="M413" s="4" t="str">
        <f>_xll.SNL.Clients.Office.Excel.Functions.SPG(K413,"IQ_AVG_DILUT_SHARES_OUT","CY2023")</f>
        <v>#PEND</v>
      </c>
      <c r="N413" s="5" t="str">
        <f>_xll.SNL.Clients.Office.Excel.Functions.SPG(K413, "IQ_DILUT_EPS_NORM", "CY2023")</f>
        <v>#PEND</v>
      </c>
      <c r="O413" t="e">
        <f t="shared" si="74"/>
        <v>#VALUE!</v>
      </c>
      <c r="P413" t="e">
        <f t="shared" si="75"/>
        <v>#VALUE!</v>
      </c>
      <c r="Q413" s="5" t="str">
        <f>_xll.SNL.Clients.Office.Excel.Functions.SPG(K413, "SP_MARKETCAP", "12/31/2022")</f>
        <v>#PEND</v>
      </c>
      <c r="R413" t="e">
        <f t="shared" si="79"/>
        <v>#VALUE!</v>
      </c>
      <c r="S413" t="e">
        <f t="shared" si="80"/>
        <v>#VALUE!</v>
      </c>
      <c r="U413" t="s">
        <v>413</v>
      </c>
      <c r="V413" s="4" t="str" cm="1">
        <f t="array" ref="V413">_xll.SNL.Clients.Office.Excel.Functions.SPG(U413, "SP_TOTAL_REV", "CY2021")</f>
        <v>#PEND</v>
      </c>
      <c r="W413" s="4" t="str">
        <f>_xll.SNL.Clients.Office.Excel.Functions.SPG(U413,"IQ_AVG_DILUT_SHARES_OUT","CY2021")</f>
        <v>#PEND</v>
      </c>
      <c r="X413" s="5" t="str">
        <f>_xll.SNL.Clients.Office.Excel.Functions.SPG(U413, "IQ_DILUT_EPS_NORM", "CY2021")</f>
        <v>#PEND</v>
      </c>
      <c r="Y413" t="e">
        <f t="shared" si="81"/>
        <v>#VALUE!</v>
      </c>
      <c r="Z413" t="e">
        <f t="shared" si="82"/>
        <v>#VALUE!</v>
      </c>
      <c r="AA413" s="5" t="str">
        <f>_xll.SNL.Clients.Office.Excel.Functions.SPG(U413, "SP_MARKETCAP", "12/31/2021")</f>
        <v>#PEND</v>
      </c>
      <c r="AB413" t="e">
        <f t="shared" si="76"/>
        <v>#VALUE!</v>
      </c>
      <c r="AC413" t="e">
        <f t="shared" si="83"/>
        <v>#VALUE!</v>
      </c>
    </row>
    <row r="414" spans="1:29">
      <c r="A414" t="s">
        <v>414</v>
      </c>
      <c r="B414" s="4" t="str" cm="1">
        <f t="array" ref="B414">_xll.SNL.Clients.Office.Excel.Functions.SPG(A414, "SP_TOTAL_REV", "CY2023")</f>
        <v>#PEND</v>
      </c>
      <c r="C414" s="4" t="str">
        <f>_xll.SNL.Clients.Office.Excel.Functions.SPG(A414,"IQ_AVG_DILUT_SHARES_OUT","CY2023")</f>
        <v>#PEND</v>
      </c>
      <c r="D414" s="5" t="str">
        <f>_xll.SNL.Clients.Office.Excel.Functions.SPG(A414, "IQ_DILUT_EPS_NORM", "CY2023")</f>
        <v>#PEND</v>
      </c>
      <c r="E414" t="e">
        <f t="shared" si="72"/>
        <v>#VALUE!</v>
      </c>
      <c r="F414" t="e">
        <f t="shared" si="73"/>
        <v>#VALUE!</v>
      </c>
      <c r="G414" s="5" t="str">
        <f>_xll.SNL.Clients.Office.Excel.Functions.SPG(A414, "SP_MARKETCAP", "12/30/2023")</f>
        <v>#PEND</v>
      </c>
      <c r="H414" t="e">
        <f t="shared" si="77"/>
        <v>#VALUE!</v>
      </c>
      <c r="I414" t="e">
        <f t="shared" si="78"/>
        <v>#VALUE!</v>
      </c>
      <c r="K414" t="s">
        <v>414</v>
      </c>
      <c r="L414" s="4" t="str" cm="1">
        <f t="array" ref="L414">_xll.SNL.Clients.Office.Excel.Functions.SPG(K414, "SP_TOTAL_REV", "CY2023")</f>
        <v>#PEND</v>
      </c>
      <c r="M414" s="4" t="str">
        <f>_xll.SNL.Clients.Office.Excel.Functions.SPG(K414,"IQ_AVG_DILUT_SHARES_OUT","CY2023")</f>
        <v>#PEND</v>
      </c>
      <c r="N414" s="5" t="str">
        <f>_xll.SNL.Clients.Office.Excel.Functions.SPG(K414, "IQ_DILUT_EPS_NORM", "CY2023")</f>
        <v>#PEND</v>
      </c>
      <c r="O414" t="e">
        <f t="shared" si="74"/>
        <v>#VALUE!</v>
      </c>
      <c r="P414" t="e">
        <f t="shared" si="75"/>
        <v>#VALUE!</v>
      </c>
      <c r="Q414" s="5" t="str">
        <f>_xll.SNL.Clients.Office.Excel.Functions.SPG(K414, "SP_MARKETCAP", "12/31/2022")</f>
        <v>#PEND</v>
      </c>
      <c r="R414" t="e">
        <f t="shared" si="79"/>
        <v>#VALUE!</v>
      </c>
      <c r="S414" t="e">
        <f t="shared" si="80"/>
        <v>#VALUE!</v>
      </c>
      <c r="U414" t="s">
        <v>414</v>
      </c>
      <c r="V414" s="4" t="str" cm="1">
        <f t="array" ref="V414">_xll.SNL.Clients.Office.Excel.Functions.SPG(U414, "SP_TOTAL_REV", "CY2021")</f>
        <v>#PEND</v>
      </c>
      <c r="W414" s="4" t="str">
        <f>_xll.SNL.Clients.Office.Excel.Functions.SPG(U414,"IQ_AVG_DILUT_SHARES_OUT","CY2021")</f>
        <v>#PEND</v>
      </c>
      <c r="X414" s="5" t="str">
        <f>_xll.SNL.Clients.Office.Excel.Functions.SPG(U414, "IQ_DILUT_EPS_NORM", "CY2021")</f>
        <v>#PEND</v>
      </c>
      <c r="Y414" t="e">
        <f t="shared" si="81"/>
        <v>#VALUE!</v>
      </c>
      <c r="Z414" t="e">
        <f t="shared" si="82"/>
        <v>#VALUE!</v>
      </c>
      <c r="AA414" s="5" t="str">
        <f>_xll.SNL.Clients.Office.Excel.Functions.SPG(U414, "SP_MARKETCAP", "12/31/2021")</f>
        <v>#PEND</v>
      </c>
      <c r="AB414" t="e">
        <f t="shared" si="76"/>
        <v>#VALUE!</v>
      </c>
      <c r="AC414" t="e">
        <f t="shared" si="83"/>
        <v>#VALUE!</v>
      </c>
    </row>
    <row r="415" spans="1:29">
      <c r="A415" t="s">
        <v>415</v>
      </c>
      <c r="B415" s="4" t="str" cm="1">
        <f t="array" ref="B415">_xll.SNL.Clients.Office.Excel.Functions.SPG(A415, "SP_TOTAL_REV", "CY2023")</f>
        <v>#PEND</v>
      </c>
      <c r="C415" s="4" t="str">
        <f>_xll.SNL.Clients.Office.Excel.Functions.SPG(A415,"IQ_AVG_DILUT_SHARES_OUT","CY2023")</f>
        <v>#PEND</v>
      </c>
      <c r="D415" s="5" t="str">
        <f>_xll.SNL.Clients.Office.Excel.Functions.SPG(A415, "IQ_DILUT_EPS_NORM", "CY2023")</f>
        <v>#PEND</v>
      </c>
      <c r="E415" t="e">
        <f t="shared" si="72"/>
        <v>#VALUE!</v>
      </c>
      <c r="F415" t="e">
        <f t="shared" si="73"/>
        <v>#VALUE!</v>
      </c>
      <c r="G415" s="5" t="str">
        <f>_xll.SNL.Clients.Office.Excel.Functions.SPG(A415, "SP_MARKETCAP", "12/30/2023")</f>
        <v>#PEND</v>
      </c>
      <c r="H415" t="e">
        <f t="shared" si="77"/>
        <v>#VALUE!</v>
      </c>
      <c r="I415" t="e">
        <f t="shared" si="78"/>
        <v>#VALUE!</v>
      </c>
      <c r="K415" t="s">
        <v>415</v>
      </c>
      <c r="L415" s="4" t="str" cm="1">
        <f t="array" ref="L415">_xll.SNL.Clients.Office.Excel.Functions.SPG(K415, "SP_TOTAL_REV", "CY2023")</f>
        <v>#PEND</v>
      </c>
      <c r="M415" s="4" t="str">
        <f>_xll.SNL.Clients.Office.Excel.Functions.SPG(K415,"IQ_AVG_DILUT_SHARES_OUT","CY2023")</f>
        <v>#PEND</v>
      </c>
      <c r="N415" s="5" t="str">
        <f>_xll.SNL.Clients.Office.Excel.Functions.SPG(K415, "IQ_DILUT_EPS_NORM", "CY2023")</f>
        <v>#PEND</v>
      </c>
      <c r="O415" t="e">
        <f t="shared" si="74"/>
        <v>#VALUE!</v>
      </c>
      <c r="P415" t="e">
        <f t="shared" si="75"/>
        <v>#VALUE!</v>
      </c>
      <c r="Q415" s="5" t="str">
        <f>_xll.SNL.Clients.Office.Excel.Functions.SPG(K415, "SP_MARKETCAP", "12/31/2022")</f>
        <v>#PEND</v>
      </c>
      <c r="R415" t="e">
        <f t="shared" si="79"/>
        <v>#VALUE!</v>
      </c>
      <c r="S415" t="e">
        <f t="shared" si="80"/>
        <v>#VALUE!</v>
      </c>
      <c r="U415" t="s">
        <v>415</v>
      </c>
      <c r="V415" s="4" t="str" cm="1">
        <f t="array" ref="V415">_xll.SNL.Clients.Office.Excel.Functions.SPG(U415, "SP_TOTAL_REV", "CY2021")</f>
        <v>#PEND</v>
      </c>
      <c r="W415" s="4" t="str">
        <f>_xll.SNL.Clients.Office.Excel.Functions.SPG(U415,"IQ_AVG_DILUT_SHARES_OUT","CY2021")</f>
        <v>#PEND</v>
      </c>
      <c r="X415" s="5" t="str">
        <f>_xll.SNL.Clients.Office.Excel.Functions.SPG(U415, "IQ_DILUT_EPS_NORM", "CY2021")</f>
        <v>#PEND</v>
      </c>
      <c r="Y415" t="e">
        <f t="shared" si="81"/>
        <v>#VALUE!</v>
      </c>
      <c r="Z415" t="e">
        <f t="shared" si="82"/>
        <v>#VALUE!</v>
      </c>
      <c r="AA415" s="5" t="str">
        <f>_xll.SNL.Clients.Office.Excel.Functions.SPG(U415, "SP_MARKETCAP", "12/31/2021")</f>
        <v>#PEND</v>
      </c>
      <c r="AB415" t="e">
        <f t="shared" si="76"/>
        <v>#VALUE!</v>
      </c>
      <c r="AC415" t="e">
        <f t="shared" si="83"/>
        <v>#VALUE!</v>
      </c>
    </row>
    <row r="416" spans="1:29">
      <c r="A416" t="s">
        <v>416</v>
      </c>
      <c r="B416" s="4" t="str" cm="1">
        <f t="array" ref="B416">_xll.SNL.Clients.Office.Excel.Functions.SPG(A416, "SP_TOTAL_REV", "CY2023")</f>
        <v>#PEND</v>
      </c>
      <c r="C416" s="4" t="str">
        <f>_xll.SNL.Clients.Office.Excel.Functions.SPG(A416,"IQ_AVG_DILUT_SHARES_OUT","CY2023")</f>
        <v>#PEND</v>
      </c>
      <c r="D416" s="5" t="str">
        <f>_xll.SNL.Clients.Office.Excel.Functions.SPG(A416, "IQ_DILUT_EPS_NORM", "CY2023")</f>
        <v>#PEND</v>
      </c>
      <c r="E416" t="e">
        <f t="shared" si="72"/>
        <v>#VALUE!</v>
      </c>
      <c r="F416" t="e">
        <f t="shared" si="73"/>
        <v>#VALUE!</v>
      </c>
      <c r="G416" s="5" t="str">
        <f>_xll.SNL.Clients.Office.Excel.Functions.SPG(A416, "SP_MARKETCAP", "12/30/2023")</f>
        <v>#PEND</v>
      </c>
      <c r="H416" t="e">
        <f t="shared" si="77"/>
        <v>#VALUE!</v>
      </c>
      <c r="I416" t="e">
        <f t="shared" si="78"/>
        <v>#VALUE!</v>
      </c>
      <c r="K416" t="s">
        <v>416</v>
      </c>
      <c r="L416" s="4" t="str" cm="1">
        <f t="array" ref="L416">_xll.SNL.Clients.Office.Excel.Functions.SPG(K416, "SP_TOTAL_REV", "CY2023")</f>
        <v>#PEND</v>
      </c>
      <c r="M416" s="4" t="str">
        <f>_xll.SNL.Clients.Office.Excel.Functions.SPG(K416,"IQ_AVG_DILUT_SHARES_OUT","CY2023")</f>
        <v>#PEND</v>
      </c>
      <c r="N416" s="5" t="str">
        <f>_xll.SNL.Clients.Office.Excel.Functions.SPG(K416, "IQ_DILUT_EPS_NORM", "CY2023")</f>
        <v>#PEND</v>
      </c>
      <c r="O416" t="e">
        <f t="shared" si="74"/>
        <v>#VALUE!</v>
      </c>
      <c r="P416" t="e">
        <f t="shared" si="75"/>
        <v>#VALUE!</v>
      </c>
      <c r="Q416" s="5" t="str">
        <f>_xll.SNL.Clients.Office.Excel.Functions.SPG(K416, "SP_MARKETCAP", "12/31/2022")</f>
        <v>#PEND</v>
      </c>
      <c r="R416" t="e">
        <f t="shared" si="79"/>
        <v>#VALUE!</v>
      </c>
      <c r="S416" t="e">
        <f t="shared" si="80"/>
        <v>#VALUE!</v>
      </c>
      <c r="U416" t="s">
        <v>416</v>
      </c>
      <c r="V416" s="4" t="str" cm="1">
        <f t="array" ref="V416">_xll.SNL.Clients.Office.Excel.Functions.SPG(U416, "SP_TOTAL_REV", "CY2021")</f>
        <v>#PEND</v>
      </c>
      <c r="W416" s="4" t="str">
        <f>_xll.SNL.Clients.Office.Excel.Functions.SPG(U416,"IQ_AVG_DILUT_SHARES_OUT","CY2021")</f>
        <v>#PEND</v>
      </c>
      <c r="X416" s="5" t="str">
        <f>_xll.SNL.Clients.Office.Excel.Functions.SPG(U416, "IQ_DILUT_EPS_NORM", "CY2021")</f>
        <v>#PEND</v>
      </c>
      <c r="Y416" t="e">
        <f t="shared" si="81"/>
        <v>#VALUE!</v>
      </c>
      <c r="Z416" t="e">
        <f t="shared" si="82"/>
        <v>#VALUE!</v>
      </c>
      <c r="AA416" s="5" t="str">
        <f>_xll.SNL.Clients.Office.Excel.Functions.SPG(U416, "SP_MARKETCAP", "12/31/2021")</f>
        <v>#PEND</v>
      </c>
      <c r="AB416" t="e">
        <f t="shared" si="76"/>
        <v>#VALUE!</v>
      </c>
      <c r="AC416" t="e">
        <f t="shared" si="83"/>
        <v>#VALUE!</v>
      </c>
    </row>
    <row r="417" spans="1:29">
      <c r="A417" t="s">
        <v>417</v>
      </c>
      <c r="B417" s="4" t="str" cm="1">
        <f t="array" ref="B417">_xll.SNL.Clients.Office.Excel.Functions.SPG(A417, "SP_TOTAL_REV", "CY2023")</f>
        <v>#PEND</v>
      </c>
      <c r="C417" s="4" t="str">
        <f>_xll.SNL.Clients.Office.Excel.Functions.SPG(A417,"IQ_AVG_DILUT_SHARES_OUT","CY2023")</f>
        <v>#PEND</v>
      </c>
      <c r="D417" s="5" t="str">
        <f>_xll.SNL.Clients.Office.Excel.Functions.SPG(A417, "IQ_DILUT_EPS_NORM", "CY2023")</f>
        <v>#PEND</v>
      </c>
      <c r="E417" t="e">
        <f t="shared" si="72"/>
        <v>#VALUE!</v>
      </c>
      <c r="F417" t="e">
        <f t="shared" si="73"/>
        <v>#VALUE!</v>
      </c>
      <c r="G417" s="5" t="str">
        <f>_xll.SNL.Clients.Office.Excel.Functions.SPG(A417, "SP_MARKETCAP", "12/30/2023")</f>
        <v>#PEND</v>
      </c>
      <c r="H417" t="e">
        <f t="shared" si="77"/>
        <v>#VALUE!</v>
      </c>
      <c r="I417" t="e">
        <f t="shared" si="78"/>
        <v>#VALUE!</v>
      </c>
      <c r="K417" t="s">
        <v>417</v>
      </c>
      <c r="L417" s="4" t="str" cm="1">
        <f t="array" ref="L417">_xll.SNL.Clients.Office.Excel.Functions.SPG(K417, "SP_TOTAL_REV", "CY2023")</f>
        <v>#PEND</v>
      </c>
      <c r="M417" s="4" t="str">
        <f>_xll.SNL.Clients.Office.Excel.Functions.SPG(K417,"IQ_AVG_DILUT_SHARES_OUT","CY2023")</f>
        <v>#PEND</v>
      </c>
      <c r="N417" s="5" t="str">
        <f>_xll.SNL.Clients.Office.Excel.Functions.SPG(K417, "IQ_DILUT_EPS_NORM", "CY2023")</f>
        <v>#PEND</v>
      </c>
      <c r="O417" t="e">
        <f t="shared" si="74"/>
        <v>#VALUE!</v>
      </c>
      <c r="P417" t="e">
        <f t="shared" si="75"/>
        <v>#VALUE!</v>
      </c>
      <c r="Q417" s="5" t="str">
        <f>_xll.SNL.Clients.Office.Excel.Functions.SPG(K417, "SP_MARKETCAP", "12/31/2022")</f>
        <v>#PEND</v>
      </c>
      <c r="R417" t="e">
        <f t="shared" si="79"/>
        <v>#VALUE!</v>
      </c>
      <c r="S417" t="e">
        <f t="shared" si="80"/>
        <v>#VALUE!</v>
      </c>
      <c r="U417" t="s">
        <v>417</v>
      </c>
      <c r="V417" s="4" t="str" cm="1">
        <f t="array" ref="V417">_xll.SNL.Clients.Office.Excel.Functions.SPG(U417, "SP_TOTAL_REV", "CY2021")</f>
        <v>#PEND</v>
      </c>
      <c r="W417" s="4" t="str">
        <f>_xll.SNL.Clients.Office.Excel.Functions.SPG(U417,"IQ_AVG_DILUT_SHARES_OUT","CY2021")</f>
        <v>#PEND</v>
      </c>
      <c r="X417" s="5" t="str">
        <f>_xll.SNL.Clients.Office.Excel.Functions.SPG(U417, "IQ_DILUT_EPS_NORM", "CY2021")</f>
        <v>#PEND</v>
      </c>
      <c r="Y417" t="e">
        <f t="shared" si="81"/>
        <v>#VALUE!</v>
      </c>
      <c r="Z417" t="e">
        <f t="shared" si="82"/>
        <v>#VALUE!</v>
      </c>
      <c r="AA417" s="5" t="str">
        <f>_xll.SNL.Clients.Office.Excel.Functions.SPG(U417, "SP_MARKETCAP", "12/31/2021")</f>
        <v>#PEND</v>
      </c>
      <c r="AB417" t="e">
        <f t="shared" si="76"/>
        <v>#VALUE!</v>
      </c>
      <c r="AC417" t="e">
        <f t="shared" si="83"/>
        <v>#VALUE!</v>
      </c>
    </row>
    <row r="418" spans="1:29">
      <c r="A418" t="s">
        <v>418</v>
      </c>
      <c r="B418" s="4" t="str" cm="1">
        <f t="array" ref="B418">_xll.SNL.Clients.Office.Excel.Functions.SPG(A418, "SP_TOTAL_REV", "CY2023")</f>
        <v>#PEND</v>
      </c>
      <c r="C418" s="4" t="str">
        <f>_xll.SNL.Clients.Office.Excel.Functions.SPG(A418,"IQ_AVG_DILUT_SHARES_OUT","CY2023")</f>
        <v>#PEND</v>
      </c>
      <c r="D418" s="5" t="str">
        <f>_xll.SNL.Clients.Office.Excel.Functions.SPG(A418, "IQ_DILUT_EPS_NORM", "CY2023")</f>
        <v>#PEND</v>
      </c>
      <c r="E418" t="e">
        <f t="shared" si="72"/>
        <v>#VALUE!</v>
      </c>
      <c r="F418" t="e">
        <f t="shared" si="73"/>
        <v>#VALUE!</v>
      </c>
      <c r="G418" s="5" t="str">
        <f>_xll.SNL.Clients.Office.Excel.Functions.SPG(A418, "SP_MARKETCAP", "12/30/2023")</f>
        <v>#PEND</v>
      </c>
      <c r="H418" t="e">
        <f t="shared" si="77"/>
        <v>#VALUE!</v>
      </c>
      <c r="I418" t="e">
        <f t="shared" si="78"/>
        <v>#VALUE!</v>
      </c>
      <c r="K418" t="s">
        <v>418</v>
      </c>
      <c r="L418" s="4" t="str" cm="1">
        <f t="array" ref="L418">_xll.SNL.Clients.Office.Excel.Functions.SPG(K418, "SP_TOTAL_REV", "CY2023")</f>
        <v>#PEND</v>
      </c>
      <c r="M418" s="4" t="str">
        <f>_xll.SNL.Clients.Office.Excel.Functions.SPG(K418,"IQ_AVG_DILUT_SHARES_OUT","CY2023")</f>
        <v>#PEND</v>
      </c>
      <c r="N418" s="5" t="str">
        <f>_xll.SNL.Clients.Office.Excel.Functions.SPG(K418, "IQ_DILUT_EPS_NORM", "CY2023")</f>
        <v>#PEND</v>
      </c>
      <c r="O418" t="e">
        <f t="shared" si="74"/>
        <v>#VALUE!</v>
      </c>
      <c r="P418" t="e">
        <f t="shared" si="75"/>
        <v>#VALUE!</v>
      </c>
      <c r="Q418" s="5" t="str">
        <f>_xll.SNL.Clients.Office.Excel.Functions.SPG(K418, "SP_MARKETCAP", "12/31/2022")</f>
        <v>#PEND</v>
      </c>
      <c r="R418" t="e">
        <f t="shared" si="79"/>
        <v>#VALUE!</v>
      </c>
      <c r="S418" t="e">
        <f t="shared" si="80"/>
        <v>#VALUE!</v>
      </c>
      <c r="U418" t="s">
        <v>418</v>
      </c>
      <c r="V418" s="4" t="str" cm="1">
        <f t="array" ref="V418">_xll.SNL.Clients.Office.Excel.Functions.SPG(U418, "SP_TOTAL_REV", "CY2021")</f>
        <v>#PEND</v>
      </c>
      <c r="W418" s="4" t="str">
        <f>_xll.SNL.Clients.Office.Excel.Functions.SPG(U418,"IQ_AVG_DILUT_SHARES_OUT","CY2021")</f>
        <v>#PEND</v>
      </c>
      <c r="X418" s="5" t="str">
        <f>_xll.SNL.Clients.Office.Excel.Functions.SPG(U418, "IQ_DILUT_EPS_NORM", "CY2021")</f>
        <v>#PEND</v>
      </c>
      <c r="Y418" t="e">
        <f t="shared" si="81"/>
        <v>#VALUE!</v>
      </c>
      <c r="Z418" t="e">
        <f t="shared" si="82"/>
        <v>#VALUE!</v>
      </c>
      <c r="AA418" s="5" t="str">
        <f>_xll.SNL.Clients.Office.Excel.Functions.SPG(U418, "SP_MARKETCAP", "12/31/2021")</f>
        <v>#PEND</v>
      </c>
      <c r="AB418" t="e">
        <f t="shared" si="76"/>
        <v>#VALUE!</v>
      </c>
      <c r="AC418" t="e">
        <f t="shared" si="83"/>
        <v>#VALUE!</v>
      </c>
    </row>
    <row r="419" spans="1:29">
      <c r="A419" t="s">
        <v>419</v>
      </c>
      <c r="B419" s="4" t="str" cm="1">
        <f t="array" ref="B419">_xll.SNL.Clients.Office.Excel.Functions.SPG(A419, "SP_TOTAL_REV", "CY2023")</f>
        <v>#PEND</v>
      </c>
      <c r="C419" s="4" t="str">
        <f>_xll.SNL.Clients.Office.Excel.Functions.SPG(A419,"IQ_AVG_DILUT_SHARES_OUT","CY2023")</f>
        <v>#PEND</v>
      </c>
      <c r="D419" s="5" t="str">
        <f>_xll.SNL.Clients.Office.Excel.Functions.SPG(A419, "IQ_DILUT_EPS_NORM", "CY2023")</f>
        <v>#PEND</v>
      </c>
      <c r="E419" t="e">
        <f t="shared" si="72"/>
        <v>#VALUE!</v>
      </c>
      <c r="F419" t="e">
        <f t="shared" si="73"/>
        <v>#VALUE!</v>
      </c>
      <c r="G419" s="5" t="str">
        <f>_xll.SNL.Clients.Office.Excel.Functions.SPG(A419, "SP_MARKETCAP", "12/30/2023")</f>
        <v>#PEND</v>
      </c>
      <c r="H419" t="e">
        <f t="shared" si="77"/>
        <v>#VALUE!</v>
      </c>
      <c r="I419" t="e">
        <f t="shared" si="78"/>
        <v>#VALUE!</v>
      </c>
      <c r="K419" t="s">
        <v>419</v>
      </c>
      <c r="L419" s="4" t="str" cm="1">
        <f t="array" ref="L419">_xll.SNL.Clients.Office.Excel.Functions.SPG(K419, "SP_TOTAL_REV", "CY2023")</f>
        <v>#PEND</v>
      </c>
      <c r="M419" s="4" t="str">
        <f>_xll.SNL.Clients.Office.Excel.Functions.SPG(K419,"IQ_AVG_DILUT_SHARES_OUT","CY2023")</f>
        <v>#PEND</v>
      </c>
      <c r="N419" s="5" t="str">
        <f>_xll.SNL.Clients.Office.Excel.Functions.SPG(K419, "IQ_DILUT_EPS_NORM", "CY2023")</f>
        <v>#PEND</v>
      </c>
      <c r="O419" t="e">
        <f t="shared" si="74"/>
        <v>#VALUE!</v>
      </c>
      <c r="P419" t="e">
        <f t="shared" si="75"/>
        <v>#VALUE!</v>
      </c>
      <c r="Q419" s="5" t="str">
        <f>_xll.SNL.Clients.Office.Excel.Functions.SPG(K419, "SP_MARKETCAP", "12/31/2022")</f>
        <v>#PEND</v>
      </c>
      <c r="R419" t="e">
        <f t="shared" si="79"/>
        <v>#VALUE!</v>
      </c>
      <c r="S419" t="e">
        <f t="shared" si="80"/>
        <v>#VALUE!</v>
      </c>
      <c r="U419" t="s">
        <v>419</v>
      </c>
      <c r="V419" s="4" t="str" cm="1">
        <f t="array" ref="V419">_xll.SNL.Clients.Office.Excel.Functions.SPG(U419, "SP_TOTAL_REV", "CY2021")</f>
        <v>#PEND</v>
      </c>
      <c r="W419" s="4" t="str">
        <f>_xll.SNL.Clients.Office.Excel.Functions.SPG(U419,"IQ_AVG_DILUT_SHARES_OUT","CY2021")</f>
        <v>#PEND</v>
      </c>
      <c r="X419" s="5" t="str">
        <f>_xll.SNL.Clients.Office.Excel.Functions.SPG(U419, "IQ_DILUT_EPS_NORM", "CY2021")</f>
        <v>#PEND</v>
      </c>
      <c r="Y419" t="e">
        <f t="shared" si="81"/>
        <v>#VALUE!</v>
      </c>
      <c r="Z419" t="e">
        <f t="shared" si="82"/>
        <v>#VALUE!</v>
      </c>
      <c r="AA419" s="5" t="str">
        <f>_xll.SNL.Clients.Office.Excel.Functions.SPG(U419, "SP_MARKETCAP", "12/31/2021")</f>
        <v>#PEND</v>
      </c>
      <c r="AB419" t="e">
        <f t="shared" si="76"/>
        <v>#VALUE!</v>
      </c>
      <c r="AC419" t="e">
        <f t="shared" si="83"/>
        <v>#VALUE!</v>
      </c>
    </row>
    <row r="420" spans="1:29">
      <c r="A420" t="s">
        <v>420</v>
      </c>
      <c r="B420" s="4" t="str" cm="1">
        <f t="array" ref="B420">_xll.SNL.Clients.Office.Excel.Functions.SPG(A420, "SP_TOTAL_REV", "CY2023")</f>
        <v>#PEND</v>
      </c>
      <c r="C420" s="4" t="str">
        <f>_xll.SNL.Clients.Office.Excel.Functions.SPG(A420,"IQ_AVG_DILUT_SHARES_OUT","CY2023")</f>
        <v>#PEND</v>
      </c>
      <c r="D420" s="5" t="str">
        <f>_xll.SNL.Clients.Office.Excel.Functions.SPG(A420, "IQ_DILUT_EPS_NORM", "CY2023")</f>
        <v>#PEND</v>
      </c>
      <c r="E420" t="e">
        <f t="shared" si="72"/>
        <v>#VALUE!</v>
      </c>
      <c r="F420" t="e">
        <f t="shared" si="73"/>
        <v>#VALUE!</v>
      </c>
      <c r="G420" s="5" t="str">
        <f>_xll.SNL.Clients.Office.Excel.Functions.SPG(A420, "SP_MARKETCAP", "12/30/2023")</f>
        <v>#PEND</v>
      </c>
      <c r="H420" t="e">
        <f t="shared" si="77"/>
        <v>#VALUE!</v>
      </c>
      <c r="I420" t="e">
        <f t="shared" si="78"/>
        <v>#VALUE!</v>
      </c>
      <c r="K420" t="s">
        <v>420</v>
      </c>
      <c r="L420" s="4" t="str" cm="1">
        <f t="array" ref="L420">_xll.SNL.Clients.Office.Excel.Functions.SPG(K420, "SP_TOTAL_REV", "CY2023")</f>
        <v>#PEND</v>
      </c>
      <c r="M420" s="4" t="str">
        <f>_xll.SNL.Clients.Office.Excel.Functions.SPG(K420,"IQ_AVG_DILUT_SHARES_OUT","CY2023")</f>
        <v>#PEND</v>
      </c>
      <c r="N420" s="5" t="str">
        <f>_xll.SNL.Clients.Office.Excel.Functions.SPG(K420, "IQ_DILUT_EPS_NORM", "CY2023")</f>
        <v>#PEND</v>
      </c>
      <c r="O420" t="e">
        <f t="shared" si="74"/>
        <v>#VALUE!</v>
      </c>
      <c r="P420" t="e">
        <f t="shared" si="75"/>
        <v>#VALUE!</v>
      </c>
      <c r="Q420" s="5" t="str">
        <f>_xll.SNL.Clients.Office.Excel.Functions.SPG(K420, "SP_MARKETCAP", "12/31/2022")</f>
        <v>#PEND</v>
      </c>
      <c r="R420" t="e">
        <f t="shared" si="79"/>
        <v>#VALUE!</v>
      </c>
      <c r="S420" t="e">
        <f t="shared" si="80"/>
        <v>#VALUE!</v>
      </c>
      <c r="U420" t="s">
        <v>420</v>
      </c>
      <c r="V420" s="4" t="str" cm="1">
        <f t="array" ref="V420">_xll.SNL.Clients.Office.Excel.Functions.SPG(U420, "SP_TOTAL_REV", "CY2021")</f>
        <v>#PEND</v>
      </c>
      <c r="W420" s="4" t="str">
        <f>_xll.SNL.Clients.Office.Excel.Functions.SPG(U420,"IQ_AVG_DILUT_SHARES_OUT","CY2021")</f>
        <v>#PEND</v>
      </c>
      <c r="X420" s="5" t="str">
        <f>_xll.SNL.Clients.Office.Excel.Functions.SPG(U420, "IQ_DILUT_EPS_NORM", "CY2021")</f>
        <v>#PEND</v>
      </c>
      <c r="Y420" t="e">
        <f t="shared" si="81"/>
        <v>#VALUE!</v>
      </c>
      <c r="Z420" t="e">
        <f t="shared" si="82"/>
        <v>#VALUE!</v>
      </c>
      <c r="AA420" s="5" t="str">
        <f>_xll.SNL.Clients.Office.Excel.Functions.SPG(U420, "SP_MARKETCAP", "12/31/2021")</f>
        <v>#PEND</v>
      </c>
      <c r="AB420" t="e">
        <f t="shared" si="76"/>
        <v>#VALUE!</v>
      </c>
      <c r="AC420" t="e">
        <f t="shared" si="83"/>
        <v>#VALUE!</v>
      </c>
    </row>
    <row r="421" spans="1:29">
      <c r="A421" t="s">
        <v>421</v>
      </c>
      <c r="B421" s="4" t="str" cm="1">
        <f t="array" ref="B421">_xll.SNL.Clients.Office.Excel.Functions.SPG(A421, "SP_TOTAL_REV", "CY2023")</f>
        <v>#PEND</v>
      </c>
      <c r="C421" s="4" t="str">
        <f>_xll.SNL.Clients.Office.Excel.Functions.SPG(A421,"IQ_AVG_DILUT_SHARES_OUT","CY2023")</f>
        <v>#PEND</v>
      </c>
      <c r="D421" s="5" t="str">
        <f>_xll.SNL.Clients.Office.Excel.Functions.SPG(A421, "IQ_DILUT_EPS_NORM", "CY2023")</f>
        <v>#PEND</v>
      </c>
      <c r="E421" t="e">
        <f t="shared" si="72"/>
        <v>#VALUE!</v>
      </c>
      <c r="F421" t="e">
        <f t="shared" si="73"/>
        <v>#VALUE!</v>
      </c>
      <c r="G421" s="5" t="str">
        <f>_xll.SNL.Clients.Office.Excel.Functions.SPG(A421, "SP_MARKETCAP", "12/30/2023")</f>
        <v>#PEND</v>
      </c>
      <c r="H421" t="e">
        <f t="shared" si="77"/>
        <v>#VALUE!</v>
      </c>
      <c r="I421" t="e">
        <f t="shared" si="78"/>
        <v>#VALUE!</v>
      </c>
      <c r="K421" t="s">
        <v>421</v>
      </c>
      <c r="L421" s="4" t="str" cm="1">
        <f t="array" ref="L421">_xll.SNL.Clients.Office.Excel.Functions.SPG(K421, "SP_TOTAL_REV", "CY2023")</f>
        <v>#PEND</v>
      </c>
      <c r="M421" s="4" t="str">
        <f>_xll.SNL.Clients.Office.Excel.Functions.SPG(K421,"IQ_AVG_DILUT_SHARES_OUT","CY2023")</f>
        <v>#PEND</v>
      </c>
      <c r="N421" s="5" t="str">
        <f>_xll.SNL.Clients.Office.Excel.Functions.SPG(K421, "IQ_DILUT_EPS_NORM", "CY2023")</f>
        <v>#PEND</v>
      </c>
      <c r="O421" t="e">
        <f t="shared" si="74"/>
        <v>#VALUE!</v>
      </c>
      <c r="P421" t="e">
        <f t="shared" si="75"/>
        <v>#VALUE!</v>
      </c>
      <c r="Q421" s="5" t="str">
        <f>_xll.SNL.Clients.Office.Excel.Functions.SPG(K421, "SP_MARKETCAP", "12/31/2022")</f>
        <v>#PEND</v>
      </c>
      <c r="R421" t="e">
        <f t="shared" si="79"/>
        <v>#VALUE!</v>
      </c>
      <c r="S421" t="e">
        <f t="shared" si="80"/>
        <v>#VALUE!</v>
      </c>
      <c r="U421" t="s">
        <v>421</v>
      </c>
      <c r="V421" s="4" t="str" cm="1">
        <f t="array" ref="V421">_xll.SNL.Clients.Office.Excel.Functions.SPG(U421, "SP_TOTAL_REV", "CY2021")</f>
        <v>#PEND</v>
      </c>
      <c r="W421" s="4" t="str">
        <f>_xll.SNL.Clients.Office.Excel.Functions.SPG(U421,"IQ_AVG_DILUT_SHARES_OUT","CY2021")</f>
        <v>#PEND</v>
      </c>
      <c r="X421" s="5" t="str">
        <f>_xll.SNL.Clients.Office.Excel.Functions.SPG(U421, "IQ_DILUT_EPS_NORM", "CY2021")</f>
        <v>#PEND</v>
      </c>
      <c r="Y421" t="e">
        <f t="shared" si="81"/>
        <v>#VALUE!</v>
      </c>
      <c r="Z421" t="e">
        <f t="shared" si="82"/>
        <v>#VALUE!</v>
      </c>
      <c r="AA421" s="5" t="str">
        <f>_xll.SNL.Clients.Office.Excel.Functions.SPG(U421, "SP_MARKETCAP", "12/31/2021")</f>
        <v>#PEND</v>
      </c>
      <c r="AB421" t="e">
        <f t="shared" si="76"/>
        <v>#VALUE!</v>
      </c>
      <c r="AC421" t="e">
        <f t="shared" si="83"/>
        <v>#VALUE!</v>
      </c>
    </row>
    <row r="422" spans="1:29">
      <c r="A422" t="s">
        <v>422</v>
      </c>
      <c r="B422" s="4" t="str" cm="1">
        <f t="array" ref="B422">_xll.SNL.Clients.Office.Excel.Functions.SPG(A422, "SP_TOTAL_REV", "CY2023")</f>
        <v>#PEND</v>
      </c>
      <c r="C422" s="4" t="str">
        <f>_xll.SNL.Clients.Office.Excel.Functions.SPG(A422,"IQ_AVG_DILUT_SHARES_OUT","CY2023")</f>
        <v>#PEND</v>
      </c>
      <c r="D422" s="5" t="str">
        <f>_xll.SNL.Clients.Office.Excel.Functions.SPG(A422, "IQ_DILUT_EPS_NORM", "CY2023")</f>
        <v>#PEND</v>
      </c>
      <c r="E422" t="e">
        <f t="shared" si="72"/>
        <v>#VALUE!</v>
      </c>
      <c r="F422" t="e">
        <f t="shared" si="73"/>
        <v>#VALUE!</v>
      </c>
      <c r="G422" s="5" t="str">
        <f>_xll.SNL.Clients.Office.Excel.Functions.SPG(A422, "SP_MARKETCAP", "12/30/2023")</f>
        <v>#PEND</v>
      </c>
      <c r="H422" t="e">
        <f t="shared" si="77"/>
        <v>#VALUE!</v>
      </c>
      <c r="I422" t="e">
        <f t="shared" si="78"/>
        <v>#VALUE!</v>
      </c>
      <c r="K422" t="s">
        <v>422</v>
      </c>
      <c r="L422" s="4" t="str" cm="1">
        <f t="array" ref="L422">_xll.SNL.Clients.Office.Excel.Functions.SPG(K422, "SP_TOTAL_REV", "CY2023")</f>
        <v>#PEND</v>
      </c>
      <c r="M422" s="4" t="str">
        <f>_xll.SNL.Clients.Office.Excel.Functions.SPG(K422,"IQ_AVG_DILUT_SHARES_OUT","CY2023")</f>
        <v>#PEND</v>
      </c>
      <c r="N422" s="5" t="str">
        <f>_xll.SNL.Clients.Office.Excel.Functions.SPG(K422, "IQ_DILUT_EPS_NORM", "CY2023")</f>
        <v>#PEND</v>
      </c>
      <c r="O422" t="e">
        <f t="shared" si="74"/>
        <v>#VALUE!</v>
      </c>
      <c r="P422" t="e">
        <f t="shared" si="75"/>
        <v>#VALUE!</v>
      </c>
      <c r="Q422" s="5" t="str">
        <f>_xll.SNL.Clients.Office.Excel.Functions.SPG(K422, "SP_MARKETCAP", "12/31/2022")</f>
        <v>#PEND</v>
      </c>
      <c r="R422" t="e">
        <f t="shared" si="79"/>
        <v>#VALUE!</v>
      </c>
      <c r="S422" t="e">
        <f t="shared" si="80"/>
        <v>#VALUE!</v>
      </c>
      <c r="U422" t="s">
        <v>422</v>
      </c>
      <c r="V422" s="4" t="str" cm="1">
        <f t="array" ref="V422">_xll.SNL.Clients.Office.Excel.Functions.SPG(U422, "SP_TOTAL_REV", "CY2021")</f>
        <v>#PEND</v>
      </c>
      <c r="W422" s="4" t="str">
        <f>_xll.SNL.Clients.Office.Excel.Functions.SPG(U422,"IQ_AVG_DILUT_SHARES_OUT","CY2021")</f>
        <v>#PEND</v>
      </c>
      <c r="X422" s="5" t="str">
        <f>_xll.SNL.Clients.Office.Excel.Functions.SPG(U422, "IQ_DILUT_EPS_NORM", "CY2021")</f>
        <v>#PEND</v>
      </c>
      <c r="Y422" t="e">
        <f t="shared" si="81"/>
        <v>#VALUE!</v>
      </c>
      <c r="Z422" t="e">
        <f t="shared" si="82"/>
        <v>#VALUE!</v>
      </c>
      <c r="AA422" s="5" t="str">
        <f>_xll.SNL.Clients.Office.Excel.Functions.SPG(U422, "SP_MARKETCAP", "12/31/2021")</f>
        <v>#PEND</v>
      </c>
      <c r="AB422" t="e">
        <f t="shared" si="76"/>
        <v>#VALUE!</v>
      </c>
      <c r="AC422" t="e">
        <f t="shared" si="83"/>
        <v>#VALUE!</v>
      </c>
    </row>
    <row r="423" spans="1:29">
      <c r="A423" t="s">
        <v>423</v>
      </c>
      <c r="B423" s="4" t="str" cm="1">
        <f t="array" ref="B423">_xll.SNL.Clients.Office.Excel.Functions.SPG(A423, "SP_TOTAL_REV", "CY2023")</f>
        <v>#PEND</v>
      </c>
      <c r="C423" s="4" t="str">
        <f>_xll.SNL.Clients.Office.Excel.Functions.SPG(A423,"IQ_AVG_DILUT_SHARES_OUT","CY2023")</f>
        <v>#PEND</v>
      </c>
      <c r="D423" s="5" t="str">
        <f>_xll.SNL.Clients.Office.Excel.Functions.SPG(A423, "IQ_DILUT_EPS_NORM", "CY2023")</f>
        <v>#PEND</v>
      </c>
      <c r="E423" t="e">
        <f t="shared" si="72"/>
        <v>#VALUE!</v>
      </c>
      <c r="F423" t="e">
        <f t="shared" si="73"/>
        <v>#VALUE!</v>
      </c>
      <c r="G423" s="5" t="str">
        <f>_xll.SNL.Clients.Office.Excel.Functions.SPG(A423, "SP_MARKETCAP", "12/30/2023")</f>
        <v>#PEND</v>
      </c>
      <c r="H423" t="e">
        <f t="shared" si="77"/>
        <v>#VALUE!</v>
      </c>
      <c r="I423" t="e">
        <f t="shared" si="78"/>
        <v>#VALUE!</v>
      </c>
      <c r="K423" t="s">
        <v>423</v>
      </c>
      <c r="L423" s="4" t="str" cm="1">
        <f t="array" ref="L423">_xll.SNL.Clients.Office.Excel.Functions.SPG(K423, "SP_TOTAL_REV", "CY2023")</f>
        <v>#PEND</v>
      </c>
      <c r="M423" s="4" t="str">
        <f>_xll.SNL.Clients.Office.Excel.Functions.SPG(K423,"IQ_AVG_DILUT_SHARES_OUT","CY2023")</f>
        <v>#PEND</v>
      </c>
      <c r="N423" s="5" t="str">
        <f>_xll.SNL.Clients.Office.Excel.Functions.SPG(K423, "IQ_DILUT_EPS_NORM", "CY2023")</f>
        <v>#PEND</v>
      </c>
      <c r="O423" t="e">
        <f t="shared" si="74"/>
        <v>#VALUE!</v>
      </c>
      <c r="P423" t="e">
        <f t="shared" si="75"/>
        <v>#VALUE!</v>
      </c>
      <c r="Q423" s="5" t="str">
        <f>_xll.SNL.Clients.Office.Excel.Functions.SPG(K423, "SP_MARKETCAP", "12/31/2022")</f>
        <v>#PEND</v>
      </c>
      <c r="R423" t="e">
        <f t="shared" si="79"/>
        <v>#VALUE!</v>
      </c>
      <c r="S423" t="e">
        <f t="shared" si="80"/>
        <v>#VALUE!</v>
      </c>
      <c r="U423" t="s">
        <v>423</v>
      </c>
      <c r="V423" s="4" t="str" cm="1">
        <f t="array" ref="V423">_xll.SNL.Clients.Office.Excel.Functions.SPG(U423, "SP_TOTAL_REV", "CY2021")</f>
        <v>#PEND</v>
      </c>
      <c r="W423" s="4" t="str">
        <f>_xll.SNL.Clients.Office.Excel.Functions.SPG(U423,"IQ_AVG_DILUT_SHARES_OUT","CY2021")</f>
        <v>#PEND</v>
      </c>
      <c r="X423" s="5" t="str">
        <f>_xll.SNL.Clients.Office.Excel.Functions.SPG(U423, "IQ_DILUT_EPS_NORM", "CY2021")</f>
        <v>#PEND</v>
      </c>
      <c r="Y423" t="e">
        <f t="shared" si="81"/>
        <v>#VALUE!</v>
      </c>
      <c r="Z423" t="e">
        <f t="shared" si="82"/>
        <v>#VALUE!</v>
      </c>
      <c r="AA423" s="5" t="str">
        <f>_xll.SNL.Clients.Office.Excel.Functions.SPG(U423, "SP_MARKETCAP", "12/31/2021")</f>
        <v>#PEND</v>
      </c>
      <c r="AB423" t="e">
        <f t="shared" si="76"/>
        <v>#VALUE!</v>
      </c>
      <c r="AC423" t="e">
        <f t="shared" si="83"/>
        <v>#VALUE!</v>
      </c>
    </row>
    <row r="424" spans="1:29">
      <c r="A424" t="s">
        <v>424</v>
      </c>
      <c r="B424" s="4" t="str" cm="1">
        <f t="array" ref="B424">_xll.SNL.Clients.Office.Excel.Functions.SPG(A424, "SP_TOTAL_REV", "CY2023")</f>
        <v>#PEND</v>
      </c>
      <c r="C424" s="4" t="str">
        <f>_xll.SNL.Clients.Office.Excel.Functions.SPG(A424,"IQ_AVG_DILUT_SHARES_OUT","CY2023")</f>
        <v>#PEND</v>
      </c>
      <c r="D424" s="5" t="str">
        <f>_xll.SNL.Clients.Office.Excel.Functions.SPG(A424, "IQ_DILUT_EPS_NORM", "CY2023")</f>
        <v>#PEND</v>
      </c>
      <c r="E424" t="e">
        <f t="shared" si="72"/>
        <v>#VALUE!</v>
      </c>
      <c r="F424" t="e">
        <f t="shared" si="73"/>
        <v>#VALUE!</v>
      </c>
      <c r="G424" s="5" t="str">
        <f>_xll.SNL.Clients.Office.Excel.Functions.SPG(A424, "SP_MARKETCAP", "12/30/2023")</f>
        <v>#PEND</v>
      </c>
      <c r="H424" t="e">
        <f t="shared" si="77"/>
        <v>#VALUE!</v>
      </c>
      <c r="I424" t="e">
        <f t="shared" si="78"/>
        <v>#VALUE!</v>
      </c>
      <c r="K424" t="s">
        <v>424</v>
      </c>
      <c r="L424" s="4" t="str" cm="1">
        <f t="array" ref="L424">_xll.SNL.Clients.Office.Excel.Functions.SPG(K424, "SP_TOTAL_REV", "CY2023")</f>
        <v>#PEND</v>
      </c>
      <c r="M424" s="4" t="str">
        <f>_xll.SNL.Clients.Office.Excel.Functions.SPG(K424,"IQ_AVG_DILUT_SHARES_OUT","CY2023")</f>
        <v>#PEND</v>
      </c>
      <c r="N424" s="5" t="str">
        <f>_xll.SNL.Clients.Office.Excel.Functions.SPG(K424, "IQ_DILUT_EPS_NORM", "CY2023")</f>
        <v>#PEND</v>
      </c>
      <c r="O424" t="e">
        <f t="shared" si="74"/>
        <v>#VALUE!</v>
      </c>
      <c r="P424" t="e">
        <f t="shared" si="75"/>
        <v>#VALUE!</v>
      </c>
      <c r="Q424" s="5" t="str">
        <f>_xll.SNL.Clients.Office.Excel.Functions.SPG(K424, "SP_MARKETCAP", "12/31/2022")</f>
        <v>#PEND</v>
      </c>
      <c r="R424" t="e">
        <f t="shared" si="79"/>
        <v>#VALUE!</v>
      </c>
      <c r="S424" t="e">
        <f t="shared" si="80"/>
        <v>#VALUE!</v>
      </c>
      <c r="U424" t="s">
        <v>424</v>
      </c>
      <c r="V424" s="4" t="str" cm="1">
        <f t="array" ref="V424">_xll.SNL.Clients.Office.Excel.Functions.SPG(U424, "SP_TOTAL_REV", "CY2021")</f>
        <v>#PEND</v>
      </c>
      <c r="W424" s="4" t="str">
        <f>_xll.SNL.Clients.Office.Excel.Functions.SPG(U424,"IQ_AVG_DILUT_SHARES_OUT","CY2021")</f>
        <v>#PEND</v>
      </c>
      <c r="X424" s="5" t="str">
        <f>_xll.SNL.Clients.Office.Excel.Functions.SPG(U424, "IQ_DILUT_EPS_NORM", "CY2021")</f>
        <v>#PEND</v>
      </c>
      <c r="Y424" t="e">
        <f t="shared" si="81"/>
        <v>#VALUE!</v>
      </c>
      <c r="Z424" t="e">
        <f t="shared" si="82"/>
        <v>#VALUE!</v>
      </c>
      <c r="AA424" s="5" t="str">
        <f>_xll.SNL.Clients.Office.Excel.Functions.SPG(U424, "SP_MARKETCAP", "12/31/2021")</f>
        <v>#PEND</v>
      </c>
      <c r="AB424" t="e">
        <f t="shared" si="76"/>
        <v>#VALUE!</v>
      </c>
      <c r="AC424" t="e">
        <f t="shared" si="83"/>
        <v>#VALUE!</v>
      </c>
    </row>
    <row r="425" spans="1:29">
      <c r="A425" t="s">
        <v>425</v>
      </c>
      <c r="B425" s="4" t="str" cm="1">
        <f t="array" ref="B425">_xll.SNL.Clients.Office.Excel.Functions.SPG(A425, "SP_TOTAL_REV", "CY2023")</f>
        <v>#PEND</v>
      </c>
      <c r="C425" s="4" t="str">
        <f>_xll.SNL.Clients.Office.Excel.Functions.SPG(A425,"IQ_AVG_DILUT_SHARES_OUT","CY2023")</f>
        <v>#PEND</v>
      </c>
      <c r="D425" s="5" t="str">
        <f>_xll.SNL.Clients.Office.Excel.Functions.SPG(A425, "IQ_DILUT_EPS_NORM", "CY2023")</f>
        <v>#PEND</v>
      </c>
      <c r="E425" t="e">
        <f t="shared" si="72"/>
        <v>#VALUE!</v>
      </c>
      <c r="F425" t="e">
        <f t="shared" si="73"/>
        <v>#VALUE!</v>
      </c>
      <c r="G425" s="5" t="str">
        <f>_xll.SNL.Clients.Office.Excel.Functions.SPG(A425, "SP_MARKETCAP", "12/30/2023")</f>
        <v>#PEND</v>
      </c>
      <c r="H425" t="e">
        <f t="shared" si="77"/>
        <v>#VALUE!</v>
      </c>
      <c r="I425" t="e">
        <f t="shared" si="78"/>
        <v>#VALUE!</v>
      </c>
      <c r="K425" t="s">
        <v>425</v>
      </c>
      <c r="L425" s="4" t="str" cm="1">
        <f t="array" ref="L425">_xll.SNL.Clients.Office.Excel.Functions.SPG(K425, "SP_TOTAL_REV", "CY2023")</f>
        <v>#PEND</v>
      </c>
      <c r="M425" s="4" t="str">
        <f>_xll.SNL.Clients.Office.Excel.Functions.SPG(K425,"IQ_AVG_DILUT_SHARES_OUT","CY2023")</f>
        <v>#PEND</v>
      </c>
      <c r="N425" s="5" t="str">
        <f>_xll.SNL.Clients.Office.Excel.Functions.SPG(K425, "IQ_DILUT_EPS_NORM", "CY2023")</f>
        <v>#PEND</v>
      </c>
      <c r="O425" t="e">
        <f t="shared" si="74"/>
        <v>#VALUE!</v>
      </c>
      <c r="P425" t="e">
        <f t="shared" si="75"/>
        <v>#VALUE!</v>
      </c>
      <c r="Q425" s="5" t="str">
        <f>_xll.SNL.Clients.Office.Excel.Functions.SPG(K425, "SP_MARKETCAP", "12/31/2022")</f>
        <v>#PEND</v>
      </c>
      <c r="R425" t="e">
        <f t="shared" si="79"/>
        <v>#VALUE!</v>
      </c>
      <c r="S425" t="e">
        <f t="shared" si="80"/>
        <v>#VALUE!</v>
      </c>
      <c r="U425" t="s">
        <v>425</v>
      </c>
      <c r="V425" s="4" t="str" cm="1">
        <f t="array" ref="V425">_xll.SNL.Clients.Office.Excel.Functions.SPG(U425, "SP_TOTAL_REV", "CY2021")</f>
        <v>#PEND</v>
      </c>
      <c r="W425" s="4" t="str">
        <f>_xll.SNL.Clients.Office.Excel.Functions.SPG(U425,"IQ_AVG_DILUT_SHARES_OUT","CY2021")</f>
        <v>#PEND</v>
      </c>
      <c r="X425" s="5" t="str">
        <f>_xll.SNL.Clients.Office.Excel.Functions.SPG(U425, "IQ_DILUT_EPS_NORM", "CY2021")</f>
        <v>#PEND</v>
      </c>
      <c r="Y425" t="e">
        <f t="shared" si="81"/>
        <v>#VALUE!</v>
      </c>
      <c r="Z425" t="e">
        <f t="shared" si="82"/>
        <v>#VALUE!</v>
      </c>
      <c r="AA425" s="5" t="str">
        <f>_xll.SNL.Clients.Office.Excel.Functions.SPG(U425, "SP_MARKETCAP", "12/31/2021")</f>
        <v>#PEND</v>
      </c>
      <c r="AB425" t="e">
        <f t="shared" si="76"/>
        <v>#VALUE!</v>
      </c>
      <c r="AC425" t="e">
        <f t="shared" si="83"/>
        <v>#VALUE!</v>
      </c>
    </row>
    <row r="426" spans="1:29">
      <c r="A426" t="s">
        <v>426</v>
      </c>
      <c r="B426" s="4" t="str" cm="1">
        <f t="array" ref="B426">_xll.SNL.Clients.Office.Excel.Functions.SPG(A426, "SP_TOTAL_REV", "CY2023")</f>
        <v>#PEND</v>
      </c>
      <c r="C426" s="4" t="str">
        <f>_xll.SNL.Clients.Office.Excel.Functions.SPG(A426,"IQ_AVG_DILUT_SHARES_OUT","CY2023")</f>
        <v>#PEND</v>
      </c>
      <c r="D426" s="5" t="str">
        <f>_xll.SNL.Clients.Office.Excel.Functions.SPG(A426, "IQ_DILUT_EPS_NORM", "CY2023")</f>
        <v>#PEND</v>
      </c>
      <c r="E426" t="e">
        <f t="shared" si="72"/>
        <v>#VALUE!</v>
      </c>
      <c r="F426" t="e">
        <f t="shared" si="73"/>
        <v>#VALUE!</v>
      </c>
      <c r="G426" s="5" t="str">
        <f>_xll.SNL.Clients.Office.Excel.Functions.SPG(A426, "SP_MARKETCAP", "12/30/2023")</f>
        <v>#PEND</v>
      </c>
      <c r="H426" t="e">
        <f t="shared" si="77"/>
        <v>#VALUE!</v>
      </c>
      <c r="I426" t="e">
        <f t="shared" si="78"/>
        <v>#VALUE!</v>
      </c>
      <c r="K426" t="s">
        <v>426</v>
      </c>
      <c r="L426" s="4" t="str" cm="1">
        <f t="array" ref="L426">_xll.SNL.Clients.Office.Excel.Functions.SPG(K426, "SP_TOTAL_REV", "CY2023")</f>
        <v>#PEND</v>
      </c>
      <c r="M426" s="4" t="str">
        <f>_xll.SNL.Clients.Office.Excel.Functions.SPG(K426,"IQ_AVG_DILUT_SHARES_OUT","CY2023")</f>
        <v>#PEND</v>
      </c>
      <c r="N426" s="5" t="str">
        <f>_xll.SNL.Clients.Office.Excel.Functions.SPG(K426, "IQ_DILUT_EPS_NORM", "CY2023")</f>
        <v>#PEND</v>
      </c>
      <c r="O426" t="e">
        <f t="shared" si="74"/>
        <v>#VALUE!</v>
      </c>
      <c r="P426" t="e">
        <f t="shared" si="75"/>
        <v>#VALUE!</v>
      </c>
      <c r="Q426" s="5" t="str">
        <f>_xll.SNL.Clients.Office.Excel.Functions.SPG(K426, "SP_MARKETCAP", "12/31/2022")</f>
        <v>#PEND</v>
      </c>
      <c r="R426" t="e">
        <f t="shared" si="79"/>
        <v>#VALUE!</v>
      </c>
      <c r="S426" t="e">
        <f t="shared" si="80"/>
        <v>#VALUE!</v>
      </c>
      <c r="U426" t="s">
        <v>426</v>
      </c>
      <c r="V426" s="4" t="str" cm="1">
        <f t="array" ref="V426">_xll.SNL.Clients.Office.Excel.Functions.SPG(U426, "SP_TOTAL_REV", "CY2021")</f>
        <v>#PEND</v>
      </c>
      <c r="W426" s="4" t="str">
        <f>_xll.SNL.Clients.Office.Excel.Functions.SPG(U426,"IQ_AVG_DILUT_SHARES_OUT","CY2021")</f>
        <v>#PEND</v>
      </c>
      <c r="X426" s="5" t="str">
        <f>_xll.SNL.Clients.Office.Excel.Functions.SPG(U426, "IQ_DILUT_EPS_NORM", "CY2021")</f>
        <v>#PEND</v>
      </c>
      <c r="Y426" t="e">
        <f t="shared" si="81"/>
        <v>#VALUE!</v>
      </c>
      <c r="Z426" t="e">
        <f t="shared" si="82"/>
        <v>#VALUE!</v>
      </c>
      <c r="AA426" s="5" t="str">
        <f>_xll.SNL.Clients.Office.Excel.Functions.SPG(U426, "SP_MARKETCAP", "12/31/2021")</f>
        <v>#PEND</v>
      </c>
      <c r="AB426" t="e">
        <f t="shared" si="76"/>
        <v>#VALUE!</v>
      </c>
      <c r="AC426" t="e">
        <f t="shared" si="83"/>
        <v>#VALUE!</v>
      </c>
    </row>
    <row r="427" spans="1:29">
      <c r="A427" t="s">
        <v>427</v>
      </c>
      <c r="B427" s="4" t="str" cm="1">
        <f t="array" ref="B427">_xll.SNL.Clients.Office.Excel.Functions.SPG(A427, "SP_TOTAL_REV", "CY2023")</f>
        <v>#PEND</v>
      </c>
      <c r="C427" s="4" t="str">
        <f>_xll.SNL.Clients.Office.Excel.Functions.SPG(A427,"IQ_AVG_DILUT_SHARES_OUT","CY2023")</f>
        <v>#PEND</v>
      </c>
      <c r="D427" s="5" t="str">
        <f>_xll.SNL.Clients.Office.Excel.Functions.SPG(A427, "IQ_DILUT_EPS_NORM", "CY2023")</f>
        <v>#PEND</v>
      </c>
      <c r="E427" t="e">
        <f t="shared" si="72"/>
        <v>#VALUE!</v>
      </c>
      <c r="F427" t="e">
        <f t="shared" si="73"/>
        <v>#VALUE!</v>
      </c>
      <c r="G427" s="5" t="str">
        <f>_xll.SNL.Clients.Office.Excel.Functions.SPG(A427, "SP_MARKETCAP", "12/30/2023")</f>
        <v>#PEND</v>
      </c>
      <c r="H427" t="e">
        <f t="shared" si="77"/>
        <v>#VALUE!</v>
      </c>
      <c r="I427" t="e">
        <f t="shared" si="78"/>
        <v>#VALUE!</v>
      </c>
      <c r="K427" t="s">
        <v>427</v>
      </c>
      <c r="L427" s="4" t="str" cm="1">
        <f t="array" ref="L427">_xll.SNL.Clients.Office.Excel.Functions.SPG(K427, "SP_TOTAL_REV", "CY2023")</f>
        <v>#PEND</v>
      </c>
      <c r="M427" s="4" t="str">
        <f>_xll.SNL.Clients.Office.Excel.Functions.SPG(K427,"IQ_AVG_DILUT_SHARES_OUT","CY2023")</f>
        <v>#PEND</v>
      </c>
      <c r="N427" s="5" t="str">
        <f>_xll.SNL.Clients.Office.Excel.Functions.SPG(K427, "IQ_DILUT_EPS_NORM", "CY2023")</f>
        <v>#PEND</v>
      </c>
      <c r="O427" t="e">
        <f t="shared" si="74"/>
        <v>#VALUE!</v>
      </c>
      <c r="P427" t="e">
        <f t="shared" si="75"/>
        <v>#VALUE!</v>
      </c>
      <c r="Q427" s="5" t="str">
        <f>_xll.SNL.Clients.Office.Excel.Functions.SPG(K427, "SP_MARKETCAP", "12/31/2022")</f>
        <v>#PEND</v>
      </c>
      <c r="R427" t="e">
        <f t="shared" si="79"/>
        <v>#VALUE!</v>
      </c>
      <c r="S427" t="e">
        <f t="shared" si="80"/>
        <v>#VALUE!</v>
      </c>
      <c r="U427" t="s">
        <v>427</v>
      </c>
      <c r="V427" s="4" t="str" cm="1">
        <f t="array" ref="V427">_xll.SNL.Clients.Office.Excel.Functions.SPG(U427, "SP_TOTAL_REV", "CY2021")</f>
        <v>#PEND</v>
      </c>
      <c r="W427" s="4" t="str">
        <f>_xll.SNL.Clients.Office.Excel.Functions.SPG(U427,"IQ_AVG_DILUT_SHARES_OUT","CY2021")</f>
        <v>#PEND</v>
      </c>
      <c r="X427" s="5" t="str">
        <f>_xll.SNL.Clients.Office.Excel.Functions.SPG(U427, "IQ_DILUT_EPS_NORM", "CY2021")</f>
        <v>#PEND</v>
      </c>
      <c r="Y427" t="e">
        <f t="shared" si="81"/>
        <v>#VALUE!</v>
      </c>
      <c r="Z427" t="e">
        <f t="shared" si="82"/>
        <v>#VALUE!</v>
      </c>
      <c r="AA427" s="5" t="str">
        <f>_xll.SNL.Clients.Office.Excel.Functions.SPG(U427, "SP_MARKETCAP", "12/31/2021")</f>
        <v>#PEND</v>
      </c>
      <c r="AB427" t="e">
        <f t="shared" si="76"/>
        <v>#VALUE!</v>
      </c>
      <c r="AC427" t="e">
        <f t="shared" si="83"/>
        <v>#VALUE!</v>
      </c>
    </row>
    <row r="428" spans="1:29">
      <c r="A428" t="s">
        <v>428</v>
      </c>
      <c r="B428" s="4" t="str" cm="1">
        <f t="array" ref="B428">_xll.SNL.Clients.Office.Excel.Functions.SPG(A428, "SP_TOTAL_REV", "CY2023")</f>
        <v>#PEND</v>
      </c>
      <c r="C428" s="4" t="str">
        <f>_xll.SNL.Clients.Office.Excel.Functions.SPG(A428,"IQ_AVG_DILUT_SHARES_OUT","CY2023")</f>
        <v>#PEND</v>
      </c>
      <c r="D428" s="5" t="str">
        <f>_xll.SNL.Clients.Office.Excel.Functions.SPG(A428, "IQ_DILUT_EPS_NORM", "CY2023")</f>
        <v>#PEND</v>
      </c>
      <c r="E428" t="e">
        <f t="shared" si="72"/>
        <v>#VALUE!</v>
      </c>
      <c r="F428" t="e">
        <f t="shared" si="73"/>
        <v>#VALUE!</v>
      </c>
      <c r="G428" s="5" t="str">
        <f>_xll.SNL.Clients.Office.Excel.Functions.SPG(A428, "SP_MARKETCAP", "12/30/2023")</f>
        <v>#PEND</v>
      </c>
      <c r="H428" t="e">
        <f t="shared" si="77"/>
        <v>#VALUE!</v>
      </c>
      <c r="I428" t="e">
        <f t="shared" si="78"/>
        <v>#VALUE!</v>
      </c>
      <c r="K428" t="s">
        <v>428</v>
      </c>
      <c r="L428" s="4" t="str" cm="1">
        <f t="array" ref="L428">_xll.SNL.Clients.Office.Excel.Functions.SPG(K428, "SP_TOTAL_REV", "CY2023")</f>
        <v>#PEND</v>
      </c>
      <c r="M428" s="4" t="str">
        <f>_xll.SNL.Clients.Office.Excel.Functions.SPG(K428,"IQ_AVG_DILUT_SHARES_OUT","CY2023")</f>
        <v>#PEND</v>
      </c>
      <c r="N428" s="5" t="str">
        <f>_xll.SNL.Clients.Office.Excel.Functions.SPG(K428, "IQ_DILUT_EPS_NORM", "CY2023")</f>
        <v>#PEND</v>
      </c>
      <c r="O428" t="e">
        <f t="shared" si="74"/>
        <v>#VALUE!</v>
      </c>
      <c r="P428" t="e">
        <f t="shared" si="75"/>
        <v>#VALUE!</v>
      </c>
      <c r="Q428" s="5" t="str">
        <f>_xll.SNL.Clients.Office.Excel.Functions.SPG(K428, "SP_MARKETCAP", "12/31/2022")</f>
        <v>#PEND</v>
      </c>
      <c r="R428" t="e">
        <f t="shared" si="79"/>
        <v>#VALUE!</v>
      </c>
      <c r="S428" t="e">
        <f t="shared" si="80"/>
        <v>#VALUE!</v>
      </c>
      <c r="U428" t="s">
        <v>428</v>
      </c>
      <c r="V428" s="4" t="str" cm="1">
        <f t="array" ref="V428">_xll.SNL.Clients.Office.Excel.Functions.SPG(U428, "SP_TOTAL_REV", "CY2021")</f>
        <v>#PEND</v>
      </c>
      <c r="W428" s="4" t="str">
        <f>_xll.SNL.Clients.Office.Excel.Functions.SPG(U428,"IQ_AVG_DILUT_SHARES_OUT","CY2021")</f>
        <v>#PEND</v>
      </c>
      <c r="X428" s="5" t="str">
        <f>_xll.SNL.Clients.Office.Excel.Functions.SPG(U428, "IQ_DILUT_EPS_NORM", "CY2021")</f>
        <v>#PEND</v>
      </c>
      <c r="Y428" t="e">
        <f t="shared" si="81"/>
        <v>#VALUE!</v>
      </c>
      <c r="Z428" t="e">
        <f t="shared" si="82"/>
        <v>#VALUE!</v>
      </c>
      <c r="AA428" s="5" t="str">
        <f>_xll.SNL.Clients.Office.Excel.Functions.SPG(U428, "SP_MARKETCAP", "12/31/2021")</f>
        <v>#PEND</v>
      </c>
      <c r="AB428" t="e">
        <f t="shared" si="76"/>
        <v>#VALUE!</v>
      </c>
      <c r="AC428" t="e">
        <f t="shared" si="83"/>
        <v>#VALUE!</v>
      </c>
    </row>
    <row r="429" spans="1:29">
      <c r="A429" t="s">
        <v>429</v>
      </c>
      <c r="B429" s="4" t="str" cm="1">
        <f t="array" ref="B429">_xll.SNL.Clients.Office.Excel.Functions.SPG(A429, "SP_TOTAL_REV", "CY2023")</f>
        <v>#PEND</v>
      </c>
      <c r="C429" s="4" t="str">
        <f>_xll.SNL.Clients.Office.Excel.Functions.SPG(A429,"IQ_AVG_DILUT_SHARES_OUT","CY2023")</f>
        <v>#PEND</v>
      </c>
      <c r="D429" s="5" t="str">
        <f>_xll.SNL.Clients.Office.Excel.Functions.SPG(A429, "IQ_DILUT_EPS_NORM", "CY2023")</f>
        <v>#PEND</v>
      </c>
      <c r="E429" t="e">
        <f t="shared" si="72"/>
        <v>#VALUE!</v>
      </c>
      <c r="F429" t="e">
        <f t="shared" si="73"/>
        <v>#VALUE!</v>
      </c>
      <c r="G429" s="5" t="str">
        <f>_xll.SNL.Clients.Office.Excel.Functions.SPG(A429, "SP_MARKETCAP", "12/30/2023")</f>
        <v>#PEND</v>
      </c>
      <c r="H429" t="e">
        <f t="shared" si="77"/>
        <v>#VALUE!</v>
      </c>
      <c r="I429" t="e">
        <f t="shared" si="78"/>
        <v>#VALUE!</v>
      </c>
      <c r="K429" t="s">
        <v>429</v>
      </c>
      <c r="L429" s="4" t="str" cm="1">
        <f t="array" ref="L429">_xll.SNL.Clients.Office.Excel.Functions.SPG(K429, "SP_TOTAL_REV", "CY2023")</f>
        <v>#PEND</v>
      </c>
      <c r="M429" s="4" t="str">
        <f>_xll.SNL.Clients.Office.Excel.Functions.SPG(K429,"IQ_AVG_DILUT_SHARES_OUT","CY2023")</f>
        <v>#PEND</v>
      </c>
      <c r="N429" s="5" t="str">
        <f>_xll.SNL.Clients.Office.Excel.Functions.SPG(K429, "IQ_DILUT_EPS_NORM", "CY2023")</f>
        <v>#PEND</v>
      </c>
      <c r="O429" t="e">
        <f t="shared" si="74"/>
        <v>#VALUE!</v>
      </c>
      <c r="P429" t="e">
        <f t="shared" si="75"/>
        <v>#VALUE!</v>
      </c>
      <c r="Q429" s="5" t="str">
        <f>_xll.SNL.Clients.Office.Excel.Functions.SPG(K429, "SP_MARKETCAP", "12/31/2022")</f>
        <v>#PEND</v>
      </c>
      <c r="R429" t="e">
        <f t="shared" si="79"/>
        <v>#VALUE!</v>
      </c>
      <c r="S429" t="e">
        <f t="shared" si="80"/>
        <v>#VALUE!</v>
      </c>
      <c r="U429" t="s">
        <v>429</v>
      </c>
      <c r="V429" s="4" t="str" cm="1">
        <f t="array" ref="V429">_xll.SNL.Clients.Office.Excel.Functions.SPG(U429, "SP_TOTAL_REV", "CY2021")</f>
        <v>#PEND</v>
      </c>
      <c r="W429" s="4" t="str">
        <f>_xll.SNL.Clients.Office.Excel.Functions.SPG(U429,"IQ_AVG_DILUT_SHARES_OUT","CY2021")</f>
        <v>#PEND</v>
      </c>
      <c r="X429" s="5" t="str">
        <f>_xll.SNL.Clients.Office.Excel.Functions.SPG(U429, "IQ_DILUT_EPS_NORM", "CY2021")</f>
        <v>#PEND</v>
      </c>
      <c r="Y429" t="e">
        <f t="shared" si="81"/>
        <v>#VALUE!</v>
      </c>
      <c r="Z429" t="e">
        <f t="shared" si="82"/>
        <v>#VALUE!</v>
      </c>
      <c r="AA429" s="5" t="str">
        <f>_xll.SNL.Clients.Office.Excel.Functions.SPG(U429, "SP_MARKETCAP", "12/31/2021")</f>
        <v>#PEND</v>
      </c>
      <c r="AB429" t="e">
        <f t="shared" si="76"/>
        <v>#VALUE!</v>
      </c>
      <c r="AC429" t="e">
        <f t="shared" si="83"/>
        <v>#VALUE!</v>
      </c>
    </row>
    <row r="430" spans="1:29">
      <c r="A430" t="s">
        <v>430</v>
      </c>
      <c r="B430" s="4" t="str" cm="1">
        <f t="array" ref="B430">_xll.SNL.Clients.Office.Excel.Functions.SPG(A430, "SP_TOTAL_REV", "CY2023")</f>
        <v>#PEND</v>
      </c>
      <c r="C430" s="4" t="str">
        <f>_xll.SNL.Clients.Office.Excel.Functions.SPG(A430,"IQ_AVG_DILUT_SHARES_OUT","CY2023")</f>
        <v>#PEND</v>
      </c>
      <c r="D430" s="5" t="str">
        <f>_xll.SNL.Clients.Office.Excel.Functions.SPG(A430, "IQ_DILUT_EPS_NORM", "CY2023")</f>
        <v>#PEND</v>
      </c>
      <c r="E430" t="e">
        <f t="shared" si="72"/>
        <v>#VALUE!</v>
      </c>
      <c r="F430" t="e">
        <f t="shared" si="73"/>
        <v>#VALUE!</v>
      </c>
      <c r="G430" s="5" t="str">
        <f>_xll.SNL.Clients.Office.Excel.Functions.SPG(A430, "SP_MARKETCAP", "12/30/2023")</f>
        <v>#PEND</v>
      </c>
      <c r="H430" t="e">
        <f t="shared" si="77"/>
        <v>#VALUE!</v>
      </c>
      <c r="I430" t="e">
        <f t="shared" si="78"/>
        <v>#VALUE!</v>
      </c>
      <c r="K430" t="s">
        <v>430</v>
      </c>
      <c r="L430" s="4" t="str" cm="1">
        <f t="array" ref="L430">_xll.SNL.Clients.Office.Excel.Functions.SPG(K430, "SP_TOTAL_REV", "CY2023")</f>
        <v>#PEND</v>
      </c>
      <c r="M430" s="4" t="str">
        <f>_xll.SNL.Clients.Office.Excel.Functions.SPG(K430,"IQ_AVG_DILUT_SHARES_OUT","CY2023")</f>
        <v>#PEND</v>
      </c>
      <c r="N430" s="5" t="str">
        <f>_xll.SNL.Clients.Office.Excel.Functions.SPG(K430, "IQ_DILUT_EPS_NORM", "CY2023")</f>
        <v>#PEND</v>
      </c>
      <c r="O430" t="e">
        <f t="shared" si="74"/>
        <v>#VALUE!</v>
      </c>
      <c r="P430" t="e">
        <f t="shared" si="75"/>
        <v>#VALUE!</v>
      </c>
      <c r="Q430" s="5" t="str">
        <f>_xll.SNL.Clients.Office.Excel.Functions.SPG(K430, "SP_MARKETCAP", "12/31/2022")</f>
        <v>#PEND</v>
      </c>
      <c r="R430" t="e">
        <f t="shared" si="79"/>
        <v>#VALUE!</v>
      </c>
      <c r="S430" t="e">
        <f t="shared" si="80"/>
        <v>#VALUE!</v>
      </c>
      <c r="U430" t="s">
        <v>430</v>
      </c>
      <c r="V430" s="4" t="str" cm="1">
        <f t="array" ref="V430">_xll.SNL.Clients.Office.Excel.Functions.SPG(U430, "SP_TOTAL_REV", "CY2021")</f>
        <v>#PEND</v>
      </c>
      <c r="W430" s="4" t="str">
        <f>_xll.SNL.Clients.Office.Excel.Functions.SPG(U430,"IQ_AVG_DILUT_SHARES_OUT","CY2021")</f>
        <v>#PEND</v>
      </c>
      <c r="X430" s="5" t="str">
        <f>_xll.SNL.Clients.Office.Excel.Functions.SPG(U430, "IQ_DILUT_EPS_NORM", "CY2021")</f>
        <v>#PEND</v>
      </c>
      <c r="Y430" t="e">
        <f t="shared" si="81"/>
        <v>#VALUE!</v>
      </c>
      <c r="Z430" t="e">
        <f t="shared" si="82"/>
        <v>#VALUE!</v>
      </c>
      <c r="AA430" s="5" t="str">
        <f>_xll.SNL.Clients.Office.Excel.Functions.SPG(U430, "SP_MARKETCAP", "12/31/2021")</f>
        <v>#PEND</v>
      </c>
      <c r="AB430" t="e">
        <f t="shared" si="76"/>
        <v>#VALUE!</v>
      </c>
      <c r="AC430" t="e">
        <f t="shared" si="83"/>
        <v>#VALUE!</v>
      </c>
    </row>
    <row r="431" spans="1:29">
      <c r="A431" t="s">
        <v>431</v>
      </c>
      <c r="B431" s="4" t="str" cm="1">
        <f t="array" ref="B431">_xll.SNL.Clients.Office.Excel.Functions.SPG(A431, "SP_TOTAL_REV", "CY2023")</f>
        <v>#PEND</v>
      </c>
      <c r="C431" s="4" t="str">
        <f>_xll.SNL.Clients.Office.Excel.Functions.SPG(A431,"IQ_AVG_DILUT_SHARES_OUT","CY2023")</f>
        <v>#PEND</v>
      </c>
      <c r="D431" s="5" t="str">
        <f>_xll.SNL.Clients.Office.Excel.Functions.SPG(A431, "IQ_DILUT_EPS_NORM", "CY2023")</f>
        <v>#PEND</v>
      </c>
      <c r="E431" t="e">
        <f t="shared" si="72"/>
        <v>#VALUE!</v>
      </c>
      <c r="F431" t="e">
        <f t="shared" si="73"/>
        <v>#VALUE!</v>
      </c>
      <c r="G431" s="5" t="str">
        <f>_xll.SNL.Clients.Office.Excel.Functions.SPG(A431, "SP_MARKETCAP", "12/30/2023")</f>
        <v>#PEND</v>
      </c>
      <c r="H431" t="e">
        <f t="shared" si="77"/>
        <v>#VALUE!</v>
      </c>
      <c r="I431" t="e">
        <f t="shared" si="78"/>
        <v>#VALUE!</v>
      </c>
      <c r="K431" t="s">
        <v>431</v>
      </c>
      <c r="L431" s="4" t="str" cm="1">
        <f t="array" ref="L431">_xll.SNL.Clients.Office.Excel.Functions.SPG(K431, "SP_TOTAL_REV", "CY2023")</f>
        <v>#PEND</v>
      </c>
      <c r="M431" s="4" t="str">
        <f>_xll.SNL.Clients.Office.Excel.Functions.SPG(K431,"IQ_AVG_DILUT_SHARES_OUT","CY2023")</f>
        <v>#PEND</v>
      </c>
      <c r="N431" s="5" t="str">
        <f>_xll.SNL.Clients.Office.Excel.Functions.SPG(K431, "IQ_DILUT_EPS_NORM", "CY2023")</f>
        <v>#PEND</v>
      </c>
      <c r="O431" t="e">
        <f t="shared" si="74"/>
        <v>#VALUE!</v>
      </c>
      <c r="P431" t="e">
        <f t="shared" si="75"/>
        <v>#VALUE!</v>
      </c>
      <c r="Q431" s="5" t="str">
        <f>_xll.SNL.Clients.Office.Excel.Functions.SPG(K431, "SP_MARKETCAP", "12/31/2022")</f>
        <v>#PEND</v>
      </c>
      <c r="R431" t="e">
        <f t="shared" si="79"/>
        <v>#VALUE!</v>
      </c>
      <c r="S431" t="e">
        <f t="shared" si="80"/>
        <v>#VALUE!</v>
      </c>
      <c r="U431" t="s">
        <v>431</v>
      </c>
      <c r="V431" s="4" t="str" cm="1">
        <f t="array" ref="V431">_xll.SNL.Clients.Office.Excel.Functions.SPG(U431, "SP_TOTAL_REV", "CY2021")</f>
        <v>#PEND</v>
      </c>
      <c r="W431" s="4" t="str">
        <f>_xll.SNL.Clients.Office.Excel.Functions.SPG(U431,"IQ_AVG_DILUT_SHARES_OUT","CY2021")</f>
        <v>#PEND</v>
      </c>
      <c r="X431" s="5" t="str">
        <f>_xll.SNL.Clients.Office.Excel.Functions.SPG(U431, "IQ_DILUT_EPS_NORM", "CY2021")</f>
        <v>#PEND</v>
      </c>
      <c r="Y431" t="e">
        <f t="shared" si="81"/>
        <v>#VALUE!</v>
      </c>
      <c r="Z431" t="e">
        <f t="shared" si="82"/>
        <v>#VALUE!</v>
      </c>
      <c r="AA431" s="5" t="str">
        <f>_xll.SNL.Clients.Office.Excel.Functions.SPG(U431, "SP_MARKETCAP", "12/31/2021")</f>
        <v>#PEND</v>
      </c>
      <c r="AB431" t="e">
        <f t="shared" si="76"/>
        <v>#VALUE!</v>
      </c>
      <c r="AC431" t="e">
        <f t="shared" si="83"/>
        <v>#VALUE!</v>
      </c>
    </row>
    <row r="432" spans="1:29">
      <c r="A432" t="s">
        <v>432</v>
      </c>
      <c r="B432" s="4" t="str" cm="1">
        <f t="array" ref="B432">_xll.SNL.Clients.Office.Excel.Functions.SPG(A432, "SP_TOTAL_REV", "CY2023")</f>
        <v>#PEND</v>
      </c>
      <c r="C432" s="4" t="str">
        <f>_xll.SNL.Clients.Office.Excel.Functions.SPG(A432,"IQ_AVG_DILUT_SHARES_OUT","CY2023")</f>
        <v>#PEND</v>
      </c>
      <c r="D432" s="5" t="str">
        <f>_xll.SNL.Clients.Office.Excel.Functions.SPG(A432, "IQ_DILUT_EPS_NORM", "CY2023")</f>
        <v>#PEND</v>
      </c>
      <c r="E432" t="e">
        <f t="shared" si="72"/>
        <v>#VALUE!</v>
      </c>
      <c r="F432" t="e">
        <f t="shared" si="73"/>
        <v>#VALUE!</v>
      </c>
      <c r="G432" s="5" t="str">
        <f>_xll.SNL.Clients.Office.Excel.Functions.SPG(A432, "SP_MARKETCAP", "12/30/2023")</f>
        <v>#PEND</v>
      </c>
      <c r="H432" t="e">
        <f t="shared" si="77"/>
        <v>#VALUE!</v>
      </c>
      <c r="I432" t="e">
        <f t="shared" si="78"/>
        <v>#VALUE!</v>
      </c>
      <c r="K432" t="s">
        <v>432</v>
      </c>
      <c r="L432" s="4" t="str" cm="1">
        <f t="array" ref="L432">_xll.SNL.Clients.Office.Excel.Functions.SPG(K432, "SP_TOTAL_REV", "CY2023")</f>
        <v>#PEND</v>
      </c>
      <c r="M432" s="4" t="str">
        <f>_xll.SNL.Clients.Office.Excel.Functions.SPG(K432,"IQ_AVG_DILUT_SHARES_OUT","CY2023")</f>
        <v>#PEND</v>
      </c>
      <c r="N432" s="5" t="str">
        <f>_xll.SNL.Clients.Office.Excel.Functions.SPG(K432, "IQ_DILUT_EPS_NORM", "CY2023")</f>
        <v>#PEND</v>
      </c>
      <c r="O432" t="e">
        <f t="shared" si="74"/>
        <v>#VALUE!</v>
      </c>
      <c r="P432" t="e">
        <f t="shared" si="75"/>
        <v>#VALUE!</v>
      </c>
      <c r="Q432" s="5" t="str">
        <f>_xll.SNL.Clients.Office.Excel.Functions.SPG(K432, "SP_MARKETCAP", "12/31/2022")</f>
        <v>#PEND</v>
      </c>
      <c r="R432" t="e">
        <f t="shared" si="79"/>
        <v>#VALUE!</v>
      </c>
      <c r="S432" t="e">
        <f t="shared" si="80"/>
        <v>#VALUE!</v>
      </c>
      <c r="U432" t="s">
        <v>432</v>
      </c>
      <c r="V432" s="4" t="str" cm="1">
        <f t="array" ref="V432">_xll.SNL.Clients.Office.Excel.Functions.SPG(U432, "SP_TOTAL_REV", "CY2021")</f>
        <v>#PEND</v>
      </c>
      <c r="W432" s="4" t="str">
        <f>_xll.SNL.Clients.Office.Excel.Functions.SPG(U432,"IQ_AVG_DILUT_SHARES_OUT","CY2021")</f>
        <v>#PEND</v>
      </c>
      <c r="X432" s="5" t="str">
        <f>_xll.SNL.Clients.Office.Excel.Functions.SPG(U432, "IQ_DILUT_EPS_NORM", "CY2021")</f>
        <v>#PEND</v>
      </c>
      <c r="Y432" t="e">
        <f t="shared" si="81"/>
        <v>#VALUE!</v>
      </c>
      <c r="Z432" t="e">
        <f t="shared" si="82"/>
        <v>#VALUE!</v>
      </c>
      <c r="AA432" s="5" t="str">
        <f>_xll.SNL.Clients.Office.Excel.Functions.SPG(U432, "SP_MARKETCAP", "12/31/2021")</f>
        <v>#PEND</v>
      </c>
      <c r="AB432" t="e">
        <f t="shared" si="76"/>
        <v>#VALUE!</v>
      </c>
      <c r="AC432" t="e">
        <f t="shared" si="83"/>
        <v>#VALUE!</v>
      </c>
    </row>
    <row r="433" spans="1:29">
      <c r="A433" t="s">
        <v>433</v>
      </c>
      <c r="B433" s="4" t="str" cm="1">
        <f t="array" ref="B433">_xll.SNL.Clients.Office.Excel.Functions.SPG(A433, "SP_TOTAL_REV", "CY2023")</f>
        <v>#PEND</v>
      </c>
      <c r="C433" s="4" t="str">
        <f>_xll.SNL.Clients.Office.Excel.Functions.SPG(A433,"IQ_AVG_DILUT_SHARES_OUT","CY2023")</f>
        <v>#PEND</v>
      </c>
      <c r="D433" s="5" t="str">
        <f>_xll.SNL.Clients.Office.Excel.Functions.SPG(A433, "IQ_DILUT_EPS_NORM", "CY2023")</f>
        <v>#PEND</v>
      </c>
      <c r="E433" t="e">
        <f t="shared" si="72"/>
        <v>#VALUE!</v>
      </c>
      <c r="F433" t="e">
        <f t="shared" si="73"/>
        <v>#VALUE!</v>
      </c>
      <c r="G433" s="5" t="str">
        <f>_xll.SNL.Clients.Office.Excel.Functions.SPG(A433, "SP_MARKETCAP", "12/30/2023")</f>
        <v>#PEND</v>
      </c>
      <c r="H433" t="e">
        <f t="shared" si="77"/>
        <v>#VALUE!</v>
      </c>
      <c r="I433" t="e">
        <f t="shared" si="78"/>
        <v>#VALUE!</v>
      </c>
      <c r="K433" t="s">
        <v>433</v>
      </c>
      <c r="L433" s="4" t="str" cm="1">
        <f t="array" ref="L433">_xll.SNL.Clients.Office.Excel.Functions.SPG(K433, "SP_TOTAL_REV", "CY2023")</f>
        <v>#PEND</v>
      </c>
      <c r="M433" s="4" t="str">
        <f>_xll.SNL.Clients.Office.Excel.Functions.SPG(K433,"IQ_AVG_DILUT_SHARES_OUT","CY2023")</f>
        <v>#PEND</v>
      </c>
      <c r="N433" s="5" t="str">
        <f>_xll.SNL.Clients.Office.Excel.Functions.SPG(K433, "IQ_DILUT_EPS_NORM", "CY2023")</f>
        <v>#PEND</v>
      </c>
      <c r="O433" t="e">
        <f t="shared" si="74"/>
        <v>#VALUE!</v>
      </c>
      <c r="P433" t="e">
        <f t="shared" si="75"/>
        <v>#VALUE!</v>
      </c>
      <c r="Q433" s="5" t="str">
        <f>_xll.SNL.Clients.Office.Excel.Functions.SPG(K433, "SP_MARKETCAP", "12/31/2022")</f>
        <v>#PEND</v>
      </c>
      <c r="R433" t="e">
        <f t="shared" si="79"/>
        <v>#VALUE!</v>
      </c>
      <c r="S433" t="e">
        <f t="shared" si="80"/>
        <v>#VALUE!</v>
      </c>
      <c r="U433" t="s">
        <v>433</v>
      </c>
      <c r="V433" s="4" t="str" cm="1">
        <f t="array" ref="V433">_xll.SNL.Clients.Office.Excel.Functions.SPG(U433, "SP_TOTAL_REV", "CY2021")</f>
        <v>#PEND</v>
      </c>
      <c r="W433" s="4" t="str">
        <f>_xll.SNL.Clients.Office.Excel.Functions.SPG(U433,"IQ_AVG_DILUT_SHARES_OUT","CY2021")</f>
        <v>#PEND</v>
      </c>
      <c r="X433" s="5" t="str">
        <f>_xll.SNL.Clients.Office.Excel.Functions.SPG(U433, "IQ_DILUT_EPS_NORM", "CY2021")</f>
        <v>#PEND</v>
      </c>
      <c r="Y433" t="e">
        <f t="shared" si="81"/>
        <v>#VALUE!</v>
      </c>
      <c r="Z433" t="e">
        <f t="shared" si="82"/>
        <v>#VALUE!</v>
      </c>
      <c r="AA433" s="5" t="str">
        <f>_xll.SNL.Clients.Office.Excel.Functions.SPG(U433, "SP_MARKETCAP", "12/31/2021")</f>
        <v>#PEND</v>
      </c>
      <c r="AB433" t="e">
        <f t="shared" si="76"/>
        <v>#VALUE!</v>
      </c>
      <c r="AC433" t="e">
        <f t="shared" si="83"/>
        <v>#VALUE!</v>
      </c>
    </row>
    <row r="434" spans="1:29">
      <c r="A434" t="s">
        <v>434</v>
      </c>
      <c r="B434" s="4" t="str" cm="1">
        <f t="array" ref="B434">_xll.SNL.Clients.Office.Excel.Functions.SPG(A434, "SP_TOTAL_REV", "CY2023")</f>
        <v>#PEND</v>
      </c>
      <c r="C434" s="4" t="str">
        <f>_xll.SNL.Clients.Office.Excel.Functions.SPG(A434,"IQ_AVG_DILUT_SHARES_OUT","CY2023")</f>
        <v>#PEND</v>
      </c>
      <c r="D434" s="5" t="str">
        <f>_xll.SNL.Clients.Office.Excel.Functions.SPG(A434, "IQ_DILUT_EPS_NORM", "CY2023")</f>
        <v>#PEND</v>
      </c>
      <c r="E434" t="e">
        <f t="shared" si="72"/>
        <v>#VALUE!</v>
      </c>
      <c r="F434" t="e">
        <f t="shared" si="73"/>
        <v>#VALUE!</v>
      </c>
      <c r="G434" s="5" t="str">
        <f>_xll.SNL.Clients.Office.Excel.Functions.SPG(A434, "SP_MARKETCAP", "12/30/2023")</f>
        <v>#PEND</v>
      </c>
      <c r="H434" t="e">
        <f t="shared" si="77"/>
        <v>#VALUE!</v>
      </c>
      <c r="I434" t="e">
        <f t="shared" si="78"/>
        <v>#VALUE!</v>
      </c>
      <c r="K434" t="s">
        <v>434</v>
      </c>
      <c r="L434" s="4" t="str" cm="1">
        <f t="array" ref="L434">_xll.SNL.Clients.Office.Excel.Functions.SPG(K434, "SP_TOTAL_REV", "CY2023")</f>
        <v>#PEND</v>
      </c>
      <c r="M434" s="4" t="str">
        <f>_xll.SNL.Clients.Office.Excel.Functions.SPG(K434,"IQ_AVG_DILUT_SHARES_OUT","CY2023")</f>
        <v>#PEND</v>
      </c>
      <c r="N434" s="5" t="str">
        <f>_xll.SNL.Clients.Office.Excel.Functions.SPG(K434, "IQ_DILUT_EPS_NORM", "CY2023")</f>
        <v>#PEND</v>
      </c>
      <c r="O434" t="e">
        <f t="shared" si="74"/>
        <v>#VALUE!</v>
      </c>
      <c r="P434" t="e">
        <f t="shared" si="75"/>
        <v>#VALUE!</v>
      </c>
      <c r="Q434" s="5" t="str">
        <f>_xll.SNL.Clients.Office.Excel.Functions.SPG(K434, "SP_MARKETCAP", "12/31/2022")</f>
        <v>#PEND</v>
      </c>
      <c r="R434" t="e">
        <f t="shared" si="79"/>
        <v>#VALUE!</v>
      </c>
      <c r="S434" t="e">
        <f t="shared" si="80"/>
        <v>#VALUE!</v>
      </c>
      <c r="U434" t="s">
        <v>434</v>
      </c>
      <c r="V434" s="4" t="str" cm="1">
        <f t="array" ref="V434">_xll.SNL.Clients.Office.Excel.Functions.SPG(U434, "SP_TOTAL_REV", "CY2021")</f>
        <v>#PEND</v>
      </c>
      <c r="W434" s="4" t="str">
        <f>_xll.SNL.Clients.Office.Excel.Functions.SPG(U434,"IQ_AVG_DILUT_SHARES_OUT","CY2021")</f>
        <v>#PEND</v>
      </c>
      <c r="X434" s="5" t="str">
        <f>_xll.SNL.Clients.Office.Excel.Functions.SPG(U434, "IQ_DILUT_EPS_NORM", "CY2021")</f>
        <v>#PEND</v>
      </c>
      <c r="Y434" t="e">
        <f t="shared" si="81"/>
        <v>#VALUE!</v>
      </c>
      <c r="Z434" t="e">
        <f t="shared" si="82"/>
        <v>#VALUE!</v>
      </c>
      <c r="AA434" s="5" t="str">
        <f>_xll.SNL.Clients.Office.Excel.Functions.SPG(U434, "SP_MARKETCAP", "12/31/2021")</f>
        <v>#PEND</v>
      </c>
      <c r="AB434" t="e">
        <f t="shared" si="76"/>
        <v>#VALUE!</v>
      </c>
      <c r="AC434" t="e">
        <f t="shared" si="83"/>
        <v>#VALUE!</v>
      </c>
    </row>
    <row r="435" spans="1:29">
      <c r="A435" t="s">
        <v>435</v>
      </c>
      <c r="B435" s="4" t="str" cm="1">
        <f t="array" ref="B435">_xll.SNL.Clients.Office.Excel.Functions.SPG(A435, "SP_TOTAL_REV", "CY2023")</f>
        <v>#PEND</v>
      </c>
      <c r="C435" s="4" t="str">
        <f>_xll.SNL.Clients.Office.Excel.Functions.SPG(A435,"IQ_AVG_DILUT_SHARES_OUT","CY2023")</f>
        <v>#PEND</v>
      </c>
      <c r="D435" s="5" t="str">
        <f>_xll.SNL.Clients.Office.Excel.Functions.SPG(A435, "IQ_DILUT_EPS_NORM", "CY2023")</f>
        <v>#PEND</v>
      </c>
      <c r="E435" t="e">
        <f t="shared" si="72"/>
        <v>#VALUE!</v>
      </c>
      <c r="F435" t="e">
        <f t="shared" si="73"/>
        <v>#VALUE!</v>
      </c>
      <c r="G435" s="5" t="str">
        <f>_xll.SNL.Clients.Office.Excel.Functions.SPG(A435, "SP_MARKETCAP", "12/30/2023")</f>
        <v>#PEND</v>
      </c>
      <c r="H435" t="e">
        <f t="shared" si="77"/>
        <v>#VALUE!</v>
      </c>
      <c r="I435" t="e">
        <f t="shared" si="78"/>
        <v>#VALUE!</v>
      </c>
      <c r="K435" t="s">
        <v>435</v>
      </c>
      <c r="L435" s="4" t="str" cm="1">
        <f t="array" ref="L435">_xll.SNL.Clients.Office.Excel.Functions.SPG(K435, "SP_TOTAL_REV", "CY2023")</f>
        <v>#PEND</v>
      </c>
      <c r="M435" s="4" t="str">
        <f>_xll.SNL.Clients.Office.Excel.Functions.SPG(K435,"IQ_AVG_DILUT_SHARES_OUT","CY2023")</f>
        <v>#PEND</v>
      </c>
      <c r="N435" s="5" t="str">
        <f>_xll.SNL.Clients.Office.Excel.Functions.SPG(K435, "IQ_DILUT_EPS_NORM", "CY2023")</f>
        <v>#PEND</v>
      </c>
      <c r="O435" t="e">
        <f t="shared" si="74"/>
        <v>#VALUE!</v>
      </c>
      <c r="P435" t="e">
        <f t="shared" si="75"/>
        <v>#VALUE!</v>
      </c>
      <c r="Q435" s="5" t="str">
        <f>_xll.SNL.Clients.Office.Excel.Functions.SPG(K435, "SP_MARKETCAP", "12/31/2022")</f>
        <v>#PEND</v>
      </c>
      <c r="R435" t="e">
        <f t="shared" si="79"/>
        <v>#VALUE!</v>
      </c>
      <c r="S435" t="e">
        <f t="shared" si="80"/>
        <v>#VALUE!</v>
      </c>
      <c r="U435" t="s">
        <v>435</v>
      </c>
      <c r="V435" s="4" t="str" cm="1">
        <f t="array" ref="V435">_xll.SNL.Clients.Office.Excel.Functions.SPG(U435, "SP_TOTAL_REV", "CY2021")</f>
        <v>#PEND</v>
      </c>
      <c r="W435" s="4" t="str">
        <f>_xll.SNL.Clients.Office.Excel.Functions.SPG(U435,"IQ_AVG_DILUT_SHARES_OUT","CY2021")</f>
        <v>#PEND</v>
      </c>
      <c r="X435" s="5" t="str">
        <f>_xll.SNL.Clients.Office.Excel.Functions.SPG(U435, "IQ_DILUT_EPS_NORM", "CY2021")</f>
        <v>#PEND</v>
      </c>
      <c r="Y435" t="e">
        <f t="shared" si="81"/>
        <v>#VALUE!</v>
      </c>
      <c r="Z435" t="e">
        <f t="shared" si="82"/>
        <v>#VALUE!</v>
      </c>
      <c r="AA435" s="5" t="str">
        <f>_xll.SNL.Clients.Office.Excel.Functions.SPG(U435, "SP_MARKETCAP", "12/31/2021")</f>
        <v>#PEND</v>
      </c>
      <c r="AB435" t="e">
        <f t="shared" si="76"/>
        <v>#VALUE!</v>
      </c>
      <c r="AC435" t="e">
        <f t="shared" si="83"/>
        <v>#VALUE!</v>
      </c>
    </row>
    <row r="436" spans="1:29">
      <c r="A436" t="s">
        <v>436</v>
      </c>
      <c r="B436" s="4" t="str" cm="1">
        <f t="array" ref="B436">_xll.SNL.Clients.Office.Excel.Functions.SPG(A436, "SP_TOTAL_REV", "CY2023")</f>
        <v>#PEND</v>
      </c>
      <c r="C436" s="4" t="str">
        <f>_xll.SNL.Clients.Office.Excel.Functions.SPG(A436,"IQ_AVG_DILUT_SHARES_OUT","CY2023")</f>
        <v>#PEND</v>
      </c>
      <c r="D436" s="5" t="str">
        <f>_xll.SNL.Clients.Office.Excel.Functions.SPG(A436, "IQ_DILUT_EPS_NORM", "CY2023")</f>
        <v>#PEND</v>
      </c>
      <c r="E436" t="e">
        <f t="shared" si="72"/>
        <v>#VALUE!</v>
      </c>
      <c r="F436" t="e">
        <f t="shared" si="73"/>
        <v>#VALUE!</v>
      </c>
      <c r="G436" s="5" t="str">
        <f>_xll.SNL.Clients.Office.Excel.Functions.SPG(A436, "SP_MARKETCAP", "12/30/2023")</f>
        <v>#PEND</v>
      </c>
      <c r="H436" t="e">
        <f t="shared" si="77"/>
        <v>#VALUE!</v>
      </c>
      <c r="I436" t="e">
        <f t="shared" si="78"/>
        <v>#VALUE!</v>
      </c>
      <c r="K436" t="s">
        <v>436</v>
      </c>
      <c r="L436" s="4" t="str" cm="1">
        <f t="array" ref="L436">_xll.SNL.Clients.Office.Excel.Functions.SPG(K436, "SP_TOTAL_REV", "CY2023")</f>
        <v>#PEND</v>
      </c>
      <c r="M436" s="4" t="str">
        <f>_xll.SNL.Clients.Office.Excel.Functions.SPG(K436,"IQ_AVG_DILUT_SHARES_OUT","CY2023")</f>
        <v>#PEND</v>
      </c>
      <c r="N436" s="5" t="str">
        <f>_xll.SNL.Clients.Office.Excel.Functions.SPG(K436, "IQ_DILUT_EPS_NORM", "CY2023")</f>
        <v>#PEND</v>
      </c>
      <c r="O436" t="e">
        <f t="shared" si="74"/>
        <v>#VALUE!</v>
      </c>
      <c r="P436" t="e">
        <f t="shared" si="75"/>
        <v>#VALUE!</v>
      </c>
      <c r="Q436" s="5" t="str">
        <f>_xll.SNL.Clients.Office.Excel.Functions.SPG(K436, "SP_MARKETCAP", "12/31/2022")</f>
        <v>#PEND</v>
      </c>
      <c r="R436" t="e">
        <f t="shared" si="79"/>
        <v>#VALUE!</v>
      </c>
      <c r="S436" t="e">
        <f t="shared" si="80"/>
        <v>#VALUE!</v>
      </c>
      <c r="U436" t="s">
        <v>436</v>
      </c>
      <c r="V436" s="4" t="str" cm="1">
        <f t="array" ref="V436">_xll.SNL.Clients.Office.Excel.Functions.SPG(U436, "SP_TOTAL_REV", "CY2021")</f>
        <v>#PEND</v>
      </c>
      <c r="W436" s="4" t="str">
        <f>_xll.SNL.Clients.Office.Excel.Functions.SPG(U436,"IQ_AVG_DILUT_SHARES_OUT","CY2021")</f>
        <v>#PEND</v>
      </c>
      <c r="X436" s="5" t="str">
        <f>_xll.SNL.Clients.Office.Excel.Functions.SPG(U436, "IQ_DILUT_EPS_NORM", "CY2021")</f>
        <v>#PEND</v>
      </c>
      <c r="Y436" t="e">
        <f t="shared" si="81"/>
        <v>#VALUE!</v>
      </c>
      <c r="Z436" t="e">
        <f t="shared" si="82"/>
        <v>#VALUE!</v>
      </c>
      <c r="AA436" s="5" t="str">
        <f>_xll.SNL.Clients.Office.Excel.Functions.SPG(U436, "SP_MARKETCAP", "12/31/2021")</f>
        <v>#PEND</v>
      </c>
      <c r="AB436" t="e">
        <f t="shared" si="76"/>
        <v>#VALUE!</v>
      </c>
      <c r="AC436" t="e">
        <f t="shared" si="83"/>
        <v>#VALUE!</v>
      </c>
    </row>
    <row r="437" spans="1:29">
      <c r="A437" t="s">
        <v>437</v>
      </c>
      <c r="B437" s="4" t="str" cm="1">
        <f t="array" ref="B437">_xll.SNL.Clients.Office.Excel.Functions.SPG(A437, "SP_TOTAL_REV", "CY2023")</f>
        <v>#PEND</v>
      </c>
      <c r="C437" s="4" t="str">
        <f>_xll.SNL.Clients.Office.Excel.Functions.SPG(A437,"IQ_AVG_DILUT_SHARES_OUT","CY2023")</f>
        <v>#PEND</v>
      </c>
      <c r="D437" s="5" t="str">
        <f>_xll.SNL.Clients.Office.Excel.Functions.SPG(A437, "IQ_DILUT_EPS_NORM", "CY2023")</f>
        <v>#PEND</v>
      </c>
      <c r="E437" t="e">
        <f t="shared" si="72"/>
        <v>#VALUE!</v>
      </c>
      <c r="F437" t="e">
        <f t="shared" si="73"/>
        <v>#VALUE!</v>
      </c>
      <c r="G437" s="5" t="str">
        <f>_xll.SNL.Clients.Office.Excel.Functions.SPG(A437, "SP_MARKETCAP", "12/30/2023")</f>
        <v>#PEND</v>
      </c>
      <c r="H437" t="e">
        <f t="shared" si="77"/>
        <v>#VALUE!</v>
      </c>
      <c r="I437" t="e">
        <f t="shared" si="78"/>
        <v>#VALUE!</v>
      </c>
      <c r="K437" t="s">
        <v>437</v>
      </c>
      <c r="L437" s="4" t="str" cm="1">
        <f t="array" ref="L437">_xll.SNL.Clients.Office.Excel.Functions.SPG(K437, "SP_TOTAL_REV", "CY2023")</f>
        <v>#PEND</v>
      </c>
      <c r="M437" s="4" t="str">
        <f>_xll.SNL.Clients.Office.Excel.Functions.SPG(K437,"IQ_AVG_DILUT_SHARES_OUT","CY2023")</f>
        <v>#PEND</v>
      </c>
      <c r="N437" s="5" t="str">
        <f>_xll.SNL.Clients.Office.Excel.Functions.SPG(K437, "IQ_DILUT_EPS_NORM", "CY2023")</f>
        <v>#PEND</v>
      </c>
      <c r="O437" t="e">
        <f t="shared" si="74"/>
        <v>#VALUE!</v>
      </c>
      <c r="P437" t="e">
        <f t="shared" si="75"/>
        <v>#VALUE!</v>
      </c>
      <c r="Q437" s="5" t="str">
        <f>_xll.SNL.Clients.Office.Excel.Functions.SPG(K437, "SP_MARKETCAP", "12/31/2022")</f>
        <v>#PEND</v>
      </c>
      <c r="R437" t="e">
        <f t="shared" si="79"/>
        <v>#VALUE!</v>
      </c>
      <c r="S437" t="e">
        <f t="shared" si="80"/>
        <v>#VALUE!</v>
      </c>
      <c r="U437" t="s">
        <v>437</v>
      </c>
      <c r="V437" s="4" t="str" cm="1">
        <f t="array" ref="V437">_xll.SNL.Clients.Office.Excel.Functions.SPG(U437, "SP_TOTAL_REV", "CY2021")</f>
        <v>#PEND</v>
      </c>
      <c r="W437" s="4" t="str">
        <f>_xll.SNL.Clients.Office.Excel.Functions.SPG(U437,"IQ_AVG_DILUT_SHARES_OUT","CY2021")</f>
        <v>#PEND</v>
      </c>
      <c r="X437" s="5" t="str">
        <f>_xll.SNL.Clients.Office.Excel.Functions.SPG(U437, "IQ_DILUT_EPS_NORM", "CY2021")</f>
        <v>#PEND</v>
      </c>
      <c r="Y437" t="e">
        <f t="shared" si="81"/>
        <v>#VALUE!</v>
      </c>
      <c r="Z437" t="e">
        <f t="shared" si="82"/>
        <v>#VALUE!</v>
      </c>
      <c r="AA437" s="5" t="str">
        <f>_xll.SNL.Clients.Office.Excel.Functions.SPG(U437, "SP_MARKETCAP", "12/31/2021")</f>
        <v>#PEND</v>
      </c>
      <c r="AB437" t="e">
        <f t="shared" si="76"/>
        <v>#VALUE!</v>
      </c>
      <c r="AC437" t="e">
        <f t="shared" si="83"/>
        <v>#VALUE!</v>
      </c>
    </row>
    <row r="438" spans="1:29">
      <c r="A438" t="s">
        <v>438</v>
      </c>
      <c r="B438" s="4" t="str" cm="1">
        <f t="array" ref="B438">_xll.SNL.Clients.Office.Excel.Functions.SPG(A438, "SP_TOTAL_REV", "CY2023")</f>
        <v>#PEND</v>
      </c>
      <c r="C438" s="4" t="str">
        <f>_xll.SNL.Clients.Office.Excel.Functions.SPG(A438,"IQ_AVG_DILUT_SHARES_OUT","CY2023")</f>
        <v>#PEND</v>
      </c>
      <c r="D438" s="5" t="str">
        <f>_xll.SNL.Clients.Office.Excel.Functions.SPG(A438, "IQ_DILUT_EPS_NORM", "CY2023")</f>
        <v>#PEND</v>
      </c>
      <c r="E438" t="e">
        <f t="shared" si="72"/>
        <v>#VALUE!</v>
      </c>
      <c r="F438" t="e">
        <f t="shared" si="73"/>
        <v>#VALUE!</v>
      </c>
      <c r="G438" s="5" t="str">
        <f>_xll.SNL.Clients.Office.Excel.Functions.SPG(A438, "SP_MARKETCAP", "12/30/2023")</f>
        <v>#PEND</v>
      </c>
      <c r="H438" t="e">
        <f t="shared" si="77"/>
        <v>#VALUE!</v>
      </c>
      <c r="I438" t="e">
        <f t="shared" si="78"/>
        <v>#VALUE!</v>
      </c>
      <c r="K438" t="s">
        <v>438</v>
      </c>
      <c r="L438" s="4" t="str" cm="1">
        <f t="array" ref="L438">_xll.SNL.Clients.Office.Excel.Functions.SPG(K438, "SP_TOTAL_REV", "CY2023")</f>
        <v>#PEND</v>
      </c>
      <c r="M438" s="4" t="str">
        <f>_xll.SNL.Clients.Office.Excel.Functions.SPG(K438,"IQ_AVG_DILUT_SHARES_OUT","CY2023")</f>
        <v>#PEND</v>
      </c>
      <c r="N438" s="5" t="str">
        <f>_xll.SNL.Clients.Office.Excel.Functions.SPG(K438, "IQ_DILUT_EPS_NORM", "CY2023")</f>
        <v>#PEND</v>
      </c>
      <c r="O438" t="e">
        <f t="shared" si="74"/>
        <v>#VALUE!</v>
      </c>
      <c r="P438" t="e">
        <f t="shared" si="75"/>
        <v>#VALUE!</v>
      </c>
      <c r="Q438" s="5" t="str">
        <f>_xll.SNL.Clients.Office.Excel.Functions.SPG(K438, "SP_MARKETCAP", "12/31/2022")</f>
        <v>#PEND</v>
      </c>
      <c r="R438" t="e">
        <f t="shared" si="79"/>
        <v>#VALUE!</v>
      </c>
      <c r="S438" t="e">
        <f t="shared" si="80"/>
        <v>#VALUE!</v>
      </c>
      <c r="U438" t="s">
        <v>438</v>
      </c>
      <c r="V438" s="4" t="str" cm="1">
        <f t="array" ref="V438">_xll.SNL.Clients.Office.Excel.Functions.SPG(U438, "SP_TOTAL_REV", "CY2021")</f>
        <v>#PEND</v>
      </c>
      <c r="W438" s="4" t="str">
        <f>_xll.SNL.Clients.Office.Excel.Functions.SPG(U438,"IQ_AVG_DILUT_SHARES_OUT","CY2021")</f>
        <v>#PEND</v>
      </c>
      <c r="X438" s="5" t="str">
        <f>_xll.SNL.Clients.Office.Excel.Functions.SPG(U438, "IQ_DILUT_EPS_NORM", "CY2021")</f>
        <v>#PEND</v>
      </c>
      <c r="Y438" t="e">
        <f t="shared" si="81"/>
        <v>#VALUE!</v>
      </c>
      <c r="Z438" t="e">
        <f t="shared" si="82"/>
        <v>#VALUE!</v>
      </c>
      <c r="AA438" s="5" t="str">
        <f>_xll.SNL.Clients.Office.Excel.Functions.SPG(U438, "SP_MARKETCAP", "12/31/2021")</f>
        <v>#PEND</v>
      </c>
      <c r="AB438" t="e">
        <f t="shared" si="76"/>
        <v>#VALUE!</v>
      </c>
      <c r="AC438" t="e">
        <f t="shared" si="83"/>
        <v>#VALUE!</v>
      </c>
    </row>
    <row r="439" spans="1:29">
      <c r="A439" t="s">
        <v>439</v>
      </c>
      <c r="B439" s="4" t="str" cm="1">
        <f t="array" ref="B439">_xll.SNL.Clients.Office.Excel.Functions.SPG(A439, "SP_TOTAL_REV", "CY2023")</f>
        <v>#PEND</v>
      </c>
      <c r="C439" s="4" t="str">
        <f>_xll.SNL.Clients.Office.Excel.Functions.SPG(A439,"IQ_AVG_DILUT_SHARES_OUT","CY2023")</f>
        <v>#PEND</v>
      </c>
      <c r="D439" s="5" t="str">
        <f>_xll.SNL.Clients.Office.Excel.Functions.SPG(A439, "IQ_DILUT_EPS_NORM", "CY2023")</f>
        <v>#PEND</v>
      </c>
      <c r="E439" t="e">
        <f t="shared" si="72"/>
        <v>#VALUE!</v>
      </c>
      <c r="F439" t="e">
        <f t="shared" si="73"/>
        <v>#VALUE!</v>
      </c>
      <c r="G439" s="5" t="str">
        <f>_xll.SNL.Clients.Office.Excel.Functions.SPG(A439, "SP_MARKETCAP", "12/30/2023")</f>
        <v>#PEND</v>
      </c>
      <c r="H439" t="e">
        <f t="shared" si="77"/>
        <v>#VALUE!</v>
      </c>
      <c r="I439" t="e">
        <f t="shared" si="78"/>
        <v>#VALUE!</v>
      </c>
      <c r="K439" t="s">
        <v>439</v>
      </c>
      <c r="L439" s="4" t="str" cm="1">
        <f t="array" ref="L439">_xll.SNL.Clients.Office.Excel.Functions.SPG(K439, "SP_TOTAL_REV", "CY2023")</f>
        <v>#PEND</v>
      </c>
      <c r="M439" s="4" t="str">
        <f>_xll.SNL.Clients.Office.Excel.Functions.SPG(K439,"IQ_AVG_DILUT_SHARES_OUT","CY2023")</f>
        <v>#PEND</v>
      </c>
      <c r="N439" s="5" t="str">
        <f>_xll.SNL.Clients.Office.Excel.Functions.SPG(K439, "IQ_DILUT_EPS_NORM", "CY2023")</f>
        <v>#PEND</v>
      </c>
      <c r="O439" t="e">
        <f t="shared" si="74"/>
        <v>#VALUE!</v>
      </c>
      <c r="P439" t="e">
        <f t="shared" si="75"/>
        <v>#VALUE!</v>
      </c>
      <c r="Q439" s="5" t="str">
        <f>_xll.SNL.Clients.Office.Excel.Functions.SPG(K439, "SP_MARKETCAP", "12/31/2022")</f>
        <v>#PEND</v>
      </c>
      <c r="R439" t="e">
        <f t="shared" si="79"/>
        <v>#VALUE!</v>
      </c>
      <c r="S439" t="e">
        <f t="shared" si="80"/>
        <v>#VALUE!</v>
      </c>
      <c r="U439" t="s">
        <v>439</v>
      </c>
      <c r="V439" s="4" t="str" cm="1">
        <f t="array" ref="V439">_xll.SNL.Clients.Office.Excel.Functions.SPG(U439, "SP_TOTAL_REV", "CY2021")</f>
        <v>#PEND</v>
      </c>
      <c r="W439" s="4" t="str">
        <f>_xll.SNL.Clients.Office.Excel.Functions.SPG(U439,"IQ_AVG_DILUT_SHARES_OUT","CY2021")</f>
        <v>#PEND</v>
      </c>
      <c r="X439" s="5" t="str">
        <f>_xll.SNL.Clients.Office.Excel.Functions.SPG(U439, "IQ_DILUT_EPS_NORM", "CY2021")</f>
        <v>#PEND</v>
      </c>
      <c r="Y439" t="e">
        <f t="shared" si="81"/>
        <v>#VALUE!</v>
      </c>
      <c r="Z439" t="e">
        <f t="shared" si="82"/>
        <v>#VALUE!</v>
      </c>
      <c r="AA439" s="5" t="str">
        <f>_xll.SNL.Clients.Office.Excel.Functions.SPG(U439, "SP_MARKETCAP", "12/31/2021")</f>
        <v>#PEND</v>
      </c>
      <c r="AB439" t="e">
        <f t="shared" si="76"/>
        <v>#VALUE!</v>
      </c>
      <c r="AC439" t="e">
        <f t="shared" si="83"/>
        <v>#VALUE!</v>
      </c>
    </row>
    <row r="440" spans="1:29">
      <c r="A440" t="s">
        <v>440</v>
      </c>
      <c r="B440" s="4" t="str" cm="1">
        <f t="array" ref="B440">_xll.SNL.Clients.Office.Excel.Functions.SPG(A440, "SP_TOTAL_REV", "CY2023")</f>
        <v>#PEND</v>
      </c>
      <c r="C440" s="4" t="str">
        <f>_xll.SNL.Clients.Office.Excel.Functions.SPG(A440,"IQ_AVG_DILUT_SHARES_OUT","CY2023")</f>
        <v>#PEND</v>
      </c>
      <c r="D440" s="5" t="str">
        <f>_xll.SNL.Clients.Office.Excel.Functions.SPG(A440, "IQ_DILUT_EPS_NORM", "CY2023")</f>
        <v>#PEND</v>
      </c>
      <c r="E440" t="e">
        <f t="shared" si="72"/>
        <v>#VALUE!</v>
      </c>
      <c r="F440" t="e">
        <f t="shared" si="73"/>
        <v>#VALUE!</v>
      </c>
      <c r="G440" s="5" t="str">
        <f>_xll.SNL.Clients.Office.Excel.Functions.SPG(A440, "SP_MARKETCAP", "12/30/2023")</f>
        <v>#PEND</v>
      </c>
      <c r="H440" t="e">
        <f t="shared" si="77"/>
        <v>#VALUE!</v>
      </c>
      <c r="I440" t="e">
        <f t="shared" si="78"/>
        <v>#VALUE!</v>
      </c>
      <c r="K440" t="s">
        <v>440</v>
      </c>
      <c r="L440" s="4" t="str" cm="1">
        <f t="array" ref="L440">_xll.SNL.Clients.Office.Excel.Functions.SPG(K440, "SP_TOTAL_REV", "CY2023")</f>
        <v>#PEND</v>
      </c>
      <c r="M440" s="4" t="str">
        <f>_xll.SNL.Clients.Office.Excel.Functions.SPG(K440,"IQ_AVG_DILUT_SHARES_OUT","CY2023")</f>
        <v>#PEND</v>
      </c>
      <c r="N440" s="5" t="str">
        <f>_xll.SNL.Clients.Office.Excel.Functions.SPG(K440, "IQ_DILUT_EPS_NORM", "CY2023")</f>
        <v>#PEND</v>
      </c>
      <c r="O440" t="e">
        <f t="shared" si="74"/>
        <v>#VALUE!</v>
      </c>
      <c r="P440" t="e">
        <f t="shared" si="75"/>
        <v>#VALUE!</v>
      </c>
      <c r="Q440" s="5" t="str">
        <f>_xll.SNL.Clients.Office.Excel.Functions.SPG(K440, "SP_MARKETCAP", "12/31/2022")</f>
        <v>#PEND</v>
      </c>
      <c r="R440" t="e">
        <f t="shared" si="79"/>
        <v>#VALUE!</v>
      </c>
      <c r="S440" t="e">
        <f t="shared" si="80"/>
        <v>#VALUE!</v>
      </c>
      <c r="U440" t="s">
        <v>440</v>
      </c>
      <c r="V440" s="4" t="str" cm="1">
        <f t="array" ref="V440">_xll.SNL.Clients.Office.Excel.Functions.SPG(U440, "SP_TOTAL_REV", "CY2021")</f>
        <v>#PEND</v>
      </c>
      <c r="W440" s="4" t="str">
        <f>_xll.SNL.Clients.Office.Excel.Functions.SPG(U440,"IQ_AVG_DILUT_SHARES_OUT","CY2021")</f>
        <v>#PEND</v>
      </c>
      <c r="X440" s="5" t="str">
        <f>_xll.SNL.Clients.Office.Excel.Functions.SPG(U440, "IQ_DILUT_EPS_NORM", "CY2021")</f>
        <v>#PEND</v>
      </c>
      <c r="Y440" t="e">
        <f t="shared" si="81"/>
        <v>#VALUE!</v>
      </c>
      <c r="Z440" t="e">
        <f t="shared" si="82"/>
        <v>#VALUE!</v>
      </c>
      <c r="AA440" s="5" t="str">
        <f>_xll.SNL.Clients.Office.Excel.Functions.SPG(U440, "SP_MARKETCAP", "12/31/2021")</f>
        <v>#PEND</v>
      </c>
      <c r="AB440" t="e">
        <f t="shared" si="76"/>
        <v>#VALUE!</v>
      </c>
      <c r="AC440" t="e">
        <f t="shared" si="83"/>
        <v>#VALUE!</v>
      </c>
    </row>
    <row r="441" spans="1:29">
      <c r="A441" t="s">
        <v>441</v>
      </c>
      <c r="B441" s="4" t="str" cm="1">
        <f t="array" ref="B441">_xll.SNL.Clients.Office.Excel.Functions.SPG(A441, "SP_TOTAL_REV", "CY2023")</f>
        <v>#PEND</v>
      </c>
      <c r="C441" s="4" t="str">
        <f>_xll.SNL.Clients.Office.Excel.Functions.SPG(A441,"IQ_AVG_DILUT_SHARES_OUT","CY2023")</f>
        <v>#PEND</v>
      </c>
      <c r="D441" s="5" t="str">
        <f>_xll.SNL.Clients.Office.Excel.Functions.SPG(A441, "IQ_DILUT_EPS_NORM", "CY2023")</f>
        <v>#PEND</v>
      </c>
      <c r="E441" t="e">
        <f t="shared" si="72"/>
        <v>#VALUE!</v>
      </c>
      <c r="F441" t="e">
        <f t="shared" si="73"/>
        <v>#VALUE!</v>
      </c>
      <c r="G441" s="5" t="str">
        <f>_xll.SNL.Clients.Office.Excel.Functions.SPG(A441, "SP_MARKETCAP", "12/30/2023")</f>
        <v>#PEND</v>
      </c>
      <c r="H441" t="e">
        <f t="shared" si="77"/>
        <v>#VALUE!</v>
      </c>
      <c r="I441" t="e">
        <f t="shared" si="78"/>
        <v>#VALUE!</v>
      </c>
      <c r="K441" t="s">
        <v>441</v>
      </c>
      <c r="L441" s="4" t="str" cm="1">
        <f t="array" ref="L441">_xll.SNL.Clients.Office.Excel.Functions.SPG(K441, "SP_TOTAL_REV", "CY2023")</f>
        <v>#PEND</v>
      </c>
      <c r="M441" s="4" t="str">
        <f>_xll.SNL.Clients.Office.Excel.Functions.SPG(K441,"IQ_AVG_DILUT_SHARES_OUT","CY2023")</f>
        <v>#PEND</v>
      </c>
      <c r="N441" s="5" t="str">
        <f>_xll.SNL.Clients.Office.Excel.Functions.SPG(K441, "IQ_DILUT_EPS_NORM", "CY2023")</f>
        <v>#PEND</v>
      </c>
      <c r="O441" t="e">
        <f t="shared" si="74"/>
        <v>#VALUE!</v>
      </c>
      <c r="P441" t="e">
        <f t="shared" si="75"/>
        <v>#VALUE!</v>
      </c>
      <c r="Q441" s="5" t="str">
        <f>_xll.SNL.Clients.Office.Excel.Functions.SPG(K441, "SP_MARKETCAP", "12/31/2022")</f>
        <v>#PEND</v>
      </c>
      <c r="R441" t="e">
        <f t="shared" si="79"/>
        <v>#VALUE!</v>
      </c>
      <c r="S441" t="e">
        <f t="shared" si="80"/>
        <v>#VALUE!</v>
      </c>
      <c r="U441" t="s">
        <v>441</v>
      </c>
      <c r="V441" s="4" t="str" cm="1">
        <f t="array" ref="V441">_xll.SNL.Clients.Office.Excel.Functions.SPG(U441, "SP_TOTAL_REV", "CY2021")</f>
        <v>#PEND</v>
      </c>
      <c r="W441" s="4" t="str">
        <f>_xll.SNL.Clients.Office.Excel.Functions.SPG(U441,"IQ_AVG_DILUT_SHARES_OUT","CY2021")</f>
        <v>#PEND</v>
      </c>
      <c r="X441" s="5" t="str">
        <f>_xll.SNL.Clients.Office.Excel.Functions.SPG(U441, "IQ_DILUT_EPS_NORM", "CY2021")</f>
        <v>#PEND</v>
      </c>
      <c r="Y441" t="e">
        <f t="shared" si="81"/>
        <v>#VALUE!</v>
      </c>
      <c r="Z441" t="e">
        <f t="shared" si="82"/>
        <v>#VALUE!</v>
      </c>
      <c r="AA441" s="5" t="str">
        <f>_xll.SNL.Clients.Office.Excel.Functions.SPG(U441, "SP_MARKETCAP", "12/31/2021")</f>
        <v>#PEND</v>
      </c>
      <c r="AB441" t="e">
        <f t="shared" si="76"/>
        <v>#VALUE!</v>
      </c>
      <c r="AC441" t="e">
        <f t="shared" si="83"/>
        <v>#VALUE!</v>
      </c>
    </row>
    <row r="442" spans="1:29">
      <c r="A442" t="s">
        <v>442</v>
      </c>
      <c r="B442" s="4" t="str" cm="1">
        <f t="array" ref="B442">_xll.SNL.Clients.Office.Excel.Functions.SPG(A442, "SP_TOTAL_REV", "CY2023")</f>
        <v>#PEND</v>
      </c>
      <c r="C442" s="4" t="str">
        <f>_xll.SNL.Clients.Office.Excel.Functions.SPG(A442,"IQ_AVG_DILUT_SHARES_OUT","CY2023")</f>
        <v>#PEND</v>
      </c>
      <c r="D442" s="5" t="str">
        <f>_xll.SNL.Clients.Office.Excel.Functions.SPG(A442, "IQ_DILUT_EPS_NORM", "CY2023")</f>
        <v>#PEND</v>
      </c>
      <c r="E442" t="e">
        <f t="shared" si="72"/>
        <v>#VALUE!</v>
      </c>
      <c r="F442" t="e">
        <f t="shared" si="73"/>
        <v>#VALUE!</v>
      </c>
      <c r="G442" s="5" t="str">
        <f>_xll.SNL.Clients.Office.Excel.Functions.SPG(A442, "SP_MARKETCAP", "12/30/2023")</f>
        <v>#PEND</v>
      </c>
      <c r="H442" t="e">
        <f t="shared" si="77"/>
        <v>#VALUE!</v>
      </c>
      <c r="I442" t="e">
        <f t="shared" si="78"/>
        <v>#VALUE!</v>
      </c>
      <c r="K442" t="s">
        <v>442</v>
      </c>
      <c r="L442" s="4" t="str" cm="1">
        <f t="array" ref="L442">_xll.SNL.Clients.Office.Excel.Functions.SPG(K442, "SP_TOTAL_REV", "CY2023")</f>
        <v>#PEND</v>
      </c>
      <c r="M442" s="4" t="str">
        <f>_xll.SNL.Clients.Office.Excel.Functions.SPG(K442,"IQ_AVG_DILUT_SHARES_OUT","CY2023")</f>
        <v>#PEND</v>
      </c>
      <c r="N442" s="5" t="str">
        <f>_xll.SNL.Clients.Office.Excel.Functions.SPG(K442, "IQ_DILUT_EPS_NORM", "CY2023")</f>
        <v>#PEND</v>
      </c>
      <c r="O442" t="e">
        <f t="shared" si="74"/>
        <v>#VALUE!</v>
      </c>
      <c r="P442" t="e">
        <f t="shared" si="75"/>
        <v>#VALUE!</v>
      </c>
      <c r="Q442" s="5" t="str">
        <f>_xll.SNL.Clients.Office.Excel.Functions.SPG(K442, "SP_MARKETCAP", "12/31/2022")</f>
        <v>#PEND</v>
      </c>
      <c r="R442" t="e">
        <f t="shared" si="79"/>
        <v>#VALUE!</v>
      </c>
      <c r="S442" t="e">
        <f t="shared" si="80"/>
        <v>#VALUE!</v>
      </c>
      <c r="U442" t="s">
        <v>442</v>
      </c>
      <c r="V442" s="4" t="str" cm="1">
        <f t="array" ref="V442">_xll.SNL.Clients.Office.Excel.Functions.SPG(U442, "SP_TOTAL_REV", "CY2021")</f>
        <v>#PEND</v>
      </c>
      <c r="W442" s="4" t="str">
        <f>_xll.SNL.Clients.Office.Excel.Functions.SPG(U442,"IQ_AVG_DILUT_SHARES_OUT","CY2021")</f>
        <v>#PEND</v>
      </c>
      <c r="X442" s="5" t="str">
        <f>_xll.SNL.Clients.Office.Excel.Functions.SPG(U442, "IQ_DILUT_EPS_NORM", "CY2021")</f>
        <v>#PEND</v>
      </c>
      <c r="Y442" t="e">
        <f t="shared" si="81"/>
        <v>#VALUE!</v>
      </c>
      <c r="Z442" t="e">
        <f t="shared" si="82"/>
        <v>#VALUE!</v>
      </c>
      <c r="AA442" s="5" t="str">
        <f>_xll.SNL.Clients.Office.Excel.Functions.SPG(U442, "SP_MARKETCAP", "12/31/2021")</f>
        <v>#PEND</v>
      </c>
      <c r="AB442" t="e">
        <f t="shared" si="76"/>
        <v>#VALUE!</v>
      </c>
      <c r="AC442" t="e">
        <f t="shared" si="83"/>
        <v>#VALUE!</v>
      </c>
    </row>
    <row r="443" spans="1:29">
      <c r="A443" t="s">
        <v>443</v>
      </c>
      <c r="B443" s="4" t="str" cm="1">
        <f t="array" ref="B443">_xll.SNL.Clients.Office.Excel.Functions.SPG(A443, "SP_TOTAL_REV", "CY2023")</f>
        <v>#PEND</v>
      </c>
      <c r="C443" s="4" t="str">
        <f>_xll.SNL.Clients.Office.Excel.Functions.SPG(A443,"IQ_AVG_DILUT_SHARES_OUT","CY2023")</f>
        <v>#PEND</v>
      </c>
      <c r="D443" s="5" t="str">
        <f>_xll.SNL.Clients.Office.Excel.Functions.SPG(A443, "IQ_DILUT_EPS_NORM", "CY2023")</f>
        <v>#PEND</v>
      </c>
      <c r="E443" t="e">
        <f t="shared" si="72"/>
        <v>#VALUE!</v>
      </c>
      <c r="F443" t="e">
        <f t="shared" si="73"/>
        <v>#VALUE!</v>
      </c>
      <c r="G443" s="5" t="str">
        <f>_xll.SNL.Clients.Office.Excel.Functions.SPG(A443, "SP_MARKETCAP", "12/30/2023")</f>
        <v>#PEND</v>
      </c>
      <c r="H443" t="e">
        <f t="shared" si="77"/>
        <v>#VALUE!</v>
      </c>
      <c r="I443" t="e">
        <f t="shared" si="78"/>
        <v>#VALUE!</v>
      </c>
      <c r="K443" t="s">
        <v>443</v>
      </c>
      <c r="L443" s="4" t="str" cm="1">
        <f t="array" ref="L443">_xll.SNL.Clients.Office.Excel.Functions.SPG(K443, "SP_TOTAL_REV", "CY2023")</f>
        <v>#PEND</v>
      </c>
      <c r="M443" s="4" t="str">
        <f>_xll.SNL.Clients.Office.Excel.Functions.SPG(K443,"IQ_AVG_DILUT_SHARES_OUT","CY2023")</f>
        <v>#PEND</v>
      </c>
      <c r="N443" s="5" t="str">
        <f>_xll.SNL.Clients.Office.Excel.Functions.SPG(K443, "IQ_DILUT_EPS_NORM", "CY2023")</f>
        <v>#PEND</v>
      </c>
      <c r="O443" t="e">
        <f t="shared" si="74"/>
        <v>#VALUE!</v>
      </c>
      <c r="P443" t="e">
        <f t="shared" si="75"/>
        <v>#VALUE!</v>
      </c>
      <c r="Q443" s="5" t="str">
        <f>_xll.SNL.Clients.Office.Excel.Functions.SPG(K443, "SP_MARKETCAP", "12/31/2022")</f>
        <v>#PEND</v>
      </c>
      <c r="R443" t="e">
        <f t="shared" si="79"/>
        <v>#VALUE!</v>
      </c>
      <c r="S443" t="e">
        <f t="shared" si="80"/>
        <v>#VALUE!</v>
      </c>
      <c r="U443" t="s">
        <v>443</v>
      </c>
      <c r="V443" s="4" t="str" cm="1">
        <f t="array" ref="V443">_xll.SNL.Clients.Office.Excel.Functions.SPG(U443, "SP_TOTAL_REV", "CY2021")</f>
        <v>#PEND</v>
      </c>
      <c r="W443" s="4" t="str">
        <f>_xll.SNL.Clients.Office.Excel.Functions.SPG(U443,"IQ_AVG_DILUT_SHARES_OUT","CY2021")</f>
        <v>#PEND</v>
      </c>
      <c r="X443" s="5" t="str">
        <f>_xll.SNL.Clients.Office.Excel.Functions.SPG(U443, "IQ_DILUT_EPS_NORM", "CY2021")</f>
        <v>#PEND</v>
      </c>
      <c r="Y443" t="e">
        <f t="shared" si="81"/>
        <v>#VALUE!</v>
      </c>
      <c r="Z443" t="e">
        <f t="shared" si="82"/>
        <v>#VALUE!</v>
      </c>
      <c r="AA443" s="5" t="str">
        <f>_xll.SNL.Clients.Office.Excel.Functions.SPG(U443, "SP_MARKETCAP", "12/31/2021")</f>
        <v>#PEND</v>
      </c>
      <c r="AB443" t="e">
        <f t="shared" si="76"/>
        <v>#VALUE!</v>
      </c>
      <c r="AC443" t="e">
        <f t="shared" si="83"/>
        <v>#VALUE!</v>
      </c>
    </row>
    <row r="444" spans="1:29">
      <c r="A444" t="s">
        <v>444</v>
      </c>
      <c r="B444" s="4" t="str" cm="1">
        <f t="array" ref="B444">_xll.SNL.Clients.Office.Excel.Functions.SPG(A444, "SP_TOTAL_REV", "CY2023")</f>
        <v>#PEND</v>
      </c>
      <c r="C444" s="4" t="str">
        <f>_xll.SNL.Clients.Office.Excel.Functions.SPG(A444,"IQ_AVG_DILUT_SHARES_OUT","CY2023")</f>
        <v>#PEND</v>
      </c>
      <c r="D444" s="5" t="str">
        <f>_xll.SNL.Clients.Office.Excel.Functions.SPG(A444, "IQ_DILUT_EPS_NORM", "CY2023")</f>
        <v>#PEND</v>
      </c>
      <c r="E444" t="e">
        <f t="shared" si="72"/>
        <v>#VALUE!</v>
      </c>
      <c r="F444" t="e">
        <f t="shared" si="73"/>
        <v>#VALUE!</v>
      </c>
      <c r="G444" s="5" t="str">
        <f>_xll.SNL.Clients.Office.Excel.Functions.SPG(A444, "SP_MARKETCAP", "12/30/2023")</f>
        <v>#PEND</v>
      </c>
      <c r="H444" t="e">
        <f t="shared" si="77"/>
        <v>#VALUE!</v>
      </c>
      <c r="I444" t="e">
        <f t="shared" si="78"/>
        <v>#VALUE!</v>
      </c>
      <c r="K444" t="s">
        <v>444</v>
      </c>
      <c r="L444" s="4" t="str" cm="1">
        <f t="array" ref="L444">_xll.SNL.Clients.Office.Excel.Functions.SPG(K444, "SP_TOTAL_REV", "CY2023")</f>
        <v>#PEND</v>
      </c>
      <c r="M444" s="4" t="str">
        <f>_xll.SNL.Clients.Office.Excel.Functions.SPG(K444,"IQ_AVG_DILUT_SHARES_OUT","CY2023")</f>
        <v>#PEND</v>
      </c>
      <c r="N444" s="5" t="str">
        <f>_xll.SNL.Clients.Office.Excel.Functions.SPG(K444, "IQ_DILUT_EPS_NORM", "CY2023")</f>
        <v>#PEND</v>
      </c>
      <c r="O444" t="e">
        <f t="shared" si="74"/>
        <v>#VALUE!</v>
      </c>
      <c r="P444" t="e">
        <f t="shared" si="75"/>
        <v>#VALUE!</v>
      </c>
      <c r="Q444" s="5" t="str">
        <f>_xll.SNL.Clients.Office.Excel.Functions.SPG(K444, "SP_MARKETCAP", "12/31/2022")</f>
        <v>#PEND</v>
      </c>
      <c r="R444" t="e">
        <f t="shared" si="79"/>
        <v>#VALUE!</v>
      </c>
      <c r="S444" t="e">
        <f t="shared" si="80"/>
        <v>#VALUE!</v>
      </c>
      <c r="U444" t="s">
        <v>444</v>
      </c>
      <c r="V444" s="4" t="str" cm="1">
        <f t="array" ref="V444">_xll.SNL.Clients.Office.Excel.Functions.SPG(U444, "SP_TOTAL_REV", "CY2021")</f>
        <v>#PEND</v>
      </c>
      <c r="W444" s="4" t="str">
        <f>_xll.SNL.Clients.Office.Excel.Functions.SPG(U444,"IQ_AVG_DILUT_SHARES_OUT","CY2021")</f>
        <v>#PEND</v>
      </c>
      <c r="X444" s="5" t="str">
        <f>_xll.SNL.Clients.Office.Excel.Functions.SPG(U444, "IQ_DILUT_EPS_NORM", "CY2021")</f>
        <v>#PEND</v>
      </c>
      <c r="Y444" t="e">
        <f t="shared" si="81"/>
        <v>#VALUE!</v>
      </c>
      <c r="Z444" t="e">
        <f t="shared" si="82"/>
        <v>#VALUE!</v>
      </c>
      <c r="AA444" s="5" t="str">
        <f>_xll.SNL.Clients.Office.Excel.Functions.SPG(U444, "SP_MARKETCAP", "12/31/2021")</f>
        <v>#PEND</v>
      </c>
      <c r="AB444" t="e">
        <f t="shared" si="76"/>
        <v>#VALUE!</v>
      </c>
      <c r="AC444" t="e">
        <f t="shared" si="83"/>
        <v>#VALUE!</v>
      </c>
    </row>
    <row r="445" spans="1:29">
      <c r="A445" t="s">
        <v>445</v>
      </c>
      <c r="B445" s="4" t="str" cm="1">
        <f t="array" ref="B445">_xll.SNL.Clients.Office.Excel.Functions.SPG(A445, "SP_TOTAL_REV", "CY2023")</f>
        <v>#PEND</v>
      </c>
      <c r="C445" s="4" t="str">
        <f>_xll.SNL.Clients.Office.Excel.Functions.SPG(A445,"IQ_AVG_DILUT_SHARES_OUT","CY2023")</f>
        <v>#PEND</v>
      </c>
      <c r="D445" s="5" t="str">
        <f>_xll.SNL.Clients.Office.Excel.Functions.SPG(A445, "IQ_DILUT_EPS_NORM", "CY2023")</f>
        <v>#PEND</v>
      </c>
      <c r="E445" t="e">
        <f t="shared" si="72"/>
        <v>#VALUE!</v>
      </c>
      <c r="F445" t="e">
        <f t="shared" si="73"/>
        <v>#VALUE!</v>
      </c>
      <c r="G445" s="5" t="str">
        <f>_xll.SNL.Clients.Office.Excel.Functions.SPG(A445, "SP_MARKETCAP", "12/30/2023")</f>
        <v>#PEND</v>
      </c>
      <c r="H445" t="e">
        <f t="shared" si="77"/>
        <v>#VALUE!</v>
      </c>
      <c r="I445" t="e">
        <f t="shared" si="78"/>
        <v>#VALUE!</v>
      </c>
      <c r="K445" t="s">
        <v>445</v>
      </c>
      <c r="L445" s="4" t="str" cm="1">
        <f t="array" ref="L445">_xll.SNL.Clients.Office.Excel.Functions.SPG(K445, "SP_TOTAL_REV", "CY2023")</f>
        <v>#PEND</v>
      </c>
      <c r="M445" s="4" t="str">
        <f>_xll.SNL.Clients.Office.Excel.Functions.SPG(K445,"IQ_AVG_DILUT_SHARES_OUT","CY2023")</f>
        <v>#PEND</v>
      </c>
      <c r="N445" s="5" t="str">
        <f>_xll.SNL.Clients.Office.Excel.Functions.SPG(K445, "IQ_DILUT_EPS_NORM", "CY2023")</f>
        <v>#PEND</v>
      </c>
      <c r="O445" t="e">
        <f t="shared" si="74"/>
        <v>#VALUE!</v>
      </c>
      <c r="P445" t="e">
        <f t="shared" si="75"/>
        <v>#VALUE!</v>
      </c>
      <c r="Q445" s="5" t="str">
        <f>_xll.SNL.Clients.Office.Excel.Functions.SPG(K445, "SP_MARKETCAP", "12/31/2022")</f>
        <v>#PEND</v>
      </c>
      <c r="R445" t="e">
        <f t="shared" si="79"/>
        <v>#VALUE!</v>
      </c>
      <c r="S445" t="e">
        <f t="shared" si="80"/>
        <v>#VALUE!</v>
      </c>
      <c r="U445" t="s">
        <v>445</v>
      </c>
      <c r="V445" s="4" t="str" cm="1">
        <f t="array" ref="V445">_xll.SNL.Clients.Office.Excel.Functions.SPG(U445, "SP_TOTAL_REV", "CY2021")</f>
        <v>#PEND</v>
      </c>
      <c r="W445" s="4" t="str">
        <f>_xll.SNL.Clients.Office.Excel.Functions.SPG(U445,"IQ_AVG_DILUT_SHARES_OUT","CY2021")</f>
        <v>#PEND</v>
      </c>
      <c r="X445" s="5" t="str">
        <f>_xll.SNL.Clients.Office.Excel.Functions.SPG(U445, "IQ_DILUT_EPS_NORM", "CY2021")</f>
        <v>#PEND</v>
      </c>
      <c r="Y445" t="e">
        <f t="shared" si="81"/>
        <v>#VALUE!</v>
      </c>
      <c r="Z445" t="e">
        <f t="shared" si="82"/>
        <v>#VALUE!</v>
      </c>
      <c r="AA445" s="5" t="str">
        <f>_xll.SNL.Clients.Office.Excel.Functions.SPG(U445, "SP_MARKETCAP", "12/31/2021")</f>
        <v>#PEND</v>
      </c>
      <c r="AB445" t="e">
        <f t="shared" si="76"/>
        <v>#VALUE!</v>
      </c>
      <c r="AC445" t="e">
        <f t="shared" si="83"/>
        <v>#VALUE!</v>
      </c>
    </row>
    <row r="446" spans="1:29">
      <c r="A446" t="s">
        <v>446</v>
      </c>
      <c r="B446" s="4" t="str" cm="1">
        <f t="array" ref="B446">_xll.SNL.Clients.Office.Excel.Functions.SPG(A446, "SP_TOTAL_REV", "CY2023")</f>
        <v>#PEND</v>
      </c>
      <c r="C446" s="4" t="str">
        <f>_xll.SNL.Clients.Office.Excel.Functions.SPG(A446,"IQ_AVG_DILUT_SHARES_OUT","CY2023")</f>
        <v>#PEND</v>
      </c>
      <c r="D446" s="5" t="str">
        <f>_xll.SNL.Clients.Office.Excel.Functions.SPG(A446, "IQ_DILUT_EPS_NORM", "CY2023")</f>
        <v>#PEND</v>
      </c>
      <c r="E446" t="e">
        <f t="shared" si="72"/>
        <v>#VALUE!</v>
      </c>
      <c r="F446" t="e">
        <f t="shared" si="73"/>
        <v>#VALUE!</v>
      </c>
      <c r="G446" s="5" t="str">
        <f>_xll.SNL.Clients.Office.Excel.Functions.SPG(A446, "SP_MARKETCAP", "12/30/2023")</f>
        <v>#PEND</v>
      </c>
      <c r="H446" t="e">
        <f t="shared" si="77"/>
        <v>#VALUE!</v>
      </c>
      <c r="I446" t="e">
        <f t="shared" si="78"/>
        <v>#VALUE!</v>
      </c>
      <c r="K446" t="s">
        <v>446</v>
      </c>
      <c r="L446" s="4" t="str" cm="1">
        <f t="array" ref="L446">_xll.SNL.Clients.Office.Excel.Functions.SPG(K446, "SP_TOTAL_REV", "CY2023")</f>
        <v>#PEND</v>
      </c>
      <c r="M446" s="4" t="str">
        <f>_xll.SNL.Clients.Office.Excel.Functions.SPG(K446,"IQ_AVG_DILUT_SHARES_OUT","CY2023")</f>
        <v>#PEND</v>
      </c>
      <c r="N446" s="5" t="str">
        <f>_xll.SNL.Clients.Office.Excel.Functions.SPG(K446, "IQ_DILUT_EPS_NORM", "CY2023")</f>
        <v>#PEND</v>
      </c>
      <c r="O446" t="e">
        <f t="shared" si="74"/>
        <v>#VALUE!</v>
      </c>
      <c r="P446" t="e">
        <f t="shared" si="75"/>
        <v>#VALUE!</v>
      </c>
      <c r="Q446" s="5" t="str">
        <f>_xll.SNL.Clients.Office.Excel.Functions.SPG(K446, "SP_MARKETCAP", "12/31/2022")</f>
        <v>#PEND</v>
      </c>
      <c r="R446" t="e">
        <f t="shared" si="79"/>
        <v>#VALUE!</v>
      </c>
      <c r="S446" t="e">
        <f t="shared" si="80"/>
        <v>#VALUE!</v>
      </c>
      <c r="U446" t="s">
        <v>446</v>
      </c>
      <c r="V446" s="4" t="str" cm="1">
        <f t="array" ref="V446">_xll.SNL.Clients.Office.Excel.Functions.SPG(U446, "SP_TOTAL_REV", "CY2021")</f>
        <v>#PEND</v>
      </c>
      <c r="W446" s="4" t="str">
        <f>_xll.SNL.Clients.Office.Excel.Functions.SPG(U446,"IQ_AVG_DILUT_SHARES_OUT","CY2021")</f>
        <v>#PEND</v>
      </c>
      <c r="X446" s="5" t="str">
        <f>_xll.SNL.Clients.Office.Excel.Functions.SPG(U446, "IQ_DILUT_EPS_NORM", "CY2021")</f>
        <v>#PEND</v>
      </c>
      <c r="Y446" t="e">
        <f t="shared" si="81"/>
        <v>#VALUE!</v>
      </c>
      <c r="Z446" t="e">
        <f t="shared" si="82"/>
        <v>#VALUE!</v>
      </c>
      <c r="AA446" s="5" t="str">
        <f>_xll.SNL.Clients.Office.Excel.Functions.SPG(U446, "SP_MARKETCAP", "12/31/2021")</f>
        <v>#PEND</v>
      </c>
      <c r="AB446" t="e">
        <f t="shared" si="76"/>
        <v>#VALUE!</v>
      </c>
      <c r="AC446" t="e">
        <f t="shared" si="83"/>
        <v>#VALUE!</v>
      </c>
    </row>
    <row r="447" spans="1:29">
      <c r="A447" t="s">
        <v>447</v>
      </c>
      <c r="B447" s="4" t="str" cm="1">
        <f t="array" ref="B447">_xll.SNL.Clients.Office.Excel.Functions.SPG(A447, "SP_TOTAL_REV", "CY2023")</f>
        <v>#PEND</v>
      </c>
      <c r="C447" s="4" t="str">
        <f>_xll.SNL.Clients.Office.Excel.Functions.SPG(A447,"IQ_AVG_DILUT_SHARES_OUT","CY2023")</f>
        <v>#PEND</v>
      </c>
      <c r="D447" s="5" t="str">
        <f>_xll.SNL.Clients.Office.Excel.Functions.SPG(A447, "IQ_DILUT_EPS_NORM", "CY2023")</f>
        <v>#PEND</v>
      </c>
      <c r="E447" t="e">
        <f t="shared" si="72"/>
        <v>#VALUE!</v>
      </c>
      <c r="F447" t="e">
        <f t="shared" si="73"/>
        <v>#VALUE!</v>
      </c>
      <c r="G447" s="5" t="str">
        <f>_xll.SNL.Clients.Office.Excel.Functions.SPG(A447, "SP_MARKETCAP", "12/30/2023")</f>
        <v>#PEND</v>
      </c>
      <c r="H447" t="e">
        <f t="shared" si="77"/>
        <v>#VALUE!</v>
      </c>
      <c r="I447" t="e">
        <f t="shared" si="78"/>
        <v>#VALUE!</v>
      </c>
      <c r="K447" t="s">
        <v>447</v>
      </c>
      <c r="L447" s="4" t="str" cm="1">
        <f t="array" ref="L447">_xll.SNL.Clients.Office.Excel.Functions.SPG(K447, "SP_TOTAL_REV", "CY2023")</f>
        <v>#PEND</v>
      </c>
      <c r="M447" s="4" t="str">
        <f>_xll.SNL.Clients.Office.Excel.Functions.SPG(K447,"IQ_AVG_DILUT_SHARES_OUT","CY2023")</f>
        <v>#PEND</v>
      </c>
      <c r="N447" s="5" t="str">
        <f>_xll.SNL.Clients.Office.Excel.Functions.SPG(K447, "IQ_DILUT_EPS_NORM", "CY2023")</f>
        <v>#PEND</v>
      </c>
      <c r="O447" t="e">
        <f t="shared" si="74"/>
        <v>#VALUE!</v>
      </c>
      <c r="P447" t="e">
        <f t="shared" si="75"/>
        <v>#VALUE!</v>
      </c>
      <c r="Q447" s="5" t="str">
        <f>_xll.SNL.Clients.Office.Excel.Functions.SPG(K447, "SP_MARKETCAP", "12/31/2022")</f>
        <v>#PEND</v>
      </c>
      <c r="R447" t="e">
        <f t="shared" si="79"/>
        <v>#VALUE!</v>
      </c>
      <c r="S447" t="e">
        <f t="shared" si="80"/>
        <v>#VALUE!</v>
      </c>
      <c r="U447" t="s">
        <v>447</v>
      </c>
      <c r="V447" s="4" t="str" cm="1">
        <f t="array" ref="V447">_xll.SNL.Clients.Office.Excel.Functions.SPG(U447, "SP_TOTAL_REV", "CY2021")</f>
        <v>#PEND</v>
      </c>
      <c r="W447" s="4" t="str">
        <f>_xll.SNL.Clients.Office.Excel.Functions.SPG(U447,"IQ_AVG_DILUT_SHARES_OUT","CY2021")</f>
        <v>#PEND</v>
      </c>
      <c r="X447" s="5" t="str">
        <f>_xll.SNL.Clients.Office.Excel.Functions.SPG(U447, "IQ_DILUT_EPS_NORM", "CY2021")</f>
        <v>#PEND</v>
      </c>
      <c r="Y447" t="e">
        <f t="shared" si="81"/>
        <v>#VALUE!</v>
      </c>
      <c r="Z447" t="e">
        <f t="shared" si="82"/>
        <v>#VALUE!</v>
      </c>
      <c r="AA447" s="5" t="str">
        <f>_xll.SNL.Clients.Office.Excel.Functions.SPG(U447, "SP_MARKETCAP", "12/31/2021")</f>
        <v>#PEND</v>
      </c>
      <c r="AB447" t="e">
        <f t="shared" si="76"/>
        <v>#VALUE!</v>
      </c>
      <c r="AC447" t="e">
        <f t="shared" si="83"/>
        <v>#VALUE!</v>
      </c>
    </row>
    <row r="448" spans="1:29">
      <c r="A448" t="s">
        <v>448</v>
      </c>
      <c r="B448" s="4" t="str" cm="1">
        <f t="array" ref="B448">_xll.SNL.Clients.Office.Excel.Functions.SPG(A448, "SP_TOTAL_REV", "CY2023")</f>
        <v>#PEND</v>
      </c>
      <c r="C448" s="4" t="str">
        <f>_xll.SNL.Clients.Office.Excel.Functions.SPG(A448,"IQ_AVG_DILUT_SHARES_OUT","CY2023")</f>
        <v>#PEND</v>
      </c>
      <c r="D448" s="5" t="str">
        <f>_xll.SNL.Clients.Office.Excel.Functions.SPG(A448, "IQ_DILUT_EPS_NORM", "CY2023")</f>
        <v>#PEND</v>
      </c>
      <c r="E448" t="e">
        <f t="shared" si="72"/>
        <v>#VALUE!</v>
      </c>
      <c r="F448" t="e">
        <f t="shared" si="73"/>
        <v>#VALUE!</v>
      </c>
      <c r="G448" s="5" t="str">
        <f>_xll.SNL.Clients.Office.Excel.Functions.SPG(A448, "SP_MARKETCAP", "12/30/2023")</f>
        <v>#PEND</v>
      </c>
      <c r="H448" t="e">
        <f t="shared" si="77"/>
        <v>#VALUE!</v>
      </c>
      <c r="I448" t="e">
        <f t="shared" si="78"/>
        <v>#VALUE!</v>
      </c>
      <c r="K448" t="s">
        <v>448</v>
      </c>
      <c r="L448" s="4" t="str" cm="1">
        <f t="array" ref="L448">_xll.SNL.Clients.Office.Excel.Functions.SPG(K448, "SP_TOTAL_REV", "CY2023")</f>
        <v>#PEND</v>
      </c>
      <c r="M448" s="4" t="str">
        <f>_xll.SNL.Clients.Office.Excel.Functions.SPG(K448,"IQ_AVG_DILUT_SHARES_OUT","CY2023")</f>
        <v>#PEND</v>
      </c>
      <c r="N448" s="5" t="str">
        <f>_xll.SNL.Clients.Office.Excel.Functions.SPG(K448, "IQ_DILUT_EPS_NORM", "CY2023")</f>
        <v>#PEND</v>
      </c>
      <c r="O448" t="e">
        <f t="shared" si="74"/>
        <v>#VALUE!</v>
      </c>
      <c r="P448" t="e">
        <f t="shared" si="75"/>
        <v>#VALUE!</v>
      </c>
      <c r="Q448" s="5" t="str">
        <f>_xll.SNL.Clients.Office.Excel.Functions.SPG(K448, "SP_MARKETCAP", "12/31/2022")</f>
        <v>#PEND</v>
      </c>
      <c r="R448" t="e">
        <f t="shared" si="79"/>
        <v>#VALUE!</v>
      </c>
      <c r="S448" t="e">
        <f t="shared" si="80"/>
        <v>#VALUE!</v>
      </c>
      <c r="U448" t="s">
        <v>448</v>
      </c>
      <c r="V448" s="4" t="str" cm="1">
        <f t="array" ref="V448">_xll.SNL.Clients.Office.Excel.Functions.SPG(U448, "SP_TOTAL_REV", "CY2021")</f>
        <v>#PEND</v>
      </c>
      <c r="W448" s="4" t="str">
        <f>_xll.SNL.Clients.Office.Excel.Functions.SPG(U448,"IQ_AVG_DILUT_SHARES_OUT","CY2021")</f>
        <v>#PEND</v>
      </c>
      <c r="X448" s="5" t="str">
        <f>_xll.SNL.Clients.Office.Excel.Functions.SPG(U448, "IQ_DILUT_EPS_NORM", "CY2021")</f>
        <v>#PEND</v>
      </c>
      <c r="Y448" t="e">
        <f t="shared" si="81"/>
        <v>#VALUE!</v>
      </c>
      <c r="Z448" t="e">
        <f t="shared" si="82"/>
        <v>#VALUE!</v>
      </c>
      <c r="AA448" s="5" t="str">
        <f>_xll.SNL.Clients.Office.Excel.Functions.SPG(U448, "SP_MARKETCAP", "12/31/2021")</f>
        <v>#PEND</v>
      </c>
      <c r="AB448" t="e">
        <f t="shared" si="76"/>
        <v>#VALUE!</v>
      </c>
      <c r="AC448" t="e">
        <f t="shared" si="83"/>
        <v>#VALUE!</v>
      </c>
    </row>
    <row r="449" spans="1:29">
      <c r="A449" t="s">
        <v>449</v>
      </c>
      <c r="B449" s="4" t="str" cm="1">
        <f t="array" ref="B449">_xll.SNL.Clients.Office.Excel.Functions.SPG(A449, "SP_TOTAL_REV", "CY2023")</f>
        <v>#PEND</v>
      </c>
      <c r="C449" s="4" t="str">
        <f>_xll.SNL.Clients.Office.Excel.Functions.SPG(A449,"IQ_AVG_DILUT_SHARES_OUT","CY2023")</f>
        <v>#PEND</v>
      </c>
      <c r="D449" s="5" t="str">
        <f>_xll.SNL.Clients.Office.Excel.Functions.SPG(A449, "IQ_DILUT_EPS_NORM", "CY2023")</f>
        <v>#PEND</v>
      </c>
      <c r="E449" t="e">
        <f t="shared" si="72"/>
        <v>#VALUE!</v>
      </c>
      <c r="F449" t="e">
        <f t="shared" si="73"/>
        <v>#VALUE!</v>
      </c>
      <c r="G449" s="5" t="str">
        <f>_xll.SNL.Clients.Office.Excel.Functions.SPG(A449, "SP_MARKETCAP", "12/30/2023")</f>
        <v>#PEND</v>
      </c>
      <c r="H449" t="e">
        <f t="shared" si="77"/>
        <v>#VALUE!</v>
      </c>
      <c r="I449" t="e">
        <f t="shared" si="78"/>
        <v>#VALUE!</v>
      </c>
      <c r="K449" t="s">
        <v>449</v>
      </c>
      <c r="L449" s="4" t="str" cm="1">
        <f t="array" ref="L449">_xll.SNL.Clients.Office.Excel.Functions.SPG(K449, "SP_TOTAL_REV", "CY2023")</f>
        <v>#PEND</v>
      </c>
      <c r="M449" s="4" t="str">
        <f>_xll.SNL.Clients.Office.Excel.Functions.SPG(K449,"IQ_AVG_DILUT_SHARES_OUT","CY2023")</f>
        <v>#PEND</v>
      </c>
      <c r="N449" s="5" t="str">
        <f>_xll.SNL.Clients.Office.Excel.Functions.SPG(K449, "IQ_DILUT_EPS_NORM", "CY2023")</f>
        <v>#PEND</v>
      </c>
      <c r="O449" t="e">
        <f t="shared" si="74"/>
        <v>#VALUE!</v>
      </c>
      <c r="P449" t="e">
        <f t="shared" si="75"/>
        <v>#VALUE!</v>
      </c>
      <c r="Q449" s="5" t="str">
        <f>_xll.SNL.Clients.Office.Excel.Functions.SPG(K449, "SP_MARKETCAP", "12/31/2022")</f>
        <v>#PEND</v>
      </c>
      <c r="R449" t="e">
        <f t="shared" si="79"/>
        <v>#VALUE!</v>
      </c>
      <c r="S449" t="e">
        <f t="shared" si="80"/>
        <v>#VALUE!</v>
      </c>
      <c r="U449" t="s">
        <v>449</v>
      </c>
      <c r="V449" s="4" t="str" cm="1">
        <f t="array" ref="V449">_xll.SNL.Clients.Office.Excel.Functions.SPG(U449, "SP_TOTAL_REV", "CY2021")</f>
        <v>#PEND</v>
      </c>
      <c r="W449" s="4" t="str">
        <f>_xll.SNL.Clients.Office.Excel.Functions.SPG(U449,"IQ_AVG_DILUT_SHARES_OUT","CY2021")</f>
        <v>#PEND</v>
      </c>
      <c r="X449" s="5" t="str">
        <f>_xll.SNL.Clients.Office.Excel.Functions.SPG(U449, "IQ_DILUT_EPS_NORM", "CY2021")</f>
        <v>#PEND</v>
      </c>
      <c r="Y449" t="e">
        <f t="shared" si="81"/>
        <v>#VALUE!</v>
      </c>
      <c r="Z449" t="e">
        <f t="shared" si="82"/>
        <v>#VALUE!</v>
      </c>
      <c r="AA449" s="5" t="str">
        <f>_xll.SNL.Clients.Office.Excel.Functions.SPG(U449, "SP_MARKETCAP", "12/31/2021")</f>
        <v>#PEND</v>
      </c>
      <c r="AB449" t="e">
        <f t="shared" si="76"/>
        <v>#VALUE!</v>
      </c>
      <c r="AC449" t="e">
        <f t="shared" si="83"/>
        <v>#VALUE!</v>
      </c>
    </row>
    <row r="450" spans="1:29">
      <c r="A450" t="s">
        <v>450</v>
      </c>
      <c r="B450" s="4" t="str" cm="1">
        <f t="array" ref="B450">_xll.SNL.Clients.Office.Excel.Functions.SPG(A450, "SP_TOTAL_REV", "CY2023")</f>
        <v>#PEND</v>
      </c>
      <c r="C450" s="4" t="str">
        <f>_xll.SNL.Clients.Office.Excel.Functions.SPG(A450,"IQ_AVG_DILUT_SHARES_OUT","CY2023")</f>
        <v>#PEND</v>
      </c>
      <c r="D450" s="5" t="str">
        <f>_xll.SNL.Clients.Office.Excel.Functions.SPG(A450, "IQ_DILUT_EPS_NORM", "CY2023")</f>
        <v>#PEND</v>
      </c>
      <c r="E450" t="e">
        <f t="shared" si="72"/>
        <v>#VALUE!</v>
      </c>
      <c r="F450" t="e">
        <f t="shared" si="73"/>
        <v>#VALUE!</v>
      </c>
      <c r="G450" s="5" t="str">
        <f>_xll.SNL.Clients.Office.Excel.Functions.SPG(A450, "SP_MARKETCAP", "12/30/2023")</f>
        <v>#PEND</v>
      </c>
      <c r="H450" t="e">
        <f t="shared" si="77"/>
        <v>#VALUE!</v>
      </c>
      <c r="I450" t="e">
        <f t="shared" si="78"/>
        <v>#VALUE!</v>
      </c>
      <c r="K450" t="s">
        <v>450</v>
      </c>
      <c r="L450" s="4" t="str" cm="1">
        <f t="array" ref="L450">_xll.SNL.Clients.Office.Excel.Functions.SPG(K450, "SP_TOTAL_REV", "CY2023")</f>
        <v>#PEND</v>
      </c>
      <c r="M450" s="4" t="str">
        <f>_xll.SNL.Clients.Office.Excel.Functions.SPG(K450,"IQ_AVG_DILUT_SHARES_OUT","CY2023")</f>
        <v>#PEND</v>
      </c>
      <c r="N450" s="5" t="str">
        <f>_xll.SNL.Clients.Office.Excel.Functions.SPG(K450, "IQ_DILUT_EPS_NORM", "CY2023")</f>
        <v>#PEND</v>
      </c>
      <c r="O450" t="e">
        <f t="shared" si="74"/>
        <v>#VALUE!</v>
      </c>
      <c r="P450" t="e">
        <f t="shared" si="75"/>
        <v>#VALUE!</v>
      </c>
      <c r="Q450" s="5" t="str">
        <f>_xll.SNL.Clients.Office.Excel.Functions.SPG(K450, "SP_MARKETCAP", "12/31/2022")</f>
        <v>#PEND</v>
      </c>
      <c r="R450" t="e">
        <f t="shared" si="79"/>
        <v>#VALUE!</v>
      </c>
      <c r="S450" t="e">
        <f t="shared" si="80"/>
        <v>#VALUE!</v>
      </c>
      <c r="U450" t="s">
        <v>450</v>
      </c>
      <c r="V450" s="4" t="str" cm="1">
        <f t="array" ref="V450">_xll.SNL.Clients.Office.Excel.Functions.SPG(U450, "SP_TOTAL_REV", "CY2021")</f>
        <v>#PEND</v>
      </c>
      <c r="W450" s="4" t="str">
        <f>_xll.SNL.Clients.Office.Excel.Functions.SPG(U450,"IQ_AVG_DILUT_SHARES_OUT","CY2021")</f>
        <v>#PEND</v>
      </c>
      <c r="X450" s="5" t="str">
        <f>_xll.SNL.Clients.Office.Excel.Functions.SPG(U450, "IQ_DILUT_EPS_NORM", "CY2021")</f>
        <v>#PEND</v>
      </c>
      <c r="Y450" t="e">
        <f t="shared" si="81"/>
        <v>#VALUE!</v>
      </c>
      <c r="Z450" t="e">
        <f t="shared" si="82"/>
        <v>#VALUE!</v>
      </c>
      <c r="AA450" s="5" t="str">
        <f>_xll.SNL.Clients.Office.Excel.Functions.SPG(U450, "SP_MARKETCAP", "12/31/2021")</f>
        <v>#PEND</v>
      </c>
      <c r="AB450" t="e">
        <f t="shared" si="76"/>
        <v>#VALUE!</v>
      </c>
      <c r="AC450" t="e">
        <f t="shared" si="83"/>
        <v>#VALUE!</v>
      </c>
    </row>
    <row r="451" spans="1:29">
      <c r="A451" t="s">
        <v>451</v>
      </c>
      <c r="B451" s="4" t="str" cm="1">
        <f t="array" ref="B451">_xll.SNL.Clients.Office.Excel.Functions.SPG(A451, "SP_TOTAL_REV", "CY2023")</f>
        <v>#PEND</v>
      </c>
      <c r="C451" s="4" t="str">
        <f>_xll.SNL.Clients.Office.Excel.Functions.SPG(A451,"IQ_AVG_DILUT_SHARES_OUT","CY2023")</f>
        <v>#PEND</v>
      </c>
      <c r="D451" s="5" t="str">
        <f>_xll.SNL.Clients.Office.Excel.Functions.SPG(A451, "IQ_DILUT_EPS_NORM", "CY2023")</f>
        <v>#PEND</v>
      </c>
      <c r="E451" t="e">
        <f t="shared" si="72"/>
        <v>#VALUE!</v>
      </c>
      <c r="F451" t="e">
        <f t="shared" si="73"/>
        <v>#VALUE!</v>
      </c>
      <c r="G451" s="5" t="str">
        <f>_xll.SNL.Clients.Office.Excel.Functions.SPG(A451, "SP_MARKETCAP", "12/30/2023")</f>
        <v>#PEND</v>
      </c>
      <c r="H451" t="e">
        <f t="shared" si="77"/>
        <v>#VALUE!</v>
      </c>
      <c r="I451" t="e">
        <f t="shared" si="78"/>
        <v>#VALUE!</v>
      </c>
      <c r="K451" t="s">
        <v>451</v>
      </c>
      <c r="L451" s="4" t="str" cm="1">
        <f t="array" ref="L451">_xll.SNL.Clients.Office.Excel.Functions.SPG(K451, "SP_TOTAL_REV", "CY2023")</f>
        <v>#PEND</v>
      </c>
      <c r="M451" s="4" t="str">
        <f>_xll.SNL.Clients.Office.Excel.Functions.SPG(K451,"IQ_AVG_DILUT_SHARES_OUT","CY2023")</f>
        <v>#PEND</v>
      </c>
      <c r="N451" s="5" t="str">
        <f>_xll.SNL.Clients.Office.Excel.Functions.SPG(K451, "IQ_DILUT_EPS_NORM", "CY2023")</f>
        <v>#PEND</v>
      </c>
      <c r="O451" t="e">
        <f t="shared" si="74"/>
        <v>#VALUE!</v>
      </c>
      <c r="P451" t="e">
        <f t="shared" si="75"/>
        <v>#VALUE!</v>
      </c>
      <c r="Q451" s="5" t="str">
        <f>_xll.SNL.Clients.Office.Excel.Functions.SPG(K451, "SP_MARKETCAP", "12/31/2022")</f>
        <v>#PEND</v>
      </c>
      <c r="R451" t="e">
        <f t="shared" si="79"/>
        <v>#VALUE!</v>
      </c>
      <c r="S451" t="e">
        <f t="shared" si="80"/>
        <v>#VALUE!</v>
      </c>
      <c r="U451" t="s">
        <v>451</v>
      </c>
      <c r="V451" s="4" t="str" cm="1">
        <f t="array" ref="V451">_xll.SNL.Clients.Office.Excel.Functions.SPG(U451, "SP_TOTAL_REV", "CY2021")</f>
        <v>#PEND</v>
      </c>
      <c r="W451" s="4" t="str">
        <f>_xll.SNL.Clients.Office.Excel.Functions.SPG(U451,"IQ_AVG_DILUT_SHARES_OUT","CY2021")</f>
        <v>#PEND</v>
      </c>
      <c r="X451" s="5" t="str">
        <f>_xll.SNL.Clients.Office.Excel.Functions.SPG(U451, "IQ_DILUT_EPS_NORM", "CY2021")</f>
        <v>#PEND</v>
      </c>
      <c r="Y451" t="e">
        <f t="shared" si="81"/>
        <v>#VALUE!</v>
      </c>
      <c r="Z451" t="e">
        <f t="shared" si="82"/>
        <v>#VALUE!</v>
      </c>
      <c r="AA451" s="5" t="str">
        <f>_xll.SNL.Clients.Office.Excel.Functions.SPG(U451, "SP_MARKETCAP", "12/31/2021")</f>
        <v>#PEND</v>
      </c>
      <c r="AB451" t="e">
        <f t="shared" si="76"/>
        <v>#VALUE!</v>
      </c>
      <c r="AC451" t="e">
        <f t="shared" si="83"/>
        <v>#VALUE!</v>
      </c>
    </row>
    <row r="452" spans="1:29">
      <c r="A452" t="s">
        <v>452</v>
      </c>
      <c r="B452" s="4" t="str" cm="1">
        <f t="array" ref="B452">_xll.SNL.Clients.Office.Excel.Functions.SPG(A452, "SP_TOTAL_REV", "CY2023")</f>
        <v>#PEND</v>
      </c>
      <c r="C452" s="4" t="str">
        <f>_xll.SNL.Clients.Office.Excel.Functions.SPG(A452,"IQ_AVG_DILUT_SHARES_OUT","CY2023")</f>
        <v>#PEND</v>
      </c>
      <c r="D452" s="5" t="str">
        <f>_xll.SNL.Clients.Office.Excel.Functions.SPG(A452, "IQ_DILUT_EPS_NORM", "CY2023")</f>
        <v>#PEND</v>
      </c>
      <c r="E452" t="e">
        <f t="shared" si="72"/>
        <v>#VALUE!</v>
      </c>
      <c r="F452" t="e">
        <f t="shared" si="73"/>
        <v>#VALUE!</v>
      </c>
      <c r="G452" s="5" t="str">
        <f>_xll.SNL.Clients.Office.Excel.Functions.SPG(A452, "SP_MARKETCAP", "12/30/2023")</f>
        <v>#PEND</v>
      </c>
      <c r="H452" t="e">
        <f t="shared" si="77"/>
        <v>#VALUE!</v>
      </c>
      <c r="I452" t="e">
        <f t="shared" si="78"/>
        <v>#VALUE!</v>
      </c>
      <c r="K452" t="s">
        <v>452</v>
      </c>
      <c r="L452" s="4" t="str" cm="1">
        <f t="array" ref="L452">_xll.SNL.Clients.Office.Excel.Functions.SPG(K452, "SP_TOTAL_REV", "CY2023")</f>
        <v>#PEND</v>
      </c>
      <c r="M452" s="4" t="str">
        <f>_xll.SNL.Clients.Office.Excel.Functions.SPG(K452,"IQ_AVG_DILUT_SHARES_OUT","CY2023")</f>
        <v>#PEND</v>
      </c>
      <c r="N452" s="5" t="str">
        <f>_xll.SNL.Clients.Office.Excel.Functions.SPG(K452, "IQ_DILUT_EPS_NORM", "CY2023")</f>
        <v>#PEND</v>
      </c>
      <c r="O452" t="e">
        <f t="shared" si="74"/>
        <v>#VALUE!</v>
      </c>
      <c r="P452" t="e">
        <f t="shared" si="75"/>
        <v>#VALUE!</v>
      </c>
      <c r="Q452" s="5" t="str">
        <f>_xll.SNL.Clients.Office.Excel.Functions.SPG(K452, "SP_MARKETCAP", "12/31/2022")</f>
        <v>#PEND</v>
      </c>
      <c r="R452" t="e">
        <f t="shared" si="79"/>
        <v>#VALUE!</v>
      </c>
      <c r="S452" t="e">
        <f t="shared" si="80"/>
        <v>#VALUE!</v>
      </c>
      <c r="U452" t="s">
        <v>452</v>
      </c>
      <c r="V452" s="4" t="str" cm="1">
        <f t="array" ref="V452">_xll.SNL.Clients.Office.Excel.Functions.SPG(U452, "SP_TOTAL_REV", "CY2021")</f>
        <v>#PEND</v>
      </c>
      <c r="W452" s="4" t="str">
        <f>_xll.SNL.Clients.Office.Excel.Functions.SPG(U452,"IQ_AVG_DILUT_SHARES_OUT","CY2021")</f>
        <v>#PEND</v>
      </c>
      <c r="X452" s="5" t="str">
        <f>_xll.SNL.Clients.Office.Excel.Functions.SPG(U452, "IQ_DILUT_EPS_NORM", "CY2021")</f>
        <v>#PEND</v>
      </c>
      <c r="Y452" t="e">
        <f t="shared" si="81"/>
        <v>#VALUE!</v>
      </c>
      <c r="Z452" t="e">
        <f t="shared" si="82"/>
        <v>#VALUE!</v>
      </c>
      <c r="AA452" s="5" t="str">
        <f>_xll.SNL.Clients.Office.Excel.Functions.SPG(U452, "SP_MARKETCAP", "12/31/2021")</f>
        <v>#PEND</v>
      </c>
      <c r="AB452" t="e">
        <f t="shared" si="76"/>
        <v>#VALUE!</v>
      </c>
      <c r="AC452" t="e">
        <f t="shared" si="83"/>
        <v>#VALUE!</v>
      </c>
    </row>
    <row r="453" spans="1:29">
      <c r="A453" t="s">
        <v>453</v>
      </c>
      <c r="B453" s="4" t="str" cm="1">
        <f t="array" ref="B453">_xll.SNL.Clients.Office.Excel.Functions.SPG(A453, "SP_TOTAL_REV", "CY2023")</f>
        <v>#PEND</v>
      </c>
      <c r="C453" s="4" t="str">
        <f>_xll.SNL.Clients.Office.Excel.Functions.SPG(A453,"IQ_AVG_DILUT_SHARES_OUT","CY2023")</f>
        <v>#PEND</v>
      </c>
      <c r="D453" s="5" t="str">
        <f>_xll.SNL.Clients.Office.Excel.Functions.SPG(A453, "IQ_DILUT_EPS_NORM", "CY2023")</f>
        <v>#PEND</v>
      </c>
      <c r="E453" t="e">
        <f t="shared" si="72"/>
        <v>#VALUE!</v>
      </c>
      <c r="F453" t="e">
        <f t="shared" si="73"/>
        <v>#VALUE!</v>
      </c>
      <c r="G453" s="5" t="str">
        <f>_xll.SNL.Clients.Office.Excel.Functions.SPG(A453, "SP_MARKETCAP", "12/30/2023")</f>
        <v>#PEND</v>
      </c>
      <c r="H453" t="e">
        <f t="shared" si="77"/>
        <v>#VALUE!</v>
      </c>
      <c r="I453" t="e">
        <f t="shared" si="78"/>
        <v>#VALUE!</v>
      </c>
      <c r="K453" t="s">
        <v>453</v>
      </c>
      <c r="L453" s="4" t="str" cm="1">
        <f t="array" ref="L453">_xll.SNL.Clients.Office.Excel.Functions.SPG(K453, "SP_TOTAL_REV", "CY2023")</f>
        <v>#PEND</v>
      </c>
      <c r="M453" s="4" t="str">
        <f>_xll.SNL.Clients.Office.Excel.Functions.SPG(K453,"IQ_AVG_DILUT_SHARES_OUT","CY2023")</f>
        <v>#PEND</v>
      </c>
      <c r="N453" s="5" t="str">
        <f>_xll.SNL.Clients.Office.Excel.Functions.SPG(K453, "IQ_DILUT_EPS_NORM", "CY2023")</f>
        <v>#PEND</v>
      </c>
      <c r="O453" t="e">
        <f t="shared" si="74"/>
        <v>#VALUE!</v>
      </c>
      <c r="P453" t="e">
        <f t="shared" si="75"/>
        <v>#VALUE!</v>
      </c>
      <c r="Q453" s="5" t="str">
        <f>_xll.SNL.Clients.Office.Excel.Functions.SPG(K453, "SP_MARKETCAP", "12/31/2022")</f>
        <v>#PEND</v>
      </c>
      <c r="R453" t="e">
        <f t="shared" si="79"/>
        <v>#VALUE!</v>
      </c>
      <c r="S453" t="e">
        <f t="shared" si="80"/>
        <v>#VALUE!</v>
      </c>
      <c r="U453" t="s">
        <v>453</v>
      </c>
      <c r="V453" s="4" t="str" cm="1">
        <f t="array" ref="V453">_xll.SNL.Clients.Office.Excel.Functions.SPG(U453, "SP_TOTAL_REV", "CY2021")</f>
        <v>#PEND</v>
      </c>
      <c r="W453" s="4" t="str">
        <f>_xll.SNL.Clients.Office.Excel.Functions.SPG(U453,"IQ_AVG_DILUT_SHARES_OUT","CY2021")</f>
        <v>#PEND</v>
      </c>
      <c r="X453" s="5" t="str">
        <f>_xll.SNL.Clients.Office.Excel.Functions.SPG(U453, "IQ_DILUT_EPS_NORM", "CY2021")</f>
        <v>#PEND</v>
      </c>
      <c r="Y453" t="e">
        <f t="shared" si="81"/>
        <v>#VALUE!</v>
      </c>
      <c r="Z453" t="e">
        <f t="shared" si="82"/>
        <v>#VALUE!</v>
      </c>
      <c r="AA453" s="5" t="str">
        <f>_xll.SNL.Clients.Office.Excel.Functions.SPG(U453, "SP_MARKETCAP", "12/31/2021")</f>
        <v>#PEND</v>
      </c>
      <c r="AB453" t="e">
        <f t="shared" si="76"/>
        <v>#VALUE!</v>
      </c>
      <c r="AC453" t="e">
        <f t="shared" si="83"/>
        <v>#VALUE!</v>
      </c>
    </row>
    <row r="454" spans="1:29">
      <c r="A454" t="s">
        <v>454</v>
      </c>
      <c r="B454" s="4" t="str" cm="1">
        <f t="array" ref="B454">_xll.SNL.Clients.Office.Excel.Functions.SPG(A454, "SP_TOTAL_REV", "CY2023")</f>
        <v>#PEND</v>
      </c>
      <c r="C454" s="4" t="str">
        <f>_xll.SNL.Clients.Office.Excel.Functions.SPG(A454,"IQ_AVG_DILUT_SHARES_OUT","CY2023")</f>
        <v>#PEND</v>
      </c>
      <c r="D454" s="5" t="str">
        <f>_xll.SNL.Clients.Office.Excel.Functions.SPG(A454, "IQ_DILUT_EPS_NORM", "CY2023")</f>
        <v>#PEND</v>
      </c>
      <c r="E454" t="e">
        <f t="shared" ref="E454:E495" si="84">C454*D454/1000</f>
        <v>#VALUE!</v>
      </c>
      <c r="F454" t="e">
        <f t="shared" ref="F454:F495" si="85">E454/B454</f>
        <v>#VALUE!</v>
      </c>
      <c r="G454" s="5" t="str">
        <f>_xll.SNL.Clients.Office.Excel.Functions.SPG(A454, "SP_MARKETCAP", "12/30/2023")</f>
        <v>#PEND</v>
      </c>
      <c r="H454" t="e">
        <f t="shared" si="77"/>
        <v>#VALUE!</v>
      </c>
      <c r="I454" t="e">
        <f t="shared" si="78"/>
        <v>#VALUE!</v>
      </c>
      <c r="K454" t="s">
        <v>454</v>
      </c>
      <c r="L454" s="4" t="str" cm="1">
        <f t="array" ref="L454">_xll.SNL.Clients.Office.Excel.Functions.SPG(K454, "SP_TOTAL_REV", "CY2023")</f>
        <v>#PEND</v>
      </c>
      <c r="M454" s="4" t="str">
        <f>_xll.SNL.Clients.Office.Excel.Functions.SPG(K454,"IQ_AVG_DILUT_SHARES_OUT","CY2023")</f>
        <v>#PEND</v>
      </c>
      <c r="N454" s="5" t="str">
        <f>_xll.SNL.Clients.Office.Excel.Functions.SPG(K454, "IQ_DILUT_EPS_NORM", "CY2023")</f>
        <v>#PEND</v>
      </c>
      <c r="O454" t="e">
        <f t="shared" ref="O454:O495" si="86">M454*N454/1000</f>
        <v>#VALUE!</v>
      </c>
      <c r="P454" t="e">
        <f t="shared" ref="P454:P495" si="87">O454/L454</f>
        <v>#VALUE!</v>
      </c>
      <c r="Q454" s="5" t="str">
        <f>_xll.SNL.Clients.Office.Excel.Functions.SPG(K454, "SP_MARKETCAP", "12/31/2022")</f>
        <v>#PEND</v>
      </c>
      <c r="R454" t="e">
        <f t="shared" si="79"/>
        <v>#VALUE!</v>
      </c>
      <c r="S454" t="e">
        <f t="shared" si="80"/>
        <v>#VALUE!</v>
      </c>
      <c r="U454" t="s">
        <v>454</v>
      </c>
      <c r="V454" s="4" t="str" cm="1">
        <f t="array" ref="V454">_xll.SNL.Clients.Office.Excel.Functions.SPG(U454, "SP_TOTAL_REV", "CY2021")</f>
        <v>#PEND</v>
      </c>
      <c r="W454" s="4" t="str">
        <f>_xll.SNL.Clients.Office.Excel.Functions.SPG(U454,"IQ_AVG_DILUT_SHARES_OUT","CY2021")</f>
        <v>#PEND</v>
      </c>
      <c r="X454" s="5" t="str">
        <f>_xll.SNL.Clients.Office.Excel.Functions.SPG(U454, "IQ_DILUT_EPS_NORM", "CY2021")</f>
        <v>#PEND</v>
      </c>
      <c r="Y454" t="e">
        <f t="shared" si="81"/>
        <v>#VALUE!</v>
      </c>
      <c r="Z454" t="e">
        <f t="shared" si="82"/>
        <v>#VALUE!</v>
      </c>
      <c r="AA454" s="5" t="str">
        <f>_xll.SNL.Clients.Office.Excel.Functions.SPG(U454, "SP_MARKETCAP", "12/31/2021")</f>
        <v>#PEND</v>
      </c>
      <c r="AB454" t="e">
        <f t="shared" ref="AB454:AB507" si="88">AA454/$AA$509</f>
        <v>#VALUE!</v>
      </c>
      <c r="AC454" t="e">
        <f t="shared" si="83"/>
        <v>#VALUE!</v>
      </c>
    </row>
    <row r="455" spans="1:29">
      <c r="A455" t="s">
        <v>455</v>
      </c>
      <c r="B455" s="4" t="str" cm="1">
        <f t="array" ref="B455">_xll.SNL.Clients.Office.Excel.Functions.SPG(A455, "SP_TOTAL_REV", "CY2023")</f>
        <v>#PEND</v>
      </c>
      <c r="C455" s="4" t="str">
        <f>_xll.SNL.Clients.Office.Excel.Functions.SPG(A455,"IQ_AVG_DILUT_SHARES_OUT","CY2023")</f>
        <v>#PEND</v>
      </c>
      <c r="D455" s="5" t="str">
        <f>_xll.SNL.Clients.Office.Excel.Functions.SPG(A455, "IQ_DILUT_EPS_NORM", "CY2023")</f>
        <v>#PEND</v>
      </c>
      <c r="E455" t="e">
        <f t="shared" si="84"/>
        <v>#VALUE!</v>
      </c>
      <c r="F455" t="e">
        <f t="shared" si="85"/>
        <v>#VALUE!</v>
      </c>
      <c r="G455" s="5" t="str">
        <f>_xll.SNL.Clients.Office.Excel.Functions.SPG(A455, "SP_MARKETCAP", "12/30/2023")</f>
        <v>#PEND</v>
      </c>
      <c r="H455" t="e">
        <f t="shared" ref="H455:H508" si="89">G455/$G$509</f>
        <v>#VALUE!</v>
      </c>
      <c r="I455" t="e">
        <f t="shared" ref="I455:I495" si="90">D455*H455</f>
        <v>#VALUE!</v>
      </c>
      <c r="K455" t="s">
        <v>455</v>
      </c>
      <c r="L455" s="4" t="str" cm="1">
        <f t="array" ref="L455">_xll.SNL.Clients.Office.Excel.Functions.SPG(K455, "SP_TOTAL_REV", "CY2023")</f>
        <v>#PEND</v>
      </c>
      <c r="M455" s="4" t="str">
        <f>_xll.SNL.Clients.Office.Excel.Functions.SPG(K455,"IQ_AVG_DILUT_SHARES_OUT","CY2023")</f>
        <v>#PEND</v>
      </c>
      <c r="N455" s="5" t="str">
        <f>_xll.SNL.Clients.Office.Excel.Functions.SPG(K455, "IQ_DILUT_EPS_NORM", "CY2023")</f>
        <v>#PEND</v>
      </c>
      <c r="O455" t="e">
        <f t="shared" si="86"/>
        <v>#VALUE!</v>
      </c>
      <c r="P455" t="e">
        <f t="shared" si="87"/>
        <v>#VALUE!</v>
      </c>
      <c r="Q455" s="5" t="str">
        <f>_xll.SNL.Clients.Office.Excel.Functions.SPG(K455, "SP_MARKETCAP", "12/31/2022")</f>
        <v>#PEND</v>
      </c>
      <c r="R455" t="e">
        <f t="shared" ref="R455:R508" si="91">Q455/$Q$509</f>
        <v>#VALUE!</v>
      </c>
      <c r="S455" t="e">
        <f t="shared" ref="S455:S508" si="92">N455*R455</f>
        <v>#VALUE!</v>
      </c>
      <c r="U455" t="s">
        <v>455</v>
      </c>
      <c r="V455" s="4" t="str" cm="1">
        <f t="array" ref="V455">_xll.SNL.Clients.Office.Excel.Functions.SPG(U455, "SP_TOTAL_REV", "CY2021")</f>
        <v>#PEND</v>
      </c>
      <c r="W455" s="4" t="str">
        <f>_xll.SNL.Clients.Office.Excel.Functions.SPG(U455,"IQ_AVG_DILUT_SHARES_OUT","CY2021")</f>
        <v>#PEND</v>
      </c>
      <c r="X455" s="5" t="str">
        <f>_xll.SNL.Clients.Office.Excel.Functions.SPG(U455, "IQ_DILUT_EPS_NORM", "CY2021")</f>
        <v>#PEND</v>
      </c>
      <c r="Y455" t="e">
        <f t="shared" ref="Y455:Y508" si="93">W455*X455/1000</f>
        <v>#VALUE!</v>
      </c>
      <c r="Z455" t="e">
        <f t="shared" ref="Z455:Z508" si="94">Y455/V455</f>
        <v>#VALUE!</v>
      </c>
      <c r="AA455" s="5" t="str">
        <f>_xll.SNL.Clients.Office.Excel.Functions.SPG(U455, "SP_MARKETCAP", "12/31/2021")</f>
        <v>#PEND</v>
      </c>
      <c r="AB455" t="e">
        <f t="shared" si="88"/>
        <v>#VALUE!</v>
      </c>
      <c r="AC455" t="e">
        <f t="shared" ref="AC455:AC508" si="95">X455*AB455</f>
        <v>#VALUE!</v>
      </c>
    </row>
    <row r="456" spans="1:29">
      <c r="A456" t="s">
        <v>456</v>
      </c>
      <c r="B456" s="4" t="str" cm="1">
        <f t="array" ref="B456">_xll.SNL.Clients.Office.Excel.Functions.SPG(A456, "SP_TOTAL_REV", "CY2023")</f>
        <v>#PEND</v>
      </c>
      <c r="C456" s="4" t="str">
        <f>_xll.SNL.Clients.Office.Excel.Functions.SPG(A456,"IQ_AVG_DILUT_SHARES_OUT","CY2023")</f>
        <v>#PEND</v>
      </c>
      <c r="D456" s="5" t="str">
        <f>_xll.SNL.Clients.Office.Excel.Functions.SPG(A456, "IQ_DILUT_EPS_NORM", "CY2023")</f>
        <v>#PEND</v>
      </c>
      <c r="E456" t="e">
        <f t="shared" si="84"/>
        <v>#VALUE!</v>
      </c>
      <c r="F456" t="e">
        <f t="shared" si="85"/>
        <v>#VALUE!</v>
      </c>
      <c r="G456" s="5" t="str">
        <f>_xll.SNL.Clients.Office.Excel.Functions.SPG(A456, "SP_MARKETCAP", "12/30/2023")</f>
        <v>#PEND</v>
      </c>
      <c r="H456" t="e">
        <f t="shared" si="89"/>
        <v>#VALUE!</v>
      </c>
      <c r="I456" t="e">
        <f t="shared" si="90"/>
        <v>#VALUE!</v>
      </c>
      <c r="K456" t="s">
        <v>456</v>
      </c>
      <c r="L456" s="4" t="str" cm="1">
        <f t="array" ref="L456">_xll.SNL.Clients.Office.Excel.Functions.SPG(K456, "SP_TOTAL_REV", "CY2023")</f>
        <v>#PEND</v>
      </c>
      <c r="M456" s="4" t="str">
        <f>_xll.SNL.Clients.Office.Excel.Functions.SPG(K456,"IQ_AVG_DILUT_SHARES_OUT","CY2023")</f>
        <v>#PEND</v>
      </c>
      <c r="N456" s="5" t="str">
        <f>_xll.SNL.Clients.Office.Excel.Functions.SPG(K456, "IQ_DILUT_EPS_NORM", "CY2023")</f>
        <v>#PEND</v>
      </c>
      <c r="O456" t="e">
        <f t="shared" si="86"/>
        <v>#VALUE!</v>
      </c>
      <c r="P456" t="e">
        <f t="shared" si="87"/>
        <v>#VALUE!</v>
      </c>
      <c r="Q456" s="5" t="str">
        <f>_xll.SNL.Clients.Office.Excel.Functions.SPG(K456, "SP_MARKETCAP", "12/31/2022")</f>
        <v>#PEND</v>
      </c>
      <c r="R456" t="e">
        <f t="shared" si="91"/>
        <v>#VALUE!</v>
      </c>
      <c r="S456" t="e">
        <f t="shared" si="92"/>
        <v>#VALUE!</v>
      </c>
      <c r="U456" t="s">
        <v>456</v>
      </c>
      <c r="V456" s="4" t="str" cm="1">
        <f t="array" ref="V456">_xll.SNL.Clients.Office.Excel.Functions.SPG(U456, "SP_TOTAL_REV", "CY2021")</f>
        <v>#PEND</v>
      </c>
      <c r="W456" s="4" t="str">
        <f>_xll.SNL.Clients.Office.Excel.Functions.SPG(U456,"IQ_AVG_DILUT_SHARES_OUT","CY2021")</f>
        <v>#PEND</v>
      </c>
      <c r="X456" s="5" t="str">
        <f>_xll.SNL.Clients.Office.Excel.Functions.SPG(U456, "IQ_DILUT_EPS_NORM", "CY2021")</f>
        <v>#PEND</v>
      </c>
      <c r="Y456" t="e">
        <f t="shared" si="93"/>
        <v>#VALUE!</v>
      </c>
      <c r="Z456" t="e">
        <f t="shared" si="94"/>
        <v>#VALUE!</v>
      </c>
      <c r="AA456" s="5" t="str">
        <f>_xll.SNL.Clients.Office.Excel.Functions.SPG(U456, "SP_MARKETCAP", "12/31/2021")</f>
        <v>#PEND</v>
      </c>
      <c r="AB456" t="e">
        <f t="shared" si="88"/>
        <v>#VALUE!</v>
      </c>
      <c r="AC456" t="e">
        <f t="shared" si="95"/>
        <v>#VALUE!</v>
      </c>
    </row>
    <row r="457" spans="1:29">
      <c r="A457" t="s">
        <v>457</v>
      </c>
      <c r="B457" s="4" t="str" cm="1">
        <f t="array" ref="B457">_xll.SNL.Clients.Office.Excel.Functions.SPG(A457, "SP_TOTAL_REV", "CY2023")</f>
        <v>#PEND</v>
      </c>
      <c r="C457" s="4" t="str">
        <f>_xll.SNL.Clients.Office.Excel.Functions.SPG(A457,"IQ_AVG_DILUT_SHARES_OUT","CY2023")</f>
        <v>#PEND</v>
      </c>
      <c r="D457" s="5" t="str">
        <f>_xll.SNL.Clients.Office.Excel.Functions.SPG(A457, "IQ_DILUT_EPS_NORM", "CY2023")</f>
        <v>#PEND</v>
      </c>
      <c r="E457" t="e">
        <f t="shared" si="84"/>
        <v>#VALUE!</v>
      </c>
      <c r="F457" t="e">
        <f t="shared" si="85"/>
        <v>#VALUE!</v>
      </c>
      <c r="G457" s="5" t="str">
        <f>_xll.SNL.Clients.Office.Excel.Functions.SPG(A457, "SP_MARKETCAP", "12/30/2023")</f>
        <v>#PEND</v>
      </c>
      <c r="H457" t="e">
        <f t="shared" si="89"/>
        <v>#VALUE!</v>
      </c>
      <c r="I457" t="e">
        <f t="shared" si="90"/>
        <v>#VALUE!</v>
      </c>
      <c r="K457" t="s">
        <v>457</v>
      </c>
      <c r="L457" s="4" t="str" cm="1">
        <f t="array" ref="L457">_xll.SNL.Clients.Office.Excel.Functions.SPG(K457, "SP_TOTAL_REV", "CY2023")</f>
        <v>#PEND</v>
      </c>
      <c r="M457" s="4" t="str">
        <f>_xll.SNL.Clients.Office.Excel.Functions.SPG(K457,"IQ_AVG_DILUT_SHARES_OUT","CY2023")</f>
        <v>#PEND</v>
      </c>
      <c r="N457" s="5" t="str">
        <f>_xll.SNL.Clients.Office.Excel.Functions.SPG(K457, "IQ_DILUT_EPS_NORM", "CY2023")</f>
        <v>#PEND</v>
      </c>
      <c r="O457" t="e">
        <f t="shared" si="86"/>
        <v>#VALUE!</v>
      </c>
      <c r="P457" t="e">
        <f t="shared" si="87"/>
        <v>#VALUE!</v>
      </c>
      <c r="Q457" s="5" t="str">
        <f>_xll.SNL.Clients.Office.Excel.Functions.SPG(K457, "SP_MARKETCAP", "12/31/2022")</f>
        <v>#PEND</v>
      </c>
      <c r="R457" t="e">
        <f t="shared" si="91"/>
        <v>#VALUE!</v>
      </c>
      <c r="S457" t="e">
        <f t="shared" si="92"/>
        <v>#VALUE!</v>
      </c>
      <c r="U457" t="s">
        <v>457</v>
      </c>
      <c r="V457" s="4" t="str" cm="1">
        <f t="array" ref="V457">_xll.SNL.Clients.Office.Excel.Functions.SPG(U457, "SP_TOTAL_REV", "CY2021")</f>
        <v>#PEND</v>
      </c>
      <c r="W457" s="4" t="str">
        <f>_xll.SNL.Clients.Office.Excel.Functions.SPG(U457,"IQ_AVG_DILUT_SHARES_OUT","CY2021")</f>
        <v>#PEND</v>
      </c>
      <c r="X457" s="5" t="str">
        <f>_xll.SNL.Clients.Office.Excel.Functions.SPG(U457, "IQ_DILUT_EPS_NORM", "CY2021")</f>
        <v>#PEND</v>
      </c>
      <c r="Y457" t="e">
        <f t="shared" si="93"/>
        <v>#VALUE!</v>
      </c>
      <c r="Z457" t="e">
        <f t="shared" si="94"/>
        <v>#VALUE!</v>
      </c>
      <c r="AA457" s="5" t="str">
        <f>_xll.SNL.Clients.Office.Excel.Functions.SPG(U457, "SP_MARKETCAP", "12/31/2021")</f>
        <v>#PEND</v>
      </c>
      <c r="AB457" t="e">
        <f t="shared" si="88"/>
        <v>#VALUE!</v>
      </c>
      <c r="AC457" t="e">
        <f t="shared" si="95"/>
        <v>#VALUE!</v>
      </c>
    </row>
    <row r="458" spans="1:29">
      <c r="A458" t="s">
        <v>458</v>
      </c>
      <c r="B458" s="4" t="str" cm="1">
        <f t="array" ref="B458">_xll.SNL.Clients.Office.Excel.Functions.SPG(A458, "SP_TOTAL_REV", "CY2023")</f>
        <v>#PEND</v>
      </c>
      <c r="C458" s="4" t="str">
        <f>_xll.SNL.Clients.Office.Excel.Functions.SPG(A458,"IQ_AVG_DILUT_SHARES_OUT","CY2023")</f>
        <v>#PEND</v>
      </c>
      <c r="D458" s="5" t="str">
        <f>_xll.SNL.Clients.Office.Excel.Functions.SPG(A458, "IQ_DILUT_EPS_NORM", "CY2023")</f>
        <v>#PEND</v>
      </c>
      <c r="E458" t="e">
        <f t="shared" si="84"/>
        <v>#VALUE!</v>
      </c>
      <c r="F458" t="e">
        <f t="shared" si="85"/>
        <v>#VALUE!</v>
      </c>
      <c r="G458" s="5" t="str">
        <f>_xll.SNL.Clients.Office.Excel.Functions.SPG(A458, "SP_MARKETCAP", "12/30/2023")</f>
        <v>#PEND</v>
      </c>
      <c r="H458" t="e">
        <f t="shared" si="89"/>
        <v>#VALUE!</v>
      </c>
      <c r="I458" t="e">
        <f t="shared" si="90"/>
        <v>#VALUE!</v>
      </c>
      <c r="K458" t="s">
        <v>458</v>
      </c>
      <c r="L458" s="4" t="str" cm="1">
        <f t="array" ref="L458">_xll.SNL.Clients.Office.Excel.Functions.SPG(K458, "SP_TOTAL_REV", "CY2023")</f>
        <v>#PEND</v>
      </c>
      <c r="M458" s="4" t="str">
        <f>_xll.SNL.Clients.Office.Excel.Functions.SPG(K458,"IQ_AVG_DILUT_SHARES_OUT","CY2023")</f>
        <v>#PEND</v>
      </c>
      <c r="N458" s="5" t="str">
        <f>_xll.SNL.Clients.Office.Excel.Functions.SPG(K458, "IQ_DILUT_EPS_NORM", "CY2023")</f>
        <v>#PEND</v>
      </c>
      <c r="O458" t="e">
        <f t="shared" si="86"/>
        <v>#VALUE!</v>
      </c>
      <c r="P458" t="e">
        <f t="shared" si="87"/>
        <v>#VALUE!</v>
      </c>
      <c r="Q458" s="5" t="str">
        <f>_xll.SNL.Clients.Office.Excel.Functions.SPG(K458, "SP_MARKETCAP", "12/31/2022")</f>
        <v>#PEND</v>
      </c>
      <c r="R458" t="e">
        <f t="shared" si="91"/>
        <v>#VALUE!</v>
      </c>
      <c r="S458" t="e">
        <f t="shared" si="92"/>
        <v>#VALUE!</v>
      </c>
      <c r="U458" t="s">
        <v>458</v>
      </c>
      <c r="V458" s="4" t="str" cm="1">
        <f t="array" ref="V458">_xll.SNL.Clients.Office.Excel.Functions.SPG(U458, "SP_TOTAL_REV", "CY2021")</f>
        <v>#PEND</v>
      </c>
      <c r="W458" s="4" t="str">
        <f>_xll.SNL.Clients.Office.Excel.Functions.SPG(U458,"IQ_AVG_DILUT_SHARES_OUT","CY2021")</f>
        <v>#PEND</v>
      </c>
      <c r="X458" s="5" t="str">
        <f>_xll.SNL.Clients.Office.Excel.Functions.SPG(U458, "IQ_DILUT_EPS_NORM", "CY2021")</f>
        <v>#PEND</v>
      </c>
      <c r="Y458" t="e">
        <f t="shared" si="93"/>
        <v>#VALUE!</v>
      </c>
      <c r="Z458" t="e">
        <f t="shared" si="94"/>
        <v>#VALUE!</v>
      </c>
      <c r="AA458" s="5" t="str">
        <f>_xll.SNL.Clients.Office.Excel.Functions.SPG(U458, "SP_MARKETCAP", "12/31/2021")</f>
        <v>#PEND</v>
      </c>
      <c r="AB458" t="e">
        <f t="shared" si="88"/>
        <v>#VALUE!</v>
      </c>
      <c r="AC458" t="e">
        <f t="shared" si="95"/>
        <v>#VALUE!</v>
      </c>
    </row>
    <row r="459" spans="1:29">
      <c r="A459" t="s">
        <v>459</v>
      </c>
      <c r="B459" s="4" t="str" cm="1">
        <f t="array" ref="B459">_xll.SNL.Clients.Office.Excel.Functions.SPG(A459, "SP_TOTAL_REV", "CY2023")</f>
        <v>#PEND</v>
      </c>
      <c r="C459" s="4" t="str">
        <f>_xll.SNL.Clients.Office.Excel.Functions.SPG(A459,"IQ_AVG_DILUT_SHARES_OUT","CY2023")</f>
        <v>#PEND</v>
      </c>
      <c r="D459" s="5" t="str">
        <f>_xll.SNL.Clients.Office.Excel.Functions.SPG(A459, "IQ_DILUT_EPS_NORM", "CY2023")</f>
        <v>#PEND</v>
      </c>
      <c r="E459" t="e">
        <f t="shared" si="84"/>
        <v>#VALUE!</v>
      </c>
      <c r="F459" t="e">
        <f t="shared" si="85"/>
        <v>#VALUE!</v>
      </c>
      <c r="G459" s="5" t="str">
        <f>_xll.SNL.Clients.Office.Excel.Functions.SPG(A459, "SP_MARKETCAP", "12/30/2023")</f>
        <v>#PEND</v>
      </c>
      <c r="H459" t="e">
        <f t="shared" si="89"/>
        <v>#VALUE!</v>
      </c>
      <c r="I459" t="e">
        <f t="shared" si="90"/>
        <v>#VALUE!</v>
      </c>
      <c r="K459" t="s">
        <v>459</v>
      </c>
      <c r="L459" s="4" t="str" cm="1">
        <f t="array" ref="L459">_xll.SNL.Clients.Office.Excel.Functions.SPG(K459, "SP_TOTAL_REV", "CY2023")</f>
        <v>#PEND</v>
      </c>
      <c r="M459" s="4" t="str">
        <f>_xll.SNL.Clients.Office.Excel.Functions.SPG(K459,"IQ_AVG_DILUT_SHARES_OUT","CY2023")</f>
        <v>#PEND</v>
      </c>
      <c r="N459" s="5" t="str">
        <f>_xll.SNL.Clients.Office.Excel.Functions.SPG(K459, "IQ_DILUT_EPS_NORM", "CY2023")</f>
        <v>#PEND</v>
      </c>
      <c r="O459" t="e">
        <f t="shared" si="86"/>
        <v>#VALUE!</v>
      </c>
      <c r="P459" t="e">
        <f t="shared" si="87"/>
        <v>#VALUE!</v>
      </c>
      <c r="Q459" s="5" t="str">
        <f>_xll.SNL.Clients.Office.Excel.Functions.SPG(K459, "SP_MARKETCAP", "12/31/2022")</f>
        <v>#PEND</v>
      </c>
      <c r="R459" t="e">
        <f t="shared" si="91"/>
        <v>#VALUE!</v>
      </c>
      <c r="S459" t="e">
        <f t="shared" si="92"/>
        <v>#VALUE!</v>
      </c>
      <c r="U459" t="s">
        <v>459</v>
      </c>
      <c r="V459" s="4" t="str" cm="1">
        <f t="array" ref="V459">_xll.SNL.Clients.Office.Excel.Functions.SPG(U459, "SP_TOTAL_REV", "CY2021")</f>
        <v>#PEND</v>
      </c>
      <c r="W459" s="4" t="str">
        <f>_xll.SNL.Clients.Office.Excel.Functions.SPG(U459,"IQ_AVG_DILUT_SHARES_OUT","CY2021")</f>
        <v>#PEND</v>
      </c>
      <c r="X459" s="5" t="str">
        <f>_xll.SNL.Clients.Office.Excel.Functions.SPG(U459, "IQ_DILUT_EPS_NORM", "CY2021")</f>
        <v>#PEND</v>
      </c>
      <c r="Y459" t="e">
        <f t="shared" si="93"/>
        <v>#VALUE!</v>
      </c>
      <c r="Z459" t="e">
        <f t="shared" si="94"/>
        <v>#VALUE!</v>
      </c>
      <c r="AA459" s="5" t="str">
        <f>_xll.SNL.Clients.Office.Excel.Functions.SPG(U459, "SP_MARKETCAP", "12/31/2021")</f>
        <v>#PEND</v>
      </c>
      <c r="AB459" t="e">
        <f t="shared" si="88"/>
        <v>#VALUE!</v>
      </c>
      <c r="AC459" t="e">
        <f t="shared" si="95"/>
        <v>#VALUE!</v>
      </c>
    </row>
    <row r="460" spans="1:29">
      <c r="A460" t="s">
        <v>460</v>
      </c>
      <c r="B460" s="4" t="str" cm="1">
        <f t="array" ref="B460">_xll.SNL.Clients.Office.Excel.Functions.SPG(A460, "SP_TOTAL_REV", "CY2023")</f>
        <v>#PEND</v>
      </c>
      <c r="C460" s="4" t="str">
        <f>_xll.SNL.Clients.Office.Excel.Functions.SPG(A460,"IQ_AVG_DILUT_SHARES_OUT","CY2023")</f>
        <v>#PEND</v>
      </c>
      <c r="D460" s="5" t="str">
        <f>_xll.SNL.Clients.Office.Excel.Functions.SPG(A460, "IQ_DILUT_EPS_NORM", "CY2023")</f>
        <v>#PEND</v>
      </c>
      <c r="E460" t="e">
        <f t="shared" si="84"/>
        <v>#VALUE!</v>
      </c>
      <c r="F460" t="e">
        <f t="shared" si="85"/>
        <v>#VALUE!</v>
      </c>
      <c r="G460" s="5" t="str">
        <f>_xll.SNL.Clients.Office.Excel.Functions.SPG(A460, "SP_MARKETCAP", "12/30/2023")</f>
        <v>#PEND</v>
      </c>
      <c r="H460" t="e">
        <f t="shared" si="89"/>
        <v>#VALUE!</v>
      </c>
      <c r="I460" t="e">
        <f t="shared" si="90"/>
        <v>#VALUE!</v>
      </c>
      <c r="K460" t="s">
        <v>460</v>
      </c>
      <c r="L460" s="4" t="str" cm="1">
        <f t="array" ref="L460">_xll.SNL.Clients.Office.Excel.Functions.SPG(K460, "SP_TOTAL_REV", "CY2023")</f>
        <v>#PEND</v>
      </c>
      <c r="M460" s="4" t="str">
        <f>_xll.SNL.Clients.Office.Excel.Functions.SPG(K460,"IQ_AVG_DILUT_SHARES_OUT","CY2023")</f>
        <v>#PEND</v>
      </c>
      <c r="N460" s="5" t="str">
        <f>_xll.SNL.Clients.Office.Excel.Functions.SPG(K460, "IQ_DILUT_EPS_NORM", "CY2023")</f>
        <v>#PEND</v>
      </c>
      <c r="O460" t="e">
        <f t="shared" si="86"/>
        <v>#VALUE!</v>
      </c>
      <c r="P460" t="e">
        <f t="shared" si="87"/>
        <v>#VALUE!</v>
      </c>
      <c r="Q460" s="5" t="str">
        <f>_xll.SNL.Clients.Office.Excel.Functions.SPG(K460, "SP_MARKETCAP", "12/31/2022")</f>
        <v>#PEND</v>
      </c>
      <c r="R460" t="e">
        <f t="shared" si="91"/>
        <v>#VALUE!</v>
      </c>
      <c r="S460" t="e">
        <f t="shared" si="92"/>
        <v>#VALUE!</v>
      </c>
      <c r="U460" t="s">
        <v>460</v>
      </c>
      <c r="V460" s="4" t="str" cm="1">
        <f t="array" ref="V460">_xll.SNL.Clients.Office.Excel.Functions.SPG(U460, "SP_TOTAL_REV", "CY2021")</f>
        <v>#PEND</v>
      </c>
      <c r="W460" s="4" t="str">
        <f>_xll.SNL.Clients.Office.Excel.Functions.SPG(U460,"IQ_AVG_DILUT_SHARES_OUT","CY2021")</f>
        <v>#PEND</v>
      </c>
      <c r="X460" s="5" t="str">
        <f>_xll.SNL.Clients.Office.Excel.Functions.SPG(U460, "IQ_DILUT_EPS_NORM", "CY2021")</f>
        <v>#PEND</v>
      </c>
      <c r="Y460" t="e">
        <f t="shared" si="93"/>
        <v>#VALUE!</v>
      </c>
      <c r="Z460" t="e">
        <f t="shared" si="94"/>
        <v>#VALUE!</v>
      </c>
      <c r="AA460" s="5" t="str">
        <f>_xll.SNL.Clients.Office.Excel.Functions.SPG(U460, "SP_MARKETCAP", "12/31/2021")</f>
        <v>#PEND</v>
      </c>
      <c r="AB460" t="e">
        <f t="shared" si="88"/>
        <v>#VALUE!</v>
      </c>
      <c r="AC460" t="e">
        <f t="shared" si="95"/>
        <v>#VALUE!</v>
      </c>
    </row>
    <row r="461" spans="1:29">
      <c r="A461" t="s">
        <v>461</v>
      </c>
      <c r="B461" s="4" t="str" cm="1">
        <f t="array" ref="B461">_xll.SNL.Clients.Office.Excel.Functions.SPG(A461, "SP_TOTAL_REV", "CY2023")</f>
        <v>#PEND</v>
      </c>
      <c r="C461" s="4" t="str">
        <f>_xll.SNL.Clients.Office.Excel.Functions.SPG(A461,"IQ_AVG_DILUT_SHARES_OUT","CY2023")</f>
        <v>#PEND</v>
      </c>
      <c r="D461" s="5" t="str">
        <f>_xll.SNL.Clients.Office.Excel.Functions.SPG(A461, "IQ_DILUT_EPS_NORM", "CY2023")</f>
        <v>#PEND</v>
      </c>
      <c r="E461" t="e">
        <f t="shared" si="84"/>
        <v>#VALUE!</v>
      </c>
      <c r="F461" t="e">
        <f t="shared" si="85"/>
        <v>#VALUE!</v>
      </c>
      <c r="G461" s="5" t="str">
        <f>_xll.SNL.Clients.Office.Excel.Functions.SPG(A461, "SP_MARKETCAP", "12/30/2023")</f>
        <v>#PEND</v>
      </c>
      <c r="H461" t="e">
        <f t="shared" si="89"/>
        <v>#VALUE!</v>
      </c>
      <c r="I461" t="e">
        <f t="shared" si="90"/>
        <v>#VALUE!</v>
      </c>
      <c r="K461" t="s">
        <v>461</v>
      </c>
      <c r="L461" s="4" t="str" cm="1">
        <f t="array" ref="L461">_xll.SNL.Clients.Office.Excel.Functions.SPG(K461, "SP_TOTAL_REV", "CY2023")</f>
        <v>#PEND</v>
      </c>
      <c r="M461" s="4" t="str">
        <f>_xll.SNL.Clients.Office.Excel.Functions.SPG(K461,"IQ_AVG_DILUT_SHARES_OUT","CY2023")</f>
        <v>#PEND</v>
      </c>
      <c r="N461" s="5" t="str">
        <f>_xll.SNL.Clients.Office.Excel.Functions.SPG(K461, "IQ_DILUT_EPS_NORM", "CY2023")</f>
        <v>#PEND</v>
      </c>
      <c r="O461" t="e">
        <f t="shared" si="86"/>
        <v>#VALUE!</v>
      </c>
      <c r="P461" t="e">
        <f t="shared" si="87"/>
        <v>#VALUE!</v>
      </c>
      <c r="Q461" s="5" t="str">
        <f>_xll.SNL.Clients.Office.Excel.Functions.SPG(K461, "SP_MARKETCAP", "12/31/2022")</f>
        <v>#PEND</v>
      </c>
      <c r="R461" t="e">
        <f t="shared" si="91"/>
        <v>#VALUE!</v>
      </c>
      <c r="S461" t="e">
        <f t="shared" si="92"/>
        <v>#VALUE!</v>
      </c>
      <c r="U461" t="s">
        <v>461</v>
      </c>
      <c r="V461" s="4" t="str" cm="1">
        <f t="array" ref="V461">_xll.SNL.Clients.Office.Excel.Functions.SPG(U461, "SP_TOTAL_REV", "CY2021")</f>
        <v>#PEND</v>
      </c>
      <c r="W461" s="4" t="str">
        <f>_xll.SNL.Clients.Office.Excel.Functions.SPG(U461,"IQ_AVG_DILUT_SHARES_OUT","CY2021")</f>
        <v>#PEND</v>
      </c>
      <c r="X461" s="5" t="str">
        <f>_xll.SNL.Clients.Office.Excel.Functions.SPG(U461, "IQ_DILUT_EPS_NORM", "CY2021")</f>
        <v>#PEND</v>
      </c>
      <c r="Y461" t="e">
        <f t="shared" si="93"/>
        <v>#VALUE!</v>
      </c>
      <c r="Z461" t="e">
        <f t="shared" si="94"/>
        <v>#VALUE!</v>
      </c>
      <c r="AA461" s="5" t="str">
        <f>_xll.SNL.Clients.Office.Excel.Functions.SPG(U461, "SP_MARKETCAP", "12/31/2021")</f>
        <v>#PEND</v>
      </c>
      <c r="AB461" t="e">
        <f t="shared" si="88"/>
        <v>#VALUE!</v>
      </c>
      <c r="AC461" t="e">
        <f t="shared" si="95"/>
        <v>#VALUE!</v>
      </c>
    </row>
    <row r="462" spans="1:29">
      <c r="A462" t="s">
        <v>462</v>
      </c>
      <c r="B462" s="4" t="str" cm="1">
        <f t="array" ref="B462">_xll.SNL.Clients.Office.Excel.Functions.SPG(A462, "SP_TOTAL_REV", "CY2023")</f>
        <v>#PEND</v>
      </c>
      <c r="C462" s="4" t="str">
        <f>_xll.SNL.Clients.Office.Excel.Functions.SPG(A462,"IQ_AVG_DILUT_SHARES_OUT","CY2023")</f>
        <v>#PEND</v>
      </c>
      <c r="D462" s="5" t="str">
        <f>_xll.SNL.Clients.Office.Excel.Functions.SPG(A462, "IQ_DILUT_EPS_NORM", "CY2023")</f>
        <v>#PEND</v>
      </c>
      <c r="E462" t="e">
        <f t="shared" si="84"/>
        <v>#VALUE!</v>
      </c>
      <c r="F462" t="e">
        <f t="shared" si="85"/>
        <v>#VALUE!</v>
      </c>
      <c r="G462" s="5" t="str">
        <f>_xll.SNL.Clients.Office.Excel.Functions.SPG(A462, "SP_MARKETCAP", "12/30/2023")</f>
        <v>#PEND</v>
      </c>
      <c r="H462" t="e">
        <f t="shared" si="89"/>
        <v>#VALUE!</v>
      </c>
      <c r="I462" t="e">
        <f t="shared" si="90"/>
        <v>#VALUE!</v>
      </c>
      <c r="K462" t="s">
        <v>462</v>
      </c>
      <c r="L462" s="4" t="str" cm="1">
        <f t="array" ref="L462">_xll.SNL.Clients.Office.Excel.Functions.SPG(K462, "SP_TOTAL_REV", "CY2023")</f>
        <v>#PEND</v>
      </c>
      <c r="M462" s="4" t="str">
        <f>_xll.SNL.Clients.Office.Excel.Functions.SPG(K462,"IQ_AVG_DILUT_SHARES_OUT","CY2023")</f>
        <v>#PEND</v>
      </c>
      <c r="N462" s="5" t="str">
        <f>_xll.SNL.Clients.Office.Excel.Functions.SPG(K462, "IQ_DILUT_EPS_NORM", "CY2023")</f>
        <v>#PEND</v>
      </c>
      <c r="O462" t="e">
        <f t="shared" si="86"/>
        <v>#VALUE!</v>
      </c>
      <c r="P462" t="e">
        <f t="shared" si="87"/>
        <v>#VALUE!</v>
      </c>
      <c r="Q462" s="5" t="str">
        <f>_xll.SNL.Clients.Office.Excel.Functions.SPG(K462, "SP_MARKETCAP", "12/31/2022")</f>
        <v>#PEND</v>
      </c>
      <c r="R462" t="e">
        <f t="shared" si="91"/>
        <v>#VALUE!</v>
      </c>
      <c r="S462" t="e">
        <f t="shared" si="92"/>
        <v>#VALUE!</v>
      </c>
      <c r="U462" t="s">
        <v>462</v>
      </c>
      <c r="V462" s="4" t="str" cm="1">
        <f t="array" ref="V462">_xll.SNL.Clients.Office.Excel.Functions.SPG(U462, "SP_TOTAL_REV", "CY2021")</f>
        <v>#PEND</v>
      </c>
      <c r="W462" s="4" t="str">
        <f>_xll.SNL.Clients.Office.Excel.Functions.SPG(U462,"IQ_AVG_DILUT_SHARES_OUT","CY2021")</f>
        <v>#PEND</v>
      </c>
      <c r="X462" s="5" t="str">
        <f>_xll.SNL.Clients.Office.Excel.Functions.SPG(U462, "IQ_DILUT_EPS_NORM", "CY2021")</f>
        <v>#PEND</v>
      </c>
      <c r="Y462" t="e">
        <f t="shared" si="93"/>
        <v>#VALUE!</v>
      </c>
      <c r="Z462" t="e">
        <f t="shared" si="94"/>
        <v>#VALUE!</v>
      </c>
      <c r="AA462" s="5" t="str">
        <f>_xll.SNL.Clients.Office.Excel.Functions.SPG(U462, "SP_MARKETCAP", "12/31/2021")</f>
        <v>#PEND</v>
      </c>
      <c r="AB462" t="e">
        <f t="shared" si="88"/>
        <v>#VALUE!</v>
      </c>
      <c r="AC462" t="e">
        <f t="shared" si="95"/>
        <v>#VALUE!</v>
      </c>
    </row>
    <row r="463" spans="1:29">
      <c r="A463" t="s">
        <v>463</v>
      </c>
      <c r="B463" s="4" t="str" cm="1">
        <f t="array" ref="B463">_xll.SNL.Clients.Office.Excel.Functions.SPG(A463, "SP_TOTAL_REV", "CY2023")</f>
        <v>#PEND</v>
      </c>
      <c r="C463" s="4" t="str">
        <f>_xll.SNL.Clients.Office.Excel.Functions.SPG(A463,"IQ_AVG_DILUT_SHARES_OUT","CY2023")</f>
        <v>#PEND</v>
      </c>
      <c r="D463" s="5" t="str">
        <f>_xll.SNL.Clients.Office.Excel.Functions.SPG(A463, "IQ_DILUT_EPS_NORM", "CY2023")</f>
        <v>#PEND</v>
      </c>
      <c r="E463" t="e">
        <f t="shared" si="84"/>
        <v>#VALUE!</v>
      </c>
      <c r="F463" t="e">
        <f t="shared" si="85"/>
        <v>#VALUE!</v>
      </c>
      <c r="G463" s="5" t="str">
        <f>_xll.SNL.Clients.Office.Excel.Functions.SPG(A463, "SP_MARKETCAP", "12/30/2023")</f>
        <v>#PEND</v>
      </c>
      <c r="H463" t="e">
        <f t="shared" si="89"/>
        <v>#VALUE!</v>
      </c>
      <c r="I463" t="e">
        <f t="shared" si="90"/>
        <v>#VALUE!</v>
      </c>
      <c r="K463" t="s">
        <v>463</v>
      </c>
      <c r="L463" s="4" t="str" cm="1">
        <f t="array" ref="L463">_xll.SNL.Clients.Office.Excel.Functions.SPG(K463, "SP_TOTAL_REV", "CY2023")</f>
        <v>#PEND</v>
      </c>
      <c r="M463" s="4" t="str">
        <f>_xll.SNL.Clients.Office.Excel.Functions.SPG(K463,"IQ_AVG_DILUT_SHARES_OUT","CY2023")</f>
        <v>#PEND</v>
      </c>
      <c r="N463" s="5" t="str">
        <f>_xll.SNL.Clients.Office.Excel.Functions.SPG(K463, "IQ_DILUT_EPS_NORM", "CY2023")</f>
        <v>#PEND</v>
      </c>
      <c r="O463" t="e">
        <f t="shared" si="86"/>
        <v>#VALUE!</v>
      </c>
      <c r="P463" t="e">
        <f t="shared" si="87"/>
        <v>#VALUE!</v>
      </c>
      <c r="Q463" s="5" t="str">
        <f>_xll.SNL.Clients.Office.Excel.Functions.SPG(K463, "SP_MARKETCAP", "12/31/2022")</f>
        <v>#PEND</v>
      </c>
      <c r="R463" t="e">
        <f t="shared" si="91"/>
        <v>#VALUE!</v>
      </c>
      <c r="S463" t="e">
        <f t="shared" si="92"/>
        <v>#VALUE!</v>
      </c>
      <c r="U463" t="s">
        <v>463</v>
      </c>
      <c r="V463" s="4" t="str" cm="1">
        <f t="array" ref="V463">_xll.SNL.Clients.Office.Excel.Functions.SPG(U463, "SP_TOTAL_REV", "CY2021")</f>
        <v>#PEND</v>
      </c>
      <c r="W463" s="4" t="str">
        <f>_xll.SNL.Clients.Office.Excel.Functions.SPG(U463,"IQ_AVG_DILUT_SHARES_OUT","CY2021")</f>
        <v>#PEND</v>
      </c>
      <c r="X463" s="5" t="str">
        <f>_xll.SNL.Clients.Office.Excel.Functions.SPG(U463, "IQ_DILUT_EPS_NORM", "CY2021")</f>
        <v>#PEND</v>
      </c>
      <c r="Y463" t="e">
        <f t="shared" si="93"/>
        <v>#VALUE!</v>
      </c>
      <c r="Z463" t="e">
        <f t="shared" si="94"/>
        <v>#VALUE!</v>
      </c>
      <c r="AA463" s="5" t="str">
        <f>_xll.SNL.Clients.Office.Excel.Functions.SPG(U463, "SP_MARKETCAP", "12/31/2021")</f>
        <v>#PEND</v>
      </c>
      <c r="AB463" t="e">
        <f t="shared" si="88"/>
        <v>#VALUE!</v>
      </c>
      <c r="AC463" t="e">
        <f t="shared" si="95"/>
        <v>#VALUE!</v>
      </c>
    </row>
    <row r="464" spans="1:29">
      <c r="A464" t="s">
        <v>464</v>
      </c>
      <c r="B464" s="4" t="str" cm="1">
        <f t="array" ref="B464">_xll.SNL.Clients.Office.Excel.Functions.SPG(A464, "SP_TOTAL_REV", "CY2023")</f>
        <v>#PEND</v>
      </c>
      <c r="C464" s="4" t="str">
        <f>_xll.SNL.Clients.Office.Excel.Functions.SPG(A464,"IQ_AVG_DILUT_SHARES_OUT","CY2023")</f>
        <v>#PEND</v>
      </c>
      <c r="D464" s="5" t="str">
        <f>_xll.SNL.Clients.Office.Excel.Functions.SPG(A464, "IQ_DILUT_EPS_NORM", "CY2023")</f>
        <v>#PEND</v>
      </c>
      <c r="E464" t="e">
        <f t="shared" si="84"/>
        <v>#VALUE!</v>
      </c>
      <c r="F464" t="e">
        <f t="shared" si="85"/>
        <v>#VALUE!</v>
      </c>
      <c r="G464" s="5" t="str">
        <f>_xll.SNL.Clients.Office.Excel.Functions.SPG(A464, "SP_MARKETCAP", "12/30/2023")</f>
        <v>#PEND</v>
      </c>
      <c r="H464" t="e">
        <f t="shared" si="89"/>
        <v>#VALUE!</v>
      </c>
      <c r="I464" t="e">
        <f t="shared" si="90"/>
        <v>#VALUE!</v>
      </c>
      <c r="K464" t="s">
        <v>464</v>
      </c>
      <c r="L464" s="4" t="str" cm="1">
        <f t="array" ref="L464">_xll.SNL.Clients.Office.Excel.Functions.SPG(K464, "SP_TOTAL_REV", "CY2023")</f>
        <v>#PEND</v>
      </c>
      <c r="M464" s="4" t="str">
        <f>_xll.SNL.Clients.Office.Excel.Functions.SPG(K464,"IQ_AVG_DILUT_SHARES_OUT","CY2023")</f>
        <v>#PEND</v>
      </c>
      <c r="N464" s="5" t="str">
        <f>_xll.SNL.Clients.Office.Excel.Functions.SPG(K464, "IQ_DILUT_EPS_NORM", "CY2023")</f>
        <v>#PEND</v>
      </c>
      <c r="O464" t="e">
        <f t="shared" si="86"/>
        <v>#VALUE!</v>
      </c>
      <c r="P464" t="e">
        <f t="shared" si="87"/>
        <v>#VALUE!</v>
      </c>
      <c r="Q464" s="5" t="str">
        <f>_xll.SNL.Clients.Office.Excel.Functions.SPG(K464, "SP_MARKETCAP", "12/31/2022")</f>
        <v>#PEND</v>
      </c>
      <c r="R464" t="e">
        <f t="shared" si="91"/>
        <v>#VALUE!</v>
      </c>
      <c r="S464" t="e">
        <f t="shared" si="92"/>
        <v>#VALUE!</v>
      </c>
      <c r="U464" t="s">
        <v>464</v>
      </c>
      <c r="V464" s="4" t="str" cm="1">
        <f t="array" ref="V464">_xll.SNL.Clients.Office.Excel.Functions.SPG(U464, "SP_TOTAL_REV", "CY2021")</f>
        <v>#PEND</v>
      </c>
      <c r="W464" s="4" t="str">
        <f>_xll.SNL.Clients.Office.Excel.Functions.SPG(U464,"IQ_AVG_DILUT_SHARES_OUT","CY2021")</f>
        <v>#PEND</v>
      </c>
      <c r="X464" s="5" t="str">
        <f>_xll.SNL.Clients.Office.Excel.Functions.SPG(U464, "IQ_DILUT_EPS_NORM", "CY2021")</f>
        <v>#PEND</v>
      </c>
      <c r="Y464" t="e">
        <f t="shared" si="93"/>
        <v>#VALUE!</v>
      </c>
      <c r="Z464" t="e">
        <f t="shared" si="94"/>
        <v>#VALUE!</v>
      </c>
      <c r="AA464" s="5" t="str">
        <f>_xll.SNL.Clients.Office.Excel.Functions.SPG(U464, "SP_MARKETCAP", "12/31/2021")</f>
        <v>#PEND</v>
      </c>
      <c r="AB464" t="e">
        <f t="shared" si="88"/>
        <v>#VALUE!</v>
      </c>
      <c r="AC464" t="e">
        <f t="shared" si="95"/>
        <v>#VALUE!</v>
      </c>
    </row>
    <row r="465" spans="1:29">
      <c r="A465" t="s">
        <v>465</v>
      </c>
      <c r="B465" s="4" t="str" cm="1">
        <f t="array" ref="B465">_xll.SNL.Clients.Office.Excel.Functions.SPG(A465, "SP_TOTAL_REV", "CY2023")</f>
        <v>#PEND</v>
      </c>
      <c r="C465" s="4" t="str">
        <f>_xll.SNL.Clients.Office.Excel.Functions.SPG(A465,"IQ_AVG_DILUT_SHARES_OUT","CY2023")</f>
        <v>#PEND</v>
      </c>
      <c r="D465" s="5" t="str">
        <f>_xll.SNL.Clients.Office.Excel.Functions.SPG(A465, "IQ_DILUT_EPS_NORM", "CY2023")</f>
        <v>#PEND</v>
      </c>
      <c r="E465" t="e">
        <f t="shared" si="84"/>
        <v>#VALUE!</v>
      </c>
      <c r="F465" t="e">
        <f t="shared" si="85"/>
        <v>#VALUE!</v>
      </c>
      <c r="G465" s="5" t="str">
        <f>_xll.SNL.Clients.Office.Excel.Functions.SPG(A465, "SP_MARKETCAP", "12/30/2023")</f>
        <v>#PEND</v>
      </c>
      <c r="H465" t="e">
        <f t="shared" si="89"/>
        <v>#VALUE!</v>
      </c>
      <c r="I465" t="e">
        <f t="shared" si="90"/>
        <v>#VALUE!</v>
      </c>
      <c r="K465" t="s">
        <v>465</v>
      </c>
      <c r="L465" s="4" t="str" cm="1">
        <f t="array" ref="L465">_xll.SNL.Clients.Office.Excel.Functions.SPG(K465, "SP_TOTAL_REV", "CY2023")</f>
        <v>#PEND</v>
      </c>
      <c r="M465" s="4" t="str">
        <f>_xll.SNL.Clients.Office.Excel.Functions.SPG(K465,"IQ_AVG_DILUT_SHARES_OUT","CY2023")</f>
        <v>#PEND</v>
      </c>
      <c r="N465" s="5" t="str">
        <f>_xll.SNL.Clients.Office.Excel.Functions.SPG(K465, "IQ_DILUT_EPS_NORM", "CY2023")</f>
        <v>#PEND</v>
      </c>
      <c r="O465" t="e">
        <f t="shared" si="86"/>
        <v>#VALUE!</v>
      </c>
      <c r="P465" t="e">
        <f t="shared" si="87"/>
        <v>#VALUE!</v>
      </c>
      <c r="Q465" s="5" t="str">
        <f>_xll.SNL.Clients.Office.Excel.Functions.SPG(K465, "SP_MARKETCAP", "12/31/2022")</f>
        <v>#PEND</v>
      </c>
      <c r="R465" t="e">
        <f t="shared" si="91"/>
        <v>#VALUE!</v>
      </c>
      <c r="S465" t="e">
        <f t="shared" si="92"/>
        <v>#VALUE!</v>
      </c>
      <c r="U465" t="s">
        <v>465</v>
      </c>
      <c r="V465" s="4" t="str" cm="1">
        <f t="array" ref="V465">_xll.SNL.Clients.Office.Excel.Functions.SPG(U465, "SP_TOTAL_REV", "CY2021")</f>
        <v>#PEND</v>
      </c>
      <c r="W465" s="4" t="str">
        <f>_xll.SNL.Clients.Office.Excel.Functions.SPG(U465,"IQ_AVG_DILUT_SHARES_OUT","CY2021")</f>
        <v>#PEND</v>
      </c>
      <c r="X465" s="5" t="str">
        <f>_xll.SNL.Clients.Office.Excel.Functions.SPG(U465, "IQ_DILUT_EPS_NORM", "CY2021")</f>
        <v>#PEND</v>
      </c>
      <c r="Y465" t="e">
        <f t="shared" si="93"/>
        <v>#VALUE!</v>
      </c>
      <c r="Z465" t="e">
        <f t="shared" si="94"/>
        <v>#VALUE!</v>
      </c>
      <c r="AA465" s="5" t="str">
        <f>_xll.SNL.Clients.Office.Excel.Functions.SPG(U465, "SP_MARKETCAP", "12/31/2021")</f>
        <v>#PEND</v>
      </c>
      <c r="AB465" t="e">
        <f t="shared" si="88"/>
        <v>#VALUE!</v>
      </c>
      <c r="AC465" t="e">
        <f t="shared" si="95"/>
        <v>#VALUE!</v>
      </c>
    </row>
    <row r="466" spans="1:29">
      <c r="A466" t="s">
        <v>466</v>
      </c>
      <c r="B466" s="4" t="str" cm="1">
        <f t="array" ref="B466">_xll.SNL.Clients.Office.Excel.Functions.SPG(A466, "SP_TOTAL_REV", "CY2023")</f>
        <v>#PEND</v>
      </c>
      <c r="C466" s="4" t="str">
        <f>_xll.SNL.Clients.Office.Excel.Functions.SPG(A466,"IQ_AVG_DILUT_SHARES_OUT","CY2023")</f>
        <v>#PEND</v>
      </c>
      <c r="D466" s="5" t="str">
        <f>_xll.SNL.Clients.Office.Excel.Functions.SPG(A466, "IQ_DILUT_EPS_NORM", "CY2023")</f>
        <v>#PEND</v>
      </c>
      <c r="E466" t="e">
        <f t="shared" si="84"/>
        <v>#VALUE!</v>
      </c>
      <c r="F466" t="e">
        <f t="shared" si="85"/>
        <v>#VALUE!</v>
      </c>
      <c r="G466" s="5" t="str">
        <f>_xll.SNL.Clients.Office.Excel.Functions.SPG(A466, "SP_MARKETCAP", "12/30/2023")</f>
        <v>#PEND</v>
      </c>
      <c r="H466" t="e">
        <f t="shared" si="89"/>
        <v>#VALUE!</v>
      </c>
      <c r="I466" t="e">
        <f t="shared" si="90"/>
        <v>#VALUE!</v>
      </c>
      <c r="K466" t="s">
        <v>466</v>
      </c>
      <c r="L466" s="4" t="str" cm="1">
        <f t="array" ref="L466">_xll.SNL.Clients.Office.Excel.Functions.SPG(K466, "SP_TOTAL_REV", "CY2023")</f>
        <v>#PEND</v>
      </c>
      <c r="M466" s="4" t="str">
        <f>_xll.SNL.Clients.Office.Excel.Functions.SPG(K466,"IQ_AVG_DILUT_SHARES_OUT","CY2023")</f>
        <v>#PEND</v>
      </c>
      <c r="N466" s="5" t="str">
        <f>_xll.SNL.Clients.Office.Excel.Functions.SPG(K466, "IQ_DILUT_EPS_NORM", "CY2023")</f>
        <v>#PEND</v>
      </c>
      <c r="O466" t="e">
        <f t="shared" si="86"/>
        <v>#VALUE!</v>
      </c>
      <c r="P466" t="e">
        <f t="shared" si="87"/>
        <v>#VALUE!</v>
      </c>
      <c r="Q466" s="5" t="str">
        <f>_xll.SNL.Clients.Office.Excel.Functions.SPG(K466, "SP_MARKETCAP", "12/31/2022")</f>
        <v>#PEND</v>
      </c>
      <c r="R466" t="e">
        <f t="shared" si="91"/>
        <v>#VALUE!</v>
      </c>
      <c r="S466" t="e">
        <f t="shared" si="92"/>
        <v>#VALUE!</v>
      </c>
      <c r="U466" t="s">
        <v>466</v>
      </c>
      <c r="V466" s="4" t="str" cm="1">
        <f t="array" ref="V466">_xll.SNL.Clients.Office.Excel.Functions.SPG(U466, "SP_TOTAL_REV", "CY2021")</f>
        <v>#PEND</v>
      </c>
      <c r="W466" s="4" t="str">
        <f>_xll.SNL.Clients.Office.Excel.Functions.SPG(U466,"IQ_AVG_DILUT_SHARES_OUT","CY2021")</f>
        <v>#PEND</v>
      </c>
      <c r="X466" s="5" t="str">
        <f>_xll.SNL.Clients.Office.Excel.Functions.SPG(U466, "IQ_DILUT_EPS_NORM", "CY2021")</f>
        <v>#PEND</v>
      </c>
      <c r="Y466" t="e">
        <f t="shared" si="93"/>
        <v>#VALUE!</v>
      </c>
      <c r="Z466" t="e">
        <f t="shared" si="94"/>
        <v>#VALUE!</v>
      </c>
      <c r="AA466" s="5" t="str">
        <f>_xll.SNL.Clients.Office.Excel.Functions.SPG(U466, "SP_MARKETCAP", "12/31/2021")</f>
        <v>#PEND</v>
      </c>
      <c r="AB466" t="e">
        <f t="shared" si="88"/>
        <v>#VALUE!</v>
      </c>
      <c r="AC466" t="e">
        <f t="shared" si="95"/>
        <v>#VALUE!</v>
      </c>
    </row>
    <row r="467" spans="1:29">
      <c r="A467" t="s">
        <v>467</v>
      </c>
      <c r="B467" s="4" t="str" cm="1">
        <f t="array" ref="B467">_xll.SNL.Clients.Office.Excel.Functions.SPG(A467, "SP_TOTAL_REV", "CY2023")</f>
        <v>#PEND</v>
      </c>
      <c r="C467" s="4" t="str">
        <f>_xll.SNL.Clients.Office.Excel.Functions.SPG(A467,"IQ_AVG_DILUT_SHARES_OUT","CY2023")</f>
        <v>#PEND</v>
      </c>
      <c r="D467" s="5" t="str">
        <f>_xll.SNL.Clients.Office.Excel.Functions.SPG(A467, "IQ_DILUT_EPS_NORM", "CY2023")</f>
        <v>#PEND</v>
      </c>
      <c r="E467" t="e">
        <f t="shared" si="84"/>
        <v>#VALUE!</v>
      </c>
      <c r="F467" t="e">
        <f t="shared" si="85"/>
        <v>#VALUE!</v>
      </c>
      <c r="G467" s="5" t="str">
        <f>_xll.SNL.Clients.Office.Excel.Functions.SPG(A467, "SP_MARKETCAP", "12/30/2023")</f>
        <v>#PEND</v>
      </c>
      <c r="H467" t="e">
        <f t="shared" si="89"/>
        <v>#VALUE!</v>
      </c>
      <c r="I467" t="e">
        <f t="shared" si="90"/>
        <v>#VALUE!</v>
      </c>
      <c r="K467" t="s">
        <v>467</v>
      </c>
      <c r="L467" s="4" t="str" cm="1">
        <f t="array" ref="L467">_xll.SNL.Clients.Office.Excel.Functions.SPG(K467, "SP_TOTAL_REV", "CY2023")</f>
        <v>#PEND</v>
      </c>
      <c r="M467" s="4" t="str">
        <f>_xll.SNL.Clients.Office.Excel.Functions.SPG(K467,"IQ_AVG_DILUT_SHARES_OUT","CY2023")</f>
        <v>#PEND</v>
      </c>
      <c r="N467" s="5" t="str">
        <f>_xll.SNL.Clients.Office.Excel.Functions.SPG(K467, "IQ_DILUT_EPS_NORM", "CY2023")</f>
        <v>#PEND</v>
      </c>
      <c r="O467" t="e">
        <f t="shared" si="86"/>
        <v>#VALUE!</v>
      </c>
      <c r="P467" t="e">
        <f t="shared" si="87"/>
        <v>#VALUE!</v>
      </c>
      <c r="Q467" s="5" t="str">
        <f>_xll.SNL.Clients.Office.Excel.Functions.SPG(K467, "SP_MARKETCAP", "12/31/2022")</f>
        <v>#PEND</v>
      </c>
      <c r="R467" t="e">
        <f t="shared" si="91"/>
        <v>#VALUE!</v>
      </c>
      <c r="S467" t="e">
        <f t="shared" si="92"/>
        <v>#VALUE!</v>
      </c>
      <c r="U467" t="s">
        <v>467</v>
      </c>
      <c r="V467" s="4" t="str" cm="1">
        <f t="array" ref="V467">_xll.SNL.Clients.Office.Excel.Functions.SPG(U467, "SP_TOTAL_REV", "CY2021")</f>
        <v>#PEND</v>
      </c>
      <c r="W467" s="4" t="str">
        <f>_xll.SNL.Clients.Office.Excel.Functions.SPG(U467,"IQ_AVG_DILUT_SHARES_OUT","CY2021")</f>
        <v>#PEND</v>
      </c>
      <c r="X467" s="5" t="str">
        <f>_xll.SNL.Clients.Office.Excel.Functions.SPG(U467, "IQ_DILUT_EPS_NORM", "CY2021")</f>
        <v>#PEND</v>
      </c>
      <c r="Y467" t="e">
        <f t="shared" si="93"/>
        <v>#VALUE!</v>
      </c>
      <c r="Z467" t="e">
        <f t="shared" si="94"/>
        <v>#VALUE!</v>
      </c>
      <c r="AA467" s="5" t="str">
        <f>_xll.SNL.Clients.Office.Excel.Functions.SPG(U467, "SP_MARKETCAP", "12/31/2021")</f>
        <v>#PEND</v>
      </c>
      <c r="AB467" t="e">
        <f t="shared" si="88"/>
        <v>#VALUE!</v>
      </c>
      <c r="AC467" t="e">
        <f t="shared" si="95"/>
        <v>#VALUE!</v>
      </c>
    </row>
    <row r="468" spans="1:29">
      <c r="A468" t="s">
        <v>468</v>
      </c>
      <c r="B468" s="4" t="str" cm="1">
        <f t="array" ref="B468">_xll.SNL.Clients.Office.Excel.Functions.SPG(A468, "SP_TOTAL_REV", "CY2023")</f>
        <v>#PEND</v>
      </c>
      <c r="C468" s="4" t="str">
        <f>_xll.SNL.Clients.Office.Excel.Functions.SPG(A468,"IQ_AVG_DILUT_SHARES_OUT","CY2023")</f>
        <v>#PEND</v>
      </c>
      <c r="D468" s="5" t="str">
        <f>_xll.SNL.Clients.Office.Excel.Functions.SPG(A468, "IQ_DILUT_EPS_NORM", "CY2023")</f>
        <v>#PEND</v>
      </c>
      <c r="E468" t="e">
        <f t="shared" si="84"/>
        <v>#VALUE!</v>
      </c>
      <c r="F468" t="e">
        <f t="shared" si="85"/>
        <v>#VALUE!</v>
      </c>
      <c r="G468" s="5" t="str">
        <f>_xll.SNL.Clients.Office.Excel.Functions.SPG(A468, "SP_MARKETCAP", "12/30/2023")</f>
        <v>#PEND</v>
      </c>
      <c r="H468" t="e">
        <f t="shared" si="89"/>
        <v>#VALUE!</v>
      </c>
      <c r="I468" t="e">
        <f t="shared" si="90"/>
        <v>#VALUE!</v>
      </c>
      <c r="K468" t="s">
        <v>468</v>
      </c>
      <c r="L468" s="4" t="str" cm="1">
        <f t="array" ref="L468">_xll.SNL.Clients.Office.Excel.Functions.SPG(K468, "SP_TOTAL_REV", "CY2023")</f>
        <v>#PEND</v>
      </c>
      <c r="M468" s="4" t="str">
        <f>_xll.SNL.Clients.Office.Excel.Functions.SPG(K468,"IQ_AVG_DILUT_SHARES_OUT","CY2023")</f>
        <v>#PEND</v>
      </c>
      <c r="N468" s="5" t="str">
        <f>_xll.SNL.Clients.Office.Excel.Functions.SPG(K468, "IQ_DILUT_EPS_NORM", "CY2023")</f>
        <v>#PEND</v>
      </c>
      <c r="O468" t="e">
        <f t="shared" si="86"/>
        <v>#VALUE!</v>
      </c>
      <c r="P468" t="e">
        <f t="shared" si="87"/>
        <v>#VALUE!</v>
      </c>
      <c r="Q468" s="5" t="str">
        <f>_xll.SNL.Clients.Office.Excel.Functions.SPG(K468, "SP_MARKETCAP", "12/31/2022")</f>
        <v>#PEND</v>
      </c>
      <c r="R468" t="e">
        <f t="shared" si="91"/>
        <v>#VALUE!</v>
      </c>
      <c r="S468" t="e">
        <f t="shared" si="92"/>
        <v>#VALUE!</v>
      </c>
      <c r="U468" t="s">
        <v>468</v>
      </c>
      <c r="V468" s="4" t="str" cm="1">
        <f t="array" ref="V468">_xll.SNL.Clients.Office.Excel.Functions.SPG(U468, "SP_TOTAL_REV", "CY2021")</f>
        <v>#PEND</v>
      </c>
      <c r="W468" s="4" t="str">
        <f>_xll.SNL.Clients.Office.Excel.Functions.SPG(U468,"IQ_AVG_DILUT_SHARES_OUT","CY2021")</f>
        <v>#PEND</v>
      </c>
      <c r="X468" s="5" t="str">
        <f>_xll.SNL.Clients.Office.Excel.Functions.SPG(U468, "IQ_DILUT_EPS_NORM", "CY2021")</f>
        <v>#PEND</v>
      </c>
      <c r="Y468" t="e">
        <f t="shared" si="93"/>
        <v>#VALUE!</v>
      </c>
      <c r="Z468" t="e">
        <f t="shared" si="94"/>
        <v>#VALUE!</v>
      </c>
      <c r="AA468" s="5" t="str">
        <f>_xll.SNL.Clients.Office.Excel.Functions.SPG(U468, "SP_MARKETCAP", "12/31/2021")</f>
        <v>#PEND</v>
      </c>
      <c r="AB468" t="e">
        <f t="shared" si="88"/>
        <v>#VALUE!</v>
      </c>
      <c r="AC468" t="e">
        <f t="shared" si="95"/>
        <v>#VALUE!</v>
      </c>
    </row>
    <row r="469" spans="1:29">
      <c r="A469" t="s">
        <v>469</v>
      </c>
      <c r="B469" s="4" t="str" cm="1">
        <f t="array" ref="B469">_xll.SNL.Clients.Office.Excel.Functions.SPG(A469, "SP_TOTAL_REV", "CY2023")</f>
        <v>#PEND</v>
      </c>
      <c r="C469" s="4" t="str">
        <f>_xll.SNL.Clients.Office.Excel.Functions.SPG(A469,"IQ_AVG_DILUT_SHARES_OUT","CY2023")</f>
        <v>#PEND</v>
      </c>
      <c r="D469" s="5" t="str">
        <f>_xll.SNL.Clients.Office.Excel.Functions.SPG(A469, "IQ_DILUT_EPS_NORM", "CY2023")</f>
        <v>#PEND</v>
      </c>
      <c r="E469" t="e">
        <f t="shared" si="84"/>
        <v>#VALUE!</v>
      </c>
      <c r="F469" t="e">
        <f t="shared" si="85"/>
        <v>#VALUE!</v>
      </c>
      <c r="G469" s="5" t="str">
        <f>_xll.SNL.Clients.Office.Excel.Functions.SPG(A469, "SP_MARKETCAP", "12/30/2023")</f>
        <v>#PEND</v>
      </c>
      <c r="H469" t="e">
        <f t="shared" si="89"/>
        <v>#VALUE!</v>
      </c>
      <c r="I469" t="e">
        <f t="shared" si="90"/>
        <v>#VALUE!</v>
      </c>
      <c r="K469" t="s">
        <v>469</v>
      </c>
      <c r="L469" s="4" t="str" cm="1">
        <f t="array" ref="L469">_xll.SNL.Clients.Office.Excel.Functions.SPG(K469, "SP_TOTAL_REV", "CY2023")</f>
        <v>#PEND</v>
      </c>
      <c r="M469" s="4" t="str">
        <f>_xll.SNL.Clients.Office.Excel.Functions.SPG(K469,"IQ_AVG_DILUT_SHARES_OUT","CY2023")</f>
        <v>#PEND</v>
      </c>
      <c r="N469" s="5" t="str">
        <f>_xll.SNL.Clients.Office.Excel.Functions.SPG(K469, "IQ_DILUT_EPS_NORM", "CY2023")</f>
        <v>#PEND</v>
      </c>
      <c r="O469" t="e">
        <f t="shared" si="86"/>
        <v>#VALUE!</v>
      </c>
      <c r="P469" t="e">
        <f t="shared" si="87"/>
        <v>#VALUE!</v>
      </c>
      <c r="Q469" s="5" t="str">
        <f>_xll.SNL.Clients.Office.Excel.Functions.SPG(K469, "SP_MARKETCAP", "12/31/2022")</f>
        <v>#PEND</v>
      </c>
      <c r="R469" t="e">
        <f t="shared" si="91"/>
        <v>#VALUE!</v>
      </c>
      <c r="S469" t="e">
        <f t="shared" si="92"/>
        <v>#VALUE!</v>
      </c>
      <c r="U469" t="s">
        <v>469</v>
      </c>
      <c r="V469" s="4" t="str" cm="1">
        <f t="array" ref="V469">_xll.SNL.Clients.Office.Excel.Functions.SPG(U469, "SP_TOTAL_REV", "CY2021")</f>
        <v>#PEND</v>
      </c>
      <c r="W469" s="4" t="str">
        <f>_xll.SNL.Clients.Office.Excel.Functions.SPG(U469,"IQ_AVG_DILUT_SHARES_OUT","CY2021")</f>
        <v>#PEND</v>
      </c>
      <c r="X469" s="5" t="str">
        <f>_xll.SNL.Clients.Office.Excel.Functions.SPG(U469, "IQ_DILUT_EPS_NORM", "CY2021")</f>
        <v>#PEND</v>
      </c>
      <c r="Y469" t="e">
        <f t="shared" si="93"/>
        <v>#VALUE!</v>
      </c>
      <c r="Z469" t="e">
        <f t="shared" si="94"/>
        <v>#VALUE!</v>
      </c>
      <c r="AA469" s="5" t="str">
        <f>_xll.SNL.Clients.Office.Excel.Functions.SPG(U469, "SP_MARKETCAP", "12/31/2021")</f>
        <v>#PEND</v>
      </c>
      <c r="AB469" t="e">
        <f t="shared" si="88"/>
        <v>#VALUE!</v>
      </c>
      <c r="AC469" t="e">
        <f t="shared" si="95"/>
        <v>#VALUE!</v>
      </c>
    </row>
    <row r="470" spans="1:29">
      <c r="A470" t="s">
        <v>470</v>
      </c>
      <c r="B470" s="4" t="str" cm="1">
        <f t="array" ref="B470">_xll.SNL.Clients.Office.Excel.Functions.SPG(A470, "SP_TOTAL_REV", "CY2023")</f>
        <v>#PEND</v>
      </c>
      <c r="C470" s="4" t="str">
        <f>_xll.SNL.Clients.Office.Excel.Functions.SPG(A470,"IQ_AVG_DILUT_SHARES_OUT","CY2023")</f>
        <v>#PEND</v>
      </c>
      <c r="D470" s="5" t="str">
        <f>_xll.SNL.Clients.Office.Excel.Functions.SPG(A470, "IQ_DILUT_EPS_NORM", "CY2023")</f>
        <v>#PEND</v>
      </c>
      <c r="E470" t="e">
        <f t="shared" si="84"/>
        <v>#VALUE!</v>
      </c>
      <c r="F470" t="e">
        <f t="shared" si="85"/>
        <v>#VALUE!</v>
      </c>
      <c r="G470" s="5" t="str">
        <f>_xll.SNL.Clients.Office.Excel.Functions.SPG(A470, "SP_MARKETCAP", "12/30/2023")</f>
        <v>#PEND</v>
      </c>
      <c r="H470" t="e">
        <f t="shared" si="89"/>
        <v>#VALUE!</v>
      </c>
      <c r="I470" t="e">
        <f t="shared" si="90"/>
        <v>#VALUE!</v>
      </c>
      <c r="K470" t="s">
        <v>470</v>
      </c>
      <c r="L470" s="4" t="str" cm="1">
        <f t="array" ref="L470">_xll.SNL.Clients.Office.Excel.Functions.SPG(K470, "SP_TOTAL_REV", "CY2023")</f>
        <v>#PEND</v>
      </c>
      <c r="M470" s="4" t="str">
        <f>_xll.SNL.Clients.Office.Excel.Functions.SPG(K470,"IQ_AVG_DILUT_SHARES_OUT","CY2023")</f>
        <v>#PEND</v>
      </c>
      <c r="N470" s="5" t="str">
        <f>_xll.SNL.Clients.Office.Excel.Functions.SPG(K470, "IQ_DILUT_EPS_NORM", "CY2023")</f>
        <v>#PEND</v>
      </c>
      <c r="O470" t="e">
        <f t="shared" si="86"/>
        <v>#VALUE!</v>
      </c>
      <c r="P470" t="e">
        <f t="shared" si="87"/>
        <v>#VALUE!</v>
      </c>
      <c r="Q470" s="5" t="str">
        <f>_xll.SNL.Clients.Office.Excel.Functions.SPG(K470, "SP_MARKETCAP", "12/31/2022")</f>
        <v>#PEND</v>
      </c>
      <c r="R470" t="e">
        <f t="shared" si="91"/>
        <v>#VALUE!</v>
      </c>
      <c r="S470" t="e">
        <f t="shared" si="92"/>
        <v>#VALUE!</v>
      </c>
      <c r="U470" t="s">
        <v>470</v>
      </c>
      <c r="V470" s="4" t="str" cm="1">
        <f t="array" ref="V470">_xll.SNL.Clients.Office.Excel.Functions.SPG(U470, "SP_TOTAL_REV", "CY2021")</f>
        <v>#PEND</v>
      </c>
      <c r="W470" s="4" t="str">
        <f>_xll.SNL.Clients.Office.Excel.Functions.SPG(U470,"IQ_AVG_DILUT_SHARES_OUT","CY2021")</f>
        <v>#PEND</v>
      </c>
      <c r="X470" s="5" t="str">
        <f>_xll.SNL.Clients.Office.Excel.Functions.SPG(U470, "IQ_DILUT_EPS_NORM", "CY2021")</f>
        <v>#PEND</v>
      </c>
      <c r="Y470" t="e">
        <f t="shared" si="93"/>
        <v>#VALUE!</v>
      </c>
      <c r="Z470" t="e">
        <f t="shared" si="94"/>
        <v>#VALUE!</v>
      </c>
      <c r="AA470" s="5" t="str">
        <f>_xll.SNL.Clients.Office.Excel.Functions.SPG(U470, "SP_MARKETCAP", "12/31/2021")</f>
        <v>#PEND</v>
      </c>
      <c r="AB470" t="e">
        <f t="shared" si="88"/>
        <v>#VALUE!</v>
      </c>
      <c r="AC470" t="e">
        <f t="shared" si="95"/>
        <v>#VALUE!</v>
      </c>
    </row>
    <row r="471" spans="1:29">
      <c r="A471" t="s">
        <v>471</v>
      </c>
      <c r="B471" s="4" t="str" cm="1">
        <f t="array" ref="B471">_xll.SNL.Clients.Office.Excel.Functions.SPG(A471, "SP_TOTAL_REV", "CY2023")</f>
        <v>#PEND</v>
      </c>
      <c r="C471" s="4" t="str">
        <f>_xll.SNL.Clients.Office.Excel.Functions.SPG(A471,"IQ_AVG_DILUT_SHARES_OUT","CY2023")</f>
        <v>#PEND</v>
      </c>
      <c r="D471" s="5" t="str">
        <f>_xll.SNL.Clients.Office.Excel.Functions.SPG(A471, "IQ_DILUT_EPS_NORM", "CY2023")</f>
        <v>#PEND</v>
      </c>
      <c r="E471" t="e">
        <f t="shared" si="84"/>
        <v>#VALUE!</v>
      </c>
      <c r="F471" t="e">
        <f t="shared" si="85"/>
        <v>#VALUE!</v>
      </c>
      <c r="G471" s="5" t="str">
        <f>_xll.SNL.Clients.Office.Excel.Functions.SPG(A471, "SP_MARKETCAP", "12/30/2023")</f>
        <v>#PEND</v>
      </c>
      <c r="H471" t="e">
        <f t="shared" si="89"/>
        <v>#VALUE!</v>
      </c>
      <c r="I471" t="e">
        <f t="shared" si="90"/>
        <v>#VALUE!</v>
      </c>
      <c r="K471" t="s">
        <v>471</v>
      </c>
      <c r="L471" s="4" t="str" cm="1">
        <f t="array" ref="L471">_xll.SNL.Clients.Office.Excel.Functions.SPG(K471, "SP_TOTAL_REV", "CY2023")</f>
        <v>#PEND</v>
      </c>
      <c r="M471" s="4" t="str">
        <f>_xll.SNL.Clients.Office.Excel.Functions.SPG(K471,"IQ_AVG_DILUT_SHARES_OUT","CY2023")</f>
        <v>#PEND</v>
      </c>
      <c r="N471" s="5" t="str">
        <f>_xll.SNL.Clients.Office.Excel.Functions.SPG(K471, "IQ_DILUT_EPS_NORM", "CY2023")</f>
        <v>#PEND</v>
      </c>
      <c r="O471" t="e">
        <f t="shared" si="86"/>
        <v>#VALUE!</v>
      </c>
      <c r="P471" t="e">
        <f t="shared" si="87"/>
        <v>#VALUE!</v>
      </c>
      <c r="Q471" s="5" t="str">
        <f>_xll.SNL.Clients.Office.Excel.Functions.SPG(K471, "SP_MARKETCAP", "12/31/2022")</f>
        <v>#PEND</v>
      </c>
      <c r="R471" t="e">
        <f t="shared" si="91"/>
        <v>#VALUE!</v>
      </c>
      <c r="S471" t="e">
        <f t="shared" si="92"/>
        <v>#VALUE!</v>
      </c>
      <c r="U471" t="s">
        <v>471</v>
      </c>
      <c r="V471" s="4" t="str" cm="1">
        <f t="array" ref="V471">_xll.SNL.Clients.Office.Excel.Functions.SPG(U471, "SP_TOTAL_REV", "CY2021")</f>
        <v>#PEND</v>
      </c>
      <c r="W471" s="4" t="str">
        <f>_xll.SNL.Clients.Office.Excel.Functions.SPG(U471,"IQ_AVG_DILUT_SHARES_OUT","CY2021")</f>
        <v>#PEND</v>
      </c>
      <c r="X471" s="5" t="str">
        <f>_xll.SNL.Clients.Office.Excel.Functions.SPG(U471, "IQ_DILUT_EPS_NORM", "CY2021")</f>
        <v>#PEND</v>
      </c>
      <c r="Y471" t="e">
        <f t="shared" si="93"/>
        <v>#VALUE!</v>
      </c>
      <c r="Z471" t="e">
        <f t="shared" si="94"/>
        <v>#VALUE!</v>
      </c>
      <c r="AA471" s="5" t="str">
        <f>_xll.SNL.Clients.Office.Excel.Functions.SPG(U471, "SP_MARKETCAP", "12/31/2021")</f>
        <v>#PEND</v>
      </c>
      <c r="AB471" t="e">
        <f t="shared" si="88"/>
        <v>#VALUE!</v>
      </c>
      <c r="AC471" t="e">
        <f t="shared" si="95"/>
        <v>#VALUE!</v>
      </c>
    </row>
    <row r="472" spans="1:29">
      <c r="A472" t="s">
        <v>472</v>
      </c>
      <c r="B472" s="4" t="str" cm="1">
        <f t="array" ref="B472">_xll.SNL.Clients.Office.Excel.Functions.SPG(A472, "SP_TOTAL_REV", "CY2023")</f>
        <v>#PEND</v>
      </c>
      <c r="C472" s="4" t="str">
        <f>_xll.SNL.Clients.Office.Excel.Functions.SPG(A472,"IQ_AVG_DILUT_SHARES_OUT","CY2023")</f>
        <v>#PEND</v>
      </c>
      <c r="D472" s="5" t="str">
        <f>_xll.SNL.Clients.Office.Excel.Functions.SPG(A472, "IQ_DILUT_EPS_NORM", "CY2023")</f>
        <v>#PEND</v>
      </c>
      <c r="E472" t="e">
        <f t="shared" si="84"/>
        <v>#VALUE!</v>
      </c>
      <c r="F472" t="e">
        <f t="shared" si="85"/>
        <v>#VALUE!</v>
      </c>
      <c r="G472" s="5" t="str">
        <f>_xll.SNL.Clients.Office.Excel.Functions.SPG(A472, "SP_MARKETCAP", "12/30/2023")</f>
        <v>#PEND</v>
      </c>
      <c r="H472" t="e">
        <f t="shared" si="89"/>
        <v>#VALUE!</v>
      </c>
      <c r="I472" t="e">
        <f t="shared" si="90"/>
        <v>#VALUE!</v>
      </c>
      <c r="K472" t="s">
        <v>472</v>
      </c>
      <c r="L472" s="4" t="str" cm="1">
        <f t="array" ref="L472">_xll.SNL.Clients.Office.Excel.Functions.SPG(K472, "SP_TOTAL_REV", "CY2023")</f>
        <v>#PEND</v>
      </c>
      <c r="M472" s="4" t="str">
        <f>_xll.SNL.Clients.Office.Excel.Functions.SPG(K472,"IQ_AVG_DILUT_SHARES_OUT","CY2023")</f>
        <v>#PEND</v>
      </c>
      <c r="N472" s="5" t="str">
        <f>_xll.SNL.Clients.Office.Excel.Functions.SPG(K472, "IQ_DILUT_EPS_NORM", "CY2023")</f>
        <v>#PEND</v>
      </c>
      <c r="O472" t="e">
        <f t="shared" si="86"/>
        <v>#VALUE!</v>
      </c>
      <c r="P472" t="e">
        <f t="shared" si="87"/>
        <v>#VALUE!</v>
      </c>
      <c r="Q472" s="5" t="str">
        <f>_xll.SNL.Clients.Office.Excel.Functions.SPG(K472, "SP_MARKETCAP", "12/31/2022")</f>
        <v>#PEND</v>
      </c>
      <c r="R472" t="e">
        <f t="shared" si="91"/>
        <v>#VALUE!</v>
      </c>
      <c r="S472" t="e">
        <f t="shared" si="92"/>
        <v>#VALUE!</v>
      </c>
      <c r="U472" t="s">
        <v>472</v>
      </c>
      <c r="V472" s="4" t="str" cm="1">
        <f t="array" ref="V472">_xll.SNL.Clients.Office.Excel.Functions.SPG(U472, "SP_TOTAL_REV", "CY2021")</f>
        <v>#PEND</v>
      </c>
      <c r="W472" s="4" t="str">
        <f>_xll.SNL.Clients.Office.Excel.Functions.SPG(U472,"IQ_AVG_DILUT_SHARES_OUT","CY2021")</f>
        <v>#PEND</v>
      </c>
      <c r="X472" s="5" t="str">
        <f>_xll.SNL.Clients.Office.Excel.Functions.SPG(U472, "IQ_DILUT_EPS_NORM", "CY2021")</f>
        <v>#PEND</v>
      </c>
      <c r="Y472" t="e">
        <f t="shared" si="93"/>
        <v>#VALUE!</v>
      </c>
      <c r="Z472" t="e">
        <f t="shared" si="94"/>
        <v>#VALUE!</v>
      </c>
      <c r="AA472" s="5" t="str">
        <f>_xll.SNL.Clients.Office.Excel.Functions.SPG(U472, "SP_MARKETCAP", "12/31/2021")</f>
        <v>#PEND</v>
      </c>
      <c r="AB472" t="e">
        <f t="shared" si="88"/>
        <v>#VALUE!</v>
      </c>
      <c r="AC472" t="e">
        <f t="shared" si="95"/>
        <v>#VALUE!</v>
      </c>
    </row>
    <row r="473" spans="1:29">
      <c r="A473" t="s">
        <v>473</v>
      </c>
      <c r="B473" s="4" t="str" cm="1">
        <f t="array" ref="B473">_xll.SNL.Clients.Office.Excel.Functions.SPG(A473, "SP_TOTAL_REV", "CY2023")</f>
        <v>#PEND</v>
      </c>
      <c r="C473" s="4" t="str">
        <f>_xll.SNL.Clients.Office.Excel.Functions.SPG(A473,"IQ_AVG_DILUT_SHARES_OUT","CY2023")</f>
        <v>#PEND</v>
      </c>
      <c r="D473" s="5" t="str">
        <f>_xll.SNL.Clients.Office.Excel.Functions.SPG(A473, "IQ_DILUT_EPS_NORM", "CY2023")</f>
        <v>#PEND</v>
      </c>
      <c r="E473" t="e">
        <f t="shared" si="84"/>
        <v>#VALUE!</v>
      </c>
      <c r="F473" t="e">
        <f t="shared" si="85"/>
        <v>#VALUE!</v>
      </c>
      <c r="G473" s="5" t="str">
        <f>_xll.SNL.Clients.Office.Excel.Functions.SPG(A473, "SP_MARKETCAP", "12/30/2023")</f>
        <v>#PEND</v>
      </c>
      <c r="H473" t="e">
        <f t="shared" si="89"/>
        <v>#VALUE!</v>
      </c>
      <c r="I473" t="e">
        <f t="shared" si="90"/>
        <v>#VALUE!</v>
      </c>
      <c r="K473" t="s">
        <v>473</v>
      </c>
      <c r="L473" s="4" t="str" cm="1">
        <f t="array" ref="L473">_xll.SNL.Clients.Office.Excel.Functions.SPG(K473, "SP_TOTAL_REV", "CY2023")</f>
        <v>#PEND</v>
      </c>
      <c r="M473" s="4" t="str">
        <f>_xll.SNL.Clients.Office.Excel.Functions.SPG(K473,"IQ_AVG_DILUT_SHARES_OUT","CY2023")</f>
        <v>#PEND</v>
      </c>
      <c r="N473" s="5" t="str">
        <f>_xll.SNL.Clients.Office.Excel.Functions.SPG(K473, "IQ_DILUT_EPS_NORM", "CY2023")</f>
        <v>#PEND</v>
      </c>
      <c r="O473" t="e">
        <f t="shared" si="86"/>
        <v>#VALUE!</v>
      </c>
      <c r="P473" t="e">
        <f t="shared" si="87"/>
        <v>#VALUE!</v>
      </c>
      <c r="Q473" s="5" t="str">
        <f>_xll.SNL.Clients.Office.Excel.Functions.SPG(K473, "SP_MARKETCAP", "12/31/2022")</f>
        <v>#PEND</v>
      </c>
      <c r="R473" t="e">
        <f t="shared" si="91"/>
        <v>#VALUE!</v>
      </c>
      <c r="S473" t="e">
        <f t="shared" si="92"/>
        <v>#VALUE!</v>
      </c>
      <c r="U473" t="s">
        <v>473</v>
      </c>
      <c r="V473" s="4" t="str" cm="1">
        <f t="array" ref="V473">_xll.SNL.Clients.Office.Excel.Functions.SPG(U473, "SP_TOTAL_REV", "CY2021")</f>
        <v>#PEND</v>
      </c>
      <c r="W473" s="4" t="str">
        <f>_xll.SNL.Clients.Office.Excel.Functions.SPG(U473,"IQ_AVG_DILUT_SHARES_OUT","CY2021")</f>
        <v>#PEND</v>
      </c>
      <c r="X473" s="5" t="str">
        <f>_xll.SNL.Clients.Office.Excel.Functions.SPG(U473, "IQ_DILUT_EPS_NORM", "CY2021")</f>
        <v>#PEND</v>
      </c>
      <c r="Y473" t="e">
        <f t="shared" si="93"/>
        <v>#VALUE!</v>
      </c>
      <c r="Z473" t="e">
        <f t="shared" si="94"/>
        <v>#VALUE!</v>
      </c>
      <c r="AA473" s="5" t="str">
        <f>_xll.SNL.Clients.Office.Excel.Functions.SPG(U473, "SP_MARKETCAP", "12/31/2021")</f>
        <v>#PEND</v>
      </c>
      <c r="AB473" t="e">
        <f t="shared" si="88"/>
        <v>#VALUE!</v>
      </c>
      <c r="AC473" t="e">
        <f t="shared" si="95"/>
        <v>#VALUE!</v>
      </c>
    </row>
    <row r="474" spans="1:29">
      <c r="A474" t="s">
        <v>474</v>
      </c>
      <c r="B474" s="4" t="str" cm="1">
        <f t="array" ref="B474">_xll.SNL.Clients.Office.Excel.Functions.SPG(A474, "SP_TOTAL_REV", "CY2023")</f>
        <v>#PEND</v>
      </c>
      <c r="C474" s="4" t="str">
        <f>_xll.SNL.Clients.Office.Excel.Functions.SPG(A474,"IQ_AVG_DILUT_SHARES_OUT","CY2023")</f>
        <v>#PEND</v>
      </c>
      <c r="D474" s="5" t="str">
        <f>_xll.SNL.Clients.Office.Excel.Functions.SPG(A474, "IQ_DILUT_EPS_NORM", "CY2023")</f>
        <v>#PEND</v>
      </c>
      <c r="E474" t="e">
        <f t="shared" si="84"/>
        <v>#VALUE!</v>
      </c>
      <c r="F474" t="e">
        <f t="shared" si="85"/>
        <v>#VALUE!</v>
      </c>
      <c r="G474" s="5" t="str">
        <f>_xll.SNL.Clients.Office.Excel.Functions.SPG(A474, "SP_MARKETCAP", "12/30/2023")</f>
        <v>#PEND</v>
      </c>
      <c r="H474" t="e">
        <f t="shared" si="89"/>
        <v>#VALUE!</v>
      </c>
      <c r="I474" t="e">
        <f t="shared" si="90"/>
        <v>#VALUE!</v>
      </c>
      <c r="K474" t="s">
        <v>474</v>
      </c>
      <c r="L474" s="4" t="str" cm="1">
        <f t="array" ref="L474">_xll.SNL.Clients.Office.Excel.Functions.SPG(K474, "SP_TOTAL_REV", "CY2023")</f>
        <v>#PEND</v>
      </c>
      <c r="M474" s="4" t="str">
        <f>_xll.SNL.Clients.Office.Excel.Functions.SPG(K474,"IQ_AVG_DILUT_SHARES_OUT","CY2023")</f>
        <v>#PEND</v>
      </c>
      <c r="N474" s="5" t="str">
        <f>_xll.SNL.Clients.Office.Excel.Functions.SPG(K474, "IQ_DILUT_EPS_NORM", "CY2023")</f>
        <v>#PEND</v>
      </c>
      <c r="O474" t="e">
        <f t="shared" si="86"/>
        <v>#VALUE!</v>
      </c>
      <c r="P474" t="e">
        <f t="shared" si="87"/>
        <v>#VALUE!</v>
      </c>
      <c r="Q474" s="5" t="str">
        <f>_xll.SNL.Clients.Office.Excel.Functions.SPG(K474, "SP_MARKETCAP", "12/31/2022")</f>
        <v>#PEND</v>
      </c>
      <c r="R474" t="e">
        <f t="shared" si="91"/>
        <v>#VALUE!</v>
      </c>
      <c r="S474" t="e">
        <f t="shared" si="92"/>
        <v>#VALUE!</v>
      </c>
      <c r="U474" t="s">
        <v>474</v>
      </c>
      <c r="V474" s="4" t="str" cm="1">
        <f t="array" ref="V474">_xll.SNL.Clients.Office.Excel.Functions.SPG(U474, "SP_TOTAL_REV", "CY2021")</f>
        <v>#PEND</v>
      </c>
      <c r="W474" s="4" t="str">
        <f>_xll.SNL.Clients.Office.Excel.Functions.SPG(U474,"IQ_AVG_DILUT_SHARES_OUT","CY2021")</f>
        <v>#PEND</v>
      </c>
      <c r="X474" s="5" t="str">
        <f>_xll.SNL.Clients.Office.Excel.Functions.SPG(U474, "IQ_DILUT_EPS_NORM", "CY2021")</f>
        <v>#PEND</v>
      </c>
      <c r="Y474" t="e">
        <f t="shared" si="93"/>
        <v>#VALUE!</v>
      </c>
      <c r="Z474" t="e">
        <f t="shared" si="94"/>
        <v>#VALUE!</v>
      </c>
      <c r="AA474" s="5" t="str">
        <f>_xll.SNL.Clients.Office.Excel.Functions.SPG(U474, "SP_MARKETCAP", "12/31/2021")</f>
        <v>#PEND</v>
      </c>
      <c r="AB474" t="e">
        <f t="shared" si="88"/>
        <v>#VALUE!</v>
      </c>
      <c r="AC474" t="e">
        <f t="shared" si="95"/>
        <v>#VALUE!</v>
      </c>
    </row>
    <row r="475" spans="1:29">
      <c r="A475" t="s">
        <v>475</v>
      </c>
      <c r="B475" s="4" t="str" cm="1">
        <f t="array" ref="B475">_xll.SNL.Clients.Office.Excel.Functions.SPG(A475, "SP_TOTAL_REV", "CY2023")</f>
        <v>#PEND</v>
      </c>
      <c r="C475" s="4" t="str">
        <f>_xll.SNL.Clients.Office.Excel.Functions.SPG(A475,"IQ_AVG_DILUT_SHARES_OUT","CY2023")</f>
        <v>#PEND</v>
      </c>
      <c r="D475" s="5" t="str">
        <f>_xll.SNL.Clients.Office.Excel.Functions.SPG(A475, "IQ_DILUT_EPS_NORM", "CY2023")</f>
        <v>#PEND</v>
      </c>
      <c r="E475" t="e">
        <f t="shared" si="84"/>
        <v>#VALUE!</v>
      </c>
      <c r="F475" t="e">
        <f t="shared" si="85"/>
        <v>#VALUE!</v>
      </c>
      <c r="G475" s="5" t="str">
        <f>_xll.SNL.Clients.Office.Excel.Functions.SPG(A475, "SP_MARKETCAP", "12/30/2023")</f>
        <v>#PEND</v>
      </c>
      <c r="H475" t="e">
        <f t="shared" si="89"/>
        <v>#VALUE!</v>
      </c>
      <c r="I475" t="e">
        <f t="shared" si="90"/>
        <v>#VALUE!</v>
      </c>
      <c r="K475" t="s">
        <v>475</v>
      </c>
      <c r="L475" s="4" t="str" cm="1">
        <f t="array" ref="L475">_xll.SNL.Clients.Office.Excel.Functions.SPG(K475, "SP_TOTAL_REV", "CY2023")</f>
        <v>#PEND</v>
      </c>
      <c r="M475" s="4" t="str">
        <f>_xll.SNL.Clients.Office.Excel.Functions.SPG(K475,"IQ_AVG_DILUT_SHARES_OUT","CY2023")</f>
        <v>#PEND</v>
      </c>
      <c r="N475" s="5" t="str">
        <f>_xll.SNL.Clients.Office.Excel.Functions.SPG(K475, "IQ_DILUT_EPS_NORM", "CY2023")</f>
        <v>#PEND</v>
      </c>
      <c r="O475" t="e">
        <f t="shared" si="86"/>
        <v>#VALUE!</v>
      </c>
      <c r="P475" t="e">
        <f t="shared" si="87"/>
        <v>#VALUE!</v>
      </c>
      <c r="Q475" s="5" t="str">
        <f>_xll.SNL.Clients.Office.Excel.Functions.SPG(K475, "SP_MARKETCAP", "12/31/2022")</f>
        <v>#PEND</v>
      </c>
      <c r="R475" t="e">
        <f t="shared" si="91"/>
        <v>#VALUE!</v>
      </c>
      <c r="S475" t="e">
        <f t="shared" si="92"/>
        <v>#VALUE!</v>
      </c>
      <c r="U475" t="s">
        <v>475</v>
      </c>
      <c r="V475" s="4" t="str" cm="1">
        <f t="array" ref="V475">_xll.SNL.Clients.Office.Excel.Functions.SPG(U475, "SP_TOTAL_REV", "CY2021")</f>
        <v>#PEND</v>
      </c>
      <c r="W475" s="4" t="str">
        <f>_xll.SNL.Clients.Office.Excel.Functions.SPG(U475,"IQ_AVG_DILUT_SHARES_OUT","CY2021")</f>
        <v>#PEND</v>
      </c>
      <c r="X475" s="5" t="str">
        <f>_xll.SNL.Clients.Office.Excel.Functions.SPG(U475, "IQ_DILUT_EPS_NORM", "CY2021")</f>
        <v>#PEND</v>
      </c>
      <c r="Y475" t="e">
        <f t="shared" si="93"/>
        <v>#VALUE!</v>
      </c>
      <c r="Z475" t="e">
        <f t="shared" si="94"/>
        <v>#VALUE!</v>
      </c>
      <c r="AA475" s="5" t="str">
        <f>_xll.SNL.Clients.Office.Excel.Functions.SPG(U475, "SP_MARKETCAP", "12/31/2021")</f>
        <v>#PEND</v>
      </c>
      <c r="AB475" t="e">
        <f t="shared" si="88"/>
        <v>#VALUE!</v>
      </c>
      <c r="AC475" t="e">
        <f t="shared" si="95"/>
        <v>#VALUE!</v>
      </c>
    </row>
    <row r="476" spans="1:29">
      <c r="A476" t="s">
        <v>476</v>
      </c>
      <c r="B476" s="4" t="str" cm="1">
        <f t="array" ref="B476">_xll.SNL.Clients.Office.Excel.Functions.SPG(A476, "SP_TOTAL_REV", "CY2023")</f>
        <v>#PEND</v>
      </c>
      <c r="C476" s="4" t="str">
        <f>_xll.SNL.Clients.Office.Excel.Functions.SPG(A476,"IQ_AVG_DILUT_SHARES_OUT","CY2023")</f>
        <v>#PEND</v>
      </c>
      <c r="D476" s="5" t="str">
        <f>_xll.SNL.Clients.Office.Excel.Functions.SPG(A476, "IQ_DILUT_EPS_NORM", "CY2023")</f>
        <v>#PEND</v>
      </c>
      <c r="E476" t="e">
        <f t="shared" si="84"/>
        <v>#VALUE!</v>
      </c>
      <c r="F476" t="e">
        <f t="shared" si="85"/>
        <v>#VALUE!</v>
      </c>
      <c r="G476" s="5" t="str">
        <f>_xll.SNL.Clients.Office.Excel.Functions.SPG(A476, "SP_MARKETCAP", "12/30/2023")</f>
        <v>#PEND</v>
      </c>
      <c r="H476" t="e">
        <f t="shared" si="89"/>
        <v>#VALUE!</v>
      </c>
      <c r="I476" t="e">
        <f t="shared" si="90"/>
        <v>#VALUE!</v>
      </c>
      <c r="K476" t="s">
        <v>476</v>
      </c>
      <c r="L476" s="4" t="str" cm="1">
        <f t="array" ref="L476">_xll.SNL.Clients.Office.Excel.Functions.SPG(K476, "SP_TOTAL_REV", "CY2023")</f>
        <v>#PEND</v>
      </c>
      <c r="M476" s="4" t="str">
        <f>_xll.SNL.Clients.Office.Excel.Functions.SPG(K476,"IQ_AVG_DILUT_SHARES_OUT","CY2023")</f>
        <v>#PEND</v>
      </c>
      <c r="N476" s="5" t="str">
        <f>_xll.SNL.Clients.Office.Excel.Functions.SPG(K476, "IQ_DILUT_EPS_NORM", "CY2023")</f>
        <v>#PEND</v>
      </c>
      <c r="O476" t="e">
        <f t="shared" si="86"/>
        <v>#VALUE!</v>
      </c>
      <c r="P476" t="e">
        <f t="shared" si="87"/>
        <v>#VALUE!</v>
      </c>
      <c r="Q476" s="5" t="str">
        <f>_xll.SNL.Clients.Office.Excel.Functions.SPG(K476, "SP_MARKETCAP", "12/31/2022")</f>
        <v>#PEND</v>
      </c>
      <c r="R476" t="e">
        <f t="shared" si="91"/>
        <v>#VALUE!</v>
      </c>
      <c r="S476" t="e">
        <f t="shared" si="92"/>
        <v>#VALUE!</v>
      </c>
      <c r="U476" t="s">
        <v>476</v>
      </c>
      <c r="V476" s="4" t="str" cm="1">
        <f t="array" ref="V476">_xll.SNL.Clients.Office.Excel.Functions.SPG(U476, "SP_TOTAL_REV", "CY2021")</f>
        <v>#PEND</v>
      </c>
      <c r="W476" s="4" t="str">
        <f>_xll.SNL.Clients.Office.Excel.Functions.SPG(U476,"IQ_AVG_DILUT_SHARES_OUT","CY2021")</f>
        <v>#PEND</v>
      </c>
      <c r="X476" s="5" t="str">
        <f>_xll.SNL.Clients.Office.Excel.Functions.SPG(U476, "IQ_DILUT_EPS_NORM", "CY2021")</f>
        <v>#PEND</v>
      </c>
      <c r="Y476" t="e">
        <f t="shared" si="93"/>
        <v>#VALUE!</v>
      </c>
      <c r="Z476" t="e">
        <f t="shared" si="94"/>
        <v>#VALUE!</v>
      </c>
      <c r="AA476" s="5" t="str">
        <f>_xll.SNL.Clients.Office.Excel.Functions.SPG(U476, "SP_MARKETCAP", "12/31/2021")</f>
        <v>#PEND</v>
      </c>
      <c r="AB476" t="e">
        <f t="shared" si="88"/>
        <v>#VALUE!</v>
      </c>
      <c r="AC476" t="e">
        <f t="shared" si="95"/>
        <v>#VALUE!</v>
      </c>
    </row>
    <row r="477" spans="1:29">
      <c r="A477" t="s">
        <v>477</v>
      </c>
      <c r="B477" s="4" t="str" cm="1">
        <f t="array" ref="B477">_xll.SNL.Clients.Office.Excel.Functions.SPG(A477, "SP_TOTAL_REV", "CY2023")</f>
        <v>#PEND</v>
      </c>
      <c r="C477" s="4" t="str">
        <f>_xll.SNL.Clients.Office.Excel.Functions.SPG(A477,"IQ_AVG_DILUT_SHARES_OUT","CY2023")</f>
        <v>#PEND</v>
      </c>
      <c r="D477" s="5" t="str">
        <f>_xll.SNL.Clients.Office.Excel.Functions.SPG(A477, "IQ_DILUT_EPS_NORM", "CY2023")</f>
        <v>#PEND</v>
      </c>
      <c r="E477" t="e">
        <f t="shared" si="84"/>
        <v>#VALUE!</v>
      </c>
      <c r="F477" t="e">
        <f t="shared" si="85"/>
        <v>#VALUE!</v>
      </c>
      <c r="G477" s="5" t="str">
        <f>_xll.SNL.Clients.Office.Excel.Functions.SPG(A477, "SP_MARKETCAP", "12/30/2023")</f>
        <v>#PEND</v>
      </c>
      <c r="H477" t="e">
        <f t="shared" si="89"/>
        <v>#VALUE!</v>
      </c>
      <c r="I477" t="e">
        <f t="shared" si="90"/>
        <v>#VALUE!</v>
      </c>
      <c r="K477" t="s">
        <v>477</v>
      </c>
      <c r="L477" s="4" t="str" cm="1">
        <f t="array" ref="L477">_xll.SNL.Clients.Office.Excel.Functions.SPG(K477, "SP_TOTAL_REV", "CY2023")</f>
        <v>#PEND</v>
      </c>
      <c r="M477" s="4" t="str">
        <f>_xll.SNL.Clients.Office.Excel.Functions.SPG(K477,"IQ_AVG_DILUT_SHARES_OUT","CY2023")</f>
        <v>#PEND</v>
      </c>
      <c r="N477" s="5" t="str">
        <f>_xll.SNL.Clients.Office.Excel.Functions.SPG(K477, "IQ_DILUT_EPS_NORM", "CY2023")</f>
        <v>#PEND</v>
      </c>
      <c r="O477" t="e">
        <f t="shared" si="86"/>
        <v>#VALUE!</v>
      </c>
      <c r="P477" t="e">
        <f t="shared" si="87"/>
        <v>#VALUE!</v>
      </c>
      <c r="Q477" s="5" t="str">
        <f>_xll.SNL.Clients.Office.Excel.Functions.SPG(K477, "SP_MARKETCAP", "12/31/2022")</f>
        <v>#PEND</v>
      </c>
      <c r="R477" t="e">
        <f t="shared" si="91"/>
        <v>#VALUE!</v>
      </c>
      <c r="S477" t="e">
        <f t="shared" si="92"/>
        <v>#VALUE!</v>
      </c>
      <c r="U477" t="s">
        <v>477</v>
      </c>
      <c r="V477" s="4" t="str" cm="1">
        <f t="array" ref="V477">_xll.SNL.Clients.Office.Excel.Functions.SPG(U477, "SP_TOTAL_REV", "CY2021")</f>
        <v>#PEND</v>
      </c>
      <c r="W477" s="4" t="str">
        <f>_xll.SNL.Clients.Office.Excel.Functions.SPG(U477,"IQ_AVG_DILUT_SHARES_OUT","CY2021")</f>
        <v>#PEND</v>
      </c>
      <c r="X477" s="5" t="str">
        <f>_xll.SNL.Clients.Office.Excel.Functions.SPG(U477, "IQ_DILUT_EPS_NORM", "CY2021")</f>
        <v>#PEND</v>
      </c>
      <c r="Y477" t="e">
        <f t="shared" si="93"/>
        <v>#VALUE!</v>
      </c>
      <c r="Z477" t="e">
        <f t="shared" si="94"/>
        <v>#VALUE!</v>
      </c>
      <c r="AA477" s="5" t="str">
        <f>_xll.SNL.Clients.Office.Excel.Functions.SPG(U477, "SP_MARKETCAP", "12/31/2021")</f>
        <v>#PEND</v>
      </c>
      <c r="AB477" t="e">
        <f t="shared" si="88"/>
        <v>#VALUE!</v>
      </c>
      <c r="AC477" t="e">
        <f t="shared" si="95"/>
        <v>#VALUE!</v>
      </c>
    </row>
    <row r="478" spans="1:29">
      <c r="A478" t="s">
        <v>478</v>
      </c>
      <c r="B478" s="4" t="str" cm="1">
        <f t="array" ref="B478">_xll.SNL.Clients.Office.Excel.Functions.SPG(A478, "SP_TOTAL_REV", "CY2023")</f>
        <v>#PEND</v>
      </c>
      <c r="C478" s="4" t="str">
        <f>_xll.SNL.Clients.Office.Excel.Functions.SPG(A478,"IQ_AVG_DILUT_SHARES_OUT","CY2023")</f>
        <v>#PEND</v>
      </c>
      <c r="D478" s="5" t="str">
        <f>_xll.SNL.Clients.Office.Excel.Functions.SPG(A478, "IQ_DILUT_EPS_NORM", "CY2023")</f>
        <v>#PEND</v>
      </c>
      <c r="E478" t="e">
        <f t="shared" si="84"/>
        <v>#VALUE!</v>
      </c>
      <c r="F478" t="e">
        <f t="shared" si="85"/>
        <v>#VALUE!</v>
      </c>
      <c r="G478" s="5" t="str">
        <f>_xll.SNL.Clients.Office.Excel.Functions.SPG(A478, "SP_MARKETCAP", "12/30/2023")</f>
        <v>#PEND</v>
      </c>
      <c r="H478" t="e">
        <f t="shared" si="89"/>
        <v>#VALUE!</v>
      </c>
      <c r="I478" t="e">
        <f t="shared" si="90"/>
        <v>#VALUE!</v>
      </c>
      <c r="K478" t="s">
        <v>478</v>
      </c>
      <c r="L478" s="4" t="str" cm="1">
        <f t="array" ref="L478">_xll.SNL.Clients.Office.Excel.Functions.SPG(K478, "SP_TOTAL_REV", "CY2023")</f>
        <v>#PEND</v>
      </c>
      <c r="M478" s="4" t="str">
        <f>_xll.SNL.Clients.Office.Excel.Functions.SPG(K478,"IQ_AVG_DILUT_SHARES_OUT","CY2023")</f>
        <v>#PEND</v>
      </c>
      <c r="N478" s="5" t="str">
        <f>_xll.SNL.Clients.Office.Excel.Functions.SPG(K478, "IQ_DILUT_EPS_NORM", "CY2023")</f>
        <v>#PEND</v>
      </c>
      <c r="O478" t="e">
        <f t="shared" si="86"/>
        <v>#VALUE!</v>
      </c>
      <c r="P478" t="e">
        <f t="shared" si="87"/>
        <v>#VALUE!</v>
      </c>
      <c r="Q478" s="5" t="str">
        <f>_xll.SNL.Clients.Office.Excel.Functions.SPG(K478, "SP_MARKETCAP", "12/31/2022")</f>
        <v>#PEND</v>
      </c>
      <c r="R478" t="e">
        <f t="shared" si="91"/>
        <v>#VALUE!</v>
      </c>
      <c r="S478" t="e">
        <f t="shared" si="92"/>
        <v>#VALUE!</v>
      </c>
      <c r="U478" t="s">
        <v>478</v>
      </c>
      <c r="V478" s="4" t="str" cm="1">
        <f t="array" ref="V478">_xll.SNL.Clients.Office.Excel.Functions.SPG(U478, "SP_TOTAL_REV", "CY2021")</f>
        <v>#PEND</v>
      </c>
      <c r="W478" s="4" t="str">
        <f>_xll.SNL.Clients.Office.Excel.Functions.SPG(U478,"IQ_AVG_DILUT_SHARES_OUT","CY2021")</f>
        <v>#PEND</v>
      </c>
      <c r="X478" s="5" t="str">
        <f>_xll.SNL.Clients.Office.Excel.Functions.SPG(U478, "IQ_DILUT_EPS_NORM", "CY2021")</f>
        <v>#PEND</v>
      </c>
      <c r="Y478" t="e">
        <f t="shared" si="93"/>
        <v>#VALUE!</v>
      </c>
      <c r="Z478" t="e">
        <f t="shared" si="94"/>
        <v>#VALUE!</v>
      </c>
      <c r="AA478" s="5" t="str">
        <f>_xll.SNL.Clients.Office.Excel.Functions.SPG(U478, "SP_MARKETCAP", "12/31/2021")</f>
        <v>#PEND</v>
      </c>
      <c r="AB478" t="e">
        <f t="shared" si="88"/>
        <v>#VALUE!</v>
      </c>
      <c r="AC478" t="e">
        <f t="shared" si="95"/>
        <v>#VALUE!</v>
      </c>
    </row>
    <row r="479" spans="1:29">
      <c r="A479" t="s">
        <v>479</v>
      </c>
      <c r="B479" s="4" t="str" cm="1">
        <f t="array" ref="B479">_xll.SNL.Clients.Office.Excel.Functions.SPG(A479, "SP_TOTAL_REV", "CY2023")</f>
        <v>#PEND</v>
      </c>
      <c r="C479" s="4" t="str">
        <f>_xll.SNL.Clients.Office.Excel.Functions.SPG(A479,"IQ_AVG_DILUT_SHARES_OUT","CY2023")</f>
        <v>#PEND</v>
      </c>
      <c r="D479" s="5" t="str">
        <f>_xll.SNL.Clients.Office.Excel.Functions.SPG(A479, "IQ_DILUT_EPS_NORM", "CY2023")</f>
        <v>#PEND</v>
      </c>
      <c r="E479" t="e">
        <f t="shared" si="84"/>
        <v>#VALUE!</v>
      </c>
      <c r="F479" t="e">
        <f t="shared" si="85"/>
        <v>#VALUE!</v>
      </c>
      <c r="G479" s="5" t="str">
        <f>_xll.SNL.Clients.Office.Excel.Functions.SPG(A479, "SP_MARKETCAP", "12/30/2023")</f>
        <v>#PEND</v>
      </c>
      <c r="H479" t="e">
        <f t="shared" si="89"/>
        <v>#VALUE!</v>
      </c>
      <c r="I479" t="e">
        <f t="shared" si="90"/>
        <v>#VALUE!</v>
      </c>
      <c r="K479" t="s">
        <v>479</v>
      </c>
      <c r="L479" s="4" t="str" cm="1">
        <f t="array" ref="L479">_xll.SNL.Clients.Office.Excel.Functions.SPG(K479, "SP_TOTAL_REV", "CY2023")</f>
        <v>#PEND</v>
      </c>
      <c r="M479" s="4" t="str">
        <f>_xll.SNL.Clients.Office.Excel.Functions.SPG(K479,"IQ_AVG_DILUT_SHARES_OUT","CY2023")</f>
        <v>#PEND</v>
      </c>
      <c r="N479" s="5" t="str">
        <f>_xll.SNL.Clients.Office.Excel.Functions.SPG(K479, "IQ_DILUT_EPS_NORM", "CY2023")</f>
        <v>#PEND</v>
      </c>
      <c r="O479" t="e">
        <f t="shared" si="86"/>
        <v>#VALUE!</v>
      </c>
      <c r="P479" t="e">
        <f t="shared" si="87"/>
        <v>#VALUE!</v>
      </c>
      <c r="Q479" s="5" t="str">
        <f>_xll.SNL.Clients.Office.Excel.Functions.SPG(K479, "SP_MARKETCAP", "12/31/2022")</f>
        <v>#PEND</v>
      </c>
      <c r="R479" t="e">
        <f t="shared" si="91"/>
        <v>#VALUE!</v>
      </c>
      <c r="S479" t="e">
        <f t="shared" si="92"/>
        <v>#VALUE!</v>
      </c>
      <c r="U479" t="s">
        <v>479</v>
      </c>
      <c r="V479" s="4" t="str" cm="1">
        <f t="array" ref="V479">_xll.SNL.Clients.Office.Excel.Functions.SPG(U479, "SP_TOTAL_REV", "CY2021")</f>
        <v>#PEND</v>
      </c>
      <c r="W479" s="4" t="str">
        <f>_xll.SNL.Clients.Office.Excel.Functions.SPG(U479,"IQ_AVG_DILUT_SHARES_OUT","CY2021")</f>
        <v>#PEND</v>
      </c>
      <c r="X479" s="5" t="str">
        <f>_xll.SNL.Clients.Office.Excel.Functions.SPG(U479, "IQ_DILUT_EPS_NORM", "CY2021")</f>
        <v>#PEND</v>
      </c>
      <c r="Y479" t="e">
        <f t="shared" si="93"/>
        <v>#VALUE!</v>
      </c>
      <c r="Z479" t="e">
        <f t="shared" si="94"/>
        <v>#VALUE!</v>
      </c>
      <c r="AA479" s="5" t="str">
        <f>_xll.SNL.Clients.Office.Excel.Functions.SPG(U479, "SP_MARKETCAP", "12/31/2021")</f>
        <v>#PEND</v>
      </c>
      <c r="AB479" t="e">
        <f t="shared" si="88"/>
        <v>#VALUE!</v>
      </c>
      <c r="AC479" t="e">
        <f t="shared" si="95"/>
        <v>#VALUE!</v>
      </c>
    </row>
    <row r="480" spans="1:29">
      <c r="A480" t="s">
        <v>480</v>
      </c>
      <c r="B480" s="4" t="str" cm="1">
        <f t="array" ref="B480">_xll.SNL.Clients.Office.Excel.Functions.SPG(A480, "SP_TOTAL_REV", "CY2023")</f>
        <v>#PEND</v>
      </c>
      <c r="C480" s="4" t="str">
        <f>_xll.SNL.Clients.Office.Excel.Functions.SPG(A480,"IQ_AVG_DILUT_SHARES_OUT","CY2023")</f>
        <v>#PEND</v>
      </c>
      <c r="D480" s="5" t="str">
        <f>_xll.SNL.Clients.Office.Excel.Functions.SPG(A480, "IQ_DILUT_EPS_NORM", "CY2023")</f>
        <v>#PEND</v>
      </c>
      <c r="E480" t="e">
        <f t="shared" si="84"/>
        <v>#VALUE!</v>
      </c>
      <c r="F480" t="e">
        <f t="shared" si="85"/>
        <v>#VALUE!</v>
      </c>
      <c r="G480" s="5" t="str">
        <f>_xll.SNL.Clients.Office.Excel.Functions.SPG(A480, "SP_MARKETCAP", "12/30/2023")</f>
        <v>#PEND</v>
      </c>
      <c r="H480" t="e">
        <f t="shared" si="89"/>
        <v>#VALUE!</v>
      </c>
      <c r="I480" t="e">
        <f t="shared" si="90"/>
        <v>#VALUE!</v>
      </c>
      <c r="K480" t="s">
        <v>480</v>
      </c>
      <c r="L480" s="4" t="str" cm="1">
        <f t="array" ref="L480">_xll.SNL.Clients.Office.Excel.Functions.SPG(K480, "SP_TOTAL_REV", "CY2023")</f>
        <v>#PEND</v>
      </c>
      <c r="M480" s="4" t="str">
        <f>_xll.SNL.Clients.Office.Excel.Functions.SPG(K480,"IQ_AVG_DILUT_SHARES_OUT","CY2023")</f>
        <v>#PEND</v>
      </c>
      <c r="N480" s="5" t="str">
        <f>_xll.SNL.Clients.Office.Excel.Functions.SPG(K480, "IQ_DILUT_EPS_NORM", "CY2023")</f>
        <v>#PEND</v>
      </c>
      <c r="O480" t="e">
        <f t="shared" si="86"/>
        <v>#VALUE!</v>
      </c>
      <c r="P480" t="e">
        <f t="shared" si="87"/>
        <v>#VALUE!</v>
      </c>
      <c r="Q480" s="5" t="str">
        <f>_xll.SNL.Clients.Office.Excel.Functions.SPG(K480, "SP_MARKETCAP", "12/31/2022")</f>
        <v>#PEND</v>
      </c>
      <c r="R480" t="e">
        <f t="shared" si="91"/>
        <v>#VALUE!</v>
      </c>
      <c r="S480" t="e">
        <f t="shared" si="92"/>
        <v>#VALUE!</v>
      </c>
      <c r="U480" t="s">
        <v>480</v>
      </c>
      <c r="V480" s="4" t="str" cm="1">
        <f t="array" ref="V480">_xll.SNL.Clients.Office.Excel.Functions.SPG(U480, "SP_TOTAL_REV", "CY2021")</f>
        <v>#PEND</v>
      </c>
      <c r="W480" s="4" t="str">
        <f>_xll.SNL.Clients.Office.Excel.Functions.SPG(U480,"IQ_AVG_DILUT_SHARES_OUT","CY2021")</f>
        <v>#PEND</v>
      </c>
      <c r="X480" s="5" t="str">
        <f>_xll.SNL.Clients.Office.Excel.Functions.SPG(U480, "IQ_DILUT_EPS_NORM", "CY2021")</f>
        <v>#PEND</v>
      </c>
      <c r="Y480" t="e">
        <f t="shared" si="93"/>
        <v>#VALUE!</v>
      </c>
      <c r="Z480" t="e">
        <f t="shared" si="94"/>
        <v>#VALUE!</v>
      </c>
      <c r="AA480" s="5" t="str">
        <f>_xll.SNL.Clients.Office.Excel.Functions.SPG(U480, "SP_MARKETCAP", "12/31/2021")</f>
        <v>#PEND</v>
      </c>
      <c r="AB480" t="e">
        <f t="shared" si="88"/>
        <v>#VALUE!</v>
      </c>
      <c r="AC480" t="e">
        <f t="shared" si="95"/>
        <v>#VALUE!</v>
      </c>
    </row>
    <row r="481" spans="1:29">
      <c r="A481" t="s">
        <v>481</v>
      </c>
      <c r="B481" s="4" t="str" cm="1">
        <f t="array" ref="B481">_xll.SNL.Clients.Office.Excel.Functions.SPG(A481, "SP_TOTAL_REV", "CY2023")</f>
        <v>#PEND</v>
      </c>
      <c r="C481" s="4" t="str">
        <f>_xll.SNL.Clients.Office.Excel.Functions.SPG(A481,"IQ_AVG_DILUT_SHARES_OUT","CY2023")</f>
        <v>#PEND</v>
      </c>
      <c r="D481" s="5" t="str">
        <f>_xll.SNL.Clients.Office.Excel.Functions.SPG(A481, "IQ_DILUT_EPS_NORM", "CY2023")</f>
        <v>#PEND</v>
      </c>
      <c r="E481" t="e">
        <f t="shared" si="84"/>
        <v>#VALUE!</v>
      </c>
      <c r="F481" t="e">
        <f t="shared" si="85"/>
        <v>#VALUE!</v>
      </c>
      <c r="G481" s="5" t="str">
        <f>_xll.SNL.Clients.Office.Excel.Functions.SPG(A481, "SP_MARKETCAP", "12/30/2023")</f>
        <v>#PEND</v>
      </c>
      <c r="H481" t="e">
        <f t="shared" si="89"/>
        <v>#VALUE!</v>
      </c>
      <c r="I481" t="e">
        <f t="shared" si="90"/>
        <v>#VALUE!</v>
      </c>
      <c r="K481" t="s">
        <v>481</v>
      </c>
      <c r="L481" s="4" t="str" cm="1">
        <f t="array" ref="L481">_xll.SNL.Clients.Office.Excel.Functions.SPG(K481, "SP_TOTAL_REV", "CY2023")</f>
        <v>#PEND</v>
      </c>
      <c r="M481" s="4" t="str">
        <f>_xll.SNL.Clients.Office.Excel.Functions.SPG(K481,"IQ_AVG_DILUT_SHARES_OUT","CY2023")</f>
        <v>#PEND</v>
      </c>
      <c r="N481" s="5" t="str">
        <f>_xll.SNL.Clients.Office.Excel.Functions.SPG(K481, "IQ_DILUT_EPS_NORM", "CY2023")</f>
        <v>#PEND</v>
      </c>
      <c r="O481" t="e">
        <f t="shared" si="86"/>
        <v>#VALUE!</v>
      </c>
      <c r="P481" t="e">
        <f t="shared" si="87"/>
        <v>#VALUE!</v>
      </c>
      <c r="Q481" s="5" t="str">
        <f>_xll.SNL.Clients.Office.Excel.Functions.SPG(K481, "SP_MARKETCAP", "12/31/2022")</f>
        <v>#PEND</v>
      </c>
      <c r="R481" t="e">
        <f t="shared" si="91"/>
        <v>#VALUE!</v>
      </c>
      <c r="S481" t="e">
        <f t="shared" si="92"/>
        <v>#VALUE!</v>
      </c>
      <c r="U481" t="s">
        <v>481</v>
      </c>
      <c r="V481" s="4" t="str" cm="1">
        <f t="array" ref="V481">_xll.SNL.Clients.Office.Excel.Functions.SPG(U481, "SP_TOTAL_REV", "CY2021")</f>
        <v>#PEND</v>
      </c>
      <c r="W481" s="4" t="str">
        <f>_xll.SNL.Clients.Office.Excel.Functions.SPG(U481,"IQ_AVG_DILUT_SHARES_OUT","CY2021")</f>
        <v>#PEND</v>
      </c>
      <c r="X481" s="5" t="str">
        <f>_xll.SNL.Clients.Office.Excel.Functions.SPG(U481, "IQ_DILUT_EPS_NORM", "CY2021")</f>
        <v>#PEND</v>
      </c>
      <c r="Y481" t="e">
        <f t="shared" si="93"/>
        <v>#VALUE!</v>
      </c>
      <c r="Z481" t="e">
        <f t="shared" si="94"/>
        <v>#VALUE!</v>
      </c>
      <c r="AA481" s="5" t="str">
        <f>_xll.SNL.Clients.Office.Excel.Functions.SPG(U481, "SP_MARKETCAP", "12/31/2021")</f>
        <v>#PEND</v>
      </c>
      <c r="AB481" t="e">
        <f t="shared" si="88"/>
        <v>#VALUE!</v>
      </c>
      <c r="AC481" t="e">
        <f t="shared" si="95"/>
        <v>#VALUE!</v>
      </c>
    </row>
    <row r="482" spans="1:29">
      <c r="A482" t="s">
        <v>482</v>
      </c>
      <c r="B482" s="4" t="str" cm="1">
        <f t="array" ref="B482">_xll.SNL.Clients.Office.Excel.Functions.SPG(A482, "SP_TOTAL_REV", "CY2023")</f>
        <v>#PEND</v>
      </c>
      <c r="C482" s="4" t="str">
        <f>_xll.SNL.Clients.Office.Excel.Functions.SPG(A482,"IQ_AVG_DILUT_SHARES_OUT","CY2023")</f>
        <v>#PEND</v>
      </c>
      <c r="D482" s="5" t="str">
        <f>_xll.SNL.Clients.Office.Excel.Functions.SPG(A482, "IQ_DILUT_EPS_NORM", "CY2023")</f>
        <v>#PEND</v>
      </c>
      <c r="E482" t="e">
        <f t="shared" si="84"/>
        <v>#VALUE!</v>
      </c>
      <c r="F482" t="e">
        <f t="shared" si="85"/>
        <v>#VALUE!</v>
      </c>
      <c r="G482" s="5" t="str">
        <f>_xll.SNL.Clients.Office.Excel.Functions.SPG(A482, "SP_MARKETCAP", "12/30/2023")</f>
        <v>#PEND</v>
      </c>
      <c r="H482" t="e">
        <f t="shared" si="89"/>
        <v>#VALUE!</v>
      </c>
      <c r="I482" t="e">
        <f t="shared" si="90"/>
        <v>#VALUE!</v>
      </c>
      <c r="K482" t="s">
        <v>482</v>
      </c>
      <c r="L482" s="4" t="str" cm="1">
        <f t="array" ref="L482">_xll.SNL.Clients.Office.Excel.Functions.SPG(K482, "SP_TOTAL_REV", "CY2023")</f>
        <v>#PEND</v>
      </c>
      <c r="M482" s="4" t="str">
        <f>_xll.SNL.Clients.Office.Excel.Functions.SPG(K482,"IQ_AVG_DILUT_SHARES_OUT","CY2023")</f>
        <v>#PEND</v>
      </c>
      <c r="N482" s="5" t="str">
        <f>_xll.SNL.Clients.Office.Excel.Functions.SPG(K482, "IQ_DILUT_EPS_NORM", "CY2023")</f>
        <v>#PEND</v>
      </c>
      <c r="O482" t="e">
        <f t="shared" si="86"/>
        <v>#VALUE!</v>
      </c>
      <c r="P482" t="e">
        <f t="shared" si="87"/>
        <v>#VALUE!</v>
      </c>
      <c r="Q482" s="5" t="str">
        <f>_xll.SNL.Clients.Office.Excel.Functions.SPG(K482, "SP_MARKETCAP", "12/31/2022")</f>
        <v>#PEND</v>
      </c>
      <c r="R482" t="e">
        <f t="shared" si="91"/>
        <v>#VALUE!</v>
      </c>
      <c r="S482" t="e">
        <f t="shared" si="92"/>
        <v>#VALUE!</v>
      </c>
      <c r="U482" t="s">
        <v>482</v>
      </c>
      <c r="V482" s="4" t="str" cm="1">
        <f t="array" ref="V482">_xll.SNL.Clients.Office.Excel.Functions.SPG(U482, "SP_TOTAL_REV", "CY2021")</f>
        <v>#PEND</v>
      </c>
      <c r="W482" s="4" t="str">
        <f>_xll.SNL.Clients.Office.Excel.Functions.SPG(U482,"IQ_AVG_DILUT_SHARES_OUT","CY2021")</f>
        <v>#PEND</v>
      </c>
      <c r="X482" s="5" t="str">
        <f>_xll.SNL.Clients.Office.Excel.Functions.SPG(U482, "IQ_DILUT_EPS_NORM", "CY2021")</f>
        <v>#PEND</v>
      </c>
      <c r="Y482" t="e">
        <f t="shared" si="93"/>
        <v>#VALUE!</v>
      </c>
      <c r="Z482" t="e">
        <f t="shared" si="94"/>
        <v>#VALUE!</v>
      </c>
      <c r="AA482" s="5" t="str">
        <f>_xll.SNL.Clients.Office.Excel.Functions.SPG(U482, "SP_MARKETCAP", "12/31/2021")</f>
        <v>#PEND</v>
      </c>
      <c r="AB482" t="e">
        <f t="shared" si="88"/>
        <v>#VALUE!</v>
      </c>
      <c r="AC482" t="e">
        <f t="shared" si="95"/>
        <v>#VALUE!</v>
      </c>
    </row>
    <row r="483" spans="1:29">
      <c r="A483" t="s">
        <v>483</v>
      </c>
      <c r="B483" s="4" t="str" cm="1">
        <f t="array" ref="B483">_xll.SNL.Clients.Office.Excel.Functions.SPG(A483, "SP_TOTAL_REV", "CY2023")</f>
        <v>#PEND</v>
      </c>
      <c r="C483" s="4" t="str">
        <f>_xll.SNL.Clients.Office.Excel.Functions.SPG(A483,"IQ_AVG_DILUT_SHARES_OUT","CY2023")</f>
        <v>#PEND</v>
      </c>
      <c r="D483" s="5" t="str">
        <f>_xll.SNL.Clients.Office.Excel.Functions.SPG(A483, "IQ_DILUT_EPS_NORM", "CY2023")</f>
        <v>#PEND</v>
      </c>
      <c r="E483" t="e">
        <f t="shared" si="84"/>
        <v>#VALUE!</v>
      </c>
      <c r="F483" t="e">
        <f t="shared" si="85"/>
        <v>#VALUE!</v>
      </c>
      <c r="G483" s="5" t="str">
        <f>_xll.SNL.Clients.Office.Excel.Functions.SPG(A483, "SP_MARKETCAP", "12/30/2023")</f>
        <v>#PEND</v>
      </c>
      <c r="H483" t="e">
        <f t="shared" si="89"/>
        <v>#VALUE!</v>
      </c>
      <c r="I483" t="e">
        <f t="shared" si="90"/>
        <v>#VALUE!</v>
      </c>
      <c r="K483" t="s">
        <v>483</v>
      </c>
      <c r="L483" s="4" t="str" cm="1">
        <f t="array" ref="L483">_xll.SNL.Clients.Office.Excel.Functions.SPG(K483, "SP_TOTAL_REV", "CY2023")</f>
        <v>#PEND</v>
      </c>
      <c r="M483" s="4" t="str">
        <f>_xll.SNL.Clients.Office.Excel.Functions.SPG(K483,"IQ_AVG_DILUT_SHARES_OUT","CY2023")</f>
        <v>#PEND</v>
      </c>
      <c r="N483" s="5" t="str">
        <f>_xll.SNL.Clients.Office.Excel.Functions.SPG(K483, "IQ_DILUT_EPS_NORM", "CY2023")</f>
        <v>#PEND</v>
      </c>
      <c r="O483" t="e">
        <f t="shared" si="86"/>
        <v>#VALUE!</v>
      </c>
      <c r="P483" t="e">
        <f t="shared" si="87"/>
        <v>#VALUE!</v>
      </c>
      <c r="Q483" s="5" t="str">
        <f>_xll.SNL.Clients.Office.Excel.Functions.SPG(K483, "SP_MARKETCAP", "12/31/2022")</f>
        <v>#PEND</v>
      </c>
      <c r="R483" t="e">
        <f t="shared" si="91"/>
        <v>#VALUE!</v>
      </c>
      <c r="S483" t="e">
        <f t="shared" si="92"/>
        <v>#VALUE!</v>
      </c>
      <c r="U483" t="s">
        <v>483</v>
      </c>
      <c r="V483" s="4" t="str" cm="1">
        <f t="array" ref="V483">_xll.SNL.Clients.Office.Excel.Functions.SPG(U483, "SP_TOTAL_REV", "CY2021")</f>
        <v>#PEND</v>
      </c>
      <c r="W483" s="4" t="str">
        <f>_xll.SNL.Clients.Office.Excel.Functions.SPG(U483,"IQ_AVG_DILUT_SHARES_OUT","CY2021")</f>
        <v>#PEND</v>
      </c>
      <c r="X483" s="5" t="str">
        <f>_xll.SNL.Clients.Office.Excel.Functions.SPG(U483, "IQ_DILUT_EPS_NORM", "CY2021")</f>
        <v>#PEND</v>
      </c>
      <c r="Y483" t="e">
        <f t="shared" si="93"/>
        <v>#VALUE!</v>
      </c>
      <c r="Z483" t="e">
        <f t="shared" si="94"/>
        <v>#VALUE!</v>
      </c>
      <c r="AA483" s="5" t="str">
        <f>_xll.SNL.Clients.Office.Excel.Functions.SPG(U483, "SP_MARKETCAP", "12/31/2021")</f>
        <v>#PEND</v>
      </c>
      <c r="AB483" t="e">
        <f t="shared" si="88"/>
        <v>#VALUE!</v>
      </c>
      <c r="AC483" t="e">
        <f t="shared" si="95"/>
        <v>#VALUE!</v>
      </c>
    </row>
    <row r="484" spans="1:29">
      <c r="A484" t="s">
        <v>484</v>
      </c>
      <c r="B484" s="4" t="str" cm="1">
        <f t="array" ref="B484">_xll.SNL.Clients.Office.Excel.Functions.SPG(A484, "SP_TOTAL_REV", "CY2023")</f>
        <v>#PEND</v>
      </c>
      <c r="C484" s="4" t="str">
        <f>_xll.SNL.Clients.Office.Excel.Functions.SPG(A484,"IQ_AVG_DILUT_SHARES_OUT","CY2023")</f>
        <v>#PEND</v>
      </c>
      <c r="D484" s="5" t="str">
        <f>_xll.SNL.Clients.Office.Excel.Functions.SPG(A484, "IQ_DILUT_EPS_NORM", "CY2023")</f>
        <v>#PEND</v>
      </c>
      <c r="E484" t="e">
        <f t="shared" si="84"/>
        <v>#VALUE!</v>
      </c>
      <c r="F484" t="e">
        <f t="shared" si="85"/>
        <v>#VALUE!</v>
      </c>
      <c r="G484" s="5" t="str">
        <f>_xll.SNL.Clients.Office.Excel.Functions.SPG(A484, "SP_MARKETCAP", "12/30/2023")</f>
        <v>#PEND</v>
      </c>
      <c r="H484" t="e">
        <f t="shared" si="89"/>
        <v>#VALUE!</v>
      </c>
      <c r="I484" t="e">
        <f t="shared" si="90"/>
        <v>#VALUE!</v>
      </c>
      <c r="K484" t="s">
        <v>484</v>
      </c>
      <c r="L484" s="4" t="str" cm="1">
        <f t="array" ref="L484">_xll.SNL.Clients.Office.Excel.Functions.SPG(K484, "SP_TOTAL_REV", "CY2023")</f>
        <v>#PEND</v>
      </c>
      <c r="M484" s="4" t="str">
        <f>_xll.SNL.Clients.Office.Excel.Functions.SPG(K484,"IQ_AVG_DILUT_SHARES_OUT","CY2023")</f>
        <v>#PEND</v>
      </c>
      <c r="N484" s="5" t="str">
        <f>_xll.SNL.Clients.Office.Excel.Functions.SPG(K484, "IQ_DILUT_EPS_NORM", "CY2023")</f>
        <v>#PEND</v>
      </c>
      <c r="O484" t="e">
        <f t="shared" si="86"/>
        <v>#VALUE!</v>
      </c>
      <c r="P484" t="e">
        <f t="shared" si="87"/>
        <v>#VALUE!</v>
      </c>
      <c r="Q484" s="5" t="str">
        <f>_xll.SNL.Clients.Office.Excel.Functions.SPG(K484, "SP_MARKETCAP", "12/31/2022")</f>
        <v>#PEND</v>
      </c>
      <c r="R484" t="e">
        <f t="shared" si="91"/>
        <v>#VALUE!</v>
      </c>
      <c r="S484" t="e">
        <f t="shared" si="92"/>
        <v>#VALUE!</v>
      </c>
      <c r="U484" t="s">
        <v>484</v>
      </c>
      <c r="V484" s="4" t="str" cm="1">
        <f t="array" ref="V484">_xll.SNL.Clients.Office.Excel.Functions.SPG(U484, "SP_TOTAL_REV", "CY2021")</f>
        <v>#PEND</v>
      </c>
      <c r="W484" s="4" t="str">
        <f>_xll.SNL.Clients.Office.Excel.Functions.SPG(U484,"IQ_AVG_DILUT_SHARES_OUT","CY2021")</f>
        <v>#PEND</v>
      </c>
      <c r="X484" s="5" t="str">
        <f>_xll.SNL.Clients.Office.Excel.Functions.SPG(U484, "IQ_DILUT_EPS_NORM", "CY2021")</f>
        <v>#PEND</v>
      </c>
      <c r="Y484" t="e">
        <f t="shared" si="93"/>
        <v>#VALUE!</v>
      </c>
      <c r="Z484" t="e">
        <f t="shared" si="94"/>
        <v>#VALUE!</v>
      </c>
      <c r="AA484" s="5" t="str">
        <f>_xll.SNL.Clients.Office.Excel.Functions.SPG(U484, "SP_MARKETCAP", "12/31/2021")</f>
        <v>#PEND</v>
      </c>
      <c r="AB484" t="e">
        <f t="shared" si="88"/>
        <v>#VALUE!</v>
      </c>
      <c r="AC484" t="e">
        <f t="shared" si="95"/>
        <v>#VALUE!</v>
      </c>
    </row>
    <row r="485" spans="1:29">
      <c r="A485" t="s">
        <v>485</v>
      </c>
      <c r="B485" s="4" t="str" cm="1">
        <f t="array" ref="B485">_xll.SNL.Clients.Office.Excel.Functions.SPG(A485, "SP_TOTAL_REV", "CY2023")</f>
        <v>#PEND</v>
      </c>
      <c r="C485" s="4" t="str">
        <f>_xll.SNL.Clients.Office.Excel.Functions.SPG(A485,"IQ_AVG_DILUT_SHARES_OUT","CY2023")</f>
        <v>#PEND</v>
      </c>
      <c r="D485" s="5" t="str">
        <f>_xll.SNL.Clients.Office.Excel.Functions.SPG(A485, "IQ_DILUT_EPS_NORM", "CY2023")</f>
        <v>#PEND</v>
      </c>
      <c r="E485" t="e">
        <f t="shared" si="84"/>
        <v>#VALUE!</v>
      </c>
      <c r="F485" t="e">
        <f t="shared" si="85"/>
        <v>#VALUE!</v>
      </c>
      <c r="G485" s="5" t="str">
        <f>_xll.SNL.Clients.Office.Excel.Functions.SPG(A485, "SP_MARKETCAP", "12/30/2023")</f>
        <v>#PEND</v>
      </c>
      <c r="H485" t="e">
        <f t="shared" si="89"/>
        <v>#VALUE!</v>
      </c>
      <c r="I485" t="e">
        <f t="shared" si="90"/>
        <v>#VALUE!</v>
      </c>
      <c r="K485" t="s">
        <v>485</v>
      </c>
      <c r="L485" s="4" t="str" cm="1">
        <f t="array" ref="L485">_xll.SNL.Clients.Office.Excel.Functions.SPG(K485, "SP_TOTAL_REV", "CY2023")</f>
        <v>#PEND</v>
      </c>
      <c r="M485" s="4" t="str">
        <f>_xll.SNL.Clients.Office.Excel.Functions.SPG(K485,"IQ_AVG_DILUT_SHARES_OUT","CY2023")</f>
        <v>#PEND</v>
      </c>
      <c r="N485" s="5" t="str">
        <f>_xll.SNL.Clients.Office.Excel.Functions.SPG(K485, "IQ_DILUT_EPS_NORM", "CY2023")</f>
        <v>#PEND</v>
      </c>
      <c r="O485" t="e">
        <f t="shared" si="86"/>
        <v>#VALUE!</v>
      </c>
      <c r="P485" t="e">
        <f t="shared" si="87"/>
        <v>#VALUE!</v>
      </c>
      <c r="Q485" s="5" t="str">
        <f>_xll.SNL.Clients.Office.Excel.Functions.SPG(K485, "SP_MARKETCAP", "12/31/2022")</f>
        <v>#PEND</v>
      </c>
      <c r="R485" t="e">
        <f t="shared" si="91"/>
        <v>#VALUE!</v>
      </c>
      <c r="S485" t="e">
        <f t="shared" si="92"/>
        <v>#VALUE!</v>
      </c>
      <c r="U485" t="s">
        <v>485</v>
      </c>
      <c r="V485" s="4" t="str" cm="1">
        <f t="array" ref="V485">_xll.SNL.Clients.Office.Excel.Functions.SPG(U485, "SP_TOTAL_REV", "CY2021")</f>
        <v>#PEND</v>
      </c>
      <c r="W485" s="4" t="str">
        <f>_xll.SNL.Clients.Office.Excel.Functions.SPG(U485,"IQ_AVG_DILUT_SHARES_OUT","CY2021")</f>
        <v>#PEND</v>
      </c>
      <c r="X485" s="5" t="str">
        <f>_xll.SNL.Clients.Office.Excel.Functions.SPG(U485, "IQ_DILUT_EPS_NORM", "CY2021")</f>
        <v>#PEND</v>
      </c>
      <c r="Y485" t="e">
        <f t="shared" si="93"/>
        <v>#VALUE!</v>
      </c>
      <c r="Z485" t="e">
        <f t="shared" si="94"/>
        <v>#VALUE!</v>
      </c>
      <c r="AA485" s="5" t="str">
        <f>_xll.SNL.Clients.Office.Excel.Functions.SPG(U485, "SP_MARKETCAP", "12/31/2021")</f>
        <v>#PEND</v>
      </c>
      <c r="AB485" t="e">
        <f t="shared" si="88"/>
        <v>#VALUE!</v>
      </c>
      <c r="AC485" t="e">
        <f t="shared" si="95"/>
        <v>#VALUE!</v>
      </c>
    </row>
    <row r="486" spans="1:29">
      <c r="A486" t="s">
        <v>486</v>
      </c>
      <c r="B486" s="4" t="str" cm="1">
        <f t="array" ref="B486">_xll.SNL.Clients.Office.Excel.Functions.SPG(A486, "SP_TOTAL_REV", "CY2023")</f>
        <v>#PEND</v>
      </c>
      <c r="C486" s="4" t="str">
        <f>_xll.SNL.Clients.Office.Excel.Functions.SPG(A486,"IQ_AVG_DILUT_SHARES_OUT","CY2023")</f>
        <v>#PEND</v>
      </c>
      <c r="D486" s="5" t="str">
        <f>_xll.SNL.Clients.Office.Excel.Functions.SPG(A486, "IQ_DILUT_EPS_NORM", "CY2023")</f>
        <v>#PEND</v>
      </c>
      <c r="E486" t="e">
        <f t="shared" si="84"/>
        <v>#VALUE!</v>
      </c>
      <c r="F486" t="e">
        <f t="shared" si="85"/>
        <v>#VALUE!</v>
      </c>
      <c r="G486" s="5" t="str">
        <f>_xll.SNL.Clients.Office.Excel.Functions.SPG(A486, "SP_MARKETCAP", "12/30/2023")</f>
        <v>#PEND</v>
      </c>
      <c r="H486" t="e">
        <f t="shared" si="89"/>
        <v>#VALUE!</v>
      </c>
      <c r="I486" t="e">
        <f t="shared" si="90"/>
        <v>#VALUE!</v>
      </c>
      <c r="K486" t="s">
        <v>486</v>
      </c>
      <c r="L486" s="4" t="str" cm="1">
        <f t="array" ref="L486">_xll.SNL.Clients.Office.Excel.Functions.SPG(K486, "SP_TOTAL_REV", "CY2023")</f>
        <v>#PEND</v>
      </c>
      <c r="M486" s="4" t="str">
        <f>_xll.SNL.Clients.Office.Excel.Functions.SPG(K486,"IQ_AVG_DILUT_SHARES_OUT","CY2023")</f>
        <v>#PEND</v>
      </c>
      <c r="N486" s="5" t="str">
        <f>_xll.SNL.Clients.Office.Excel.Functions.SPG(K486, "IQ_DILUT_EPS_NORM", "CY2023")</f>
        <v>#PEND</v>
      </c>
      <c r="O486" t="e">
        <f t="shared" si="86"/>
        <v>#VALUE!</v>
      </c>
      <c r="P486" t="e">
        <f t="shared" si="87"/>
        <v>#VALUE!</v>
      </c>
      <c r="Q486" s="5" t="str">
        <f>_xll.SNL.Clients.Office.Excel.Functions.SPG(K486, "SP_MARKETCAP", "12/31/2022")</f>
        <v>#PEND</v>
      </c>
      <c r="R486" t="e">
        <f t="shared" si="91"/>
        <v>#VALUE!</v>
      </c>
      <c r="S486" t="e">
        <f t="shared" si="92"/>
        <v>#VALUE!</v>
      </c>
      <c r="U486" t="s">
        <v>486</v>
      </c>
      <c r="V486" s="4" t="str" cm="1">
        <f t="array" ref="V486">_xll.SNL.Clients.Office.Excel.Functions.SPG(U486, "SP_TOTAL_REV", "CY2021")</f>
        <v>#PEND</v>
      </c>
      <c r="W486" s="4" t="str">
        <f>_xll.SNL.Clients.Office.Excel.Functions.SPG(U486,"IQ_AVG_DILUT_SHARES_OUT","CY2021")</f>
        <v>#PEND</v>
      </c>
      <c r="X486" s="5" t="str">
        <f>_xll.SNL.Clients.Office.Excel.Functions.SPG(U486, "IQ_DILUT_EPS_NORM", "CY2021")</f>
        <v>#PEND</v>
      </c>
      <c r="Y486" t="e">
        <f t="shared" si="93"/>
        <v>#VALUE!</v>
      </c>
      <c r="Z486" t="e">
        <f t="shared" si="94"/>
        <v>#VALUE!</v>
      </c>
      <c r="AA486" s="5" t="str">
        <f>_xll.SNL.Clients.Office.Excel.Functions.SPG(U486, "SP_MARKETCAP", "12/31/2021")</f>
        <v>#PEND</v>
      </c>
      <c r="AB486" t="e">
        <f t="shared" si="88"/>
        <v>#VALUE!</v>
      </c>
      <c r="AC486" t="e">
        <f t="shared" si="95"/>
        <v>#VALUE!</v>
      </c>
    </row>
    <row r="487" spans="1:29">
      <c r="A487" t="s">
        <v>487</v>
      </c>
      <c r="B487" s="4" t="str" cm="1">
        <f t="array" ref="B487">_xll.SNL.Clients.Office.Excel.Functions.SPG(A487, "SP_TOTAL_REV", "CY2023")</f>
        <v>#PEND</v>
      </c>
      <c r="C487" s="4" t="str">
        <f>_xll.SNL.Clients.Office.Excel.Functions.SPG(A487,"IQ_AVG_DILUT_SHARES_OUT","CY2023")</f>
        <v>#PEND</v>
      </c>
      <c r="D487" s="5" t="str">
        <f>_xll.SNL.Clients.Office.Excel.Functions.SPG(A487, "IQ_DILUT_EPS_NORM", "CY2023")</f>
        <v>#PEND</v>
      </c>
      <c r="E487" t="e">
        <f t="shared" si="84"/>
        <v>#VALUE!</v>
      </c>
      <c r="F487" t="e">
        <f t="shared" si="85"/>
        <v>#VALUE!</v>
      </c>
      <c r="G487" s="5" t="str">
        <f>_xll.SNL.Clients.Office.Excel.Functions.SPG(A487, "SP_MARKETCAP", "12/30/2023")</f>
        <v>#PEND</v>
      </c>
      <c r="H487" t="e">
        <f t="shared" si="89"/>
        <v>#VALUE!</v>
      </c>
      <c r="I487" t="e">
        <f t="shared" si="90"/>
        <v>#VALUE!</v>
      </c>
      <c r="K487" t="s">
        <v>487</v>
      </c>
      <c r="L487" s="4" t="str" cm="1">
        <f t="array" ref="L487">_xll.SNL.Clients.Office.Excel.Functions.SPG(K487, "SP_TOTAL_REV", "CY2023")</f>
        <v>#PEND</v>
      </c>
      <c r="M487" s="4" t="str">
        <f>_xll.SNL.Clients.Office.Excel.Functions.SPG(K487,"IQ_AVG_DILUT_SHARES_OUT","CY2023")</f>
        <v>#PEND</v>
      </c>
      <c r="N487" s="5" t="str">
        <f>_xll.SNL.Clients.Office.Excel.Functions.SPG(K487, "IQ_DILUT_EPS_NORM", "CY2023")</f>
        <v>#PEND</v>
      </c>
      <c r="O487" t="e">
        <f t="shared" si="86"/>
        <v>#VALUE!</v>
      </c>
      <c r="P487" t="e">
        <f t="shared" si="87"/>
        <v>#VALUE!</v>
      </c>
      <c r="Q487" s="5" t="str">
        <f>_xll.SNL.Clients.Office.Excel.Functions.SPG(K487, "SP_MARKETCAP", "12/31/2022")</f>
        <v>#PEND</v>
      </c>
      <c r="R487" t="e">
        <f t="shared" si="91"/>
        <v>#VALUE!</v>
      </c>
      <c r="S487" t="e">
        <f t="shared" si="92"/>
        <v>#VALUE!</v>
      </c>
      <c r="U487" t="s">
        <v>487</v>
      </c>
      <c r="V487" s="4" t="str" cm="1">
        <f t="array" ref="V487">_xll.SNL.Clients.Office.Excel.Functions.SPG(U487, "SP_TOTAL_REV", "CY2021")</f>
        <v>#PEND</v>
      </c>
      <c r="W487" s="4" t="str">
        <f>_xll.SNL.Clients.Office.Excel.Functions.SPG(U487,"IQ_AVG_DILUT_SHARES_OUT","CY2021")</f>
        <v>#PEND</v>
      </c>
      <c r="X487" s="5" t="str">
        <f>_xll.SNL.Clients.Office.Excel.Functions.SPG(U487, "IQ_DILUT_EPS_NORM", "CY2021")</f>
        <v>#PEND</v>
      </c>
      <c r="Y487" t="e">
        <f t="shared" si="93"/>
        <v>#VALUE!</v>
      </c>
      <c r="Z487" t="e">
        <f t="shared" si="94"/>
        <v>#VALUE!</v>
      </c>
      <c r="AA487" s="5" t="str">
        <f>_xll.SNL.Clients.Office.Excel.Functions.SPG(U487, "SP_MARKETCAP", "12/31/2021")</f>
        <v>#PEND</v>
      </c>
      <c r="AB487" t="e">
        <f t="shared" si="88"/>
        <v>#VALUE!</v>
      </c>
      <c r="AC487" t="e">
        <f t="shared" si="95"/>
        <v>#VALUE!</v>
      </c>
    </row>
    <row r="488" spans="1:29">
      <c r="A488" t="s">
        <v>488</v>
      </c>
      <c r="B488" s="4" t="str" cm="1">
        <f t="array" ref="B488">_xll.SNL.Clients.Office.Excel.Functions.SPG(A488, "SP_TOTAL_REV", "CY2023")</f>
        <v>#PEND</v>
      </c>
      <c r="C488" s="4" t="str">
        <f>_xll.SNL.Clients.Office.Excel.Functions.SPG(A488,"IQ_AVG_DILUT_SHARES_OUT","CY2023")</f>
        <v>#PEND</v>
      </c>
      <c r="D488" s="5" t="str">
        <f>_xll.SNL.Clients.Office.Excel.Functions.SPG(A488, "IQ_DILUT_EPS_NORM", "CY2023")</f>
        <v>#PEND</v>
      </c>
      <c r="E488" t="e">
        <f t="shared" si="84"/>
        <v>#VALUE!</v>
      </c>
      <c r="F488" t="e">
        <f t="shared" si="85"/>
        <v>#VALUE!</v>
      </c>
      <c r="G488" s="5" t="str">
        <f>_xll.SNL.Clients.Office.Excel.Functions.SPG(A488, "SP_MARKETCAP", "12/30/2023")</f>
        <v>#PEND</v>
      </c>
      <c r="H488" t="e">
        <f t="shared" si="89"/>
        <v>#VALUE!</v>
      </c>
      <c r="I488" t="e">
        <f t="shared" si="90"/>
        <v>#VALUE!</v>
      </c>
      <c r="K488" t="s">
        <v>488</v>
      </c>
      <c r="L488" s="4" t="str" cm="1">
        <f t="array" ref="L488">_xll.SNL.Clients.Office.Excel.Functions.SPG(K488, "SP_TOTAL_REV", "CY2023")</f>
        <v>#PEND</v>
      </c>
      <c r="M488" s="4" t="str">
        <f>_xll.SNL.Clients.Office.Excel.Functions.SPG(K488,"IQ_AVG_DILUT_SHARES_OUT","CY2023")</f>
        <v>#PEND</v>
      </c>
      <c r="N488" s="5" t="str">
        <f>_xll.SNL.Clients.Office.Excel.Functions.SPG(K488, "IQ_DILUT_EPS_NORM", "CY2023")</f>
        <v>#PEND</v>
      </c>
      <c r="O488" t="e">
        <f t="shared" si="86"/>
        <v>#VALUE!</v>
      </c>
      <c r="P488" t="e">
        <f t="shared" si="87"/>
        <v>#VALUE!</v>
      </c>
      <c r="Q488" s="5" t="str">
        <f>_xll.SNL.Clients.Office.Excel.Functions.SPG(K488, "SP_MARKETCAP", "12/31/2022")</f>
        <v>#PEND</v>
      </c>
      <c r="R488" t="e">
        <f t="shared" si="91"/>
        <v>#VALUE!</v>
      </c>
      <c r="S488" t="e">
        <f t="shared" si="92"/>
        <v>#VALUE!</v>
      </c>
      <c r="U488" t="s">
        <v>488</v>
      </c>
      <c r="V488" s="4" t="str" cm="1">
        <f t="array" ref="V488">_xll.SNL.Clients.Office.Excel.Functions.SPG(U488, "SP_TOTAL_REV", "CY2021")</f>
        <v>#PEND</v>
      </c>
      <c r="W488" s="4" t="str">
        <f>_xll.SNL.Clients.Office.Excel.Functions.SPG(U488,"IQ_AVG_DILUT_SHARES_OUT","CY2021")</f>
        <v>#PEND</v>
      </c>
      <c r="X488" s="5" t="str">
        <f>_xll.SNL.Clients.Office.Excel.Functions.SPG(U488, "IQ_DILUT_EPS_NORM", "CY2021")</f>
        <v>#PEND</v>
      </c>
      <c r="Y488" t="e">
        <f t="shared" si="93"/>
        <v>#VALUE!</v>
      </c>
      <c r="Z488" t="e">
        <f t="shared" si="94"/>
        <v>#VALUE!</v>
      </c>
      <c r="AA488" s="5" t="str">
        <f>_xll.SNL.Clients.Office.Excel.Functions.SPG(U488, "SP_MARKETCAP", "12/31/2021")</f>
        <v>#PEND</v>
      </c>
      <c r="AB488" t="e">
        <f t="shared" si="88"/>
        <v>#VALUE!</v>
      </c>
      <c r="AC488" t="e">
        <f t="shared" si="95"/>
        <v>#VALUE!</v>
      </c>
    </row>
    <row r="489" spans="1:29">
      <c r="A489" t="s">
        <v>489</v>
      </c>
      <c r="B489" s="4" t="str" cm="1">
        <f t="array" ref="B489">_xll.SNL.Clients.Office.Excel.Functions.SPG(A489, "SP_TOTAL_REV", "CY2023")</f>
        <v>#PEND</v>
      </c>
      <c r="C489" s="4" t="str">
        <f>_xll.SNL.Clients.Office.Excel.Functions.SPG(A489,"IQ_AVG_DILUT_SHARES_OUT","CY2023")</f>
        <v>#PEND</v>
      </c>
      <c r="D489" s="5" t="str">
        <f>_xll.SNL.Clients.Office.Excel.Functions.SPG(A489, "IQ_DILUT_EPS_NORM", "CY2023")</f>
        <v>#PEND</v>
      </c>
      <c r="E489" t="e">
        <f t="shared" si="84"/>
        <v>#VALUE!</v>
      </c>
      <c r="F489" t="e">
        <f t="shared" si="85"/>
        <v>#VALUE!</v>
      </c>
      <c r="G489" s="5" t="str">
        <f>_xll.SNL.Clients.Office.Excel.Functions.SPG(A489, "SP_MARKETCAP", "12/30/2023")</f>
        <v>#PEND</v>
      </c>
      <c r="H489" t="e">
        <f t="shared" si="89"/>
        <v>#VALUE!</v>
      </c>
      <c r="I489" t="e">
        <f t="shared" si="90"/>
        <v>#VALUE!</v>
      </c>
      <c r="K489" t="s">
        <v>489</v>
      </c>
      <c r="L489" s="4" t="str" cm="1">
        <f t="array" ref="L489">_xll.SNL.Clients.Office.Excel.Functions.SPG(K489, "SP_TOTAL_REV", "CY2023")</f>
        <v>#PEND</v>
      </c>
      <c r="M489" s="4" t="str">
        <f>_xll.SNL.Clients.Office.Excel.Functions.SPG(K489,"IQ_AVG_DILUT_SHARES_OUT","CY2023")</f>
        <v>#PEND</v>
      </c>
      <c r="N489" s="5" t="str">
        <f>_xll.SNL.Clients.Office.Excel.Functions.SPG(K489, "IQ_DILUT_EPS_NORM", "CY2023")</f>
        <v>#PEND</v>
      </c>
      <c r="O489" t="e">
        <f t="shared" si="86"/>
        <v>#VALUE!</v>
      </c>
      <c r="P489" t="e">
        <f t="shared" si="87"/>
        <v>#VALUE!</v>
      </c>
      <c r="Q489" s="5" t="str">
        <f>_xll.SNL.Clients.Office.Excel.Functions.SPG(K489, "SP_MARKETCAP", "12/31/2022")</f>
        <v>#PEND</v>
      </c>
      <c r="R489" t="e">
        <f t="shared" si="91"/>
        <v>#VALUE!</v>
      </c>
      <c r="S489" t="e">
        <f t="shared" si="92"/>
        <v>#VALUE!</v>
      </c>
      <c r="U489" t="s">
        <v>489</v>
      </c>
      <c r="V489" s="4" t="str" cm="1">
        <f t="array" ref="V489">_xll.SNL.Clients.Office.Excel.Functions.SPG(U489, "SP_TOTAL_REV", "CY2021")</f>
        <v>#PEND</v>
      </c>
      <c r="W489" s="4" t="str">
        <f>_xll.SNL.Clients.Office.Excel.Functions.SPG(U489,"IQ_AVG_DILUT_SHARES_OUT","CY2021")</f>
        <v>#PEND</v>
      </c>
      <c r="X489" s="5" t="str">
        <f>_xll.SNL.Clients.Office.Excel.Functions.SPG(U489, "IQ_DILUT_EPS_NORM", "CY2021")</f>
        <v>#PEND</v>
      </c>
      <c r="Y489" t="e">
        <f t="shared" si="93"/>
        <v>#VALUE!</v>
      </c>
      <c r="Z489" t="e">
        <f t="shared" si="94"/>
        <v>#VALUE!</v>
      </c>
      <c r="AA489" s="5" t="str">
        <f>_xll.SNL.Clients.Office.Excel.Functions.SPG(U489, "SP_MARKETCAP", "12/31/2021")</f>
        <v>#PEND</v>
      </c>
      <c r="AB489" t="e">
        <f t="shared" si="88"/>
        <v>#VALUE!</v>
      </c>
      <c r="AC489" t="e">
        <f t="shared" si="95"/>
        <v>#VALUE!</v>
      </c>
    </row>
    <row r="490" spans="1:29">
      <c r="A490" t="s">
        <v>490</v>
      </c>
      <c r="B490" s="4" t="str" cm="1">
        <f t="array" ref="B490">_xll.SNL.Clients.Office.Excel.Functions.SPG(A490, "SP_TOTAL_REV", "CY2023")</f>
        <v>#PEND</v>
      </c>
      <c r="C490" s="4" t="str">
        <f>_xll.SNL.Clients.Office.Excel.Functions.SPG(A490,"IQ_AVG_DILUT_SHARES_OUT","CY2023")</f>
        <v>#PEND</v>
      </c>
      <c r="D490" s="5" t="str">
        <f>_xll.SNL.Clients.Office.Excel.Functions.SPG(A490, "IQ_DILUT_EPS_NORM", "CY2023")</f>
        <v>#PEND</v>
      </c>
      <c r="E490" t="e">
        <f t="shared" si="84"/>
        <v>#VALUE!</v>
      </c>
      <c r="F490" t="e">
        <f t="shared" si="85"/>
        <v>#VALUE!</v>
      </c>
      <c r="G490" s="5" t="str">
        <f>_xll.SNL.Clients.Office.Excel.Functions.SPG(A490, "SP_MARKETCAP", "12/30/2023")</f>
        <v>#PEND</v>
      </c>
      <c r="H490" t="e">
        <f t="shared" si="89"/>
        <v>#VALUE!</v>
      </c>
      <c r="I490" t="e">
        <f t="shared" si="90"/>
        <v>#VALUE!</v>
      </c>
      <c r="K490" t="s">
        <v>490</v>
      </c>
      <c r="L490" s="4" t="str" cm="1">
        <f t="array" ref="L490">_xll.SNL.Clients.Office.Excel.Functions.SPG(K490, "SP_TOTAL_REV", "CY2023")</f>
        <v>#PEND</v>
      </c>
      <c r="M490" s="4" t="str">
        <f>_xll.SNL.Clients.Office.Excel.Functions.SPG(K490,"IQ_AVG_DILUT_SHARES_OUT","CY2023")</f>
        <v>#PEND</v>
      </c>
      <c r="N490" s="5" t="str">
        <f>_xll.SNL.Clients.Office.Excel.Functions.SPG(K490, "IQ_DILUT_EPS_NORM", "CY2023")</f>
        <v>#PEND</v>
      </c>
      <c r="O490" t="e">
        <f t="shared" si="86"/>
        <v>#VALUE!</v>
      </c>
      <c r="P490" t="e">
        <f t="shared" si="87"/>
        <v>#VALUE!</v>
      </c>
      <c r="Q490" s="5" t="str">
        <f>_xll.SNL.Clients.Office.Excel.Functions.SPG(K490, "SP_MARKETCAP", "12/31/2022")</f>
        <v>#PEND</v>
      </c>
      <c r="R490" t="e">
        <f t="shared" si="91"/>
        <v>#VALUE!</v>
      </c>
      <c r="S490" t="e">
        <f t="shared" si="92"/>
        <v>#VALUE!</v>
      </c>
      <c r="U490" t="s">
        <v>490</v>
      </c>
      <c r="V490" s="4" t="str" cm="1">
        <f t="array" ref="V490">_xll.SNL.Clients.Office.Excel.Functions.SPG(U490, "SP_TOTAL_REV", "CY2021")</f>
        <v>#PEND</v>
      </c>
      <c r="W490" s="4" t="str">
        <f>_xll.SNL.Clients.Office.Excel.Functions.SPG(U490,"IQ_AVG_DILUT_SHARES_OUT","CY2021")</f>
        <v>#PEND</v>
      </c>
      <c r="X490" s="5" t="str">
        <f>_xll.SNL.Clients.Office.Excel.Functions.SPG(U490, "IQ_DILUT_EPS_NORM", "CY2021")</f>
        <v>#PEND</v>
      </c>
      <c r="Y490" t="e">
        <f t="shared" si="93"/>
        <v>#VALUE!</v>
      </c>
      <c r="Z490" t="e">
        <f t="shared" si="94"/>
        <v>#VALUE!</v>
      </c>
      <c r="AA490" s="5" t="str">
        <f>_xll.SNL.Clients.Office.Excel.Functions.SPG(U490, "SP_MARKETCAP", "12/31/2021")</f>
        <v>#PEND</v>
      </c>
      <c r="AB490" t="e">
        <f t="shared" si="88"/>
        <v>#VALUE!</v>
      </c>
      <c r="AC490" t="e">
        <f t="shared" si="95"/>
        <v>#VALUE!</v>
      </c>
    </row>
    <row r="491" spans="1:29">
      <c r="A491" t="s">
        <v>491</v>
      </c>
      <c r="B491" s="4" t="str" cm="1">
        <f t="array" ref="B491">_xll.SNL.Clients.Office.Excel.Functions.SPG(A491, "SP_TOTAL_REV", "CY2023")</f>
        <v>#PEND</v>
      </c>
      <c r="C491" s="4" t="str">
        <f>_xll.SNL.Clients.Office.Excel.Functions.SPG(A491,"IQ_AVG_DILUT_SHARES_OUT","CY2023")</f>
        <v>#PEND</v>
      </c>
      <c r="D491" s="5" t="str">
        <f>_xll.SNL.Clients.Office.Excel.Functions.SPG(A491, "IQ_DILUT_EPS_NORM", "CY2023")</f>
        <v>#PEND</v>
      </c>
      <c r="E491" t="e">
        <f t="shared" si="84"/>
        <v>#VALUE!</v>
      </c>
      <c r="F491" t="e">
        <f t="shared" si="85"/>
        <v>#VALUE!</v>
      </c>
      <c r="G491" s="5" t="str">
        <f>_xll.SNL.Clients.Office.Excel.Functions.SPG(A491, "SP_MARKETCAP", "12/30/2023")</f>
        <v>#PEND</v>
      </c>
      <c r="H491" t="e">
        <f t="shared" si="89"/>
        <v>#VALUE!</v>
      </c>
      <c r="I491" t="e">
        <f t="shared" si="90"/>
        <v>#VALUE!</v>
      </c>
      <c r="K491" t="s">
        <v>491</v>
      </c>
      <c r="L491" s="4" t="str" cm="1">
        <f t="array" ref="L491">_xll.SNL.Clients.Office.Excel.Functions.SPG(K491, "SP_TOTAL_REV", "CY2023")</f>
        <v>#PEND</v>
      </c>
      <c r="M491" s="4" t="str">
        <f>_xll.SNL.Clients.Office.Excel.Functions.SPG(K491,"IQ_AVG_DILUT_SHARES_OUT","CY2023")</f>
        <v>#PEND</v>
      </c>
      <c r="N491" s="5" t="str">
        <f>_xll.SNL.Clients.Office.Excel.Functions.SPG(K491, "IQ_DILUT_EPS_NORM", "CY2023")</f>
        <v>#PEND</v>
      </c>
      <c r="O491" t="e">
        <f t="shared" si="86"/>
        <v>#VALUE!</v>
      </c>
      <c r="P491" t="e">
        <f t="shared" si="87"/>
        <v>#VALUE!</v>
      </c>
      <c r="Q491" s="5" t="str">
        <f>_xll.SNL.Clients.Office.Excel.Functions.SPG(K491, "SP_MARKETCAP", "12/31/2022")</f>
        <v>#PEND</v>
      </c>
      <c r="R491" t="e">
        <f t="shared" si="91"/>
        <v>#VALUE!</v>
      </c>
      <c r="S491" t="e">
        <f t="shared" si="92"/>
        <v>#VALUE!</v>
      </c>
      <c r="U491" t="s">
        <v>491</v>
      </c>
      <c r="V491" s="4" t="str" cm="1">
        <f t="array" ref="V491">_xll.SNL.Clients.Office.Excel.Functions.SPG(U491, "SP_TOTAL_REV", "CY2021")</f>
        <v>#PEND</v>
      </c>
      <c r="W491" s="4" t="str">
        <f>_xll.SNL.Clients.Office.Excel.Functions.SPG(U491,"IQ_AVG_DILUT_SHARES_OUT","CY2021")</f>
        <v>#PEND</v>
      </c>
      <c r="X491" s="5" t="str">
        <f>_xll.SNL.Clients.Office.Excel.Functions.SPG(U491, "IQ_DILUT_EPS_NORM", "CY2021")</f>
        <v>#PEND</v>
      </c>
      <c r="Y491" t="e">
        <f t="shared" si="93"/>
        <v>#VALUE!</v>
      </c>
      <c r="Z491" t="e">
        <f t="shared" si="94"/>
        <v>#VALUE!</v>
      </c>
      <c r="AA491" s="5" t="str">
        <f>_xll.SNL.Clients.Office.Excel.Functions.SPG(U491, "SP_MARKETCAP", "12/31/2021")</f>
        <v>#PEND</v>
      </c>
      <c r="AB491" t="e">
        <f t="shared" si="88"/>
        <v>#VALUE!</v>
      </c>
      <c r="AC491" t="e">
        <f t="shared" si="95"/>
        <v>#VALUE!</v>
      </c>
    </row>
    <row r="492" spans="1:29">
      <c r="A492" t="s">
        <v>492</v>
      </c>
      <c r="B492" s="4" t="str" cm="1">
        <f t="array" ref="B492">_xll.SNL.Clients.Office.Excel.Functions.SPG(A492, "SP_TOTAL_REV", "CY2023")</f>
        <v>#PEND</v>
      </c>
      <c r="C492" s="4" t="str">
        <f>_xll.SNL.Clients.Office.Excel.Functions.SPG(A492,"IQ_AVG_DILUT_SHARES_OUT","CY2023")</f>
        <v>#PEND</v>
      </c>
      <c r="D492" s="5" t="str">
        <f>_xll.SNL.Clients.Office.Excel.Functions.SPG(A492, "IQ_DILUT_EPS_NORM", "CY2023")</f>
        <v>#PEND</v>
      </c>
      <c r="E492" t="e">
        <f t="shared" si="84"/>
        <v>#VALUE!</v>
      </c>
      <c r="F492" t="e">
        <f t="shared" si="85"/>
        <v>#VALUE!</v>
      </c>
      <c r="G492" s="5" t="str">
        <f>_xll.SNL.Clients.Office.Excel.Functions.SPG(A492, "SP_MARKETCAP", "12/30/2023")</f>
        <v>#PEND</v>
      </c>
      <c r="H492" t="e">
        <f t="shared" si="89"/>
        <v>#VALUE!</v>
      </c>
      <c r="I492" t="e">
        <f t="shared" si="90"/>
        <v>#VALUE!</v>
      </c>
      <c r="K492" t="s">
        <v>492</v>
      </c>
      <c r="L492" s="4" t="str" cm="1">
        <f t="array" ref="L492">_xll.SNL.Clients.Office.Excel.Functions.SPG(K492, "SP_TOTAL_REV", "CY2023")</f>
        <v>#PEND</v>
      </c>
      <c r="M492" s="4" t="str">
        <f>_xll.SNL.Clients.Office.Excel.Functions.SPG(K492,"IQ_AVG_DILUT_SHARES_OUT","CY2023")</f>
        <v>#PEND</v>
      </c>
      <c r="N492" s="5" t="str">
        <f>_xll.SNL.Clients.Office.Excel.Functions.SPG(K492, "IQ_DILUT_EPS_NORM", "CY2023")</f>
        <v>#PEND</v>
      </c>
      <c r="O492" t="e">
        <f t="shared" si="86"/>
        <v>#VALUE!</v>
      </c>
      <c r="P492" t="e">
        <f t="shared" si="87"/>
        <v>#VALUE!</v>
      </c>
      <c r="Q492" s="5" t="str">
        <f>_xll.SNL.Clients.Office.Excel.Functions.SPG(K492, "SP_MARKETCAP", "12/31/2022")</f>
        <v>#PEND</v>
      </c>
      <c r="R492" t="e">
        <f t="shared" si="91"/>
        <v>#VALUE!</v>
      </c>
      <c r="S492" t="e">
        <f t="shared" si="92"/>
        <v>#VALUE!</v>
      </c>
      <c r="U492" t="s">
        <v>492</v>
      </c>
      <c r="V492" s="4" t="str" cm="1">
        <f t="array" ref="V492">_xll.SNL.Clients.Office.Excel.Functions.SPG(U492, "SP_TOTAL_REV", "CY2021")</f>
        <v>#PEND</v>
      </c>
      <c r="W492" s="4" t="str">
        <f>_xll.SNL.Clients.Office.Excel.Functions.SPG(U492,"IQ_AVG_DILUT_SHARES_OUT","CY2021")</f>
        <v>#PEND</v>
      </c>
      <c r="X492" s="5" t="str">
        <f>_xll.SNL.Clients.Office.Excel.Functions.SPG(U492, "IQ_DILUT_EPS_NORM", "CY2021")</f>
        <v>#PEND</v>
      </c>
      <c r="Y492" t="e">
        <f t="shared" si="93"/>
        <v>#VALUE!</v>
      </c>
      <c r="Z492" t="e">
        <f t="shared" si="94"/>
        <v>#VALUE!</v>
      </c>
      <c r="AA492" s="5" t="str">
        <f>_xll.SNL.Clients.Office.Excel.Functions.SPG(U492, "SP_MARKETCAP", "12/31/2021")</f>
        <v>#PEND</v>
      </c>
      <c r="AB492" t="e">
        <f t="shared" si="88"/>
        <v>#VALUE!</v>
      </c>
      <c r="AC492" t="e">
        <f t="shared" si="95"/>
        <v>#VALUE!</v>
      </c>
    </row>
    <row r="493" spans="1:29">
      <c r="A493" t="s">
        <v>493</v>
      </c>
      <c r="B493" s="4" t="str" cm="1">
        <f t="array" ref="B493">_xll.SNL.Clients.Office.Excel.Functions.SPG(A493, "SP_TOTAL_REV", "CY2023")</f>
        <v>#PEND</v>
      </c>
      <c r="C493" s="4" t="str">
        <f>_xll.SNL.Clients.Office.Excel.Functions.SPG(A493,"IQ_AVG_DILUT_SHARES_OUT","CY2023")</f>
        <v>#PEND</v>
      </c>
      <c r="D493" s="5" t="str">
        <f>_xll.SNL.Clients.Office.Excel.Functions.SPG(A493, "IQ_DILUT_EPS_NORM", "CY2023")</f>
        <v>#PEND</v>
      </c>
      <c r="E493" t="e">
        <f t="shared" si="84"/>
        <v>#VALUE!</v>
      </c>
      <c r="F493" t="e">
        <f t="shared" si="85"/>
        <v>#VALUE!</v>
      </c>
      <c r="G493" s="5" t="str">
        <f>_xll.SNL.Clients.Office.Excel.Functions.SPG(A493, "SP_MARKETCAP", "12/30/2023")</f>
        <v>#PEND</v>
      </c>
      <c r="H493" t="e">
        <f t="shared" si="89"/>
        <v>#VALUE!</v>
      </c>
      <c r="I493" t="e">
        <f t="shared" si="90"/>
        <v>#VALUE!</v>
      </c>
      <c r="K493" t="s">
        <v>493</v>
      </c>
      <c r="L493" s="4" t="str" cm="1">
        <f t="array" ref="L493">_xll.SNL.Clients.Office.Excel.Functions.SPG(K493, "SP_TOTAL_REV", "CY2023")</f>
        <v>#PEND</v>
      </c>
      <c r="M493" s="4" t="str">
        <f>_xll.SNL.Clients.Office.Excel.Functions.SPG(K493,"IQ_AVG_DILUT_SHARES_OUT","CY2023")</f>
        <v>#PEND</v>
      </c>
      <c r="N493" s="5" t="str">
        <f>_xll.SNL.Clients.Office.Excel.Functions.SPG(K493, "IQ_DILUT_EPS_NORM", "CY2023")</f>
        <v>#PEND</v>
      </c>
      <c r="O493" t="e">
        <f t="shared" si="86"/>
        <v>#VALUE!</v>
      </c>
      <c r="P493" t="e">
        <f t="shared" si="87"/>
        <v>#VALUE!</v>
      </c>
      <c r="Q493" s="5" t="str">
        <f>_xll.SNL.Clients.Office.Excel.Functions.SPG(K493, "SP_MARKETCAP", "12/31/2022")</f>
        <v>#PEND</v>
      </c>
      <c r="R493" t="e">
        <f t="shared" si="91"/>
        <v>#VALUE!</v>
      </c>
      <c r="S493" t="e">
        <f t="shared" si="92"/>
        <v>#VALUE!</v>
      </c>
      <c r="U493" t="s">
        <v>493</v>
      </c>
      <c r="V493" s="4" t="str" cm="1">
        <f t="array" ref="V493">_xll.SNL.Clients.Office.Excel.Functions.SPG(U493, "SP_TOTAL_REV", "CY2021")</f>
        <v>#PEND</v>
      </c>
      <c r="W493" s="4" t="str">
        <f>_xll.SNL.Clients.Office.Excel.Functions.SPG(U493,"IQ_AVG_DILUT_SHARES_OUT","CY2021")</f>
        <v>#PEND</v>
      </c>
      <c r="X493" s="5" t="str">
        <f>_xll.SNL.Clients.Office.Excel.Functions.SPG(U493, "IQ_DILUT_EPS_NORM", "CY2021")</f>
        <v>#PEND</v>
      </c>
      <c r="Y493" t="e">
        <f t="shared" si="93"/>
        <v>#VALUE!</v>
      </c>
      <c r="Z493" t="e">
        <f t="shared" si="94"/>
        <v>#VALUE!</v>
      </c>
      <c r="AA493" s="5" t="str">
        <f>_xll.SNL.Clients.Office.Excel.Functions.SPG(U493, "SP_MARKETCAP", "12/31/2021")</f>
        <v>#PEND</v>
      </c>
      <c r="AB493" t="e">
        <f t="shared" si="88"/>
        <v>#VALUE!</v>
      </c>
      <c r="AC493" t="e">
        <f t="shared" si="95"/>
        <v>#VALUE!</v>
      </c>
    </row>
    <row r="494" spans="1:29">
      <c r="A494" t="s">
        <v>494</v>
      </c>
      <c r="B494" s="4" t="str" cm="1">
        <f t="array" ref="B494">_xll.SNL.Clients.Office.Excel.Functions.SPG(A494, "SP_TOTAL_REV", "CY2023")</f>
        <v>#PEND</v>
      </c>
      <c r="C494" s="4" t="str">
        <f>_xll.SNL.Clients.Office.Excel.Functions.SPG(A494,"IQ_AVG_DILUT_SHARES_OUT","CY2023")</f>
        <v>#PEND</v>
      </c>
      <c r="D494" s="5" t="str">
        <f>_xll.SNL.Clients.Office.Excel.Functions.SPG(A494, "IQ_DILUT_EPS_NORM", "CY2023")</f>
        <v>#PEND</v>
      </c>
      <c r="E494" t="e">
        <f t="shared" si="84"/>
        <v>#VALUE!</v>
      </c>
      <c r="F494" t="e">
        <f t="shared" si="85"/>
        <v>#VALUE!</v>
      </c>
      <c r="G494" s="5" t="str">
        <f>_xll.SNL.Clients.Office.Excel.Functions.SPG(A494, "SP_MARKETCAP", "12/30/2023")</f>
        <v>#PEND</v>
      </c>
      <c r="H494" t="e">
        <f t="shared" si="89"/>
        <v>#VALUE!</v>
      </c>
      <c r="I494" t="e">
        <f t="shared" si="90"/>
        <v>#VALUE!</v>
      </c>
      <c r="K494" t="s">
        <v>494</v>
      </c>
      <c r="L494" s="4" t="str" cm="1">
        <f t="array" ref="L494">_xll.SNL.Clients.Office.Excel.Functions.SPG(K494, "SP_TOTAL_REV", "CY2023")</f>
        <v>#PEND</v>
      </c>
      <c r="M494" s="4" t="str">
        <f>_xll.SNL.Clients.Office.Excel.Functions.SPG(K494,"IQ_AVG_DILUT_SHARES_OUT","CY2023")</f>
        <v>#PEND</v>
      </c>
      <c r="N494" s="5" t="str">
        <f>_xll.SNL.Clients.Office.Excel.Functions.SPG(K494, "IQ_DILUT_EPS_NORM", "CY2023")</f>
        <v>#PEND</v>
      </c>
      <c r="O494" t="e">
        <f t="shared" si="86"/>
        <v>#VALUE!</v>
      </c>
      <c r="P494" t="e">
        <f t="shared" si="87"/>
        <v>#VALUE!</v>
      </c>
      <c r="Q494" s="5" t="str">
        <f>_xll.SNL.Clients.Office.Excel.Functions.SPG(K494, "SP_MARKETCAP", "12/31/2022")</f>
        <v>#PEND</v>
      </c>
      <c r="R494" t="e">
        <f t="shared" si="91"/>
        <v>#VALUE!</v>
      </c>
      <c r="S494" t="e">
        <f t="shared" si="92"/>
        <v>#VALUE!</v>
      </c>
      <c r="U494" t="s">
        <v>494</v>
      </c>
      <c r="V494" s="4" t="str" cm="1">
        <f t="array" ref="V494">_xll.SNL.Clients.Office.Excel.Functions.SPG(U494, "SP_TOTAL_REV", "CY2021")</f>
        <v>#PEND</v>
      </c>
      <c r="W494" s="4" t="str">
        <f>_xll.SNL.Clients.Office.Excel.Functions.SPG(U494,"IQ_AVG_DILUT_SHARES_OUT","CY2021")</f>
        <v>#PEND</v>
      </c>
      <c r="X494" s="5" t="str">
        <f>_xll.SNL.Clients.Office.Excel.Functions.SPG(U494, "IQ_DILUT_EPS_NORM", "CY2021")</f>
        <v>#PEND</v>
      </c>
      <c r="Y494" t="e">
        <f t="shared" si="93"/>
        <v>#VALUE!</v>
      </c>
      <c r="Z494" t="e">
        <f t="shared" si="94"/>
        <v>#VALUE!</v>
      </c>
      <c r="AA494" s="5" t="str">
        <f>_xll.SNL.Clients.Office.Excel.Functions.SPG(U494, "SP_MARKETCAP", "12/31/2021")</f>
        <v>#PEND</v>
      </c>
      <c r="AB494" t="e">
        <f t="shared" si="88"/>
        <v>#VALUE!</v>
      </c>
      <c r="AC494" t="e">
        <f t="shared" si="95"/>
        <v>#VALUE!</v>
      </c>
    </row>
    <row r="495" spans="1:29">
      <c r="A495" t="s">
        <v>495</v>
      </c>
      <c r="B495" s="4" t="str" cm="1">
        <f t="array" ref="B495">_xll.SNL.Clients.Office.Excel.Functions.SPG(A495, "SP_TOTAL_REV", "CY2023")</f>
        <v>#PEND</v>
      </c>
      <c r="C495" s="4" t="str">
        <f>_xll.SNL.Clients.Office.Excel.Functions.SPG(A495,"IQ_AVG_DILUT_SHARES_OUT","CY2023")</f>
        <v>#PEND</v>
      </c>
      <c r="D495" s="5" t="str">
        <f>_xll.SNL.Clients.Office.Excel.Functions.SPG(A495, "IQ_DILUT_EPS_NORM", "CY2023")</f>
        <v>#PEND</v>
      </c>
      <c r="E495" t="e">
        <f t="shared" si="84"/>
        <v>#VALUE!</v>
      </c>
      <c r="F495" t="e">
        <f t="shared" si="85"/>
        <v>#VALUE!</v>
      </c>
      <c r="G495" s="5" t="str">
        <f>_xll.SNL.Clients.Office.Excel.Functions.SPG(A495, "SP_MARKETCAP", "12/30/2023")</f>
        <v>#PEND</v>
      </c>
      <c r="H495" t="e">
        <f t="shared" si="89"/>
        <v>#VALUE!</v>
      </c>
      <c r="I495" t="e">
        <f t="shared" si="90"/>
        <v>#VALUE!</v>
      </c>
      <c r="K495" t="s">
        <v>495</v>
      </c>
      <c r="L495" s="4" t="str" cm="1">
        <f t="array" ref="L495">_xll.SNL.Clients.Office.Excel.Functions.SPG(K495, "SP_TOTAL_REV", "CY2023")</f>
        <v>#PEND</v>
      </c>
      <c r="M495" s="4" t="str">
        <f>_xll.SNL.Clients.Office.Excel.Functions.SPG(K495,"IQ_AVG_DILUT_SHARES_OUT","CY2023")</f>
        <v>#PEND</v>
      </c>
      <c r="N495" s="5" t="str">
        <f>_xll.SNL.Clients.Office.Excel.Functions.SPG(K495, "IQ_DILUT_EPS_NORM", "CY2023")</f>
        <v>#PEND</v>
      </c>
      <c r="O495" t="e">
        <f t="shared" si="86"/>
        <v>#VALUE!</v>
      </c>
      <c r="P495" t="e">
        <f t="shared" si="87"/>
        <v>#VALUE!</v>
      </c>
      <c r="Q495" s="5" t="str">
        <f>_xll.SNL.Clients.Office.Excel.Functions.SPG(K495, "SP_MARKETCAP", "12/31/2022")</f>
        <v>#PEND</v>
      </c>
      <c r="R495" t="e">
        <f t="shared" si="91"/>
        <v>#VALUE!</v>
      </c>
      <c r="S495" t="e">
        <f t="shared" si="92"/>
        <v>#VALUE!</v>
      </c>
      <c r="U495" t="s">
        <v>495</v>
      </c>
      <c r="V495" s="4" t="str" cm="1">
        <f t="array" ref="V495">_xll.SNL.Clients.Office.Excel.Functions.SPG(U495, "SP_TOTAL_REV", "CY2021")</f>
        <v>#PEND</v>
      </c>
      <c r="W495" s="4" t="str">
        <f>_xll.SNL.Clients.Office.Excel.Functions.SPG(U495,"IQ_AVG_DILUT_SHARES_OUT","CY2021")</f>
        <v>#PEND</v>
      </c>
      <c r="X495" s="5" t="str">
        <f>_xll.SNL.Clients.Office.Excel.Functions.SPG(U495, "IQ_DILUT_EPS_NORM", "CY2021")</f>
        <v>#PEND</v>
      </c>
      <c r="Y495" t="e">
        <f t="shared" si="93"/>
        <v>#VALUE!</v>
      </c>
      <c r="Z495" t="e">
        <f t="shared" si="94"/>
        <v>#VALUE!</v>
      </c>
      <c r="AA495" s="5" t="str">
        <f>_xll.SNL.Clients.Office.Excel.Functions.SPG(U495, "SP_MARKETCAP", "12/31/2021")</f>
        <v>#PEND</v>
      </c>
      <c r="AB495" t="e">
        <f t="shared" si="88"/>
        <v>#VALUE!</v>
      </c>
      <c r="AC495" t="e">
        <f t="shared" si="95"/>
        <v>#VALUE!</v>
      </c>
    </row>
    <row r="496" spans="1:29">
      <c r="A496" t="s">
        <v>496</v>
      </c>
      <c r="B496" s="4" t="str" cm="1">
        <f t="array" ref="B496">_xll.SNL.Clients.Office.Excel.Functions.SPG(A496, "SP_TOTAL_REV", "CY2023")</f>
        <v>#PEND</v>
      </c>
      <c r="C496" s="4" t="str">
        <f>_xll.SNL.Clients.Office.Excel.Functions.SPG(A496,"IQ_AVG_DILUT_SHARES_OUT","CY2023")</f>
        <v>#PEND</v>
      </c>
      <c r="D496" s="5" t="str">
        <f>_xll.SNL.Clients.Office.Excel.Functions.SPG(A496, "IQ_DILUT_EPS_NORM", "CY2023")</f>
        <v>#PEND</v>
      </c>
      <c r="E496" t="e">
        <f t="shared" ref="E496:E508" si="96">C496*D496/1000</f>
        <v>#VALUE!</v>
      </c>
      <c r="F496" t="e">
        <f t="shared" ref="F496:F508" si="97">E496/B496</f>
        <v>#VALUE!</v>
      </c>
      <c r="G496" s="5" t="str">
        <f>_xll.SNL.Clients.Office.Excel.Functions.SPG(A496, "SP_MARKETCAP", "12/30/2023")</f>
        <v>#PEND</v>
      </c>
      <c r="H496" t="e">
        <f t="shared" si="89"/>
        <v>#VALUE!</v>
      </c>
      <c r="I496" t="e">
        <f t="shared" ref="I496:I508" si="98">D496*H496</f>
        <v>#VALUE!</v>
      </c>
      <c r="K496" t="s">
        <v>496</v>
      </c>
      <c r="L496" s="4" t="str" cm="1">
        <f t="array" ref="L496">_xll.SNL.Clients.Office.Excel.Functions.SPG(K496, "SP_TOTAL_REV", "CY2023")</f>
        <v>#PEND</v>
      </c>
      <c r="M496" s="4" t="str">
        <f>_xll.SNL.Clients.Office.Excel.Functions.SPG(K496,"IQ_AVG_DILUT_SHARES_OUT","CY2023")</f>
        <v>#PEND</v>
      </c>
      <c r="N496" s="5" t="str">
        <f>_xll.SNL.Clients.Office.Excel.Functions.SPG(K496, "IQ_DILUT_EPS_NORM", "CY2023")</f>
        <v>#PEND</v>
      </c>
      <c r="O496" t="e">
        <f t="shared" ref="O496:O508" si="99">M496*N496/1000</f>
        <v>#VALUE!</v>
      </c>
      <c r="P496" t="e">
        <f t="shared" ref="P496:P508" si="100">O496/L496</f>
        <v>#VALUE!</v>
      </c>
      <c r="Q496" s="5" t="str">
        <f>_xll.SNL.Clients.Office.Excel.Functions.SPG(K496, "SP_MARKETCAP", "12/31/2022")</f>
        <v>#PEND</v>
      </c>
      <c r="R496" t="e">
        <f t="shared" si="91"/>
        <v>#VALUE!</v>
      </c>
      <c r="S496" t="e">
        <f t="shared" si="92"/>
        <v>#VALUE!</v>
      </c>
      <c r="U496" t="s">
        <v>496</v>
      </c>
      <c r="V496" s="4" t="str" cm="1">
        <f t="array" ref="V496">_xll.SNL.Clients.Office.Excel.Functions.SPG(U496, "SP_TOTAL_REV", "CY2021")</f>
        <v>#PEND</v>
      </c>
      <c r="W496" s="4" t="str">
        <f>_xll.SNL.Clients.Office.Excel.Functions.SPG(U496,"IQ_AVG_DILUT_SHARES_OUT","CY2021")</f>
        <v>#PEND</v>
      </c>
      <c r="X496" s="5" t="str">
        <f>_xll.SNL.Clients.Office.Excel.Functions.SPG(U496, "IQ_DILUT_EPS_NORM", "CY2021")</f>
        <v>#PEND</v>
      </c>
      <c r="Y496" t="e">
        <f t="shared" si="93"/>
        <v>#VALUE!</v>
      </c>
      <c r="Z496" t="e">
        <f t="shared" si="94"/>
        <v>#VALUE!</v>
      </c>
      <c r="AA496" s="5" t="str">
        <f>_xll.SNL.Clients.Office.Excel.Functions.SPG(U496, "SP_MARKETCAP", "12/31/2021")</f>
        <v>#PEND</v>
      </c>
      <c r="AB496" t="e">
        <f t="shared" si="88"/>
        <v>#VALUE!</v>
      </c>
      <c r="AC496" t="e">
        <f t="shared" si="95"/>
        <v>#VALUE!</v>
      </c>
    </row>
    <row r="497" spans="1:29">
      <c r="A497" t="s">
        <v>497</v>
      </c>
      <c r="B497" s="4" t="str" cm="1">
        <f t="array" ref="B497">_xll.SNL.Clients.Office.Excel.Functions.SPG(A497, "SP_TOTAL_REV", "CY2023")</f>
        <v>#PEND</v>
      </c>
      <c r="C497" s="4" t="str">
        <f>_xll.SNL.Clients.Office.Excel.Functions.SPG(A497,"IQ_AVG_DILUT_SHARES_OUT","CY2023")</f>
        <v>#PEND</v>
      </c>
      <c r="D497" s="5" t="str">
        <f>_xll.SNL.Clients.Office.Excel.Functions.SPG(A497, "IQ_DILUT_EPS_NORM", "CY2023")</f>
        <v>#PEND</v>
      </c>
      <c r="E497" t="e">
        <f t="shared" si="96"/>
        <v>#VALUE!</v>
      </c>
      <c r="F497" t="e">
        <f t="shared" si="97"/>
        <v>#VALUE!</v>
      </c>
      <c r="G497" s="5" t="str">
        <f>_xll.SNL.Clients.Office.Excel.Functions.SPG(A497, "SP_MARKETCAP", "12/30/2023")</f>
        <v>#PEND</v>
      </c>
      <c r="H497" t="e">
        <f t="shared" si="89"/>
        <v>#VALUE!</v>
      </c>
      <c r="I497" t="e">
        <f t="shared" si="98"/>
        <v>#VALUE!</v>
      </c>
      <c r="K497" t="s">
        <v>497</v>
      </c>
      <c r="L497" s="4" t="str" cm="1">
        <f t="array" ref="L497">_xll.SNL.Clients.Office.Excel.Functions.SPG(K497, "SP_TOTAL_REV", "CY2023")</f>
        <v>#PEND</v>
      </c>
      <c r="M497" s="4" t="str">
        <f>_xll.SNL.Clients.Office.Excel.Functions.SPG(K497,"IQ_AVG_DILUT_SHARES_OUT","CY2023")</f>
        <v>#PEND</v>
      </c>
      <c r="N497" s="5" t="str">
        <f>_xll.SNL.Clients.Office.Excel.Functions.SPG(K497, "IQ_DILUT_EPS_NORM", "CY2023")</f>
        <v>#PEND</v>
      </c>
      <c r="O497" t="e">
        <f t="shared" si="99"/>
        <v>#VALUE!</v>
      </c>
      <c r="P497" t="e">
        <f t="shared" si="100"/>
        <v>#VALUE!</v>
      </c>
      <c r="Q497" s="5" t="str">
        <f>_xll.SNL.Clients.Office.Excel.Functions.SPG(K497, "SP_MARKETCAP", "12/31/2022")</f>
        <v>#PEND</v>
      </c>
      <c r="R497" t="e">
        <f t="shared" si="91"/>
        <v>#VALUE!</v>
      </c>
      <c r="S497" t="e">
        <f t="shared" si="92"/>
        <v>#VALUE!</v>
      </c>
      <c r="U497" t="s">
        <v>497</v>
      </c>
      <c r="V497" s="4" t="str" cm="1">
        <f t="array" ref="V497">_xll.SNL.Clients.Office.Excel.Functions.SPG(U497, "SP_TOTAL_REV", "CY2021")</f>
        <v>#PEND</v>
      </c>
      <c r="W497" s="4" t="str">
        <f>_xll.SNL.Clients.Office.Excel.Functions.SPG(U497,"IQ_AVG_DILUT_SHARES_OUT","CY2021")</f>
        <v>#PEND</v>
      </c>
      <c r="X497" s="5" t="str">
        <f>_xll.SNL.Clients.Office.Excel.Functions.SPG(U497, "IQ_DILUT_EPS_NORM", "CY2021")</f>
        <v>#PEND</v>
      </c>
      <c r="Y497" t="e">
        <f t="shared" si="93"/>
        <v>#VALUE!</v>
      </c>
      <c r="Z497" t="e">
        <f t="shared" si="94"/>
        <v>#VALUE!</v>
      </c>
      <c r="AA497" s="5" t="str">
        <f>_xll.SNL.Clients.Office.Excel.Functions.SPG(U497, "SP_MARKETCAP", "12/31/2021")</f>
        <v>#PEND</v>
      </c>
      <c r="AB497" t="e">
        <f t="shared" si="88"/>
        <v>#VALUE!</v>
      </c>
      <c r="AC497" t="e">
        <f t="shared" si="95"/>
        <v>#VALUE!</v>
      </c>
    </row>
    <row r="498" spans="1:29">
      <c r="A498" t="s">
        <v>498</v>
      </c>
      <c r="B498" s="4" t="str" cm="1">
        <f t="array" ref="B498">_xll.SNL.Clients.Office.Excel.Functions.SPG(A498, "SP_TOTAL_REV", "CY2023")</f>
        <v>#PEND</v>
      </c>
      <c r="C498" s="4" t="str">
        <f>_xll.SNL.Clients.Office.Excel.Functions.SPG(A498,"IQ_AVG_DILUT_SHARES_OUT","CY2023")</f>
        <v>#PEND</v>
      </c>
      <c r="D498" s="5" t="str">
        <f>_xll.SNL.Clients.Office.Excel.Functions.SPG(A498, "IQ_DILUT_EPS_NORM", "CY2023")</f>
        <v>#PEND</v>
      </c>
      <c r="E498" t="e">
        <f t="shared" si="96"/>
        <v>#VALUE!</v>
      </c>
      <c r="F498" t="e">
        <f t="shared" si="97"/>
        <v>#VALUE!</v>
      </c>
      <c r="G498" s="5" t="str">
        <f>_xll.SNL.Clients.Office.Excel.Functions.SPG(A498, "SP_MARKETCAP", "12/30/2023")</f>
        <v>#PEND</v>
      </c>
      <c r="H498" t="e">
        <f t="shared" si="89"/>
        <v>#VALUE!</v>
      </c>
      <c r="I498" t="e">
        <f t="shared" si="98"/>
        <v>#VALUE!</v>
      </c>
      <c r="K498" t="s">
        <v>498</v>
      </c>
      <c r="L498" s="4" t="str" cm="1">
        <f t="array" ref="L498">_xll.SNL.Clients.Office.Excel.Functions.SPG(K498, "SP_TOTAL_REV", "CY2023")</f>
        <v>#PEND</v>
      </c>
      <c r="M498" s="4" t="str">
        <f>_xll.SNL.Clients.Office.Excel.Functions.SPG(K498,"IQ_AVG_DILUT_SHARES_OUT","CY2023")</f>
        <v>#PEND</v>
      </c>
      <c r="N498" s="5" t="str">
        <f>_xll.SNL.Clients.Office.Excel.Functions.SPG(K498, "IQ_DILUT_EPS_NORM", "CY2023")</f>
        <v>#PEND</v>
      </c>
      <c r="O498" t="e">
        <f t="shared" si="99"/>
        <v>#VALUE!</v>
      </c>
      <c r="P498" t="e">
        <f t="shared" si="100"/>
        <v>#VALUE!</v>
      </c>
      <c r="Q498" s="5" t="str">
        <f>_xll.SNL.Clients.Office.Excel.Functions.SPG(K498, "SP_MARKETCAP", "12/31/2022")</f>
        <v>#PEND</v>
      </c>
      <c r="R498" t="e">
        <f t="shared" si="91"/>
        <v>#VALUE!</v>
      </c>
      <c r="S498" t="e">
        <f t="shared" si="92"/>
        <v>#VALUE!</v>
      </c>
      <c r="U498" t="s">
        <v>498</v>
      </c>
      <c r="V498" s="4" t="str" cm="1">
        <f t="array" ref="V498">_xll.SNL.Clients.Office.Excel.Functions.SPG(U498, "SP_TOTAL_REV", "CY2021")</f>
        <v>#PEND</v>
      </c>
      <c r="W498" s="4" t="str">
        <f>_xll.SNL.Clients.Office.Excel.Functions.SPG(U498,"IQ_AVG_DILUT_SHARES_OUT","CY2021")</f>
        <v>#PEND</v>
      </c>
      <c r="X498" s="5" t="str">
        <f>_xll.SNL.Clients.Office.Excel.Functions.SPG(U498, "IQ_DILUT_EPS_NORM", "CY2021")</f>
        <v>#PEND</v>
      </c>
      <c r="Y498" t="e">
        <f t="shared" si="93"/>
        <v>#VALUE!</v>
      </c>
      <c r="Z498" t="e">
        <f t="shared" si="94"/>
        <v>#VALUE!</v>
      </c>
      <c r="AA498" s="5" t="str">
        <f>_xll.SNL.Clients.Office.Excel.Functions.SPG(U498, "SP_MARKETCAP", "12/31/2021")</f>
        <v>#PEND</v>
      </c>
      <c r="AB498" t="e">
        <f t="shared" si="88"/>
        <v>#VALUE!</v>
      </c>
      <c r="AC498" t="e">
        <f t="shared" si="95"/>
        <v>#VALUE!</v>
      </c>
    </row>
    <row r="499" spans="1:29">
      <c r="A499" t="s">
        <v>499</v>
      </c>
      <c r="B499" s="4" t="str" cm="1">
        <f t="array" ref="B499">_xll.SNL.Clients.Office.Excel.Functions.SPG(A499, "SP_TOTAL_REV", "CY2023")</f>
        <v>#PEND</v>
      </c>
      <c r="C499" s="4" t="str">
        <f>_xll.SNL.Clients.Office.Excel.Functions.SPG(A499,"IQ_AVG_DILUT_SHARES_OUT","CY2023")</f>
        <v>#PEND</v>
      </c>
      <c r="D499" s="5" t="str">
        <f>_xll.SNL.Clients.Office.Excel.Functions.SPG(A499, "IQ_DILUT_EPS_NORM", "CY2023")</f>
        <v>#PEND</v>
      </c>
      <c r="E499" t="e">
        <f t="shared" si="96"/>
        <v>#VALUE!</v>
      </c>
      <c r="F499" t="e">
        <f t="shared" si="97"/>
        <v>#VALUE!</v>
      </c>
      <c r="G499" s="5" t="str">
        <f>_xll.SNL.Clients.Office.Excel.Functions.SPG(A499, "SP_MARKETCAP", "12/30/2023")</f>
        <v>#PEND</v>
      </c>
      <c r="H499" t="e">
        <f t="shared" si="89"/>
        <v>#VALUE!</v>
      </c>
      <c r="I499" t="e">
        <f t="shared" si="98"/>
        <v>#VALUE!</v>
      </c>
      <c r="K499" t="s">
        <v>499</v>
      </c>
      <c r="L499" s="4" t="str" cm="1">
        <f t="array" ref="L499">_xll.SNL.Clients.Office.Excel.Functions.SPG(K499, "SP_TOTAL_REV", "CY2023")</f>
        <v>#PEND</v>
      </c>
      <c r="M499" s="4" t="str">
        <f>_xll.SNL.Clients.Office.Excel.Functions.SPG(K499,"IQ_AVG_DILUT_SHARES_OUT","CY2023")</f>
        <v>#PEND</v>
      </c>
      <c r="N499" s="5" t="str">
        <f>_xll.SNL.Clients.Office.Excel.Functions.SPG(K499, "IQ_DILUT_EPS_NORM", "CY2023")</f>
        <v>#PEND</v>
      </c>
      <c r="O499" t="e">
        <f t="shared" si="99"/>
        <v>#VALUE!</v>
      </c>
      <c r="P499" t="e">
        <f t="shared" si="100"/>
        <v>#VALUE!</v>
      </c>
      <c r="Q499" s="5" t="str">
        <f>_xll.SNL.Clients.Office.Excel.Functions.SPG(K499, "SP_MARKETCAP", "12/31/2022")</f>
        <v>#PEND</v>
      </c>
      <c r="R499" t="e">
        <f t="shared" si="91"/>
        <v>#VALUE!</v>
      </c>
      <c r="S499" t="e">
        <f t="shared" si="92"/>
        <v>#VALUE!</v>
      </c>
      <c r="U499" t="s">
        <v>499</v>
      </c>
      <c r="V499" s="4" t="str" cm="1">
        <f t="array" ref="V499">_xll.SNL.Clients.Office.Excel.Functions.SPG(U499, "SP_TOTAL_REV", "CY2021")</f>
        <v>#PEND</v>
      </c>
      <c r="W499" s="4" t="str">
        <f>_xll.SNL.Clients.Office.Excel.Functions.SPG(U499,"IQ_AVG_DILUT_SHARES_OUT","CY2021")</f>
        <v>#PEND</v>
      </c>
      <c r="X499" s="5" t="str">
        <f>_xll.SNL.Clients.Office.Excel.Functions.SPG(U499, "IQ_DILUT_EPS_NORM", "CY2021")</f>
        <v>#PEND</v>
      </c>
      <c r="Y499" t="e">
        <f t="shared" si="93"/>
        <v>#VALUE!</v>
      </c>
      <c r="Z499" t="e">
        <f t="shared" si="94"/>
        <v>#VALUE!</v>
      </c>
      <c r="AA499" s="5" t="str">
        <f>_xll.SNL.Clients.Office.Excel.Functions.SPG(U499, "SP_MARKETCAP", "12/31/2021")</f>
        <v>#PEND</v>
      </c>
      <c r="AB499" t="e">
        <f t="shared" si="88"/>
        <v>#VALUE!</v>
      </c>
      <c r="AC499" t="e">
        <f t="shared" si="95"/>
        <v>#VALUE!</v>
      </c>
    </row>
    <row r="500" spans="1:29">
      <c r="A500" t="s">
        <v>500</v>
      </c>
      <c r="B500" s="4" t="str" cm="1">
        <f t="array" ref="B500">_xll.SNL.Clients.Office.Excel.Functions.SPG(A500, "SP_TOTAL_REV", "CY2023")</f>
        <v>#PEND</v>
      </c>
      <c r="C500" s="4" t="str">
        <f>_xll.SNL.Clients.Office.Excel.Functions.SPG(A500,"IQ_AVG_DILUT_SHARES_OUT","CY2023")</f>
        <v>#PEND</v>
      </c>
      <c r="D500" s="5" t="str">
        <f>_xll.SNL.Clients.Office.Excel.Functions.SPG(A500, "IQ_DILUT_EPS_NORM", "CY2023")</f>
        <v>#PEND</v>
      </c>
      <c r="E500" t="e">
        <f t="shared" si="96"/>
        <v>#VALUE!</v>
      </c>
      <c r="F500" t="e">
        <f t="shared" si="97"/>
        <v>#VALUE!</v>
      </c>
      <c r="G500" s="5" t="str">
        <f>_xll.SNL.Clients.Office.Excel.Functions.SPG(A500, "SP_MARKETCAP", "12/30/2023")</f>
        <v>#PEND</v>
      </c>
      <c r="H500" t="e">
        <f t="shared" si="89"/>
        <v>#VALUE!</v>
      </c>
      <c r="I500" t="e">
        <f t="shared" si="98"/>
        <v>#VALUE!</v>
      </c>
      <c r="K500" t="s">
        <v>500</v>
      </c>
      <c r="L500" s="4" t="str" cm="1">
        <f t="array" ref="L500">_xll.SNL.Clients.Office.Excel.Functions.SPG(K500, "SP_TOTAL_REV", "CY2023")</f>
        <v>#PEND</v>
      </c>
      <c r="M500" s="4" t="str">
        <f>_xll.SNL.Clients.Office.Excel.Functions.SPG(K500,"IQ_AVG_DILUT_SHARES_OUT","CY2023")</f>
        <v>#PEND</v>
      </c>
      <c r="N500" s="5" t="str">
        <f>_xll.SNL.Clients.Office.Excel.Functions.SPG(K500, "IQ_DILUT_EPS_NORM", "CY2023")</f>
        <v>#PEND</v>
      </c>
      <c r="O500" t="e">
        <f t="shared" si="99"/>
        <v>#VALUE!</v>
      </c>
      <c r="P500" t="e">
        <f t="shared" si="100"/>
        <v>#VALUE!</v>
      </c>
      <c r="Q500" s="5" t="str">
        <f>_xll.SNL.Clients.Office.Excel.Functions.SPG(K500, "SP_MARKETCAP", "12/31/2022")</f>
        <v>#PEND</v>
      </c>
      <c r="R500" t="e">
        <f t="shared" si="91"/>
        <v>#VALUE!</v>
      </c>
      <c r="S500" t="e">
        <f t="shared" si="92"/>
        <v>#VALUE!</v>
      </c>
      <c r="U500" t="s">
        <v>500</v>
      </c>
      <c r="V500" s="4" t="str" cm="1">
        <f t="array" ref="V500">_xll.SNL.Clients.Office.Excel.Functions.SPG(U500, "SP_TOTAL_REV", "CY2021")</f>
        <v>#PEND</v>
      </c>
      <c r="W500" s="4" t="str">
        <f>_xll.SNL.Clients.Office.Excel.Functions.SPG(U500,"IQ_AVG_DILUT_SHARES_OUT","CY2021")</f>
        <v>#PEND</v>
      </c>
      <c r="X500" s="5" t="str">
        <f>_xll.SNL.Clients.Office.Excel.Functions.SPG(U500, "IQ_DILUT_EPS_NORM", "CY2021")</f>
        <v>#PEND</v>
      </c>
      <c r="Y500" t="e">
        <f t="shared" si="93"/>
        <v>#VALUE!</v>
      </c>
      <c r="Z500" t="e">
        <f t="shared" si="94"/>
        <v>#VALUE!</v>
      </c>
      <c r="AA500" s="5" t="str">
        <f>_xll.SNL.Clients.Office.Excel.Functions.SPG(U500, "SP_MARKETCAP", "12/31/2021")</f>
        <v>#PEND</v>
      </c>
      <c r="AB500" t="e">
        <f t="shared" si="88"/>
        <v>#VALUE!</v>
      </c>
      <c r="AC500" t="e">
        <f t="shared" si="95"/>
        <v>#VALUE!</v>
      </c>
    </row>
    <row r="501" spans="1:29">
      <c r="A501" t="s">
        <v>501</v>
      </c>
      <c r="B501" s="4" t="str" cm="1">
        <f t="array" ref="B501">_xll.SNL.Clients.Office.Excel.Functions.SPG(A501, "SP_TOTAL_REV", "CY2023")</f>
        <v>#PEND</v>
      </c>
      <c r="C501" s="4" t="str">
        <f>_xll.SNL.Clients.Office.Excel.Functions.SPG(A501,"IQ_AVG_DILUT_SHARES_OUT","CY2023")</f>
        <v>#PEND</v>
      </c>
      <c r="D501" s="5" t="str">
        <f>_xll.SNL.Clients.Office.Excel.Functions.SPG(A501, "IQ_DILUT_EPS_NORM", "CY2023")</f>
        <v>#PEND</v>
      </c>
      <c r="E501" t="e">
        <f t="shared" si="96"/>
        <v>#VALUE!</v>
      </c>
      <c r="F501" t="e">
        <f t="shared" si="97"/>
        <v>#VALUE!</v>
      </c>
      <c r="G501" s="5" t="str">
        <f>_xll.SNL.Clients.Office.Excel.Functions.SPG(A501, "SP_MARKETCAP", "12/30/2023")</f>
        <v>#PEND</v>
      </c>
      <c r="H501" t="e">
        <f t="shared" si="89"/>
        <v>#VALUE!</v>
      </c>
      <c r="I501" t="e">
        <f t="shared" si="98"/>
        <v>#VALUE!</v>
      </c>
      <c r="K501" t="s">
        <v>501</v>
      </c>
      <c r="L501" s="4" t="str" cm="1">
        <f t="array" ref="L501">_xll.SNL.Clients.Office.Excel.Functions.SPG(K501, "SP_TOTAL_REV", "CY2023")</f>
        <v>#PEND</v>
      </c>
      <c r="M501" s="4" t="str">
        <f>_xll.SNL.Clients.Office.Excel.Functions.SPG(K501,"IQ_AVG_DILUT_SHARES_OUT","CY2023")</f>
        <v>#PEND</v>
      </c>
      <c r="N501" s="5" t="str">
        <f>_xll.SNL.Clients.Office.Excel.Functions.SPG(K501, "IQ_DILUT_EPS_NORM", "CY2023")</f>
        <v>#PEND</v>
      </c>
      <c r="O501" t="e">
        <f t="shared" si="99"/>
        <v>#VALUE!</v>
      </c>
      <c r="P501" t="e">
        <f t="shared" si="100"/>
        <v>#VALUE!</v>
      </c>
      <c r="Q501" s="5" t="str">
        <f>_xll.SNL.Clients.Office.Excel.Functions.SPG(K501, "SP_MARKETCAP", "12/31/2022")</f>
        <v>#PEND</v>
      </c>
      <c r="R501" t="e">
        <f t="shared" si="91"/>
        <v>#VALUE!</v>
      </c>
      <c r="S501" t="e">
        <f t="shared" si="92"/>
        <v>#VALUE!</v>
      </c>
      <c r="U501" t="s">
        <v>501</v>
      </c>
      <c r="V501" s="4" t="str" cm="1">
        <f t="array" ref="V501">_xll.SNL.Clients.Office.Excel.Functions.SPG(U501, "SP_TOTAL_REV", "CY2021")</f>
        <v>#PEND</v>
      </c>
      <c r="W501" s="4" t="str">
        <f>_xll.SNL.Clients.Office.Excel.Functions.SPG(U501,"IQ_AVG_DILUT_SHARES_OUT","CY2021")</f>
        <v>#PEND</v>
      </c>
      <c r="X501" s="5" t="str">
        <f>_xll.SNL.Clients.Office.Excel.Functions.SPG(U501, "IQ_DILUT_EPS_NORM", "CY2021")</f>
        <v>#PEND</v>
      </c>
      <c r="Y501" t="e">
        <f t="shared" si="93"/>
        <v>#VALUE!</v>
      </c>
      <c r="Z501" t="e">
        <f t="shared" si="94"/>
        <v>#VALUE!</v>
      </c>
      <c r="AA501" s="5" t="str">
        <f>_xll.SNL.Clients.Office.Excel.Functions.SPG(U501, "SP_MARKETCAP", "12/31/2021")</f>
        <v>#PEND</v>
      </c>
      <c r="AB501" t="e">
        <f t="shared" si="88"/>
        <v>#VALUE!</v>
      </c>
      <c r="AC501" t="e">
        <f t="shared" si="95"/>
        <v>#VALUE!</v>
      </c>
    </row>
    <row r="502" spans="1:29">
      <c r="A502" t="s">
        <v>502</v>
      </c>
      <c r="B502" s="4" t="str" cm="1">
        <f t="array" ref="B502">_xll.SNL.Clients.Office.Excel.Functions.SPG(A502, "SP_TOTAL_REV", "CY2023")</f>
        <v>#PEND</v>
      </c>
      <c r="C502" s="4" t="str">
        <f>_xll.SNL.Clients.Office.Excel.Functions.SPG(A502,"IQ_AVG_DILUT_SHARES_OUT","CY2023")</f>
        <v>#PEND</v>
      </c>
      <c r="D502" s="5" t="str">
        <f>_xll.SNL.Clients.Office.Excel.Functions.SPG(A502, "IQ_DILUT_EPS_NORM", "CY2023")</f>
        <v>#PEND</v>
      </c>
      <c r="E502" t="e">
        <f t="shared" si="96"/>
        <v>#VALUE!</v>
      </c>
      <c r="F502" t="e">
        <f t="shared" si="97"/>
        <v>#VALUE!</v>
      </c>
      <c r="G502" s="5" t="str">
        <f>_xll.SNL.Clients.Office.Excel.Functions.SPG(A502, "SP_MARKETCAP", "12/30/2023")</f>
        <v>#PEND</v>
      </c>
      <c r="H502" t="e">
        <f t="shared" si="89"/>
        <v>#VALUE!</v>
      </c>
      <c r="I502" t="e">
        <f t="shared" si="98"/>
        <v>#VALUE!</v>
      </c>
      <c r="K502" t="s">
        <v>502</v>
      </c>
      <c r="L502" s="4" t="str" cm="1">
        <f t="array" ref="L502">_xll.SNL.Clients.Office.Excel.Functions.SPG(K502, "SP_TOTAL_REV", "CY2023")</f>
        <v>#PEND</v>
      </c>
      <c r="M502" s="4" t="str">
        <f>_xll.SNL.Clients.Office.Excel.Functions.SPG(K502,"IQ_AVG_DILUT_SHARES_OUT","CY2023")</f>
        <v>#PEND</v>
      </c>
      <c r="N502" s="5" t="str">
        <f>_xll.SNL.Clients.Office.Excel.Functions.SPG(K502, "IQ_DILUT_EPS_NORM", "CY2023")</f>
        <v>#PEND</v>
      </c>
      <c r="O502" t="e">
        <f t="shared" si="99"/>
        <v>#VALUE!</v>
      </c>
      <c r="P502" t="e">
        <f t="shared" si="100"/>
        <v>#VALUE!</v>
      </c>
      <c r="Q502" s="5" t="str">
        <f>_xll.SNL.Clients.Office.Excel.Functions.SPG(K502, "SP_MARKETCAP", "12/31/2022")</f>
        <v>#PEND</v>
      </c>
      <c r="R502" t="e">
        <f t="shared" si="91"/>
        <v>#VALUE!</v>
      </c>
      <c r="S502" t="e">
        <f t="shared" si="92"/>
        <v>#VALUE!</v>
      </c>
      <c r="U502" t="s">
        <v>502</v>
      </c>
      <c r="V502" s="4" t="str" cm="1">
        <f t="array" ref="V502">_xll.SNL.Clients.Office.Excel.Functions.SPG(U502, "SP_TOTAL_REV", "CY2021")</f>
        <v>#PEND</v>
      </c>
      <c r="W502" s="4" t="str">
        <f>_xll.SNL.Clients.Office.Excel.Functions.SPG(U502,"IQ_AVG_DILUT_SHARES_OUT","CY2021")</f>
        <v>#PEND</v>
      </c>
      <c r="X502" s="5" t="str">
        <f>_xll.SNL.Clients.Office.Excel.Functions.SPG(U502, "IQ_DILUT_EPS_NORM", "CY2021")</f>
        <v>#PEND</v>
      </c>
      <c r="Y502" t="e">
        <f t="shared" si="93"/>
        <v>#VALUE!</v>
      </c>
      <c r="Z502" t="e">
        <f t="shared" si="94"/>
        <v>#VALUE!</v>
      </c>
      <c r="AA502" s="5" t="str">
        <f>_xll.SNL.Clients.Office.Excel.Functions.SPG(U502, "SP_MARKETCAP", "12/31/2021")</f>
        <v>#PEND</v>
      </c>
      <c r="AB502" t="e">
        <f t="shared" si="88"/>
        <v>#VALUE!</v>
      </c>
      <c r="AC502" t="e">
        <f t="shared" si="95"/>
        <v>#VALUE!</v>
      </c>
    </row>
    <row r="503" spans="1:29">
      <c r="A503" t="s">
        <v>503</v>
      </c>
      <c r="B503" s="4" t="str" cm="1">
        <f t="array" ref="B503">_xll.SNL.Clients.Office.Excel.Functions.SPG(A503, "SP_TOTAL_REV", "CY2023")</f>
        <v>#PEND</v>
      </c>
      <c r="C503" s="4" t="str">
        <f>_xll.SNL.Clients.Office.Excel.Functions.SPG(A503,"IQ_AVG_DILUT_SHARES_OUT","CY2023")</f>
        <v>#PEND</v>
      </c>
      <c r="D503" s="5" t="str">
        <f>_xll.SNL.Clients.Office.Excel.Functions.SPG(A503, "IQ_DILUT_EPS_NORM", "CY2023")</f>
        <v>#PEND</v>
      </c>
      <c r="E503" t="e">
        <f t="shared" si="96"/>
        <v>#VALUE!</v>
      </c>
      <c r="F503" t="e">
        <f t="shared" si="97"/>
        <v>#VALUE!</v>
      </c>
      <c r="G503" s="5" t="str">
        <f>_xll.SNL.Clients.Office.Excel.Functions.SPG(A503, "SP_MARKETCAP", "12/30/2023")</f>
        <v>#PEND</v>
      </c>
      <c r="H503" t="e">
        <f t="shared" si="89"/>
        <v>#VALUE!</v>
      </c>
      <c r="I503" t="e">
        <f t="shared" si="98"/>
        <v>#VALUE!</v>
      </c>
      <c r="K503" t="s">
        <v>503</v>
      </c>
      <c r="L503" s="4" t="str" cm="1">
        <f t="array" ref="L503">_xll.SNL.Clients.Office.Excel.Functions.SPG(K503, "SP_TOTAL_REV", "CY2023")</f>
        <v>#PEND</v>
      </c>
      <c r="M503" s="4" t="str">
        <f>_xll.SNL.Clients.Office.Excel.Functions.SPG(K503,"IQ_AVG_DILUT_SHARES_OUT","CY2023")</f>
        <v>#PEND</v>
      </c>
      <c r="N503" s="5" t="str">
        <f>_xll.SNL.Clients.Office.Excel.Functions.SPG(K503, "IQ_DILUT_EPS_NORM", "CY2023")</f>
        <v>#PEND</v>
      </c>
      <c r="O503" t="e">
        <f t="shared" si="99"/>
        <v>#VALUE!</v>
      </c>
      <c r="P503" t="e">
        <f t="shared" si="100"/>
        <v>#VALUE!</v>
      </c>
      <c r="Q503" s="5" t="str">
        <f>_xll.SNL.Clients.Office.Excel.Functions.SPG(K503, "SP_MARKETCAP", "12/31/2022")</f>
        <v>#PEND</v>
      </c>
      <c r="R503" t="e">
        <f t="shared" si="91"/>
        <v>#VALUE!</v>
      </c>
      <c r="S503" t="e">
        <f t="shared" si="92"/>
        <v>#VALUE!</v>
      </c>
      <c r="U503" t="s">
        <v>503</v>
      </c>
      <c r="V503" s="4" t="str" cm="1">
        <f t="array" ref="V503">_xll.SNL.Clients.Office.Excel.Functions.SPG(U503, "SP_TOTAL_REV", "CY2021")</f>
        <v>#PEND</v>
      </c>
      <c r="W503" s="4" t="str">
        <f>_xll.SNL.Clients.Office.Excel.Functions.SPG(U503,"IQ_AVG_DILUT_SHARES_OUT","CY2021")</f>
        <v>#PEND</v>
      </c>
      <c r="X503" s="5" t="str">
        <f>_xll.SNL.Clients.Office.Excel.Functions.SPG(U503, "IQ_DILUT_EPS_NORM", "CY2021")</f>
        <v>#PEND</v>
      </c>
      <c r="Y503" t="e">
        <f t="shared" si="93"/>
        <v>#VALUE!</v>
      </c>
      <c r="Z503" t="e">
        <f t="shared" si="94"/>
        <v>#VALUE!</v>
      </c>
      <c r="AA503" s="5" t="str">
        <f>_xll.SNL.Clients.Office.Excel.Functions.SPG(U503, "SP_MARKETCAP", "12/31/2021")</f>
        <v>#PEND</v>
      </c>
      <c r="AB503" t="e">
        <f t="shared" si="88"/>
        <v>#VALUE!</v>
      </c>
      <c r="AC503" t="e">
        <f t="shared" si="95"/>
        <v>#VALUE!</v>
      </c>
    </row>
    <row r="504" spans="1:29">
      <c r="A504" t="s">
        <v>504</v>
      </c>
      <c r="B504" s="4" t="str" cm="1">
        <f t="array" ref="B504">_xll.SNL.Clients.Office.Excel.Functions.SPG(A504, "SP_TOTAL_REV", "CY2023")</f>
        <v>#PEND</v>
      </c>
      <c r="C504" s="4" t="str">
        <f>_xll.SNL.Clients.Office.Excel.Functions.SPG(A504,"IQ_AVG_DILUT_SHARES_OUT","CY2023")</f>
        <v>#PEND</v>
      </c>
      <c r="D504" s="5" t="str">
        <f>_xll.SNL.Clients.Office.Excel.Functions.SPG(A504, "IQ_DILUT_EPS_NORM", "CY2023")</f>
        <v>#PEND</v>
      </c>
      <c r="E504" t="e">
        <f t="shared" si="96"/>
        <v>#VALUE!</v>
      </c>
      <c r="F504" t="e">
        <f t="shared" si="97"/>
        <v>#VALUE!</v>
      </c>
      <c r="G504" s="5" t="str">
        <f>_xll.SNL.Clients.Office.Excel.Functions.SPG(A504, "SP_MARKETCAP", "12/30/2023")</f>
        <v>#PEND</v>
      </c>
      <c r="H504" t="e">
        <f t="shared" si="89"/>
        <v>#VALUE!</v>
      </c>
      <c r="I504" t="e">
        <f t="shared" si="98"/>
        <v>#VALUE!</v>
      </c>
      <c r="K504" t="s">
        <v>504</v>
      </c>
      <c r="L504" s="4" t="str" cm="1">
        <f t="array" ref="L504">_xll.SNL.Clients.Office.Excel.Functions.SPG(K504, "SP_TOTAL_REV", "CY2023")</f>
        <v>#PEND</v>
      </c>
      <c r="M504" s="4" t="str">
        <f>_xll.SNL.Clients.Office.Excel.Functions.SPG(K504,"IQ_AVG_DILUT_SHARES_OUT","CY2023")</f>
        <v>#PEND</v>
      </c>
      <c r="N504" s="5" t="str">
        <f>_xll.SNL.Clients.Office.Excel.Functions.SPG(K504, "IQ_DILUT_EPS_NORM", "CY2023")</f>
        <v>#PEND</v>
      </c>
      <c r="O504" t="e">
        <f t="shared" si="99"/>
        <v>#VALUE!</v>
      </c>
      <c r="P504" t="e">
        <f t="shared" si="100"/>
        <v>#VALUE!</v>
      </c>
      <c r="Q504" s="5" t="str">
        <f>_xll.SNL.Clients.Office.Excel.Functions.SPG(K504, "SP_MARKETCAP", "12/31/2022")</f>
        <v>#PEND</v>
      </c>
      <c r="R504" t="e">
        <f t="shared" si="91"/>
        <v>#VALUE!</v>
      </c>
      <c r="S504" t="e">
        <f t="shared" si="92"/>
        <v>#VALUE!</v>
      </c>
      <c r="U504" t="s">
        <v>504</v>
      </c>
      <c r="V504" s="4" t="str" cm="1">
        <f t="array" ref="V504">_xll.SNL.Clients.Office.Excel.Functions.SPG(U504, "SP_TOTAL_REV", "CY2021")</f>
        <v>#PEND</v>
      </c>
      <c r="W504" s="4" t="str">
        <f>_xll.SNL.Clients.Office.Excel.Functions.SPG(U504,"IQ_AVG_DILUT_SHARES_OUT","CY2021")</f>
        <v>#PEND</v>
      </c>
      <c r="X504" s="5" t="str">
        <f>_xll.SNL.Clients.Office.Excel.Functions.SPG(U504, "IQ_DILUT_EPS_NORM", "CY2021")</f>
        <v>#PEND</v>
      </c>
      <c r="Y504" t="e">
        <f t="shared" si="93"/>
        <v>#VALUE!</v>
      </c>
      <c r="Z504" t="e">
        <f t="shared" si="94"/>
        <v>#VALUE!</v>
      </c>
      <c r="AA504" s="5" t="str">
        <f>_xll.SNL.Clients.Office.Excel.Functions.SPG(U504, "SP_MARKETCAP", "12/31/2021")</f>
        <v>#PEND</v>
      </c>
      <c r="AB504" t="e">
        <f t="shared" si="88"/>
        <v>#VALUE!</v>
      </c>
      <c r="AC504" t="e">
        <f t="shared" si="95"/>
        <v>#VALUE!</v>
      </c>
    </row>
    <row r="505" spans="1:29">
      <c r="A505" t="s">
        <v>505</v>
      </c>
      <c r="B505" s="4" t="str" cm="1">
        <f t="array" ref="B505">_xll.SNL.Clients.Office.Excel.Functions.SPG(A505, "SP_TOTAL_REV", "CY2023")</f>
        <v>#PEND</v>
      </c>
      <c r="C505" s="4" t="str">
        <f>_xll.SNL.Clients.Office.Excel.Functions.SPG(A505,"IQ_AVG_DILUT_SHARES_OUT","CY2023")</f>
        <v>#PEND</v>
      </c>
      <c r="D505" s="5" t="str">
        <f>_xll.SNL.Clients.Office.Excel.Functions.SPG(A505, "IQ_DILUT_EPS_NORM", "CY2023")</f>
        <v>#PEND</v>
      </c>
      <c r="E505" t="e">
        <f t="shared" si="96"/>
        <v>#VALUE!</v>
      </c>
      <c r="F505" t="e">
        <f t="shared" si="97"/>
        <v>#VALUE!</v>
      </c>
      <c r="G505" s="5" t="str">
        <f>_xll.SNL.Clients.Office.Excel.Functions.SPG(A505, "SP_MARKETCAP", "12/30/2023")</f>
        <v>#PEND</v>
      </c>
      <c r="H505" t="e">
        <f t="shared" si="89"/>
        <v>#VALUE!</v>
      </c>
      <c r="I505" t="e">
        <f t="shared" si="98"/>
        <v>#VALUE!</v>
      </c>
      <c r="K505" t="s">
        <v>505</v>
      </c>
      <c r="L505" s="4" t="str" cm="1">
        <f t="array" ref="L505">_xll.SNL.Clients.Office.Excel.Functions.SPG(K505, "SP_TOTAL_REV", "CY2023")</f>
        <v>#PEND</v>
      </c>
      <c r="M505" s="4" t="str">
        <f>_xll.SNL.Clients.Office.Excel.Functions.SPG(K505,"IQ_AVG_DILUT_SHARES_OUT","CY2023")</f>
        <v>#PEND</v>
      </c>
      <c r="N505" s="5" t="str">
        <f>_xll.SNL.Clients.Office.Excel.Functions.SPG(K505, "IQ_DILUT_EPS_NORM", "CY2023")</f>
        <v>#PEND</v>
      </c>
      <c r="O505" t="e">
        <f t="shared" si="99"/>
        <v>#VALUE!</v>
      </c>
      <c r="P505" t="e">
        <f t="shared" si="100"/>
        <v>#VALUE!</v>
      </c>
      <c r="Q505" s="5" t="str">
        <f>_xll.SNL.Clients.Office.Excel.Functions.SPG(K505, "SP_MARKETCAP", "12/31/2022")</f>
        <v>#PEND</v>
      </c>
      <c r="R505" t="e">
        <f t="shared" si="91"/>
        <v>#VALUE!</v>
      </c>
      <c r="S505" t="e">
        <f t="shared" si="92"/>
        <v>#VALUE!</v>
      </c>
      <c r="U505" t="s">
        <v>505</v>
      </c>
      <c r="V505" s="4" t="str" cm="1">
        <f t="array" ref="V505">_xll.SNL.Clients.Office.Excel.Functions.SPG(U505, "SP_TOTAL_REV", "CY2021")</f>
        <v>#PEND</v>
      </c>
      <c r="W505" s="4" t="str">
        <f>_xll.SNL.Clients.Office.Excel.Functions.SPG(U505,"IQ_AVG_DILUT_SHARES_OUT","CY2021")</f>
        <v>#PEND</v>
      </c>
      <c r="X505" s="5" t="str">
        <f>_xll.SNL.Clients.Office.Excel.Functions.SPG(U505, "IQ_DILUT_EPS_NORM", "CY2021")</f>
        <v>#PEND</v>
      </c>
      <c r="Y505" t="e">
        <f t="shared" si="93"/>
        <v>#VALUE!</v>
      </c>
      <c r="Z505" t="e">
        <f t="shared" si="94"/>
        <v>#VALUE!</v>
      </c>
      <c r="AA505" s="5" t="str">
        <f>_xll.SNL.Clients.Office.Excel.Functions.SPG(U505, "SP_MARKETCAP", "12/31/2021")</f>
        <v>#PEND</v>
      </c>
      <c r="AB505" t="e">
        <f t="shared" si="88"/>
        <v>#VALUE!</v>
      </c>
      <c r="AC505" t="e">
        <f t="shared" si="95"/>
        <v>#VALUE!</v>
      </c>
    </row>
    <row r="506" spans="1:29">
      <c r="A506" t="s">
        <v>506</v>
      </c>
      <c r="B506" s="4" t="str" cm="1">
        <f t="array" ref="B506">_xll.SNL.Clients.Office.Excel.Functions.SPG(A506, "SP_TOTAL_REV", "CY2023")</f>
        <v>#PEND</v>
      </c>
      <c r="C506" s="4" t="str">
        <f>_xll.SNL.Clients.Office.Excel.Functions.SPG(A506,"IQ_AVG_DILUT_SHARES_OUT","CY2023")</f>
        <v>#PEND</v>
      </c>
      <c r="D506" s="5" t="str">
        <f>_xll.SNL.Clients.Office.Excel.Functions.SPG(A506, "IQ_DILUT_EPS_NORM", "CY2023")</f>
        <v>#PEND</v>
      </c>
      <c r="E506" t="e">
        <f t="shared" si="96"/>
        <v>#VALUE!</v>
      </c>
      <c r="F506" t="e">
        <f t="shared" si="97"/>
        <v>#VALUE!</v>
      </c>
      <c r="G506" s="5" t="str">
        <f>_xll.SNL.Clients.Office.Excel.Functions.SPG(A506, "SP_MARKETCAP", "12/30/2023")</f>
        <v>#PEND</v>
      </c>
      <c r="H506" t="e">
        <f t="shared" si="89"/>
        <v>#VALUE!</v>
      </c>
      <c r="I506" t="e">
        <f t="shared" si="98"/>
        <v>#VALUE!</v>
      </c>
      <c r="K506" t="s">
        <v>506</v>
      </c>
      <c r="L506" s="4" t="str" cm="1">
        <f t="array" ref="L506">_xll.SNL.Clients.Office.Excel.Functions.SPG(K506, "SP_TOTAL_REV", "CY2023")</f>
        <v>#PEND</v>
      </c>
      <c r="M506" s="4" t="str">
        <f>_xll.SNL.Clients.Office.Excel.Functions.SPG(K506,"IQ_AVG_DILUT_SHARES_OUT","CY2023")</f>
        <v>#PEND</v>
      </c>
      <c r="N506" s="5" t="str">
        <f>_xll.SNL.Clients.Office.Excel.Functions.SPG(K506, "IQ_DILUT_EPS_NORM", "CY2023")</f>
        <v>#PEND</v>
      </c>
      <c r="O506" t="e">
        <f t="shared" si="99"/>
        <v>#VALUE!</v>
      </c>
      <c r="P506" t="e">
        <f t="shared" si="100"/>
        <v>#VALUE!</v>
      </c>
      <c r="Q506" s="5" t="str">
        <f>_xll.SNL.Clients.Office.Excel.Functions.SPG(K506, "SP_MARKETCAP", "12/31/2022")</f>
        <v>#PEND</v>
      </c>
      <c r="R506" t="e">
        <f t="shared" si="91"/>
        <v>#VALUE!</v>
      </c>
      <c r="S506" t="e">
        <f t="shared" si="92"/>
        <v>#VALUE!</v>
      </c>
      <c r="U506" t="s">
        <v>506</v>
      </c>
      <c r="V506" s="4" t="str" cm="1">
        <f t="array" ref="V506">_xll.SNL.Clients.Office.Excel.Functions.SPG(U506, "SP_TOTAL_REV", "CY2021")</f>
        <v>#PEND</v>
      </c>
      <c r="W506" s="4" t="str">
        <f>_xll.SNL.Clients.Office.Excel.Functions.SPG(U506,"IQ_AVG_DILUT_SHARES_OUT","CY2021")</f>
        <v>#PEND</v>
      </c>
      <c r="X506" s="5" t="str">
        <f>_xll.SNL.Clients.Office.Excel.Functions.SPG(U506, "IQ_DILUT_EPS_NORM", "CY2021")</f>
        <v>#PEND</v>
      </c>
      <c r="Y506" t="e">
        <f t="shared" si="93"/>
        <v>#VALUE!</v>
      </c>
      <c r="Z506" t="e">
        <f t="shared" si="94"/>
        <v>#VALUE!</v>
      </c>
      <c r="AA506" s="5" t="str">
        <f>_xll.SNL.Clients.Office.Excel.Functions.SPG(U506, "SP_MARKETCAP", "12/31/2021")</f>
        <v>#PEND</v>
      </c>
      <c r="AB506" t="e">
        <f t="shared" si="88"/>
        <v>#VALUE!</v>
      </c>
      <c r="AC506" t="e">
        <f t="shared" si="95"/>
        <v>#VALUE!</v>
      </c>
    </row>
    <row r="507" spans="1:29">
      <c r="A507" t="s">
        <v>507</v>
      </c>
      <c r="B507" s="4" t="str" cm="1">
        <f t="array" ref="B507">_xll.SNL.Clients.Office.Excel.Functions.SPG(A507, "SP_TOTAL_REV", "CY2023")</f>
        <v>#PEND</v>
      </c>
      <c r="C507" s="4" t="str">
        <f>_xll.SNL.Clients.Office.Excel.Functions.SPG(A507,"IQ_AVG_DILUT_SHARES_OUT","CY2023")</f>
        <v>#PEND</v>
      </c>
      <c r="D507" s="5" t="str">
        <f>_xll.SNL.Clients.Office.Excel.Functions.SPG(A507, "IQ_DILUT_EPS_NORM", "CY2023")</f>
        <v>#PEND</v>
      </c>
      <c r="E507" t="e">
        <f t="shared" si="96"/>
        <v>#VALUE!</v>
      </c>
      <c r="F507" t="e">
        <f t="shared" si="97"/>
        <v>#VALUE!</v>
      </c>
      <c r="G507" s="5" t="str">
        <f>_xll.SNL.Clients.Office.Excel.Functions.SPG(A507, "SP_MARKETCAP", "12/30/2023")</f>
        <v>#PEND</v>
      </c>
      <c r="H507" t="e">
        <f t="shared" si="89"/>
        <v>#VALUE!</v>
      </c>
      <c r="I507" t="e">
        <f t="shared" si="98"/>
        <v>#VALUE!</v>
      </c>
      <c r="K507" t="s">
        <v>507</v>
      </c>
      <c r="L507" s="4" t="str" cm="1">
        <f t="array" ref="L507">_xll.SNL.Clients.Office.Excel.Functions.SPG(K507, "SP_TOTAL_REV", "CY2023")</f>
        <v>#PEND</v>
      </c>
      <c r="M507" s="4" t="str">
        <f>_xll.SNL.Clients.Office.Excel.Functions.SPG(K507,"IQ_AVG_DILUT_SHARES_OUT","CY2023")</f>
        <v>#PEND</v>
      </c>
      <c r="N507" s="5" t="str">
        <f>_xll.SNL.Clients.Office.Excel.Functions.SPG(K507, "IQ_DILUT_EPS_NORM", "CY2023")</f>
        <v>#PEND</v>
      </c>
      <c r="O507" t="e">
        <f t="shared" si="99"/>
        <v>#VALUE!</v>
      </c>
      <c r="P507" t="e">
        <f t="shared" si="100"/>
        <v>#VALUE!</v>
      </c>
      <c r="Q507" s="5" t="str">
        <f>_xll.SNL.Clients.Office.Excel.Functions.SPG(K507, "SP_MARKETCAP", "12/31/2022")</f>
        <v>#PEND</v>
      </c>
      <c r="R507" t="e">
        <f t="shared" si="91"/>
        <v>#VALUE!</v>
      </c>
      <c r="S507" t="e">
        <f t="shared" si="92"/>
        <v>#VALUE!</v>
      </c>
      <c r="U507" t="s">
        <v>507</v>
      </c>
      <c r="V507" s="4" t="str" cm="1">
        <f t="array" ref="V507">_xll.SNL.Clients.Office.Excel.Functions.SPG(U507, "SP_TOTAL_REV", "CY2021")</f>
        <v>#PEND</v>
      </c>
      <c r="W507" s="4" t="str">
        <f>_xll.SNL.Clients.Office.Excel.Functions.SPG(U507,"IQ_AVG_DILUT_SHARES_OUT","CY2021")</f>
        <v>#PEND</v>
      </c>
      <c r="X507" s="5" t="str">
        <f>_xll.SNL.Clients.Office.Excel.Functions.SPG(U507, "IQ_DILUT_EPS_NORM", "CY2021")</f>
        <v>#PEND</v>
      </c>
      <c r="Y507" t="e">
        <f t="shared" si="93"/>
        <v>#VALUE!</v>
      </c>
      <c r="Z507" t="e">
        <f t="shared" si="94"/>
        <v>#VALUE!</v>
      </c>
      <c r="AA507" s="5" t="str">
        <f>_xll.SNL.Clients.Office.Excel.Functions.SPG(U507, "SP_MARKETCAP", "12/31/2021")</f>
        <v>#PEND</v>
      </c>
      <c r="AB507" t="e">
        <f t="shared" si="88"/>
        <v>#VALUE!</v>
      </c>
      <c r="AC507" t="e">
        <f t="shared" si="95"/>
        <v>#VALUE!</v>
      </c>
    </row>
    <row r="508" spans="1:29">
      <c r="A508" t="s">
        <v>508</v>
      </c>
      <c r="B508" s="4" t="str" cm="1">
        <f t="array" ref="B508">_xll.SNL.Clients.Office.Excel.Functions.SPG(A508, "SP_TOTAL_REV", "CY2023")</f>
        <v>#PEND</v>
      </c>
      <c r="C508" s="4" t="str">
        <f>_xll.SNL.Clients.Office.Excel.Functions.SPG(A508,"IQ_AVG_DILUT_SHARES_OUT","CY2023")</f>
        <v>#PEND</v>
      </c>
      <c r="D508" s="5" t="str">
        <f>_xll.SNL.Clients.Office.Excel.Functions.SPG(A508, "IQ_DILUT_EPS_NORM", "CY2023")</f>
        <v>#PEND</v>
      </c>
      <c r="E508" t="e">
        <f t="shared" si="96"/>
        <v>#VALUE!</v>
      </c>
      <c r="F508" t="e">
        <f t="shared" si="97"/>
        <v>#VALUE!</v>
      </c>
      <c r="G508" s="5" t="str">
        <f>_xll.SNL.Clients.Office.Excel.Functions.SPG(A508, "SP_MARKETCAP", "12/30/2023")</f>
        <v>#PEND</v>
      </c>
      <c r="H508" t="e">
        <f t="shared" si="89"/>
        <v>#VALUE!</v>
      </c>
      <c r="I508" t="e">
        <f t="shared" si="98"/>
        <v>#VALUE!</v>
      </c>
      <c r="K508" t="s">
        <v>508</v>
      </c>
      <c r="L508" s="4" t="str" cm="1">
        <f t="array" ref="L508">_xll.SNL.Clients.Office.Excel.Functions.SPG(K508, "SP_TOTAL_REV", "CY2023")</f>
        <v>#PEND</v>
      </c>
      <c r="M508" s="4" t="str">
        <f>_xll.SNL.Clients.Office.Excel.Functions.SPG(K508,"IQ_AVG_DILUT_SHARES_OUT","CY2023")</f>
        <v>#PEND</v>
      </c>
      <c r="N508" s="5" t="str">
        <f>_xll.SNL.Clients.Office.Excel.Functions.SPG(K508, "IQ_DILUT_EPS_NORM", "CY2023")</f>
        <v>#PEND</v>
      </c>
      <c r="O508" t="e">
        <f t="shared" si="99"/>
        <v>#VALUE!</v>
      </c>
      <c r="P508" t="e">
        <f t="shared" si="100"/>
        <v>#VALUE!</v>
      </c>
      <c r="Q508" s="5" t="str">
        <f>_xll.SNL.Clients.Office.Excel.Functions.SPG(K508, "SP_MARKETCAP", "12/31/2022")</f>
        <v>#PEND</v>
      </c>
      <c r="R508" t="e">
        <f t="shared" si="91"/>
        <v>#VALUE!</v>
      </c>
      <c r="S508" t="e">
        <f t="shared" si="92"/>
        <v>#VALUE!</v>
      </c>
      <c r="U508" t="s">
        <v>508</v>
      </c>
      <c r="V508" s="4" t="str" cm="1">
        <f t="array" ref="V508">_xll.SNL.Clients.Office.Excel.Functions.SPG(U508, "SP_TOTAL_REV", "CY2021")</f>
        <v>#PEND</v>
      </c>
      <c r="W508" s="4" t="str">
        <f>_xll.SNL.Clients.Office.Excel.Functions.SPG(U508,"IQ_AVG_DILUT_SHARES_OUT","CY2021")</f>
        <v>#PEND</v>
      </c>
      <c r="X508" s="5" t="str">
        <f>_xll.SNL.Clients.Office.Excel.Functions.SPG(U508, "IQ_DILUT_EPS_NORM", "CY2021")</f>
        <v>#PEND</v>
      </c>
      <c r="Y508" t="e">
        <f t="shared" si="93"/>
        <v>#VALUE!</v>
      </c>
      <c r="Z508" t="e">
        <f t="shared" si="94"/>
        <v>#VALUE!</v>
      </c>
      <c r="AA508" s="5" t="str">
        <f>_xll.SNL.Clients.Office.Excel.Functions.SPG(U508, "SP_MARKETCAP", "12/31/2021")</f>
        <v>#PEND</v>
      </c>
      <c r="AB508" t="e">
        <f>AA508/$AA$509</f>
        <v>#VALUE!</v>
      </c>
      <c r="AC508" t="e">
        <f t="shared" si="95"/>
        <v>#VALUE!</v>
      </c>
    </row>
    <row r="509" spans="1:29">
      <c r="B509">
        <f>SUMIF(B6:B508,"&lt;&gt;#VALUE!")</f>
        <v>0</v>
      </c>
      <c r="C509">
        <f>SUMIF(C6:C508,"&lt;&gt;#VALUE!")</f>
        <v>0</v>
      </c>
      <c r="D509" t="e">
        <f>E509/C509*1000</f>
        <v>#DIV/0!</v>
      </c>
      <c r="E509">
        <f>SUMIF(E6:E508,"&lt;&gt;#VALUE!")</f>
        <v>0</v>
      </c>
      <c r="F509" s="7" t="e">
        <f>E509/B509</f>
        <v>#DIV/0!</v>
      </c>
      <c r="G509">
        <f>SUMIF(G6:G508,"&lt;&gt;#VALUE!")</f>
        <v>0</v>
      </c>
      <c r="I509">
        <f>SUMIF(I6:I508,"&lt;&gt;#VALUE!")</f>
        <v>0</v>
      </c>
      <c r="L509">
        <f>SUMIF(L6:L508,"&lt;&gt;#VALUE!")</f>
        <v>0</v>
      </c>
      <c r="M509">
        <f>SUMIF(M6:M508,"&lt;&gt;#VALUE!")</f>
        <v>0</v>
      </c>
      <c r="N509" t="e">
        <f>O509/M509*1000</f>
        <v>#DIV/0!</v>
      </c>
      <c r="O509">
        <f>SUMIF(O6:O508,"&lt;&gt;#VALUE!")</f>
        <v>0</v>
      </c>
      <c r="P509" s="7" t="e">
        <f>O509/L509</f>
        <v>#DIV/0!</v>
      </c>
      <c r="Q509">
        <f>SUMIF(Q6:Q508,"&lt;&gt;#VALUE!")</f>
        <v>0</v>
      </c>
      <c r="S509">
        <f>SUMIF(S6:S508,"&lt;&gt;#VALUE!")</f>
        <v>0</v>
      </c>
      <c r="V509">
        <f>SUM(V6:V508)</f>
        <v>0</v>
      </c>
      <c r="W509">
        <f>SUM(W6:W508)</f>
        <v>0</v>
      </c>
      <c r="X509" t="e">
        <f>Y509/W509*1000</f>
        <v>#DIV/0!</v>
      </c>
      <c r="Y509">
        <f>SUMIF(Y6:Y508, "&lt;&gt;#VALUE!")</f>
        <v>0</v>
      </c>
      <c r="Z509" t="e">
        <f>Y509/V509</f>
        <v>#DIV/0!</v>
      </c>
      <c r="AA509">
        <f>SUMIF(AA6:AA508, "&lt;&gt;#VALUE!")</f>
        <v>0</v>
      </c>
      <c r="AC509">
        <f>SUMIF(AC6:AC508, "&lt;&gt;#VALUE!")</f>
        <v>0</v>
      </c>
    </row>
    <row r="511" spans="1:29">
      <c r="I511" t="s">
        <v>3</v>
      </c>
      <c r="J511" s="7" t="e">
        <f>D509/N509-1</f>
        <v>#DIV/0!</v>
      </c>
      <c r="S511" t="s">
        <v>3</v>
      </c>
      <c r="T511" s="7" t="e">
        <f>N509/X509-1</f>
        <v>#DIV/0!</v>
      </c>
    </row>
    <row r="512" spans="1:29">
      <c r="I512" t="s">
        <v>1027</v>
      </c>
      <c r="J512" s="7" t="e">
        <f>B509/L509-1</f>
        <v>#DIV/0!</v>
      </c>
      <c r="S512" t="s">
        <v>1027</v>
      </c>
      <c r="T512" s="7" t="e">
        <f>L509/V509-1</f>
        <v>#DIV/0!</v>
      </c>
    </row>
    <row r="513" spans="9:20">
      <c r="I513" t="s">
        <v>1028</v>
      </c>
      <c r="J513" s="7" t="e">
        <f>F509/P509-1</f>
        <v>#DIV/0!</v>
      </c>
      <c r="S513" t="s">
        <v>1028</v>
      </c>
      <c r="T513" s="7" t="e">
        <f>P509/Z509-1</f>
        <v>#DIV/0!</v>
      </c>
    </row>
    <row r="514" spans="9:20">
      <c r="I514" t="s">
        <v>2</v>
      </c>
      <c r="J514" s="7" t="e">
        <f>C509/M509-1</f>
        <v>#DIV/0!</v>
      </c>
      <c r="S514" t="s">
        <v>2</v>
      </c>
      <c r="T514" s="7" t="e">
        <f>M509/W509-1</f>
        <v>#DIV/0!</v>
      </c>
    </row>
  </sheetData>
  <autoFilter ref="A5:R5" xr:uid="{58A51631-632C-44E1-A4BE-CF799F3919B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5"/>
  <cols>
    <col min="1" max="1" width="15.85546875" bestFit="1" customWidth="1"/>
    <col min="2" max="2" width="10.85546875" bestFit="1" customWidth="1"/>
    <col min="3" max="3" width="13.42578125" bestFit="1" customWidth="1"/>
    <col min="4" max="4" width="9" bestFit="1" customWidth="1"/>
    <col min="5" max="5" width="9.28515625" customWidth="1"/>
    <col min="6" max="6" width="8.140625" bestFit="1" customWidth="1"/>
    <col min="7" max="7" width="15.85546875" bestFit="1" customWidth="1"/>
    <col min="8" max="8" width="10.85546875" bestFit="1" customWidth="1"/>
    <col min="9" max="9" width="13.42578125" bestFit="1" customWidth="1"/>
    <col min="10" max="10" width="9" bestFit="1" customWidth="1"/>
    <col min="11" max="11" width="9.28515625" customWidth="1"/>
    <col min="12" max="12" width="8.140625" bestFit="1" customWidth="1"/>
  </cols>
  <sheetData>
    <row r="2" spans="1:12">
      <c r="B2" t="s">
        <v>0</v>
      </c>
      <c r="H2" t="s">
        <v>509</v>
      </c>
    </row>
    <row r="3" spans="1:12">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c r="A4" t="s">
        <v>6</v>
      </c>
      <c r="B4" s="4" t="str" cm="1">
        <f t="array" ref="B4">_xll.SNL.Clients.Office.Excel.Functions.SPG(A4, "SP_TOTAL_REV", "CY2023")</f>
        <v>#PEND</v>
      </c>
      <c r="C4" s="4" t="str">
        <f>_xll.SNL.Clients.Office.Excel.Functions.SPG(A4,"IQ_AVG_DILUT_SHARES_OUT","CY2023")</f>
        <v>#PEND</v>
      </c>
      <c r="D4" s="5" t="str">
        <f>_xll.SNL.Clients.Office.Excel.Functions.SPG(A4, "IQ_DILUT_EPS_NORM", "CY2023")</f>
        <v>#PEND</v>
      </c>
      <c r="E4" t="e">
        <f>C4*D4/1000</f>
        <v>#VALUE!</v>
      </c>
      <c r="F4" t="e">
        <f>E4/B4</f>
        <v>#VALUE!</v>
      </c>
      <c r="G4" t="s">
        <v>6</v>
      </c>
      <c r="H4" s="4" t="str" cm="1">
        <f t="array" ref="H4">_xll.SNL.Clients.Office.Excel.Functions.SPG(G4, "SP_TOTAL_REV", "CY2022")</f>
        <v>#PEND</v>
      </c>
      <c r="I4" s="4" t="str">
        <f>_xll.SNL.Clients.Office.Excel.Functions.SPG(G4,"IQ_AVG_DILUT_SHARES_OUT","CY2022")</f>
        <v>#PEND</v>
      </c>
      <c r="J4" s="5" t="str">
        <f>_xll.SNL.Clients.Office.Excel.Functions.SPG(G4, "IQ_DILUT_EPS_NORM", "CY2022")</f>
        <v>#PEND</v>
      </c>
      <c r="K4" t="e">
        <f>I4*J4/1000</f>
        <v>#VALUE!</v>
      </c>
      <c r="L4" t="e">
        <f>K4/H4</f>
        <v>#VALUE!</v>
      </c>
    </row>
    <row r="5" spans="1:12">
      <c r="A5" t="s">
        <v>7</v>
      </c>
      <c r="B5" s="4" t="str" cm="1">
        <f t="array" ref="B5">_xll.SNL.Clients.Office.Excel.Functions.SPG(A5, "SP_TOTAL_REV", "CY2023")</f>
        <v>#PEND</v>
      </c>
      <c r="C5" s="4" t="str">
        <f>_xll.SNL.Clients.Office.Excel.Functions.SPG(A5,"IQ_AVG_DILUT_SHARES_OUT","CY2023")</f>
        <v>#PEND</v>
      </c>
      <c r="D5" s="5" t="str">
        <f>_xll.SNL.Clients.Office.Excel.Functions.SPG(A5, "IQ_DILUT_EPS_NORM", "CY2023")</f>
        <v>#PEND</v>
      </c>
      <c r="E5" t="e">
        <f t="shared" ref="E5:E68" si="0">C5*D5/1000</f>
        <v>#VALUE!</v>
      </c>
      <c r="F5" t="e">
        <f t="shared" ref="F5:F68" si="1">E5/B5</f>
        <v>#VALUE!</v>
      </c>
      <c r="G5" t="s">
        <v>7</v>
      </c>
      <c r="H5" s="4" t="str" cm="1">
        <f t="array" ref="H5">_xll.SNL.Clients.Office.Excel.Functions.SPG(G5, "SP_TOTAL_REV", "CY2023")</f>
        <v>#PEND</v>
      </c>
      <c r="I5" s="4" t="str">
        <f>_xll.SNL.Clients.Office.Excel.Functions.SPG(G5,"IQ_AVG_DILUT_SHARES_OUT","CY2023")</f>
        <v>#PEND</v>
      </c>
      <c r="J5" s="5" t="str">
        <f>_xll.SNL.Clients.Office.Excel.Functions.SPG(G5, "IQ_DILUT_EPS_NORM", "CY2023")</f>
        <v>#PEND</v>
      </c>
      <c r="K5" t="e">
        <f t="shared" ref="K5:K68" si="2">I5*J5/1000</f>
        <v>#VALUE!</v>
      </c>
      <c r="L5" t="e">
        <f t="shared" ref="L5:L68" si="3">K5/H5</f>
        <v>#VALUE!</v>
      </c>
    </row>
    <row r="6" spans="1:12">
      <c r="A6" t="s">
        <v>8</v>
      </c>
      <c r="B6" s="4" t="str" cm="1">
        <f t="array" ref="B6">_xll.SNL.Clients.Office.Excel.Functions.SPG(A6, "SP_TOTAL_REV", "CY2023")</f>
        <v>#PEND</v>
      </c>
      <c r="C6" s="4" t="str">
        <f>_xll.SNL.Clients.Office.Excel.Functions.SPG(A6,"IQ_AVG_DILUT_SHARES_OUT","CY2023")</f>
        <v>#PEND</v>
      </c>
      <c r="D6" s="5" t="str">
        <f>_xll.SNL.Clients.Office.Excel.Functions.SPG(A6, "IQ_DILUT_EPS_NORM", "CY2023")</f>
        <v>#PEND</v>
      </c>
      <c r="E6" t="e">
        <f t="shared" si="0"/>
        <v>#VALUE!</v>
      </c>
      <c r="F6" t="e">
        <f t="shared" si="1"/>
        <v>#VALUE!</v>
      </c>
      <c r="G6" t="s">
        <v>8</v>
      </c>
      <c r="H6" s="4" t="str" cm="1">
        <f t="array" ref="H6">_xll.SNL.Clients.Office.Excel.Functions.SPG(G6, "SP_TOTAL_REV", "CY2023")</f>
        <v>#PEND</v>
      </c>
      <c r="I6" s="4" t="str">
        <f>_xll.SNL.Clients.Office.Excel.Functions.SPG(G6,"IQ_AVG_DILUT_SHARES_OUT","CY2023")</f>
        <v>#PEND</v>
      </c>
      <c r="J6" s="5" t="str">
        <f>_xll.SNL.Clients.Office.Excel.Functions.SPG(G6, "IQ_DILUT_EPS_NORM", "CY2023")</f>
        <v>#PEND</v>
      </c>
      <c r="K6" t="e">
        <f t="shared" si="2"/>
        <v>#VALUE!</v>
      </c>
      <c r="L6" t="e">
        <f t="shared" si="3"/>
        <v>#VALUE!</v>
      </c>
    </row>
    <row r="7" spans="1:12">
      <c r="A7" t="s">
        <v>9</v>
      </c>
      <c r="B7" s="4" t="str" cm="1">
        <f t="array" ref="B7">_xll.SNL.Clients.Office.Excel.Functions.SPG(A7, "SP_TOTAL_REV", "CY2023")</f>
        <v>#PEND</v>
      </c>
      <c r="C7" s="4" t="str">
        <f>_xll.SNL.Clients.Office.Excel.Functions.SPG(A7,"IQ_AVG_DILUT_SHARES_OUT","CY2023")</f>
        <v>#PEND</v>
      </c>
      <c r="D7" s="5" t="str">
        <f>_xll.SNL.Clients.Office.Excel.Functions.SPG(A7, "IQ_DILUT_EPS_NORM", "CY2023")</f>
        <v>#PEND</v>
      </c>
      <c r="E7" t="e">
        <f t="shared" si="0"/>
        <v>#VALUE!</v>
      </c>
      <c r="F7" t="e">
        <f t="shared" si="1"/>
        <v>#VALUE!</v>
      </c>
      <c r="G7" t="s">
        <v>9</v>
      </c>
      <c r="H7" s="4" t="str" cm="1">
        <f t="array" ref="H7">_xll.SNL.Clients.Office.Excel.Functions.SPG(G7, "SP_TOTAL_REV", "CY2023")</f>
        <v>#PEND</v>
      </c>
      <c r="I7" s="4" t="str">
        <f>_xll.SNL.Clients.Office.Excel.Functions.SPG(G7,"IQ_AVG_DILUT_SHARES_OUT","CY2023")</f>
        <v>#PEND</v>
      </c>
      <c r="J7" s="5" t="str">
        <f>_xll.SNL.Clients.Office.Excel.Functions.SPG(G7, "IQ_DILUT_EPS_NORM", "CY2023")</f>
        <v>#PEND</v>
      </c>
      <c r="K7" t="e">
        <f t="shared" si="2"/>
        <v>#VALUE!</v>
      </c>
      <c r="L7" t="e">
        <f t="shared" si="3"/>
        <v>#VALUE!</v>
      </c>
    </row>
    <row r="8" spans="1:12">
      <c r="A8" t="s">
        <v>10</v>
      </c>
      <c r="B8" s="4" t="str" cm="1">
        <f t="array" ref="B8">_xll.SNL.Clients.Office.Excel.Functions.SPG(A8, "SP_TOTAL_REV", "CY2023")</f>
        <v>#PEND</v>
      </c>
      <c r="C8" s="4" t="str">
        <f>_xll.SNL.Clients.Office.Excel.Functions.SPG(A8,"IQ_AVG_DILUT_SHARES_OUT","CY2023")</f>
        <v>#PEND</v>
      </c>
      <c r="D8" s="5" t="str">
        <f>_xll.SNL.Clients.Office.Excel.Functions.SPG(A8, "IQ_DILUT_EPS_NORM", "CY2023")</f>
        <v>#PEND</v>
      </c>
      <c r="E8" t="e">
        <f t="shared" si="0"/>
        <v>#VALUE!</v>
      </c>
      <c r="F8" t="e">
        <f t="shared" si="1"/>
        <v>#VALUE!</v>
      </c>
      <c r="G8" t="s">
        <v>10</v>
      </c>
      <c r="H8" s="4" t="str" cm="1">
        <f t="array" ref="H8">_xll.SNL.Clients.Office.Excel.Functions.SPG(G8, "SP_TOTAL_REV", "CY2023")</f>
        <v>#PEND</v>
      </c>
      <c r="I8" s="4" t="str">
        <f>_xll.SNL.Clients.Office.Excel.Functions.SPG(G8,"IQ_AVG_DILUT_SHARES_OUT","CY2023")</f>
        <v>#PEND</v>
      </c>
      <c r="J8" s="5" t="str">
        <f>_xll.SNL.Clients.Office.Excel.Functions.SPG(G8, "IQ_DILUT_EPS_NORM", "CY2023")</f>
        <v>#PEND</v>
      </c>
      <c r="K8" t="e">
        <f t="shared" si="2"/>
        <v>#VALUE!</v>
      </c>
      <c r="L8" t="e">
        <f t="shared" si="3"/>
        <v>#VALUE!</v>
      </c>
    </row>
    <row r="9" spans="1:12">
      <c r="A9" t="s">
        <v>11</v>
      </c>
      <c r="B9" s="4" t="str" cm="1">
        <f t="array" ref="B9">_xll.SNL.Clients.Office.Excel.Functions.SPG(A9, "SP_TOTAL_REV", "CY2023")</f>
        <v>#PEND</v>
      </c>
      <c r="C9" s="4" t="str">
        <f>_xll.SNL.Clients.Office.Excel.Functions.SPG(A9,"IQ_AVG_DILUT_SHARES_OUT","CY2023")</f>
        <v>#PEND</v>
      </c>
      <c r="D9" s="5" t="str">
        <f>_xll.SNL.Clients.Office.Excel.Functions.SPG(A9, "IQ_DILUT_EPS_NORM", "CY2023")</f>
        <v>#PEND</v>
      </c>
      <c r="E9" t="e">
        <f t="shared" si="0"/>
        <v>#VALUE!</v>
      </c>
      <c r="F9" t="e">
        <f t="shared" si="1"/>
        <v>#VALUE!</v>
      </c>
      <c r="G9" t="s">
        <v>11</v>
      </c>
      <c r="H9" s="4" t="str" cm="1">
        <f t="array" ref="H9">_xll.SNL.Clients.Office.Excel.Functions.SPG(G9, "SP_TOTAL_REV", "CY2023")</f>
        <v>#PEND</v>
      </c>
      <c r="I9" s="4" t="str">
        <f>_xll.SNL.Clients.Office.Excel.Functions.SPG(G9,"IQ_AVG_DILUT_SHARES_OUT","CY2023")</f>
        <v>#PEND</v>
      </c>
      <c r="J9" s="5" t="str">
        <f>_xll.SNL.Clients.Office.Excel.Functions.SPG(G9, "IQ_DILUT_EPS_NORM", "CY2023")</f>
        <v>#PEND</v>
      </c>
      <c r="K9" t="e">
        <f t="shared" si="2"/>
        <v>#VALUE!</v>
      </c>
      <c r="L9" t="e">
        <f t="shared" si="3"/>
        <v>#VALUE!</v>
      </c>
    </row>
    <row r="10" spans="1:12">
      <c r="A10" t="s">
        <v>12</v>
      </c>
      <c r="B10" s="4" t="str" cm="1">
        <f t="array" ref="B10">_xll.SNL.Clients.Office.Excel.Functions.SPG(A10, "SP_TOTAL_REV", "CY2023")</f>
        <v>#PEND</v>
      </c>
      <c r="C10" s="4" t="str">
        <f>_xll.SNL.Clients.Office.Excel.Functions.SPG(A10,"IQ_AVG_DILUT_SHARES_OUT","CY2023")</f>
        <v>#PEND</v>
      </c>
      <c r="D10" s="5" t="str">
        <f>_xll.SNL.Clients.Office.Excel.Functions.SPG(A10, "IQ_DILUT_EPS_NORM", "CY2023")</f>
        <v>#PEND</v>
      </c>
      <c r="E10" t="e">
        <f t="shared" si="0"/>
        <v>#VALUE!</v>
      </c>
      <c r="F10" t="e">
        <f t="shared" si="1"/>
        <v>#VALUE!</v>
      </c>
      <c r="G10" t="s">
        <v>12</v>
      </c>
      <c r="H10" s="4" t="str" cm="1">
        <f t="array" ref="H10">_xll.SNL.Clients.Office.Excel.Functions.SPG(G10, "SP_TOTAL_REV", "CY2023")</f>
        <v>#PEND</v>
      </c>
      <c r="I10" s="4" t="str">
        <f>_xll.SNL.Clients.Office.Excel.Functions.SPG(G10,"IQ_AVG_DILUT_SHARES_OUT","CY2023")</f>
        <v>#PEND</v>
      </c>
      <c r="J10" s="5" t="str">
        <f>_xll.SNL.Clients.Office.Excel.Functions.SPG(G10, "IQ_DILUT_EPS_NORM", "CY2023")</f>
        <v>#PEND</v>
      </c>
      <c r="K10" t="e">
        <f t="shared" si="2"/>
        <v>#VALUE!</v>
      </c>
      <c r="L10" t="e">
        <f t="shared" si="3"/>
        <v>#VALUE!</v>
      </c>
    </row>
    <row r="11" spans="1:12">
      <c r="A11" t="s">
        <v>13</v>
      </c>
      <c r="B11" s="4" t="str" cm="1">
        <f t="array" ref="B11">_xll.SNL.Clients.Office.Excel.Functions.SPG(A11, "SP_TOTAL_REV", "CY2023")</f>
        <v>#PEND</v>
      </c>
      <c r="C11" s="4" t="str">
        <f>_xll.SNL.Clients.Office.Excel.Functions.SPG(A11,"IQ_AVG_DILUT_SHARES_OUT","CY2023")</f>
        <v>#PEND</v>
      </c>
      <c r="D11" s="5" t="str">
        <f>_xll.SNL.Clients.Office.Excel.Functions.SPG(A11, "IQ_DILUT_EPS_NORM", "CY2023")</f>
        <v>#PEND</v>
      </c>
      <c r="E11" t="e">
        <f t="shared" si="0"/>
        <v>#VALUE!</v>
      </c>
      <c r="F11" t="e">
        <f t="shared" si="1"/>
        <v>#VALUE!</v>
      </c>
      <c r="G11" t="s">
        <v>13</v>
      </c>
      <c r="H11" s="4" t="str" cm="1">
        <f t="array" ref="H11">_xll.SNL.Clients.Office.Excel.Functions.SPG(G11, "SP_TOTAL_REV", "CY2023")</f>
        <v>#PEND</v>
      </c>
      <c r="I11" s="4" t="str">
        <f>_xll.SNL.Clients.Office.Excel.Functions.SPG(G11,"IQ_AVG_DILUT_SHARES_OUT","CY2023")</f>
        <v>#PEND</v>
      </c>
      <c r="J11" s="5" t="str">
        <f>_xll.SNL.Clients.Office.Excel.Functions.SPG(G11, "IQ_DILUT_EPS_NORM", "CY2023")</f>
        <v>#PEND</v>
      </c>
      <c r="K11" t="e">
        <f t="shared" si="2"/>
        <v>#VALUE!</v>
      </c>
      <c r="L11" t="e">
        <f t="shared" si="3"/>
        <v>#VALUE!</v>
      </c>
    </row>
    <row r="12" spans="1:12">
      <c r="A12" t="s">
        <v>14</v>
      </c>
      <c r="B12" s="4" t="str" cm="1">
        <f t="array" ref="B12">_xll.SNL.Clients.Office.Excel.Functions.SPG(A12, "SP_TOTAL_REV", "CY2023")</f>
        <v>#PEND</v>
      </c>
      <c r="C12" s="4" t="str">
        <f>_xll.SNL.Clients.Office.Excel.Functions.SPG(A12,"IQ_AVG_DILUT_SHARES_OUT","CY2023")</f>
        <v>#PEND</v>
      </c>
      <c r="D12" s="5" t="str">
        <f>_xll.SNL.Clients.Office.Excel.Functions.SPG(A12, "IQ_DILUT_EPS_NORM", "CY2023")</f>
        <v>#PEND</v>
      </c>
      <c r="E12" t="e">
        <f t="shared" si="0"/>
        <v>#VALUE!</v>
      </c>
      <c r="F12" t="e">
        <f t="shared" si="1"/>
        <v>#VALUE!</v>
      </c>
      <c r="G12" t="s">
        <v>14</v>
      </c>
      <c r="H12" s="4" t="str" cm="1">
        <f t="array" ref="H12">_xll.SNL.Clients.Office.Excel.Functions.SPG(G12, "SP_TOTAL_REV", "CY2023")</f>
        <v>#PEND</v>
      </c>
      <c r="I12" s="4" t="str">
        <f>_xll.SNL.Clients.Office.Excel.Functions.SPG(G12,"IQ_AVG_DILUT_SHARES_OUT","CY2023")</f>
        <v>#PEND</v>
      </c>
      <c r="J12" s="5" t="str">
        <f>_xll.SNL.Clients.Office.Excel.Functions.SPG(G12, "IQ_DILUT_EPS_NORM", "CY2023")</f>
        <v>#PEND</v>
      </c>
      <c r="K12" t="e">
        <f t="shared" si="2"/>
        <v>#VALUE!</v>
      </c>
      <c r="L12" t="e">
        <f t="shared" si="3"/>
        <v>#VALUE!</v>
      </c>
    </row>
    <row r="13" spans="1:12">
      <c r="A13" t="s">
        <v>15</v>
      </c>
      <c r="B13" s="4" t="str" cm="1">
        <f t="array" ref="B13">_xll.SNL.Clients.Office.Excel.Functions.SPG(A13, "SP_TOTAL_REV", "CY2023")</f>
        <v>#PEND</v>
      </c>
      <c r="C13" s="4" t="str">
        <f>_xll.SNL.Clients.Office.Excel.Functions.SPG(A13,"IQ_AVG_DILUT_SHARES_OUT","CY2023")</f>
        <v>#PEND</v>
      </c>
      <c r="D13" s="5" t="str">
        <f>_xll.SNL.Clients.Office.Excel.Functions.SPG(A13, "IQ_DILUT_EPS_NORM", "CY2023")</f>
        <v>#PEND</v>
      </c>
      <c r="E13" t="e">
        <f t="shared" si="0"/>
        <v>#VALUE!</v>
      </c>
      <c r="F13" t="e">
        <f t="shared" si="1"/>
        <v>#VALUE!</v>
      </c>
      <c r="G13" t="s">
        <v>15</v>
      </c>
      <c r="H13" s="4" t="str" cm="1">
        <f t="array" ref="H13">_xll.SNL.Clients.Office.Excel.Functions.SPG(G13, "SP_TOTAL_REV", "CY2023")</f>
        <v>#PEND</v>
      </c>
      <c r="I13" s="4" t="str">
        <f>_xll.SNL.Clients.Office.Excel.Functions.SPG(G13,"IQ_AVG_DILUT_SHARES_OUT","CY2023")</f>
        <v>#PEND</v>
      </c>
      <c r="J13" s="5" t="str">
        <f>_xll.SNL.Clients.Office.Excel.Functions.SPG(G13, "IQ_DILUT_EPS_NORM", "CY2023")</f>
        <v>#PEND</v>
      </c>
      <c r="K13" t="e">
        <f t="shared" si="2"/>
        <v>#VALUE!</v>
      </c>
      <c r="L13" t="e">
        <f t="shared" si="3"/>
        <v>#VALUE!</v>
      </c>
    </row>
    <row r="14" spans="1:12">
      <c r="A14" t="s">
        <v>16</v>
      </c>
      <c r="B14" s="4" t="str" cm="1">
        <f t="array" ref="B14">_xll.SNL.Clients.Office.Excel.Functions.SPG(A14, "SP_TOTAL_REV", "CY2023")</f>
        <v>#PEND</v>
      </c>
      <c r="C14" s="4" t="str">
        <f>_xll.SNL.Clients.Office.Excel.Functions.SPG(A14,"IQ_AVG_DILUT_SHARES_OUT","CY2023")</f>
        <v>#PEND</v>
      </c>
      <c r="D14" s="5" t="str">
        <f>_xll.SNL.Clients.Office.Excel.Functions.SPG(A14, "IQ_DILUT_EPS_NORM", "CY2023")</f>
        <v>#PEND</v>
      </c>
      <c r="E14" t="e">
        <f t="shared" si="0"/>
        <v>#VALUE!</v>
      </c>
      <c r="F14" t="e">
        <f t="shared" si="1"/>
        <v>#VALUE!</v>
      </c>
      <c r="G14" t="s">
        <v>16</v>
      </c>
      <c r="H14" s="4" t="str" cm="1">
        <f t="array" ref="H14">_xll.SNL.Clients.Office.Excel.Functions.SPG(G14, "SP_TOTAL_REV", "CY2023")</f>
        <v>#PEND</v>
      </c>
      <c r="I14" s="4" t="str">
        <f>_xll.SNL.Clients.Office.Excel.Functions.SPG(G14,"IQ_AVG_DILUT_SHARES_OUT","CY2023")</f>
        <v>#PEND</v>
      </c>
      <c r="J14" s="5" t="str">
        <f>_xll.SNL.Clients.Office.Excel.Functions.SPG(G14, "IQ_DILUT_EPS_NORM", "CY2023")</f>
        <v>#PEND</v>
      </c>
      <c r="K14" t="e">
        <f t="shared" si="2"/>
        <v>#VALUE!</v>
      </c>
      <c r="L14" t="e">
        <f t="shared" si="3"/>
        <v>#VALUE!</v>
      </c>
    </row>
    <row r="15" spans="1:12">
      <c r="A15" t="s">
        <v>17</v>
      </c>
      <c r="B15" s="4" t="str" cm="1">
        <f t="array" ref="B15">_xll.SNL.Clients.Office.Excel.Functions.SPG(A15, "SP_TOTAL_REV", "CY2023")</f>
        <v>#PEND</v>
      </c>
      <c r="C15" s="4" t="str">
        <f>_xll.SNL.Clients.Office.Excel.Functions.SPG(A15,"IQ_AVG_DILUT_SHARES_OUT","CY2023")</f>
        <v>#PEND</v>
      </c>
      <c r="D15" s="5" t="str">
        <f>_xll.SNL.Clients.Office.Excel.Functions.SPG(A15, "IQ_DILUT_EPS_NORM", "CY2023")</f>
        <v>#PEND</v>
      </c>
      <c r="E15" t="e">
        <f t="shared" si="0"/>
        <v>#VALUE!</v>
      </c>
      <c r="F15" t="e">
        <f t="shared" si="1"/>
        <v>#VALUE!</v>
      </c>
      <c r="G15" t="s">
        <v>17</v>
      </c>
      <c r="H15" s="4" t="str" cm="1">
        <f t="array" ref="H15">_xll.SNL.Clients.Office.Excel.Functions.SPG(G15, "SP_TOTAL_REV", "CY2023")</f>
        <v>#PEND</v>
      </c>
      <c r="I15" s="4" t="str">
        <f>_xll.SNL.Clients.Office.Excel.Functions.SPG(G15,"IQ_AVG_DILUT_SHARES_OUT","CY2023")</f>
        <v>#PEND</v>
      </c>
      <c r="J15" s="5" t="str">
        <f>_xll.SNL.Clients.Office.Excel.Functions.SPG(G15, "IQ_DILUT_EPS_NORM", "CY2023")</f>
        <v>#PEND</v>
      </c>
      <c r="K15" t="e">
        <f t="shared" si="2"/>
        <v>#VALUE!</v>
      </c>
      <c r="L15" t="e">
        <f t="shared" si="3"/>
        <v>#VALUE!</v>
      </c>
    </row>
    <row r="16" spans="1:12">
      <c r="A16" t="s">
        <v>18</v>
      </c>
      <c r="B16" s="4" t="str" cm="1">
        <f t="array" ref="B16">_xll.SNL.Clients.Office.Excel.Functions.SPG(A16, "SP_TOTAL_REV", "CY2023")</f>
        <v>#PEND</v>
      </c>
      <c r="C16" s="4" t="str">
        <f>_xll.SNL.Clients.Office.Excel.Functions.SPG(A16,"IQ_AVG_DILUT_SHARES_OUT","CY2023")</f>
        <v>#PEND</v>
      </c>
      <c r="D16" s="5" t="str">
        <f>_xll.SNL.Clients.Office.Excel.Functions.SPG(A16, "IQ_DILUT_EPS_NORM", "CY2023")</f>
        <v>#PEND</v>
      </c>
      <c r="E16" t="e">
        <f t="shared" si="0"/>
        <v>#VALUE!</v>
      </c>
      <c r="F16" t="e">
        <f t="shared" si="1"/>
        <v>#VALUE!</v>
      </c>
      <c r="G16" t="s">
        <v>18</v>
      </c>
      <c r="H16" s="4" t="str" cm="1">
        <f t="array" ref="H16">_xll.SNL.Clients.Office.Excel.Functions.SPG(G16, "SP_TOTAL_REV", "CY2023")</f>
        <v>#PEND</v>
      </c>
      <c r="I16" s="4" t="str">
        <f>_xll.SNL.Clients.Office.Excel.Functions.SPG(G16,"IQ_AVG_DILUT_SHARES_OUT","CY2023")</f>
        <v>#PEND</v>
      </c>
      <c r="J16" s="5" t="str">
        <f>_xll.SNL.Clients.Office.Excel.Functions.SPG(G16, "IQ_DILUT_EPS_NORM", "CY2023")</f>
        <v>#PEND</v>
      </c>
      <c r="K16" t="e">
        <f t="shared" si="2"/>
        <v>#VALUE!</v>
      </c>
      <c r="L16" t="e">
        <f t="shared" si="3"/>
        <v>#VALUE!</v>
      </c>
    </row>
    <row r="17" spans="1:12">
      <c r="A17" t="s">
        <v>19</v>
      </c>
      <c r="B17" s="4" t="str" cm="1">
        <f t="array" ref="B17">_xll.SNL.Clients.Office.Excel.Functions.SPG(A17, "SP_TOTAL_REV", "CY2023")</f>
        <v>#PEND</v>
      </c>
      <c r="C17" s="4" t="str">
        <f>_xll.SNL.Clients.Office.Excel.Functions.SPG(A17,"IQ_AVG_DILUT_SHARES_OUT","CY2023")</f>
        <v>#PEND</v>
      </c>
      <c r="D17" s="5" t="str">
        <f>_xll.SNL.Clients.Office.Excel.Functions.SPG(A17, "IQ_DILUT_EPS_NORM", "CY2023")</f>
        <v>#PEND</v>
      </c>
      <c r="E17" t="e">
        <f t="shared" si="0"/>
        <v>#VALUE!</v>
      </c>
      <c r="F17" t="e">
        <f t="shared" si="1"/>
        <v>#VALUE!</v>
      </c>
      <c r="G17" t="s">
        <v>19</v>
      </c>
      <c r="H17" s="4" t="str" cm="1">
        <f t="array" ref="H17">_xll.SNL.Clients.Office.Excel.Functions.SPG(G17, "SP_TOTAL_REV", "CY2023")</f>
        <v>#PEND</v>
      </c>
      <c r="I17" s="4" t="str">
        <f>_xll.SNL.Clients.Office.Excel.Functions.SPG(G17,"IQ_AVG_DILUT_SHARES_OUT","CY2023")</f>
        <v>#PEND</v>
      </c>
      <c r="J17" s="5" t="str">
        <f>_xll.SNL.Clients.Office.Excel.Functions.SPG(G17, "IQ_DILUT_EPS_NORM", "CY2023")</f>
        <v>#PEND</v>
      </c>
      <c r="K17" t="e">
        <f t="shared" si="2"/>
        <v>#VALUE!</v>
      </c>
      <c r="L17" t="e">
        <f t="shared" si="3"/>
        <v>#VALUE!</v>
      </c>
    </row>
    <row r="18" spans="1:12">
      <c r="A18" t="s">
        <v>20</v>
      </c>
      <c r="B18" s="4" t="str" cm="1">
        <f t="array" ref="B18">_xll.SNL.Clients.Office.Excel.Functions.SPG(A18, "SP_TOTAL_REV", "CY2023")</f>
        <v>#PEND</v>
      </c>
      <c r="C18" s="4" t="str">
        <f>_xll.SNL.Clients.Office.Excel.Functions.SPG(A18,"IQ_AVG_DILUT_SHARES_OUT","CY2023")</f>
        <v>#PEND</v>
      </c>
      <c r="D18" s="5" t="str">
        <f>_xll.SNL.Clients.Office.Excel.Functions.SPG(A18, "IQ_DILUT_EPS_NORM", "CY2023")</f>
        <v>#PEND</v>
      </c>
      <c r="E18" t="e">
        <f t="shared" si="0"/>
        <v>#VALUE!</v>
      </c>
      <c r="F18" t="e">
        <f t="shared" si="1"/>
        <v>#VALUE!</v>
      </c>
      <c r="G18" t="s">
        <v>20</v>
      </c>
      <c r="H18" s="4" t="str" cm="1">
        <f t="array" ref="H18">_xll.SNL.Clients.Office.Excel.Functions.SPG(G18, "SP_TOTAL_REV", "CY2023")</f>
        <v>#PEND</v>
      </c>
      <c r="I18" s="4" t="str">
        <f>_xll.SNL.Clients.Office.Excel.Functions.SPG(G18,"IQ_AVG_DILUT_SHARES_OUT","CY2023")</f>
        <v>#PEND</v>
      </c>
      <c r="J18" s="5" t="str">
        <f>_xll.SNL.Clients.Office.Excel.Functions.SPG(G18, "IQ_DILUT_EPS_NORM", "CY2023")</f>
        <v>#PEND</v>
      </c>
      <c r="K18" t="e">
        <f t="shared" si="2"/>
        <v>#VALUE!</v>
      </c>
      <c r="L18" t="e">
        <f t="shared" si="3"/>
        <v>#VALUE!</v>
      </c>
    </row>
    <row r="19" spans="1:12">
      <c r="A19" t="s">
        <v>21</v>
      </c>
      <c r="B19" s="4" t="str" cm="1">
        <f t="array" ref="B19">_xll.SNL.Clients.Office.Excel.Functions.SPG(A19, "SP_TOTAL_REV", "CY2023")</f>
        <v>#PEND</v>
      </c>
      <c r="C19" s="4" t="str">
        <f>_xll.SNL.Clients.Office.Excel.Functions.SPG(A19,"IQ_AVG_DILUT_SHARES_OUT","CY2023")</f>
        <v>#PEND</v>
      </c>
      <c r="D19" s="5" t="str">
        <f>_xll.SNL.Clients.Office.Excel.Functions.SPG(A19, "IQ_DILUT_EPS_NORM", "CY2023")</f>
        <v>#PEND</v>
      </c>
      <c r="E19" t="e">
        <f t="shared" si="0"/>
        <v>#VALUE!</v>
      </c>
      <c r="F19" t="e">
        <f t="shared" si="1"/>
        <v>#VALUE!</v>
      </c>
      <c r="G19" t="s">
        <v>21</v>
      </c>
      <c r="H19" s="4" t="str" cm="1">
        <f t="array" ref="H19">_xll.SNL.Clients.Office.Excel.Functions.SPG(G19, "SP_TOTAL_REV", "CY2023")</f>
        <v>#PEND</v>
      </c>
      <c r="I19" s="4" t="str">
        <f>_xll.SNL.Clients.Office.Excel.Functions.SPG(G19,"IQ_AVG_DILUT_SHARES_OUT","CY2023")</f>
        <v>#PEND</v>
      </c>
      <c r="J19" s="5" t="str">
        <f>_xll.SNL.Clients.Office.Excel.Functions.SPG(G19, "IQ_DILUT_EPS_NORM", "CY2023")</f>
        <v>#PEND</v>
      </c>
      <c r="K19" t="e">
        <f t="shared" si="2"/>
        <v>#VALUE!</v>
      </c>
      <c r="L19" t="e">
        <f t="shared" si="3"/>
        <v>#VALUE!</v>
      </c>
    </row>
    <row r="20" spans="1:12">
      <c r="A20" t="s">
        <v>22</v>
      </c>
      <c r="B20" s="4" t="str" cm="1">
        <f t="array" ref="B20">_xll.SNL.Clients.Office.Excel.Functions.SPG(A20, "SP_TOTAL_REV", "CY2023")</f>
        <v>#PEND</v>
      </c>
      <c r="C20" s="4" t="str">
        <f>_xll.SNL.Clients.Office.Excel.Functions.SPG(A20,"IQ_AVG_DILUT_SHARES_OUT","CY2023")</f>
        <v>#PEND</v>
      </c>
      <c r="D20" s="5" t="str">
        <f>_xll.SNL.Clients.Office.Excel.Functions.SPG(A20, "IQ_DILUT_EPS_NORM", "CY2023")</f>
        <v>#PEND</v>
      </c>
      <c r="E20" t="e">
        <f t="shared" si="0"/>
        <v>#VALUE!</v>
      </c>
      <c r="F20" t="e">
        <f t="shared" si="1"/>
        <v>#VALUE!</v>
      </c>
      <c r="G20" t="s">
        <v>22</v>
      </c>
      <c r="H20" s="4" t="str" cm="1">
        <f t="array" ref="H20">_xll.SNL.Clients.Office.Excel.Functions.SPG(G20, "SP_TOTAL_REV", "CY2023")</f>
        <v>#PEND</v>
      </c>
      <c r="I20" s="4" t="str">
        <f>_xll.SNL.Clients.Office.Excel.Functions.SPG(G20,"IQ_AVG_DILUT_SHARES_OUT","CY2023")</f>
        <v>#PEND</v>
      </c>
      <c r="J20" s="5" t="str">
        <f>_xll.SNL.Clients.Office.Excel.Functions.SPG(G20, "IQ_DILUT_EPS_NORM", "CY2023")</f>
        <v>#PEND</v>
      </c>
      <c r="K20" t="e">
        <f t="shared" si="2"/>
        <v>#VALUE!</v>
      </c>
      <c r="L20" t="e">
        <f t="shared" si="3"/>
        <v>#VALUE!</v>
      </c>
    </row>
    <row r="21" spans="1:12">
      <c r="A21" t="s">
        <v>23</v>
      </c>
      <c r="B21" s="4" t="str" cm="1">
        <f t="array" ref="B21">_xll.SNL.Clients.Office.Excel.Functions.SPG(A21, "SP_TOTAL_REV", "CY2023")</f>
        <v>#PEND</v>
      </c>
      <c r="C21" s="4" t="str">
        <f>_xll.SNL.Clients.Office.Excel.Functions.SPG(A21,"IQ_AVG_DILUT_SHARES_OUT","CY2023")</f>
        <v>#PEND</v>
      </c>
      <c r="D21" s="5" t="str">
        <f>_xll.SNL.Clients.Office.Excel.Functions.SPG(A21, "IQ_DILUT_EPS_NORM", "CY2023")</f>
        <v>#PEND</v>
      </c>
      <c r="E21" t="e">
        <f t="shared" si="0"/>
        <v>#VALUE!</v>
      </c>
      <c r="F21" t="e">
        <f t="shared" si="1"/>
        <v>#VALUE!</v>
      </c>
      <c r="G21" t="s">
        <v>23</v>
      </c>
      <c r="H21" s="4" t="str" cm="1">
        <f t="array" ref="H21">_xll.SNL.Clients.Office.Excel.Functions.SPG(G21, "SP_TOTAL_REV", "CY2023")</f>
        <v>#PEND</v>
      </c>
      <c r="I21" s="4" t="str">
        <f>_xll.SNL.Clients.Office.Excel.Functions.SPG(G21,"IQ_AVG_DILUT_SHARES_OUT","CY2023")</f>
        <v>#PEND</v>
      </c>
      <c r="J21" s="5" t="str">
        <f>_xll.SNL.Clients.Office.Excel.Functions.SPG(G21, "IQ_DILUT_EPS_NORM", "CY2023")</f>
        <v>#PEND</v>
      </c>
      <c r="K21" t="e">
        <f t="shared" si="2"/>
        <v>#VALUE!</v>
      </c>
      <c r="L21" t="e">
        <f t="shared" si="3"/>
        <v>#VALUE!</v>
      </c>
    </row>
    <row r="22" spans="1:12">
      <c r="A22" t="s">
        <v>24</v>
      </c>
      <c r="B22" s="4" t="str" cm="1">
        <f t="array" ref="B22">_xll.SNL.Clients.Office.Excel.Functions.SPG(A22, "SP_TOTAL_REV", "CY2023")</f>
        <v>#PEND</v>
      </c>
      <c r="C22" s="4" t="str">
        <f>_xll.SNL.Clients.Office.Excel.Functions.SPG(A22,"IQ_AVG_DILUT_SHARES_OUT","CY2023")</f>
        <v>#PEND</v>
      </c>
      <c r="D22" s="5" t="str">
        <f>_xll.SNL.Clients.Office.Excel.Functions.SPG(A22, "IQ_DILUT_EPS_NORM", "CY2023")</f>
        <v>#PEND</v>
      </c>
      <c r="E22" t="e">
        <f t="shared" si="0"/>
        <v>#VALUE!</v>
      </c>
      <c r="F22" t="e">
        <f t="shared" si="1"/>
        <v>#VALUE!</v>
      </c>
      <c r="G22" t="s">
        <v>24</v>
      </c>
      <c r="H22" s="4" t="str" cm="1">
        <f t="array" ref="H22">_xll.SNL.Clients.Office.Excel.Functions.SPG(G22, "SP_TOTAL_REV", "CY2023")</f>
        <v>#PEND</v>
      </c>
      <c r="I22" s="4" t="str">
        <f>_xll.SNL.Clients.Office.Excel.Functions.SPG(G22,"IQ_AVG_DILUT_SHARES_OUT","CY2023")</f>
        <v>#PEND</v>
      </c>
      <c r="J22" s="5" t="str">
        <f>_xll.SNL.Clients.Office.Excel.Functions.SPG(G22, "IQ_DILUT_EPS_NORM", "CY2023")</f>
        <v>#PEND</v>
      </c>
      <c r="K22" t="e">
        <f t="shared" si="2"/>
        <v>#VALUE!</v>
      </c>
      <c r="L22" t="e">
        <f t="shared" si="3"/>
        <v>#VALUE!</v>
      </c>
    </row>
    <row r="23" spans="1:12">
      <c r="A23" t="s">
        <v>25</v>
      </c>
      <c r="B23" s="4" t="str" cm="1">
        <f t="array" ref="B23">_xll.SNL.Clients.Office.Excel.Functions.SPG(A23, "SP_TOTAL_REV", "CY2023")</f>
        <v>#PEND</v>
      </c>
      <c r="C23" s="4" t="str">
        <f>_xll.SNL.Clients.Office.Excel.Functions.SPG(A23,"IQ_AVG_DILUT_SHARES_OUT","CY2023")</f>
        <v>#PEND</v>
      </c>
      <c r="D23" s="5" t="str">
        <f>_xll.SNL.Clients.Office.Excel.Functions.SPG(A23, "IQ_DILUT_EPS_NORM", "CY2023")</f>
        <v>#PEND</v>
      </c>
      <c r="E23" t="e">
        <f t="shared" si="0"/>
        <v>#VALUE!</v>
      </c>
      <c r="F23" t="e">
        <f t="shared" si="1"/>
        <v>#VALUE!</v>
      </c>
      <c r="G23" t="s">
        <v>25</v>
      </c>
      <c r="H23" s="4" t="str" cm="1">
        <f t="array" ref="H23">_xll.SNL.Clients.Office.Excel.Functions.SPG(G23, "SP_TOTAL_REV", "CY2023")</f>
        <v>#PEND</v>
      </c>
      <c r="I23" s="4" t="str">
        <f>_xll.SNL.Clients.Office.Excel.Functions.SPG(G23,"IQ_AVG_DILUT_SHARES_OUT","CY2023")</f>
        <v>#PEND</v>
      </c>
      <c r="J23" s="5" t="str">
        <f>_xll.SNL.Clients.Office.Excel.Functions.SPG(G23, "IQ_DILUT_EPS_NORM", "CY2023")</f>
        <v>#PEND</v>
      </c>
      <c r="K23" t="e">
        <f t="shared" si="2"/>
        <v>#VALUE!</v>
      </c>
      <c r="L23" t="e">
        <f t="shared" si="3"/>
        <v>#VALUE!</v>
      </c>
    </row>
    <row r="24" spans="1:12">
      <c r="A24" t="s">
        <v>26</v>
      </c>
      <c r="B24" s="4" t="str" cm="1">
        <f t="array" ref="B24">_xll.SNL.Clients.Office.Excel.Functions.SPG(A24, "SP_TOTAL_REV", "CY2023")</f>
        <v>#PEND</v>
      </c>
      <c r="C24" s="4" t="str">
        <f>_xll.SNL.Clients.Office.Excel.Functions.SPG(A24,"IQ_AVG_DILUT_SHARES_OUT","CY2023")</f>
        <v>#PEND</v>
      </c>
      <c r="D24" s="5" t="str">
        <f>_xll.SNL.Clients.Office.Excel.Functions.SPG(A24, "IQ_DILUT_EPS_NORM", "CY2023")</f>
        <v>#PEND</v>
      </c>
      <c r="E24" t="e">
        <f t="shared" si="0"/>
        <v>#VALUE!</v>
      </c>
      <c r="F24" t="e">
        <f t="shared" si="1"/>
        <v>#VALUE!</v>
      </c>
      <c r="G24" t="s">
        <v>26</v>
      </c>
      <c r="H24" s="4" t="str" cm="1">
        <f t="array" ref="H24">_xll.SNL.Clients.Office.Excel.Functions.SPG(G24, "SP_TOTAL_REV", "CY2023")</f>
        <v>#PEND</v>
      </c>
      <c r="I24" s="4" t="str">
        <f>_xll.SNL.Clients.Office.Excel.Functions.SPG(G24,"IQ_AVG_DILUT_SHARES_OUT","CY2023")</f>
        <v>#PEND</v>
      </c>
      <c r="J24" s="5" t="str">
        <f>_xll.SNL.Clients.Office.Excel.Functions.SPG(G24, "IQ_DILUT_EPS_NORM", "CY2023")</f>
        <v>#PEND</v>
      </c>
      <c r="K24" t="e">
        <f t="shared" si="2"/>
        <v>#VALUE!</v>
      </c>
      <c r="L24" t="e">
        <f t="shared" si="3"/>
        <v>#VALUE!</v>
      </c>
    </row>
    <row r="25" spans="1:12">
      <c r="A25" t="s">
        <v>27</v>
      </c>
      <c r="B25" s="4" t="str" cm="1">
        <f t="array" ref="B25">_xll.SNL.Clients.Office.Excel.Functions.SPG(A25, "SP_TOTAL_REV", "CY2023")</f>
        <v>#PEND</v>
      </c>
      <c r="C25" s="4" t="str">
        <f>_xll.SNL.Clients.Office.Excel.Functions.SPG(A25,"IQ_AVG_DILUT_SHARES_OUT","CY2023")</f>
        <v>#PEND</v>
      </c>
      <c r="D25" s="5" t="str">
        <f>_xll.SNL.Clients.Office.Excel.Functions.SPG(A25, "IQ_DILUT_EPS_NORM", "CY2023")</f>
        <v>#PEND</v>
      </c>
      <c r="E25" t="e">
        <f t="shared" si="0"/>
        <v>#VALUE!</v>
      </c>
      <c r="F25" t="e">
        <f t="shared" si="1"/>
        <v>#VALUE!</v>
      </c>
      <c r="G25" t="s">
        <v>27</v>
      </c>
      <c r="H25" s="4" t="str" cm="1">
        <f t="array" ref="H25">_xll.SNL.Clients.Office.Excel.Functions.SPG(G25, "SP_TOTAL_REV", "CY2023")</f>
        <v>#PEND</v>
      </c>
      <c r="I25" s="4" t="str">
        <f>_xll.SNL.Clients.Office.Excel.Functions.SPG(G25,"IQ_AVG_DILUT_SHARES_OUT","CY2023")</f>
        <v>#PEND</v>
      </c>
      <c r="J25" s="5" t="str">
        <f>_xll.SNL.Clients.Office.Excel.Functions.SPG(G25, "IQ_DILUT_EPS_NORM", "CY2023")</f>
        <v>#PEND</v>
      </c>
      <c r="K25" t="e">
        <f t="shared" si="2"/>
        <v>#VALUE!</v>
      </c>
      <c r="L25" t="e">
        <f t="shared" si="3"/>
        <v>#VALUE!</v>
      </c>
    </row>
    <row r="26" spans="1:12">
      <c r="A26" t="s">
        <v>28</v>
      </c>
      <c r="B26" s="4" t="str" cm="1">
        <f t="array" ref="B26">_xll.SNL.Clients.Office.Excel.Functions.SPG(A26, "SP_TOTAL_REV", "CY2023")</f>
        <v>#PEND</v>
      </c>
      <c r="C26" s="4" t="str">
        <f>_xll.SNL.Clients.Office.Excel.Functions.SPG(A26,"IQ_AVG_DILUT_SHARES_OUT","CY2023")</f>
        <v>#PEND</v>
      </c>
      <c r="D26" s="5" t="str">
        <f>_xll.SNL.Clients.Office.Excel.Functions.SPG(A26, "IQ_DILUT_EPS_NORM", "CY2023")</f>
        <v>#PEND</v>
      </c>
      <c r="E26" t="e">
        <f t="shared" si="0"/>
        <v>#VALUE!</v>
      </c>
      <c r="F26" t="e">
        <f t="shared" si="1"/>
        <v>#VALUE!</v>
      </c>
      <c r="G26" t="s">
        <v>28</v>
      </c>
      <c r="H26" s="4" t="str" cm="1">
        <f t="array" ref="H26">_xll.SNL.Clients.Office.Excel.Functions.SPG(G26, "SP_TOTAL_REV", "CY2023")</f>
        <v>#PEND</v>
      </c>
      <c r="I26" s="4" t="str">
        <f>_xll.SNL.Clients.Office.Excel.Functions.SPG(G26,"IQ_AVG_DILUT_SHARES_OUT","CY2023")</f>
        <v>#PEND</v>
      </c>
      <c r="J26" s="5" t="str">
        <f>_xll.SNL.Clients.Office.Excel.Functions.SPG(G26, "IQ_DILUT_EPS_NORM", "CY2023")</f>
        <v>#PEND</v>
      </c>
      <c r="K26" t="e">
        <f t="shared" si="2"/>
        <v>#VALUE!</v>
      </c>
      <c r="L26" t="e">
        <f t="shared" si="3"/>
        <v>#VALUE!</v>
      </c>
    </row>
    <row r="27" spans="1:12">
      <c r="A27" t="s">
        <v>29</v>
      </c>
      <c r="B27" s="4" t="str" cm="1">
        <f t="array" ref="B27">_xll.SNL.Clients.Office.Excel.Functions.SPG(A27, "SP_TOTAL_REV", "CY2023")</f>
        <v>#PEND</v>
      </c>
      <c r="C27" s="4" t="str">
        <f>_xll.SNL.Clients.Office.Excel.Functions.SPG(A27,"IQ_AVG_DILUT_SHARES_OUT","CY2023")</f>
        <v>#PEND</v>
      </c>
      <c r="D27" s="5" t="str">
        <f>_xll.SNL.Clients.Office.Excel.Functions.SPG(A27, "IQ_DILUT_EPS_NORM", "CY2023")</f>
        <v>#PEND</v>
      </c>
      <c r="E27" t="e">
        <f t="shared" si="0"/>
        <v>#VALUE!</v>
      </c>
      <c r="F27" t="e">
        <f t="shared" si="1"/>
        <v>#VALUE!</v>
      </c>
      <c r="G27" t="s">
        <v>29</v>
      </c>
      <c r="H27" s="4" t="str" cm="1">
        <f t="array" ref="H27">_xll.SNL.Clients.Office.Excel.Functions.SPG(G27, "SP_TOTAL_REV", "CY2023")</f>
        <v>#PEND</v>
      </c>
      <c r="I27" s="4" t="str">
        <f>_xll.SNL.Clients.Office.Excel.Functions.SPG(G27,"IQ_AVG_DILUT_SHARES_OUT","CY2023")</f>
        <v>#PEND</v>
      </c>
      <c r="J27" s="5" t="str">
        <f>_xll.SNL.Clients.Office.Excel.Functions.SPG(G27, "IQ_DILUT_EPS_NORM", "CY2023")</f>
        <v>#PEND</v>
      </c>
      <c r="K27" t="e">
        <f t="shared" si="2"/>
        <v>#VALUE!</v>
      </c>
      <c r="L27" t="e">
        <f t="shared" si="3"/>
        <v>#VALUE!</v>
      </c>
    </row>
    <row r="28" spans="1:12">
      <c r="A28" t="s">
        <v>30</v>
      </c>
      <c r="B28" s="4" t="str" cm="1">
        <f t="array" ref="B28">_xll.SNL.Clients.Office.Excel.Functions.SPG(A28, "SP_TOTAL_REV", "CY2023")</f>
        <v>#PEND</v>
      </c>
      <c r="C28" s="4" t="str">
        <f>_xll.SNL.Clients.Office.Excel.Functions.SPG(A28,"IQ_AVG_DILUT_SHARES_OUT","CY2023")</f>
        <v>#PEND</v>
      </c>
      <c r="D28" s="5" t="str">
        <f>_xll.SNL.Clients.Office.Excel.Functions.SPG(A28, "IQ_DILUT_EPS_NORM", "CY2023")</f>
        <v>#PEND</v>
      </c>
      <c r="E28" t="e">
        <f t="shared" si="0"/>
        <v>#VALUE!</v>
      </c>
      <c r="F28" t="e">
        <f t="shared" si="1"/>
        <v>#VALUE!</v>
      </c>
      <c r="G28" t="s">
        <v>30</v>
      </c>
      <c r="H28" s="4" t="str" cm="1">
        <f t="array" ref="H28">_xll.SNL.Clients.Office.Excel.Functions.SPG(G28, "SP_TOTAL_REV", "CY2023")</f>
        <v>#PEND</v>
      </c>
      <c r="I28" s="4" t="str">
        <f>_xll.SNL.Clients.Office.Excel.Functions.SPG(G28,"IQ_AVG_DILUT_SHARES_OUT","CY2023")</f>
        <v>#PEND</v>
      </c>
      <c r="J28" s="5" t="str">
        <f>_xll.SNL.Clients.Office.Excel.Functions.SPG(G28, "IQ_DILUT_EPS_NORM", "CY2023")</f>
        <v>#PEND</v>
      </c>
      <c r="K28" t="e">
        <f t="shared" si="2"/>
        <v>#VALUE!</v>
      </c>
      <c r="L28" t="e">
        <f t="shared" si="3"/>
        <v>#VALUE!</v>
      </c>
    </row>
    <row r="29" spans="1:12">
      <c r="A29" t="s">
        <v>31</v>
      </c>
      <c r="B29" s="4" t="str" cm="1">
        <f t="array" ref="B29">_xll.SNL.Clients.Office.Excel.Functions.SPG(A29, "SP_TOTAL_REV", "CY2023")</f>
        <v>#PEND</v>
      </c>
      <c r="C29" s="4" t="str">
        <f>_xll.SNL.Clients.Office.Excel.Functions.SPG(A29,"IQ_AVG_DILUT_SHARES_OUT","CY2023")</f>
        <v>#PEND</v>
      </c>
      <c r="D29" s="5" t="str">
        <f>_xll.SNL.Clients.Office.Excel.Functions.SPG(A29, "IQ_DILUT_EPS_NORM", "CY2023")</f>
        <v>#PEND</v>
      </c>
      <c r="E29" t="e">
        <f t="shared" si="0"/>
        <v>#VALUE!</v>
      </c>
      <c r="F29" t="e">
        <f t="shared" si="1"/>
        <v>#VALUE!</v>
      </c>
      <c r="G29" t="s">
        <v>31</v>
      </c>
      <c r="H29" s="4" t="str" cm="1">
        <f t="array" ref="H29">_xll.SNL.Clients.Office.Excel.Functions.SPG(G29, "SP_TOTAL_REV", "CY2023")</f>
        <v>#PEND</v>
      </c>
      <c r="I29" s="4" t="str">
        <f>_xll.SNL.Clients.Office.Excel.Functions.SPG(G29,"IQ_AVG_DILUT_SHARES_OUT","CY2023")</f>
        <v>#PEND</v>
      </c>
      <c r="J29" s="5" t="str">
        <f>_xll.SNL.Clients.Office.Excel.Functions.SPG(G29, "IQ_DILUT_EPS_NORM", "CY2023")</f>
        <v>#PEND</v>
      </c>
      <c r="K29" t="e">
        <f t="shared" si="2"/>
        <v>#VALUE!</v>
      </c>
      <c r="L29" t="e">
        <f t="shared" si="3"/>
        <v>#VALUE!</v>
      </c>
    </row>
    <row r="30" spans="1:12">
      <c r="A30" t="s">
        <v>32</v>
      </c>
      <c r="B30" s="4" t="str" cm="1">
        <f t="array" ref="B30">_xll.SNL.Clients.Office.Excel.Functions.SPG(A30, "SP_TOTAL_REV", "CY2023")</f>
        <v>#PEND</v>
      </c>
      <c r="C30" s="4" t="str">
        <f>_xll.SNL.Clients.Office.Excel.Functions.SPG(A30,"IQ_AVG_DILUT_SHARES_OUT","CY2023")</f>
        <v>#PEND</v>
      </c>
      <c r="D30" s="5" t="str">
        <f>_xll.SNL.Clients.Office.Excel.Functions.SPG(A30, "IQ_DILUT_EPS_NORM", "CY2023")</f>
        <v>#PEND</v>
      </c>
      <c r="E30" t="e">
        <f t="shared" si="0"/>
        <v>#VALUE!</v>
      </c>
      <c r="F30" t="e">
        <f t="shared" si="1"/>
        <v>#VALUE!</v>
      </c>
      <c r="G30" t="s">
        <v>32</v>
      </c>
      <c r="H30" s="4" t="str" cm="1">
        <f t="array" ref="H30">_xll.SNL.Clients.Office.Excel.Functions.SPG(G30, "SP_TOTAL_REV", "CY2023")</f>
        <v>#PEND</v>
      </c>
      <c r="I30" s="4" t="str">
        <f>_xll.SNL.Clients.Office.Excel.Functions.SPG(G30,"IQ_AVG_DILUT_SHARES_OUT","CY2023")</f>
        <v>#PEND</v>
      </c>
      <c r="J30" s="5" t="str">
        <f>_xll.SNL.Clients.Office.Excel.Functions.SPG(G30, "IQ_DILUT_EPS_NORM", "CY2023")</f>
        <v>#PEND</v>
      </c>
      <c r="K30" t="e">
        <f t="shared" si="2"/>
        <v>#VALUE!</v>
      </c>
      <c r="L30" t="e">
        <f t="shared" si="3"/>
        <v>#VALUE!</v>
      </c>
    </row>
    <row r="31" spans="1:12">
      <c r="A31" t="s">
        <v>33</v>
      </c>
      <c r="B31" s="4" t="str" cm="1">
        <f t="array" ref="B31">_xll.SNL.Clients.Office.Excel.Functions.SPG(A31, "SP_TOTAL_REV", "CY2023")</f>
        <v>#PEND</v>
      </c>
      <c r="C31" s="4" t="str">
        <f>_xll.SNL.Clients.Office.Excel.Functions.SPG(A31,"IQ_AVG_DILUT_SHARES_OUT","CY2023")</f>
        <v>#PEND</v>
      </c>
      <c r="D31" s="5" t="str">
        <f>_xll.SNL.Clients.Office.Excel.Functions.SPG(A31, "IQ_DILUT_EPS_NORM", "CY2023")</f>
        <v>#PEND</v>
      </c>
      <c r="E31" t="e">
        <f t="shared" si="0"/>
        <v>#VALUE!</v>
      </c>
      <c r="F31" t="e">
        <f t="shared" si="1"/>
        <v>#VALUE!</v>
      </c>
      <c r="G31" t="s">
        <v>33</v>
      </c>
      <c r="H31" s="4" t="str" cm="1">
        <f t="array" ref="H31">_xll.SNL.Clients.Office.Excel.Functions.SPG(G31, "SP_TOTAL_REV", "CY2023")</f>
        <v>#PEND</v>
      </c>
      <c r="I31" s="4" t="str">
        <f>_xll.SNL.Clients.Office.Excel.Functions.SPG(G31,"IQ_AVG_DILUT_SHARES_OUT","CY2023")</f>
        <v>#PEND</v>
      </c>
      <c r="J31" s="5" t="str">
        <f>_xll.SNL.Clients.Office.Excel.Functions.SPG(G31, "IQ_DILUT_EPS_NORM", "CY2023")</f>
        <v>#PEND</v>
      </c>
      <c r="K31" t="e">
        <f t="shared" si="2"/>
        <v>#VALUE!</v>
      </c>
      <c r="L31" t="e">
        <f t="shared" si="3"/>
        <v>#VALUE!</v>
      </c>
    </row>
    <row r="32" spans="1:12">
      <c r="A32" t="s">
        <v>34</v>
      </c>
      <c r="B32" s="4" t="str" cm="1">
        <f t="array" ref="B32">_xll.SNL.Clients.Office.Excel.Functions.SPG(A32, "SP_TOTAL_REV", "CY2023")</f>
        <v>#PEND</v>
      </c>
      <c r="C32" s="4" t="str">
        <f>_xll.SNL.Clients.Office.Excel.Functions.SPG(A32,"IQ_AVG_DILUT_SHARES_OUT","CY2023")</f>
        <v>#PEND</v>
      </c>
      <c r="D32" s="5" t="str">
        <f>_xll.SNL.Clients.Office.Excel.Functions.SPG(A32, "IQ_DILUT_EPS_NORM", "CY2023")</f>
        <v>#PEND</v>
      </c>
      <c r="E32" t="e">
        <f t="shared" si="0"/>
        <v>#VALUE!</v>
      </c>
      <c r="F32" t="e">
        <f t="shared" si="1"/>
        <v>#VALUE!</v>
      </c>
      <c r="G32" t="s">
        <v>34</v>
      </c>
      <c r="H32" s="4" t="str" cm="1">
        <f t="array" ref="H32">_xll.SNL.Clients.Office.Excel.Functions.SPG(G32, "SP_TOTAL_REV", "CY2023")</f>
        <v>#PEND</v>
      </c>
      <c r="I32" s="4" t="str">
        <f>_xll.SNL.Clients.Office.Excel.Functions.SPG(G32,"IQ_AVG_DILUT_SHARES_OUT","CY2023")</f>
        <v>#PEND</v>
      </c>
      <c r="J32" s="5" t="str">
        <f>_xll.SNL.Clients.Office.Excel.Functions.SPG(G32, "IQ_DILUT_EPS_NORM", "CY2023")</f>
        <v>#PEND</v>
      </c>
      <c r="K32" t="e">
        <f t="shared" si="2"/>
        <v>#VALUE!</v>
      </c>
      <c r="L32" t="e">
        <f t="shared" si="3"/>
        <v>#VALUE!</v>
      </c>
    </row>
    <row r="33" spans="1:12">
      <c r="A33" t="s">
        <v>35</v>
      </c>
      <c r="B33" s="4" t="str" cm="1">
        <f t="array" ref="B33">_xll.SNL.Clients.Office.Excel.Functions.SPG(A33, "SP_TOTAL_REV", "CY2023")</f>
        <v>#PEND</v>
      </c>
      <c r="C33" s="4" t="str">
        <f>_xll.SNL.Clients.Office.Excel.Functions.SPG(A33,"IQ_AVG_DILUT_SHARES_OUT","CY2023")</f>
        <v>#PEND</v>
      </c>
      <c r="D33" s="5" t="str">
        <f>_xll.SNL.Clients.Office.Excel.Functions.SPG(A33, "IQ_DILUT_EPS_NORM", "CY2023")</f>
        <v>#PEND</v>
      </c>
      <c r="E33" t="e">
        <f t="shared" si="0"/>
        <v>#VALUE!</v>
      </c>
      <c r="F33" t="e">
        <f t="shared" si="1"/>
        <v>#VALUE!</v>
      </c>
      <c r="G33" t="s">
        <v>35</v>
      </c>
      <c r="H33" s="4" t="str" cm="1">
        <f t="array" ref="H33">_xll.SNL.Clients.Office.Excel.Functions.SPG(G33, "SP_TOTAL_REV", "CY2023")</f>
        <v>#PEND</v>
      </c>
      <c r="I33" s="4" t="str">
        <f>_xll.SNL.Clients.Office.Excel.Functions.SPG(G33,"IQ_AVG_DILUT_SHARES_OUT","CY2023")</f>
        <v>#PEND</v>
      </c>
      <c r="J33" s="5" t="str">
        <f>_xll.SNL.Clients.Office.Excel.Functions.SPG(G33, "IQ_DILUT_EPS_NORM", "CY2023")</f>
        <v>#PEND</v>
      </c>
      <c r="K33" t="e">
        <f t="shared" si="2"/>
        <v>#VALUE!</v>
      </c>
      <c r="L33" t="e">
        <f t="shared" si="3"/>
        <v>#VALUE!</v>
      </c>
    </row>
    <row r="34" spans="1:12">
      <c r="A34" t="s">
        <v>36</v>
      </c>
      <c r="B34" s="4" t="str" cm="1">
        <f t="array" ref="B34">_xll.SNL.Clients.Office.Excel.Functions.SPG(A34, "SP_TOTAL_REV", "CY2023")</f>
        <v>#PEND</v>
      </c>
      <c r="C34" s="4" t="str">
        <f>_xll.SNL.Clients.Office.Excel.Functions.SPG(A34,"IQ_AVG_DILUT_SHARES_OUT","CY2023")</f>
        <v>#PEND</v>
      </c>
      <c r="D34" s="5" t="str">
        <f>_xll.SNL.Clients.Office.Excel.Functions.SPG(A34, "IQ_DILUT_EPS_NORM", "CY2023")</f>
        <v>#PEND</v>
      </c>
      <c r="E34" t="e">
        <f t="shared" si="0"/>
        <v>#VALUE!</v>
      </c>
      <c r="F34" t="e">
        <f t="shared" si="1"/>
        <v>#VALUE!</v>
      </c>
      <c r="G34" t="s">
        <v>36</v>
      </c>
      <c r="H34" s="4" t="str" cm="1">
        <f t="array" ref="H34">_xll.SNL.Clients.Office.Excel.Functions.SPG(G34, "SP_TOTAL_REV", "CY2023")</f>
        <v>#PEND</v>
      </c>
      <c r="I34" s="4" t="str">
        <f>_xll.SNL.Clients.Office.Excel.Functions.SPG(G34,"IQ_AVG_DILUT_SHARES_OUT","CY2023")</f>
        <v>#PEND</v>
      </c>
      <c r="J34" s="5" t="str">
        <f>_xll.SNL.Clients.Office.Excel.Functions.SPG(G34, "IQ_DILUT_EPS_NORM", "CY2023")</f>
        <v>#PEND</v>
      </c>
      <c r="K34" t="e">
        <f t="shared" si="2"/>
        <v>#VALUE!</v>
      </c>
      <c r="L34" t="e">
        <f t="shared" si="3"/>
        <v>#VALUE!</v>
      </c>
    </row>
    <row r="35" spans="1:12">
      <c r="A35" t="s">
        <v>37</v>
      </c>
      <c r="B35" s="4" t="str" cm="1">
        <f t="array" ref="B35">_xll.SNL.Clients.Office.Excel.Functions.SPG(A35, "SP_TOTAL_REV", "CY2023")</f>
        <v>#PEND</v>
      </c>
      <c r="C35" s="4" t="str">
        <f>_xll.SNL.Clients.Office.Excel.Functions.SPG(A35,"IQ_AVG_DILUT_SHARES_OUT","CY2023")</f>
        <v>#PEND</v>
      </c>
      <c r="D35" s="5" t="str">
        <f>_xll.SNL.Clients.Office.Excel.Functions.SPG(A35, "IQ_DILUT_EPS_NORM", "CY2023")</f>
        <v>#PEND</v>
      </c>
      <c r="E35" t="e">
        <f t="shared" si="0"/>
        <v>#VALUE!</v>
      </c>
      <c r="F35" t="e">
        <f t="shared" si="1"/>
        <v>#VALUE!</v>
      </c>
      <c r="G35" t="s">
        <v>37</v>
      </c>
      <c r="H35" s="4" t="str" cm="1">
        <f t="array" ref="H35">_xll.SNL.Clients.Office.Excel.Functions.SPG(G35, "SP_TOTAL_REV", "CY2023")</f>
        <v>#PEND</v>
      </c>
      <c r="I35" s="4" t="str">
        <f>_xll.SNL.Clients.Office.Excel.Functions.SPG(G35,"IQ_AVG_DILUT_SHARES_OUT","CY2023")</f>
        <v>#PEND</v>
      </c>
      <c r="J35" s="5" t="str">
        <f>_xll.SNL.Clients.Office.Excel.Functions.SPG(G35, "IQ_DILUT_EPS_NORM", "CY2023")</f>
        <v>#PEND</v>
      </c>
      <c r="K35" t="e">
        <f t="shared" si="2"/>
        <v>#VALUE!</v>
      </c>
      <c r="L35" t="e">
        <f t="shared" si="3"/>
        <v>#VALUE!</v>
      </c>
    </row>
    <row r="36" spans="1:12">
      <c r="A36" t="s">
        <v>38</v>
      </c>
      <c r="B36" s="4" t="str" cm="1">
        <f t="array" ref="B36">_xll.SNL.Clients.Office.Excel.Functions.SPG(A36, "SP_TOTAL_REV", "CY2023")</f>
        <v>#PEND</v>
      </c>
      <c r="C36" s="4" t="str">
        <f>_xll.SNL.Clients.Office.Excel.Functions.SPG(A36,"IQ_AVG_DILUT_SHARES_OUT","CY2023")</f>
        <v>#PEND</v>
      </c>
      <c r="D36" s="5" t="str">
        <f>_xll.SNL.Clients.Office.Excel.Functions.SPG(A36, "IQ_DILUT_EPS_NORM", "CY2023")</f>
        <v>#PEND</v>
      </c>
      <c r="E36" t="e">
        <f t="shared" si="0"/>
        <v>#VALUE!</v>
      </c>
      <c r="F36" t="e">
        <f t="shared" si="1"/>
        <v>#VALUE!</v>
      </c>
      <c r="G36" t="s">
        <v>38</v>
      </c>
      <c r="H36" s="4" t="str" cm="1">
        <f t="array" ref="H36">_xll.SNL.Clients.Office.Excel.Functions.SPG(G36, "SP_TOTAL_REV", "CY2023")</f>
        <v>#PEND</v>
      </c>
      <c r="I36" s="4" t="str">
        <f>_xll.SNL.Clients.Office.Excel.Functions.SPG(G36,"IQ_AVG_DILUT_SHARES_OUT","CY2023")</f>
        <v>#PEND</v>
      </c>
      <c r="J36" s="5" t="str">
        <f>_xll.SNL.Clients.Office.Excel.Functions.SPG(G36, "IQ_DILUT_EPS_NORM", "CY2023")</f>
        <v>#PEND</v>
      </c>
      <c r="K36" t="e">
        <f t="shared" si="2"/>
        <v>#VALUE!</v>
      </c>
      <c r="L36" t="e">
        <f t="shared" si="3"/>
        <v>#VALUE!</v>
      </c>
    </row>
    <row r="37" spans="1:12">
      <c r="A37" t="s">
        <v>39</v>
      </c>
      <c r="B37" s="4" t="str" cm="1">
        <f t="array" ref="B37">_xll.SNL.Clients.Office.Excel.Functions.SPG(A37, "SP_TOTAL_REV", "CY2023")</f>
        <v>#PEND</v>
      </c>
      <c r="C37" s="4" t="str">
        <f>_xll.SNL.Clients.Office.Excel.Functions.SPG(A37,"IQ_AVG_DILUT_SHARES_OUT","CY2023")</f>
        <v>#PEND</v>
      </c>
      <c r="D37" s="5" t="str">
        <f>_xll.SNL.Clients.Office.Excel.Functions.SPG(A37, "IQ_DILUT_EPS_NORM", "CY2023")</f>
        <v>#PEND</v>
      </c>
      <c r="E37" t="e">
        <f t="shared" si="0"/>
        <v>#VALUE!</v>
      </c>
      <c r="F37" t="e">
        <f t="shared" si="1"/>
        <v>#VALUE!</v>
      </c>
      <c r="G37" t="s">
        <v>39</v>
      </c>
      <c r="H37" s="4" t="str" cm="1">
        <f t="array" ref="H37">_xll.SNL.Clients.Office.Excel.Functions.SPG(G37, "SP_TOTAL_REV", "CY2023")</f>
        <v>#PEND</v>
      </c>
      <c r="I37" s="4" t="str">
        <f>_xll.SNL.Clients.Office.Excel.Functions.SPG(G37,"IQ_AVG_DILUT_SHARES_OUT","CY2023")</f>
        <v>#PEND</v>
      </c>
      <c r="J37" s="5" t="str">
        <f>_xll.SNL.Clients.Office.Excel.Functions.SPG(G37, "IQ_DILUT_EPS_NORM", "CY2023")</f>
        <v>#PEND</v>
      </c>
      <c r="K37" t="e">
        <f t="shared" si="2"/>
        <v>#VALUE!</v>
      </c>
      <c r="L37" t="e">
        <f t="shared" si="3"/>
        <v>#VALUE!</v>
      </c>
    </row>
    <row r="38" spans="1:12">
      <c r="A38" t="s">
        <v>40</v>
      </c>
      <c r="B38" s="4" t="str" cm="1">
        <f t="array" ref="B38">_xll.SNL.Clients.Office.Excel.Functions.SPG(A38, "SP_TOTAL_REV", "CY2023")</f>
        <v>#PEND</v>
      </c>
      <c r="C38" s="4" t="str">
        <f>_xll.SNL.Clients.Office.Excel.Functions.SPG(A38,"IQ_AVG_DILUT_SHARES_OUT","CY2023")</f>
        <v>#PEND</v>
      </c>
      <c r="D38" s="5" t="str">
        <f>_xll.SNL.Clients.Office.Excel.Functions.SPG(A38, "IQ_DILUT_EPS_NORM", "CY2023")</f>
        <v>#PEND</v>
      </c>
      <c r="E38" t="e">
        <f t="shared" si="0"/>
        <v>#VALUE!</v>
      </c>
      <c r="F38" t="e">
        <f t="shared" si="1"/>
        <v>#VALUE!</v>
      </c>
      <c r="G38" t="s">
        <v>40</v>
      </c>
      <c r="H38" s="4" t="str" cm="1">
        <f t="array" ref="H38">_xll.SNL.Clients.Office.Excel.Functions.SPG(G38, "SP_TOTAL_REV", "CY2023")</f>
        <v>#PEND</v>
      </c>
      <c r="I38" s="4" t="str">
        <f>_xll.SNL.Clients.Office.Excel.Functions.SPG(G38,"IQ_AVG_DILUT_SHARES_OUT","CY2023")</f>
        <v>#PEND</v>
      </c>
      <c r="J38" s="5" t="str">
        <f>_xll.SNL.Clients.Office.Excel.Functions.SPG(G38, "IQ_DILUT_EPS_NORM", "CY2023")</f>
        <v>#PEND</v>
      </c>
      <c r="K38" t="e">
        <f t="shared" si="2"/>
        <v>#VALUE!</v>
      </c>
      <c r="L38" t="e">
        <f t="shared" si="3"/>
        <v>#VALUE!</v>
      </c>
    </row>
    <row r="39" spans="1:12">
      <c r="A39" t="s">
        <v>41</v>
      </c>
      <c r="B39" s="4" t="str" cm="1">
        <f t="array" ref="B39">_xll.SNL.Clients.Office.Excel.Functions.SPG(A39, "SP_TOTAL_REV", "CY2023")</f>
        <v>#PEND</v>
      </c>
      <c r="C39" s="4" t="str">
        <f>_xll.SNL.Clients.Office.Excel.Functions.SPG(A39,"IQ_AVG_DILUT_SHARES_OUT","CY2023")</f>
        <v>#PEND</v>
      </c>
      <c r="D39" s="5" t="str">
        <f>_xll.SNL.Clients.Office.Excel.Functions.SPG(A39, "IQ_DILUT_EPS_NORM", "CY2023")</f>
        <v>#PEND</v>
      </c>
      <c r="E39" t="e">
        <f t="shared" si="0"/>
        <v>#VALUE!</v>
      </c>
      <c r="F39" t="e">
        <f t="shared" si="1"/>
        <v>#VALUE!</v>
      </c>
      <c r="G39" t="s">
        <v>41</v>
      </c>
      <c r="H39" s="4" t="str" cm="1">
        <f t="array" ref="H39">_xll.SNL.Clients.Office.Excel.Functions.SPG(G39, "SP_TOTAL_REV", "CY2023")</f>
        <v>#PEND</v>
      </c>
      <c r="I39" s="4" t="str">
        <f>_xll.SNL.Clients.Office.Excel.Functions.SPG(G39,"IQ_AVG_DILUT_SHARES_OUT","CY2023")</f>
        <v>#PEND</v>
      </c>
      <c r="J39" s="5" t="str">
        <f>_xll.SNL.Clients.Office.Excel.Functions.SPG(G39, "IQ_DILUT_EPS_NORM", "CY2023")</f>
        <v>#PEND</v>
      </c>
      <c r="K39" t="e">
        <f t="shared" si="2"/>
        <v>#VALUE!</v>
      </c>
      <c r="L39" t="e">
        <f t="shared" si="3"/>
        <v>#VALUE!</v>
      </c>
    </row>
    <row r="40" spans="1:12">
      <c r="A40" t="s">
        <v>42</v>
      </c>
      <c r="B40" s="4" t="str" cm="1">
        <f t="array" ref="B40">_xll.SNL.Clients.Office.Excel.Functions.SPG(A40, "SP_TOTAL_REV", "CY2023")</f>
        <v>#PEND</v>
      </c>
      <c r="C40" s="4" t="str">
        <f>_xll.SNL.Clients.Office.Excel.Functions.SPG(A40,"IQ_AVG_DILUT_SHARES_OUT","CY2023")</f>
        <v>#PEND</v>
      </c>
      <c r="D40" s="5" t="str">
        <f>_xll.SNL.Clients.Office.Excel.Functions.SPG(A40, "IQ_DILUT_EPS_NORM", "CY2023")</f>
        <v>#PEND</v>
      </c>
      <c r="E40" t="e">
        <f t="shared" si="0"/>
        <v>#VALUE!</v>
      </c>
      <c r="F40" t="e">
        <f t="shared" si="1"/>
        <v>#VALUE!</v>
      </c>
      <c r="G40" t="s">
        <v>42</v>
      </c>
      <c r="H40" s="4" t="str" cm="1">
        <f t="array" ref="H40">_xll.SNL.Clients.Office.Excel.Functions.SPG(G40, "SP_TOTAL_REV", "CY2023")</f>
        <v>#PEND</v>
      </c>
      <c r="I40" s="4" t="str">
        <f>_xll.SNL.Clients.Office.Excel.Functions.SPG(G40,"IQ_AVG_DILUT_SHARES_OUT","CY2023")</f>
        <v>#PEND</v>
      </c>
      <c r="J40" s="5" t="str">
        <f>_xll.SNL.Clients.Office.Excel.Functions.SPG(G40, "IQ_DILUT_EPS_NORM", "CY2023")</f>
        <v>#PEND</v>
      </c>
      <c r="K40" t="e">
        <f t="shared" si="2"/>
        <v>#VALUE!</v>
      </c>
      <c r="L40" t="e">
        <f t="shared" si="3"/>
        <v>#VALUE!</v>
      </c>
    </row>
    <row r="41" spans="1:12">
      <c r="A41" t="s">
        <v>43</v>
      </c>
      <c r="B41" s="4" t="str" cm="1">
        <f t="array" ref="B41">_xll.SNL.Clients.Office.Excel.Functions.SPG(A41, "SP_TOTAL_REV", "CY2023")</f>
        <v>#PEND</v>
      </c>
      <c r="C41" s="4" t="str">
        <f>_xll.SNL.Clients.Office.Excel.Functions.SPG(A41,"IQ_AVG_DILUT_SHARES_OUT","CY2023")</f>
        <v>#PEND</v>
      </c>
      <c r="D41" s="5" t="str">
        <f>_xll.SNL.Clients.Office.Excel.Functions.SPG(A41, "IQ_DILUT_EPS_NORM", "CY2023")</f>
        <v>#PEND</v>
      </c>
      <c r="E41" t="e">
        <f t="shared" si="0"/>
        <v>#VALUE!</v>
      </c>
      <c r="F41" t="e">
        <f t="shared" si="1"/>
        <v>#VALUE!</v>
      </c>
      <c r="G41" t="s">
        <v>43</v>
      </c>
      <c r="H41" s="4" t="str" cm="1">
        <f t="array" ref="H41">_xll.SNL.Clients.Office.Excel.Functions.SPG(G41, "SP_TOTAL_REV", "CY2023")</f>
        <v>#PEND</v>
      </c>
      <c r="I41" s="4" t="str">
        <f>_xll.SNL.Clients.Office.Excel.Functions.SPG(G41,"IQ_AVG_DILUT_SHARES_OUT","CY2023")</f>
        <v>#PEND</v>
      </c>
      <c r="J41" s="5" t="str">
        <f>_xll.SNL.Clients.Office.Excel.Functions.SPG(G41, "IQ_DILUT_EPS_NORM", "CY2023")</f>
        <v>#PEND</v>
      </c>
      <c r="K41" t="e">
        <f t="shared" si="2"/>
        <v>#VALUE!</v>
      </c>
      <c r="L41" t="e">
        <f t="shared" si="3"/>
        <v>#VALUE!</v>
      </c>
    </row>
    <row r="42" spans="1:12">
      <c r="A42" t="s">
        <v>44</v>
      </c>
      <c r="B42" s="4" t="str" cm="1">
        <f t="array" ref="B42">_xll.SNL.Clients.Office.Excel.Functions.SPG(A42, "SP_TOTAL_REV", "CY2023")</f>
        <v>#PEND</v>
      </c>
      <c r="C42" s="4" t="str">
        <f>_xll.SNL.Clients.Office.Excel.Functions.SPG(A42,"IQ_AVG_DILUT_SHARES_OUT","CY2023")</f>
        <v>#PEND</v>
      </c>
      <c r="D42" s="5" t="str">
        <f>_xll.SNL.Clients.Office.Excel.Functions.SPG(A42, "IQ_DILUT_EPS_NORM", "CY2023")</f>
        <v>#PEND</v>
      </c>
      <c r="E42" t="e">
        <f t="shared" si="0"/>
        <v>#VALUE!</v>
      </c>
      <c r="F42" t="e">
        <f t="shared" si="1"/>
        <v>#VALUE!</v>
      </c>
      <c r="G42" t="s">
        <v>44</v>
      </c>
      <c r="H42" s="4" t="str" cm="1">
        <f t="array" ref="H42">_xll.SNL.Clients.Office.Excel.Functions.SPG(G42, "SP_TOTAL_REV", "CY2023")</f>
        <v>#PEND</v>
      </c>
      <c r="I42" s="4" t="str">
        <f>_xll.SNL.Clients.Office.Excel.Functions.SPG(G42,"IQ_AVG_DILUT_SHARES_OUT","CY2023")</f>
        <v>#PEND</v>
      </c>
      <c r="J42" s="5" t="str">
        <f>_xll.SNL.Clients.Office.Excel.Functions.SPG(G42, "IQ_DILUT_EPS_NORM", "CY2023")</f>
        <v>#PEND</v>
      </c>
      <c r="K42" t="e">
        <f t="shared" si="2"/>
        <v>#VALUE!</v>
      </c>
      <c r="L42" t="e">
        <f t="shared" si="3"/>
        <v>#VALUE!</v>
      </c>
    </row>
    <row r="43" spans="1:12">
      <c r="A43" t="s">
        <v>45</v>
      </c>
      <c r="B43" s="4" t="str" cm="1">
        <f t="array" ref="B43">_xll.SNL.Clients.Office.Excel.Functions.SPG(A43, "SP_TOTAL_REV", "CY2023")</f>
        <v>#PEND</v>
      </c>
      <c r="C43" s="4" t="str">
        <f>_xll.SNL.Clients.Office.Excel.Functions.SPG(A43,"IQ_AVG_DILUT_SHARES_OUT","CY2023")</f>
        <v>#PEND</v>
      </c>
      <c r="D43" s="5" t="str">
        <f>_xll.SNL.Clients.Office.Excel.Functions.SPG(A43, "IQ_DILUT_EPS_NORM", "CY2023")</f>
        <v>#PEND</v>
      </c>
      <c r="E43" t="e">
        <f t="shared" si="0"/>
        <v>#VALUE!</v>
      </c>
      <c r="F43" t="e">
        <f t="shared" si="1"/>
        <v>#VALUE!</v>
      </c>
      <c r="G43" t="s">
        <v>45</v>
      </c>
      <c r="H43" s="4" t="str" cm="1">
        <f t="array" ref="H43">_xll.SNL.Clients.Office.Excel.Functions.SPG(G43, "SP_TOTAL_REV", "CY2023")</f>
        <v>#PEND</v>
      </c>
      <c r="I43" s="4" t="str">
        <f>_xll.SNL.Clients.Office.Excel.Functions.SPG(G43,"IQ_AVG_DILUT_SHARES_OUT","CY2023")</f>
        <v>#PEND</v>
      </c>
      <c r="J43" s="5" t="str">
        <f>_xll.SNL.Clients.Office.Excel.Functions.SPG(G43, "IQ_DILUT_EPS_NORM", "CY2023")</f>
        <v>#PEND</v>
      </c>
      <c r="K43" t="e">
        <f t="shared" si="2"/>
        <v>#VALUE!</v>
      </c>
      <c r="L43" t="e">
        <f t="shared" si="3"/>
        <v>#VALUE!</v>
      </c>
    </row>
    <row r="44" spans="1:12">
      <c r="A44" t="s">
        <v>46</v>
      </c>
      <c r="B44" s="4" t="str" cm="1">
        <f t="array" ref="B44">_xll.SNL.Clients.Office.Excel.Functions.SPG(A44, "SP_TOTAL_REV", "CY2023")</f>
        <v>#PEND</v>
      </c>
      <c r="C44" s="4" t="str">
        <f>_xll.SNL.Clients.Office.Excel.Functions.SPG(A44,"IQ_AVG_DILUT_SHARES_OUT","CY2023")</f>
        <v>#PEND</v>
      </c>
      <c r="D44" s="5" t="str">
        <f>_xll.SNL.Clients.Office.Excel.Functions.SPG(A44, "IQ_DILUT_EPS_NORM", "CY2023")</f>
        <v>#PEND</v>
      </c>
      <c r="E44" t="e">
        <f t="shared" si="0"/>
        <v>#VALUE!</v>
      </c>
      <c r="F44" t="e">
        <f t="shared" si="1"/>
        <v>#VALUE!</v>
      </c>
      <c r="G44" t="s">
        <v>46</v>
      </c>
      <c r="H44" s="4" t="str" cm="1">
        <f t="array" ref="H44">_xll.SNL.Clients.Office.Excel.Functions.SPG(G44, "SP_TOTAL_REV", "CY2023")</f>
        <v>#PEND</v>
      </c>
      <c r="I44" s="4" t="str">
        <f>_xll.SNL.Clients.Office.Excel.Functions.SPG(G44,"IQ_AVG_DILUT_SHARES_OUT","CY2023")</f>
        <v>#PEND</v>
      </c>
      <c r="J44" s="5" t="str">
        <f>_xll.SNL.Clients.Office.Excel.Functions.SPG(G44, "IQ_DILUT_EPS_NORM", "CY2023")</f>
        <v>#PEND</v>
      </c>
      <c r="K44" t="e">
        <f t="shared" si="2"/>
        <v>#VALUE!</v>
      </c>
      <c r="L44" t="e">
        <f t="shared" si="3"/>
        <v>#VALUE!</v>
      </c>
    </row>
    <row r="45" spans="1:12">
      <c r="A45" t="s">
        <v>47</v>
      </c>
      <c r="B45" s="4" t="str" cm="1">
        <f t="array" ref="B45">_xll.SNL.Clients.Office.Excel.Functions.SPG(A45, "SP_TOTAL_REV", "CY2023")</f>
        <v>#PEND</v>
      </c>
      <c r="C45" s="4" t="str">
        <f>_xll.SNL.Clients.Office.Excel.Functions.SPG(A45,"IQ_AVG_DILUT_SHARES_OUT","CY2023")</f>
        <v>#PEND</v>
      </c>
      <c r="D45" s="5" t="str">
        <f>_xll.SNL.Clients.Office.Excel.Functions.SPG(A45, "IQ_DILUT_EPS_NORM", "CY2023")</f>
        <v>#PEND</v>
      </c>
      <c r="E45" t="e">
        <f t="shared" si="0"/>
        <v>#VALUE!</v>
      </c>
      <c r="F45" t="e">
        <f t="shared" si="1"/>
        <v>#VALUE!</v>
      </c>
      <c r="G45" t="s">
        <v>47</v>
      </c>
      <c r="H45" s="4" t="str" cm="1">
        <f t="array" ref="H45">_xll.SNL.Clients.Office.Excel.Functions.SPG(G45, "SP_TOTAL_REV", "CY2023")</f>
        <v>#PEND</v>
      </c>
      <c r="I45" s="4" t="str">
        <f>_xll.SNL.Clients.Office.Excel.Functions.SPG(G45,"IQ_AVG_DILUT_SHARES_OUT","CY2023")</f>
        <v>#PEND</v>
      </c>
      <c r="J45" s="5" t="str">
        <f>_xll.SNL.Clients.Office.Excel.Functions.SPG(G45, "IQ_DILUT_EPS_NORM", "CY2023")</f>
        <v>#PEND</v>
      </c>
      <c r="K45" t="e">
        <f t="shared" si="2"/>
        <v>#VALUE!</v>
      </c>
      <c r="L45" t="e">
        <f t="shared" si="3"/>
        <v>#VALUE!</v>
      </c>
    </row>
    <row r="46" spans="1:12">
      <c r="A46" t="s">
        <v>48</v>
      </c>
      <c r="B46" s="4" t="str" cm="1">
        <f t="array" ref="B46">_xll.SNL.Clients.Office.Excel.Functions.SPG(A46, "SP_TOTAL_REV", "CY2023")</f>
        <v>#PEND</v>
      </c>
      <c r="C46" s="4" t="str">
        <f>_xll.SNL.Clients.Office.Excel.Functions.SPG(A46,"IQ_AVG_DILUT_SHARES_OUT","CY2023")</f>
        <v>#PEND</v>
      </c>
      <c r="D46" s="5" t="str">
        <f>_xll.SNL.Clients.Office.Excel.Functions.SPG(A46, "IQ_DILUT_EPS_NORM", "CY2023")</f>
        <v>#PEND</v>
      </c>
      <c r="E46" t="e">
        <f t="shared" si="0"/>
        <v>#VALUE!</v>
      </c>
      <c r="F46" t="e">
        <f t="shared" si="1"/>
        <v>#VALUE!</v>
      </c>
      <c r="G46" t="s">
        <v>48</v>
      </c>
      <c r="H46" s="4" t="str" cm="1">
        <f t="array" ref="H46">_xll.SNL.Clients.Office.Excel.Functions.SPG(G46, "SP_TOTAL_REV", "CY2023")</f>
        <v>#PEND</v>
      </c>
      <c r="I46" s="4" t="str">
        <f>_xll.SNL.Clients.Office.Excel.Functions.SPG(G46,"IQ_AVG_DILUT_SHARES_OUT","CY2023")</f>
        <v>#PEND</v>
      </c>
      <c r="J46" s="5" t="str">
        <f>_xll.SNL.Clients.Office.Excel.Functions.SPG(G46, "IQ_DILUT_EPS_NORM", "CY2023")</f>
        <v>#PEND</v>
      </c>
      <c r="K46" t="e">
        <f t="shared" si="2"/>
        <v>#VALUE!</v>
      </c>
      <c r="L46" t="e">
        <f t="shared" si="3"/>
        <v>#VALUE!</v>
      </c>
    </row>
    <row r="47" spans="1:12">
      <c r="A47" t="s">
        <v>49</v>
      </c>
      <c r="B47" s="4" t="str" cm="1">
        <f t="array" ref="B47">_xll.SNL.Clients.Office.Excel.Functions.SPG(A47, "SP_TOTAL_REV", "CY2023")</f>
        <v>#PEND</v>
      </c>
      <c r="C47" s="4" t="str">
        <f>_xll.SNL.Clients.Office.Excel.Functions.SPG(A47,"IQ_AVG_DILUT_SHARES_OUT","CY2023")</f>
        <v>#PEND</v>
      </c>
      <c r="D47" s="5" t="str">
        <f>_xll.SNL.Clients.Office.Excel.Functions.SPG(A47, "IQ_DILUT_EPS_NORM", "CY2023")</f>
        <v>#PEND</v>
      </c>
      <c r="E47" t="e">
        <f t="shared" si="0"/>
        <v>#VALUE!</v>
      </c>
      <c r="F47" t="e">
        <f t="shared" si="1"/>
        <v>#VALUE!</v>
      </c>
      <c r="G47" t="s">
        <v>49</v>
      </c>
      <c r="H47" s="4" t="str" cm="1">
        <f t="array" ref="H47">_xll.SNL.Clients.Office.Excel.Functions.SPG(G47, "SP_TOTAL_REV", "CY2023")</f>
        <v>#PEND</v>
      </c>
      <c r="I47" s="4" t="str">
        <f>_xll.SNL.Clients.Office.Excel.Functions.SPG(G47,"IQ_AVG_DILUT_SHARES_OUT","CY2023")</f>
        <v>#PEND</v>
      </c>
      <c r="J47" s="5" t="str">
        <f>_xll.SNL.Clients.Office.Excel.Functions.SPG(G47, "IQ_DILUT_EPS_NORM", "CY2023")</f>
        <v>#PEND</v>
      </c>
      <c r="K47" t="e">
        <f t="shared" si="2"/>
        <v>#VALUE!</v>
      </c>
      <c r="L47" t="e">
        <f t="shared" si="3"/>
        <v>#VALUE!</v>
      </c>
    </row>
    <row r="48" spans="1:12">
      <c r="A48" t="s">
        <v>50</v>
      </c>
      <c r="B48" s="4" t="str" cm="1">
        <f t="array" ref="B48">_xll.SNL.Clients.Office.Excel.Functions.SPG(A48, "SP_TOTAL_REV", "CY2023")</f>
        <v>#PEND</v>
      </c>
      <c r="C48" s="4" t="str">
        <f>_xll.SNL.Clients.Office.Excel.Functions.SPG(A48,"IQ_AVG_DILUT_SHARES_OUT","CY2023")</f>
        <v>#PEND</v>
      </c>
      <c r="D48" s="5" t="str">
        <f>_xll.SNL.Clients.Office.Excel.Functions.SPG(A48, "IQ_DILUT_EPS_NORM", "CY2023")</f>
        <v>#PEND</v>
      </c>
      <c r="E48" t="e">
        <f t="shared" si="0"/>
        <v>#VALUE!</v>
      </c>
      <c r="F48" t="e">
        <f t="shared" si="1"/>
        <v>#VALUE!</v>
      </c>
      <c r="G48" t="s">
        <v>50</v>
      </c>
      <c r="H48" s="4" t="str" cm="1">
        <f t="array" ref="H48">_xll.SNL.Clients.Office.Excel.Functions.SPG(G48, "SP_TOTAL_REV", "CY2023")</f>
        <v>#PEND</v>
      </c>
      <c r="I48" s="4" t="str">
        <f>_xll.SNL.Clients.Office.Excel.Functions.SPG(G48,"IQ_AVG_DILUT_SHARES_OUT","CY2023")</f>
        <v>#PEND</v>
      </c>
      <c r="J48" s="5" t="str">
        <f>_xll.SNL.Clients.Office.Excel.Functions.SPG(G48, "IQ_DILUT_EPS_NORM", "CY2023")</f>
        <v>#PEND</v>
      </c>
      <c r="K48" t="e">
        <f t="shared" si="2"/>
        <v>#VALUE!</v>
      </c>
      <c r="L48" t="e">
        <f t="shared" si="3"/>
        <v>#VALUE!</v>
      </c>
    </row>
    <row r="49" spans="1:12">
      <c r="A49" t="s">
        <v>51</v>
      </c>
      <c r="B49" s="4" t="str" cm="1">
        <f t="array" ref="B49">_xll.SNL.Clients.Office.Excel.Functions.SPG(A49, "SP_TOTAL_REV", "CY2023")</f>
        <v>#PEND</v>
      </c>
      <c r="C49" s="4" t="str">
        <f>_xll.SNL.Clients.Office.Excel.Functions.SPG(A49,"IQ_AVG_DILUT_SHARES_OUT","CY2023")</f>
        <v>#PEND</v>
      </c>
      <c r="D49" s="5" t="str">
        <f>_xll.SNL.Clients.Office.Excel.Functions.SPG(A49, "IQ_DILUT_EPS_NORM", "CY2023")</f>
        <v>#PEND</v>
      </c>
      <c r="E49" t="e">
        <f t="shared" si="0"/>
        <v>#VALUE!</v>
      </c>
      <c r="F49" t="e">
        <f t="shared" si="1"/>
        <v>#VALUE!</v>
      </c>
      <c r="G49" t="s">
        <v>51</v>
      </c>
      <c r="H49" s="4" t="str" cm="1">
        <f t="array" ref="H49">_xll.SNL.Clients.Office.Excel.Functions.SPG(G49, "SP_TOTAL_REV", "CY2023")</f>
        <v>#PEND</v>
      </c>
      <c r="I49" s="4" t="str">
        <f>_xll.SNL.Clients.Office.Excel.Functions.SPG(G49,"IQ_AVG_DILUT_SHARES_OUT","CY2023")</f>
        <v>#PEND</v>
      </c>
      <c r="J49" s="5" t="str">
        <f>_xll.SNL.Clients.Office.Excel.Functions.SPG(G49, "IQ_DILUT_EPS_NORM", "CY2023")</f>
        <v>#PEND</v>
      </c>
      <c r="K49" t="e">
        <f t="shared" si="2"/>
        <v>#VALUE!</v>
      </c>
      <c r="L49" t="e">
        <f t="shared" si="3"/>
        <v>#VALUE!</v>
      </c>
    </row>
    <row r="50" spans="1:12">
      <c r="A50" t="s">
        <v>52</v>
      </c>
      <c r="B50" s="4" t="str" cm="1">
        <f t="array" ref="B50">_xll.SNL.Clients.Office.Excel.Functions.SPG(A50, "SP_TOTAL_REV", "CY2023")</f>
        <v>#PEND</v>
      </c>
      <c r="C50" s="4" t="str">
        <f>_xll.SNL.Clients.Office.Excel.Functions.SPG(A50,"IQ_AVG_DILUT_SHARES_OUT","CY2023")</f>
        <v>#PEND</v>
      </c>
      <c r="D50" s="5" t="str">
        <f>_xll.SNL.Clients.Office.Excel.Functions.SPG(A50, "IQ_DILUT_EPS_NORM", "CY2023")</f>
        <v>#PEND</v>
      </c>
      <c r="E50" t="e">
        <f t="shared" si="0"/>
        <v>#VALUE!</v>
      </c>
      <c r="F50" t="e">
        <f t="shared" si="1"/>
        <v>#VALUE!</v>
      </c>
      <c r="G50" t="s">
        <v>52</v>
      </c>
      <c r="H50" s="4" t="str" cm="1">
        <f t="array" ref="H50">_xll.SNL.Clients.Office.Excel.Functions.SPG(G50, "SP_TOTAL_REV", "CY2023")</f>
        <v>#PEND</v>
      </c>
      <c r="I50" s="4" t="str">
        <f>_xll.SNL.Clients.Office.Excel.Functions.SPG(G50,"IQ_AVG_DILUT_SHARES_OUT","CY2023")</f>
        <v>#PEND</v>
      </c>
      <c r="J50" s="5" t="str">
        <f>_xll.SNL.Clients.Office.Excel.Functions.SPG(G50, "IQ_DILUT_EPS_NORM", "CY2023")</f>
        <v>#PEND</v>
      </c>
      <c r="K50" t="e">
        <f t="shared" si="2"/>
        <v>#VALUE!</v>
      </c>
      <c r="L50" t="e">
        <f t="shared" si="3"/>
        <v>#VALUE!</v>
      </c>
    </row>
    <row r="51" spans="1:12">
      <c r="A51" t="s">
        <v>53</v>
      </c>
      <c r="B51" s="4" t="str" cm="1">
        <f t="array" ref="B51">_xll.SNL.Clients.Office.Excel.Functions.SPG(A51, "SP_TOTAL_REV", "CY2023")</f>
        <v>#PEND</v>
      </c>
      <c r="C51" s="4" t="str">
        <f>_xll.SNL.Clients.Office.Excel.Functions.SPG(A51,"IQ_AVG_DILUT_SHARES_OUT","CY2023")</f>
        <v>#PEND</v>
      </c>
      <c r="D51" s="5" t="str">
        <f>_xll.SNL.Clients.Office.Excel.Functions.SPG(A51, "IQ_DILUT_EPS_NORM", "CY2023")</f>
        <v>#PEND</v>
      </c>
      <c r="E51" t="e">
        <f t="shared" si="0"/>
        <v>#VALUE!</v>
      </c>
      <c r="F51" t="e">
        <f t="shared" si="1"/>
        <v>#VALUE!</v>
      </c>
      <c r="G51" t="s">
        <v>53</v>
      </c>
      <c r="H51" s="4" t="str" cm="1">
        <f t="array" ref="H51">_xll.SNL.Clients.Office.Excel.Functions.SPG(G51, "SP_TOTAL_REV", "CY2023")</f>
        <v>#PEND</v>
      </c>
      <c r="I51" s="4" t="str">
        <f>_xll.SNL.Clients.Office.Excel.Functions.SPG(G51,"IQ_AVG_DILUT_SHARES_OUT","CY2023")</f>
        <v>#PEND</v>
      </c>
      <c r="J51" s="5" t="str">
        <f>_xll.SNL.Clients.Office.Excel.Functions.SPG(G51, "IQ_DILUT_EPS_NORM", "CY2023")</f>
        <v>#PEND</v>
      </c>
      <c r="K51" t="e">
        <f t="shared" si="2"/>
        <v>#VALUE!</v>
      </c>
      <c r="L51" t="e">
        <f t="shared" si="3"/>
        <v>#VALUE!</v>
      </c>
    </row>
    <row r="52" spans="1:12">
      <c r="A52" t="s">
        <v>54</v>
      </c>
      <c r="B52" s="4" t="str" cm="1">
        <f t="array" ref="B52">_xll.SNL.Clients.Office.Excel.Functions.SPG(A52, "SP_TOTAL_REV", "CY2023")</f>
        <v>#PEND</v>
      </c>
      <c r="C52" s="4" t="str">
        <f>_xll.SNL.Clients.Office.Excel.Functions.SPG(A52,"IQ_AVG_DILUT_SHARES_OUT","CY2023")</f>
        <v>#PEND</v>
      </c>
      <c r="D52" s="5" t="str">
        <f>_xll.SNL.Clients.Office.Excel.Functions.SPG(A52, "IQ_DILUT_EPS_NORM", "CY2023")</f>
        <v>#PEND</v>
      </c>
      <c r="E52" t="e">
        <f t="shared" si="0"/>
        <v>#VALUE!</v>
      </c>
      <c r="F52" t="e">
        <f t="shared" si="1"/>
        <v>#VALUE!</v>
      </c>
      <c r="G52" t="s">
        <v>54</v>
      </c>
      <c r="H52" s="4" t="str" cm="1">
        <f t="array" ref="H52">_xll.SNL.Clients.Office.Excel.Functions.SPG(G52, "SP_TOTAL_REV", "CY2023")</f>
        <v>#PEND</v>
      </c>
      <c r="I52" s="4" t="str">
        <f>_xll.SNL.Clients.Office.Excel.Functions.SPG(G52,"IQ_AVG_DILUT_SHARES_OUT","CY2023")</f>
        <v>#PEND</v>
      </c>
      <c r="J52" s="5" t="str">
        <f>_xll.SNL.Clients.Office.Excel.Functions.SPG(G52, "IQ_DILUT_EPS_NORM", "CY2023")</f>
        <v>#PEND</v>
      </c>
      <c r="K52" t="e">
        <f t="shared" si="2"/>
        <v>#VALUE!</v>
      </c>
      <c r="L52" t="e">
        <f t="shared" si="3"/>
        <v>#VALUE!</v>
      </c>
    </row>
    <row r="53" spans="1:12">
      <c r="A53" t="s">
        <v>55</v>
      </c>
      <c r="B53" s="4" t="str" cm="1">
        <f t="array" ref="B53">_xll.SNL.Clients.Office.Excel.Functions.SPG(A53, "SP_TOTAL_REV", "CY2023")</f>
        <v>#PEND</v>
      </c>
      <c r="C53" s="4" t="str">
        <f>_xll.SNL.Clients.Office.Excel.Functions.SPG(A53,"IQ_AVG_DILUT_SHARES_OUT","CY2023")</f>
        <v>#PEND</v>
      </c>
      <c r="D53" s="5" t="str">
        <f>_xll.SNL.Clients.Office.Excel.Functions.SPG(A53, "IQ_DILUT_EPS_NORM", "CY2023")</f>
        <v>#PEND</v>
      </c>
      <c r="E53" t="e">
        <f t="shared" si="0"/>
        <v>#VALUE!</v>
      </c>
      <c r="F53" t="e">
        <f t="shared" si="1"/>
        <v>#VALUE!</v>
      </c>
      <c r="G53" t="s">
        <v>55</v>
      </c>
      <c r="H53" s="4" t="str" cm="1">
        <f t="array" ref="H53">_xll.SNL.Clients.Office.Excel.Functions.SPG(G53, "SP_TOTAL_REV", "CY2023")</f>
        <v>#PEND</v>
      </c>
      <c r="I53" s="4" t="str">
        <f>_xll.SNL.Clients.Office.Excel.Functions.SPG(G53,"IQ_AVG_DILUT_SHARES_OUT","CY2023")</f>
        <v>#PEND</v>
      </c>
      <c r="J53" s="5" t="str">
        <f>_xll.SNL.Clients.Office.Excel.Functions.SPG(G53, "IQ_DILUT_EPS_NORM", "CY2023")</f>
        <v>#PEND</v>
      </c>
      <c r="K53" t="e">
        <f t="shared" si="2"/>
        <v>#VALUE!</v>
      </c>
      <c r="L53" t="e">
        <f t="shared" si="3"/>
        <v>#VALUE!</v>
      </c>
    </row>
    <row r="54" spans="1:12">
      <c r="A54" t="s">
        <v>56</v>
      </c>
      <c r="B54" s="4" t="str" cm="1">
        <f t="array" ref="B54">_xll.SNL.Clients.Office.Excel.Functions.SPG(A54, "SP_TOTAL_REV", "CY2023")</f>
        <v>#PEND</v>
      </c>
      <c r="C54" s="4" t="str">
        <f>_xll.SNL.Clients.Office.Excel.Functions.SPG(A54,"IQ_AVG_DILUT_SHARES_OUT","CY2023")</f>
        <v>#PEND</v>
      </c>
      <c r="D54" s="5" t="str">
        <f>_xll.SNL.Clients.Office.Excel.Functions.SPG(A54, "IQ_DILUT_EPS_NORM", "CY2023")</f>
        <v>#PEND</v>
      </c>
      <c r="E54" t="e">
        <f t="shared" si="0"/>
        <v>#VALUE!</v>
      </c>
      <c r="F54" t="e">
        <f t="shared" si="1"/>
        <v>#VALUE!</v>
      </c>
      <c r="G54" t="s">
        <v>56</v>
      </c>
      <c r="H54" s="4" t="str" cm="1">
        <f t="array" ref="H54">_xll.SNL.Clients.Office.Excel.Functions.SPG(G54, "SP_TOTAL_REV", "CY2023")</f>
        <v>#PEND</v>
      </c>
      <c r="I54" s="4" t="str">
        <f>_xll.SNL.Clients.Office.Excel.Functions.SPG(G54,"IQ_AVG_DILUT_SHARES_OUT","CY2023")</f>
        <v>#PEND</v>
      </c>
      <c r="J54" s="5" t="str">
        <f>_xll.SNL.Clients.Office.Excel.Functions.SPG(G54, "IQ_DILUT_EPS_NORM", "CY2023")</f>
        <v>#PEND</v>
      </c>
      <c r="K54" t="e">
        <f t="shared" si="2"/>
        <v>#VALUE!</v>
      </c>
      <c r="L54" t="e">
        <f t="shared" si="3"/>
        <v>#VALUE!</v>
      </c>
    </row>
    <row r="55" spans="1:12">
      <c r="A55" t="s">
        <v>57</v>
      </c>
      <c r="B55" s="4" t="str" cm="1">
        <f t="array" ref="B55">_xll.SNL.Clients.Office.Excel.Functions.SPG(A55, "SP_TOTAL_REV", "CY2023")</f>
        <v>#PEND</v>
      </c>
      <c r="C55" s="4" t="str">
        <f>_xll.SNL.Clients.Office.Excel.Functions.SPG(A55,"IQ_AVG_DILUT_SHARES_OUT","CY2023")</f>
        <v>#PEND</v>
      </c>
      <c r="D55" s="5" t="str">
        <f>_xll.SNL.Clients.Office.Excel.Functions.SPG(A55, "IQ_DILUT_EPS_NORM", "CY2023")</f>
        <v>#PEND</v>
      </c>
      <c r="E55" t="e">
        <f t="shared" si="0"/>
        <v>#VALUE!</v>
      </c>
      <c r="F55" t="e">
        <f t="shared" si="1"/>
        <v>#VALUE!</v>
      </c>
      <c r="G55" t="s">
        <v>57</v>
      </c>
      <c r="H55" s="4" t="str" cm="1">
        <f t="array" ref="H55">_xll.SNL.Clients.Office.Excel.Functions.SPG(G55, "SP_TOTAL_REV", "CY2023")</f>
        <v>#PEND</v>
      </c>
      <c r="I55" s="4" t="str">
        <f>_xll.SNL.Clients.Office.Excel.Functions.SPG(G55,"IQ_AVG_DILUT_SHARES_OUT","CY2023")</f>
        <v>#PEND</v>
      </c>
      <c r="J55" s="5" t="str">
        <f>_xll.SNL.Clients.Office.Excel.Functions.SPG(G55, "IQ_DILUT_EPS_NORM", "CY2023")</f>
        <v>#PEND</v>
      </c>
      <c r="K55" t="e">
        <f t="shared" si="2"/>
        <v>#VALUE!</v>
      </c>
      <c r="L55" t="e">
        <f t="shared" si="3"/>
        <v>#VALUE!</v>
      </c>
    </row>
    <row r="56" spans="1:12">
      <c r="A56" t="s">
        <v>58</v>
      </c>
      <c r="B56" s="4" t="str" cm="1">
        <f t="array" ref="B56">_xll.SNL.Clients.Office.Excel.Functions.SPG(A56, "SP_TOTAL_REV", "CY2023")</f>
        <v>#PEND</v>
      </c>
      <c r="C56" s="4" t="str">
        <f>_xll.SNL.Clients.Office.Excel.Functions.SPG(A56,"IQ_AVG_DILUT_SHARES_OUT","CY2023")</f>
        <v>#PEND</v>
      </c>
      <c r="D56" s="5" t="str">
        <f>_xll.SNL.Clients.Office.Excel.Functions.SPG(A56, "IQ_DILUT_EPS_NORM", "CY2023")</f>
        <v>#PEND</v>
      </c>
      <c r="E56" t="e">
        <f t="shared" si="0"/>
        <v>#VALUE!</v>
      </c>
      <c r="F56" t="e">
        <f t="shared" si="1"/>
        <v>#VALUE!</v>
      </c>
      <c r="G56" t="s">
        <v>58</v>
      </c>
      <c r="H56" s="4" t="str" cm="1">
        <f t="array" ref="H56">_xll.SNL.Clients.Office.Excel.Functions.SPG(G56, "SP_TOTAL_REV", "CY2023")</f>
        <v>#PEND</v>
      </c>
      <c r="I56" s="4" t="str">
        <f>_xll.SNL.Clients.Office.Excel.Functions.SPG(G56,"IQ_AVG_DILUT_SHARES_OUT","CY2023")</f>
        <v>#PEND</v>
      </c>
      <c r="J56" s="5" t="str">
        <f>_xll.SNL.Clients.Office.Excel.Functions.SPG(G56, "IQ_DILUT_EPS_NORM", "CY2023")</f>
        <v>#PEND</v>
      </c>
      <c r="K56" t="e">
        <f t="shared" si="2"/>
        <v>#VALUE!</v>
      </c>
      <c r="L56" t="e">
        <f t="shared" si="3"/>
        <v>#VALUE!</v>
      </c>
    </row>
    <row r="57" spans="1:12">
      <c r="A57" t="s">
        <v>59</v>
      </c>
      <c r="B57" s="4" t="str" cm="1">
        <f t="array" ref="B57">_xll.SNL.Clients.Office.Excel.Functions.SPG(A57, "SP_TOTAL_REV", "CY2023")</f>
        <v>#PEND</v>
      </c>
      <c r="C57" s="4" t="str">
        <f>_xll.SNL.Clients.Office.Excel.Functions.SPG(A57,"IQ_AVG_DILUT_SHARES_OUT","CY2023")</f>
        <v>#PEND</v>
      </c>
      <c r="D57" s="5" t="str">
        <f>_xll.SNL.Clients.Office.Excel.Functions.SPG(A57, "IQ_DILUT_EPS_NORM", "CY2023")</f>
        <v>#PEND</v>
      </c>
      <c r="E57" t="e">
        <f t="shared" si="0"/>
        <v>#VALUE!</v>
      </c>
      <c r="F57" t="e">
        <f t="shared" si="1"/>
        <v>#VALUE!</v>
      </c>
      <c r="G57" t="s">
        <v>59</v>
      </c>
      <c r="H57" s="4" t="str" cm="1">
        <f t="array" ref="H57">_xll.SNL.Clients.Office.Excel.Functions.SPG(G57, "SP_TOTAL_REV", "CY2023")</f>
        <v>#PEND</v>
      </c>
      <c r="I57" s="4" t="str">
        <f>_xll.SNL.Clients.Office.Excel.Functions.SPG(G57,"IQ_AVG_DILUT_SHARES_OUT","CY2023")</f>
        <v>#PEND</v>
      </c>
      <c r="J57" s="5" t="str">
        <f>_xll.SNL.Clients.Office.Excel.Functions.SPG(G57, "IQ_DILUT_EPS_NORM", "CY2023")</f>
        <v>#PEND</v>
      </c>
      <c r="K57" t="e">
        <f t="shared" si="2"/>
        <v>#VALUE!</v>
      </c>
      <c r="L57" t="e">
        <f t="shared" si="3"/>
        <v>#VALUE!</v>
      </c>
    </row>
    <row r="58" spans="1:12">
      <c r="A58" t="s">
        <v>60</v>
      </c>
      <c r="B58" s="4" t="str" cm="1">
        <f t="array" ref="B58">_xll.SNL.Clients.Office.Excel.Functions.SPG(A58, "SP_TOTAL_REV", "CY2023")</f>
        <v>#PEND</v>
      </c>
      <c r="C58" s="4" t="str">
        <f>_xll.SNL.Clients.Office.Excel.Functions.SPG(A58,"IQ_AVG_DILUT_SHARES_OUT","CY2023")</f>
        <v>#PEND</v>
      </c>
      <c r="D58" s="5" t="str">
        <f>_xll.SNL.Clients.Office.Excel.Functions.SPG(A58, "IQ_DILUT_EPS_NORM", "CY2023")</f>
        <v>#PEND</v>
      </c>
      <c r="E58" t="e">
        <f t="shared" si="0"/>
        <v>#VALUE!</v>
      </c>
      <c r="F58" t="e">
        <f t="shared" si="1"/>
        <v>#VALUE!</v>
      </c>
      <c r="G58" t="s">
        <v>60</v>
      </c>
      <c r="H58" s="4" t="str" cm="1">
        <f t="array" ref="H58">_xll.SNL.Clients.Office.Excel.Functions.SPG(G58, "SP_TOTAL_REV", "CY2023")</f>
        <v>#PEND</v>
      </c>
      <c r="I58" s="4" t="str">
        <f>_xll.SNL.Clients.Office.Excel.Functions.SPG(G58,"IQ_AVG_DILUT_SHARES_OUT","CY2023")</f>
        <v>#PEND</v>
      </c>
      <c r="J58" s="5" t="str">
        <f>_xll.SNL.Clients.Office.Excel.Functions.SPG(G58, "IQ_DILUT_EPS_NORM", "CY2023")</f>
        <v>#PEND</v>
      </c>
      <c r="K58" t="e">
        <f t="shared" si="2"/>
        <v>#VALUE!</v>
      </c>
      <c r="L58" t="e">
        <f t="shared" si="3"/>
        <v>#VALUE!</v>
      </c>
    </row>
    <row r="59" spans="1:12">
      <c r="A59" t="s">
        <v>61</v>
      </c>
      <c r="B59" s="4" t="str" cm="1">
        <f t="array" ref="B59">_xll.SNL.Clients.Office.Excel.Functions.SPG(A59, "SP_TOTAL_REV", "CY2023")</f>
        <v>#PEND</v>
      </c>
      <c r="C59" s="4" t="str">
        <f>_xll.SNL.Clients.Office.Excel.Functions.SPG(A59,"IQ_AVG_DILUT_SHARES_OUT","CY2023")</f>
        <v>#PEND</v>
      </c>
      <c r="D59" s="5" t="str">
        <f>_xll.SNL.Clients.Office.Excel.Functions.SPG(A59, "IQ_DILUT_EPS_NORM", "CY2023")</f>
        <v>#PEND</v>
      </c>
      <c r="E59" t="e">
        <f t="shared" si="0"/>
        <v>#VALUE!</v>
      </c>
      <c r="F59" t="e">
        <f t="shared" si="1"/>
        <v>#VALUE!</v>
      </c>
      <c r="G59" t="s">
        <v>61</v>
      </c>
      <c r="H59" s="4" t="str" cm="1">
        <f t="array" ref="H59">_xll.SNL.Clients.Office.Excel.Functions.SPG(G59, "SP_TOTAL_REV", "CY2023")</f>
        <v>#PEND</v>
      </c>
      <c r="I59" s="4" t="str">
        <f>_xll.SNL.Clients.Office.Excel.Functions.SPG(G59,"IQ_AVG_DILUT_SHARES_OUT","CY2023")</f>
        <v>#PEND</v>
      </c>
      <c r="J59" s="5" t="str">
        <f>_xll.SNL.Clients.Office.Excel.Functions.SPG(G59, "IQ_DILUT_EPS_NORM", "CY2023")</f>
        <v>#PEND</v>
      </c>
      <c r="K59" t="e">
        <f t="shared" si="2"/>
        <v>#VALUE!</v>
      </c>
      <c r="L59" t="e">
        <f t="shared" si="3"/>
        <v>#VALUE!</v>
      </c>
    </row>
    <row r="60" spans="1:12">
      <c r="A60" t="s">
        <v>62</v>
      </c>
      <c r="B60" s="4" t="str" cm="1">
        <f t="array" ref="B60">_xll.SNL.Clients.Office.Excel.Functions.SPG(A60, "SP_TOTAL_REV", "CY2023")</f>
        <v>#PEND</v>
      </c>
      <c r="C60" s="4" t="str">
        <f>_xll.SNL.Clients.Office.Excel.Functions.SPG(A60,"IQ_AVG_DILUT_SHARES_OUT","CY2023")</f>
        <v>#PEND</v>
      </c>
      <c r="D60" s="5" t="str">
        <f>_xll.SNL.Clients.Office.Excel.Functions.SPG(A60, "IQ_DILUT_EPS_NORM", "CY2023")</f>
        <v>#PEND</v>
      </c>
      <c r="E60" t="e">
        <f t="shared" si="0"/>
        <v>#VALUE!</v>
      </c>
      <c r="F60" t="e">
        <f t="shared" si="1"/>
        <v>#VALUE!</v>
      </c>
      <c r="G60" t="s">
        <v>62</v>
      </c>
      <c r="H60" s="4" t="str" cm="1">
        <f t="array" ref="H60">_xll.SNL.Clients.Office.Excel.Functions.SPG(G60, "SP_TOTAL_REV", "CY2023")</f>
        <v>#PEND</v>
      </c>
      <c r="I60" s="4" t="str">
        <f>_xll.SNL.Clients.Office.Excel.Functions.SPG(G60,"IQ_AVG_DILUT_SHARES_OUT","CY2023")</f>
        <v>#PEND</v>
      </c>
      <c r="J60" s="5" t="str">
        <f>_xll.SNL.Clients.Office.Excel.Functions.SPG(G60, "IQ_DILUT_EPS_NORM", "CY2023")</f>
        <v>#PEND</v>
      </c>
      <c r="K60" t="e">
        <f t="shared" si="2"/>
        <v>#VALUE!</v>
      </c>
      <c r="L60" t="e">
        <f t="shared" si="3"/>
        <v>#VALUE!</v>
      </c>
    </row>
    <row r="61" spans="1:12">
      <c r="A61" t="s">
        <v>63</v>
      </c>
      <c r="B61" s="4" t="str" cm="1">
        <f t="array" ref="B61">_xll.SNL.Clients.Office.Excel.Functions.SPG(A61, "SP_TOTAL_REV", "CY2023")</f>
        <v>#PEND</v>
      </c>
      <c r="C61" s="4" t="str">
        <f>_xll.SNL.Clients.Office.Excel.Functions.SPG(A61,"IQ_AVG_DILUT_SHARES_OUT","CY2023")</f>
        <v>#PEND</v>
      </c>
      <c r="D61" s="5" t="str">
        <f>_xll.SNL.Clients.Office.Excel.Functions.SPG(A61, "IQ_DILUT_EPS_NORM", "CY2023")</f>
        <v>#PEND</v>
      </c>
      <c r="E61" t="e">
        <f t="shared" si="0"/>
        <v>#VALUE!</v>
      </c>
      <c r="F61" t="e">
        <f t="shared" si="1"/>
        <v>#VALUE!</v>
      </c>
      <c r="G61" t="s">
        <v>63</v>
      </c>
      <c r="H61" s="4" t="str" cm="1">
        <f t="array" ref="H61">_xll.SNL.Clients.Office.Excel.Functions.SPG(G61, "SP_TOTAL_REV", "CY2023")</f>
        <v>#PEND</v>
      </c>
      <c r="I61" s="4" t="str">
        <f>_xll.SNL.Clients.Office.Excel.Functions.SPG(G61,"IQ_AVG_DILUT_SHARES_OUT","CY2023")</f>
        <v>#PEND</v>
      </c>
      <c r="J61" s="5" t="str">
        <f>_xll.SNL.Clients.Office.Excel.Functions.SPG(G61, "IQ_DILUT_EPS_NORM", "CY2023")</f>
        <v>#PEND</v>
      </c>
      <c r="K61" t="e">
        <f t="shared" si="2"/>
        <v>#VALUE!</v>
      </c>
      <c r="L61" t="e">
        <f t="shared" si="3"/>
        <v>#VALUE!</v>
      </c>
    </row>
    <row r="62" spans="1:12">
      <c r="A62" t="s">
        <v>64</v>
      </c>
      <c r="B62" s="4" t="str" cm="1">
        <f t="array" ref="B62">_xll.SNL.Clients.Office.Excel.Functions.SPG(A62, "SP_TOTAL_REV", "CY2023")</f>
        <v>#PEND</v>
      </c>
      <c r="C62" s="4" t="str">
        <f>_xll.SNL.Clients.Office.Excel.Functions.SPG(A62,"IQ_AVG_DILUT_SHARES_OUT","CY2023")</f>
        <v>#PEND</v>
      </c>
      <c r="D62" s="5" t="str">
        <f>_xll.SNL.Clients.Office.Excel.Functions.SPG(A62, "IQ_DILUT_EPS_NORM", "CY2023")</f>
        <v>#PEND</v>
      </c>
      <c r="E62" t="e">
        <f t="shared" si="0"/>
        <v>#VALUE!</v>
      </c>
      <c r="F62" t="e">
        <f t="shared" si="1"/>
        <v>#VALUE!</v>
      </c>
      <c r="G62" t="s">
        <v>64</v>
      </c>
      <c r="H62" s="4" t="str" cm="1">
        <f t="array" ref="H62">_xll.SNL.Clients.Office.Excel.Functions.SPG(G62, "SP_TOTAL_REV", "CY2023")</f>
        <v>#PEND</v>
      </c>
      <c r="I62" s="4" t="str">
        <f>_xll.SNL.Clients.Office.Excel.Functions.SPG(G62,"IQ_AVG_DILUT_SHARES_OUT","CY2023")</f>
        <v>#PEND</v>
      </c>
      <c r="J62" s="5" t="str">
        <f>_xll.SNL.Clients.Office.Excel.Functions.SPG(G62, "IQ_DILUT_EPS_NORM", "CY2023")</f>
        <v>#PEND</v>
      </c>
      <c r="K62" t="e">
        <f t="shared" si="2"/>
        <v>#VALUE!</v>
      </c>
      <c r="L62" t="e">
        <f t="shared" si="3"/>
        <v>#VALUE!</v>
      </c>
    </row>
    <row r="63" spans="1:12">
      <c r="A63" t="s">
        <v>65</v>
      </c>
      <c r="B63" s="4" t="str" cm="1">
        <f t="array" ref="B63">_xll.SNL.Clients.Office.Excel.Functions.SPG(A63, "SP_TOTAL_REV", "CY2023")</f>
        <v>#PEND</v>
      </c>
      <c r="C63" s="4" t="str">
        <f>_xll.SNL.Clients.Office.Excel.Functions.SPG(A63,"IQ_AVG_DILUT_SHARES_OUT","CY2023")</f>
        <v>#PEND</v>
      </c>
      <c r="D63" s="5" t="str">
        <f>_xll.SNL.Clients.Office.Excel.Functions.SPG(A63, "IQ_DILUT_EPS_NORM", "CY2023")</f>
        <v>#PEND</v>
      </c>
      <c r="E63" t="e">
        <f t="shared" si="0"/>
        <v>#VALUE!</v>
      </c>
      <c r="F63" t="e">
        <f t="shared" si="1"/>
        <v>#VALUE!</v>
      </c>
      <c r="G63" t="s">
        <v>65</v>
      </c>
      <c r="H63" s="4" t="str" cm="1">
        <f t="array" ref="H63">_xll.SNL.Clients.Office.Excel.Functions.SPG(G63, "SP_TOTAL_REV", "CY2023")</f>
        <v>#PEND</v>
      </c>
      <c r="I63" s="4" t="str">
        <f>_xll.SNL.Clients.Office.Excel.Functions.SPG(G63,"IQ_AVG_DILUT_SHARES_OUT","CY2023")</f>
        <v>#PEND</v>
      </c>
      <c r="J63" s="5" t="str">
        <f>_xll.SNL.Clients.Office.Excel.Functions.SPG(G63, "IQ_DILUT_EPS_NORM", "CY2023")</f>
        <v>#PEND</v>
      </c>
      <c r="K63" t="e">
        <f t="shared" si="2"/>
        <v>#VALUE!</v>
      </c>
      <c r="L63" t="e">
        <f t="shared" si="3"/>
        <v>#VALUE!</v>
      </c>
    </row>
    <row r="64" spans="1:12">
      <c r="A64" t="s">
        <v>66</v>
      </c>
      <c r="B64" s="4" t="str" cm="1">
        <f t="array" ref="B64">_xll.SNL.Clients.Office.Excel.Functions.SPG(A64, "SP_TOTAL_REV", "CY2023")</f>
        <v>#PEND</v>
      </c>
      <c r="C64" s="4" t="str">
        <f>_xll.SNL.Clients.Office.Excel.Functions.SPG(A64,"IQ_AVG_DILUT_SHARES_OUT","CY2023")</f>
        <v>#PEND</v>
      </c>
      <c r="D64" s="5" t="str">
        <f>_xll.SNL.Clients.Office.Excel.Functions.SPG(A64, "IQ_DILUT_EPS_NORM", "CY2023")</f>
        <v>#PEND</v>
      </c>
      <c r="E64" t="e">
        <f t="shared" si="0"/>
        <v>#VALUE!</v>
      </c>
      <c r="F64" t="e">
        <f t="shared" si="1"/>
        <v>#VALUE!</v>
      </c>
      <c r="G64" t="s">
        <v>66</v>
      </c>
      <c r="H64" s="4" t="str" cm="1">
        <f t="array" ref="H64">_xll.SNL.Clients.Office.Excel.Functions.SPG(G64, "SP_TOTAL_REV", "CY2023")</f>
        <v>#PEND</v>
      </c>
      <c r="I64" s="4" t="str">
        <f>_xll.SNL.Clients.Office.Excel.Functions.SPG(G64,"IQ_AVG_DILUT_SHARES_OUT","CY2023")</f>
        <v>#PEND</v>
      </c>
      <c r="J64" s="5" t="str">
        <f>_xll.SNL.Clients.Office.Excel.Functions.SPG(G64, "IQ_DILUT_EPS_NORM", "CY2023")</f>
        <v>#PEND</v>
      </c>
      <c r="K64" t="e">
        <f t="shared" si="2"/>
        <v>#VALUE!</v>
      </c>
      <c r="L64" t="e">
        <f t="shared" si="3"/>
        <v>#VALUE!</v>
      </c>
    </row>
    <row r="65" spans="1:12">
      <c r="A65" t="s">
        <v>67</v>
      </c>
      <c r="B65" s="4" t="str" cm="1">
        <f t="array" ref="B65">_xll.SNL.Clients.Office.Excel.Functions.SPG(A65, "SP_TOTAL_REV", "CY2023")</f>
        <v>#PEND</v>
      </c>
      <c r="C65" s="4" t="str">
        <f>_xll.SNL.Clients.Office.Excel.Functions.SPG(A65,"IQ_AVG_DILUT_SHARES_OUT","CY2023")</f>
        <v>#PEND</v>
      </c>
      <c r="D65" s="5" t="str">
        <f>_xll.SNL.Clients.Office.Excel.Functions.SPG(A65, "IQ_DILUT_EPS_NORM", "CY2023")</f>
        <v>#PEND</v>
      </c>
      <c r="E65" t="e">
        <f t="shared" si="0"/>
        <v>#VALUE!</v>
      </c>
      <c r="F65" t="e">
        <f t="shared" si="1"/>
        <v>#VALUE!</v>
      </c>
      <c r="G65" t="s">
        <v>67</v>
      </c>
      <c r="H65" s="4" t="str" cm="1">
        <f t="array" ref="H65">_xll.SNL.Clients.Office.Excel.Functions.SPG(G65, "SP_TOTAL_REV", "CY2023")</f>
        <v>#PEND</v>
      </c>
      <c r="I65" s="4" t="str">
        <f>_xll.SNL.Clients.Office.Excel.Functions.SPG(G65,"IQ_AVG_DILUT_SHARES_OUT","CY2023")</f>
        <v>#PEND</v>
      </c>
      <c r="J65" s="5" t="str">
        <f>_xll.SNL.Clients.Office.Excel.Functions.SPG(G65, "IQ_DILUT_EPS_NORM", "CY2023")</f>
        <v>#PEND</v>
      </c>
      <c r="K65" t="e">
        <f t="shared" si="2"/>
        <v>#VALUE!</v>
      </c>
      <c r="L65" t="e">
        <f t="shared" si="3"/>
        <v>#VALUE!</v>
      </c>
    </row>
    <row r="66" spans="1:12">
      <c r="A66" t="s">
        <v>68</v>
      </c>
      <c r="B66" s="4" t="str" cm="1">
        <f t="array" ref="B66">_xll.SNL.Clients.Office.Excel.Functions.SPG(A66, "SP_TOTAL_REV", "CY2023")</f>
        <v>#PEND</v>
      </c>
      <c r="C66" s="4" t="str">
        <f>_xll.SNL.Clients.Office.Excel.Functions.SPG(A66,"IQ_AVG_DILUT_SHARES_OUT","CY2023")</f>
        <v>#PEND</v>
      </c>
      <c r="D66" s="5" t="str">
        <f>_xll.SNL.Clients.Office.Excel.Functions.SPG(A66, "IQ_DILUT_EPS_NORM", "CY2023")</f>
        <v>#PEND</v>
      </c>
      <c r="E66" t="e">
        <f t="shared" si="0"/>
        <v>#VALUE!</v>
      </c>
      <c r="F66" t="e">
        <f t="shared" si="1"/>
        <v>#VALUE!</v>
      </c>
      <c r="G66" t="s">
        <v>68</v>
      </c>
      <c r="H66" s="4" t="str" cm="1">
        <f t="array" ref="H66">_xll.SNL.Clients.Office.Excel.Functions.SPG(G66, "SP_TOTAL_REV", "CY2023")</f>
        <v>#PEND</v>
      </c>
      <c r="I66" s="4" t="str">
        <f>_xll.SNL.Clients.Office.Excel.Functions.SPG(G66,"IQ_AVG_DILUT_SHARES_OUT","CY2023")</f>
        <v>#PEND</v>
      </c>
      <c r="J66" s="5" t="str">
        <f>_xll.SNL.Clients.Office.Excel.Functions.SPG(G66, "IQ_DILUT_EPS_NORM", "CY2023")</f>
        <v>#PEND</v>
      </c>
      <c r="K66" t="e">
        <f t="shared" si="2"/>
        <v>#VALUE!</v>
      </c>
      <c r="L66" t="e">
        <f t="shared" si="3"/>
        <v>#VALUE!</v>
      </c>
    </row>
    <row r="67" spans="1:12">
      <c r="A67" t="s">
        <v>69</v>
      </c>
      <c r="B67" s="4" t="str" cm="1">
        <f t="array" ref="B67">_xll.SNL.Clients.Office.Excel.Functions.SPG(A67, "SP_TOTAL_REV", "CY2023")</f>
        <v>#PEND</v>
      </c>
      <c r="C67" s="4" t="str">
        <f>_xll.SNL.Clients.Office.Excel.Functions.SPG(A67,"IQ_AVG_DILUT_SHARES_OUT","CY2023")</f>
        <v>#PEND</v>
      </c>
      <c r="D67" s="5" t="str">
        <f>_xll.SNL.Clients.Office.Excel.Functions.SPG(A67, "IQ_DILUT_EPS_NORM", "CY2023")</f>
        <v>#PEND</v>
      </c>
      <c r="E67" t="e">
        <f t="shared" si="0"/>
        <v>#VALUE!</v>
      </c>
      <c r="F67" t="e">
        <f t="shared" si="1"/>
        <v>#VALUE!</v>
      </c>
      <c r="G67" t="s">
        <v>69</v>
      </c>
      <c r="H67" s="4" t="str" cm="1">
        <f t="array" ref="H67">_xll.SNL.Clients.Office.Excel.Functions.SPG(G67, "SP_TOTAL_REV", "CY2023")</f>
        <v>#PEND</v>
      </c>
      <c r="I67" s="4" t="str">
        <f>_xll.SNL.Clients.Office.Excel.Functions.SPG(G67,"IQ_AVG_DILUT_SHARES_OUT","CY2023")</f>
        <v>#PEND</v>
      </c>
      <c r="J67" s="5" t="str">
        <f>_xll.SNL.Clients.Office.Excel.Functions.SPG(G67, "IQ_DILUT_EPS_NORM", "CY2023")</f>
        <v>#PEND</v>
      </c>
      <c r="K67" t="e">
        <f t="shared" si="2"/>
        <v>#VALUE!</v>
      </c>
      <c r="L67" t="e">
        <f t="shared" si="3"/>
        <v>#VALUE!</v>
      </c>
    </row>
    <row r="68" spans="1:12">
      <c r="A68" t="s">
        <v>70</v>
      </c>
      <c r="B68" s="4" t="str" cm="1">
        <f t="array" ref="B68">_xll.SNL.Clients.Office.Excel.Functions.SPG(A68, "SP_TOTAL_REV", "CY2023")</f>
        <v>#PEND</v>
      </c>
      <c r="C68" s="4" t="str">
        <f>_xll.SNL.Clients.Office.Excel.Functions.SPG(A68,"IQ_AVG_DILUT_SHARES_OUT","CY2023")</f>
        <v>#PEND</v>
      </c>
      <c r="D68" s="5" t="str">
        <f>_xll.SNL.Clients.Office.Excel.Functions.SPG(A68, "IQ_DILUT_EPS_NORM", "CY2023")</f>
        <v>#PEND</v>
      </c>
      <c r="E68" t="e">
        <f t="shared" si="0"/>
        <v>#VALUE!</v>
      </c>
      <c r="F68" t="e">
        <f t="shared" si="1"/>
        <v>#VALUE!</v>
      </c>
      <c r="G68" t="s">
        <v>70</v>
      </c>
      <c r="H68" s="4" t="str" cm="1">
        <f t="array" ref="H68">_xll.SNL.Clients.Office.Excel.Functions.SPG(G68, "SP_TOTAL_REV", "CY2023")</f>
        <v>#PEND</v>
      </c>
      <c r="I68" s="4" t="str">
        <f>_xll.SNL.Clients.Office.Excel.Functions.SPG(G68,"IQ_AVG_DILUT_SHARES_OUT","CY2023")</f>
        <v>#PEND</v>
      </c>
      <c r="J68" s="5" t="str">
        <f>_xll.SNL.Clients.Office.Excel.Functions.SPG(G68, "IQ_DILUT_EPS_NORM", "CY2023")</f>
        <v>#PEND</v>
      </c>
      <c r="K68" t="e">
        <f t="shared" si="2"/>
        <v>#VALUE!</v>
      </c>
      <c r="L68" t="e">
        <f t="shared" si="3"/>
        <v>#VALUE!</v>
      </c>
    </row>
    <row r="69" spans="1:12">
      <c r="A69" t="s">
        <v>71</v>
      </c>
      <c r="B69" s="4" t="str" cm="1">
        <f t="array" ref="B69">_xll.SNL.Clients.Office.Excel.Functions.SPG(A69, "SP_TOTAL_REV", "CY2023")</f>
        <v>#PEND</v>
      </c>
      <c r="C69" s="4" t="str">
        <f>_xll.SNL.Clients.Office.Excel.Functions.SPG(A69,"IQ_AVG_DILUT_SHARES_OUT","CY2023")</f>
        <v>#PEND</v>
      </c>
      <c r="D69" s="5" t="str">
        <f>_xll.SNL.Clients.Office.Excel.Functions.SPG(A69, "IQ_DILUT_EPS_NORM", "CY2023")</f>
        <v>#PEND</v>
      </c>
      <c r="E69" t="e">
        <f t="shared" ref="E69:E132" si="4">C69*D69/1000</f>
        <v>#VALUE!</v>
      </c>
      <c r="F69" t="e">
        <f t="shared" ref="F69:F132" si="5">E69/B69</f>
        <v>#VALUE!</v>
      </c>
      <c r="G69" t="s">
        <v>71</v>
      </c>
      <c r="H69" s="4" t="str" cm="1">
        <f t="array" ref="H69">_xll.SNL.Clients.Office.Excel.Functions.SPG(G69, "SP_TOTAL_REV", "CY2023")</f>
        <v>#PEND</v>
      </c>
      <c r="I69" s="4" t="str">
        <f>_xll.SNL.Clients.Office.Excel.Functions.SPG(G69,"IQ_AVG_DILUT_SHARES_OUT","CY2023")</f>
        <v>#PEND</v>
      </c>
      <c r="J69" s="5" t="str">
        <f>_xll.SNL.Clients.Office.Excel.Functions.SPG(G69, "IQ_DILUT_EPS_NORM", "CY2023")</f>
        <v>#PEND</v>
      </c>
      <c r="K69" t="e">
        <f t="shared" ref="K69:K132" si="6">I69*J69/1000</f>
        <v>#VALUE!</v>
      </c>
      <c r="L69" t="e">
        <f t="shared" ref="L69:L132" si="7">K69/H69</f>
        <v>#VALUE!</v>
      </c>
    </row>
    <row r="70" spans="1:12">
      <c r="A70" t="s">
        <v>72</v>
      </c>
      <c r="B70" s="4" t="str" cm="1">
        <f t="array" ref="B70">_xll.SNL.Clients.Office.Excel.Functions.SPG(A70, "SP_TOTAL_REV", "CY2023")</f>
        <v>#PEND</v>
      </c>
      <c r="C70" s="4" t="str">
        <f>_xll.SNL.Clients.Office.Excel.Functions.SPG(A70,"IQ_AVG_DILUT_SHARES_OUT","CY2023")</f>
        <v>#PEND</v>
      </c>
      <c r="D70" s="5" t="str">
        <f>_xll.SNL.Clients.Office.Excel.Functions.SPG(A70, "IQ_DILUT_EPS_NORM", "CY2023")</f>
        <v>#PEND</v>
      </c>
      <c r="E70" t="e">
        <f t="shared" si="4"/>
        <v>#VALUE!</v>
      </c>
      <c r="F70" t="e">
        <f t="shared" si="5"/>
        <v>#VALUE!</v>
      </c>
      <c r="G70" t="s">
        <v>72</v>
      </c>
      <c r="H70" s="4" t="str" cm="1">
        <f t="array" ref="H70">_xll.SNL.Clients.Office.Excel.Functions.SPG(G70, "SP_TOTAL_REV", "CY2023")</f>
        <v>#PEND</v>
      </c>
      <c r="I70" s="4" t="str">
        <f>_xll.SNL.Clients.Office.Excel.Functions.SPG(G70,"IQ_AVG_DILUT_SHARES_OUT","CY2023")</f>
        <v>#PEND</v>
      </c>
      <c r="J70" s="5" t="str">
        <f>_xll.SNL.Clients.Office.Excel.Functions.SPG(G70, "IQ_DILUT_EPS_NORM", "CY2023")</f>
        <v>#PEND</v>
      </c>
      <c r="K70" t="e">
        <f t="shared" si="6"/>
        <v>#VALUE!</v>
      </c>
      <c r="L70" t="e">
        <f t="shared" si="7"/>
        <v>#VALUE!</v>
      </c>
    </row>
    <row r="71" spans="1:12">
      <c r="A71" t="s">
        <v>73</v>
      </c>
      <c r="B71" s="4" t="str" cm="1">
        <f t="array" ref="B71">_xll.SNL.Clients.Office.Excel.Functions.SPG(A71, "SP_TOTAL_REV", "CY2023")</f>
        <v>#PEND</v>
      </c>
      <c r="C71" s="4" t="str">
        <f>_xll.SNL.Clients.Office.Excel.Functions.SPG(A71,"IQ_AVG_DILUT_SHARES_OUT","CY2023")</f>
        <v>#PEND</v>
      </c>
      <c r="D71" s="5" t="str">
        <f>_xll.SNL.Clients.Office.Excel.Functions.SPG(A71, "IQ_DILUT_EPS_NORM", "CY2023")</f>
        <v>#PEND</v>
      </c>
      <c r="E71" t="e">
        <f t="shared" si="4"/>
        <v>#VALUE!</v>
      </c>
      <c r="F71" t="e">
        <f t="shared" si="5"/>
        <v>#VALUE!</v>
      </c>
      <c r="G71" t="s">
        <v>73</v>
      </c>
      <c r="H71" s="4" t="str" cm="1">
        <f t="array" ref="H71">_xll.SNL.Clients.Office.Excel.Functions.SPG(G71, "SP_TOTAL_REV", "CY2023")</f>
        <v>#PEND</v>
      </c>
      <c r="I71" s="4" t="str">
        <f>_xll.SNL.Clients.Office.Excel.Functions.SPG(G71,"IQ_AVG_DILUT_SHARES_OUT","CY2023")</f>
        <v>#PEND</v>
      </c>
      <c r="J71" s="5" t="str">
        <f>_xll.SNL.Clients.Office.Excel.Functions.SPG(G71, "IQ_DILUT_EPS_NORM", "CY2023")</f>
        <v>#PEND</v>
      </c>
      <c r="K71" t="e">
        <f t="shared" si="6"/>
        <v>#VALUE!</v>
      </c>
      <c r="L71" t="e">
        <f t="shared" si="7"/>
        <v>#VALUE!</v>
      </c>
    </row>
    <row r="72" spans="1:12">
      <c r="A72" t="s">
        <v>74</v>
      </c>
      <c r="B72" s="4" t="str" cm="1">
        <f t="array" ref="B72">_xll.SNL.Clients.Office.Excel.Functions.SPG(A72, "SP_TOTAL_REV", "CY2023")</f>
        <v>#PEND</v>
      </c>
      <c r="C72" s="4" t="str">
        <f>_xll.SNL.Clients.Office.Excel.Functions.SPG(A72,"IQ_AVG_DILUT_SHARES_OUT","CY2023")</f>
        <v>#PEND</v>
      </c>
      <c r="D72" s="5" t="str">
        <f>_xll.SNL.Clients.Office.Excel.Functions.SPG(A72, "IQ_DILUT_EPS_NORM", "CY2023")</f>
        <v>#PEND</v>
      </c>
      <c r="E72" t="e">
        <f t="shared" si="4"/>
        <v>#VALUE!</v>
      </c>
      <c r="F72" t="e">
        <f t="shared" si="5"/>
        <v>#VALUE!</v>
      </c>
      <c r="G72" t="s">
        <v>74</v>
      </c>
      <c r="H72" s="4" t="str" cm="1">
        <f t="array" ref="H72">_xll.SNL.Clients.Office.Excel.Functions.SPG(G72, "SP_TOTAL_REV", "CY2023")</f>
        <v>#PEND</v>
      </c>
      <c r="I72" s="4" t="str">
        <f>_xll.SNL.Clients.Office.Excel.Functions.SPG(G72,"IQ_AVG_DILUT_SHARES_OUT","CY2023")</f>
        <v>#PEND</v>
      </c>
      <c r="J72" s="5" t="str">
        <f>_xll.SNL.Clients.Office.Excel.Functions.SPG(G72, "IQ_DILUT_EPS_NORM", "CY2023")</f>
        <v>#PEND</v>
      </c>
      <c r="K72" t="e">
        <f t="shared" si="6"/>
        <v>#VALUE!</v>
      </c>
      <c r="L72" t="e">
        <f t="shared" si="7"/>
        <v>#VALUE!</v>
      </c>
    </row>
    <row r="73" spans="1:12">
      <c r="A73" t="s">
        <v>75</v>
      </c>
      <c r="B73" s="4" t="str" cm="1">
        <f t="array" ref="B73">_xll.SNL.Clients.Office.Excel.Functions.SPG(A73, "SP_TOTAL_REV", "CY2023")</f>
        <v>#PEND</v>
      </c>
      <c r="C73" s="4" t="str">
        <f>_xll.SNL.Clients.Office.Excel.Functions.SPG(A73,"IQ_AVG_DILUT_SHARES_OUT","CY2023")</f>
        <v>#PEND</v>
      </c>
      <c r="D73" s="5" t="str">
        <f>_xll.SNL.Clients.Office.Excel.Functions.SPG(A73, "IQ_DILUT_EPS_NORM", "CY2023")</f>
        <v>#PEND</v>
      </c>
      <c r="E73" t="e">
        <f t="shared" si="4"/>
        <v>#VALUE!</v>
      </c>
      <c r="F73" t="e">
        <f t="shared" si="5"/>
        <v>#VALUE!</v>
      </c>
      <c r="G73" t="s">
        <v>75</v>
      </c>
      <c r="H73" s="4" t="str" cm="1">
        <f t="array" ref="H73">_xll.SNL.Clients.Office.Excel.Functions.SPG(G73, "SP_TOTAL_REV", "CY2023")</f>
        <v>#PEND</v>
      </c>
      <c r="I73" s="4" t="str">
        <f>_xll.SNL.Clients.Office.Excel.Functions.SPG(G73,"IQ_AVG_DILUT_SHARES_OUT","CY2023")</f>
        <v>#PEND</v>
      </c>
      <c r="J73" s="5" t="str">
        <f>_xll.SNL.Clients.Office.Excel.Functions.SPG(G73, "IQ_DILUT_EPS_NORM", "CY2023")</f>
        <v>#PEND</v>
      </c>
      <c r="K73" t="e">
        <f t="shared" si="6"/>
        <v>#VALUE!</v>
      </c>
      <c r="L73" t="e">
        <f t="shared" si="7"/>
        <v>#VALUE!</v>
      </c>
    </row>
    <row r="74" spans="1:12">
      <c r="A74" t="s">
        <v>76</v>
      </c>
      <c r="B74" s="4" t="str" cm="1">
        <f t="array" ref="B74">_xll.SNL.Clients.Office.Excel.Functions.SPG(A74, "SP_TOTAL_REV", "CY2023")</f>
        <v>#PEND</v>
      </c>
      <c r="C74" s="4" t="str">
        <f>_xll.SNL.Clients.Office.Excel.Functions.SPG(A74,"IQ_AVG_DILUT_SHARES_OUT","CY2023")</f>
        <v>#PEND</v>
      </c>
      <c r="D74" s="5" t="str">
        <f>_xll.SNL.Clients.Office.Excel.Functions.SPG(A74, "IQ_DILUT_EPS_NORM", "CY2023")</f>
        <v>#PEND</v>
      </c>
      <c r="E74" t="e">
        <f t="shared" si="4"/>
        <v>#VALUE!</v>
      </c>
      <c r="F74" t="e">
        <f t="shared" si="5"/>
        <v>#VALUE!</v>
      </c>
      <c r="G74" t="s">
        <v>76</v>
      </c>
      <c r="H74" s="4" t="str" cm="1">
        <f t="array" ref="H74">_xll.SNL.Clients.Office.Excel.Functions.SPG(G74, "SP_TOTAL_REV", "CY2023")</f>
        <v>#PEND</v>
      </c>
      <c r="I74" s="4" t="str">
        <f>_xll.SNL.Clients.Office.Excel.Functions.SPG(G74,"IQ_AVG_DILUT_SHARES_OUT","CY2023")</f>
        <v>#PEND</v>
      </c>
      <c r="J74" s="5" t="str">
        <f>_xll.SNL.Clients.Office.Excel.Functions.SPG(G74, "IQ_DILUT_EPS_NORM", "CY2023")</f>
        <v>#PEND</v>
      </c>
      <c r="K74" t="e">
        <f t="shared" si="6"/>
        <v>#VALUE!</v>
      </c>
      <c r="L74" t="e">
        <f t="shared" si="7"/>
        <v>#VALUE!</v>
      </c>
    </row>
    <row r="75" spans="1:12">
      <c r="A75" t="s">
        <v>77</v>
      </c>
      <c r="B75" s="4" t="str" cm="1">
        <f t="array" ref="B75">_xll.SNL.Clients.Office.Excel.Functions.SPG(A75, "SP_TOTAL_REV", "CY2023")</f>
        <v>#PEND</v>
      </c>
      <c r="C75" s="4" t="str">
        <f>_xll.SNL.Clients.Office.Excel.Functions.SPG(A75,"IQ_AVG_DILUT_SHARES_OUT","CY2023")</f>
        <v>#PEND</v>
      </c>
      <c r="D75" s="5" t="str">
        <f>_xll.SNL.Clients.Office.Excel.Functions.SPG(A75, "IQ_DILUT_EPS_NORM", "CY2023")</f>
        <v>#PEND</v>
      </c>
      <c r="E75" t="e">
        <f t="shared" si="4"/>
        <v>#VALUE!</v>
      </c>
      <c r="F75" t="e">
        <f t="shared" si="5"/>
        <v>#VALUE!</v>
      </c>
      <c r="G75" t="s">
        <v>77</v>
      </c>
      <c r="H75" s="4" t="str" cm="1">
        <f t="array" ref="H75">_xll.SNL.Clients.Office.Excel.Functions.SPG(G75, "SP_TOTAL_REV", "CY2023")</f>
        <v>#PEND</v>
      </c>
      <c r="I75" s="4" t="str">
        <f>_xll.SNL.Clients.Office.Excel.Functions.SPG(G75,"IQ_AVG_DILUT_SHARES_OUT","CY2023")</f>
        <v>#PEND</v>
      </c>
      <c r="J75" s="5" t="str">
        <f>_xll.SNL.Clients.Office.Excel.Functions.SPG(G75, "IQ_DILUT_EPS_NORM", "CY2023")</f>
        <v>#PEND</v>
      </c>
      <c r="K75" t="e">
        <f t="shared" si="6"/>
        <v>#VALUE!</v>
      </c>
      <c r="L75" t="e">
        <f t="shared" si="7"/>
        <v>#VALUE!</v>
      </c>
    </row>
    <row r="76" spans="1:12">
      <c r="A76" t="s">
        <v>78</v>
      </c>
      <c r="B76" s="4" t="str" cm="1">
        <f t="array" ref="B76">_xll.SNL.Clients.Office.Excel.Functions.SPG(A76, "SP_TOTAL_REV", "CY2023")</f>
        <v>#PEND</v>
      </c>
      <c r="C76" s="4" t="str">
        <f>_xll.SNL.Clients.Office.Excel.Functions.SPG(A76,"IQ_AVG_DILUT_SHARES_OUT","CY2023")</f>
        <v>#PEND</v>
      </c>
      <c r="D76" s="5" t="str">
        <f>_xll.SNL.Clients.Office.Excel.Functions.SPG(A76, "IQ_DILUT_EPS_NORM", "CY2023")</f>
        <v>#PEND</v>
      </c>
      <c r="E76" t="e">
        <f t="shared" si="4"/>
        <v>#VALUE!</v>
      </c>
      <c r="F76" t="e">
        <f t="shared" si="5"/>
        <v>#VALUE!</v>
      </c>
      <c r="G76" t="s">
        <v>78</v>
      </c>
      <c r="H76" s="4" t="str" cm="1">
        <f t="array" ref="H76">_xll.SNL.Clients.Office.Excel.Functions.SPG(G76, "SP_TOTAL_REV", "CY2023")</f>
        <v>#PEND</v>
      </c>
      <c r="I76" s="4" t="str">
        <f>_xll.SNL.Clients.Office.Excel.Functions.SPG(G76,"IQ_AVG_DILUT_SHARES_OUT","CY2023")</f>
        <v>#PEND</v>
      </c>
      <c r="J76" s="5" t="str">
        <f>_xll.SNL.Clients.Office.Excel.Functions.SPG(G76, "IQ_DILUT_EPS_NORM", "CY2023")</f>
        <v>#PEND</v>
      </c>
      <c r="K76" t="e">
        <f t="shared" si="6"/>
        <v>#VALUE!</v>
      </c>
      <c r="L76" t="e">
        <f t="shared" si="7"/>
        <v>#VALUE!</v>
      </c>
    </row>
    <row r="77" spans="1:12">
      <c r="A77" t="s">
        <v>79</v>
      </c>
      <c r="B77" s="4" t="str" cm="1">
        <f t="array" ref="B77">_xll.SNL.Clients.Office.Excel.Functions.SPG(A77, "SP_TOTAL_REV", "CY2023")</f>
        <v>#PEND</v>
      </c>
      <c r="C77" s="4" t="str">
        <f>_xll.SNL.Clients.Office.Excel.Functions.SPG(A77,"IQ_AVG_DILUT_SHARES_OUT","CY2023")</f>
        <v>#PEND</v>
      </c>
      <c r="D77" s="5" t="str">
        <f>_xll.SNL.Clients.Office.Excel.Functions.SPG(A77, "IQ_DILUT_EPS_NORM", "CY2023")</f>
        <v>#PEND</v>
      </c>
      <c r="E77" t="e">
        <f t="shared" si="4"/>
        <v>#VALUE!</v>
      </c>
      <c r="F77" t="e">
        <f t="shared" si="5"/>
        <v>#VALUE!</v>
      </c>
      <c r="G77" t="s">
        <v>79</v>
      </c>
      <c r="H77" s="4" t="str" cm="1">
        <f t="array" ref="H77">_xll.SNL.Clients.Office.Excel.Functions.SPG(G77, "SP_TOTAL_REV", "CY2023")</f>
        <v>#PEND</v>
      </c>
      <c r="I77" s="4" t="str">
        <f>_xll.SNL.Clients.Office.Excel.Functions.SPG(G77,"IQ_AVG_DILUT_SHARES_OUT","CY2023")</f>
        <v>#PEND</v>
      </c>
      <c r="J77" s="5" t="str">
        <f>_xll.SNL.Clients.Office.Excel.Functions.SPG(G77, "IQ_DILUT_EPS_NORM", "CY2023")</f>
        <v>#PEND</v>
      </c>
      <c r="K77" t="e">
        <f t="shared" si="6"/>
        <v>#VALUE!</v>
      </c>
      <c r="L77" t="e">
        <f t="shared" si="7"/>
        <v>#VALUE!</v>
      </c>
    </row>
    <row r="78" spans="1:12">
      <c r="A78" t="s">
        <v>80</v>
      </c>
      <c r="B78" s="4" t="str" cm="1">
        <f t="array" ref="B78">_xll.SNL.Clients.Office.Excel.Functions.SPG(A78, "SP_TOTAL_REV", "CY2023")</f>
        <v>#PEND</v>
      </c>
      <c r="C78" s="4" t="str">
        <f>_xll.SNL.Clients.Office.Excel.Functions.SPG(A78,"IQ_AVG_DILUT_SHARES_OUT","CY2023")</f>
        <v>#PEND</v>
      </c>
      <c r="D78" s="5" t="str">
        <f>_xll.SNL.Clients.Office.Excel.Functions.SPG(A78, "IQ_DILUT_EPS_NORM", "CY2023")</f>
        <v>#PEND</v>
      </c>
      <c r="E78" t="e">
        <f t="shared" si="4"/>
        <v>#VALUE!</v>
      </c>
      <c r="F78" t="e">
        <f t="shared" si="5"/>
        <v>#VALUE!</v>
      </c>
      <c r="G78" t="s">
        <v>80</v>
      </c>
      <c r="H78" s="4" t="str" cm="1">
        <f t="array" ref="H78">_xll.SNL.Clients.Office.Excel.Functions.SPG(G78, "SP_TOTAL_REV", "CY2023")</f>
        <v>#PEND</v>
      </c>
      <c r="I78" s="4" t="str">
        <f>_xll.SNL.Clients.Office.Excel.Functions.SPG(G78,"IQ_AVG_DILUT_SHARES_OUT","CY2023")</f>
        <v>#PEND</v>
      </c>
      <c r="J78" s="5" t="str">
        <f>_xll.SNL.Clients.Office.Excel.Functions.SPG(G78, "IQ_DILUT_EPS_NORM", "CY2023")</f>
        <v>#PEND</v>
      </c>
      <c r="K78" t="e">
        <f t="shared" si="6"/>
        <v>#VALUE!</v>
      </c>
      <c r="L78" t="e">
        <f t="shared" si="7"/>
        <v>#VALUE!</v>
      </c>
    </row>
    <row r="79" spans="1:12">
      <c r="A79" t="s">
        <v>81</v>
      </c>
      <c r="B79" s="4" t="str" cm="1">
        <f t="array" ref="B79">_xll.SNL.Clients.Office.Excel.Functions.SPG(A79, "SP_TOTAL_REV", "CY2023")</f>
        <v>#PEND</v>
      </c>
      <c r="C79" s="4" t="str">
        <f>_xll.SNL.Clients.Office.Excel.Functions.SPG(A79,"IQ_AVG_DILUT_SHARES_OUT","CY2023")</f>
        <v>#PEND</v>
      </c>
      <c r="D79" s="5" t="str">
        <f>_xll.SNL.Clients.Office.Excel.Functions.SPG(A79, "IQ_DILUT_EPS_NORM", "CY2023")</f>
        <v>#PEND</v>
      </c>
      <c r="E79" t="e">
        <f t="shared" si="4"/>
        <v>#VALUE!</v>
      </c>
      <c r="F79" t="e">
        <f t="shared" si="5"/>
        <v>#VALUE!</v>
      </c>
      <c r="G79" t="s">
        <v>81</v>
      </c>
      <c r="H79" s="4" t="str" cm="1">
        <f t="array" ref="H79">_xll.SNL.Clients.Office.Excel.Functions.SPG(G79, "SP_TOTAL_REV", "CY2023")</f>
        <v>#PEND</v>
      </c>
      <c r="I79" s="4" t="str">
        <f>_xll.SNL.Clients.Office.Excel.Functions.SPG(G79,"IQ_AVG_DILUT_SHARES_OUT","CY2023")</f>
        <v>#PEND</v>
      </c>
      <c r="J79" s="5" t="str">
        <f>_xll.SNL.Clients.Office.Excel.Functions.SPG(G79, "IQ_DILUT_EPS_NORM", "CY2023")</f>
        <v>#PEND</v>
      </c>
      <c r="K79" t="e">
        <f t="shared" si="6"/>
        <v>#VALUE!</v>
      </c>
      <c r="L79" t="e">
        <f t="shared" si="7"/>
        <v>#VALUE!</v>
      </c>
    </row>
    <row r="80" spans="1:12">
      <c r="A80" t="s">
        <v>82</v>
      </c>
      <c r="B80" s="4" t="str" cm="1">
        <f t="array" ref="B80">_xll.SNL.Clients.Office.Excel.Functions.SPG(A80, "SP_TOTAL_REV", "CY2023")</f>
        <v>#PEND</v>
      </c>
      <c r="C80" s="4" t="str">
        <f>_xll.SNL.Clients.Office.Excel.Functions.SPG(A80,"IQ_AVG_DILUT_SHARES_OUT","CY2023")</f>
        <v>#PEND</v>
      </c>
      <c r="D80" s="5" t="str">
        <f>_xll.SNL.Clients.Office.Excel.Functions.SPG(A80, "IQ_DILUT_EPS_NORM", "CY2023")</f>
        <v>#PEND</v>
      </c>
      <c r="E80" t="e">
        <f t="shared" si="4"/>
        <v>#VALUE!</v>
      </c>
      <c r="F80" t="e">
        <f t="shared" si="5"/>
        <v>#VALUE!</v>
      </c>
      <c r="G80" t="s">
        <v>82</v>
      </c>
      <c r="H80" s="4" t="str" cm="1">
        <f t="array" ref="H80">_xll.SNL.Clients.Office.Excel.Functions.SPG(G80, "SP_TOTAL_REV", "CY2023")</f>
        <v>#PEND</v>
      </c>
      <c r="I80" s="4" t="str">
        <f>_xll.SNL.Clients.Office.Excel.Functions.SPG(G80,"IQ_AVG_DILUT_SHARES_OUT","CY2023")</f>
        <v>#PEND</v>
      </c>
      <c r="J80" s="5" t="str">
        <f>_xll.SNL.Clients.Office.Excel.Functions.SPG(G80, "IQ_DILUT_EPS_NORM", "CY2023")</f>
        <v>#PEND</v>
      </c>
      <c r="K80" t="e">
        <f t="shared" si="6"/>
        <v>#VALUE!</v>
      </c>
      <c r="L80" t="e">
        <f t="shared" si="7"/>
        <v>#VALUE!</v>
      </c>
    </row>
    <row r="81" spans="1:12">
      <c r="A81" t="s">
        <v>83</v>
      </c>
      <c r="B81" s="4" t="str" cm="1">
        <f t="array" ref="B81">_xll.SNL.Clients.Office.Excel.Functions.SPG(A81, "SP_TOTAL_REV", "CY2023")</f>
        <v>#PEND</v>
      </c>
      <c r="C81" s="4" t="str">
        <f>_xll.SNL.Clients.Office.Excel.Functions.SPG(A81,"IQ_AVG_DILUT_SHARES_OUT","CY2023")</f>
        <v>#PEND</v>
      </c>
      <c r="D81" s="5" t="str">
        <f>_xll.SNL.Clients.Office.Excel.Functions.SPG(A81, "IQ_DILUT_EPS_NORM", "CY2023")</f>
        <v>#PEND</v>
      </c>
      <c r="E81" t="e">
        <f t="shared" si="4"/>
        <v>#VALUE!</v>
      </c>
      <c r="F81" t="e">
        <f t="shared" si="5"/>
        <v>#VALUE!</v>
      </c>
      <c r="G81" t="s">
        <v>83</v>
      </c>
      <c r="H81" s="4" t="str" cm="1">
        <f t="array" ref="H81">_xll.SNL.Clients.Office.Excel.Functions.SPG(G81, "SP_TOTAL_REV", "CY2023")</f>
        <v>#PEND</v>
      </c>
      <c r="I81" s="4" t="str">
        <f>_xll.SNL.Clients.Office.Excel.Functions.SPG(G81,"IQ_AVG_DILUT_SHARES_OUT","CY2023")</f>
        <v>#PEND</v>
      </c>
      <c r="J81" s="5" t="str">
        <f>_xll.SNL.Clients.Office.Excel.Functions.SPG(G81, "IQ_DILUT_EPS_NORM", "CY2023")</f>
        <v>#PEND</v>
      </c>
      <c r="K81" t="e">
        <f t="shared" si="6"/>
        <v>#VALUE!</v>
      </c>
      <c r="L81" t="e">
        <f t="shared" si="7"/>
        <v>#VALUE!</v>
      </c>
    </row>
    <row r="82" spans="1:12">
      <c r="A82" t="s">
        <v>84</v>
      </c>
      <c r="B82" s="4" t="str" cm="1">
        <f t="array" ref="B82">_xll.SNL.Clients.Office.Excel.Functions.SPG(A82, "SP_TOTAL_REV", "CY2023")</f>
        <v>#PEND</v>
      </c>
      <c r="C82" s="4" t="str">
        <f>_xll.SNL.Clients.Office.Excel.Functions.SPG(A82,"IQ_AVG_DILUT_SHARES_OUT","CY2023")</f>
        <v>#PEND</v>
      </c>
      <c r="D82" s="5" t="str">
        <f>_xll.SNL.Clients.Office.Excel.Functions.SPG(A82, "IQ_DILUT_EPS_NORM", "CY2023")</f>
        <v>#PEND</v>
      </c>
      <c r="E82" t="e">
        <f t="shared" si="4"/>
        <v>#VALUE!</v>
      </c>
      <c r="F82" t="e">
        <f t="shared" si="5"/>
        <v>#VALUE!</v>
      </c>
      <c r="G82" t="s">
        <v>84</v>
      </c>
      <c r="H82" s="4" t="str" cm="1">
        <f t="array" ref="H82">_xll.SNL.Clients.Office.Excel.Functions.SPG(G82, "SP_TOTAL_REV", "CY2023")</f>
        <v>#PEND</v>
      </c>
      <c r="I82" s="4" t="str">
        <f>_xll.SNL.Clients.Office.Excel.Functions.SPG(G82,"IQ_AVG_DILUT_SHARES_OUT","CY2023")</f>
        <v>#PEND</v>
      </c>
      <c r="J82" s="5" t="str">
        <f>_xll.SNL.Clients.Office.Excel.Functions.SPG(G82, "IQ_DILUT_EPS_NORM", "CY2023")</f>
        <v>#PEND</v>
      </c>
      <c r="K82" t="e">
        <f t="shared" si="6"/>
        <v>#VALUE!</v>
      </c>
      <c r="L82" t="e">
        <f t="shared" si="7"/>
        <v>#VALUE!</v>
      </c>
    </row>
    <row r="83" spans="1:12">
      <c r="A83" t="s">
        <v>85</v>
      </c>
      <c r="B83" s="4" t="str" cm="1">
        <f t="array" ref="B83">_xll.SNL.Clients.Office.Excel.Functions.SPG(A83, "SP_TOTAL_REV", "CY2023")</f>
        <v>#PEND</v>
      </c>
      <c r="C83" s="4" t="str">
        <f>_xll.SNL.Clients.Office.Excel.Functions.SPG(A83,"IQ_AVG_DILUT_SHARES_OUT","CY2023")</f>
        <v>#PEND</v>
      </c>
      <c r="D83" s="5" t="str">
        <f>_xll.SNL.Clients.Office.Excel.Functions.SPG(A83, "IQ_DILUT_EPS_NORM", "CY2023")</f>
        <v>#PEND</v>
      </c>
      <c r="E83" t="e">
        <f t="shared" si="4"/>
        <v>#VALUE!</v>
      </c>
      <c r="F83" t="e">
        <f t="shared" si="5"/>
        <v>#VALUE!</v>
      </c>
      <c r="G83" t="s">
        <v>85</v>
      </c>
      <c r="H83" s="4" t="str" cm="1">
        <f t="array" ref="H83">_xll.SNL.Clients.Office.Excel.Functions.SPG(G83, "SP_TOTAL_REV", "CY2023")</f>
        <v>#PEND</v>
      </c>
      <c r="I83" s="4" t="str">
        <f>_xll.SNL.Clients.Office.Excel.Functions.SPG(G83,"IQ_AVG_DILUT_SHARES_OUT","CY2023")</f>
        <v>#PEND</v>
      </c>
      <c r="J83" s="5" t="str">
        <f>_xll.SNL.Clients.Office.Excel.Functions.SPG(G83, "IQ_DILUT_EPS_NORM", "CY2023")</f>
        <v>#PEND</v>
      </c>
      <c r="K83" t="e">
        <f t="shared" si="6"/>
        <v>#VALUE!</v>
      </c>
      <c r="L83" t="e">
        <f t="shared" si="7"/>
        <v>#VALUE!</v>
      </c>
    </row>
    <row r="84" spans="1:12">
      <c r="A84" t="s">
        <v>86</v>
      </c>
      <c r="B84" s="4" t="str" cm="1">
        <f t="array" ref="B84">_xll.SNL.Clients.Office.Excel.Functions.SPG(A84, "SP_TOTAL_REV", "CY2023")</f>
        <v>#PEND</v>
      </c>
      <c r="C84" s="4" t="str">
        <f>_xll.SNL.Clients.Office.Excel.Functions.SPG(A84,"IQ_AVG_DILUT_SHARES_OUT","CY2023")</f>
        <v>#PEND</v>
      </c>
      <c r="D84" s="5" t="str">
        <f>_xll.SNL.Clients.Office.Excel.Functions.SPG(A84, "IQ_DILUT_EPS_NORM", "CY2023")</f>
        <v>#PEND</v>
      </c>
      <c r="E84" t="e">
        <f t="shared" si="4"/>
        <v>#VALUE!</v>
      </c>
      <c r="F84" t="e">
        <f t="shared" si="5"/>
        <v>#VALUE!</v>
      </c>
      <c r="G84" t="s">
        <v>86</v>
      </c>
      <c r="H84" s="4" t="str" cm="1">
        <f t="array" ref="H84">_xll.SNL.Clients.Office.Excel.Functions.SPG(G84, "SP_TOTAL_REV", "CY2023")</f>
        <v>#PEND</v>
      </c>
      <c r="I84" s="4" t="str">
        <f>_xll.SNL.Clients.Office.Excel.Functions.SPG(G84,"IQ_AVG_DILUT_SHARES_OUT","CY2023")</f>
        <v>#PEND</v>
      </c>
      <c r="J84" s="5" t="str">
        <f>_xll.SNL.Clients.Office.Excel.Functions.SPG(G84, "IQ_DILUT_EPS_NORM", "CY2023")</f>
        <v>#PEND</v>
      </c>
      <c r="K84" t="e">
        <f t="shared" si="6"/>
        <v>#VALUE!</v>
      </c>
      <c r="L84" t="e">
        <f t="shared" si="7"/>
        <v>#VALUE!</v>
      </c>
    </row>
    <row r="85" spans="1:12">
      <c r="A85" t="s">
        <v>87</v>
      </c>
      <c r="B85" s="4" t="str" cm="1">
        <f t="array" ref="B85">_xll.SNL.Clients.Office.Excel.Functions.SPG(A85, "SP_TOTAL_REV", "CY2023")</f>
        <v>#PEND</v>
      </c>
      <c r="C85" s="4" t="str">
        <f>_xll.SNL.Clients.Office.Excel.Functions.SPG(A85,"IQ_AVG_DILUT_SHARES_OUT","CY2023")</f>
        <v>#PEND</v>
      </c>
      <c r="D85" s="5" t="str">
        <f>_xll.SNL.Clients.Office.Excel.Functions.SPG(A85, "IQ_DILUT_EPS_NORM", "CY2023")</f>
        <v>#PEND</v>
      </c>
      <c r="E85" t="e">
        <f t="shared" si="4"/>
        <v>#VALUE!</v>
      </c>
      <c r="F85" t="e">
        <f t="shared" si="5"/>
        <v>#VALUE!</v>
      </c>
      <c r="G85" t="s">
        <v>87</v>
      </c>
      <c r="H85" s="4" t="str" cm="1">
        <f t="array" ref="H85">_xll.SNL.Clients.Office.Excel.Functions.SPG(G85, "SP_TOTAL_REV", "CY2023")</f>
        <v>#PEND</v>
      </c>
      <c r="I85" s="4" t="str">
        <f>_xll.SNL.Clients.Office.Excel.Functions.SPG(G85,"IQ_AVG_DILUT_SHARES_OUT","CY2023")</f>
        <v>#PEND</v>
      </c>
      <c r="J85" s="5" t="str">
        <f>_xll.SNL.Clients.Office.Excel.Functions.SPG(G85, "IQ_DILUT_EPS_NORM", "CY2023")</f>
        <v>#PEND</v>
      </c>
      <c r="K85" t="e">
        <f t="shared" si="6"/>
        <v>#VALUE!</v>
      </c>
      <c r="L85" t="e">
        <f t="shared" si="7"/>
        <v>#VALUE!</v>
      </c>
    </row>
    <row r="86" spans="1:12">
      <c r="A86" t="s">
        <v>88</v>
      </c>
      <c r="B86" s="4" t="str" cm="1">
        <f t="array" ref="B86">_xll.SNL.Clients.Office.Excel.Functions.SPG(A86, "SP_TOTAL_REV", "CY2023")</f>
        <v>#PEND</v>
      </c>
      <c r="C86" s="4" t="str">
        <f>_xll.SNL.Clients.Office.Excel.Functions.SPG(A86,"IQ_AVG_DILUT_SHARES_OUT","CY2023")</f>
        <v>#PEND</v>
      </c>
      <c r="D86" s="5" t="str">
        <f>_xll.SNL.Clients.Office.Excel.Functions.SPG(A86, "IQ_DILUT_EPS_NORM", "CY2023")</f>
        <v>#PEND</v>
      </c>
      <c r="E86" t="e">
        <f t="shared" si="4"/>
        <v>#VALUE!</v>
      </c>
      <c r="F86" t="e">
        <f t="shared" si="5"/>
        <v>#VALUE!</v>
      </c>
      <c r="G86" t="s">
        <v>88</v>
      </c>
      <c r="H86" s="4" t="str" cm="1">
        <f t="array" ref="H86">_xll.SNL.Clients.Office.Excel.Functions.SPG(G86, "SP_TOTAL_REV", "CY2023")</f>
        <v>#PEND</v>
      </c>
      <c r="I86" s="4" t="str">
        <f>_xll.SNL.Clients.Office.Excel.Functions.SPG(G86,"IQ_AVG_DILUT_SHARES_OUT","CY2023")</f>
        <v>#PEND</v>
      </c>
      <c r="J86" s="5" t="str">
        <f>_xll.SNL.Clients.Office.Excel.Functions.SPG(G86, "IQ_DILUT_EPS_NORM", "CY2023")</f>
        <v>#PEND</v>
      </c>
      <c r="K86" t="e">
        <f t="shared" si="6"/>
        <v>#VALUE!</v>
      </c>
      <c r="L86" t="e">
        <f t="shared" si="7"/>
        <v>#VALUE!</v>
      </c>
    </row>
    <row r="87" spans="1:12">
      <c r="A87" t="s">
        <v>89</v>
      </c>
      <c r="B87" s="4" t="str" cm="1">
        <f t="array" ref="B87">_xll.SNL.Clients.Office.Excel.Functions.SPG(A87, "SP_TOTAL_REV", "CY2023")</f>
        <v>#PEND</v>
      </c>
      <c r="C87" s="4" t="str">
        <f>_xll.SNL.Clients.Office.Excel.Functions.SPG(A87,"IQ_AVG_DILUT_SHARES_OUT","CY2023")</f>
        <v>#PEND</v>
      </c>
      <c r="D87" s="5" t="str">
        <f>_xll.SNL.Clients.Office.Excel.Functions.SPG(A87, "IQ_DILUT_EPS_NORM", "CY2023")</f>
        <v>#PEND</v>
      </c>
      <c r="E87" t="e">
        <f t="shared" si="4"/>
        <v>#VALUE!</v>
      </c>
      <c r="F87" t="e">
        <f t="shared" si="5"/>
        <v>#VALUE!</v>
      </c>
      <c r="G87" t="s">
        <v>89</v>
      </c>
      <c r="H87" s="4" t="str" cm="1">
        <f t="array" ref="H87">_xll.SNL.Clients.Office.Excel.Functions.SPG(G87, "SP_TOTAL_REV", "CY2023")</f>
        <v>#PEND</v>
      </c>
      <c r="I87" s="4" t="str">
        <f>_xll.SNL.Clients.Office.Excel.Functions.SPG(G87,"IQ_AVG_DILUT_SHARES_OUT","CY2023")</f>
        <v>#PEND</v>
      </c>
      <c r="J87" s="5" t="str">
        <f>_xll.SNL.Clients.Office.Excel.Functions.SPG(G87, "IQ_DILUT_EPS_NORM", "CY2023")</f>
        <v>#PEND</v>
      </c>
      <c r="K87" t="e">
        <f t="shared" si="6"/>
        <v>#VALUE!</v>
      </c>
      <c r="L87" t="e">
        <f t="shared" si="7"/>
        <v>#VALUE!</v>
      </c>
    </row>
    <row r="88" spans="1:12">
      <c r="A88" t="s">
        <v>90</v>
      </c>
      <c r="B88" s="4" t="str" cm="1">
        <f t="array" ref="B88">_xll.SNL.Clients.Office.Excel.Functions.SPG(A88, "SP_TOTAL_REV", "CY2023")</f>
        <v>#PEND</v>
      </c>
      <c r="C88" s="4" t="str">
        <f>_xll.SNL.Clients.Office.Excel.Functions.SPG(A88,"IQ_AVG_DILUT_SHARES_OUT","CY2023")</f>
        <v>#PEND</v>
      </c>
      <c r="D88" s="5" t="str">
        <f>_xll.SNL.Clients.Office.Excel.Functions.SPG(A88, "IQ_DILUT_EPS_NORM", "CY2023")</f>
        <v>#PEND</v>
      </c>
      <c r="E88" t="e">
        <f t="shared" si="4"/>
        <v>#VALUE!</v>
      </c>
      <c r="F88" t="e">
        <f t="shared" si="5"/>
        <v>#VALUE!</v>
      </c>
      <c r="G88" t="s">
        <v>90</v>
      </c>
      <c r="H88" s="4" t="str" cm="1">
        <f t="array" ref="H88">_xll.SNL.Clients.Office.Excel.Functions.SPG(G88, "SP_TOTAL_REV", "CY2023")</f>
        <v>#PEND</v>
      </c>
      <c r="I88" s="4" t="str">
        <f>_xll.SNL.Clients.Office.Excel.Functions.SPG(G88,"IQ_AVG_DILUT_SHARES_OUT","CY2023")</f>
        <v>#PEND</v>
      </c>
      <c r="J88" s="5" t="str">
        <f>_xll.SNL.Clients.Office.Excel.Functions.SPG(G88, "IQ_DILUT_EPS_NORM", "CY2023")</f>
        <v>#PEND</v>
      </c>
      <c r="K88" t="e">
        <f t="shared" si="6"/>
        <v>#VALUE!</v>
      </c>
      <c r="L88" t="e">
        <f t="shared" si="7"/>
        <v>#VALUE!</v>
      </c>
    </row>
    <row r="89" spans="1:12">
      <c r="A89" t="s">
        <v>91</v>
      </c>
      <c r="B89" s="4" t="str" cm="1">
        <f t="array" ref="B89">_xll.SNL.Clients.Office.Excel.Functions.SPG(A89, "SP_TOTAL_REV", "CY2023")</f>
        <v>#PEND</v>
      </c>
      <c r="C89" s="4" t="str">
        <f>_xll.SNL.Clients.Office.Excel.Functions.SPG(A89,"IQ_AVG_DILUT_SHARES_OUT","CY2023")</f>
        <v>#PEND</v>
      </c>
      <c r="D89" s="5" t="str">
        <f>_xll.SNL.Clients.Office.Excel.Functions.SPG(A89, "IQ_DILUT_EPS_NORM", "CY2023")</f>
        <v>#PEND</v>
      </c>
      <c r="E89" t="e">
        <f t="shared" si="4"/>
        <v>#VALUE!</v>
      </c>
      <c r="F89" t="e">
        <f t="shared" si="5"/>
        <v>#VALUE!</v>
      </c>
      <c r="G89" t="s">
        <v>91</v>
      </c>
      <c r="H89" s="4" t="str" cm="1">
        <f t="array" ref="H89">_xll.SNL.Clients.Office.Excel.Functions.SPG(G89, "SP_TOTAL_REV", "CY2023")</f>
        <v>#PEND</v>
      </c>
      <c r="I89" s="4" t="str">
        <f>_xll.SNL.Clients.Office.Excel.Functions.SPG(G89,"IQ_AVG_DILUT_SHARES_OUT","CY2023")</f>
        <v>#PEND</v>
      </c>
      <c r="J89" s="5" t="str">
        <f>_xll.SNL.Clients.Office.Excel.Functions.SPG(G89, "IQ_DILUT_EPS_NORM", "CY2023")</f>
        <v>#PEND</v>
      </c>
      <c r="K89" t="e">
        <f t="shared" si="6"/>
        <v>#VALUE!</v>
      </c>
      <c r="L89" t="e">
        <f t="shared" si="7"/>
        <v>#VALUE!</v>
      </c>
    </row>
    <row r="90" spans="1:12">
      <c r="A90" t="s">
        <v>92</v>
      </c>
      <c r="B90" s="4" t="str" cm="1">
        <f t="array" ref="B90">_xll.SNL.Clients.Office.Excel.Functions.SPG(A90, "SP_TOTAL_REV", "CY2023")</f>
        <v>#PEND</v>
      </c>
      <c r="C90" s="4" t="str">
        <f>_xll.SNL.Clients.Office.Excel.Functions.SPG(A90,"IQ_AVG_DILUT_SHARES_OUT","CY2023")</f>
        <v>#PEND</v>
      </c>
      <c r="D90" s="5" t="str">
        <f>_xll.SNL.Clients.Office.Excel.Functions.SPG(A90, "IQ_DILUT_EPS_NORM", "CY2023")</f>
        <v>#PEND</v>
      </c>
      <c r="E90" t="e">
        <f t="shared" si="4"/>
        <v>#VALUE!</v>
      </c>
      <c r="F90" t="e">
        <f t="shared" si="5"/>
        <v>#VALUE!</v>
      </c>
      <c r="G90" t="s">
        <v>92</v>
      </c>
      <c r="H90" s="4" t="str" cm="1">
        <f t="array" ref="H90">_xll.SNL.Clients.Office.Excel.Functions.SPG(G90, "SP_TOTAL_REV", "CY2023")</f>
        <v>#PEND</v>
      </c>
      <c r="I90" s="4" t="str">
        <f>_xll.SNL.Clients.Office.Excel.Functions.SPG(G90,"IQ_AVG_DILUT_SHARES_OUT","CY2023")</f>
        <v>#PEND</v>
      </c>
      <c r="J90" s="5" t="str">
        <f>_xll.SNL.Clients.Office.Excel.Functions.SPG(G90, "IQ_DILUT_EPS_NORM", "CY2023")</f>
        <v>#PEND</v>
      </c>
      <c r="K90" t="e">
        <f t="shared" si="6"/>
        <v>#VALUE!</v>
      </c>
      <c r="L90" t="e">
        <f t="shared" si="7"/>
        <v>#VALUE!</v>
      </c>
    </row>
    <row r="91" spans="1:12">
      <c r="A91" t="s">
        <v>93</v>
      </c>
      <c r="B91" s="4" t="str" cm="1">
        <f t="array" ref="B91">_xll.SNL.Clients.Office.Excel.Functions.SPG(A91, "SP_TOTAL_REV", "CY2023")</f>
        <v>#PEND</v>
      </c>
      <c r="C91" s="4" t="str">
        <f>_xll.SNL.Clients.Office.Excel.Functions.SPG(A91,"IQ_AVG_DILUT_SHARES_OUT","CY2023")</f>
        <v>#PEND</v>
      </c>
      <c r="D91" s="5" t="str">
        <f>_xll.SNL.Clients.Office.Excel.Functions.SPG(A91, "IQ_DILUT_EPS_NORM", "CY2023")</f>
        <v>#PEND</v>
      </c>
      <c r="E91" t="e">
        <f t="shared" si="4"/>
        <v>#VALUE!</v>
      </c>
      <c r="F91" t="e">
        <f t="shared" si="5"/>
        <v>#VALUE!</v>
      </c>
      <c r="G91" t="s">
        <v>93</v>
      </c>
      <c r="H91" s="4" t="str" cm="1">
        <f t="array" ref="H91">_xll.SNL.Clients.Office.Excel.Functions.SPG(G91, "SP_TOTAL_REV", "CY2023")</f>
        <v>#PEND</v>
      </c>
      <c r="I91" s="4" t="str">
        <f>_xll.SNL.Clients.Office.Excel.Functions.SPG(G91,"IQ_AVG_DILUT_SHARES_OUT","CY2023")</f>
        <v>#PEND</v>
      </c>
      <c r="J91" s="5" t="str">
        <f>_xll.SNL.Clients.Office.Excel.Functions.SPG(G91, "IQ_DILUT_EPS_NORM", "CY2023")</f>
        <v>#PEND</v>
      </c>
      <c r="K91" t="e">
        <f t="shared" si="6"/>
        <v>#VALUE!</v>
      </c>
      <c r="L91" t="e">
        <f t="shared" si="7"/>
        <v>#VALUE!</v>
      </c>
    </row>
    <row r="92" spans="1:12">
      <c r="A92" t="s">
        <v>94</v>
      </c>
      <c r="B92" s="4" t="str" cm="1">
        <f t="array" ref="B92">_xll.SNL.Clients.Office.Excel.Functions.SPG(A92, "SP_TOTAL_REV", "CY2023")</f>
        <v>#PEND</v>
      </c>
      <c r="C92" s="4" t="str">
        <f>_xll.SNL.Clients.Office.Excel.Functions.SPG(A92,"IQ_AVG_DILUT_SHARES_OUT","CY2023")</f>
        <v>#PEND</v>
      </c>
      <c r="D92" s="5" t="str">
        <f>_xll.SNL.Clients.Office.Excel.Functions.SPG(A92, "IQ_DILUT_EPS_NORM", "CY2023")</f>
        <v>#PEND</v>
      </c>
      <c r="E92" t="e">
        <f t="shared" si="4"/>
        <v>#VALUE!</v>
      </c>
      <c r="F92" t="e">
        <f t="shared" si="5"/>
        <v>#VALUE!</v>
      </c>
      <c r="G92" t="s">
        <v>94</v>
      </c>
      <c r="H92" s="4" t="str" cm="1">
        <f t="array" ref="H92">_xll.SNL.Clients.Office.Excel.Functions.SPG(G92, "SP_TOTAL_REV", "CY2023")</f>
        <v>#PEND</v>
      </c>
      <c r="I92" s="4" t="str">
        <f>_xll.SNL.Clients.Office.Excel.Functions.SPG(G92,"IQ_AVG_DILUT_SHARES_OUT","CY2023")</f>
        <v>#PEND</v>
      </c>
      <c r="J92" s="5" t="str">
        <f>_xll.SNL.Clients.Office.Excel.Functions.SPG(G92, "IQ_DILUT_EPS_NORM", "CY2023")</f>
        <v>#PEND</v>
      </c>
      <c r="K92" t="e">
        <f t="shared" si="6"/>
        <v>#VALUE!</v>
      </c>
      <c r="L92" t="e">
        <f t="shared" si="7"/>
        <v>#VALUE!</v>
      </c>
    </row>
    <row r="93" spans="1:12">
      <c r="A93" t="s">
        <v>95</v>
      </c>
      <c r="B93" s="4" t="str" cm="1">
        <f t="array" ref="B93">_xll.SNL.Clients.Office.Excel.Functions.SPG(A93, "SP_TOTAL_REV", "CY2023")</f>
        <v>#PEND</v>
      </c>
      <c r="C93" s="4" t="str">
        <f>_xll.SNL.Clients.Office.Excel.Functions.SPG(A93,"IQ_AVG_DILUT_SHARES_OUT","CY2023")</f>
        <v>#PEND</v>
      </c>
      <c r="D93" s="5" t="str">
        <f>_xll.SNL.Clients.Office.Excel.Functions.SPG(A93, "IQ_DILUT_EPS_NORM", "CY2023")</f>
        <v>#PEND</v>
      </c>
      <c r="E93" t="e">
        <f t="shared" si="4"/>
        <v>#VALUE!</v>
      </c>
      <c r="F93" t="e">
        <f t="shared" si="5"/>
        <v>#VALUE!</v>
      </c>
      <c r="G93" t="s">
        <v>95</v>
      </c>
      <c r="H93" s="4" t="str" cm="1">
        <f t="array" ref="H93">_xll.SNL.Clients.Office.Excel.Functions.SPG(G93, "SP_TOTAL_REV", "CY2023")</f>
        <v>#PEND</v>
      </c>
      <c r="I93" s="4" t="str">
        <f>_xll.SNL.Clients.Office.Excel.Functions.SPG(G93,"IQ_AVG_DILUT_SHARES_OUT","CY2023")</f>
        <v>#PEND</v>
      </c>
      <c r="J93" s="5" t="str">
        <f>_xll.SNL.Clients.Office.Excel.Functions.SPG(G93, "IQ_DILUT_EPS_NORM", "CY2023")</f>
        <v>#PEND</v>
      </c>
      <c r="K93" t="e">
        <f t="shared" si="6"/>
        <v>#VALUE!</v>
      </c>
      <c r="L93" t="e">
        <f t="shared" si="7"/>
        <v>#VALUE!</v>
      </c>
    </row>
    <row r="94" spans="1:12">
      <c r="A94" t="s">
        <v>96</v>
      </c>
      <c r="B94" s="4" t="str" cm="1">
        <f t="array" ref="B94">_xll.SNL.Clients.Office.Excel.Functions.SPG(A94, "SP_TOTAL_REV", "CY2023")</f>
        <v>#PEND</v>
      </c>
      <c r="C94" s="4" t="str">
        <f>_xll.SNL.Clients.Office.Excel.Functions.SPG(A94,"IQ_AVG_DILUT_SHARES_OUT","CY2023")</f>
        <v>#PEND</v>
      </c>
      <c r="D94" s="5" t="str">
        <f>_xll.SNL.Clients.Office.Excel.Functions.SPG(A94, "IQ_DILUT_EPS_NORM", "CY2023")</f>
        <v>#PEND</v>
      </c>
      <c r="E94" t="e">
        <f t="shared" si="4"/>
        <v>#VALUE!</v>
      </c>
      <c r="F94" t="e">
        <f t="shared" si="5"/>
        <v>#VALUE!</v>
      </c>
      <c r="G94" t="s">
        <v>96</v>
      </c>
      <c r="H94" s="4" t="str" cm="1">
        <f t="array" ref="H94">_xll.SNL.Clients.Office.Excel.Functions.SPG(G94, "SP_TOTAL_REV", "CY2023")</f>
        <v>#PEND</v>
      </c>
      <c r="I94" s="4" t="str">
        <f>_xll.SNL.Clients.Office.Excel.Functions.SPG(G94,"IQ_AVG_DILUT_SHARES_OUT","CY2023")</f>
        <v>#PEND</v>
      </c>
      <c r="J94" s="5" t="str">
        <f>_xll.SNL.Clients.Office.Excel.Functions.SPG(G94, "IQ_DILUT_EPS_NORM", "CY2023")</f>
        <v>#PEND</v>
      </c>
      <c r="K94" t="e">
        <f t="shared" si="6"/>
        <v>#VALUE!</v>
      </c>
      <c r="L94" t="e">
        <f t="shared" si="7"/>
        <v>#VALUE!</v>
      </c>
    </row>
    <row r="95" spans="1:12">
      <c r="A95" t="s">
        <v>97</v>
      </c>
      <c r="B95" s="4" t="str" cm="1">
        <f t="array" ref="B95">_xll.SNL.Clients.Office.Excel.Functions.SPG(A95, "SP_TOTAL_REV", "CY2023")</f>
        <v>#PEND</v>
      </c>
      <c r="C95" s="4" t="str">
        <f>_xll.SNL.Clients.Office.Excel.Functions.SPG(A95,"IQ_AVG_DILUT_SHARES_OUT","CY2023")</f>
        <v>#PEND</v>
      </c>
      <c r="D95" s="5" t="str">
        <f>_xll.SNL.Clients.Office.Excel.Functions.SPG(A95, "IQ_DILUT_EPS_NORM", "CY2023")</f>
        <v>#PEND</v>
      </c>
      <c r="E95" t="e">
        <f t="shared" si="4"/>
        <v>#VALUE!</v>
      </c>
      <c r="F95" t="e">
        <f t="shared" si="5"/>
        <v>#VALUE!</v>
      </c>
      <c r="G95" t="s">
        <v>97</v>
      </c>
      <c r="H95" s="4" t="str" cm="1">
        <f t="array" ref="H95">_xll.SNL.Clients.Office.Excel.Functions.SPG(G95, "SP_TOTAL_REV", "CY2023")</f>
        <v>#PEND</v>
      </c>
      <c r="I95" s="4" t="str">
        <f>_xll.SNL.Clients.Office.Excel.Functions.SPG(G95,"IQ_AVG_DILUT_SHARES_OUT","CY2023")</f>
        <v>#PEND</v>
      </c>
      <c r="J95" s="5" t="str">
        <f>_xll.SNL.Clients.Office.Excel.Functions.SPG(G95, "IQ_DILUT_EPS_NORM", "CY2023")</f>
        <v>#PEND</v>
      </c>
      <c r="K95" t="e">
        <f t="shared" si="6"/>
        <v>#VALUE!</v>
      </c>
      <c r="L95" t="e">
        <f t="shared" si="7"/>
        <v>#VALUE!</v>
      </c>
    </row>
    <row r="96" spans="1:12">
      <c r="A96" t="s">
        <v>98</v>
      </c>
      <c r="B96" s="4" t="str" cm="1">
        <f t="array" ref="B96">_xll.SNL.Clients.Office.Excel.Functions.SPG(A96, "SP_TOTAL_REV", "CY2023")</f>
        <v>#PEND</v>
      </c>
      <c r="C96" s="4" t="str">
        <f>_xll.SNL.Clients.Office.Excel.Functions.SPG(A96,"IQ_AVG_DILUT_SHARES_OUT","CY2023")</f>
        <v>#PEND</v>
      </c>
      <c r="D96" s="5" t="str">
        <f>_xll.SNL.Clients.Office.Excel.Functions.SPG(A96, "IQ_DILUT_EPS_NORM", "CY2023")</f>
        <v>#PEND</v>
      </c>
      <c r="E96" t="e">
        <f t="shared" si="4"/>
        <v>#VALUE!</v>
      </c>
      <c r="F96" t="e">
        <f t="shared" si="5"/>
        <v>#VALUE!</v>
      </c>
      <c r="G96" t="s">
        <v>98</v>
      </c>
      <c r="H96" s="4" t="str" cm="1">
        <f t="array" ref="H96">_xll.SNL.Clients.Office.Excel.Functions.SPG(G96, "SP_TOTAL_REV", "CY2023")</f>
        <v>#PEND</v>
      </c>
      <c r="I96" s="4" t="str">
        <f>_xll.SNL.Clients.Office.Excel.Functions.SPG(G96,"IQ_AVG_DILUT_SHARES_OUT","CY2023")</f>
        <v>#PEND</v>
      </c>
      <c r="J96" s="5" t="str">
        <f>_xll.SNL.Clients.Office.Excel.Functions.SPG(G96, "IQ_DILUT_EPS_NORM", "CY2023")</f>
        <v>#PEND</v>
      </c>
      <c r="K96" t="e">
        <f t="shared" si="6"/>
        <v>#VALUE!</v>
      </c>
      <c r="L96" t="e">
        <f t="shared" si="7"/>
        <v>#VALUE!</v>
      </c>
    </row>
    <row r="97" spans="1:12">
      <c r="A97" t="s">
        <v>99</v>
      </c>
      <c r="B97" s="4" t="str" cm="1">
        <f t="array" ref="B97">_xll.SNL.Clients.Office.Excel.Functions.SPG(A97, "SP_TOTAL_REV", "CY2023")</f>
        <v>#PEND</v>
      </c>
      <c r="C97" s="4" t="str">
        <f>_xll.SNL.Clients.Office.Excel.Functions.SPG(A97,"IQ_AVG_DILUT_SHARES_OUT","CY2023")</f>
        <v>#PEND</v>
      </c>
      <c r="D97" s="5" t="str">
        <f>_xll.SNL.Clients.Office.Excel.Functions.SPG(A97, "IQ_DILUT_EPS_NORM", "CY2023")</f>
        <v>#PEND</v>
      </c>
      <c r="E97" t="e">
        <f t="shared" si="4"/>
        <v>#VALUE!</v>
      </c>
      <c r="F97" t="e">
        <f t="shared" si="5"/>
        <v>#VALUE!</v>
      </c>
      <c r="G97" t="s">
        <v>99</v>
      </c>
      <c r="H97" s="4" t="str" cm="1">
        <f t="array" ref="H97">_xll.SNL.Clients.Office.Excel.Functions.SPG(G97, "SP_TOTAL_REV", "CY2023")</f>
        <v>#PEND</v>
      </c>
      <c r="I97" s="4" t="str">
        <f>_xll.SNL.Clients.Office.Excel.Functions.SPG(G97,"IQ_AVG_DILUT_SHARES_OUT","CY2023")</f>
        <v>#PEND</v>
      </c>
      <c r="J97" s="5" t="str">
        <f>_xll.SNL.Clients.Office.Excel.Functions.SPG(G97, "IQ_DILUT_EPS_NORM", "CY2023")</f>
        <v>#PEND</v>
      </c>
      <c r="K97" t="e">
        <f t="shared" si="6"/>
        <v>#VALUE!</v>
      </c>
      <c r="L97" t="e">
        <f t="shared" si="7"/>
        <v>#VALUE!</v>
      </c>
    </row>
    <row r="98" spans="1:12">
      <c r="A98" t="s">
        <v>100</v>
      </c>
      <c r="B98" s="4" t="str" cm="1">
        <f t="array" ref="B98">_xll.SNL.Clients.Office.Excel.Functions.SPG(A98, "SP_TOTAL_REV", "CY2023")</f>
        <v>#PEND</v>
      </c>
      <c r="C98" s="4" t="str">
        <f>_xll.SNL.Clients.Office.Excel.Functions.SPG(A98,"IQ_AVG_DILUT_SHARES_OUT","CY2023")</f>
        <v>#PEND</v>
      </c>
      <c r="D98" s="5" t="str">
        <f>_xll.SNL.Clients.Office.Excel.Functions.SPG(A98, "IQ_DILUT_EPS_NORM", "CY2023")</f>
        <v>#PEND</v>
      </c>
      <c r="E98" t="e">
        <f t="shared" si="4"/>
        <v>#VALUE!</v>
      </c>
      <c r="F98" t="e">
        <f t="shared" si="5"/>
        <v>#VALUE!</v>
      </c>
      <c r="G98" t="s">
        <v>100</v>
      </c>
      <c r="H98" s="4" t="str" cm="1">
        <f t="array" ref="H98">_xll.SNL.Clients.Office.Excel.Functions.SPG(G98, "SP_TOTAL_REV", "CY2023")</f>
        <v>#PEND</v>
      </c>
      <c r="I98" s="4" t="str">
        <f>_xll.SNL.Clients.Office.Excel.Functions.SPG(G98,"IQ_AVG_DILUT_SHARES_OUT","CY2023")</f>
        <v>#PEND</v>
      </c>
      <c r="J98" s="5" t="str">
        <f>_xll.SNL.Clients.Office.Excel.Functions.SPG(G98, "IQ_DILUT_EPS_NORM", "CY2023")</f>
        <v>#PEND</v>
      </c>
      <c r="K98" t="e">
        <f t="shared" si="6"/>
        <v>#VALUE!</v>
      </c>
      <c r="L98" t="e">
        <f t="shared" si="7"/>
        <v>#VALUE!</v>
      </c>
    </row>
    <row r="99" spans="1:12">
      <c r="A99" t="s">
        <v>101</v>
      </c>
      <c r="B99" s="4" t="str" cm="1">
        <f t="array" ref="B99">_xll.SNL.Clients.Office.Excel.Functions.SPG(A99, "SP_TOTAL_REV", "CY2023")</f>
        <v>#PEND</v>
      </c>
      <c r="C99" s="4" t="str">
        <f>_xll.SNL.Clients.Office.Excel.Functions.SPG(A99,"IQ_AVG_DILUT_SHARES_OUT","CY2023")</f>
        <v>#PEND</v>
      </c>
      <c r="D99" s="5" t="str">
        <f>_xll.SNL.Clients.Office.Excel.Functions.SPG(A99, "IQ_DILUT_EPS_NORM", "CY2023")</f>
        <v>#PEND</v>
      </c>
      <c r="E99" t="e">
        <f t="shared" si="4"/>
        <v>#VALUE!</v>
      </c>
      <c r="F99" t="e">
        <f t="shared" si="5"/>
        <v>#VALUE!</v>
      </c>
      <c r="G99" t="s">
        <v>101</v>
      </c>
      <c r="H99" s="4" t="str" cm="1">
        <f t="array" ref="H99">_xll.SNL.Clients.Office.Excel.Functions.SPG(G99, "SP_TOTAL_REV", "CY2023")</f>
        <v>#PEND</v>
      </c>
      <c r="I99" s="4" t="str">
        <f>_xll.SNL.Clients.Office.Excel.Functions.SPG(G99,"IQ_AVG_DILUT_SHARES_OUT","CY2023")</f>
        <v>#PEND</v>
      </c>
      <c r="J99" s="5" t="str">
        <f>_xll.SNL.Clients.Office.Excel.Functions.SPG(G99, "IQ_DILUT_EPS_NORM", "CY2023")</f>
        <v>#PEND</v>
      </c>
      <c r="K99" t="e">
        <f t="shared" si="6"/>
        <v>#VALUE!</v>
      </c>
      <c r="L99" t="e">
        <f t="shared" si="7"/>
        <v>#VALUE!</v>
      </c>
    </row>
    <row r="100" spans="1:12">
      <c r="A100" t="s">
        <v>102</v>
      </c>
      <c r="B100" s="4" t="str" cm="1">
        <f t="array" ref="B100">_xll.SNL.Clients.Office.Excel.Functions.SPG(A100, "SP_TOTAL_REV", "CY2023")</f>
        <v>#PEND</v>
      </c>
      <c r="C100" s="4" t="str">
        <f>_xll.SNL.Clients.Office.Excel.Functions.SPG(A100,"IQ_AVG_DILUT_SHARES_OUT","CY2023")</f>
        <v>#PEND</v>
      </c>
      <c r="D100" s="5" t="str">
        <f>_xll.SNL.Clients.Office.Excel.Functions.SPG(A100, "IQ_DILUT_EPS_NORM", "CY2023")</f>
        <v>#PEND</v>
      </c>
      <c r="E100" t="e">
        <f t="shared" si="4"/>
        <v>#VALUE!</v>
      </c>
      <c r="F100" t="e">
        <f t="shared" si="5"/>
        <v>#VALUE!</v>
      </c>
      <c r="G100" t="s">
        <v>102</v>
      </c>
      <c r="H100" s="4" t="str" cm="1">
        <f t="array" ref="H100">_xll.SNL.Clients.Office.Excel.Functions.SPG(G100, "SP_TOTAL_REV", "CY2023")</f>
        <v>#PEND</v>
      </c>
      <c r="I100" s="4" t="str">
        <f>_xll.SNL.Clients.Office.Excel.Functions.SPG(G100,"IQ_AVG_DILUT_SHARES_OUT","CY2023")</f>
        <v>#PEND</v>
      </c>
      <c r="J100" s="5" t="str">
        <f>_xll.SNL.Clients.Office.Excel.Functions.SPG(G100, "IQ_DILUT_EPS_NORM", "CY2023")</f>
        <v>#PEND</v>
      </c>
      <c r="K100" t="e">
        <f t="shared" si="6"/>
        <v>#VALUE!</v>
      </c>
      <c r="L100" t="e">
        <f t="shared" si="7"/>
        <v>#VALUE!</v>
      </c>
    </row>
    <row r="101" spans="1:12">
      <c r="A101" t="s">
        <v>103</v>
      </c>
      <c r="B101" s="4" t="str" cm="1">
        <f t="array" ref="B101">_xll.SNL.Clients.Office.Excel.Functions.SPG(A101, "SP_TOTAL_REV", "CY2023")</f>
        <v>#PEND</v>
      </c>
      <c r="C101" s="4" t="str">
        <f>_xll.SNL.Clients.Office.Excel.Functions.SPG(A101,"IQ_AVG_DILUT_SHARES_OUT","CY2023")</f>
        <v>#PEND</v>
      </c>
      <c r="D101" s="5" t="str">
        <f>_xll.SNL.Clients.Office.Excel.Functions.SPG(A101, "IQ_DILUT_EPS_NORM", "CY2023")</f>
        <v>#PEND</v>
      </c>
      <c r="E101" t="e">
        <f t="shared" si="4"/>
        <v>#VALUE!</v>
      </c>
      <c r="F101" t="e">
        <f t="shared" si="5"/>
        <v>#VALUE!</v>
      </c>
      <c r="G101" t="s">
        <v>103</v>
      </c>
      <c r="H101" s="4" t="str" cm="1">
        <f t="array" ref="H101">_xll.SNL.Clients.Office.Excel.Functions.SPG(G101, "SP_TOTAL_REV", "CY2023")</f>
        <v>#PEND</v>
      </c>
      <c r="I101" s="4" t="str">
        <f>_xll.SNL.Clients.Office.Excel.Functions.SPG(G101,"IQ_AVG_DILUT_SHARES_OUT","CY2023")</f>
        <v>#PEND</v>
      </c>
      <c r="J101" s="5" t="str">
        <f>_xll.SNL.Clients.Office.Excel.Functions.SPG(G101, "IQ_DILUT_EPS_NORM", "CY2023")</f>
        <v>#PEND</v>
      </c>
      <c r="K101" t="e">
        <f t="shared" si="6"/>
        <v>#VALUE!</v>
      </c>
      <c r="L101" t="e">
        <f t="shared" si="7"/>
        <v>#VALUE!</v>
      </c>
    </row>
    <row r="102" spans="1:12">
      <c r="A102" t="s">
        <v>104</v>
      </c>
      <c r="B102" s="4" t="str" cm="1">
        <f t="array" ref="B102">_xll.SNL.Clients.Office.Excel.Functions.SPG(A102, "SP_TOTAL_REV", "CY2023")</f>
        <v>#PEND</v>
      </c>
      <c r="C102" s="4" t="str">
        <f>_xll.SNL.Clients.Office.Excel.Functions.SPG(A102,"IQ_AVG_DILUT_SHARES_OUT","CY2023")</f>
        <v>#PEND</v>
      </c>
      <c r="D102" s="5" t="str">
        <f>_xll.SNL.Clients.Office.Excel.Functions.SPG(A102, "IQ_DILUT_EPS_NORM", "CY2023")</f>
        <v>#PEND</v>
      </c>
      <c r="E102" t="e">
        <f t="shared" si="4"/>
        <v>#VALUE!</v>
      </c>
      <c r="F102" t="e">
        <f t="shared" si="5"/>
        <v>#VALUE!</v>
      </c>
      <c r="G102" t="s">
        <v>104</v>
      </c>
      <c r="H102" s="4" t="str" cm="1">
        <f t="array" ref="H102">_xll.SNL.Clients.Office.Excel.Functions.SPG(G102, "SP_TOTAL_REV", "CY2023")</f>
        <v>#PEND</v>
      </c>
      <c r="I102" s="4" t="str">
        <f>_xll.SNL.Clients.Office.Excel.Functions.SPG(G102,"IQ_AVG_DILUT_SHARES_OUT","CY2023")</f>
        <v>#PEND</v>
      </c>
      <c r="J102" s="5" t="str">
        <f>_xll.SNL.Clients.Office.Excel.Functions.SPG(G102, "IQ_DILUT_EPS_NORM", "CY2023")</f>
        <v>#PEND</v>
      </c>
      <c r="K102" t="e">
        <f t="shared" si="6"/>
        <v>#VALUE!</v>
      </c>
      <c r="L102" t="e">
        <f t="shared" si="7"/>
        <v>#VALUE!</v>
      </c>
    </row>
    <row r="103" spans="1:12">
      <c r="A103" t="s">
        <v>105</v>
      </c>
      <c r="B103" s="4" t="str" cm="1">
        <f t="array" ref="B103">_xll.SNL.Clients.Office.Excel.Functions.SPG(A103, "SP_TOTAL_REV", "CY2023")</f>
        <v>#PEND</v>
      </c>
      <c r="C103" s="4" t="str">
        <f>_xll.SNL.Clients.Office.Excel.Functions.SPG(A103,"IQ_AVG_DILUT_SHARES_OUT","CY2023")</f>
        <v>#PEND</v>
      </c>
      <c r="D103" s="5" t="str">
        <f>_xll.SNL.Clients.Office.Excel.Functions.SPG(A103, "IQ_DILUT_EPS_NORM", "CY2023")</f>
        <v>#PEND</v>
      </c>
      <c r="E103" t="e">
        <f t="shared" si="4"/>
        <v>#VALUE!</v>
      </c>
      <c r="F103" t="e">
        <f t="shared" si="5"/>
        <v>#VALUE!</v>
      </c>
      <c r="G103" t="s">
        <v>105</v>
      </c>
      <c r="H103" s="4" t="str" cm="1">
        <f t="array" ref="H103">_xll.SNL.Clients.Office.Excel.Functions.SPG(G103, "SP_TOTAL_REV", "CY2023")</f>
        <v>#PEND</v>
      </c>
      <c r="I103" s="4" t="str">
        <f>_xll.SNL.Clients.Office.Excel.Functions.SPG(G103,"IQ_AVG_DILUT_SHARES_OUT","CY2023")</f>
        <v>#PEND</v>
      </c>
      <c r="J103" s="5" t="str">
        <f>_xll.SNL.Clients.Office.Excel.Functions.SPG(G103, "IQ_DILUT_EPS_NORM", "CY2023")</f>
        <v>#PEND</v>
      </c>
      <c r="K103" t="e">
        <f t="shared" si="6"/>
        <v>#VALUE!</v>
      </c>
      <c r="L103" t="e">
        <f t="shared" si="7"/>
        <v>#VALUE!</v>
      </c>
    </row>
    <row r="104" spans="1:12">
      <c r="A104" t="s">
        <v>106</v>
      </c>
      <c r="B104" s="4" t="str" cm="1">
        <f t="array" ref="B104">_xll.SNL.Clients.Office.Excel.Functions.SPG(A104, "SP_TOTAL_REV", "CY2023")</f>
        <v>#PEND</v>
      </c>
      <c r="C104" s="4" t="str">
        <f>_xll.SNL.Clients.Office.Excel.Functions.SPG(A104,"IQ_AVG_DILUT_SHARES_OUT","CY2023")</f>
        <v>#PEND</v>
      </c>
      <c r="D104" s="5" t="str">
        <f>_xll.SNL.Clients.Office.Excel.Functions.SPG(A104, "IQ_DILUT_EPS_NORM", "CY2023")</f>
        <v>#PEND</v>
      </c>
      <c r="E104" t="e">
        <f t="shared" si="4"/>
        <v>#VALUE!</v>
      </c>
      <c r="F104" t="e">
        <f t="shared" si="5"/>
        <v>#VALUE!</v>
      </c>
      <c r="G104" t="s">
        <v>106</v>
      </c>
      <c r="H104" s="4" t="str" cm="1">
        <f t="array" ref="H104">_xll.SNL.Clients.Office.Excel.Functions.SPG(G104, "SP_TOTAL_REV", "CY2023")</f>
        <v>#PEND</v>
      </c>
      <c r="I104" s="4" t="str">
        <f>_xll.SNL.Clients.Office.Excel.Functions.SPG(G104,"IQ_AVG_DILUT_SHARES_OUT","CY2023")</f>
        <v>#PEND</v>
      </c>
      <c r="J104" s="5" t="str">
        <f>_xll.SNL.Clients.Office.Excel.Functions.SPG(G104, "IQ_DILUT_EPS_NORM", "CY2023")</f>
        <v>#PEND</v>
      </c>
      <c r="K104" t="e">
        <f t="shared" si="6"/>
        <v>#VALUE!</v>
      </c>
      <c r="L104" t="e">
        <f t="shared" si="7"/>
        <v>#VALUE!</v>
      </c>
    </row>
    <row r="105" spans="1:12">
      <c r="A105" t="s">
        <v>107</v>
      </c>
      <c r="B105" s="4" t="str" cm="1">
        <f t="array" ref="B105">_xll.SNL.Clients.Office.Excel.Functions.SPG(A105, "SP_TOTAL_REV", "CY2023")</f>
        <v>#PEND</v>
      </c>
      <c r="C105" s="4" t="str">
        <f>_xll.SNL.Clients.Office.Excel.Functions.SPG(A105,"IQ_AVG_DILUT_SHARES_OUT","CY2023")</f>
        <v>#PEND</v>
      </c>
      <c r="D105" s="5" t="str">
        <f>_xll.SNL.Clients.Office.Excel.Functions.SPG(A105, "IQ_DILUT_EPS_NORM", "CY2023")</f>
        <v>#PEND</v>
      </c>
      <c r="E105" t="e">
        <f t="shared" si="4"/>
        <v>#VALUE!</v>
      </c>
      <c r="F105" t="e">
        <f t="shared" si="5"/>
        <v>#VALUE!</v>
      </c>
      <c r="G105" t="s">
        <v>107</v>
      </c>
      <c r="H105" s="4" t="str" cm="1">
        <f t="array" ref="H105">_xll.SNL.Clients.Office.Excel.Functions.SPG(G105, "SP_TOTAL_REV", "CY2023")</f>
        <v>#PEND</v>
      </c>
      <c r="I105" s="4" t="str">
        <f>_xll.SNL.Clients.Office.Excel.Functions.SPG(G105,"IQ_AVG_DILUT_SHARES_OUT","CY2023")</f>
        <v>#PEND</v>
      </c>
      <c r="J105" s="5" t="str">
        <f>_xll.SNL.Clients.Office.Excel.Functions.SPG(G105, "IQ_DILUT_EPS_NORM", "CY2023")</f>
        <v>#PEND</v>
      </c>
      <c r="K105" t="e">
        <f t="shared" si="6"/>
        <v>#VALUE!</v>
      </c>
      <c r="L105" t="e">
        <f t="shared" si="7"/>
        <v>#VALUE!</v>
      </c>
    </row>
    <row r="106" spans="1:12">
      <c r="A106" t="s">
        <v>108</v>
      </c>
      <c r="B106" s="4" t="str" cm="1">
        <f t="array" ref="B106">_xll.SNL.Clients.Office.Excel.Functions.SPG(A106, "SP_TOTAL_REV", "CY2023")</f>
        <v>#PEND</v>
      </c>
      <c r="C106" s="4" t="str">
        <f>_xll.SNL.Clients.Office.Excel.Functions.SPG(A106,"IQ_AVG_DILUT_SHARES_OUT","CY2023")</f>
        <v>#PEND</v>
      </c>
      <c r="D106" s="5" t="str">
        <f>_xll.SNL.Clients.Office.Excel.Functions.SPG(A106, "IQ_DILUT_EPS_NORM", "CY2023")</f>
        <v>#PEND</v>
      </c>
      <c r="E106" t="e">
        <f t="shared" si="4"/>
        <v>#VALUE!</v>
      </c>
      <c r="F106" t="e">
        <f t="shared" si="5"/>
        <v>#VALUE!</v>
      </c>
      <c r="G106" t="s">
        <v>108</v>
      </c>
      <c r="H106" s="4" t="str" cm="1">
        <f t="array" ref="H106">_xll.SNL.Clients.Office.Excel.Functions.SPG(G106, "SP_TOTAL_REV", "CY2023")</f>
        <v>#PEND</v>
      </c>
      <c r="I106" s="4" t="str">
        <f>_xll.SNL.Clients.Office.Excel.Functions.SPG(G106,"IQ_AVG_DILUT_SHARES_OUT","CY2023")</f>
        <v>#PEND</v>
      </c>
      <c r="J106" s="5" t="str">
        <f>_xll.SNL.Clients.Office.Excel.Functions.SPG(G106, "IQ_DILUT_EPS_NORM", "CY2023")</f>
        <v>#PEND</v>
      </c>
      <c r="K106" t="e">
        <f t="shared" si="6"/>
        <v>#VALUE!</v>
      </c>
      <c r="L106" t="e">
        <f t="shared" si="7"/>
        <v>#VALUE!</v>
      </c>
    </row>
    <row r="107" spans="1:12">
      <c r="A107" t="s">
        <v>109</v>
      </c>
      <c r="B107" s="4" t="str" cm="1">
        <f t="array" ref="B107">_xll.SNL.Clients.Office.Excel.Functions.SPG(A107, "SP_TOTAL_REV", "CY2023")</f>
        <v>#PEND</v>
      </c>
      <c r="C107" s="4" t="str">
        <f>_xll.SNL.Clients.Office.Excel.Functions.SPG(A107,"IQ_AVG_DILUT_SHARES_OUT","CY2023")</f>
        <v>#PEND</v>
      </c>
      <c r="D107" s="5" t="str">
        <f>_xll.SNL.Clients.Office.Excel.Functions.SPG(A107, "IQ_DILUT_EPS_NORM", "CY2023")</f>
        <v>#PEND</v>
      </c>
      <c r="E107" t="e">
        <f t="shared" si="4"/>
        <v>#VALUE!</v>
      </c>
      <c r="F107" t="e">
        <f t="shared" si="5"/>
        <v>#VALUE!</v>
      </c>
      <c r="G107" t="s">
        <v>109</v>
      </c>
      <c r="H107" s="4" t="str" cm="1">
        <f t="array" ref="H107">_xll.SNL.Clients.Office.Excel.Functions.SPG(G107, "SP_TOTAL_REV", "CY2023")</f>
        <v>#PEND</v>
      </c>
      <c r="I107" s="4" t="str">
        <f>_xll.SNL.Clients.Office.Excel.Functions.SPG(G107,"IQ_AVG_DILUT_SHARES_OUT","CY2023")</f>
        <v>#PEND</v>
      </c>
      <c r="J107" s="5" t="str">
        <f>_xll.SNL.Clients.Office.Excel.Functions.SPG(G107, "IQ_DILUT_EPS_NORM", "CY2023")</f>
        <v>#PEND</v>
      </c>
      <c r="K107" t="e">
        <f t="shared" si="6"/>
        <v>#VALUE!</v>
      </c>
      <c r="L107" t="e">
        <f t="shared" si="7"/>
        <v>#VALUE!</v>
      </c>
    </row>
    <row r="108" spans="1:12">
      <c r="A108" t="s">
        <v>110</v>
      </c>
      <c r="B108" s="4" t="str" cm="1">
        <f t="array" ref="B108">_xll.SNL.Clients.Office.Excel.Functions.SPG(A108, "SP_TOTAL_REV", "CY2023")</f>
        <v>#PEND</v>
      </c>
      <c r="C108" s="4" t="str">
        <f>_xll.SNL.Clients.Office.Excel.Functions.SPG(A108,"IQ_AVG_DILUT_SHARES_OUT","CY2023")</f>
        <v>#PEND</v>
      </c>
      <c r="D108" s="5" t="str">
        <f>_xll.SNL.Clients.Office.Excel.Functions.SPG(A108, "IQ_DILUT_EPS_NORM", "CY2023")</f>
        <v>#PEND</v>
      </c>
      <c r="E108" t="e">
        <f t="shared" si="4"/>
        <v>#VALUE!</v>
      </c>
      <c r="F108" t="e">
        <f t="shared" si="5"/>
        <v>#VALUE!</v>
      </c>
      <c r="G108" t="s">
        <v>110</v>
      </c>
      <c r="H108" s="4" t="str" cm="1">
        <f t="array" ref="H108">_xll.SNL.Clients.Office.Excel.Functions.SPG(G108, "SP_TOTAL_REV", "CY2023")</f>
        <v>#PEND</v>
      </c>
      <c r="I108" s="4" t="str">
        <f>_xll.SNL.Clients.Office.Excel.Functions.SPG(G108,"IQ_AVG_DILUT_SHARES_OUT","CY2023")</f>
        <v>#PEND</v>
      </c>
      <c r="J108" s="5" t="str">
        <f>_xll.SNL.Clients.Office.Excel.Functions.SPG(G108, "IQ_DILUT_EPS_NORM", "CY2023")</f>
        <v>#PEND</v>
      </c>
      <c r="K108" t="e">
        <f t="shared" si="6"/>
        <v>#VALUE!</v>
      </c>
      <c r="L108" t="e">
        <f t="shared" si="7"/>
        <v>#VALUE!</v>
      </c>
    </row>
    <row r="109" spans="1:12">
      <c r="A109" t="s">
        <v>111</v>
      </c>
      <c r="B109" s="4" t="str" cm="1">
        <f t="array" ref="B109">_xll.SNL.Clients.Office.Excel.Functions.SPG(A109, "SP_TOTAL_REV", "CY2023")</f>
        <v>#PEND</v>
      </c>
      <c r="C109" s="4" t="str">
        <f>_xll.SNL.Clients.Office.Excel.Functions.SPG(A109,"IQ_AVG_DILUT_SHARES_OUT","CY2023")</f>
        <v>#PEND</v>
      </c>
      <c r="D109" s="5" t="str">
        <f>_xll.SNL.Clients.Office.Excel.Functions.SPG(A109, "IQ_DILUT_EPS_NORM", "CY2023")</f>
        <v>#PEND</v>
      </c>
      <c r="E109" t="e">
        <f t="shared" si="4"/>
        <v>#VALUE!</v>
      </c>
      <c r="F109" t="e">
        <f t="shared" si="5"/>
        <v>#VALUE!</v>
      </c>
      <c r="G109" t="s">
        <v>111</v>
      </c>
      <c r="H109" s="4" t="str" cm="1">
        <f t="array" ref="H109">_xll.SNL.Clients.Office.Excel.Functions.SPG(G109, "SP_TOTAL_REV", "CY2023")</f>
        <v>#PEND</v>
      </c>
      <c r="I109" s="4" t="str">
        <f>_xll.SNL.Clients.Office.Excel.Functions.SPG(G109,"IQ_AVG_DILUT_SHARES_OUT","CY2023")</f>
        <v>#PEND</v>
      </c>
      <c r="J109" s="5" t="str">
        <f>_xll.SNL.Clients.Office.Excel.Functions.SPG(G109, "IQ_DILUT_EPS_NORM", "CY2023")</f>
        <v>#PEND</v>
      </c>
      <c r="K109" t="e">
        <f t="shared" si="6"/>
        <v>#VALUE!</v>
      </c>
      <c r="L109" t="e">
        <f t="shared" si="7"/>
        <v>#VALUE!</v>
      </c>
    </row>
    <row r="110" spans="1:12">
      <c r="A110" t="s">
        <v>112</v>
      </c>
      <c r="B110" s="4" t="str" cm="1">
        <f t="array" ref="B110">_xll.SNL.Clients.Office.Excel.Functions.SPG(A110, "SP_TOTAL_REV", "CY2023")</f>
        <v>#PEND</v>
      </c>
      <c r="C110" s="4" t="str">
        <f>_xll.SNL.Clients.Office.Excel.Functions.SPG(A110,"IQ_AVG_DILUT_SHARES_OUT","CY2023")</f>
        <v>#PEND</v>
      </c>
      <c r="D110" s="5" t="str">
        <f>_xll.SNL.Clients.Office.Excel.Functions.SPG(A110, "IQ_DILUT_EPS_NORM", "CY2023")</f>
        <v>#PEND</v>
      </c>
      <c r="E110" t="e">
        <f t="shared" si="4"/>
        <v>#VALUE!</v>
      </c>
      <c r="F110" t="e">
        <f t="shared" si="5"/>
        <v>#VALUE!</v>
      </c>
      <c r="G110" t="s">
        <v>112</v>
      </c>
      <c r="H110" s="4" t="str" cm="1">
        <f t="array" ref="H110">_xll.SNL.Clients.Office.Excel.Functions.SPG(G110, "SP_TOTAL_REV", "CY2023")</f>
        <v>#PEND</v>
      </c>
      <c r="I110" s="4" t="str">
        <f>_xll.SNL.Clients.Office.Excel.Functions.SPG(G110,"IQ_AVG_DILUT_SHARES_OUT","CY2023")</f>
        <v>#PEND</v>
      </c>
      <c r="J110" s="5" t="str">
        <f>_xll.SNL.Clients.Office.Excel.Functions.SPG(G110, "IQ_DILUT_EPS_NORM", "CY2023")</f>
        <v>#PEND</v>
      </c>
      <c r="K110" t="e">
        <f t="shared" si="6"/>
        <v>#VALUE!</v>
      </c>
      <c r="L110" t="e">
        <f t="shared" si="7"/>
        <v>#VALUE!</v>
      </c>
    </row>
    <row r="111" spans="1:12">
      <c r="A111" t="s">
        <v>113</v>
      </c>
      <c r="B111" s="4" t="str" cm="1">
        <f t="array" ref="B111">_xll.SNL.Clients.Office.Excel.Functions.SPG(A111, "SP_TOTAL_REV", "CY2023")</f>
        <v>#PEND</v>
      </c>
      <c r="C111" s="4" t="str">
        <f>_xll.SNL.Clients.Office.Excel.Functions.SPG(A111,"IQ_AVG_DILUT_SHARES_OUT","CY2023")</f>
        <v>#PEND</v>
      </c>
      <c r="D111" s="5" t="str">
        <f>_xll.SNL.Clients.Office.Excel.Functions.SPG(A111, "IQ_DILUT_EPS_NORM", "CY2023")</f>
        <v>#PEND</v>
      </c>
      <c r="E111" t="e">
        <f t="shared" si="4"/>
        <v>#VALUE!</v>
      </c>
      <c r="F111" t="e">
        <f t="shared" si="5"/>
        <v>#VALUE!</v>
      </c>
      <c r="G111" t="s">
        <v>113</v>
      </c>
      <c r="H111" s="4" t="str" cm="1">
        <f t="array" ref="H111">_xll.SNL.Clients.Office.Excel.Functions.SPG(G111, "SP_TOTAL_REV", "CY2023")</f>
        <v>#PEND</v>
      </c>
      <c r="I111" s="4" t="str">
        <f>_xll.SNL.Clients.Office.Excel.Functions.SPG(G111,"IQ_AVG_DILUT_SHARES_OUT","CY2023")</f>
        <v>#PEND</v>
      </c>
      <c r="J111" s="5" t="str">
        <f>_xll.SNL.Clients.Office.Excel.Functions.SPG(G111, "IQ_DILUT_EPS_NORM", "CY2023")</f>
        <v>#PEND</v>
      </c>
      <c r="K111" t="e">
        <f t="shared" si="6"/>
        <v>#VALUE!</v>
      </c>
      <c r="L111" t="e">
        <f t="shared" si="7"/>
        <v>#VALUE!</v>
      </c>
    </row>
    <row r="112" spans="1:12">
      <c r="A112" t="s">
        <v>114</v>
      </c>
      <c r="B112" s="4" t="str" cm="1">
        <f t="array" ref="B112">_xll.SNL.Clients.Office.Excel.Functions.SPG(A112, "SP_TOTAL_REV", "CY2023")</f>
        <v>#PEND</v>
      </c>
      <c r="C112" s="4" t="str">
        <f>_xll.SNL.Clients.Office.Excel.Functions.SPG(A112,"IQ_AVG_DILUT_SHARES_OUT","CY2023")</f>
        <v>#PEND</v>
      </c>
      <c r="D112" s="5" t="str">
        <f>_xll.SNL.Clients.Office.Excel.Functions.SPG(A112, "IQ_DILUT_EPS_NORM", "CY2023")</f>
        <v>#PEND</v>
      </c>
      <c r="E112" t="e">
        <f t="shared" si="4"/>
        <v>#VALUE!</v>
      </c>
      <c r="F112" t="e">
        <f t="shared" si="5"/>
        <v>#VALUE!</v>
      </c>
      <c r="G112" t="s">
        <v>114</v>
      </c>
      <c r="H112" s="4" t="str" cm="1">
        <f t="array" ref="H112">_xll.SNL.Clients.Office.Excel.Functions.SPG(G112, "SP_TOTAL_REV", "CY2023")</f>
        <v>#PEND</v>
      </c>
      <c r="I112" s="4" t="str">
        <f>_xll.SNL.Clients.Office.Excel.Functions.SPG(G112,"IQ_AVG_DILUT_SHARES_OUT","CY2023")</f>
        <v>#PEND</v>
      </c>
      <c r="J112" s="5" t="str">
        <f>_xll.SNL.Clients.Office.Excel.Functions.SPG(G112, "IQ_DILUT_EPS_NORM", "CY2023")</f>
        <v>#PEND</v>
      </c>
      <c r="K112" t="e">
        <f t="shared" si="6"/>
        <v>#VALUE!</v>
      </c>
      <c r="L112" t="e">
        <f t="shared" si="7"/>
        <v>#VALUE!</v>
      </c>
    </row>
    <row r="113" spans="1:12">
      <c r="A113" t="s">
        <v>115</v>
      </c>
      <c r="B113" s="4" t="str" cm="1">
        <f t="array" ref="B113">_xll.SNL.Clients.Office.Excel.Functions.SPG(A113, "SP_TOTAL_REV", "CY2023")</f>
        <v>#PEND</v>
      </c>
      <c r="C113" s="4" t="str">
        <f>_xll.SNL.Clients.Office.Excel.Functions.SPG(A113,"IQ_AVG_DILUT_SHARES_OUT","CY2023")</f>
        <v>#PEND</v>
      </c>
      <c r="D113" s="5" t="str">
        <f>_xll.SNL.Clients.Office.Excel.Functions.SPG(A113, "IQ_DILUT_EPS_NORM", "CY2023")</f>
        <v>#PEND</v>
      </c>
      <c r="E113" t="e">
        <f t="shared" si="4"/>
        <v>#VALUE!</v>
      </c>
      <c r="F113" t="e">
        <f t="shared" si="5"/>
        <v>#VALUE!</v>
      </c>
      <c r="G113" t="s">
        <v>115</v>
      </c>
      <c r="H113" s="4" t="str" cm="1">
        <f t="array" ref="H113">_xll.SNL.Clients.Office.Excel.Functions.SPG(G113, "SP_TOTAL_REV", "CY2023")</f>
        <v>#PEND</v>
      </c>
      <c r="I113" s="4" t="str">
        <f>_xll.SNL.Clients.Office.Excel.Functions.SPG(G113,"IQ_AVG_DILUT_SHARES_OUT","CY2023")</f>
        <v>#PEND</v>
      </c>
      <c r="J113" s="5" t="str">
        <f>_xll.SNL.Clients.Office.Excel.Functions.SPG(G113, "IQ_DILUT_EPS_NORM", "CY2023")</f>
        <v>#PEND</v>
      </c>
      <c r="K113" t="e">
        <f t="shared" si="6"/>
        <v>#VALUE!</v>
      </c>
      <c r="L113" t="e">
        <f t="shared" si="7"/>
        <v>#VALUE!</v>
      </c>
    </row>
    <row r="114" spans="1:12">
      <c r="A114" t="s">
        <v>116</v>
      </c>
      <c r="B114" s="4" t="str" cm="1">
        <f t="array" ref="B114">_xll.SNL.Clients.Office.Excel.Functions.SPG(A114, "SP_TOTAL_REV", "CY2023")</f>
        <v>#PEND</v>
      </c>
      <c r="C114" s="4" t="str">
        <f>_xll.SNL.Clients.Office.Excel.Functions.SPG(A114,"IQ_AVG_DILUT_SHARES_OUT","CY2023")</f>
        <v>#PEND</v>
      </c>
      <c r="D114" s="5" t="str">
        <f>_xll.SNL.Clients.Office.Excel.Functions.SPG(A114, "IQ_DILUT_EPS_NORM", "CY2023")</f>
        <v>#PEND</v>
      </c>
      <c r="E114" t="e">
        <f t="shared" si="4"/>
        <v>#VALUE!</v>
      </c>
      <c r="F114" t="e">
        <f t="shared" si="5"/>
        <v>#VALUE!</v>
      </c>
      <c r="G114" t="s">
        <v>116</v>
      </c>
      <c r="H114" s="4" t="str" cm="1">
        <f t="array" ref="H114">_xll.SNL.Clients.Office.Excel.Functions.SPG(G114, "SP_TOTAL_REV", "CY2023")</f>
        <v>#PEND</v>
      </c>
      <c r="I114" s="4" t="str">
        <f>_xll.SNL.Clients.Office.Excel.Functions.SPG(G114,"IQ_AVG_DILUT_SHARES_OUT","CY2023")</f>
        <v>#PEND</v>
      </c>
      <c r="J114" s="5" t="str">
        <f>_xll.SNL.Clients.Office.Excel.Functions.SPG(G114, "IQ_DILUT_EPS_NORM", "CY2023")</f>
        <v>#PEND</v>
      </c>
      <c r="K114" t="e">
        <f t="shared" si="6"/>
        <v>#VALUE!</v>
      </c>
      <c r="L114" t="e">
        <f t="shared" si="7"/>
        <v>#VALUE!</v>
      </c>
    </row>
    <row r="115" spans="1:12">
      <c r="A115" t="s">
        <v>117</v>
      </c>
      <c r="B115" s="4" t="str" cm="1">
        <f t="array" ref="B115">_xll.SNL.Clients.Office.Excel.Functions.SPG(A115, "SP_TOTAL_REV", "CY2023")</f>
        <v>#PEND</v>
      </c>
      <c r="C115" s="4" t="str">
        <f>_xll.SNL.Clients.Office.Excel.Functions.SPG(A115,"IQ_AVG_DILUT_SHARES_OUT","CY2023")</f>
        <v>#PEND</v>
      </c>
      <c r="D115" s="5" t="str">
        <f>_xll.SNL.Clients.Office.Excel.Functions.SPG(A115, "IQ_DILUT_EPS_NORM", "CY2023")</f>
        <v>#PEND</v>
      </c>
      <c r="E115" t="e">
        <f t="shared" si="4"/>
        <v>#VALUE!</v>
      </c>
      <c r="F115" t="e">
        <f t="shared" si="5"/>
        <v>#VALUE!</v>
      </c>
      <c r="G115" t="s">
        <v>117</v>
      </c>
      <c r="H115" s="4" t="str" cm="1">
        <f t="array" ref="H115">_xll.SNL.Clients.Office.Excel.Functions.SPG(G115, "SP_TOTAL_REV", "CY2023")</f>
        <v>#PEND</v>
      </c>
      <c r="I115" s="4" t="str">
        <f>_xll.SNL.Clients.Office.Excel.Functions.SPG(G115,"IQ_AVG_DILUT_SHARES_OUT","CY2023")</f>
        <v>#PEND</v>
      </c>
      <c r="J115" s="5" t="str">
        <f>_xll.SNL.Clients.Office.Excel.Functions.SPG(G115, "IQ_DILUT_EPS_NORM", "CY2023")</f>
        <v>#PEND</v>
      </c>
      <c r="K115" t="e">
        <f t="shared" si="6"/>
        <v>#VALUE!</v>
      </c>
      <c r="L115" t="e">
        <f t="shared" si="7"/>
        <v>#VALUE!</v>
      </c>
    </row>
    <row r="116" spans="1:12">
      <c r="A116" t="s">
        <v>118</v>
      </c>
      <c r="B116" s="4" t="str" cm="1">
        <f t="array" ref="B116">_xll.SNL.Clients.Office.Excel.Functions.SPG(A116, "SP_TOTAL_REV", "CY2023")</f>
        <v>#PEND</v>
      </c>
      <c r="C116" s="4" t="str">
        <f>_xll.SNL.Clients.Office.Excel.Functions.SPG(A116,"IQ_AVG_DILUT_SHARES_OUT","CY2023")</f>
        <v>#PEND</v>
      </c>
      <c r="D116" s="5" t="str">
        <f>_xll.SNL.Clients.Office.Excel.Functions.SPG(A116, "IQ_DILUT_EPS_NORM", "CY2023")</f>
        <v>#PEND</v>
      </c>
      <c r="E116" t="e">
        <f t="shared" si="4"/>
        <v>#VALUE!</v>
      </c>
      <c r="F116" t="e">
        <f t="shared" si="5"/>
        <v>#VALUE!</v>
      </c>
      <c r="G116" t="s">
        <v>118</v>
      </c>
      <c r="H116" s="4" t="str" cm="1">
        <f t="array" ref="H116">_xll.SNL.Clients.Office.Excel.Functions.SPG(G116, "SP_TOTAL_REV", "CY2023")</f>
        <v>#PEND</v>
      </c>
      <c r="I116" s="4" t="str">
        <f>_xll.SNL.Clients.Office.Excel.Functions.SPG(G116,"IQ_AVG_DILUT_SHARES_OUT","CY2023")</f>
        <v>#PEND</v>
      </c>
      <c r="J116" s="5" t="str">
        <f>_xll.SNL.Clients.Office.Excel.Functions.SPG(G116, "IQ_DILUT_EPS_NORM", "CY2023")</f>
        <v>#PEND</v>
      </c>
      <c r="K116" t="e">
        <f t="shared" si="6"/>
        <v>#VALUE!</v>
      </c>
      <c r="L116" t="e">
        <f t="shared" si="7"/>
        <v>#VALUE!</v>
      </c>
    </row>
    <row r="117" spans="1:12">
      <c r="A117" t="s">
        <v>119</v>
      </c>
      <c r="B117" s="4" t="str" cm="1">
        <f t="array" ref="B117">_xll.SNL.Clients.Office.Excel.Functions.SPG(A117, "SP_TOTAL_REV", "CY2023")</f>
        <v>#PEND</v>
      </c>
      <c r="C117" s="4" t="str">
        <f>_xll.SNL.Clients.Office.Excel.Functions.SPG(A117,"IQ_AVG_DILUT_SHARES_OUT","CY2023")</f>
        <v>#PEND</v>
      </c>
      <c r="D117" s="5" t="str">
        <f>_xll.SNL.Clients.Office.Excel.Functions.SPG(A117, "IQ_DILUT_EPS_NORM", "CY2023")</f>
        <v>#PEND</v>
      </c>
      <c r="E117" t="e">
        <f t="shared" si="4"/>
        <v>#VALUE!</v>
      </c>
      <c r="F117" t="e">
        <f t="shared" si="5"/>
        <v>#VALUE!</v>
      </c>
      <c r="G117" t="s">
        <v>119</v>
      </c>
      <c r="H117" s="4" t="str" cm="1">
        <f t="array" ref="H117">_xll.SNL.Clients.Office.Excel.Functions.SPG(G117, "SP_TOTAL_REV", "CY2023")</f>
        <v>#PEND</v>
      </c>
      <c r="I117" s="4" t="str">
        <f>_xll.SNL.Clients.Office.Excel.Functions.SPG(G117,"IQ_AVG_DILUT_SHARES_OUT","CY2023")</f>
        <v>#PEND</v>
      </c>
      <c r="J117" s="5" t="str">
        <f>_xll.SNL.Clients.Office.Excel.Functions.SPG(G117, "IQ_DILUT_EPS_NORM", "CY2023")</f>
        <v>#PEND</v>
      </c>
      <c r="K117" t="e">
        <f t="shared" si="6"/>
        <v>#VALUE!</v>
      </c>
      <c r="L117" t="e">
        <f t="shared" si="7"/>
        <v>#VALUE!</v>
      </c>
    </row>
    <row r="118" spans="1:12">
      <c r="A118" t="s">
        <v>120</v>
      </c>
      <c r="B118" s="4" t="str" cm="1">
        <f t="array" ref="B118">_xll.SNL.Clients.Office.Excel.Functions.SPG(A118, "SP_TOTAL_REV", "CY2023")</f>
        <v>#PEND</v>
      </c>
      <c r="C118" s="4" t="str">
        <f>_xll.SNL.Clients.Office.Excel.Functions.SPG(A118,"IQ_AVG_DILUT_SHARES_OUT","CY2023")</f>
        <v>#PEND</v>
      </c>
      <c r="D118" s="5" t="str">
        <f>_xll.SNL.Clients.Office.Excel.Functions.SPG(A118, "IQ_DILUT_EPS_NORM", "CY2023")</f>
        <v>#PEND</v>
      </c>
      <c r="E118" t="e">
        <f t="shared" si="4"/>
        <v>#VALUE!</v>
      </c>
      <c r="F118" t="e">
        <f t="shared" si="5"/>
        <v>#VALUE!</v>
      </c>
      <c r="G118" t="s">
        <v>120</v>
      </c>
      <c r="H118" s="4" t="str" cm="1">
        <f t="array" ref="H118">_xll.SNL.Clients.Office.Excel.Functions.SPG(G118, "SP_TOTAL_REV", "CY2023")</f>
        <v>#PEND</v>
      </c>
      <c r="I118" s="4" t="str">
        <f>_xll.SNL.Clients.Office.Excel.Functions.SPG(G118,"IQ_AVG_DILUT_SHARES_OUT","CY2023")</f>
        <v>#PEND</v>
      </c>
      <c r="J118" s="5" t="str">
        <f>_xll.SNL.Clients.Office.Excel.Functions.SPG(G118, "IQ_DILUT_EPS_NORM", "CY2023")</f>
        <v>#PEND</v>
      </c>
      <c r="K118" t="e">
        <f t="shared" si="6"/>
        <v>#VALUE!</v>
      </c>
      <c r="L118" t="e">
        <f t="shared" si="7"/>
        <v>#VALUE!</v>
      </c>
    </row>
    <row r="119" spans="1:12">
      <c r="A119" t="s">
        <v>121</v>
      </c>
      <c r="B119" s="4" t="str" cm="1">
        <f t="array" ref="B119">_xll.SNL.Clients.Office.Excel.Functions.SPG(A119, "SP_TOTAL_REV", "CY2023")</f>
        <v>#PEND</v>
      </c>
      <c r="C119" s="4" t="str">
        <f>_xll.SNL.Clients.Office.Excel.Functions.SPG(A119,"IQ_AVG_DILUT_SHARES_OUT","CY2023")</f>
        <v>#PEND</v>
      </c>
      <c r="D119" s="5" t="str">
        <f>_xll.SNL.Clients.Office.Excel.Functions.SPG(A119, "IQ_DILUT_EPS_NORM", "CY2023")</f>
        <v>#PEND</v>
      </c>
      <c r="E119" t="e">
        <f t="shared" si="4"/>
        <v>#VALUE!</v>
      </c>
      <c r="F119" t="e">
        <f t="shared" si="5"/>
        <v>#VALUE!</v>
      </c>
      <c r="G119" t="s">
        <v>121</v>
      </c>
      <c r="H119" s="4" t="str" cm="1">
        <f t="array" ref="H119">_xll.SNL.Clients.Office.Excel.Functions.SPG(G119, "SP_TOTAL_REV", "CY2023")</f>
        <v>#PEND</v>
      </c>
      <c r="I119" s="4" t="str">
        <f>_xll.SNL.Clients.Office.Excel.Functions.SPG(G119,"IQ_AVG_DILUT_SHARES_OUT","CY2023")</f>
        <v>#PEND</v>
      </c>
      <c r="J119" s="5" t="str">
        <f>_xll.SNL.Clients.Office.Excel.Functions.SPG(G119, "IQ_DILUT_EPS_NORM", "CY2023")</f>
        <v>#PEND</v>
      </c>
      <c r="K119" t="e">
        <f t="shared" si="6"/>
        <v>#VALUE!</v>
      </c>
      <c r="L119" t="e">
        <f t="shared" si="7"/>
        <v>#VALUE!</v>
      </c>
    </row>
    <row r="120" spans="1:12">
      <c r="A120" t="s">
        <v>122</v>
      </c>
      <c r="B120" s="4" t="str" cm="1">
        <f t="array" ref="B120">_xll.SNL.Clients.Office.Excel.Functions.SPG(A120, "SP_TOTAL_REV", "CY2023")</f>
        <v>#PEND</v>
      </c>
      <c r="C120" s="4" t="str">
        <f>_xll.SNL.Clients.Office.Excel.Functions.SPG(A120,"IQ_AVG_DILUT_SHARES_OUT","CY2023")</f>
        <v>#PEND</v>
      </c>
      <c r="D120" s="5" t="str">
        <f>_xll.SNL.Clients.Office.Excel.Functions.SPG(A120, "IQ_DILUT_EPS_NORM", "CY2023")</f>
        <v>#PEND</v>
      </c>
      <c r="E120" t="e">
        <f t="shared" si="4"/>
        <v>#VALUE!</v>
      </c>
      <c r="F120" t="e">
        <f t="shared" si="5"/>
        <v>#VALUE!</v>
      </c>
      <c r="G120" t="s">
        <v>122</v>
      </c>
      <c r="H120" s="4" t="str" cm="1">
        <f t="array" ref="H120">_xll.SNL.Clients.Office.Excel.Functions.SPG(G120, "SP_TOTAL_REV", "CY2023")</f>
        <v>#PEND</v>
      </c>
      <c r="I120" s="4" t="str">
        <f>_xll.SNL.Clients.Office.Excel.Functions.SPG(G120,"IQ_AVG_DILUT_SHARES_OUT","CY2023")</f>
        <v>#PEND</v>
      </c>
      <c r="J120" s="5" t="str">
        <f>_xll.SNL.Clients.Office.Excel.Functions.SPG(G120, "IQ_DILUT_EPS_NORM", "CY2023")</f>
        <v>#PEND</v>
      </c>
      <c r="K120" t="e">
        <f t="shared" si="6"/>
        <v>#VALUE!</v>
      </c>
      <c r="L120" t="e">
        <f t="shared" si="7"/>
        <v>#VALUE!</v>
      </c>
    </row>
    <row r="121" spans="1:12">
      <c r="A121" t="s">
        <v>123</v>
      </c>
      <c r="B121" s="4" t="str" cm="1">
        <f t="array" ref="B121">_xll.SNL.Clients.Office.Excel.Functions.SPG(A121, "SP_TOTAL_REV", "CY2023")</f>
        <v>#PEND</v>
      </c>
      <c r="C121" s="4" t="str">
        <f>_xll.SNL.Clients.Office.Excel.Functions.SPG(A121,"IQ_AVG_DILUT_SHARES_OUT","CY2023")</f>
        <v>#PEND</v>
      </c>
      <c r="D121" s="5" t="str">
        <f>_xll.SNL.Clients.Office.Excel.Functions.SPG(A121, "IQ_DILUT_EPS_NORM", "CY2023")</f>
        <v>#PEND</v>
      </c>
      <c r="E121" t="e">
        <f t="shared" si="4"/>
        <v>#VALUE!</v>
      </c>
      <c r="F121" t="e">
        <f t="shared" si="5"/>
        <v>#VALUE!</v>
      </c>
      <c r="G121" t="s">
        <v>123</v>
      </c>
      <c r="H121" s="4" t="str" cm="1">
        <f t="array" ref="H121">_xll.SNL.Clients.Office.Excel.Functions.SPG(G121, "SP_TOTAL_REV", "CY2023")</f>
        <v>#PEND</v>
      </c>
      <c r="I121" s="4" t="str">
        <f>_xll.SNL.Clients.Office.Excel.Functions.SPG(G121,"IQ_AVG_DILUT_SHARES_OUT","CY2023")</f>
        <v>#PEND</v>
      </c>
      <c r="J121" s="5" t="str">
        <f>_xll.SNL.Clients.Office.Excel.Functions.SPG(G121, "IQ_DILUT_EPS_NORM", "CY2023")</f>
        <v>#PEND</v>
      </c>
      <c r="K121" t="e">
        <f t="shared" si="6"/>
        <v>#VALUE!</v>
      </c>
      <c r="L121" t="e">
        <f t="shared" si="7"/>
        <v>#VALUE!</v>
      </c>
    </row>
    <row r="122" spans="1:12">
      <c r="A122" t="s">
        <v>124</v>
      </c>
      <c r="B122" s="4" t="str" cm="1">
        <f t="array" ref="B122">_xll.SNL.Clients.Office.Excel.Functions.SPG(A122, "SP_TOTAL_REV", "CY2023")</f>
        <v>#PEND</v>
      </c>
      <c r="C122" s="4" t="str">
        <f>_xll.SNL.Clients.Office.Excel.Functions.SPG(A122,"IQ_AVG_DILUT_SHARES_OUT","CY2023")</f>
        <v>#PEND</v>
      </c>
      <c r="D122" s="5" t="str">
        <f>_xll.SNL.Clients.Office.Excel.Functions.SPG(A122, "IQ_DILUT_EPS_NORM", "CY2023")</f>
        <v>#PEND</v>
      </c>
      <c r="E122" t="e">
        <f t="shared" si="4"/>
        <v>#VALUE!</v>
      </c>
      <c r="F122" t="e">
        <f t="shared" si="5"/>
        <v>#VALUE!</v>
      </c>
      <c r="G122" t="s">
        <v>124</v>
      </c>
      <c r="H122" s="4" t="str" cm="1">
        <f t="array" ref="H122">_xll.SNL.Clients.Office.Excel.Functions.SPG(G122, "SP_TOTAL_REV", "CY2023")</f>
        <v>#PEND</v>
      </c>
      <c r="I122" s="4" t="str">
        <f>_xll.SNL.Clients.Office.Excel.Functions.SPG(G122,"IQ_AVG_DILUT_SHARES_OUT","CY2023")</f>
        <v>#PEND</v>
      </c>
      <c r="J122" s="5" t="str">
        <f>_xll.SNL.Clients.Office.Excel.Functions.SPG(G122, "IQ_DILUT_EPS_NORM", "CY2023")</f>
        <v>#PEND</v>
      </c>
      <c r="K122" t="e">
        <f t="shared" si="6"/>
        <v>#VALUE!</v>
      </c>
      <c r="L122" t="e">
        <f t="shared" si="7"/>
        <v>#VALUE!</v>
      </c>
    </row>
    <row r="123" spans="1:12">
      <c r="A123" t="s">
        <v>125</v>
      </c>
      <c r="B123" s="4" t="str" cm="1">
        <f t="array" ref="B123">_xll.SNL.Clients.Office.Excel.Functions.SPG(A123, "SP_TOTAL_REV", "CY2023")</f>
        <v>#PEND</v>
      </c>
      <c r="C123" s="4" t="str">
        <f>_xll.SNL.Clients.Office.Excel.Functions.SPG(A123,"IQ_AVG_DILUT_SHARES_OUT","CY2023")</f>
        <v>#PEND</v>
      </c>
      <c r="D123" s="5" t="str">
        <f>_xll.SNL.Clients.Office.Excel.Functions.SPG(A123, "IQ_DILUT_EPS_NORM", "CY2023")</f>
        <v>#PEND</v>
      </c>
      <c r="E123" t="e">
        <f t="shared" si="4"/>
        <v>#VALUE!</v>
      </c>
      <c r="F123" t="e">
        <f t="shared" si="5"/>
        <v>#VALUE!</v>
      </c>
      <c r="G123" t="s">
        <v>125</v>
      </c>
      <c r="H123" s="4" t="str" cm="1">
        <f t="array" ref="H123">_xll.SNL.Clients.Office.Excel.Functions.SPG(G123, "SP_TOTAL_REV", "CY2023")</f>
        <v>#PEND</v>
      </c>
      <c r="I123" s="4" t="str">
        <f>_xll.SNL.Clients.Office.Excel.Functions.SPG(G123,"IQ_AVG_DILUT_SHARES_OUT","CY2023")</f>
        <v>#PEND</v>
      </c>
      <c r="J123" s="5" t="str">
        <f>_xll.SNL.Clients.Office.Excel.Functions.SPG(G123, "IQ_DILUT_EPS_NORM", "CY2023")</f>
        <v>#PEND</v>
      </c>
      <c r="K123" t="e">
        <f t="shared" si="6"/>
        <v>#VALUE!</v>
      </c>
      <c r="L123" t="e">
        <f t="shared" si="7"/>
        <v>#VALUE!</v>
      </c>
    </row>
    <row r="124" spans="1:12">
      <c r="A124" t="s">
        <v>126</v>
      </c>
      <c r="B124" s="4" t="str" cm="1">
        <f t="array" ref="B124">_xll.SNL.Clients.Office.Excel.Functions.SPG(A124, "SP_TOTAL_REV", "CY2023")</f>
        <v>#PEND</v>
      </c>
      <c r="C124" s="4" t="str">
        <f>_xll.SNL.Clients.Office.Excel.Functions.SPG(A124,"IQ_AVG_DILUT_SHARES_OUT","CY2023")</f>
        <v>#PEND</v>
      </c>
      <c r="D124" s="5" t="str">
        <f>_xll.SNL.Clients.Office.Excel.Functions.SPG(A124, "IQ_DILUT_EPS_NORM", "CY2023")</f>
        <v>#PEND</v>
      </c>
      <c r="E124" t="e">
        <f t="shared" si="4"/>
        <v>#VALUE!</v>
      </c>
      <c r="F124" t="e">
        <f t="shared" si="5"/>
        <v>#VALUE!</v>
      </c>
      <c r="G124" t="s">
        <v>126</v>
      </c>
      <c r="H124" s="4" t="str" cm="1">
        <f t="array" ref="H124">_xll.SNL.Clients.Office.Excel.Functions.SPG(G124, "SP_TOTAL_REV", "CY2023")</f>
        <v>#PEND</v>
      </c>
      <c r="I124" s="4" t="str">
        <f>_xll.SNL.Clients.Office.Excel.Functions.SPG(G124,"IQ_AVG_DILUT_SHARES_OUT","CY2023")</f>
        <v>#PEND</v>
      </c>
      <c r="J124" s="5" t="str">
        <f>_xll.SNL.Clients.Office.Excel.Functions.SPG(G124, "IQ_DILUT_EPS_NORM", "CY2023")</f>
        <v>#PEND</v>
      </c>
      <c r="K124" t="e">
        <f t="shared" si="6"/>
        <v>#VALUE!</v>
      </c>
      <c r="L124" t="e">
        <f t="shared" si="7"/>
        <v>#VALUE!</v>
      </c>
    </row>
    <row r="125" spans="1:12">
      <c r="A125" t="s">
        <v>127</v>
      </c>
      <c r="B125" s="4" t="str" cm="1">
        <f t="array" ref="B125">_xll.SNL.Clients.Office.Excel.Functions.SPG(A125, "SP_TOTAL_REV", "CY2023")</f>
        <v>#PEND</v>
      </c>
      <c r="C125" s="4" t="str">
        <f>_xll.SNL.Clients.Office.Excel.Functions.SPG(A125,"IQ_AVG_DILUT_SHARES_OUT","CY2023")</f>
        <v>#PEND</v>
      </c>
      <c r="D125" s="5" t="str">
        <f>_xll.SNL.Clients.Office.Excel.Functions.SPG(A125, "IQ_DILUT_EPS_NORM", "CY2023")</f>
        <v>#PEND</v>
      </c>
      <c r="E125" t="e">
        <f t="shared" si="4"/>
        <v>#VALUE!</v>
      </c>
      <c r="F125" t="e">
        <f t="shared" si="5"/>
        <v>#VALUE!</v>
      </c>
      <c r="G125" t="s">
        <v>127</v>
      </c>
      <c r="H125" s="4" t="str" cm="1">
        <f t="array" ref="H125">_xll.SNL.Clients.Office.Excel.Functions.SPG(G125, "SP_TOTAL_REV", "CY2023")</f>
        <v>#PEND</v>
      </c>
      <c r="I125" s="4" t="str">
        <f>_xll.SNL.Clients.Office.Excel.Functions.SPG(G125,"IQ_AVG_DILUT_SHARES_OUT","CY2023")</f>
        <v>#PEND</v>
      </c>
      <c r="J125" s="5" t="str">
        <f>_xll.SNL.Clients.Office.Excel.Functions.SPG(G125, "IQ_DILUT_EPS_NORM", "CY2023")</f>
        <v>#PEND</v>
      </c>
      <c r="K125" t="e">
        <f t="shared" si="6"/>
        <v>#VALUE!</v>
      </c>
      <c r="L125" t="e">
        <f t="shared" si="7"/>
        <v>#VALUE!</v>
      </c>
    </row>
    <row r="126" spans="1:12">
      <c r="A126" t="s">
        <v>128</v>
      </c>
      <c r="B126" s="4" t="str" cm="1">
        <f t="array" ref="B126">_xll.SNL.Clients.Office.Excel.Functions.SPG(A126, "SP_TOTAL_REV", "CY2023")</f>
        <v>#PEND</v>
      </c>
      <c r="C126" s="4" t="str">
        <f>_xll.SNL.Clients.Office.Excel.Functions.SPG(A126,"IQ_AVG_DILUT_SHARES_OUT","CY2023")</f>
        <v>#PEND</v>
      </c>
      <c r="D126" s="5" t="str">
        <f>_xll.SNL.Clients.Office.Excel.Functions.SPG(A126, "IQ_DILUT_EPS_NORM", "CY2023")</f>
        <v>#PEND</v>
      </c>
      <c r="E126" t="e">
        <f t="shared" si="4"/>
        <v>#VALUE!</v>
      </c>
      <c r="F126" t="e">
        <f t="shared" si="5"/>
        <v>#VALUE!</v>
      </c>
      <c r="G126" t="s">
        <v>128</v>
      </c>
      <c r="H126" s="4" t="str" cm="1">
        <f t="array" ref="H126">_xll.SNL.Clients.Office.Excel.Functions.SPG(G126, "SP_TOTAL_REV", "CY2023")</f>
        <v>#PEND</v>
      </c>
      <c r="I126" s="4" t="str">
        <f>_xll.SNL.Clients.Office.Excel.Functions.SPG(G126,"IQ_AVG_DILUT_SHARES_OUT","CY2023")</f>
        <v>#PEND</v>
      </c>
      <c r="J126" s="5" t="str">
        <f>_xll.SNL.Clients.Office.Excel.Functions.SPG(G126, "IQ_DILUT_EPS_NORM", "CY2023")</f>
        <v>#PEND</v>
      </c>
      <c r="K126" t="e">
        <f t="shared" si="6"/>
        <v>#VALUE!</v>
      </c>
      <c r="L126" t="e">
        <f t="shared" si="7"/>
        <v>#VALUE!</v>
      </c>
    </row>
    <row r="127" spans="1:12">
      <c r="A127" t="s">
        <v>129</v>
      </c>
      <c r="B127" s="4" t="str" cm="1">
        <f t="array" ref="B127">_xll.SNL.Clients.Office.Excel.Functions.SPG(A127, "SP_TOTAL_REV", "CY2023")</f>
        <v>#PEND</v>
      </c>
      <c r="C127" s="4" t="str">
        <f>_xll.SNL.Clients.Office.Excel.Functions.SPG(A127,"IQ_AVG_DILUT_SHARES_OUT","CY2023")</f>
        <v>#PEND</v>
      </c>
      <c r="D127" s="5" t="str">
        <f>_xll.SNL.Clients.Office.Excel.Functions.SPG(A127, "IQ_DILUT_EPS_NORM", "CY2023")</f>
        <v>#PEND</v>
      </c>
      <c r="E127" t="e">
        <f t="shared" si="4"/>
        <v>#VALUE!</v>
      </c>
      <c r="F127" t="e">
        <f t="shared" si="5"/>
        <v>#VALUE!</v>
      </c>
      <c r="G127" t="s">
        <v>129</v>
      </c>
      <c r="H127" s="4" t="str" cm="1">
        <f t="array" ref="H127">_xll.SNL.Clients.Office.Excel.Functions.SPG(G127, "SP_TOTAL_REV", "CY2023")</f>
        <v>#PEND</v>
      </c>
      <c r="I127" s="4" t="str">
        <f>_xll.SNL.Clients.Office.Excel.Functions.SPG(G127,"IQ_AVG_DILUT_SHARES_OUT","CY2023")</f>
        <v>#PEND</v>
      </c>
      <c r="J127" s="5" t="str">
        <f>_xll.SNL.Clients.Office.Excel.Functions.SPG(G127, "IQ_DILUT_EPS_NORM", "CY2023")</f>
        <v>#PEND</v>
      </c>
      <c r="K127" t="e">
        <f t="shared" si="6"/>
        <v>#VALUE!</v>
      </c>
      <c r="L127" t="e">
        <f t="shared" si="7"/>
        <v>#VALUE!</v>
      </c>
    </row>
    <row r="128" spans="1:12">
      <c r="A128" t="s">
        <v>130</v>
      </c>
      <c r="B128" s="4" t="str" cm="1">
        <f t="array" ref="B128">_xll.SNL.Clients.Office.Excel.Functions.SPG(A128, "SP_TOTAL_REV", "CY2023")</f>
        <v>#PEND</v>
      </c>
      <c r="C128" s="4" t="str">
        <f>_xll.SNL.Clients.Office.Excel.Functions.SPG(A128,"IQ_AVG_DILUT_SHARES_OUT","CY2023")</f>
        <v>#PEND</v>
      </c>
      <c r="D128" s="5" t="str">
        <f>_xll.SNL.Clients.Office.Excel.Functions.SPG(A128, "IQ_DILUT_EPS_NORM", "CY2023")</f>
        <v>#PEND</v>
      </c>
      <c r="E128" t="e">
        <f t="shared" si="4"/>
        <v>#VALUE!</v>
      </c>
      <c r="F128" t="e">
        <f t="shared" si="5"/>
        <v>#VALUE!</v>
      </c>
      <c r="G128" t="s">
        <v>130</v>
      </c>
      <c r="H128" s="4" t="str" cm="1">
        <f t="array" ref="H128">_xll.SNL.Clients.Office.Excel.Functions.SPG(G128, "SP_TOTAL_REV", "CY2023")</f>
        <v>#PEND</v>
      </c>
      <c r="I128" s="4" t="str">
        <f>_xll.SNL.Clients.Office.Excel.Functions.SPG(G128,"IQ_AVG_DILUT_SHARES_OUT","CY2023")</f>
        <v>#PEND</v>
      </c>
      <c r="J128" s="5" t="str">
        <f>_xll.SNL.Clients.Office.Excel.Functions.SPG(G128, "IQ_DILUT_EPS_NORM", "CY2023")</f>
        <v>#PEND</v>
      </c>
      <c r="K128" t="e">
        <f t="shared" si="6"/>
        <v>#VALUE!</v>
      </c>
      <c r="L128" t="e">
        <f t="shared" si="7"/>
        <v>#VALUE!</v>
      </c>
    </row>
    <row r="129" spans="1:12">
      <c r="A129" t="s">
        <v>131</v>
      </c>
      <c r="B129" s="4" t="str" cm="1">
        <f t="array" ref="B129">_xll.SNL.Clients.Office.Excel.Functions.SPG(A129, "SP_TOTAL_REV", "CY2023")</f>
        <v>#PEND</v>
      </c>
      <c r="C129" s="4" t="str">
        <f>_xll.SNL.Clients.Office.Excel.Functions.SPG(A129,"IQ_AVG_DILUT_SHARES_OUT","CY2023")</f>
        <v>#PEND</v>
      </c>
      <c r="D129" s="5" t="str">
        <f>_xll.SNL.Clients.Office.Excel.Functions.SPG(A129, "IQ_DILUT_EPS_NORM", "CY2023")</f>
        <v>#PEND</v>
      </c>
      <c r="E129" t="e">
        <f t="shared" si="4"/>
        <v>#VALUE!</v>
      </c>
      <c r="F129" t="e">
        <f t="shared" si="5"/>
        <v>#VALUE!</v>
      </c>
      <c r="G129" t="s">
        <v>131</v>
      </c>
      <c r="H129" s="4" t="str" cm="1">
        <f t="array" ref="H129">_xll.SNL.Clients.Office.Excel.Functions.SPG(G129, "SP_TOTAL_REV", "CY2023")</f>
        <v>#PEND</v>
      </c>
      <c r="I129" s="4" t="str">
        <f>_xll.SNL.Clients.Office.Excel.Functions.SPG(G129,"IQ_AVG_DILUT_SHARES_OUT","CY2023")</f>
        <v>#PEND</v>
      </c>
      <c r="J129" s="5" t="str">
        <f>_xll.SNL.Clients.Office.Excel.Functions.SPG(G129, "IQ_DILUT_EPS_NORM", "CY2023")</f>
        <v>#PEND</v>
      </c>
      <c r="K129" t="e">
        <f t="shared" si="6"/>
        <v>#VALUE!</v>
      </c>
      <c r="L129" t="e">
        <f t="shared" si="7"/>
        <v>#VALUE!</v>
      </c>
    </row>
    <row r="130" spans="1:12">
      <c r="A130" t="s">
        <v>132</v>
      </c>
      <c r="B130" s="4" t="str" cm="1">
        <f t="array" ref="B130">_xll.SNL.Clients.Office.Excel.Functions.SPG(A130, "SP_TOTAL_REV", "CY2023")</f>
        <v>#PEND</v>
      </c>
      <c r="C130" s="4" t="str">
        <f>_xll.SNL.Clients.Office.Excel.Functions.SPG(A130,"IQ_AVG_DILUT_SHARES_OUT","CY2023")</f>
        <v>#PEND</v>
      </c>
      <c r="D130" s="5" t="str">
        <f>_xll.SNL.Clients.Office.Excel.Functions.SPG(A130, "IQ_DILUT_EPS_NORM", "CY2023")</f>
        <v>#PEND</v>
      </c>
      <c r="E130" t="e">
        <f t="shared" si="4"/>
        <v>#VALUE!</v>
      </c>
      <c r="F130" t="e">
        <f t="shared" si="5"/>
        <v>#VALUE!</v>
      </c>
      <c r="G130" t="s">
        <v>132</v>
      </c>
      <c r="H130" s="4" t="str" cm="1">
        <f t="array" ref="H130">_xll.SNL.Clients.Office.Excel.Functions.SPG(G130, "SP_TOTAL_REV", "CY2023")</f>
        <v>#PEND</v>
      </c>
      <c r="I130" s="4" t="str">
        <f>_xll.SNL.Clients.Office.Excel.Functions.SPG(G130,"IQ_AVG_DILUT_SHARES_OUT","CY2023")</f>
        <v>#PEND</v>
      </c>
      <c r="J130" s="5" t="str">
        <f>_xll.SNL.Clients.Office.Excel.Functions.SPG(G130, "IQ_DILUT_EPS_NORM", "CY2023")</f>
        <v>#PEND</v>
      </c>
      <c r="K130" t="e">
        <f t="shared" si="6"/>
        <v>#VALUE!</v>
      </c>
      <c r="L130" t="e">
        <f t="shared" si="7"/>
        <v>#VALUE!</v>
      </c>
    </row>
    <row r="131" spans="1:12">
      <c r="A131" t="s">
        <v>133</v>
      </c>
      <c r="B131" s="4" t="str" cm="1">
        <f t="array" ref="B131">_xll.SNL.Clients.Office.Excel.Functions.SPG(A131, "SP_TOTAL_REV", "CY2023")</f>
        <v>#PEND</v>
      </c>
      <c r="C131" s="4" t="str">
        <f>_xll.SNL.Clients.Office.Excel.Functions.SPG(A131,"IQ_AVG_DILUT_SHARES_OUT","CY2023")</f>
        <v>#PEND</v>
      </c>
      <c r="D131" s="5" t="str">
        <f>_xll.SNL.Clients.Office.Excel.Functions.SPG(A131, "IQ_DILUT_EPS_NORM", "CY2023")</f>
        <v>#PEND</v>
      </c>
      <c r="E131" t="e">
        <f t="shared" si="4"/>
        <v>#VALUE!</v>
      </c>
      <c r="F131" t="e">
        <f t="shared" si="5"/>
        <v>#VALUE!</v>
      </c>
      <c r="G131" t="s">
        <v>133</v>
      </c>
      <c r="H131" s="4" t="str" cm="1">
        <f t="array" ref="H131">_xll.SNL.Clients.Office.Excel.Functions.SPG(G131, "SP_TOTAL_REV", "CY2023")</f>
        <v>#PEND</v>
      </c>
      <c r="I131" s="4" t="str">
        <f>_xll.SNL.Clients.Office.Excel.Functions.SPG(G131,"IQ_AVG_DILUT_SHARES_OUT","CY2023")</f>
        <v>#PEND</v>
      </c>
      <c r="J131" s="5" t="str">
        <f>_xll.SNL.Clients.Office.Excel.Functions.SPG(G131, "IQ_DILUT_EPS_NORM", "CY2023")</f>
        <v>#PEND</v>
      </c>
      <c r="K131" t="e">
        <f t="shared" si="6"/>
        <v>#VALUE!</v>
      </c>
      <c r="L131" t="e">
        <f t="shared" si="7"/>
        <v>#VALUE!</v>
      </c>
    </row>
    <row r="132" spans="1:12">
      <c r="A132" t="s">
        <v>134</v>
      </c>
      <c r="B132" s="4" t="str" cm="1">
        <f t="array" ref="B132">_xll.SNL.Clients.Office.Excel.Functions.SPG(A132, "SP_TOTAL_REV", "CY2023")</f>
        <v>#PEND</v>
      </c>
      <c r="C132" s="4" t="str">
        <f>_xll.SNL.Clients.Office.Excel.Functions.SPG(A132,"IQ_AVG_DILUT_SHARES_OUT","CY2023")</f>
        <v>#PEND</v>
      </c>
      <c r="D132" s="5" t="str">
        <f>_xll.SNL.Clients.Office.Excel.Functions.SPG(A132, "IQ_DILUT_EPS_NORM", "CY2023")</f>
        <v>#PEND</v>
      </c>
      <c r="E132" t="e">
        <f t="shared" si="4"/>
        <v>#VALUE!</v>
      </c>
      <c r="F132" t="e">
        <f t="shared" si="5"/>
        <v>#VALUE!</v>
      </c>
      <c r="G132" t="s">
        <v>134</v>
      </c>
      <c r="H132" s="4" t="str" cm="1">
        <f t="array" ref="H132">_xll.SNL.Clients.Office.Excel.Functions.SPG(G132, "SP_TOTAL_REV", "CY2023")</f>
        <v>#PEND</v>
      </c>
      <c r="I132" s="4" t="str">
        <f>_xll.SNL.Clients.Office.Excel.Functions.SPG(G132,"IQ_AVG_DILUT_SHARES_OUT","CY2023")</f>
        <v>#PEND</v>
      </c>
      <c r="J132" s="5" t="str">
        <f>_xll.SNL.Clients.Office.Excel.Functions.SPG(G132, "IQ_DILUT_EPS_NORM", "CY2023")</f>
        <v>#PEND</v>
      </c>
      <c r="K132" t="e">
        <f t="shared" si="6"/>
        <v>#VALUE!</v>
      </c>
      <c r="L132" t="e">
        <f t="shared" si="7"/>
        <v>#VALUE!</v>
      </c>
    </row>
    <row r="133" spans="1:12">
      <c r="A133" t="s">
        <v>135</v>
      </c>
      <c r="B133" s="4" t="str" cm="1">
        <f t="array" ref="B133">_xll.SNL.Clients.Office.Excel.Functions.SPG(A133, "SP_TOTAL_REV", "CY2023")</f>
        <v>#PEND</v>
      </c>
      <c r="C133" s="4" t="str">
        <f>_xll.SNL.Clients.Office.Excel.Functions.SPG(A133,"IQ_AVG_DILUT_SHARES_OUT","CY2023")</f>
        <v>#PEND</v>
      </c>
      <c r="D133" s="5" t="str">
        <f>_xll.SNL.Clients.Office.Excel.Functions.SPG(A133, "IQ_DILUT_EPS_NORM", "CY2023")</f>
        <v>#PEND</v>
      </c>
      <c r="E133" t="e">
        <f t="shared" ref="E133:E196" si="8">C133*D133/1000</f>
        <v>#VALUE!</v>
      </c>
      <c r="F133" t="e">
        <f t="shared" ref="F133:F196" si="9">E133/B133</f>
        <v>#VALUE!</v>
      </c>
      <c r="G133" t="s">
        <v>135</v>
      </c>
      <c r="H133" s="4" t="str" cm="1">
        <f t="array" ref="H133">_xll.SNL.Clients.Office.Excel.Functions.SPG(G133, "SP_TOTAL_REV", "CY2023")</f>
        <v>#PEND</v>
      </c>
      <c r="I133" s="4" t="str">
        <f>_xll.SNL.Clients.Office.Excel.Functions.SPG(G133,"IQ_AVG_DILUT_SHARES_OUT","CY2023")</f>
        <v>#PEND</v>
      </c>
      <c r="J133" s="5" t="str">
        <f>_xll.SNL.Clients.Office.Excel.Functions.SPG(G133, "IQ_DILUT_EPS_NORM", "CY2023")</f>
        <v>#PEND</v>
      </c>
      <c r="K133" t="e">
        <f t="shared" ref="K133:K196" si="10">I133*J133/1000</f>
        <v>#VALUE!</v>
      </c>
      <c r="L133" t="e">
        <f t="shared" ref="L133:L196" si="11">K133/H133</f>
        <v>#VALUE!</v>
      </c>
    </row>
    <row r="134" spans="1:12">
      <c r="A134" t="s">
        <v>136</v>
      </c>
      <c r="B134" s="4" t="str" cm="1">
        <f t="array" ref="B134">_xll.SNL.Clients.Office.Excel.Functions.SPG(A134, "SP_TOTAL_REV", "CY2023")</f>
        <v>#PEND</v>
      </c>
      <c r="C134" s="4" t="str">
        <f>_xll.SNL.Clients.Office.Excel.Functions.SPG(A134,"IQ_AVG_DILUT_SHARES_OUT","CY2023")</f>
        <v>#PEND</v>
      </c>
      <c r="D134" s="5" t="str">
        <f>_xll.SNL.Clients.Office.Excel.Functions.SPG(A134, "IQ_DILUT_EPS_NORM", "CY2023")</f>
        <v>#PEND</v>
      </c>
      <c r="E134" t="e">
        <f t="shared" si="8"/>
        <v>#VALUE!</v>
      </c>
      <c r="F134" t="e">
        <f t="shared" si="9"/>
        <v>#VALUE!</v>
      </c>
      <c r="G134" t="s">
        <v>136</v>
      </c>
      <c r="H134" s="4" t="str" cm="1">
        <f t="array" ref="H134">_xll.SNL.Clients.Office.Excel.Functions.SPG(G134, "SP_TOTAL_REV", "CY2023")</f>
        <v>#PEND</v>
      </c>
      <c r="I134" s="4" t="str">
        <f>_xll.SNL.Clients.Office.Excel.Functions.SPG(G134,"IQ_AVG_DILUT_SHARES_OUT","CY2023")</f>
        <v>#PEND</v>
      </c>
      <c r="J134" s="5" t="str">
        <f>_xll.SNL.Clients.Office.Excel.Functions.SPG(G134, "IQ_DILUT_EPS_NORM", "CY2023")</f>
        <v>#PEND</v>
      </c>
      <c r="K134" t="e">
        <f t="shared" si="10"/>
        <v>#VALUE!</v>
      </c>
      <c r="L134" t="e">
        <f t="shared" si="11"/>
        <v>#VALUE!</v>
      </c>
    </row>
    <row r="135" spans="1:12">
      <c r="A135" t="s">
        <v>137</v>
      </c>
      <c r="B135" s="4" t="str" cm="1">
        <f t="array" ref="B135">_xll.SNL.Clients.Office.Excel.Functions.SPG(A135, "SP_TOTAL_REV", "CY2023")</f>
        <v>#PEND</v>
      </c>
      <c r="C135" s="4" t="str">
        <f>_xll.SNL.Clients.Office.Excel.Functions.SPG(A135,"IQ_AVG_DILUT_SHARES_OUT","CY2023")</f>
        <v>#PEND</v>
      </c>
      <c r="D135" s="5" t="str">
        <f>_xll.SNL.Clients.Office.Excel.Functions.SPG(A135, "IQ_DILUT_EPS_NORM", "CY2023")</f>
        <v>#PEND</v>
      </c>
      <c r="E135" t="e">
        <f t="shared" si="8"/>
        <v>#VALUE!</v>
      </c>
      <c r="F135" t="e">
        <f t="shared" si="9"/>
        <v>#VALUE!</v>
      </c>
      <c r="G135" t="s">
        <v>137</v>
      </c>
      <c r="H135" s="4" t="str" cm="1">
        <f t="array" ref="H135">_xll.SNL.Clients.Office.Excel.Functions.SPG(G135, "SP_TOTAL_REV", "CY2023")</f>
        <v>#PEND</v>
      </c>
      <c r="I135" s="4" t="str">
        <f>_xll.SNL.Clients.Office.Excel.Functions.SPG(G135,"IQ_AVG_DILUT_SHARES_OUT","CY2023")</f>
        <v>#PEND</v>
      </c>
      <c r="J135" s="5" t="str">
        <f>_xll.SNL.Clients.Office.Excel.Functions.SPG(G135, "IQ_DILUT_EPS_NORM", "CY2023")</f>
        <v>#PEND</v>
      </c>
      <c r="K135" t="e">
        <f t="shared" si="10"/>
        <v>#VALUE!</v>
      </c>
      <c r="L135" t="e">
        <f t="shared" si="11"/>
        <v>#VALUE!</v>
      </c>
    </row>
    <row r="136" spans="1:12">
      <c r="A136" t="s">
        <v>138</v>
      </c>
      <c r="B136" s="4" t="str" cm="1">
        <f t="array" ref="B136">_xll.SNL.Clients.Office.Excel.Functions.SPG(A136, "SP_TOTAL_REV", "CY2023")</f>
        <v>#PEND</v>
      </c>
      <c r="C136" s="4" t="str">
        <f>_xll.SNL.Clients.Office.Excel.Functions.SPG(A136,"IQ_AVG_DILUT_SHARES_OUT","CY2023")</f>
        <v>#PEND</v>
      </c>
      <c r="D136" s="5" t="str">
        <f>_xll.SNL.Clients.Office.Excel.Functions.SPG(A136, "IQ_DILUT_EPS_NORM", "CY2023")</f>
        <v>#PEND</v>
      </c>
      <c r="E136" t="e">
        <f t="shared" si="8"/>
        <v>#VALUE!</v>
      </c>
      <c r="F136" t="e">
        <f t="shared" si="9"/>
        <v>#VALUE!</v>
      </c>
      <c r="G136" t="s">
        <v>138</v>
      </c>
      <c r="H136" s="4" t="str" cm="1">
        <f t="array" ref="H136">_xll.SNL.Clients.Office.Excel.Functions.SPG(G136, "SP_TOTAL_REV", "CY2023")</f>
        <v>#PEND</v>
      </c>
      <c r="I136" s="4" t="str">
        <f>_xll.SNL.Clients.Office.Excel.Functions.SPG(G136,"IQ_AVG_DILUT_SHARES_OUT","CY2023")</f>
        <v>#PEND</v>
      </c>
      <c r="J136" s="5" t="str">
        <f>_xll.SNL.Clients.Office.Excel.Functions.SPG(G136, "IQ_DILUT_EPS_NORM", "CY2023")</f>
        <v>#PEND</v>
      </c>
      <c r="K136" t="e">
        <f t="shared" si="10"/>
        <v>#VALUE!</v>
      </c>
      <c r="L136" t="e">
        <f t="shared" si="11"/>
        <v>#VALUE!</v>
      </c>
    </row>
    <row r="137" spans="1:12">
      <c r="A137" t="s">
        <v>139</v>
      </c>
      <c r="B137" s="4" t="str" cm="1">
        <f t="array" ref="B137">_xll.SNL.Clients.Office.Excel.Functions.SPG(A137, "SP_TOTAL_REV", "CY2023")</f>
        <v>#PEND</v>
      </c>
      <c r="C137" s="4" t="str">
        <f>_xll.SNL.Clients.Office.Excel.Functions.SPG(A137,"IQ_AVG_DILUT_SHARES_OUT","CY2023")</f>
        <v>#PEND</v>
      </c>
      <c r="D137" s="5" t="str">
        <f>_xll.SNL.Clients.Office.Excel.Functions.SPG(A137, "IQ_DILUT_EPS_NORM", "CY2023")</f>
        <v>#PEND</v>
      </c>
      <c r="E137" t="e">
        <f t="shared" si="8"/>
        <v>#VALUE!</v>
      </c>
      <c r="F137" t="e">
        <f t="shared" si="9"/>
        <v>#VALUE!</v>
      </c>
      <c r="G137" t="s">
        <v>139</v>
      </c>
      <c r="H137" s="4" t="str" cm="1">
        <f t="array" ref="H137">_xll.SNL.Clients.Office.Excel.Functions.SPG(G137, "SP_TOTAL_REV", "CY2023")</f>
        <v>#PEND</v>
      </c>
      <c r="I137" s="4" t="str">
        <f>_xll.SNL.Clients.Office.Excel.Functions.SPG(G137,"IQ_AVG_DILUT_SHARES_OUT","CY2023")</f>
        <v>#PEND</v>
      </c>
      <c r="J137" s="5" t="str">
        <f>_xll.SNL.Clients.Office.Excel.Functions.SPG(G137, "IQ_DILUT_EPS_NORM", "CY2023")</f>
        <v>#PEND</v>
      </c>
      <c r="K137" t="e">
        <f t="shared" si="10"/>
        <v>#VALUE!</v>
      </c>
      <c r="L137" t="e">
        <f t="shared" si="11"/>
        <v>#VALUE!</v>
      </c>
    </row>
    <row r="138" spans="1:12">
      <c r="A138" t="s">
        <v>140</v>
      </c>
      <c r="B138" s="4" t="str" cm="1">
        <f t="array" ref="B138">_xll.SNL.Clients.Office.Excel.Functions.SPG(A138, "SP_TOTAL_REV", "CY2023")</f>
        <v>#PEND</v>
      </c>
      <c r="C138" s="4" t="str">
        <f>_xll.SNL.Clients.Office.Excel.Functions.SPG(A138,"IQ_AVG_DILUT_SHARES_OUT","CY2023")</f>
        <v>#PEND</v>
      </c>
      <c r="D138" s="5" t="str">
        <f>_xll.SNL.Clients.Office.Excel.Functions.SPG(A138, "IQ_DILUT_EPS_NORM", "CY2023")</f>
        <v>#PEND</v>
      </c>
      <c r="E138" t="e">
        <f t="shared" si="8"/>
        <v>#VALUE!</v>
      </c>
      <c r="F138" t="e">
        <f t="shared" si="9"/>
        <v>#VALUE!</v>
      </c>
      <c r="G138" t="s">
        <v>140</v>
      </c>
      <c r="H138" s="4" t="str" cm="1">
        <f t="array" ref="H138">_xll.SNL.Clients.Office.Excel.Functions.SPG(G138, "SP_TOTAL_REV", "CY2023")</f>
        <v>#PEND</v>
      </c>
      <c r="I138" s="4" t="str">
        <f>_xll.SNL.Clients.Office.Excel.Functions.SPG(G138,"IQ_AVG_DILUT_SHARES_OUT","CY2023")</f>
        <v>#PEND</v>
      </c>
      <c r="J138" s="5" t="str">
        <f>_xll.SNL.Clients.Office.Excel.Functions.SPG(G138, "IQ_DILUT_EPS_NORM", "CY2023")</f>
        <v>#PEND</v>
      </c>
      <c r="K138" t="e">
        <f t="shared" si="10"/>
        <v>#VALUE!</v>
      </c>
      <c r="L138" t="e">
        <f t="shared" si="11"/>
        <v>#VALUE!</v>
      </c>
    </row>
    <row r="139" spans="1:12">
      <c r="A139" t="s">
        <v>141</v>
      </c>
      <c r="B139" s="4" t="str" cm="1">
        <f t="array" ref="B139">_xll.SNL.Clients.Office.Excel.Functions.SPG(A139, "SP_TOTAL_REV", "CY2023")</f>
        <v>#PEND</v>
      </c>
      <c r="C139" s="4" t="str">
        <f>_xll.SNL.Clients.Office.Excel.Functions.SPG(A139,"IQ_AVG_DILUT_SHARES_OUT","CY2023")</f>
        <v>#PEND</v>
      </c>
      <c r="D139" s="5" t="str">
        <f>_xll.SNL.Clients.Office.Excel.Functions.SPG(A139, "IQ_DILUT_EPS_NORM", "CY2023")</f>
        <v>#PEND</v>
      </c>
      <c r="E139" t="e">
        <f t="shared" si="8"/>
        <v>#VALUE!</v>
      </c>
      <c r="F139" t="e">
        <f t="shared" si="9"/>
        <v>#VALUE!</v>
      </c>
      <c r="G139" t="s">
        <v>141</v>
      </c>
      <c r="H139" s="4" t="str" cm="1">
        <f t="array" ref="H139">_xll.SNL.Clients.Office.Excel.Functions.SPG(G139, "SP_TOTAL_REV", "CY2023")</f>
        <v>#PEND</v>
      </c>
      <c r="I139" s="4" t="str">
        <f>_xll.SNL.Clients.Office.Excel.Functions.SPG(G139,"IQ_AVG_DILUT_SHARES_OUT","CY2023")</f>
        <v>#PEND</v>
      </c>
      <c r="J139" s="5" t="str">
        <f>_xll.SNL.Clients.Office.Excel.Functions.SPG(G139, "IQ_DILUT_EPS_NORM", "CY2023")</f>
        <v>#PEND</v>
      </c>
      <c r="K139" t="e">
        <f t="shared" si="10"/>
        <v>#VALUE!</v>
      </c>
      <c r="L139" t="e">
        <f t="shared" si="11"/>
        <v>#VALUE!</v>
      </c>
    </row>
    <row r="140" spans="1:12">
      <c r="A140" t="s">
        <v>142</v>
      </c>
      <c r="B140" s="4" t="str" cm="1">
        <f t="array" ref="B140">_xll.SNL.Clients.Office.Excel.Functions.SPG(A140, "SP_TOTAL_REV", "CY2023")</f>
        <v>#PEND</v>
      </c>
      <c r="C140" s="4" t="str">
        <f>_xll.SNL.Clients.Office.Excel.Functions.SPG(A140,"IQ_AVG_DILUT_SHARES_OUT","CY2023")</f>
        <v>#PEND</v>
      </c>
      <c r="D140" s="5" t="str">
        <f>_xll.SNL.Clients.Office.Excel.Functions.SPG(A140, "IQ_DILUT_EPS_NORM", "CY2023")</f>
        <v>#PEND</v>
      </c>
      <c r="E140" t="e">
        <f t="shared" si="8"/>
        <v>#VALUE!</v>
      </c>
      <c r="F140" t="e">
        <f t="shared" si="9"/>
        <v>#VALUE!</v>
      </c>
      <c r="G140" t="s">
        <v>142</v>
      </c>
      <c r="H140" s="4" t="str" cm="1">
        <f t="array" ref="H140">_xll.SNL.Clients.Office.Excel.Functions.SPG(G140, "SP_TOTAL_REV", "CY2023")</f>
        <v>#PEND</v>
      </c>
      <c r="I140" s="4" t="str">
        <f>_xll.SNL.Clients.Office.Excel.Functions.SPG(G140,"IQ_AVG_DILUT_SHARES_OUT","CY2023")</f>
        <v>#PEND</v>
      </c>
      <c r="J140" s="5" t="str">
        <f>_xll.SNL.Clients.Office.Excel.Functions.SPG(G140, "IQ_DILUT_EPS_NORM", "CY2023")</f>
        <v>#PEND</v>
      </c>
      <c r="K140" t="e">
        <f t="shared" si="10"/>
        <v>#VALUE!</v>
      </c>
      <c r="L140" t="e">
        <f t="shared" si="11"/>
        <v>#VALUE!</v>
      </c>
    </row>
    <row r="141" spans="1:12">
      <c r="A141" t="s">
        <v>143</v>
      </c>
      <c r="B141" s="4" t="str" cm="1">
        <f t="array" ref="B141">_xll.SNL.Clients.Office.Excel.Functions.SPG(A141, "SP_TOTAL_REV", "CY2023")</f>
        <v>#PEND</v>
      </c>
      <c r="C141" s="4" t="str">
        <f>_xll.SNL.Clients.Office.Excel.Functions.SPG(A141,"IQ_AVG_DILUT_SHARES_OUT","CY2023")</f>
        <v>#PEND</v>
      </c>
      <c r="D141" s="5" t="str">
        <f>_xll.SNL.Clients.Office.Excel.Functions.SPG(A141, "IQ_DILUT_EPS_NORM", "CY2023")</f>
        <v>#PEND</v>
      </c>
      <c r="E141" t="e">
        <f t="shared" si="8"/>
        <v>#VALUE!</v>
      </c>
      <c r="F141" t="e">
        <f t="shared" si="9"/>
        <v>#VALUE!</v>
      </c>
      <c r="G141" t="s">
        <v>143</v>
      </c>
      <c r="H141" s="4" t="str" cm="1">
        <f t="array" ref="H141">_xll.SNL.Clients.Office.Excel.Functions.SPG(G141, "SP_TOTAL_REV", "CY2023")</f>
        <v>#PEND</v>
      </c>
      <c r="I141" s="4" t="str">
        <f>_xll.SNL.Clients.Office.Excel.Functions.SPG(G141,"IQ_AVG_DILUT_SHARES_OUT","CY2023")</f>
        <v>#PEND</v>
      </c>
      <c r="J141" s="5" t="str">
        <f>_xll.SNL.Clients.Office.Excel.Functions.SPG(G141, "IQ_DILUT_EPS_NORM", "CY2023")</f>
        <v>#PEND</v>
      </c>
      <c r="K141" t="e">
        <f t="shared" si="10"/>
        <v>#VALUE!</v>
      </c>
      <c r="L141" t="e">
        <f t="shared" si="11"/>
        <v>#VALUE!</v>
      </c>
    </row>
    <row r="142" spans="1:12">
      <c r="A142" t="s">
        <v>144</v>
      </c>
      <c r="B142" s="4" t="str" cm="1">
        <f t="array" ref="B142">_xll.SNL.Clients.Office.Excel.Functions.SPG(A142, "SP_TOTAL_REV", "CY2023")</f>
        <v>#PEND</v>
      </c>
      <c r="C142" s="4" t="str">
        <f>_xll.SNL.Clients.Office.Excel.Functions.SPG(A142,"IQ_AVG_DILUT_SHARES_OUT","CY2023")</f>
        <v>#PEND</v>
      </c>
      <c r="D142" s="5" t="str">
        <f>_xll.SNL.Clients.Office.Excel.Functions.SPG(A142, "IQ_DILUT_EPS_NORM", "CY2023")</f>
        <v>#PEND</v>
      </c>
      <c r="E142" t="e">
        <f t="shared" si="8"/>
        <v>#VALUE!</v>
      </c>
      <c r="F142" t="e">
        <f t="shared" si="9"/>
        <v>#VALUE!</v>
      </c>
      <c r="G142" t="s">
        <v>144</v>
      </c>
      <c r="H142" s="4" t="str" cm="1">
        <f t="array" ref="H142">_xll.SNL.Clients.Office.Excel.Functions.SPG(G142, "SP_TOTAL_REV", "CY2023")</f>
        <v>#PEND</v>
      </c>
      <c r="I142" s="4" t="str">
        <f>_xll.SNL.Clients.Office.Excel.Functions.SPG(G142,"IQ_AVG_DILUT_SHARES_OUT","CY2023")</f>
        <v>#PEND</v>
      </c>
      <c r="J142" s="5" t="str">
        <f>_xll.SNL.Clients.Office.Excel.Functions.SPG(G142, "IQ_DILUT_EPS_NORM", "CY2023")</f>
        <v>#PEND</v>
      </c>
      <c r="K142" t="e">
        <f t="shared" si="10"/>
        <v>#VALUE!</v>
      </c>
      <c r="L142" t="e">
        <f t="shared" si="11"/>
        <v>#VALUE!</v>
      </c>
    </row>
    <row r="143" spans="1:12">
      <c r="A143" t="s">
        <v>145</v>
      </c>
      <c r="B143" s="4" t="str" cm="1">
        <f t="array" ref="B143">_xll.SNL.Clients.Office.Excel.Functions.SPG(A143, "SP_TOTAL_REV", "CY2023")</f>
        <v>#PEND</v>
      </c>
      <c r="C143" s="4" t="str">
        <f>_xll.SNL.Clients.Office.Excel.Functions.SPG(A143,"IQ_AVG_DILUT_SHARES_OUT","CY2023")</f>
        <v>#PEND</v>
      </c>
      <c r="D143" s="5" t="str">
        <f>_xll.SNL.Clients.Office.Excel.Functions.SPG(A143, "IQ_DILUT_EPS_NORM", "CY2023")</f>
        <v>#PEND</v>
      </c>
      <c r="E143" t="e">
        <f t="shared" si="8"/>
        <v>#VALUE!</v>
      </c>
      <c r="F143" t="e">
        <f t="shared" si="9"/>
        <v>#VALUE!</v>
      </c>
      <c r="G143" t="s">
        <v>145</v>
      </c>
      <c r="H143" s="4" t="str" cm="1">
        <f t="array" ref="H143">_xll.SNL.Clients.Office.Excel.Functions.SPG(G143, "SP_TOTAL_REV", "CY2023")</f>
        <v>#PEND</v>
      </c>
      <c r="I143" s="4" t="str">
        <f>_xll.SNL.Clients.Office.Excel.Functions.SPG(G143,"IQ_AVG_DILUT_SHARES_OUT","CY2023")</f>
        <v>#PEND</v>
      </c>
      <c r="J143" s="5" t="str">
        <f>_xll.SNL.Clients.Office.Excel.Functions.SPG(G143, "IQ_DILUT_EPS_NORM", "CY2023")</f>
        <v>#PEND</v>
      </c>
      <c r="K143" t="e">
        <f t="shared" si="10"/>
        <v>#VALUE!</v>
      </c>
      <c r="L143" t="e">
        <f t="shared" si="11"/>
        <v>#VALUE!</v>
      </c>
    </row>
    <row r="144" spans="1:12">
      <c r="A144" t="s">
        <v>146</v>
      </c>
      <c r="B144" s="4" t="str" cm="1">
        <f t="array" ref="B144">_xll.SNL.Clients.Office.Excel.Functions.SPG(A144, "SP_TOTAL_REV", "CY2023")</f>
        <v>#PEND</v>
      </c>
      <c r="C144" s="4" t="str">
        <f>_xll.SNL.Clients.Office.Excel.Functions.SPG(A144,"IQ_AVG_DILUT_SHARES_OUT","CY2023")</f>
        <v>#PEND</v>
      </c>
      <c r="D144" s="5" t="str">
        <f>_xll.SNL.Clients.Office.Excel.Functions.SPG(A144, "IQ_DILUT_EPS_NORM", "CY2023")</f>
        <v>#PEND</v>
      </c>
      <c r="E144" t="e">
        <f t="shared" si="8"/>
        <v>#VALUE!</v>
      </c>
      <c r="F144" t="e">
        <f t="shared" si="9"/>
        <v>#VALUE!</v>
      </c>
      <c r="G144" t="s">
        <v>146</v>
      </c>
      <c r="H144" s="4" t="str" cm="1">
        <f t="array" ref="H144">_xll.SNL.Clients.Office.Excel.Functions.SPG(G144, "SP_TOTAL_REV", "CY2023")</f>
        <v>#PEND</v>
      </c>
      <c r="I144" s="4" t="str">
        <f>_xll.SNL.Clients.Office.Excel.Functions.SPG(G144,"IQ_AVG_DILUT_SHARES_OUT","CY2023")</f>
        <v>#PEND</v>
      </c>
      <c r="J144" s="5" t="str">
        <f>_xll.SNL.Clients.Office.Excel.Functions.SPG(G144, "IQ_DILUT_EPS_NORM", "CY2023")</f>
        <v>#PEND</v>
      </c>
      <c r="K144" t="e">
        <f t="shared" si="10"/>
        <v>#VALUE!</v>
      </c>
      <c r="L144" t="e">
        <f t="shared" si="11"/>
        <v>#VALUE!</v>
      </c>
    </row>
    <row r="145" spans="1:12">
      <c r="A145" t="s">
        <v>147</v>
      </c>
      <c r="B145" s="4" t="str" cm="1">
        <f t="array" ref="B145">_xll.SNL.Clients.Office.Excel.Functions.SPG(A145, "SP_TOTAL_REV", "CY2023")</f>
        <v>#PEND</v>
      </c>
      <c r="C145" s="4" t="str">
        <f>_xll.SNL.Clients.Office.Excel.Functions.SPG(A145,"IQ_AVG_DILUT_SHARES_OUT","CY2023")</f>
        <v>#PEND</v>
      </c>
      <c r="D145" s="5" t="str">
        <f>_xll.SNL.Clients.Office.Excel.Functions.SPG(A145, "IQ_DILUT_EPS_NORM", "CY2023")</f>
        <v>#PEND</v>
      </c>
      <c r="E145" t="e">
        <f t="shared" si="8"/>
        <v>#VALUE!</v>
      </c>
      <c r="F145" t="e">
        <f t="shared" si="9"/>
        <v>#VALUE!</v>
      </c>
      <c r="G145" t="s">
        <v>147</v>
      </c>
      <c r="H145" s="4" t="str" cm="1">
        <f t="array" ref="H145">_xll.SNL.Clients.Office.Excel.Functions.SPG(G145, "SP_TOTAL_REV", "CY2023")</f>
        <v>#PEND</v>
      </c>
      <c r="I145" s="4" t="str">
        <f>_xll.SNL.Clients.Office.Excel.Functions.SPG(G145,"IQ_AVG_DILUT_SHARES_OUT","CY2023")</f>
        <v>#PEND</v>
      </c>
      <c r="J145" s="5" t="str">
        <f>_xll.SNL.Clients.Office.Excel.Functions.SPG(G145, "IQ_DILUT_EPS_NORM", "CY2023")</f>
        <v>#PEND</v>
      </c>
      <c r="K145" t="e">
        <f t="shared" si="10"/>
        <v>#VALUE!</v>
      </c>
      <c r="L145" t="e">
        <f t="shared" si="11"/>
        <v>#VALUE!</v>
      </c>
    </row>
    <row r="146" spans="1:12">
      <c r="A146" t="s">
        <v>148</v>
      </c>
      <c r="B146" s="4" t="str" cm="1">
        <f t="array" ref="B146">_xll.SNL.Clients.Office.Excel.Functions.SPG(A146, "SP_TOTAL_REV", "CY2023")</f>
        <v>#PEND</v>
      </c>
      <c r="C146" s="4" t="str">
        <f>_xll.SNL.Clients.Office.Excel.Functions.SPG(A146,"IQ_AVG_DILUT_SHARES_OUT","CY2023")</f>
        <v>#PEND</v>
      </c>
      <c r="D146" s="5" t="str">
        <f>_xll.SNL.Clients.Office.Excel.Functions.SPG(A146, "IQ_DILUT_EPS_NORM", "CY2023")</f>
        <v>#PEND</v>
      </c>
      <c r="E146" t="e">
        <f t="shared" si="8"/>
        <v>#VALUE!</v>
      </c>
      <c r="F146" t="e">
        <f t="shared" si="9"/>
        <v>#VALUE!</v>
      </c>
      <c r="G146" t="s">
        <v>148</v>
      </c>
      <c r="H146" s="4" t="str" cm="1">
        <f t="array" ref="H146">_xll.SNL.Clients.Office.Excel.Functions.SPG(G146, "SP_TOTAL_REV", "CY2023")</f>
        <v>#PEND</v>
      </c>
      <c r="I146" s="4" t="str">
        <f>_xll.SNL.Clients.Office.Excel.Functions.SPG(G146,"IQ_AVG_DILUT_SHARES_OUT","CY2023")</f>
        <v>#PEND</v>
      </c>
      <c r="J146" s="5" t="str">
        <f>_xll.SNL.Clients.Office.Excel.Functions.SPG(G146, "IQ_DILUT_EPS_NORM", "CY2023")</f>
        <v>#PEND</v>
      </c>
      <c r="K146" t="e">
        <f t="shared" si="10"/>
        <v>#VALUE!</v>
      </c>
      <c r="L146" t="e">
        <f t="shared" si="11"/>
        <v>#VALUE!</v>
      </c>
    </row>
    <row r="147" spans="1:12">
      <c r="A147" t="s">
        <v>149</v>
      </c>
      <c r="B147" s="4" t="str" cm="1">
        <f t="array" ref="B147">_xll.SNL.Clients.Office.Excel.Functions.SPG(A147, "SP_TOTAL_REV", "CY2023")</f>
        <v>#PEND</v>
      </c>
      <c r="C147" s="4" t="str">
        <f>_xll.SNL.Clients.Office.Excel.Functions.SPG(A147,"IQ_AVG_DILUT_SHARES_OUT","CY2023")</f>
        <v>#PEND</v>
      </c>
      <c r="D147" s="5" t="str">
        <f>_xll.SNL.Clients.Office.Excel.Functions.SPG(A147, "IQ_DILUT_EPS_NORM", "CY2023")</f>
        <v>#PEND</v>
      </c>
      <c r="E147" t="e">
        <f t="shared" si="8"/>
        <v>#VALUE!</v>
      </c>
      <c r="F147" t="e">
        <f t="shared" si="9"/>
        <v>#VALUE!</v>
      </c>
      <c r="G147" t="s">
        <v>149</v>
      </c>
      <c r="H147" s="4" t="str" cm="1">
        <f t="array" ref="H147">_xll.SNL.Clients.Office.Excel.Functions.SPG(G147, "SP_TOTAL_REV", "CY2023")</f>
        <v>#PEND</v>
      </c>
      <c r="I147" s="4" t="str">
        <f>_xll.SNL.Clients.Office.Excel.Functions.SPG(G147,"IQ_AVG_DILUT_SHARES_OUT","CY2023")</f>
        <v>#PEND</v>
      </c>
      <c r="J147" s="5" t="str">
        <f>_xll.SNL.Clients.Office.Excel.Functions.SPG(G147, "IQ_DILUT_EPS_NORM", "CY2023")</f>
        <v>#PEND</v>
      </c>
      <c r="K147" t="e">
        <f t="shared" si="10"/>
        <v>#VALUE!</v>
      </c>
      <c r="L147" t="e">
        <f t="shared" si="11"/>
        <v>#VALUE!</v>
      </c>
    </row>
    <row r="148" spans="1:12">
      <c r="A148" t="s">
        <v>150</v>
      </c>
      <c r="B148" s="4" t="str" cm="1">
        <f t="array" ref="B148">_xll.SNL.Clients.Office.Excel.Functions.SPG(A148, "SP_TOTAL_REV", "CY2023")</f>
        <v>#PEND</v>
      </c>
      <c r="C148" s="4" t="str">
        <f>_xll.SNL.Clients.Office.Excel.Functions.SPG(A148,"IQ_AVG_DILUT_SHARES_OUT","CY2023")</f>
        <v>#PEND</v>
      </c>
      <c r="D148" s="5" t="str">
        <f>_xll.SNL.Clients.Office.Excel.Functions.SPG(A148, "IQ_DILUT_EPS_NORM", "CY2023")</f>
        <v>#PEND</v>
      </c>
      <c r="E148" t="e">
        <f t="shared" si="8"/>
        <v>#VALUE!</v>
      </c>
      <c r="F148" t="e">
        <f t="shared" si="9"/>
        <v>#VALUE!</v>
      </c>
      <c r="G148" t="s">
        <v>150</v>
      </c>
      <c r="H148" s="4" t="str" cm="1">
        <f t="array" ref="H148">_xll.SNL.Clients.Office.Excel.Functions.SPG(G148, "SP_TOTAL_REV", "CY2023")</f>
        <v>#PEND</v>
      </c>
      <c r="I148" s="4" t="str">
        <f>_xll.SNL.Clients.Office.Excel.Functions.SPG(G148,"IQ_AVG_DILUT_SHARES_OUT","CY2023")</f>
        <v>#PEND</v>
      </c>
      <c r="J148" s="5" t="str">
        <f>_xll.SNL.Clients.Office.Excel.Functions.SPG(G148, "IQ_DILUT_EPS_NORM", "CY2023")</f>
        <v>#PEND</v>
      </c>
      <c r="K148" t="e">
        <f t="shared" si="10"/>
        <v>#VALUE!</v>
      </c>
      <c r="L148" t="e">
        <f t="shared" si="11"/>
        <v>#VALUE!</v>
      </c>
    </row>
    <row r="149" spans="1:12">
      <c r="A149" t="s">
        <v>151</v>
      </c>
      <c r="B149" s="4" t="str" cm="1">
        <f t="array" ref="B149">_xll.SNL.Clients.Office.Excel.Functions.SPG(A149, "SP_TOTAL_REV", "CY2023")</f>
        <v>#PEND</v>
      </c>
      <c r="C149" s="4" t="str">
        <f>_xll.SNL.Clients.Office.Excel.Functions.SPG(A149,"IQ_AVG_DILUT_SHARES_OUT","CY2023")</f>
        <v>#PEND</v>
      </c>
      <c r="D149" s="5" t="str">
        <f>_xll.SNL.Clients.Office.Excel.Functions.SPG(A149, "IQ_DILUT_EPS_NORM", "CY2023")</f>
        <v>#PEND</v>
      </c>
      <c r="E149" t="e">
        <f t="shared" si="8"/>
        <v>#VALUE!</v>
      </c>
      <c r="F149" t="e">
        <f t="shared" si="9"/>
        <v>#VALUE!</v>
      </c>
      <c r="G149" t="s">
        <v>151</v>
      </c>
      <c r="H149" s="4" t="str" cm="1">
        <f t="array" ref="H149">_xll.SNL.Clients.Office.Excel.Functions.SPG(G149, "SP_TOTAL_REV", "CY2023")</f>
        <v>#PEND</v>
      </c>
      <c r="I149" s="4" t="str">
        <f>_xll.SNL.Clients.Office.Excel.Functions.SPG(G149,"IQ_AVG_DILUT_SHARES_OUT","CY2023")</f>
        <v>#PEND</v>
      </c>
      <c r="J149" s="5" t="str">
        <f>_xll.SNL.Clients.Office.Excel.Functions.SPG(G149, "IQ_DILUT_EPS_NORM", "CY2023")</f>
        <v>#PEND</v>
      </c>
      <c r="K149" t="e">
        <f t="shared" si="10"/>
        <v>#VALUE!</v>
      </c>
      <c r="L149" t="e">
        <f t="shared" si="11"/>
        <v>#VALUE!</v>
      </c>
    </row>
    <row r="150" spans="1:12">
      <c r="A150" t="s">
        <v>152</v>
      </c>
      <c r="B150" s="4" t="str" cm="1">
        <f t="array" ref="B150">_xll.SNL.Clients.Office.Excel.Functions.SPG(A150, "SP_TOTAL_REV", "CY2023")</f>
        <v>#PEND</v>
      </c>
      <c r="C150" s="4" t="str">
        <f>_xll.SNL.Clients.Office.Excel.Functions.SPG(A150,"IQ_AVG_DILUT_SHARES_OUT","CY2023")</f>
        <v>#PEND</v>
      </c>
      <c r="D150" s="5" t="str">
        <f>_xll.SNL.Clients.Office.Excel.Functions.SPG(A150, "IQ_DILUT_EPS_NORM", "CY2023")</f>
        <v>#PEND</v>
      </c>
      <c r="E150" t="e">
        <f t="shared" si="8"/>
        <v>#VALUE!</v>
      </c>
      <c r="F150" t="e">
        <f t="shared" si="9"/>
        <v>#VALUE!</v>
      </c>
      <c r="G150" t="s">
        <v>152</v>
      </c>
      <c r="H150" s="4" t="str" cm="1">
        <f t="array" ref="H150">_xll.SNL.Clients.Office.Excel.Functions.SPG(G150, "SP_TOTAL_REV", "CY2023")</f>
        <v>#PEND</v>
      </c>
      <c r="I150" s="4" t="str">
        <f>_xll.SNL.Clients.Office.Excel.Functions.SPG(G150,"IQ_AVG_DILUT_SHARES_OUT","CY2023")</f>
        <v>#PEND</v>
      </c>
      <c r="J150" s="5" t="str">
        <f>_xll.SNL.Clients.Office.Excel.Functions.SPG(G150, "IQ_DILUT_EPS_NORM", "CY2023")</f>
        <v>#PEND</v>
      </c>
      <c r="K150" t="e">
        <f t="shared" si="10"/>
        <v>#VALUE!</v>
      </c>
      <c r="L150" t="e">
        <f t="shared" si="11"/>
        <v>#VALUE!</v>
      </c>
    </row>
    <row r="151" spans="1:12">
      <c r="A151" t="s">
        <v>153</v>
      </c>
      <c r="B151" s="4" t="str" cm="1">
        <f t="array" ref="B151">_xll.SNL.Clients.Office.Excel.Functions.SPG(A151, "SP_TOTAL_REV", "CY2023")</f>
        <v>#PEND</v>
      </c>
      <c r="C151" s="4" t="str">
        <f>_xll.SNL.Clients.Office.Excel.Functions.SPG(A151,"IQ_AVG_DILUT_SHARES_OUT","CY2023")</f>
        <v>#PEND</v>
      </c>
      <c r="D151" s="5" t="str">
        <f>_xll.SNL.Clients.Office.Excel.Functions.SPG(A151, "IQ_DILUT_EPS_NORM", "CY2023")</f>
        <v>#PEND</v>
      </c>
      <c r="E151" t="e">
        <f t="shared" si="8"/>
        <v>#VALUE!</v>
      </c>
      <c r="F151" t="e">
        <f t="shared" si="9"/>
        <v>#VALUE!</v>
      </c>
      <c r="G151" t="s">
        <v>153</v>
      </c>
      <c r="H151" s="4" t="str" cm="1">
        <f t="array" ref="H151">_xll.SNL.Clients.Office.Excel.Functions.SPG(G151, "SP_TOTAL_REV", "CY2023")</f>
        <v>#PEND</v>
      </c>
      <c r="I151" s="4" t="str">
        <f>_xll.SNL.Clients.Office.Excel.Functions.SPG(G151,"IQ_AVG_DILUT_SHARES_OUT","CY2023")</f>
        <v>#PEND</v>
      </c>
      <c r="J151" s="5" t="str">
        <f>_xll.SNL.Clients.Office.Excel.Functions.SPG(G151, "IQ_DILUT_EPS_NORM", "CY2023")</f>
        <v>#PEND</v>
      </c>
      <c r="K151" t="e">
        <f t="shared" si="10"/>
        <v>#VALUE!</v>
      </c>
      <c r="L151" t="e">
        <f t="shared" si="11"/>
        <v>#VALUE!</v>
      </c>
    </row>
    <row r="152" spans="1:12">
      <c r="A152" t="s">
        <v>154</v>
      </c>
      <c r="B152" s="4" t="str" cm="1">
        <f t="array" ref="B152">_xll.SNL.Clients.Office.Excel.Functions.SPG(A152, "SP_TOTAL_REV", "CY2023")</f>
        <v>#PEND</v>
      </c>
      <c r="C152" s="4" t="str">
        <f>_xll.SNL.Clients.Office.Excel.Functions.SPG(A152,"IQ_AVG_DILUT_SHARES_OUT","CY2023")</f>
        <v>#PEND</v>
      </c>
      <c r="D152" s="5" t="str">
        <f>_xll.SNL.Clients.Office.Excel.Functions.SPG(A152, "IQ_DILUT_EPS_NORM", "CY2023")</f>
        <v>#PEND</v>
      </c>
      <c r="E152" t="e">
        <f t="shared" si="8"/>
        <v>#VALUE!</v>
      </c>
      <c r="F152" t="e">
        <f t="shared" si="9"/>
        <v>#VALUE!</v>
      </c>
      <c r="G152" t="s">
        <v>154</v>
      </c>
      <c r="H152" s="4" t="str" cm="1">
        <f t="array" ref="H152">_xll.SNL.Clients.Office.Excel.Functions.SPG(G152, "SP_TOTAL_REV", "CY2023")</f>
        <v>#PEND</v>
      </c>
      <c r="I152" s="4" t="str">
        <f>_xll.SNL.Clients.Office.Excel.Functions.SPG(G152,"IQ_AVG_DILUT_SHARES_OUT","CY2023")</f>
        <v>#PEND</v>
      </c>
      <c r="J152" s="5" t="str">
        <f>_xll.SNL.Clients.Office.Excel.Functions.SPG(G152, "IQ_DILUT_EPS_NORM", "CY2023")</f>
        <v>#PEND</v>
      </c>
      <c r="K152" t="e">
        <f t="shared" si="10"/>
        <v>#VALUE!</v>
      </c>
      <c r="L152" t="e">
        <f t="shared" si="11"/>
        <v>#VALUE!</v>
      </c>
    </row>
    <row r="153" spans="1:12">
      <c r="A153" t="s">
        <v>155</v>
      </c>
      <c r="B153" s="4" t="str" cm="1">
        <f t="array" ref="B153">_xll.SNL.Clients.Office.Excel.Functions.SPG(A153, "SP_TOTAL_REV", "CY2023")</f>
        <v>#PEND</v>
      </c>
      <c r="C153" s="4" t="str">
        <f>_xll.SNL.Clients.Office.Excel.Functions.SPG(A153,"IQ_AVG_DILUT_SHARES_OUT","CY2023")</f>
        <v>#PEND</v>
      </c>
      <c r="D153" s="5" t="str">
        <f>_xll.SNL.Clients.Office.Excel.Functions.SPG(A153, "IQ_DILUT_EPS_NORM", "CY2023")</f>
        <v>#PEND</v>
      </c>
      <c r="E153" t="e">
        <f t="shared" si="8"/>
        <v>#VALUE!</v>
      </c>
      <c r="F153" t="e">
        <f t="shared" si="9"/>
        <v>#VALUE!</v>
      </c>
      <c r="G153" t="s">
        <v>155</v>
      </c>
      <c r="H153" s="4" t="str" cm="1">
        <f t="array" ref="H153">_xll.SNL.Clients.Office.Excel.Functions.SPG(G153, "SP_TOTAL_REV", "CY2023")</f>
        <v>#PEND</v>
      </c>
      <c r="I153" s="4" t="str">
        <f>_xll.SNL.Clients.Office.Excel.Functions.SPG(G153,"IQ_AVG_DILUT_SHARES_OUT","CY2023")</f>
        <v>#PEND</v>
      </c>
      <c r="J153" s="5" t="str">
        <f>_xll.SNL.Clients.Office.Excel.Functions.SPG(G153, "IQ_DILUT_EPS_NORM", "CY2023")</f>
        <v>#PEND</v>
      </c>
      <c r="K153" t="e">
        <f t="shared" si="10"/>
        <v>#VALUE!</v>
      </c>
      <c r="L153" t="e">
        <f t="shared" si="11"/>
        <v>#VALUE!</v>
      </c>
    </row>
    <row r="154" spans="1:12">
      <c r="A154" t="s">
        <v>156</v>
      </c>
      <c r="B154" s="4" t="str" cm="1">
        <f t="array" ref="B154">_xll.SNL.Clients.Office.Excel.Functions.SPG(A154, "SP_TOTAL_REV", "CY2023")</f>
        <v>#PEND</v>
      </c>
      <c r="C154" s="4" t="str">
        <f>_xll.SNL.Clients.Office.Excel.Functions.SPG(A154,"IQ_AVG_DILUT_SHARES_OUT","CY2023")</f>
        <v>#PEND</v>
      </c>
      <c r="D154" s="5" t="str">
        <f>_xll.SNL.Clients.Office.Excel.Functions.SPG(A154, "IQ_DILUT_EPS_NORM", "CY2023")</f>
        <v>#PEND</v>
      </c>
      <c r="E154" t="e">
        <f t="shared" si="8"/>
        <v>#VALUE!</v>
      </c>
      <c r="F154" t="e">
        <f t="shared" si="9"/>
        <v>#VALUE!</v>
      </c>
      <c r="G154" t="s">
        <v>156</v>
      </c>
      <c r="H154" s="4" t="str" cm="1">
        <f t="array" ref="H154">_xll.SNL.Clients.Office.Excel.Functions.SPG(G154, "SP_TOTAL_REV", "CY2023")</f>
        <v>#PEND</v>
      </c>
      <c r="I154" s="4" t="str">
        <f>_xll.SNL.Clients.Office.Excel.Functions.SPG(G154,"IQ_AVG_DILUT_SHARES_OUT","CY2023")</f>
        <v>#PEND</v>
      </c>
      <c r="J154" s="5" t="str">
        <f>_xll.SNL.Clients.Office.Excel.Functions.SPG(G154, "IQ_DILUT_EPS_NORM", "CY2023")</f>
        <v>#PEND</v>
      </c>
      <c r="K154" t="e">
        <f t="shared" si="10"/>
        <v>#VALUE!</v>
      </c>
      <c r="L154" t="e">
        <f t="shared" si="11"/>
        <v>#VALUE!</v>
      </c>
    </row>
    <row r="155" spans="1:12">
      <c r="A155" t="s">
        <v>157</v>
      </c>
      <c r="B155" s="4" t="str" cm="1">
        <f t="array" ref="B155">_xll.SNL.Clients.Office.Excel.Functions.SPG(A155, "SP_TOTAL_REV", "CY2023")</f>
        <v>#PEND</v>
      </c>
      <c r="C155" s="4" t="str">
        <f>_xll.SNL.Clients.Office.Excel.Functions.SPG(A155,"IQ_AVG_DILUT_SHARES_OUT","CY2023")</f>
        <v>#PEND</v>
      </c>
      <c r="D155" s="5" t="str">
        <f>_xll.SNL.Clients.Office.Excel.Functions.SPG(A155, "IQ_DILUT_EPS_NORM", "CY2023")</f>
        <v>#PEND</v>
      </c>
      <c r="E155" t="e">
        <f t="shared" si="8"/>
        <v>#VALUE!</v>
      </c>
      <c r="F155" t="e">
        <f t="shared" si="9"/>
        <v>#VALUE!</v>
      </c>
      <c r="G155" t="s">
        <v>157</v>
      </c>
      <c r="H155" s="4" t="str" cm="1">
        <f t="array" ref="H155">_xll.SNL.Clients.Office.Excel.Functions.SPG(G155, "SP_TOTAL_REV", "CY2023")</f>
        <v>#PEND</v>
      </c>
      <c r="I155" s="4" t="str">
        <f>_xll.SNL.Clients.Office.Excel.Functions.SPG(G155,"IQ_AVG_DILUT_SHARES_OUT","CY2023")</f>
        <v>#PEND</v>
      </c>
      <c r="J155" s="5" t="str">
        <f>_xll.SNL.Clients.Office.Excel.Functions.SPG(G155, "IQ_DILUT_EPS_NORM", "CY2023")</f>
        <v>#PEND</v>
      </c>
      <c r="K155" t="e">
        <f t="shared" si="10"/>
        <v>#VALUE!</v>
      </c>
      <c r="L155" t="e">
        <f t="shared" si="11"/>
        <v>#VALUE!</v>
      </c>
    </row>
    <row r="156" spans="1:12">
      <c r="A156" t="s">
        <v>158</v>
      </c>
      <c r="B156" s="4" t="str" cm="1">
        <f t="array" ref="B156">_xll.SNL.Clients.Office.Excel.Functions.SPG(A156, "SP_TOTAL_REV", "CY2023")</f>
        <v>#PEND</v>
      </c>
      <c r="C156" s="4" t="str">
        <f>_xll.SNL.Clients.Office.Excel.Functions.SPG(A156,"IQ_AVG_DILUT_SHARES_OUT","CY2023")</f>
        <v>#PEND</v>
      </c>
      <c r="D156" s="5" t="str">
        <f>_xll.SNL.Clients.Office.Excel.Functions.SPG(A156, "IQ_DILUT_EPS_NORM", "CY2023")</f>
        <v>#PEND</v>
      </c>
      <c r="E156" t="e">
        <f t="shared" si="8"/>
        <v>#VALUE!</v>
      </c>
      <c r="F156" t="e">
        <f t="shared" si="9"/>
        <v>#VALUE!</v>
      </c>
      <c r="G156" t="s">
        <v>158</v>
      </c>
      <c r="H156" s="4" t="str" cm="1">
        <f t="array" ref="H156">_xll.SNL.Clients.Office.Excel.Functions.SPG(G156, "SP_TOTAL_REV", "CY2023")</f>
        <v>#PEND</v>
      </c>
      <c r="I156" s="4" t="str">
        <f>_xll.SNL.Clients.Office.Excel.Functions.SPG(G156,"IQ_AVG_DILUT_SHARES_OUT","CY2023")</f>
        <v>#PEND</v>
      </c>
      <c r="J156" s="5" t="str">
        <f>_xll.SNL.Clients.Office.Excel.Functions.SPG(G156, "IQ_DILUT_EPS_NORM", "CY2023")</f>
        <v>#PEND</v>
      </c>
      <c r="K156" t="e">
        <f t="shared" si="10"/>
        <v>#VALUE!</v>
      </c>
      <c r="L156" t="e">
        <f t="shared" si="11"/>
        <v>#VALUE!</v>
      </c>
    </row>
    <row r="157" spans="1:12">
      <c r="A157" t="s">
        <v>159</v>
      </c>
      <c r="B157" s="4" t="str" cm="1">
        <f t="array" ref="B157">_xll.SNL.Clients.Office.Excel.Functions.SPG(A157, "SP_TOTAL_REV", "CY2023")</f>
        <v>#PEND</v>
      </c>
      <c r="C157" s="4" t="str">
        <f>_xll.SNL.Clients.Office.Excel.Functions.SPG(A157,"IQ_AVG_DILUT_SHARES_OUT","CY2023")</f>
        <v>#PEND</v>
      </c>
      <c r="D157" s="5" t="str">
        <f>_xll.SNL.Clients.Office.Excel.Functions.SPG(A157, "IQ_DILUT_EPS_NORM", "CY2023")</f>
        <v>#PEND</v>
      </c>
      <c r="E157" t="e">
        <f t="shared" si="8"/>
        <v>#VALUE!</v>
      </c>
      <c r="F157" t="e">
        <f t="shared" si="9"/>
        <v>#VALUE!</v>
      </c>
      <c r="G157" t="s">
        <v>159</v>
      </c>
      <c r="H157" s="4" t="str" cm="1">
        <f t="array" ref="H157">_xll.SNL.Clients.Office.Excel.Functions.SPG(G157, "SP_TOTAL_REV", "CY2023")</f>
        <v>#PEND</v>
      </c>
      <c r="I157" s="4" t="str">
        <f>_xll.SNL.Clients.Office.Excel.Functions.SPG(G157,"IQ_AVG_DILUT_SHARES_OUT","CY2023")</f>
        <v>#PEND</v>
      </c>
      <c r="J157" s="5" t="str">
        <f>_xll.SNL.Clients.Office.Excel.Functions.SPG(G157, "IQ_DILUT_EPS_NORM", "CY2023")</f>
        <v>#PEND</v>
      </c>
      <c r="K157" t="e">
        <f t="shared" si="10"/>
        <v>#VALUE!</v>
      </c>
      <c r="L157" t="e">
        <f t="shared" si="11"/>
        <v>#VALUE!</v>
      </c>
    </row>
    <row r="158" spans="1:12">
      <c r="A158" t="s">
        <v>160</v>
      </c>
      <c r="B158" s="4" t="str" cm="1">
        <f t="array" ref="B158">_xll.SNL.Clients.Office.Excel.Functions.SPG(A158, "SP_TOTAL_REV", "CY2023")</f>
        <v>#PEND</v>
      </c>
      <c r="C158" s="4" t="str">
        <f>_xll.SNL.Clients.Office.Excel.Functions.SPG(A158,"IQ_AVG_DILUT_SHARES_OUT","CY2023")</f>
        <v>#PEND</v>
      </c>
      <c r="D158" s="5" t="str">
        <f>_xll.SNL.Clients.Office.Excel.Functions.SPG(A158, "IQ_DILUT_EPS_NORM", "CY2023")</f>
        <v>#PEND</v>
      </c>
      <c r="E158" t="e">
        <f t="shared" si="8"/>
        <v>#VALUE!</v>
      </c>
      <c r="F158" t="e">
        <f t="shared" si="9"/>
        <v>#VALUE!</v>
      </c>
      <c r="G158" t="s">
        <v>160</v>
      </c>
      <c r="H158" s="4" t="str" cm="1">
        <f t="array" ref="H158">_xll.SNL.Clients.Office.Excel.Functions.SPG(G158, "SP_TOTAL_REV", "CY2023")</f>
        <v>#PEND</v>
      </c>
      <c r="I158" s="4" t="str">
        <f>_xll.SNL.Clients.Office.Excel.Functions.SPG(G158,"IQ_AVG_DILUT_SHARES_OUT","CY2023")</f>
        <v>#PEND</v>
      </c>
      <c r="J158" s="5" t="str">
        <f>_xll.SNL.Clients.Office.Excel.Functions.SPG(G158, "IQ_DILUT_EPS_NORM", "CY2023")</f>
        <v>#PEND</v>
      </c>
      <c r="K158" t="e">
        <f t="shared" si="10"/>
        <v>#VALUE!</v>
      </c>
      <c r="L158" t="e">
        <f t="shared" si="11"/>
        <v>#VALUE!</v>
      </c>
    </row>
    <row r="159" spans="1:12">
      <c r="A159" t="s">
        <v>161</v>
      </c>
      <c r="B159" s="4" t="str" cm="1">
        <f t="array" ref="B159">_xll.SNL.Clients.Office.Excel.Functions.SPG(A159, "SP_TOTAL_REV", "CY2023")</f>
        <v>#PEND</v>
      </c>
      <c r="C159" s="4" t="str">
        <f>_xll.SNL.Clients.Office.Excel.Functions.SPG(A159,"IQ_AVG_DILUT_SHARES_OUT","CY2023")</f>
        <v>#PEND</v>
      </c>
      <c r="D159" s="5" t="str">
        <f>_xll.SNL.Clients.Office.Excel.Functions.SPG(A159, "IQ_DILUT_EPS_NORM", "CY2023")</f>
        <v>#PEND</v>
      </c>
      <c r="E159" t="e">
        <f t="shared" si="8"/>
        <v>#VALUE!</v>
      </c>
      <c r="F159" t="e">
        <f t="shared" si="9"/>
        <v>#VALUE!</v>
      </c>
      <c r="G159" t="s">
        <v>161</v>
      </c>
      <c r="H159" s="4" t="str" cm="1">
        <f t="array" ref="H159">_xll.SNL.Clients.Office.Excel.Functions.SPG(G159, "SP_TOTAL_REV", "CY2023")</f>
        <v>#PEND</v>
      </c>
      <c r="I159" s="4" t="str">
        <f>_xll.SNL.Clients.Office.Excel.Functions.SPG(G159,"IQ_AVG_DILUT_SHARES_OUT","CY2023")</f>
        <v>#PEND</v>
      </c>
      <c r="J159" s="5" t="str">
        <f>_xll.SNL.Clients.Office.Excel.Functions.SPG(G159, "IQ_DILUT_EPS_NORM", "CY2023")</f>
        <v>#PEND</v>
      </c>
      <c r="K159" t="e">
        <f t="shared" si="10"/>
        <v>#VALUE!</v>
      </c>
      <c r="L159" t="e">
        <f t="shared" si="11"/>
        <v>#VALUE!</v>
      </c>
    </row>
    <row r="160" spans="1:12">
      <c r="A160" t="s">
        <v>162</v>
      </c>
      <c r="B160" s="4" t="str" cm="1">
        <f t="array" ref="B160">_xll.SNL.Clients.Office.Excel.Functions.SPG(A160, "SP_TOTAL_REV", "CY2023")</f>
        <v>#PEND</v>
      </c>
      <c r="C160" s="4" t="str">
        <f>_xll.SNL.Clients.Office.Excel.Functions.SPG(A160,"IQ_AVG_DILUT_SHARES_OUT","CY2023")</f>
        <v>#PEND</v>
      </c>
      <c r="D160" s="5" t="str">
        <f>_xll.SNL.Clients.Office.Excel.Functions.SPG(A160, "IQ_DILUT_EPS_NORM", "CY2023")</f>
        <v>#PEND</v>
      </c>
      <c r="E160" t="e">
        <f t="shared" si="8"/>
        <v>#VALUE!</v>
      </c>
      <c r="F160" t="e">
        <f t="shared" si="9"/>
        <v>#VALUE!</v>
      </c>
      <c r="G160" t="s">
        <v>162</v>
      </c>
      <c r="H160" s="4" t="str" cm="1">
        <f t="array" ref="H160">_xll.SNL.Clients.Office.Excel.Functions.SPG(G160, "SP_TOTAL_REV", "CY2023")</f>
        <v>#PEND</v>
      </c>
      <c r="I160" s="4" t="str">
        <f>_xll.SNL.Clients.Office.Excel.Functions.SPG(G160,"IQ_AVG_DILUT_SHARES_OUT","CY2023")</f>
        <v>#PEND</v>
      </c>
      <c r="J160" s="5" t="str">
        <f>_xll.SNL.Clients.Office.Excel.Functions.SPG(G160, "IQ_DILUT_EPS_NORM", "CY2023")</f>
        <v>#PEND</v>
      </c>
      <c r="K160" t="e">
        <f t="shared" si="10"/>
        <v>#VALUE!</v>
      </c>
      <c r="L160" t="e">
        <f t="shared" si="11"/>
        <v>#VALUE!</v>
      </c>
    </row>
    <row r="161" spans="1:12">
      <c r="A161" t="s">
        <v>163</v>
      </c>
      <c r="B161" s="4" t="str" cm="1">
        <f t="array" ref="B161">_xll.SNL.Clients.Office.Excel.Functions.SPG(A161, "SP_TOTAL_REV", "CY2023")</f>
        <v>#PEND</v>
      </c>
      <c r="C161" s="4" t="str">
        <f>_xll.SNL.Clients.Office.Excel.Functions.SPG(A161,"IQ_AVG_DILUT_SHARES_OUT","CY2023")</f>
        <v>#PEND</v>
      </c>
      <c r="D161" s="5" t="str">
        <f>_xll.SNL.Clients.Office.Excel.Functions.SPG(A161, "IQ_DILUT_EPS_NORM", "CY2023")</f>
        <v>#PEND</v>
      </c>
      <c r="E161" t="e">
        <f t="shared" si="8"/>
        <v>#VALUE!</v>
      </c>
      <c r="F161" t="e">
        <f t="shared" si="9"/>
        <v>#VALUE!</v>
      </c>
      <c r="G161" t="s">
        <v>163</v>
      </c>
      <c r="H161" s="4" t="str" cm="1">
        <f t="array" ref="H161">_xll.SNL.Clients.Office.Excel.Functions.SPG(G161, "SP_TOTAL_REV", "CY2023")</f>
        <v>#PEND</v>
      </c>
      <c r="I161" s="4" t="str">
        <f>_xll.SNL.Clients.Office.Excel.Functions.SPG(G161,"IQ_AVG_DILUT_SHARES_OUT","CY2023")</f>
        <v>#PEND</v>
      </c>
      <c r="J161" s="5" t="str">
        <f>_xll.SNL.Clients.Office.Excel.Functions.SPG(G161, "IQ_DILUT_EPS_NORM", "CY2023")</f>
        <v>#PEND</v>
      </c>
      <c r="K161" t="e">
        <f t="shared" si="10"/>
        <v>#VALUE!</v>
      </c>
      <c r="L161" t="e">
        <f t="shared" si="11"/>
        <v>#VALUE!</v>
      </c>
    </row>
    <row r="162" spans="1:12">
      <c r="A162" t="s">
        <v>164</v>
      </c>
      <c r="B162" s="4" t="str" cm="1">
        <f t="array" ref="B162">_xll.SNL.Clients.Office.Excel.Functions.SPG(A162, "SP_TOTAL_REV", "CY2023")</f>
        <v>#PEND</v>
      </c>
      <c r="C162" s="4" t="str">
        <f>_xll.SNL.Clients.Office.Excel.Functions.SPG(A162,"IQ_AVG_DILUT_SHARES_OUT","CY2023")</f>
        <v>#PEND</v>
      </c>
      <c r="D162" s="5" t="str">
        <f>_xll.SNL.Clients.Office.Excel.Functions.SPG(A162, "IQ_DILUT_EPS_NORM", "CY2023")</f>
        <v>#PEND</v>
      </c>
      <c r="E162" t="e">
        <f t="shared" si="8"/>
        <v>#VALUE!</v>
      </c>
      <c r="F162" t="e">
        <f t="shared" si="9"/>
        <v>#VALUE!</v>
      </c>
      <c r="G162" t="s">
        <v>164</v>
      </c>
      <c r="H162" s="4" t="str" cm="1">
        <f t="array" ref="H162">_xll.SNL.Clients.Office.Excel.Functions.SPG(G162, "SP_TOTAL_REV", "CY2023")</f>
        <v>#PEND</v>
      </c>
      <c r="I162" s="4" t="str">
        <f>_xll.SNL.Clients.Office.Excel.Functions.SPG(G162,"IQ_AVG_DILUT_SHARES_OUT","CY2023")</f>
        <v>#PEND</v>
      </c>
      <c r="J162" s="5" t="str">
        <f>_xll.SNL.Clients.Office.Excel.Functions.SPG(G162, "IQ_DILUT_EPS_NORM", "CY2023")</f>
        <v>#PEND</v>
      </c>
      <c r="K162" t="e">
        <f t="shared" si="10"/>
        <v>#VALUE!</v>
      </c>
      <c r="L162" t="e">
        <f t="shared" si="11"/>
        <v>#VALUE!</v>
      </c>
    </row>
    <row r="163" spans="1:12">
      <c r="A163" t="s">
        <v>165</v>
      </c>
      <c r="B163" s="4" t="str" cm="1">
        <f t="array" ref="B163">_xll.SNL.Clients.Office.Excel.Functions.SPG(A163, "SP_TOTAL_REV", "CY2023")</f>
        <v>#PEND</v>
      </c>
      <c r="C163" s="4" t="str">
        <f>_xll.SNL.Clients.Office.Excel.Functions.SPG(A163,"IQ_AVG_DILUT_SHARES_OUT","CY2023")</f>
        <v>#PEND</v>
      </c>
      <c r="D163" s="5" t="str">
        <f>_xll.SNL.Clients.Office.Excel.Functions.SPG(A163, "IQ_DILUT_EPS_NORM", "CY2023")</f>
        <v>#PEND</v>
      </c>
      <c r="E163" t="e">
        <f t="shared" si="8"/>
        <v>#VALUE!</v>
      </c>
      <c r="F163" t="e">
        <f t="shared" si="9"/>
        <v>#VALUE!</v>
      </c>
      <c r="G163" t="s">
        <v>165</v>
      </c>
      <c r="H163" s="4" t="str" cm="1">
        <f t="array" ref="H163">_xll.SNL.Clients.Office.Excel.Functions.SPG(G163, "SP_TOTAL_REV", "CY2023")</f>
        <v>#PEND</v>
      </c>
      <c r="I163" s="4" t="str">
        <f>_xll.SNL.Clients.Office.Excel.Functions.SPG(G163,"IQ_AVG_DILUT_SHARES_OUT","CY2023")</f>
        <v>#PEND</v>
      </c>
      <c r="J163" s="5" t="str">
        <f>_xll.SNL.Clients.Office.Excel.Functions.SPG(G163, "IQ_DILUT_EPS_NORM", "CY2023")</f>
        <v>#PEND</v>
      </c>
      <c r="K163" t="e">
        <f t="shared" si="10"/>
        <v>#VALUE!</v>
      </c>
      <c r="L163" t="e">
        <f t="shared" si="11"/>
        <v>#VALUE!</v>
      </c>
    </row>
    <row r="164" spans="1:12">
      <c r="A164" t="s">
        <v>166</v>
      </c>
      <c r="B164" s="4" t="str" cm="1">
        <f t="array" ref="B164">_xll.SNL.Clients.Office.Excel.Functions.SPG(A164, "SP_TOTAL_REV", "CY2023")</f>
        <v>#PEND</v>
      </c>
      <c r="C164" s="4" t="str">
        <f>_xll.SNL.Clients.Office.Excel.Functions.SPG(A164,"IQ_AVG_DILUT_SHARES_OUT","CY2023")</f>
        <v>#PEND</v>
      </c>
      <c r="D164" s="5" t="str">
        <f>_xll.SNL.Clients.Office.Excel.Functions.SPG(A164, "IQ_DILUT_EPS_NORM", "CY2023")</f>
        <v>#PEND</v>
      </c>
      <c r="E164" t="e">
        <f t="shared" si="8"/>
        <v>#VALUE!</v>
      </c>
      <c r="F164" t="e">
        <f t="shared" si="9"/>
        <v>#VALUE!</v>
      </c>
      <c r="G164" t="s">
        <v>166</v>
      </c>
      <c r="H164" s="4" t="str" cm="1">
        <f t="array" ref="H164">_xll.SNL.Clients.Office.Excel.Functions.SPG(G164, "SP_TOTAL_REV", "CY2023")</f>
        <v>#PEND</v>
      </c>
      <c r="I164" s="4" t="str">
        <f>_xll.SNL.Clients.Office.Excel.Functions.SPG(G164,"IQ_AVG_DILUT_SHARES_OUT","CY2023")</f>
        <v>#PEND</v>
      </c>
      <c r="J164" s="5" t="str">
        <f>_xll.SNL.Clients.Office.Excel.Functions.SPG(G164, "IQ_DILUT_EPS_NORM", "CY2023")</f>
        <v>#PEND</v>
      </c>
      <c r="K164" t="e">
        <f t="shared" si="10"/>
        <v>#VALUE!</v>
      </c>
      <c r="L164" t="e">
        <f t="shared" si="11"/>
        <v>#VALUE!</v>
      </c>
    </row>
    <row r="165" spans="1:12">
      <c r="A165" t="s">
        <v>167</v>
      </c>
      <c r="B165" s="4" t="str" cm="1">
        <f t="array" ref="B165">_xll.SNL.Clients.Office.Excel.Functions.SPG(A165, "SP_TOTAL_REV", "CY2023")</f>
        <v>#PEND</v>
      </c>
      <c r="C165" s="4" t="str">
        <f>_xll.SNL.Clients.Office.Excel.Functions.SPG(A165,"IQ_AVG_DILUT_SHARES_OUT","CY2023")</f>
        <v>#PEND</v>
      </c>
      <c r="D165" s="5" t="str">
        <f>_xll.SNL.Clients.Office.Excel.Functions.SPG(A165, "IQ_DILUT_EPS_NORM", "CY2023")</f>
        <v>#PEND</v>
      </c>
      <c r="E165" t="e">
        <f t="shared" si="8"/>
        <v>#VALUE!</v>
      </c>
      <c r="F165" t="e">
        <f t="shared" si="9"/>
        <v>#VALUE!</v>
      </c>
      <c r="G165" t="s">
        <v>167</v>
      </c>
      <c r="H165" s="4" t="str" cm="1">
        <f t="array" ref="H165">_xll.SNL.Clients.Office.Excel.Functions.SPG(G165, "SP_TOTAL_REV", "CY2023")</f>
        <v>#PEND</v>
      </c>
      <c r="I165" s="4" t="str">
        <f>_xll.SNL.Clients.Office.Excel.Functions.SPG(G165,"IQ_AVG_DILUT_SHARES_OUT","CY2023")</f>
        <v>#PEND</v>
      </c>
      <c r="J165" s="5" t="str">
        <f>_xll.SNL.Clients.Office.Excel.Functions.SPG(G165, "IQ_DILUT_EPS_NORM", "CY2023")</f>
        <v>#PEND</v>
      </c>
      <c r="K165" t="e">
        <f t="shared" si="10"/>
        <v>#VALUE!</v>
      </c>
      <c r="L165" t="e">
        <f t="shared" si="11"/>
        <v>#VALUE!</v>
      </c>
    </row>
    <row r="166" spans="1:12">
      <c r="A166" t="s">
        <v>168</v>
      </c>
      <c r="B166" s="4" t="str" cm="1">
        <f t="array" ref="B166">_xll.SNL.Clients.Office.Excel.Functions.SPG(A166, "SP_TOTAL_REV", "CY2023")</f>
        <v>#PEND</v>
      </c>
      <c r="C166" s="4" t="str">
        <f>_xll.SNL.Clients.Office.Excel.Functions.SPG(A166,"IQ_AVG_DILUT_SHARES_OUT","CY2023")</f>
        <v>#PEND</v>
      </c>
      <c r="D166" s="5" t="str">
        <f>_xll.SNL.Clients.Office.Excel.Functions.SPG(A166, "IQ_DILUT_EPS_NORM", "CY2023")</f>
        <v>#PEND</v>
      </c>
      <c r="E166" t="e">
        <f t="shared" si="8"/>
        <v>#VALUE!</v>
      </c>
      <c r="F166" t="e">
        <f t="shared" si="9"/>
        <v>#VALUE!</v>
      </c>
      <c r="G166" t="s">
        <v>168</v>
      </c>
      <c r="H166" s="4" t="str" cm="1">
        <f t="array" ref="H166">_xll.SNL.Clients.Office.Excel.Functions.SPG(G166, "SP_TOTAL_REV", "CY2023")</f>
        <v>#PEND</v>
      </c>
      <c r="I166" s="4" t="str">
        <f>_xll.SNL.Clients.Office.Excel.Functions.SPG(G166,"IQ_AVG_DILUT_SHARES_OUT","CY2023")</f>
        <v>#PEND</v>
      </c>
      <c r="J166" s="5" t="str">
        <f>_xll.SNL.Clients.Office.Excel.Functions.SPG(G166, "IQ_DILUT_EPS_NORM", "CY2023")</f>
        <v>#PEND</v>
      </c>
      <c r="K166" t="e">
        <f t="shared" si="10"/>
        <v>#VALUE!</v>
      </c>
      <c r="L166" t="e">
        <f t="shared" si="11"/>
        <v>#VALUE!</v>
      </c>
    </row>
    <row r="167" spans="1:12">
      <c r="A167" t="s">
        <v>169</v>
      </c>
      <c r="B167" s="4" t="str" cm="1">
        <f t="array" ref="B167">_xll.SNL.Clients.Office.Excel.Functions.SPG(A167, "SP_TOTAL_REV", "CY2023")</f>
        <v>#PEND</v>
      </c>
      <c r="C167" s="4" t="str">
        <f>_xll.SNL.Clients.Office.Excel.Functions.SPG(A167,"IQ_AVG_DILUT_SHARES_OUT","CY2023")</f>
        <v>#PEND</v>
      </c>
      <c r="D167" s="5" t="str">
        <f>_xll.SNL.Clients.Office.Excel.Functions.SPG(A167, "IQ_DILUT_EPS_NORM", "CY2023")</f>
        <v>#PEND</v>
      </c>
      <c r="E167" t="e">
        <f t="shared" si="8"/>
        <v>#VALUE!</v>
      </c>
      <c r="F167" t="e">
        <f t="shared" si="9"/>
        <v>#VALUE!</v>
      </c>
      <c r="G167" t="s">
        <v>169</v>
      </c>
      <c r="H167" s="4" t="str" cm="1">
        <f t="array" ref="H167">_xll.SNL.Clients.Office.Excel.Functions.SPG(G167, "SP_TOTAL_REV", "CY2023")</f>
        <v>#PEND</v>
      </c>
      <c r="I167" s="4" t="str">
        <f>_xll.SNL.Clients.Office.Excel.Functions.SPG(G167,"IQ_AVG_DILUT_SHARES_OUT","CY2023")</f>
        <v>#PEND</v>
      </c>
      <c r="J167" s="5" t="str">
        <f>_xll.SNL.Clients.Office.Excel.Functions.SPG(G167, "IQ_DILUT_EPS_NORM", "CY2023")</f>
        <v>#PEND</v>
      </c>
      <c r="K167" t="e">
        <f t="shared" si="10"/>
        <v>#VALUE!</v>
      </c>
      <c r="L167" t="e">
        <f t="shared" si="11"/>
        <v>#VALUE!</v>
      </c>
    </row>
    <row r="168" spans="1:12">
      <c r="A168" t="s">
        <v>170</v>
      </c>
      <c r="B168" s="4" t="str" cm="1">
        <f t="array" ref="B168">_xll.SNL.Clients.Office.Excel.Functions.SPG(A168, "SP_TOTAL_REV", "CY2023")</f>
        <v>#PEND</v>
      </c>
      <c r="C168" s="4" t="str">
        <f>_xll.SNL.Clients.Office.Excel.Functions.SPG(A168,"IQ_AVG_DILUT_SHARES_OUT","CY2023")</f>
        <v>#PEND</v>
      </c>
      <c r="D168" s="5" t="str">
        <f>_xll.SNL.Clients.Office.Excel.Functions.SPG(A168, "IQ_DILUT_EPS_NORM", "CY2023")</f>
        <v>#PEND</v>
      </c>
      <c r="E168" t="e">
        <f t="shared" si="8"/>
        <v>#VALUE!</v>
      </c>
      <c r="F168" t="e">
        <f t="shared" si="9"/>
        <v>#VALUE!</v>
      </c>
      <c r="G168" t="s">
        <v>170</v>
      </c>
      <c r="H168" s="4" t="str" cm="1">
        <f t="array" ref="H168">_xll.SNL.Clients.Office.Excel.Functions.SPG(G168, "SP_TOTAL_REV", "CY2023")</f>
        <v>#PEND</v>
      </c>
      <c r="I168" s="4" t="str">
        <f>_xll.SNL.Clients.Office.Excel.Functions.SPG(G168,"IQ_AVG_DILUT_SHARES_OUT","CY2023")</f>
        <v>#PEND</v>
      </c>
      <c r="J168" s="5" t="str">
        <f>_xll.SNL.Clients.Office.Excel.Functions.SPG(G168, "IQ_DILUT_EPS_NORM", "CY2023")</f>
        <v>#PEND</v>
      </c>
      <c r="K168" t="e">
        <f t="shared" si="10"/>
        <v>#VALUE!</v>
      </c>
      <c r="L168" t="e">
        <f t="shared" si="11"/>
        <v>#VALUE!</v>
      </c>
    </row>
    <row r="169" spans="1:12">
      <c r="A169" t="s">
        <v>171</v>
      </c>
      <c r="B169" s="4" t="str" cm="1">
        <f t="array" ref="B169">_xll.SNL.Clients.Office.Excel.Functions.SPG(A169, "SP_TOTAL_REV", "CY2023")</f>
        <v>#PEND</v>
      </c>
      <c r="C169" s="4" t="str">
        <f>_xll.SNL.Clients.Office.Excel.Functions.SPG(A169,"IQ_AVG_DILUT_SHARES_OUT","CY2023")</f>
        <v>#PEND</v>
      </c>
      <c r="D169" s="5" t="str">
        <f>_xll.SNL.Clients.Office.Excel.Functions.SPG(A169, "IQ_DILUT_EPS_NORM", "CY2023")</f>
        <v>#PEND</v>
      </c>
      <c r="E169" t="e">
        <f t="shared" si="8"/>
        <v>#VALUE!</v>
      </c>
      <c r="F169" t="e">
        <f t="shared" si="9"/>
        <v>#VALUE!</v>
      </c>
      <c r="G169" t="s">
        <v>171</v>
      </c>
      <c r="H169" s="4" t="str" cm="1">
        <f t="array" ref="H169">_xll.SNL.Clients.Office.Excel.Functions.SPG(G169, "SP_TOTAL_REV", "CY2023")</f>
        <v>#PEND</v>
      </c>
      <c r="I169" s="4" t="str">
        <f>_xll.SNL.Clients.Office.Excel.Functions.SPG(G169,"IQ_AVG_DILUT_SHARES_OUT","CY2023")</f>
        <v>#PEND</v>
      </c>
      <c r="J169" s="5" t="str">
        <f>_xll.SNL.Clients.Office.Excel.Functions.SPG(G169, "IQ_DILUT_EPS_NORM", "CY2023")</f>
        <v>#PEND</v>
      </c>
      <c r="K169" t="e">
        <f t="shared" si="10"/>
        <v>#VALUE!</v>
      </c>
      <c r="L169" t="e">
        <f t="shared" si="11"/>
        <v>#VALUE!</v>
      </c>
    </row>
    <row r="170" spans="1:12">
      <c r="A170" t="s">
        <v>172</v>
      </c>
      <c r="B170" s="4" t="str" cm="1">
        <f t="array" ref="B170">_xll.SNL.Clients.Office.Excel.Functions.SPG(A170, "SP_TOTAL_REV", "CY2023")</f>
        <v>#PEND</v>
      </c>
      <c r="C170" s="4" t="str">
        <f>_xll.SNL.Clients.Office.Excel.Functions.SPG(A170,"IQ_AVG_DILUT_SHARES_OUT","CY2023")</f>
        <v>#PEND</v>
      </c>
      <c r="D170" s="5" t="str">
        <f>_xll.SNL.Clients.Office.Excel.Functions.SPG(A170, "IQ_DILUT_EPS_NORM", "CY2023")</f>
        <v>#PEND</v>
      </c>
      <c r="E170" t="e">
        <f t="shared" si="8"/>
        <v>#VALUE!</v>
      </c>
      <c r="F170" t="e">
        <f t="shared" si="9"/>
        <v>#VALUE!</v>
      </c>
      <c r="G170" t="s">
        <v>172</v>
      </c>
      <c r="H170" s="4" t="str" cm="1">
        <f t="array" ref="H170">_xll.SNL.Clients.Office.Excel.Functions.SPG(G170, "SP_TOTAL_REV", "CY2023")</f>
        <v>#PEND</v>
      </c>
      <c r="I170" s="4" t="str">
        <f>_xll.SNL.Clients.Office.Excel.Functions.SPG(G170,"IQ_AVG_DILUT_SHARES_OUT","CY2023")</f>
        <v>#PEND</v>
      </c>
      <c r="J170" s="5" t="str">
        <f>_xll.SNL.Clients.Office.Excel.Functions.SPG(G170, "IQ_DILUT_EPS_NORM", "CY2023")</f>
        <v>#PEND</v>
      </c>
      <c r="K170" t="e">
        <f t="shared" si="10"/>
        <v>#VALUE!</v>
      </c>
      <c r="L170" t="e">
        <f t="shared" si="11"/>
        <v>#VALUE!</v>
      </c>
    </row>
    <row r="171" spans="1:12">
      <c r="A171" t="s">
        <v>173</v>
      </c>
      <c r="B171" s="4" t="str" cm="1">
        <f t="array" ref="B171">_xll.SNL.Clients.Office.Excel.Functions.SPG(A171, "SP_TOTAL_REV", "CY2023")</f>
        <v>#PEND</v>
      </c>
      <c r="C171" s="4" t="str">
        <f>_xll.SNL.Clients.Office.Excel.Functions.SPG(A171,"IQ_AVG_DILUT_SHARES_OUT","CY2023")</f>
        <v>#PEND</v>
      </c>
      <c r="D171" s="5" t="str">
        <f>_xll.SNL.Clients.Office.Excel.Functions.SPG(A171, "IQ_DILUT_EPS_NORM", "CY2023")</f>
        <v>#PEND</v>
      </c>
      <c r="E171" t="e">
        <f t="shared" si="8"/>
        <v>#VALUE!</v>
      </c>
      <c r="F171" t="e">
        <f t="shared" si="9"/>
        <v>#VALUE!</v>
      </c>
      <c r="G171" t="s">
        <v>173</v>
      </c>
      <c r="H171" s="4" t="str" cm="1">
        <f t="array" ref="H171">_xll.SNL.Clients.Office.Excel.Functions.SPG(G171, "SP_TOTAL_REV", "CY2023")</f>
        <v>#PEND</v>
      </c>
      <c r="I171" s="4" t="str">
        <f>_xll.SNL.Clients.Office.Excel.Functions.SPG(G171,"IQ_AVG_DILUT_SHARES_OUT","CY2023")</f>
        <v>#PEND</v>
      </c>
      <c r="J171" s="5" t="str">
        <f>_xll.SNL.Clients.Office.Excel.Functions.SPG(G171, "IQ_DILUT_EPS_NORM", "CY2023")</f>
        <v>#PEND</v>
      </c>
      <c r="K171" t="e">
        <f t="shared" si="10"/>
        <v>#VALUE!</v>
      </c>
      <c r="L171" t="e">
        <f t="shared" si="11"/>
        <v>#VALUE!</v>
      </c>
    </row>
    <row r="172" spans="1:12">
      <c r="A172" t="s">
        <v>174</v>
      </c>
      <c r="B172" s="4" t="str" cm="1">
        <f t="array" ref="B172">_xll.SNL.Clients.Office.Excel.Functions.SPG(A172, "SP_TOTAL_REV", "CY2023")</f>
        <v>#PEND</v>
      </c>
      <c r="C172" s="4" t="str">
        <f>_xll.SNL.Clients.Office.Excel.Functions.SPG(A172,"IQ_AVG_DILUT_SHARES_OUT","CY2023")</f>
        <v>#PEND</v>
      </c>
      <c r="D172" s="5" t="str">
        <f>_xll.SNL.Clients.Office.Excel.Functions.SPG(A172, "IQ_DILUT_EPS_NORM", "CY2023")</f>
        <v>#PEND</v>
      </c>
      <c r="E172" t="e">
        <f t="shared" si="8"/>
        <v>#VALUE!</v>
      </c>
      <c r="F172" t="e">
        <f t="shared" si="9"/>
        <v>#VALUE!</v>
      </c>
      <c r="G172" t="s">
        <v>174</v>
      </c>
      <c r="H172" s="4" t="str" cm="1">
        <f t="array" ref="H172">_xll.SNL.Clients.Office.Excel.Functions.SPG(G172, "SP_TOTAL_REV", "CY2023")</f>
        <v>#PEND</v>
      </c>
      <c r="I172" s="4" t="str">
        <f>_xll.SNL.Clients.Office.Excel.Functions.SPG(G172,"IQ_AVG_DILUT_SHARES_OUT","CY2023")</f>
        <v>#PEND</v>
      </c>
      <c r="J172" s="5" t="str">
        <f>_xll.SNL.Clients.Office.Excel.Functions.SPG(G172, "IQ_DILUT_EPS_NORM", "CY2023")</f>
        <v>#PEND</v>
      </c>
      <c r="K172" t="e">
        <f t="shared" si="10"/>
        <v>#VALUE!</v>
      </c>
      <c r="L172" t="e">
        <f t="shared" si="11"/>
        <v>#VALUE!</v>
      </c>
    </row>
    <row r="173" spans="1:12">
      <c r="A173" t="s">
        <v>175</v>
      </c>
      <c r="B173" s="4" t="str" cm="1">
        <f t="array" ref="B173">_xll.SNL.Clients.Office.Excel.Functions.SPG(A173, "SP_TOTAL_REV", "CY2023")</f>
        <v>#PEND</v>
      </c>
      <c r="C173" s="4" t="str">
        <f>_xll.SNL.Clients.Office.Excel.Functions.SPG(A173,"IQ_AVG_DILUT_SHARES_OUT","CY2023")</f>
        <v>#PEND</v>
      </c>
      <c r="D173" s="5" t="str">
        <f>_xll.SNL.Clients.Office.Excel.Functions.SPG(A173, "IQ_DILUT_EPS_NORM", "CY2023")</f>
        <v>#PEND</v>
      </c>
      <c r="E173" t="e">
        <f t="shared" si="8"/>
        <v>#VALUE!</v>
      </c>
      <c r="F173" t="e">
        <f t="shared" si="9"/>
        <v>#VALUE!</v>
      </c>
      <c r="G173" t="s">
        <v>175</v>
      </c>
      <c r="H173" s="4" t="str" cm="1">
        <f t="array" ref="H173">_xll.SNL.Clients.Office.Excel.Functions.SPG(G173, "SP_TOTAL_REV", "CY2023")</f>
        <v>#PEND</v>
      </c>
      <c r="I173" s="4" t="str">
        <f>_xll.SNL.Clients.Office.Excel.Functions.SPG(G173,"IQ_AVG_DILUT_SHARES_OUT","CY2023")</f>
        <v>#PEND</v>
      </c>
      <c r="J173" s="5" t="str">
        <f>_xll.SNL.Clients.Office.Excel.Functions.SPG(G173, "IQ_DILUT_EPS_NORM", "CY2023")</f>
        <v>#PEND</v>
      </c>
      <c r="K173" t="e">
        <f t="shared" si="10"/>
        <v>#VALUE!</v>
      </c>
      <c r="L173" t="e">
        <f t="shared" si="11"/>
        <v>#VALUE!</v>
      </c>
    </row>
    <row r="174" spans="1:12">
      <c r="A174" t="s">
        <v>176</v>
      </c>
      <c r="B174" s="4" t="str" cm="1">
        <f t="array" ref="B174">_xll.SNL.Clients.Office.Excel.Functions.SPG(A174, "SP_TOTAL_REV", "CY2023")</f>
        <v>#PEND</v>
      </c>
      <c r="C174" s="4" t="str">
        <f>_xll.SNL.Clients.Office.Excel.Functions.SPG(A174,"IQ_AVG_DILUT_SHARES_OUT","CY2023")</f>
        <v>#PEND</v>
      </c>
      <c r="D174" s="5" t="str">
        <f>_xll.SNL.Clients.Office.Excel.Functions.SPG(A174, "IQ_DILUT_EPS_NORM", "CY2023")</f>
        <v>#PEND</v>
      </c>
      <c r="E174" t="e">
        <f t="shared" si="8"/>
        <v>#VALUE!</v>
      </c>
      <c r="F174" t="e">
        <f t="shared" si="9"/>
        <v>#VALUE!</v>
      </c>
      <c r="G174" t="s">
        <v>176</v>
      </c>
      <c r="H174" s="4" t="str" cm="1">
        <f t="array" ref="H174">_xll.SNL.Clients.Office.Excel.Functions.SPG(G174, "SP_TOTAL_REV", "CY2023")</f>
        <v>#PEND</v>
      </c>
      <c r="I174" s="4" t="str">
        <f>_xll.SNL.Clients.Office.Excel.Functions.SPG(G174,"IQ_AVG_DILUT_SHARES_OUT","CY2023")</f>
        <v>#PEND</v>
      </c>
      <c r="J174" s="5" t="str">
        <f>_xll.SNL.Clients.Office.Excel.Functions.SPG(G174, "IQ_DILUT_EPS_NORM", "CY2023")</f>
        <v>#PEND</v>
      </c>
      <c r="K174" t="e">
        <f t="shared" si="10"/>
        <v>#VALUE!</v>
      </c>
      <c r="L174" t="e">
        <f t="shared" si="11"/>
        <v>#VALUE!</v>
      </c>
    </row>
    <row r="175" spans="1:12">
      <c r="A175" t="s">
        <v>177</v>
      </c>
      <c r="B175" s="4" t="str" cm="1">
        <f t="array" ref="B175">_xll.SNL.Clients.Office.Excel.Functions.SPG(A175, "SP_TOTAL_REV", "CY2023")</f>
        <v>#PEND</v>
      </c>
      <c r="C175" s="4" t="str">
        <f>_xll.SNL.Clients.Office.Excel.Functions.SPG(A175,"IQ_AVG_DILUT_SHARES_OUT","CY2023")</f>
        <v>#PEND</v>
      </c>
      <c r="D175" s="5" t="str">
        <f>_xll.SNL.Clients.Office.Excel.Functions.SPG(A175, "IQ_DILUT_EPS_NORM", "CY2023")</f>
        <v>#PEND</v>
      </c>
      <c r="E175" t="e">
        <f t="shared" si="8"/>
        <v>#VALUE!</v>
      </c>
      <c r="F175" t="e">
        <f t="shared" si="9"/>
        <v>#VALUE!</v>
      </c>
      <c r="G175" t="s">
        <v>177</v>
      </c>
      <c r="H175" s="4" t="str" cm="1">
        <f t="array" ref="H175">_xll.SNL.Clients.Office.Excel.Functions.SPG(G175, "SP_TOTAL_REV", "CY2023")</f>
        <v>#PEND</v>
      </c>
      <c r="I175" s="4" t="str">
        <f>_xll.SNL.Clients.Office.Excel.Functions.SPG(G175,"IQ_AVG_DILUT_SHARES_OUT","CY2023")</f>
        <v>#PEND</v>
      </c>
      <c r="J175" s="5" t="str">
        <f>_xll.SNL.Clients.Office.Excel.Functions.SPG(G175, "IQ_DILUT_EPS_NORM", "CY2023")</f>
        <v>#PEND</v>
      </c>
      <c r="K175" t="e">
        <f t="shared" si="10"/>
        <v>#VALUE!</v>
      </c>
      <c r="L175" t="e">
        <f t="shared" si="11"/>
        <v>#VALUE!</v>
      </c>
    </row>
    <row r="176" spans="1:12">
      <c r="A176" t="s">
        <v>178</v>
      </c>
      <c r="B176" s="4" t="str" cm="1">
        <f t="array" ref="B176">_xll.SNL.Clients.Office.Excel.Functions.SPG(A176, "SP_TOTAL_REV", "CY2023")</f>
        <v>#PEND</v>
      </c>
      <c r="C176" s="4" t="str">
        <f>_xll.SNL.Clients.Office.Excel.Functions.SPG(A176,"IQ_AVG_DILUT_SHARES_OUT","CY2023")</f>
        <v>#PEND</v>
      </c>
      <c r="D176" s="5" t="str">
        <f>_xll.SNL.Clients.Office.Excel.Functions.SPG(A176, "IQ_DILUT_EPS_NORM", "CY2023")</f>
        <v>#PEND</v>
      </c>
      <c r="E176" t="e">
        <f t="shared" si="8"/>
        <v>#VALUE!</v>
      </c>
      <c r="F176" t="e">
        <f t="shared" si="9"/>
        <v>#VALUE!</v>
      </c>
      <c r="G176" t="s">
        <v>178</v>
      </c>
      <c r="H176" s="4" t="str" cm="1">
        <f t="array" ref="H176">_xll.SNL.Clients.Office.Excel.Functions.SPG(G176, "SP_TOTAL_REV", "CY2023")</f>
        <v>#PEND</v>
      </c>
      <c r="I176" s="4" t="str">
        <f>_xll.SNL.Clients.Office.Excel.Functions.SPG(G176,"IQ_AVG_DILUT_SHARES_OUT","CY2023")</f>
        <v>#PEND</v>
      </c>
      <c r="J176" s="5" t="str">
        <f>_xll.SNL.Clients.Office.Excel.Functions.SPG(G176, "IQ_DILUT_EPS_NORM", "CY2023")</f>
        <v>#PEND</v>
      </c>
      <c r="K176" t="e">
        <f t="shared" si="10"/>
        <v>#VALUE!</v>
      </c>
      <c r="L176" t="e">
        <f t="shared" si="11"/>
        <v>#VALUE!</v>
      </c>
    </row>
    <row r="177" spans="1:12">
      <c r="A177" t="s">
        <v>179</v>
      </c>
      <c r="B177" s="4" t="str" cm="1">
        <f t="array" ref="B177">_xll.SNL.Clients.Office.Excel.Functions.SPG(A177, "SP_TOTAL_REV", "CY2023")</f>
        <v>#PEND</v>
      </c>
      <c r="C177" s="4" t="str">
        <f>_xll.SNL.Clients.Office.Excel.Functions.SPG(A177,"IQ_AVG_DILUT_SHARES_OUT","CY2023")</f>
        <v>#PEND</v>
      </c>
      <c r="D177" s="5" t="str">
        <f>_xll.SNL.Clients.Office.Excel.Functions.SPG(A177, "IQ_DILUT_EPS_NORM", "CY2023")</f>
        <v>#PEND</v>
      </c>
      <c r="E177" t="e">
        <f t="shared" si="8"/>
        <v>#VALUE!</v>
      </c>
      <c r="F177" t="e">
        <f t="shared" si="9"/>
        <v>#VALUE!</v>
      </c>
      <c r="G177" t="s">
        <v>179</v>
      </c>
      <c r="H177" s="4" t="str" cm="1">
        <f t="array" ref="H177">_xll.SNL.Clients.Office.Excel.Functions.SPG(G177, "SP_TOTAL_REV", "CY2023")</f>
        <v>#PEND</v>
      </c>
      <c r="I177" s="4" t="str">
        <f>_xll.SNL.Clients.Office.Excel.Functions.SPG(G177,"IQ_AVG_DILUT_SHARES_OUT","CY2023")</f>
        <v>#PEND</v>
      </c>
      <c r="J177" s="5" t="str">
        <f>_xll.SNL.Clients.Office.Excel.Functions.SPG(G177, "IQ_DILUT_EPS_NORM", "CY2023")</f>
        <v>#PEND</v>
      </c>
      <c r="K177" t="e">
        <f t="shared" si="10"/>
        <v>#VALUE!</v>
      </c>
      <c r="L177" t="e">
        <f t="shared" si="11"/>
        <v>#VALUE!</v>
      </c>
    </row>
    <row r="178" spans="1:12">
      <c r="A178" t="s">
        <v>180</v>
      </c>
      <c r="B178" s="4" t="str" cm="1">
        <f t="array" ref="B178">_xll.SNL.Clients.Office.Excel.Functions.SPG(A178, "SP_TOTAL_REV", "CY2023")</f>
        <v>#PEND</v>
      </c>
      <c r="C178" s="4" t="str">
        <f>_xll.SNL.Clients.Office.Excel.Functions.SPG(A178,"IQ_AVG_DILUT_SHARES_OUT","CY2023")</f>
        <v>#PEND</v>
      </c>
      <c r="D178" s="5" t="str">
        <f>_xll.SNL.Clients.Office.Excel.Functions.SPG(A178, "IQ_DILUT_EPS_NORM", "CY2023")</f>
        <v>#PEND</v>
      </c>
      <c r="E178" t="e">
        <f t="shared" si="8"/>
        <v>#VALUE!</v>
      </c>
      <c r="F178" t="e">
        <f t="shared" si="9"/>
        <v>#VALUE!</v>
      </c>
      <c r="G178" t="s">
        <v>180</v>
      </c>
      <c r="H178" s="4" t="str" cm="1">
        <f t="array" ref="H178">_xll.SNL.Clients.Office.Excel.Functions.SPG(G178, "SP_TOTAL_REV", "CY2023")</f>
        <v>#PEND</v>
      </c>
      <c r="I178" s="4" t="str">
        <f>_xll.SNL.Clients.Office.Excel.Functions.SPG(G178,"IQ_AVG_DILUT_SHARES_OUT","CY2023")</f>
        <v>#PEND</v>
      </c>
      <c r="J178" s="5" t="str">
        <f>_xll.SNL.Clients.Office.Excel.Functions.SPG(G178, "IQ_DILUT_EPS_NORM", "CY2023")</f>
        <v>#PEND</v>
      </c>
      <c r="K178" t="e">
        <f t="shared" si="10"/>
        <v>#VALUE!</v>
      </c>
      <c r="L178" t="e">
        <f t="shared" si="11"/>
        <v>#VALUE!</v>
      </c>
    </row>
    <row r="179" spans="1:12">
      <c r="A179" t="s">
        <v>181</v>
      </c>
      <c r="B179" s="4" t="str" cm="1">
        <f t="array" ref="B179">_xll.SNL.Clients.Office.Excel.Functions.SPG(A179, "SP_TOTAL_REV", "CY2023")</f>
        <v>#PEND</v>
      </c>
      <c r="C179" s="4" t="str">
        <f>_xll.SNL.Clients.Office.Excel.Functions.SPG(A179,"IQ_AVG_DILUT_SHARES_OUT","CY2023")</f>
        <v>#PEND</v>
      </c>
      <c r="D179" s="5" t="str">
        <f>_xll.SNL.Clients.Office.Excel.Functions.SPG(A179, "IQ_DILUT_EPS_NORM", "CY2023")</f>
        <v>#PEND</v>
      </c>
      <c r="E179" t="e">
        <f t="shared" si="8"/>
        <v>#VALUE!</v>
      </c>
      <c r="F179" t="e">
        <f t="shared" si="9"/>
        <v>#VALUE!</v>
      </c>
      <c r="G179" t="s">
        <v>181</v>
      </c>
      <c r="H179" s="4" t="str" cm="1">
        <f t="array" ref="H179">_xll.SNL.Clients.Office.Excel.Functions.SPG(G179, "SP_TOTAL_REV", "CY2023")</f>
        <v>#PEND</v>
      </c>
      <c r="I179" s="4" t="str">
        <f>_xll.SNL.Clients.Office.Excel.Functions.SPG(G179,"IQ_AVG_DILUT_SHARES_OUT","CY2023")</f>
        <v>#PEND</v>
      </c>
      <c r="J179" s="5" t="str">
        <f>_xll.SNL.Clients.Office.Excel.Functions.SPG(G179, "IQ_DILUT_EPS_NORM", "CY2023")</f>
        <v>#PEND</v>
      </c>
      <c r="K179" t="e">
        <f t="shared" si="10"/>
        <v>#VALUE!</v>
      </c>
      <c r="L179" t="e">
        <f t="shared" si="11"/>
        <v>#VALUE!</v>
      </c>
    </row>
    <row r="180" spans="1:12">
      <c r="A180" t="s">
        <v>182</v>
      </c>
      <c r="B180" s="4" t="str" cm="1">
        <f t="array" ref="B180">_xll.SNL.Clients.Office.Excel.Functions.SPG(A180, "SP_TOTAL_REV", "CY2023")</f>
        <v>#PEND</v>
      </c>
      <c r="C180" s="4" t="str">
        <f>_xll.SNL.Clients.Office.Excel.Functions.SPG(A180,"IQ_AVG_DILUT_SHARES_OUT","CY2023")</f>
        <v>#PEND</v>
      </c>
      <c r="D180" s="5" t="str">
        <f>_xll.SNL.Clients.Office.Excel.Functions.SPG(A180, "IQ_DILUT_EPS_NORM", "CY2023")</f>
        <v>#PEND</v>
      </c>
      <c r="E180" t="e">
        <f t="shared" si="8"/>
        <v>#VALUE!</v>
      </c>
      <c r="F180" t="e">
        <f t="shared" si="9"/>
        <v>#VALUE!</v>
      </c>
      <c r="G180" t="s">
        <v>182</v>
      </c>
      <c r="H180" s="4" t="str" cm="1">
        <f t="array" ref="H180">_xll.SNL.Clients.Office.Excel.Functions.SPG(G180, "SP_TOTAL_REV", "CY2023")</f>
        <v>#PEND</v>
      </c>
      <c r="I180" s="4" t="str">
        <f>_xll.SNL.Clients.Office.Excel.Functions.SPG(G180,"IQ_AVG_DILUT_SHARES_OUT","CY2023")</f>
        <v>#PEND</v>
      </c>
      <c r="J180" s="5" t="str">
        <f>_xll.SNL.Clients.Office.Excel.Functions.SPG(G180, "IQ_DILUT_EPS_NORM", "CY2023")</f>
        <v>#PEND</v>
      </c>
      <c r="K180" t="e">
        <f t="shared" si="10"/>
        <v>#VALUE!</v>
      </c>
      <c r="L180" t="e">
        <f t="shared" si="11"/>
        <v>#VALUE!</v>
      </c>
    </row>
    <row r="181" spans="1:12">
      <c r="A181" t="s">
        <v>183</v>
      </c>
      <c r="B181" s="4" t="str" cm="1">
        <f t="array" ref="B181">_xll.SNL.Clients.Office.Excel.Functions.SPG(A181, "SP_TOTAL_REV", "CY2023")</f>
        <v>#PEND</v>
      </c>
      <c r="C181" s="4" t="str">
        <f>_xll.SNL.Clients.Office.Excel.Functions.SPG(A181,"IQ_AVG_DILUT_SHARES_OUT","CY2023")</f>
        <v>#PEND</v>
      </c>
      <c r="D181" s="5" t="str">
        <f>_xll.SNL.Clients.Office.Excel.Functions.SPG(A181, "IQ_DILUT_EPS_NORM", "CY2023")</f>
        <v>#PEND</v>
      </c>
      <c r="E181" t="e">
        <f t="shared" si="8"/>
        <v>#VALUE!</v>
      </c>
      <c r="F181" t="e">
        <f t="shared" si="9"/>
        <v>#VALUE!</v>
      </c>
      <c r="G181" t="s">
        <v>183</v>
      </c>
      <c r="H181" s="4" t="str" cm="1">
        <f t="array" ref="H181">_xll.SNL.Clients.Office.Excel.Functions.SPG(G181, "SP_TOTAL_REV", "CY2023")</f>
        <v>#PEND</v>
      </c>
      <c r="I181" s="4" t="str">
        <f>_xll.SNL.Clients.Office.Excel.Functions.SPG(G181,"IQ_AVG_DILUT_SHARES_OUT","CY2023")</f>
        <v>#PEND</v>
      </c>
      <c r="J181" s="5" t="str">
        <f>_xll.SNL.Clients.Office.Excel.Functions.SPG(G181, "IQ_DILUT_EPS_NORM", "CY2023")</f>
        <v>#PEND</v>
      </c>
      <c r="K181" t="e">
        <f t="shared" si="10"/>
        <v>#VALUE!</v>
      </c>
      <c r="L181" t="e">
        <f t="shared" si="11"/>
        <v>#VALUE!</v>
      </c>
    </row>
    <row r="182" spans="1:12">
      <c r="A182" t="s">
        <v>184</v>
      </c>
      <c r="B182" s="4" t="str" cm="1">
        <f t="array" ref="B182">_xll.SNL.Clients.Office.Excel.Functions.SPG(A182, "SP_TOTAL_REV", "CY2023")</f>
        <v>#PEND</v>
      </c>
      <c r="C182" s="4" t="str">
        <f>_xll.SNL.Clients.Office.Excel.Functions.SPG(A182,"IQ_AVG_DILUT_SHARES_OUT","CY2023")</f>
        <v>#PEND</v>
      </c>
      <c r="D182" s="5" t="str">
        <f>_xll.SNL.Clients.Office.Excel.Functions.SPG(A182, "IQ_DILUT_EPS_NORM", "CY2023")</f>
        <v>#PEND</v>
      </c>
      <c r="E182" t="e">
        <f t="shared" si="8"/>
        <v>#VALUE!</v>
      </c>
      <c r="F182" t="e">
        <f t="shared" si="9"/>
        <v>#VALUE!</v>
      </c>
      <c r="G182" t="s">
        <v>184</v>
      </c>
      <c r="H182" s="4" t="str" cm="1">
        <f t="array" ref="H182">_xll.SNL.Clients.Office.Excel.Functions.SPG(G182, "SP_TOTAL_REV", "CY2023")</f>
        <v>#PEND</v>
      </c>
      <c r="I182" s="4" t="str">
        <f>_xll.SNL.Clients.Office.Excel.Functions.SPG(G182,"IQ_AVG_DILUT_SHARES_OUT","CY2023")</f>
        <v>#PEND</v>
      </c>
      <c r="J182" s="5" t="str">
        <f>_xll.SNL.Clients.Office.Excel.Functions.SPG(G182, "IQ_DILUT_EPS_NORM", "CY2023")</f>
        <v>#PEND</v>
      </c>
      <c r="K182" t="e">
        <f t="shared" si="10"/>
        <v>#VALUE!</v>
      </c>
      <c r="L182" t="e">
        <f t="shared" si="11"/>
        <v>#VALUE!</v>
      </c>
    </row>
    <row r="183" spans="1:12">
      <c r="A183" t="s">
        <v>185</v>
      </c>
      <c r="B183" s="4" t="str" cm="1">
        <f t="array" ref="B183">_xll.SNL.Clients.Office.Excel.Functions.SPG(A183, "SP_TOTAL_REV", "CY2023")</f>
        <v>#PEND</v>
      </c>
      <c r="C183" s="4" t="str">
        <f>_xll.SNL.Clients.Office.Excel.Functions.SPG(A183,"IQ_AVG_DILUT_SHARES_OUT","CY2023")</f>
        <v>#PEND</v>
      </c>
      <c r="D183" s="5" t="str">
        <f>_xll.SNL.Clients.Office.Excel.Functions.SPG(A183, "IQ_DILUT_EPS_NORM", "CY2023")</f>
        <v>#PEND</v>
      </c>
      <c r="E183" t="e">
        <f t="shared" si="8"/>
        <v>#VALUE!</v>
      </c>
      <c r="F183" t="e">
        <f t="shared" si="9"/>
        <v>#VALUE!</v>
      </c>
      <c r="G183" t="s">
        <v>185</v>
      </c>
      <c r="H183" s="4" t="str" cm="1">
        <f t="array" ref="H183">_xll.SNL.Clients.Office.Excel.Functions.SPG(G183, "SP_TOTAL_REV", "CY2023")</f>
        <v>#PEND</v>
      </c>
      <c r="I183" s="4" t="str">
        <f>_xll.SNL.Clients.Office.Excel.Functions.SPG(G183,"IQ_AVG_DILUT_SHARES_OUT","CY2023")</f>
        <v>#PEND</v>
      </c>
      <c r="J183" s="5" t="str">
        <f>_xll.SNL.Clients.Office.Excel.Functions.SPG(G183, "IQ_DILUT_EPS_NORM", "CY2023")</f>
        <v>#PEND</v>
      </c>
      <c r="K183" t="e">
        <f t="shared" si="10"/>
        <v>#VALUE!</v>
      </c>
      <c r="L183" t="e">
        <f t="shared" si="11"/>
        <v>#VALUE!</v>
      </c>
    </row>
    <row r="184" spans="1:12">
      <c r="A184" t="s">
        <v>186</v>
      </c>
      <c r="B184" s="4" t="str" cm="1">
        <f t="array" ref="B184">_xll.SNL.Clients.Office.Excel.Functions.SPG(A184, "SP_TOTAL_REV", "CY2023")</f>
        <v>#PEND</v>
      </c>
      <c r="C184" s="4" t="str">
        <f>_xll.SNL.Clients.Office.Excel.Functions.SPG(A184,"IQ_AVG_DILUT_SHARES_OUT","CY2023")</f>
        <v>#PEND</v>
      </c>
      <c r="D184" s="5" t="str">
        <f>_xll.SNL.Clients.Office.Excel.Functions.SPG(A184, "IQ_DILUT_EPS_NORM", "CY2023")</f>
        <v>#PEND</v>
      </c>
      <c r="E184" t="e">
        <f t="shared" si="8"/>
        <v>#VALUE!</v>
      </c>
      <c r="F184" t="e">
        <f t="shared" si="9"/>
        <v>#VALUE!</v>
      </c>
      <c r="G184" t="s">
        <v>186</v>
      </c>
      <c r="H184" s="4" t="str" cm="1">
        <f t="array" ref="H184">_xll.SNL.Clients.Office.Excel.Functions.SPG(G184, "SP_TOTAL_REV", "CY2023")</f>
        <v>#PEND</v>
      </c>
      <c r="I184" s="4" t="str">
        <f>_xll.SNL.Clients.Office.Excel.Functions.SPG(G184,"IQ_AVG_DILUT_SHARES_OUT","CY2023")</f>
        <v>#PEND</v>
      </c>
      <c r="J184" s="5" t="str">
        <f>_xll.SNL.Clients.Office.Excel.Functions.SPG(G184, "IQ_DILUT_EPS_NORM", "CY2023")</f>
        <v>#PEND</v>
      </c>
      <c r="K184" t="e">
        <f t="shared" si="10"/>
        <v>#VALUE!</v>
      </c>
      <c r="L184" t="e">
        <f t="shared" si="11"/>
        <v>#VALUE!</v>
      </c>
    </row>
    <row r="185" spans="1:12">
      <c r="A185" t="s">
        <v>187</v>
      </c>
      <c r="B185" s="4" t="str" cm="1">
        <f t="array" ref="B185">_xll.SNL.Clients.Office.Excel.Functions.SPG(A185, "SP_TOTAL_REV", "CY2023")</f>
        <v>#PEND</v>
      </c>
      <c r="C185" s="4" t="str">
        <f>_xll.SNL.Clients.Office.Excel.Functions.SPG(A185,"IQ_AVG_DILUT_SHARES_OUT","CY2023")</f>
        <v>#PEND</v>
      </c>
      <c r="D185" s="5" t="str">
        <f>_xll.SNL.Clients.Office.Excel.Functions.SPG(A185, "IQ_DILUT_EPS_NORM", "CY2023")</f>
        <v>#PEND</v>
      </c>
      <c r="E185" t="e">
        <f t="shared" si="8"/>
        <v>#VALUE!</v>
      </c>
      <c r="F185" t="e">
        <f t="shared" si="9"/>
        <v>#VALUE!</v>
      </c>
      <c r="G185" t="s">
        <v>187</v>
      </c>
      <c r="H185" s="4" t="str" cm="1">
        <f t="array" ref="H185">_xll.SNL.Clients.Office.Excel.Functions.SPG(G185, "SP_TOTAL_REV", "CY2023")</f>
        <v>#PEND</v>
      </c>
      <c r="I185" s="4" t="str">
        <f>_xll.SNL.Clients.Office.Excel.Functions.SPG(G185,"IQ_AVG_DILUT_SHARES_OUT","CY2023")</f>
        <v>#PEND</v>
      </c>
      <c r="J185" s="5" t="str">
        <f>_xll.SNL.Clients.Office.Excel.Functions.SPG(G185, "IQ_DILUT_EPS_NORM", "CY2023")</f>
        <v>#PEND</v>
      </c>
      <c r="K185" t="e">
        <f t="shared" si="10"/>
        <v>#VALUE!</v>
      </c>
      <c r="L185" t="e">
        <f t="shared" si="11"/>
        <v>#VALUE!</v>
      </c>
    </row>
    <row r="186" spans="1:12">
      <c r="A186" t="s">
        <v>188</v>
      </c>
      <c r="B186" s="4" t="str" cm="1">
        <f t="array" ref="B186">_xll.SNL.Clients.Office.Excel.Functions.SPG(A186, "SP_TOTAL_REV", "CY2023")</f>
        <v>#PEND</v>
      </c>
      <c r="C186" s="4" t="str">
        <f>_xll.SNL.Clients.Office.Excel.Functions.SPG(A186,"IQ_AVG_DILUT_SHARES_OUT","CY2023")</f>
        <v>#PEND</v>
      </c>
      <c r="D186" s="5" t="str">
        <f>_xll.SNL.Clients.Office.Excel.Functions.SPG(A186, "IQ_DILUT_EPS_NORM", "CY2023")</f>
        <v>#PEND</v>
      </c>
      <c r="E186" t="e">
        <f t="shared" si="8"/>
        <v>#VALUE!</v>
      </c>
      <c r="F186" t="e">
        <f t="shared" si="9"/>
        <v>#VALUE!</v>
      </c>
      <c r="G186" t="s">
        <v>188</v>
      </c>
      <c r="H186" s="4" t="str" cm="1">
        <f t="array" ref="H186">_xll.SNL.Clients.Office.Excel.Functions.SPG(G186, "SP_TOTAL_REV", "CY2023")</f>
        <v>#PEND</v>
      </c>
      <c r="I186" s="4" t="str">
        <f>_xll.SNL.Clients.Office.Excel.Functions.SPG(G186,"IQ_AVG_DILUT_SHARES_OUT","CY2023")</f>
        <v>#PEND</v>
      </c>
      <c r="J186" s="5" t="str">
        <f>_xll.SNL.Clients.Office.Excel.Functions.SPG(G186, "IQ_DILUT_EPS_NORM", "CY2023")</f>
        <v>#PEND</v>
      </c>
      <c r="K186" t="e">
        <f t="shared" si="10"/>
        <v>#VALUE!</v>
      </c>
      <c r="L186" t="e">
        <f t="shared" si="11"/>
        <v>#VALUE!</v>
      </c>
    </row>
    <row r="187" spans="1:12">
      <c r="A187" t="s">
        <v>189</v>
      </c>
      <c r="B187" s="4" t="str" cm="1">
        <f t="array" ref="B187">_xll.SNL.Clients.Office.Excel.Functions.SPG(A187, "SP_TOTAL_REV", "CY2023")</f>
        <v>#PEND</v>
      </c>
      <c r="C187" s="4" t="str">
        <f>_xll.SNL.Clients.Office.Excel.Functions.SPG(A187,"IQ_AVG_DILUT_SHARES_OUT","CY2023")</f>
        <v>#PEND</v>
      </c>
      <c r="D187" s="5" t="str">
        <f>_xll.SNL.Clients.Office.Excel.Functions.SPG(A187, "IQ_DILUT_EPS_NORM", "CY2023")</f>
        <v>#PEND</v>
      </c>
      <c r="E187" t="e">
        <f t="shared" si="8"/>
        <v>#VALUE!</v>
      </c>
      <c r="F187" t="e">
        <f t="shared" si="9"/>
        <v>#VALUE!</v>
      </c>
      <c r="G187" t="s">
        <v>189</v>
      </c>
      <c r="H187" s="4" t="str" cm="1">
        <f t="array" ref="H187">_xll.SNL.Clients.Office.Excel.Functions.SPG(G187, "SP_TOTAL_REV", "CY2023")</f>
        <v>#PEND</v>
      </c>
      <c r="I187" s="4" t="str">
        <f>_xll.SNL.Clients.Office.Excel.Functions.SPG(G187,"IQ_AVG_DILUT_SHARES_OUT","CY2023")</f>
        <v>#PEND</v>
      </c>
      <c r="J187" s="5" t="str">
        <f>_xll.SNL.Clients.Office.Excel.Functions.SPG(G187, "IQ_DILUT_EPS_NORM", "CY2023")</f>
        <v>#PEND</v>
      </c>
      <c r="K187" t="e">
        <f t="shared" si="10"/>
        <v>#VALUE!</v>
      </c>
      <c r="L187" t="e">
        <f t="shared" si="11"/>
        <v>#VALUE!</v>
      </c>
    </row>
    <row r="188" spans="1:12">
      <c r="A188" t="s">
        <v>190</v>
      </c>
      <c r="B188" s="4" t="str" cm="1">
        <f t="array" ref="B188">_xll.SNL.Clients.Office.Excel.Functions.SPG(A188, "SP_TOTAL_REV", "CY2023")</f>
        <v>#PEND</v>
      </c>
      <c r="C188" s="4" t="str">
        <f>_xll.SNL.Clients.Office.Excel.Functions.SPG(A188,"IQ_AVG_DILUT_SHARES_OUT","CY2023")</f>
        <v>#PEND</v>
      </c>
      <c r="D188" s="5" t="str">
        <f>_xll.SNL.Clients.Office.Excel.Functions.SPG(A188, "IQ_DILUT_EPS_NORM", "CY2023")</f>
        <v>#PEND</v>
      </c>
      <c r="E188" t="e">
        <f t="shared" si="8"/>
        <v>#VALUE!</v>
      </c>
      <c r="F188" t="e">
        <f t="shared" si="9"/>
        <v>#VALUE!</v>
      </c>
      <c r="G188" t="s">
        <v>190</v>
      </c>
      <c r="H188" s="4" t="str" cm="1">
        <f t="array" ref="H188">_xll.SNL.Clients.Office.Excel.Functions.SPG(G188, "SP_TOTAL_REV", "CY2023")</f>
        <v>#PEND</v>
      </c>
      <c r="I188" s="4" t="str">
        <f>_xll.SNL.Clients.Office.Excel.Functions.SPG(G188,"IQ_AVG_DILUT_SHARES_OUT","CY2023")</f>
        <v>#PEND</v>
      </c>
      <c r="J188" s="5" t="str">
        <f>_xll.SNL.Clients.Office.Excel.Functions.SPG(G188, "IQ_DILUT_EPS_NORM", "CY2023")</f>
        <v>#PEND</v>
      </c>
      <c r="K188" t="e">
        <f t="shared" si="10"/>
        <v>#VALUE!</v>
      </c>
      <c r="L188" t="e">
        <f t="shared" si="11"/>
        <v>#VALUE!</v>
      </c>
    </row>
    <row r="189" spans="1:12">
      <c r="A189" t="s">
        <v>191</v>
      </c>
      <c r="B189" s="4" t="str" cm="1">
        <f t="array" ref="B189">_xll.SNL.Clients.Office.Excel.Functions.SPG(A189, "SP_TOTAL_REV", "CY2023")</f>
        <v>#PEND</v>
      </c>
      <c r="C189" s="4" t="str">
        <f>_xll.SNL.Clients.Office.Excel.Functions.SPG(A189,"IQ_AVG_DILUT_SHARES_OUT","CY2023")</f>
        <v>#PEND</v>
      </c>
      <c r="D189" s="5" t="str">
        <f>_xll.SNL.Clients.Office.Excel.Functions.SPG(A189, "IQ_DILUT_EPS_NORM", "CY2023")</f>
        <v>#PEND</v>
      </c>
      <c r="E189" t="e">
        <f t="shared" si="8"/>
        <v>#VALUE!</v>
      </c>
      <c r="F189" t="e">
        <f t="shared" si="9"/>
        <v>#VALUE!</v>
      </c>
      <c r="G189" t="s">
        <v>191</v>
      </c>
      <c r="H189" s="4" t="str" cm="1">
        <f t="array" ref="H189">_xll.SNL.Clients.Office.Excel.Functions.SPG(G189, "SP_TOTAL_REV", "CY2023")</f>
        <v>#PEND</v>
      </c>
      <c r="I189" s="4" t="str">
        <f>_xll.SNL.Clients.Office.Excel.Functions.SPG(G189,"IQ_AVG_DILUT_SHARES_OUT","CY2023")</f>
        <v>#PEND</v>
      </c>
      <c r="J189" s="5" t="str">
        <f>_xll.SNL.Clients.Office.Excel.Functions.SPG(G189, "IQ_DILUT_EPS_NORM", "CY2023")</f>
        <v>#PEND</v>
      </c>
      <c r="K189" t="e">
        <f t="shared" si="10"/>
        <v>#VALUE!</v>
      </c>
      <c r="L189" t="e">
        <f t="shared" si="11"/>
        <v>#VALUE!</v>
      </c>
    </row>
    <row r="190" spans="1:12">
      <c r="A190" t="s">
        <v>192</v>
      </c>
      <c r="B190" s="4" t="str" cm="1">
        <f t="array" ref="B190">_xll.SNL.Clients.Office.Excel.Functions.SPG(A190, "SP_TOTAL_REV", "CY2023")</f>
        <v>#PEND</v>
      </c>
      <c r="C190" s="4" t="str">
        <f>_xll.SNL.Clients.Office.Excel.Functions.SPG(A190,"IQ_AVG_DILUT_SHARES_OUT","CY2023")</f>
        <v>#PEND</v>
      </c>
      <c r="D190" s="5" t="str">
        <f>_xll.SNL.Clients.Office.Excel.Functions.SPG(A190, "IQ_DILUT_EPS_NORM", "CY2023")</f>
        <v>#PEND</v>
      </c>
      <c r="E190" t="e">
        <f t="shared" si="8"/>
        <v>#VALUE!</v>
      </c>
      <c r="F190" t="e">
        <f t="shared" si="9"/>
        <v>#VALUE!</v>
      </c>
      <c r="G190" t="s">
        <v>192</v>
      </c>
      <c r="H190" s="4" t="str" cm="1">
        <f t="array" ref="H190">_xll.SNL.Clients.Office.Excel.Functions.SPG(G190, "SP_TOTAL_REV", "CY2023")</f>
        <v>#PEND</v>
      </c>
      <c r="I190" s="4" t="str">
        <f>_xll.SNL.Clients.Office.Excel.Functions.SPG(G190,"IQ_AVG_DILUT_SHARES_OUT","CY2023")</f>
        <v>#PEND</v>
      </c>
      <c r="J190" s="5" t="str">
        <f>_xll.SNL.Clients.Office.Excel.Functions.SPG(G190, "IQ_DILUT_EPS_NORM", "CY2023")</f>
        <v>#PEND</v>
      </c>
      <c r="K190" t="e">
        <f t="shared" si="10"/>
        <v>#VALUE!</v>
      </c>
      <c r="L190" t="e">
        <f t="shared" si="11"/>
        <v>#VALUE!</v>
      </c>
    </row>
    <row r="191" spans="1:12">
      <c r="A191" t="s">
        <v>193</v>
      </c>
      <c r="B191" s="4" t="str" cm="1">
        <f t="array" ref="B191">_xll.SNL.Clients.Office.Excel.Functions.SPG(A191, "SP_TOTAL_REV", "CY2023")</f>
        <v>#PEND</v>
      </c>
      <c r="C191" s="4" t="str">
        <f>_xll.SNL.Clients.Office.Excel.Functions.SPG(A191,"IQ_AVG_DILUT_SHARES_OUT","CY2023")</f>
        <v>#PEND</v>
      </c>
      <c r="D191" s="5" t="str">
        <f>_xll.SNL.Clients.Office.Excel.Functions.SPG(A191, "IQ_DILUT_EPS_NORM", "CY2023")</f>
        <v>#PEND</v>
      </c>
      <c r="E191" t="e">
        <f t="shared" si="8"/>
        <v>#VALUE!</v>
      </c>
      <c r="F191" t="e">
        <f t="shared" si="9"/>
        <v>#VALUE!</v>
      </c>
      <c r="G191" t="s">
        <v>193</v>
      </c>
      <c r="H191" s="4" t="str" cm="1">
        <f t="array" ref="H191">_xll.SNL.Clients.Office.Excel.Functions.SPG(G191, "SP_TOTAL_REV", "CY2023")</f>
        <v>#PEND</v>
      </c>
      <c r="I191" s="4" t="str">
        <f>_xll.SNL.Clients.Office.Excel.Functions.SPG(G191,"IQ_AVG_DILUT_SHARES_OUT","CY2023")</f>
        <v>#PEND</v>
      </c>
      <c r="J191" s="5" t="str">
        <f>_xll.SNL.Clients.Office.Excel.Functions.SPG(G191, "IQ_DILUT_EPS_NORM", "CY2023")</f>
        <v>#PEND</v>
      </c>
      <c r="K191" t="e">
        <f t="shared" si="10"/>
        <v>#VALUE!</v>
      </c>
      <c r="L191" t="e">
        <f t="shared" si="11"/>
        <v>#VALUE!</v>
      </c>
    </row>
    <row r="192" spans="1:12">
      <c r="A192" t="s">
        <v>194</v>
      </c>
      <c r="B192" s="4" t="str" cm="1">
        <f t="array" ref="B192">_xll.SNL.Clients.Office.Excel.Functions.SPG(A192, "SP_TOTAL_REV", "CY2023")</f>
        <v>#PEND</v>
      </c>
      <c r="C192" s="4" t="str">
        <f>_xll.SNL.Clients.Office.Excel.Functions.SPG(A192,"IQ_AVG_DILUT_SHARES_OUT","CY2023")</f>
        <v>#PEND</v>
      </c>
      <c r="D192" s="5" t="str">
        <f>_xll.SNL.Clients.Office.Excel.Functions.SPG(A192, "IQ_DILUT_EPS_NORM", "CY2023")</f>
        <v>#PEND</v>
      </c>
      <c r="E192" t="e">
        <f t="shared" si="8"/>
        <v>#VALUE!</v>
      </c>
      <c r="F192" t="e">
        <f t="shared" si="9"/>
        <v>#VALUE!</v>
      </c>
      <c r="G192" t="s">
        <v>194</v>
      </c>
      <c r="H192" s="4" t="str" cm="1">
        <f t="array" ref="H192">_xll.SNL.Clients.Office.Excel.Functions.SPG(G192, "SP_TOTAL_REV", "CY2023")</f>
        <v>#PEND</v>
      </c>
      <c r="I192" s="4" t="str">
        <f>_xll.SNL.Clients.Office.Excel.Functions.SPG(G192,"IQ_AVG_DILUT_SHARES_OUT","CY2023")</f>
        <v>#PEND</v>
      </c>
      <c r="J192" s="5" t="str">
        <f>_xll.SNL.Clients.Office.Excel.Functions.SPG(G192, "IQ_DILUT_EPS_NORM", "CY2023")</f>
        <v>#PEND</v>
      </c>
      <c r="K192" t="e">
        <f t="shared" si="10"/>
        <v>#VALUE!</v>
      </c>
      <c r="L192" t="e">
        <f t="shared" si="11"/>
        <v>#VALUE!</v>
      </c>
    </row>
    <row r="193" spans="1:12">
      <c r="A193" t="s">
        <v>195</v>
      </c>
      <c r="B193" s="4" t="str" cm="1">
        <f t="array" ref="B193">_xll.SNL.Clients.Office.Excel.Functions.SPG(A193, "SP_TOTAL_REV", "CY2023")</f>
        <v>#PEND</v>
      </c>
      <c r="C193" s="4" t="str">
        <f>_xll.SNL.Clients.Office.Excel.Functions.SPG(A193,"IQ_AVG_DILUT_SHARES_OUT","CY2023")</f>
        <v>#PEND</v>
      </c>
      <c r="D193" s="5" t="str">
        <f>_xll.SNL.Clients.Office.Excel.Functions.SPG(A193, "IQ_DILUT_EPS_NORM", "CY2023")</f>
        <v>#PEND</v>
      </c>
      <c r="E193" t="e">
        <f t="shared" si="8"/>
        <v>#VALUE!</v>
      </c>
      <c r="F193" t="e">
        <f t="shared" si="9"/>
        <v>#VALUE!</v>
      </c>
      <c r="G193" t="s">
        <v>195</v>
      </c>
      <c r="H193" s="4" t="str" cm="1">
        <f t="array" ref="H193">_xll.SNL.Clients.Office.Excel.Functions.SPG(G193, "SP_TOTAL_REV", "CY2023")</f>
        <v>#PEND</v>
      </c>
      <c r="I193" s="4" t="str">
        <f>_xll.SNL.Clients.Office.Excel.Functions.SPG(G193,"IQ_AVG_DILUT_SHARES_OUT","CY2023")</f>
        <v>#PEND</v>
      </c>
      <c r="J193" s="5" t="str">
        <f>_xll.SNL.Clients.Office.Excel.Functions.SPG(G193, "IQ_DILUT_EPS_NORM", "CY2023")</f>
        <v>#PEND</v>
      </c>
      <c r="K193" t="e">
        <f t="shared" si="10"/>
        <v>#VALUE!</v>
      </c>
      <c r="L193" t="e">
        <f t="shared" si="11"/>
        <v>#VALUE!</v>
      </c>
    </row>
    <row r="194" spans="1:12">
      <c r="A194" t="s">
        <v>196</v>
      </c>
      <c r="B194" s="4" t="str" cm="1">
        <f t="array" ref="B194">_xll.SNL.Clients.Office.Excel.Functions.SPG(A194, "SP_TOTAL_REV", "CY2023")</f>
        <v>#PEND</v>
      </c>
      <c r="C194" s="4" t="str">
        <f>_xll.SNL.Clients.Office.Excel.Functions.SPG(A194,"IQ_AVG_DILUT_SHARES_OUT","CY2023")</f>
        <v>#PEND</v>
      </c>
      <c r="D194" s="5" t="str">
        <f>_xll.SNL.Clients.Office.Excel.Functions.SPG(A194, "IQ_DILUT_EPS_NORM", "CY2023")</f>
        <v>#PEND</v>
      </c>
      <c r="E194" t="e">
        <f t="shared" si="8"/>
        <v>#VALUE!</v>
      </c>
      <c r="F194" t="e">
        <f t="shared" si="9"/>
        <v>#VALUE!</v>
      </c>
      <c r="G194" t="s">
        <v>196</v>
      </c>
      <c r="H194" s="4" t="str" cm="1">
        <f t="array" ref="H194">_xll.SNL.Clients.Office.Excel.Functions.SPG(G194, "SP_TOTAL_REV", "CY2023")</f>
        <v>#PEND</v>
      </c>
      <c r="I194" s="4" t="str">
        <f>_xll.SNL.Clients.Office.Excel.Functions.SPG(G194,"IQ_AVG_DILUT_SHARES_OUT","CY2023")</f>
        <v>#PEND</v>
      </c>
      <c r="J194" s="5" t="str">
        <f>_xll.SNL.Clients.Office.Excel.Functions.SPG(G194, "IQ_DILUT_EPS_NORM", "CY2023")</f>
        <v>#PEND</v>
      </c>
      <c r="K194" t="e">
        <f t="shared" si="10"/>
        <v>#VALUE!</v>
      </c>
      <c r="L194" t="e">
        <f t="shared" si="11"/>
        <v>#VALUE!</v>
      </c>
    </row>
    <row r="195" spans="1:12">
      <c r="A195" t="s">
        <v>197</v>
      </c>
      <c r="B195" s="4" t="str" cm="1">
        <f t="array" ref="B195">_xll.SNL.Clients.Office.Excel.Functions.SPG(A195, "SP_TOTAL_REV", "CY2023")</f>
        <v>#PEND</v>
      </c>
      <c r="C195" s="4" t="str">
        <f>_xll.SNL.Clients.Office.Excel.Functions.SPG(A195,"IQ_AVG_DILUT_SHARES_OUT","CY2023")</f>
        <v>#PEND</v>
      </c>
      <c r="D195" s="5" t="str">
        <f>_xll.SNL.Clients.Office.Excel.Functions.SPG(A195, "IQ_DILUT_EPS_NORM", "CY2023")</f>
        <v>#PEND</v>
      </c>
      <c r="E195" t="e">
        <f t="shared" si="8"/>
        <v>#VALUE!</v>
      </c>
      <c r="F195" t="e">
        <f t="shared" si="9"/>
        <v>#VALUE!</v>
      </c>
      <c r="G195" t="s">
        <v>197</v>
      </c>
      <c r="H195" s="4" t="str" cm="1">
        <f t="array" ref="H195">_xll.SNL.Clients.Office.Excel.Functions.SPG(G195, "SP_TOTAL_REV", "CY2023")</f>
        <v>#PEND</v>
      </c>
      <c r="I195" s="4" t="str">
        <f>_xll.SNL.Clients.Office.Excel.Functions.SPG(G195,"IQ_AVG_DILUT_SHARES_OUT","CY2023")</f>
        <v>#PEND</v>
      </c>
      <c r="J195" s="5" t="str">
        <f>_xll.SNL.Clients.Office.Excel.Functions.SPG(G195, "IQ_DILUT_EPS_NORM", "CY2023")</f>
        <v>#PEND</v>
      </c>
      <c r="K195" t="e">
        <f t="shared" si="10"/>
        <v>#VALUE!</v>
      </c>
      <c r="L195" t="e">
        <f t="shared" si="11"/>
        <v>#VALUE!</v>
      </c>
    </row>
    <row r="196" spans="1:12">
      <c r="A196" t="s">
        <v>198</v>
      </c>
      <c r="B196" s="4" t="str" cm="1">
        <f t="array" ref="B196">_xll.SNL.Clients.Office.Excel.Functions.SPG(A196, "SP_TOTAL_REV", "CY2023")</f>
        <v>#PEND</v>
      </c>
      <c r="C196" s="4" t="str">
        <f>_xll.SNL.Clients.Office.Excel.Functions.SPG(A196,"IQ_AVG_DILUT_SHARES_OUT","CY2023")</f>
        <v>#PEND</v>
      </c>
      <c r="D196" s="5" t="str">
        <f>_xll.SNL.Clients.Office.Excel.Functions.SPG(A196, "IQ_DILUT_EPS_NORM", "CY2023")</f>
        <v>#PEND</v>
      </c>
      <c r="E196" t="e">
        <f t="shared" si="8"/>
        <v>#VALUE!</v>
      </c>
      <c r="F196" t="e">
        <f t="shared" si="9"/>
        <v>#VALUE!</v>
      </c>
      <c r="G196" t="s">
        <v>198</v>
      </c>
      <c r="H196" s="4" t="str" cm="1">
        <f t="array" ref="H196">_xll.SNL.Clients.Office.Excel.Functions.SPG(G196, "SP_TOTAL_REV", "CY2023")</f>
        <v>#PEND</v>
      </c>
      <c r="I196" s="4" t="str">
        <f>_xll.SNL.Clients.Office.Excel.Functions.SPG(G196,"IQ_AVG_DILUT_SHARES_OUT","CY2023")</f>
        <v>#PEND</v>
      </c>
      <c r="J196" s="5" t="str">
        <f>_xll.SNL.Clients.Office.Excel.Functions.SPG(G196, "IQ_DILUT_EPS_NORM", "CY2023")</f>
        <v>#PEND</v>
      </c>
      <c r="K196" t="e">
        <f t="shared" si="10"/>
        <v>#VALUE!</v>
      </c>
      <c r="L196" t="e">
        <f t="shared" si="11"/>
        <v>#VALUE!</v>
      </c>
    </row>
    <row r="197" spans="1:12">
      <c r="A197" t="s">
        <v>199</v>
      </c>
      <c r="B197" s="4" t="str" cm="1">
        <f t="array" ref="B197">_xll.SNL.Clients.Office.Excel.Functions.SPG(A197, "SP_TOTAL_REV", "CY2023")</f>
        <v>#PEND</v>
      </c>
      <c r="C197" s="4" t="str">
        <f>_xll.SNL.Clients.Office.Excel.Functions.SPG(A197,"IQ_AVG_DILUT_SHARES_OUT","CY2023")</f>
        <v>#PEND</v>
      </c>
      <c r="D197" s="5" t="str">
        <f>_xll.SNL.Clients.Office.Excel.Functions.SPG(A197, "IQ_DILUT_EPS_NORM", "CY2023")</f>
        <v>#PEND</v>
      </c>
      <c r="E197" t="e">
        <f t="shared" ref="E197:E260" si="12">C197*D197/1000</f>
        <v>#VALUE!</v>
      </c>
      <c r="F197" t="e">
        <f t="shared" ref="F197:F260" si="13">E197/B197</f>
        <v>#VALUE!</v>
      </c>
      <c r="G197" t="s">
        <v>199</v>
      </c>
      <c r="H197" s="4" t="str" cm="1">
        <f t="array" ref="H197">_xll.SNL.Clients.Office.Excel.Functions.SPG(G197, "SP_TOTAL_REV", "CY2023")</f>
        <v>#PEND</v>
      </c>
      <c r="I197" s="4" t="str">
        <f>_xll.SNL.Clients.Office.Excel.Functions.SPG(G197,"IQ_AVG_DILUT_SHARES_OUT","CY2023")</f>
        <v>#PEND</v>
      </c>
      <c r="J197" s="5" t="str">
        <f>_xll.SNL.Clients.Office.Excel.Functions.SPG(G197, "IQ_DILUT_EPS_NORM", "CY2023")</f>
        <v>#PEND</v>
      </c>
      <c r="K197" t="e">
        <f t="shared" ref="K197:K260" si="14">I197*J197/1000</f>
        <v>#VALUE!</v>
      </c>
      <c r="L197" t="e">
        <f t="shared" ref="L197:L260" si="15">K197/H197</f>
        <v>#VALUE!</v>
      </c>
    </row>
    <row r="198" spans="1:12">
      <c r="A198" t="s">
        <v>200</v>
      </c>
      <c r="B198" s="4" t="str" cm="1">
        <f t="array" ref="B198">_xll.SNL.Clients.Office.Excel.Functions.SPG(A198, "SP_TOTAL_REV", "CY2023")</f>
        <v>#PEND</v>
      </c>
      <c r="C198" s="4" t="str">
        <f>_xll.SNL.Clients.Office.Excel.Functions.SPG(A198,"IQ_AVG_DILUT_SHARES_OUT","CY2023")</f>
        <v>#PEND</v>
      </c>
      <c r="D198" s="5" t="str">
        <f>_xll.SNL.Clients.Office.Excel.Functions.SPG(A198, "IQ_DILUT_EPS_NORM", "CY2023")</f>
        <v>#PEND</v>
      </c>
      <c r="E198" t="e">
        <f t="shared" si="12"/>
        <v>#VALUE!</v>
      </c>
      <c r="F198" t="e">
        <f t="shared" si="13"/>
        <v>#VALUE!</v>
      </c>
      <c r="G198" t="s">
        <v>200</v>
      </c>
      <c r="H198" s="4" t="str" cm="1">
        <f t="array" ref="H198">_xll.SNL.Clients.Office.Excel.Functions.SPG(G198, "SP_TOTAL_REV", "CY2023")</f>
        <v>#PEND</v>
      </c>
      <c r="I198" s="4" t="str">
        <f>_xll.SNL.Clients.Office.Excel.Functions.SPG(G198,"IQ_AVG_DILUT_SHARES_OUT","CY2023")</f>
        <v>#PEND</v>
      </c>
      <c r="J198" s="5" t="str">
        <f>_xll.SNL.Clients.Office.Excel.Functions.SPG(G198, "IQ_DILUT_EPS_NORM", "CY2023")</f>
        <v>#PEND</v>
      </c>
      <c r="K198" t="e">
        <f t="shared" si="14"/>
        <v>#VALUE!</v>
      </c>
      <c r="L198" t="e">
        <f t="shared" si="15"/>
        <v>#VALUE!</v>
      </c>
    </row>
    <row r="199" spans="1:12">
      <c r="A199" t="s">
        <v>201</v>
      </c>
      <c r="B199" s="4" t="str" cm="1">
        <f t="array" ref="B199">_xll.SNL.Clients.Office.Excel.Functions.SPG(A199, "SP_TOTAL_REV", "CY2023")</f>
        <v>#PEND</v>
      </c>
      <c r="C199" s="4" t="str">
        <f>_xll.SNL.Clients.Office.Excel.Functions.SPG(A199,"IQ_AVG_DILUT_SHARES_OUT","CY2023")</f>
        <v>#PEND</v>
      </c>
      <c r="D199" s="5" t="str">
        <f>_xll.SNL.Clients.Office.Excel.Functions.SPG(A199, "IQ_DILUT_EPS_NORM", "CY2023")</f>
        <v>#PEND</v>
      </c>
      <c r="E199" t="e">
        <f t="shared" si="12"/>
        <v>#VALUE!</v>
      </c>
      <c r="F199" t="e">
        <f t="shared" si="13"/>
        <v>#VALUE!</v>
      </c>
      <c r="G199" t="s">
        <v>201</v>
      </c>
      <c r="H199" s="4" t="str" cm="1">
        <f t="array" ref="H199">_xll.SNL.Clients.Office.Excel.Functions.SPG(G199, "SP_TOTAL_REV", "CY2023")</f>
        <v>#PEND</v>
      </c>
      <c r="I199" s="4" t="str">
        <f>_xll.SNL.Clients.Office.Excel.Functions.SPG(G199,"IQ_AVG_DILUT_SHARES_OUT","CY2023")</f>
        <v>#PEND</v>
      </c>
      <c r="J199" s="5" t="str">
        <f>_xll.SNL.Clients.Office.Excel.Functions.SPG(G199, "IQ_DILUT_EPS_NORM", "CY2023")</f>
        <v>#PEND</v>
      </c>
      <c r="K199" t="e">
        <f t="shared" si="14"/>
        <v>#VALUE!</v>
      </c>
      <c r="L199" t="e">
        <f t="shared" si="15"/>
        <v>#VALUE!</v>
      </c>
    </row>
    <row r="200" spans="1:12">
      <c r="A200" t="s">
        <v>202</v>
      </c>
      <c r="B200" s="4" t="str" cm="1">
        <f t="array" ref="B200">_xll.SNL.Clients.Office.Excel.Functions.SPG(A200, "SP_TOTAL_REV", "CY2023")</f>
        <v>#PEND</v>
      </c>
      <c r="C200" s="4" t="str">
        <f>_xll.SNL.Clients.Office.Excel.Functions.SPG(A200,"IQ_AVG_DILUT_SHARES_OUT","CY2023")</f>
        <v>#PEND</v>
      </c>
      <c r="D200" s="5" t="str">
        <f>_xll.SNL.Clients.Office.Excel.Functions.SPG(A200, "IQ_DILUT_EPS_NORM", "CY2023")</f>
        <v>#PEND</v>
      </c>
      <c r="E200" t="e">
        <f t="shared" si="12"/>
        <v>#VALUE!</v>
      </c>
      <c r="F200" t="e">
        <f t="shared" si="13"/>
        <v>#VALUE!</v>
      </c>
      <c r="G200" t="s">
        <v>202</v>
      </c>
      <c r="H200" s="4" t="str" cm="1">
        <f t="array" ref="H200">_xll.SNL.Clients.Office.Excel.Functions.SPG(G200, "SP_TOTAL_REV", "CY2023")</f>
        <v>#PEND</v>
      </c>
      <c r="I200" s="4" t="str">
        <f>_xll.SNL.Clients.Office.Excel.Functions.SPG(G200,"IQ_AVG_DILUT_SHARES_OUT","CY2023")</f>
        <v>#PEND</v>
      </c>
      <c r="J200" s="5" t="str">
        <f>_xll.SNL.Clients.Office.Excel.Functions.SPG(G200, "IQ_DILUT_EPS_NORM", "CY2023")</f>
        <v>#PEND</v>
      </c>
      <c r="K200" t="e">
        <f t="shared" si="14"/>
        <v>#VALUE!</v>
      </c>
      <c r="L200" t="e">
        <f t="shared" si="15"/>
        <v>#VALUE!</v>
      </c>
    </row>
    <row r="201" spans="1:12">
      <c r="A201" t="s">
        <v>203</v>
      </c>
      <c r="B201" s="4" t="str" cm="1">
        <f t="array" ref="B201">_xll.SNL.Clients.Office.Excel.Functions.SPG(A201, "SP_TOTAL_REV", "CY2023")</f>
        <v>#PEND</v>
      </c>
      <c r="C201" s="4" t="str">
        <f>_xll.SNL.Clients.Office.Excel.Functions.SPG(A201,"IQ_AVG_DILUT_SHARES_OUT","CY2023")</f>
        <v>#PEND</v>
      </c>
      <c r="D201" s="5" t="str">
        <f>_xll.SNL.Clients.Office.Excel.Functions.SPG(A201, "IQ_DILUT_EPS_NORM", "CY2023")</f>
        <v>#PEND</v>
      </c>
      <c r="E201" t="e">
        <f t="shared" si="12"/>
        <v>#VALUE!</v>
      </c>
      <c r="F201" t="e">
        <f t="shared" si="13"/>
        <v>#VALUE!</v>
      </c>
      <c r="G201" t="s">
        <v>203</v>
      </c>
      <c r="H201" s="4" t="str" cm="1">
        <f t="array" ref="H201">_xll.SNL.Clients.Office.Excel.Functions.SPG(G201, "SP_TOTAL_REV", "CY2023")</f>
        <v>#PEND</v>
      </c>
      <c r="I201" s="4" t="str">
        <f>_xll.SNL.Clients.Office.Excel.Functions.SPG(G201,"IQ_AVG_DILUT_SHARES_OUT","CY2023")</f>
        <v>#PEND</v>
      </c>
      <c r="J201" s="5" t="str">
        <f>_xll.SNL.Clients.Office.Excel.Functions.SPG(G201, "IQ_DILUT_EPS_NORM", "CY2023")</f>
        <v>#PEND</v>
      </c>
      <c r="K201" t="e">
        <f t="shared" si="14"/>
        <v>#VALUE!</v>
      </c>
      <c r="L201" t="e">
        <f t="shared" si="15"/>
        <v>#VALUE!</v>
      </c>
    </row>
    <row r="202" spans="1:12">
      <c r="A202" t="s">
        <v>204</v>
      </c>
      <c r="B202" s="4" t="str" cm="1">
        <f t="array" ref="B202">_xll.SNL.Clients.Office.Excel.Functions.SPG(A202, "SP_TOTAL_REV", "CY2023")</f>
        <v>#PEND</v>
      </c>
      <c r="C202" s="4" t="str">
        <f>_xll.SNL.Clients.Office.Excel.Functions.SPG(A202,"IQ_AVG_DILUT_SHARES_OUT","CY2023")</f>
        <v>#PEND</v>
      </c>
      <c r="D202" s="5" t="str">
        <f>_xll.SNL.Clients.Office.Excel.Functions.SPG(A202, "IQ_DILUT_EPS_NORM", "CY2023")</f>
        <v>#PEND</v>
      </c>
      <c r="E202" t="e">
        <f t="shared" si="12"/>
        <v>#VALUE!</v>
      </c>
      <c r="F202" t="e">
        <f t="shared" si="13"/>
        <v>#VALUE!</v>
      </c>
      <c r="G202" t="s">
        <v>204</v>
      </c>
      <c r="H202" s="4" t="str" cm="1">
        <f t="array" ref="H202">_xll.SNL.Clients.Office.Excel.Functions.SPG(G202, "SP_TOTAL_REV", "CY2023")</f>
        <v>#PEND</v>
      </c>
      <c r="I202" s="4" t="str">
        <f>_xll.SNL.Clients.Office.Excel.Functions.SPG(G202,"IQ_AVG_DILUT_SHARES_OUT","CY2023")</f>
        <v>#PEND</v>
      </c>
      <c r="J202" s="5" t="str">
        <f>_xll.SNL.Clients.Office.Excel.Functions.SPG(G202, "IQ_DILUT_EPS_NORM", "CY2023")</f>
        <v>#PEND</v>
      </c>
      <c r="K202" t="e">
        <f t="shared" si="14"/>
        <v>#VALUE!</v>
      </c>
      <c r="L202" t="e">
        <f t="shared" si="15"/>
        <v>#VALUE!</v>
      </c>
    </row>
    <row r="203" spans="1:12">
      <c r="A203" t="s">
        <v>205</v>
      </c>
      <c r="B203" s="4" t="str" cm="1">
        <f t="array" ref="B203">_xll.SNL.Clients.Office.Excel.Functions.SPG(A203, "SP_TOTAL_REV", "CY2023")</f>
        <v>#PEND</v>
      </c>
      <c r="C203" s="4" t="str">
        <f>_xll.SNL.Clients.Office.Excel.Functions.SPG(A203,"IQ_AVG_DILUT_SHARES_OUT","CY2023")</f>
        <v>#PEND</v>
      </c>
      <c r="D203" s="5" t="str">
        <f>_xll.SNL.Clients.Office.Excel.Functions.SPG(A203, "IQ_DILUT_EPS_NORM", "CY2023")</f>
        <v>#PEND</v>
      </c>
      <c r="E203" t="e">
        <f t="shared" si="12"/>
        <v>#VALUE!</v>
      </c>
      <c r="F203" t="e">
        <f t="shared" si="13"/>
        <v>#VALUE!</v>
      </c>
      <c r="G203" t="s">
        <v>205</v>
      </c>
      <c r="H203" s="4" t="str" cm="1">
        <f t="array" ref="H203">_xll.SNL.Clients.Office.Excel.Functions.SPG(G203, "SP_TOTAL_REV", "CY2023")</f>
        <v>#PEND</v>
      </c>
      <c r="I203" s="4" t="str">
        <f>_xll.SNL.Clients.Office.Excel.Functions.SPG(G203,"IQ_AVG_DILUT_SHARES_OUT","CY2023")</f>
        <v>#PEND</v>
      </c>
      <c r="J203" s="5" t="str">
        <f>_xll.SNL.Clients.Office.Excel.Functions.SPG(G203, "IQ_DILUT_EPS_NORM", "CY2023")</f>
        <v>#PEND</v>
      </c>
      <c r="K203" t="e">
        <f t="shared" si="14"/>
        <v>#VALUE!</v>
      </c>
      <c r="L203" t="e">
        <f t="shared" si="15"/>
        <v>#VALUE!</v>
      </c>
    </row>
    <row r="204" spans="1:12">
      <c r="A204" t="s">
        <v>206</v>
      </c>
      <c r="B204" s="4" t="str" cm="1">
        <f t="array" ref="B204">_xll.SNL.Clients.Office.Excel.Functions.SPG(A204, "SP_TOTAL_REV", "CY2023")</f>
        <v>#PEND</v>
      </c>
      <c r="C204" s="4" t="str">
        <f>_xll.SNL.Clients.Office.Excel.Functions.SPG(A204,"IQ_AVG_DILUT_SHARES_OUT","CY2023")</f>
        <v>#PEND</v>
      </c>
      <c r="D204" s="5" t="str">
        <f>_xll.SNL.Clients.Office.Excel.Functions.SPG(A204, "IQ_DILUT_EPS_NORM", "CY2023")</f>
        <v>#PEND</v>
      </c>
      <c r="E204" t="e">
        <f t="shared" si="12"/>
        <v>#VALUE!</v>
      </c>
      <c r="F204" t="e">
        <f t="shared" si="13"/>
        <v>#VALUE!</v>
      </c>
      <c r="G204" t="s">
        <v>206</v>
      </c>
      <c r="H204" s="4" t="str" cm="1">
        <f t="array" ref="H204">_xll.SNL.Clients.Office.Excel.Functions.SPG(G204, "SP_TOTAL_REV", "CY2023")</f>
        <v>#PEND</v>
      </c>
      <c r="I204" s="4" t="str">
        <f>_xll.SNL.Clients.Office.Excel.Functions.SPG(G204,"IQ_AVG_DILUT_SHARES_OUT","CY2023")</f>
        <v>#PEND</v>
      </c>
      <c r="J204" s="5" t="str">
        <f>_xll.SNL.Clients.Office.Excel.Functions.SPG(G204, "IQ_DILUT_EPS_NORM", "CY2023")</f>
        <v>#PEND</v>
      </c>
      <c r="K204" t="e">
        <f t="shared" si="14"/>
        <v>#VALUE!</v>
      </c>
      <c r="L204" t="e">
        <f t="shared" si="15"/>
        <v>#VALUE!</v>
      </c>
    </row>
    <row r="205" spans="1:12">
      <c r="A205" t="s">
        <v>207</v>
      </c>
      <c r="B205" s="4" t="str" cm="1">
        <f t="array" ref="B205">_xll.SNL.Clients.Office.Excel.Functions.SPG(A205, "SP_TOTAL_REV", "CY2023")</f>
        <v>#PEND</v>
      </c>
      <c r="C205" s="4" t="str">
        <f>_xll.SNL.Clients.Office.Excel.Functions.SPG(A205,"IQ_AVG_DILUT_SHARES_OUT","CY2023")</f>
        <v>#PEND</v>
      </c>
      <c r="D205" s="5" t="str">
        <f>_xll.SNL.Clients.Office.Excel.Functions.SPG(A205, "IQ_DILUT_EPS_NORM", "CY2023")</f>
        <v>#PEND</v>
      </c>
      <c r="E205" t="e">
        <f t="shared" si="12"/>
        <v>#VALUE!</v>
      </c>
      <c r="F205" t="e">
        <f t="shared" si="13"/>
        <v>#VALUE!</v>
      </c>
      <c r="G205" t="s">
        <v>207</v>
      </c>
      <c r="H205" s="4" t="str" cm="1">
        <f t="array" ref="H205">_xll.SNL.Clients.Office.Excel.Functions.SPG(G205, "SP_TOTAL_REV", "CY2023")</f>
        <v>#PEND</v>
      </c>
      <c r="I205" s="4" t="str">
        <f>_xll.SNL.Clients.Office.Excel.Functions.SPG(G205,"IQ_AVG_DILUT_SHARES_OUT","CY2023")</f>
        <v>#PEND</v>
      </c>
      <c r="J205" s="5" t="str">
        <f>_xll.SNL.Clients.Office.Excel.Functions.SPG(G205, "IQ_DILUT_EPS_NORM", "CY2023")</f>
        <v>#PEND</v>
      </c>
      <c r="K205" t="e">
        <f t="shared" si="14"/>
        <v>#VALUE!</v>
      </c>
      <c r="L205" t="e">
        <f t="shared" si="15"/>
        <v>#VALUE!</v>
      </c>
    </row>
    <row r="206" spans="1:12">
      <c r="A206" t="s">
        <v>208</v>
      </c>
      <c r="B206" s="4" t="str" cm="1">
        <f t="array" ref="B206">_xll.SNL.Clients.Office.Excel.Functions.SPG(A206, "SP_TOTAL_REV", "CY2023")</f>
        <v>#PEND</v>
      </c>
      <c r="C206" s="4" t="str">
        <f>_xll.SNL.Clients.Office.Excel.Functions.SPG(A206,"IQ_AVG_DILUT_SHARES_OUT","CY2023")</f>
        <v>#PEND</v>
      </c>
      <c r="D206" s="5" t="str">
        <f>_xll.SNL.Clients.Office.Excel.Functions.SPG(A206, "IQ_DILUT_EPS_NORM", "CY2023")</f>
        <v>#PEND</v>
      </c>
      <c r="E206" t="e">
        <f t="shared" si="12"/>
        <v>#VALUE!</v>
      </c>
      <c r="F206" t="e">
        <f t="shared" si="13"/>
        <v>#VALUE!</v>
      </c>
      <c r="G206" t="s">
        <v>208</v>
      </c>
      <c r="H206" s="4" t="str" cm="1">
        <f t="array" ref="H206">_xll.SNL.Clients.Office.Excel.Functions.SPG(G206, "SP_TOTAL_REV", "CY2023")</f>
        <v>#PEND</v>
      </c>
      <c r="I206" s="4" t="str">
        <f>_xll.SNL.Clients.Office.Excel.Functions.SPG(G206,"IQ_AVG_DILUT_SHARES_OUT","CY2023")</f>
        <v>#PEND</v>
      </c>
      <c r="J206" s="5" t="str">
        <f>_xll.SNL.Clients.Office.Excel.Functions.SPG(G206, "IQ_DILUT_EPS_NORM", "CY2023")</f>
        <v>#PEND</v>
      </c>
      <c r="K206" t="e">
        <f t="shared" si="14"/>
        <v>#VALUE!</v>
      </c>
      <c r="L206" t="e">
        <f t="shared" si="15"/>
        <v>#VALUE!</v>
      </c>
    </row>
    <row r="207" spans="1:12">
      <c r="A207" t="s">
        <v>209</v>
      </c>
      <c r="B207" s="4" t="str" cm="1">
        <f t="array" ref="B207">_xll.SNL.Clients.Office.Excel.Functions.SPG(A207, "SP_TOTAL_REV", "CY2023")</f>
        <v>#PEND</v>
      </c>
      <c r="C207" s="4" t="str">
        <f>_xll.SNL.Clients.Office.Excel.Functions.SPG(A207,"IQ_AVG_DILUT_SHARES_OUT","CY2023")</f>
        <v>#PEND</v>
      </c>
      <c r="D207" s="5" t="str">
        <f>_xll.SNL.Clients.Office.Excel.Functions.SPG(A207, "IQ_DILUT_EPS_NORM", "CY2023")</f>
        <v>#PEND</v>
      </c>
      <c r="E207" t="e">
        <f t="shared" si="12"/>
        <v>#VALUE!</v>
      </c>
      <c r="F207" t="e">
        <f t="shared" si="13"/>
        <v>#VALUE!</v>
      </c>
      <c r="G207" t="s">
        <v>209</v>
      </c>
      <c r="H207" s="4" t="str" cm="1">
        <f t="array" ref="H207">_xll.SNL.Clients.Office.Excel.Functions.SPG(G207, "SP_TOTAL_REV", "CY2023")</f>
        <v>#PEND</v>
      </c>
      <c r="I207" s="4" t="str">
        <f>_xll.SNL.Clients.Office.Excel.Functions.SPG(G207,"IQ_AVG_DILUT_SHARES_OUT","CY2023")</f>
        <v>#PEND</v>
      </c>
      <c r="J207" s="5" t="str">
        <f>_xll.SNL.Clients.Office.Excel.Functions.SPG(G207, "IQ_DILUT_EPS_NORM", "CY2023")</f>
        <v>#PEND</v>
      </c>
      <c r="K207" t="e">
        <f t="shared" si="14"/>
        <v>#VALUE!</v>
      </c>
      <c r="L207" t="e">
        <f t="shared" si="15"/>
        <v>#VALUE!</v>
      </c>
    </row>
    <row r="208" spans="1:12">
      <c r="A208" t="s">
        <v>210</v>
      </c>
      <c r="B208" s="4" t="str" cm="1">
        <f t="array" ref="B208">_xll.SNL.Clients.Office.Excel.Functions.SPG(A208, "SP_TOTAL_REV", "CY2023")</f>
        <v>#PEND</v>
      </c>
      <c r="C208" s="4" t="str">
        <f>_xll.SNL.Clients.Office.Excel.Functions.SPG(A208,"IQ_AVG_DILUT_SHARES_OUT","CY2023")</f>
        <v>#PEND</v>
      </c>
      <c r="D208" s="5" t="str">
        <f>_xll.SNL.Clients.Office.Excel.Functions.SPG(A208, "IQ_DILUT_EPS_NORM", "CY2023")</f>
        <v>#PEND</v>
      </c>
      <c r="E208" t="e">
        <f t="shared" si="12"/>
        <v>#VALUE!</v>
      </c>
      <c r="F208" t="e">
        <f t="shared" si="13"/>
        <v>#VALUE!</v>
      </c>
      <c r="G208" t="s">
        <v>210</v>
      </c>
      <c r="H208" s="4" t="str" cm="1">
        <f t="array" ref="H208">_xll.SNL.Clients.Office.Excel.Functions.SPG(G208, "SP_TOTAL_REV", "CY2023")</f>
        <v>#PEND</v>
      </c>
      <c r="I208" s="4" t="str">
        <f>_xll.SNL.Clients.Office.Excel.Functions.SPG(G208,"IQ_AVG_DILUT_SHARES_OUT","CY2023")</f>
        <v>#PEND</v>
      </c>
      <c r="J208" s="5" t="str">
        <f>_xll.SNL.Clients.Office.Excel.Functions.SPG(G208, "IQ_DILUT_EPS_NORM", "CY2023")</f>
        <v>#PEND</v>
      </c>
      <c r="K208" t="e">
        <f t="shared" si="14"/>
        <v>#VALUE!</v>
      </c>
      <c r="L208" t="e">
        <f t="shared" si="15"/>
        <v>#VALUE!</v>
      </c>
    </row>
    <row r="209" spans="1:12">
      <c r="A209" t="s">
        <v>211</v>
      </c>
      <c r="B209" s="4" t="str" cm="1">
        <f t="array" ref="B209">_xll.SNL.Clients.Office.Excel.Functions.SPG(A209, "SP_TOTAL_REV", "CY2023")</f>
        <v>#PEND</v>
      </c>
      <c r="C209" s="4" t="str">
        <f>_xll.SNL.Clients.Office.Excel.Functions.SPG(A209,"IQ_AVG_DILUT_SHARES_OUT","CY2023")</f>
        <v>#PEND</v>
      </c>
      <c r="D209" s="5" t="str">
        <f>_xll.SNL.Clients.Office.Excel.Functions.SPG(A209, "IQ_DILUT_EPS_NORM", "CY2023")</f>
        <v>#PEND</v>
      </c>
      <c r="E209" t="e">
        <f t="shared" si="12"/>
        <v>#VALUE!</v>
      </c>
      <c r="F209" t="e">
        <f t="shared" si="13"/>
        <v>#VALUE!</v>
      </c>
      <c r="G209" t="s">
        <v>211</v>
      </c>
      <c r="H209" s="4" t="str" cm="1">
        <f t="array" ref="H209">_xll.SNL.Clients.Office.Excel.Functions.SPG(G209, "SP_TOTAL_REV", "CY2023")</f>
        <v>#PEND</v>
      </c>
      <c r="I209" s="4" t="str">
        <f>_xll.SNL.Clients.Office.Excel.Functions.SPG(G209,"IQ_AVG_DILUT_SHARES_OUT","CY2023")</f>
        <v>#PEND</v>
      </c>
      <c r="J209" s="5" t="str">
        <f>_xll.SNL.Clients.Office.Excel.Functions.SPG(G209, "IQ_DILUT_EPS_NORM", "CY2023")</f>
        <v>#PEND</v>
      </c>
      <c r="K209" t="e">
        <f t="shared" si="14"/>
        <v>#VALUE!</v>
      </c>
      <c r="L209" t="e">
        <f t="shared" si="15"/>
        <v>#VALUE!</v>
      </c>
    </row>
    <row r="210" spans="1:12">
      <c r="A210" t="s">
        <v>212</v>
      </c>
      <c r="B210" s="4" t="str" cm="1">
        <f t="array" ref="B210">_xll.SNL.Clients.Office.Excel.Functions.SPG(A210, "SP_TOTAL_REV", "CY2023")</f>
        <v>#PEND</v>
      </c>
      <c r="C210" s="4" t="str">
        <f>_xll.SNL.Clients.Office.Excel.Functions.SPG(A210,"IQ_AVG_DILUT_SHARES_OUT","CY2023")</f>
        <v>#PEND</v>
      </c>
      <c r="D210" s="5" t="str">
        <f>_xll.SNL.Clients.Office.Excel.Functions.SPG(A210, "IQ_DILUT_EPS_NORM", "CY2023")</f>
        <v>#PEND</v>
      </c>
      <c r="E210" t="e">
        <f t="shared" si="12"/>
        <v>#VALUE!</v>
      </c>
      <c r="F210" t="e">
        <f t="shared" si="13"/>
        <v>#VALUE!</v>
      </c>
      <c r="G210" t="s">
        <v>212</v>
      </c>
      <c r="H210" s="4" t="str" cm="1">
        <f t="array" ref="H210">_xll.SNL.Clients.Office.Excel.Functions.SPG(G210, "SP_TOTAL_REV", "CY2023")</f>
        <v>#PEND</v>
      </c>
      <c r="I210" s="4" t="str">
        <f>_xll.SNL.Clients.Office.Excel.Functions.SPG(G210,"IQ_AVG_DILUT_SHARES_OUT","CY2023")</f>
        <v>#PEND</v>
      </c>
      <c r="J210" s="5" t="str">
        <f>_xll.SNL.Clients.Office.Excel.Functions.SPG(G210, "IQ_DILUT_EPS_NORM", "CY2023")</f>
        <v>#PEND</v>
      </c>
      <c r="K210" t="e">
        <f t="shared" si="14"/>
        <v>#VALUE!</v>
      </c>
      <c r="L210" t="e">
        <f t="shared" si="15"/>
        <v>#VALUE!</v>
      </c>
    </row>
    <row r="211" spans="1:12">
      <c r="A211" t="s">
        <v>213</v>
      </c>
      <c r="B211" s="4" t="str" cm="1">
        <f t="array" ref="B211">_xll.SNL.Clients.Office.Excel.Functions.SPG(A211, "SP_TOTAL_REV", "CY2023")</f>
        <v>#PEND</v>
      </c>
      <c r="C211" s="4" t="str">
        <f>_xll.SNL.Clients.Office.Excel.Functions.SPG(A211,"IQ_AVG_DILUT_SHARES_OUT","CY2023")</f>
        <v>#PEND</v>
      </c>
      <c r="D211" s="5" t="str">
        <f>_xll.SNL.Clients.Office.Excel.Functions.SPG(A211, "IQ_DILUT_EPS_NORM", "CY2023")</f>
        <v>#PEND</v>
      </c>
      <c r="E211" t="e">
        <f t="shared" si="12"/>
        <v>#VALUE!</v>
      </c>
      <c r="F211" t="e">
        <f t="shared" si="13"/>
        <v>#VALUE!</v>
      </c>
      <c r="G211" t="s">
        <v>213</v>
      </c>
      <c r="H211" s="4" t="str" cm="1">
        <f t="array" ref="H211">_xll.SNL.Clients.Office.Excel.Functions.SPG(G211, "SP_TOTAL_REV", "CY2023")</f>
        <v>#PEND</v>
      </c>
      <c r="I211" s="4" t="str">
        <f>_xll.SNL.Clients.Office.Excel.Functions.SPG(G211,"IQ_AVG_DILUT_SHARES_OUT","CY2023")</f>
        <v>#PEND</v>
      </c>
      <c r="J211" s="5" t="str">
        <f>_xll.SNL.Clients.Office.Excel.Functions.SPG(G211, "IQ_DILUT_EPS_NORM", "CY2023")</f>
        <v>#PEND</v>
      </c>
      <c r="K211" t="e">
        <f t="shared" si="14"/>
        <v>#VALUE!</v>
      </c>
      <c r="L211" t="e">
        <f t="shared" si="15"/>
        <v>#VALUE!</v>
      </c>
    </row>
    <row r="212" spans="1:12">
      <c r="A212" t="s">
        <v>214</v>
      </c>
      <c r="B212" s="4" t="str" cm="1">
        <f t="array" ref="B212">_xll.SNL.Clients.Office.Excel.Functions.SPG(A212, "SP_TOTAL_REV", "CY2023")</f>
        <v>#PEND</v>
      </c>
      <c r="C212" s="4" t="str">
        <f>_xll.SNL.Clients.Office.Excel.Functions.SPG(A212,"IQ_AVG_DILUT_SHARES_OUT","CY2023")</f>
        <v>#PEND</v>
      </c>
      <c r="D212" s="5" t="str">
        <f>_xll.SNL.Clients.Office.Excel.Functions.SPG(A212, "IQ_DILUT_EPS_NORM", "CY2023")</f>
        <v>#PEND</v>
      </c>
      <c r="E212" t="e">
        <f t="shared" si="12"/>
        <v>#VALUE!</v>
      </c>
      <c r="F212" t="e">
        <f t="shared" si="13"/>
        <v>#VALUE!</v>
      </c>
      <c r="G212" t="s">
        <v>214</v>
      </c>
      <c r="H212" s="4" t="str" cm="1">
        <f t="array" ref="H212">_xll.SNL.Clients.Office.Excel.Functions.SPG(G212, "SP_TOTAL_REV", "CY2023")</f>
        <v>#PEND</v>
      </c>
      <c r="I212" s="4" t="str">
        <f>_xll.SNL.Clients.Office.Excel.Functions.SPG(G212,"IQ_AVG_DILUT_SHARES_OUT","CY2023")</f>
        <v>#PEND</v>
      </c>
      <c r="J212" s="5" t="str">
        <f>_xll.SNL.Clients.Office.Excel.Functions.SPG(G212, "IQ_DILUT_EPS_NORM", "CY2023")</f>
        <v>#PEND</v>
      </c>
      <c r="K212" t="e">
        <f t="shared" si="14"/>
        <v>#VALUE!</v>
      </c>
      <c r="L212" t="e">
        <f t="shared" si="15"/>
        <v>#VALUE!</v>
      </c>
    </row>
    <row r="213" spans="1:12">
      <c r="A213" t="s">
        <v>215</v>
      </c>
      <c r="B213" s="4" t="str" cm="1">
        <f t="array" ref="B213">_xll.SNL.Clients.Office.Excel.Functions.SPG(A213, "SP_TOTAL_REV", "CY2023")</f>
        <v>#PEND</v>
      </c>
      <c r="C213" s="4" t="str">
        <f>_xll.SNL.Clients.Office.Excel.Functions.SPG(A213,"IQ_AVG_DILUT_SHARES_OUT","CY2023")</f>
        <v>#PEND</v>
      </c>
      <c r="D213" s="5" t="str">
        <f>_xll.SNL.Clients.Office.Excel.Functions.SPG(A213, "IQ_DILUT_EPS_NORM", "CY2023")</f>
        <v>#PEND</v>
      </c>
      <c r="E213" t="e">
        <f t="shared" si="12"/>
        <v>#VALUE!</v>
      </c>
      <c r="F213" t="e">
        <f t="shared" si="13"/>
        <v>#VALUE!</v>
      </c>
      <c r="G213" t="s">
        <v>215</v>
      </c>
      <c r="H213" s="4" t="str" cm="1">
        <f t="array" ref="H213">_xll.SNL.Clients.Office.Excel.Functions.SPG(G213, "SP_TOTAL_REV", "CY2023")</f>
        <v>#PEND</v>
      </c>
      <c r="I213" s="4" t="str">
        <f>_xll.SNL.Clients.Office.Excel.Functions.SPG(G213,"IQ_AVG_DILUT_SHARES_OUT","CY2023")</f>
        <v>#PEND</v>
      </c>
      <c r="J213" s="5" t="str">
        <f>_xll.SNL.Clients.Office.Excel.Functions.SPG(G213, "IQ_DILUT_EPS_NORM", "CY2023")</f>
        <v>#PEND</v>
      </c>
      <c r="K213" t="e">
        <f t="shared" si="14"/>
        <v>#VALUE!</v>
      </c>
      <c r="L213" t="e">
        <f t="shared" si="15"/>
        <v>#VALUE!</v>
      </c>
    </row>
    <row r="214" spans="1:12">
      <c r="A214" t="s">
        <v>216</v>
      </c>
      <c r="B214" s="4" t="str" cm="1">
        <f t="array" ref="B214">_xll.SNL.Clients.Office.Excel.Functions.SPG(A214, "SP_TOTAL_REV", "CY2023")</f>
        <v>#PEND</v>
      </c>
      <c r="C214" s="4" t="str">
        <f>_xll.SNL.Clients.Office.Excel.Functions.SPG(A214,"IQ_AVG_DILUT_SHARES_OUT","CY2023")</f>
        <v>#PEND</v>
      </c>
      <c r="D214" s="5" t="str">
        <f>_xll.SNL.Clients.Office.Excel.Functions.SPG(A214, "IQ_DILUT_EPS_NORM", "CY2023")</f>
        <v>#PEND</v>
      </c>
      <c r="E214" t="e">
        <f t="shared" si="12"/>
        <v>#VALUE!</v>
      </c>
      <c r="F214" t="e">
        <f t="shared" si="13"/>
        <v>#VALUE!</v>
      </c>
      <c r="G214" t="s">
        <v>216</v>
      </c>
      <c r="H214" s="4" t="str" cm="1">
        <f t="array" ref="H214">_xll.SNL.Clients.Office.Excel.Functions.SPG(G214, "SP_TOTAL_REV", "CY2023")</f>
        <v>#PEND</v>
      </c>
      <c r="I214" s="4" t="str">
        <f>_xll.SNL.Clients.Office.Excel.Functions.SPG(G214,"IQ_AVG_DILUT_SHARES_OUT","CY2023")</f>
        <v>#PEND</v>
      </c>
      <c r="J214" s="5" t="str">
        <f>_xll.SNL.Clients.Office.Excel.Functions.SPG(G214, "IQ_DILUT_EPS_NORM", "CY2023")</f>
        <v>#PEND</v>
      </c>
      <c r="K214" t="e">
        <f t="shared" si="14"/>
        <v>#VALUE!</v>
      </c>
      <c r="L214" t="e">
        <f t="shared" si="15"/>
        <v>#VALUE!</v>
      </c>
    </row>
    <row r="215" spans="1:12">
      <c r="A215" t="s">
        <v>217</v>
      </c>
      <c r="B215" s="4" t="str" cm="1">
        <f t="array" ref="B215">_xll.SNL.Clients.Office.Excel.Functions.SPG(A215, "SP_TOTAL_REV", "CY2023")</f>
        <v>#PEND</v>
      </c>
      <c r="C215" s="4" t="str">
        <f>_xll.SNL.Clients.Office.Excel.Functions.SPG(A215,"IQ_AVG_DILUT_SHARES_OUT","CY2023")</f>
        <v>#PEND</v>
      </c>
      <c r="D215" s="5" t="str">
        <f>_xll.SNL.Clients.Office.Excel.Functions.SPG(A215, "IQ_DILUT_EPS_NORM", "CY2023")</f>
        <v>#PEND</v>
      </c>
      <c r="E215" t="e">
        <f t="shared" si="12"/>
        <v>#VALUE!</v>
      </c>
      <c r="F215" t="e">
        <f t="shared" si="13"/>
        <v>#VALUE!</v>
      </c>
      <c r="G215" t="s">
        <v>217</v>
      </c>
      <c r="H215" s="4" t="str" cm="1">
        <f t="array" ref="H215">_xll.SNL.Clients.Office.Excel.Functions.SPG(G215, "SP_TOTAL_REV", "CY2023")</f>
        <v>#PEND</v>
      </c>
      <c r="I215" s="4" t="str">
        <f>_xll.SNL.Clients.Office.Excel.Functions.SPG(G215,"IQ_AVG_DILUT_SHARES_OUT","CY2023")</f>
        <v>#PEND</v>
      </c>
      <c r="J215" s="5" t="str">
        <f>_xll.SNL.Clients.Office.Excel.Functions.SPG(G215, "IQ_DILUT_EPS_NORM", "CY2023")</f>
        <v>#PEND</v>
      </c>
      <c r="K215" t="e">
        <f t="shared" si="14"/>
        <v>#VALUE!</v>
      </c>
      <c r="L215" t="e">
        <f t="shared" si="15"/>
        <v>#VALUE!</v>
      </c>
    </row>
    <row r="216" spans="1:12">
      <c r="A216" t="s">
        <v>218</v>
      </c>
      <c r="B216" s="4" t="str" cm="1">
        <f t="array" ref="B216">_xll.SNL.Clients.Office.Excel.Functions.SPG(A216, "SP_TOTAL_REV", "CY2023")</f>
        <v>#PEND</v>
      </c>
      <c r="C216" s="4" t="str">
        <f>_xll.SNL.Clients.Office.Excel.Functions.SPG(A216,"IQ_AVG_DILUT_SHARES_OUT","CY2023")</f>
        <v>#PEND</v>
      </c>
      <c r="D216" s="5" t="str">
        <f>_xll.SNL.Clients.Office.Excel.Functions.SPG(A216, "IQ_DILUT_EPS_NORM", "CY2023")</f>
        <v>#PEND</v>
      </c>
      <c r="E216" t="e">
        <f t="shared" si="12"/>
        <v>#VALUE!</v>
      </c>
      <c r="F216" t="e">
        <f t="shared" si="13"/>
        <v>#VALUE!</v>
      </c>
      <c r="G216" t="s">
        <v>218</v>
      </c>
      <c r="H216" s="4" t="str" cm="1">
        <f t="array" ref="H216">_xll.SNL.Clients.Office.Excel.Functions.SPG(G216, "SP_TOTAL_REV", "CY2023")</f>
        <v>#PEND</v>
      </c>
      <c r="I216" s="4" t="str">
        <f>_xll.SNL.Clients.Office.Excel.Functions.SPG(G216,"IQ_AVG_DILUT_SHARES_OUT","CY2023")</f>
        <v>#PEND</v>
      </c>
      <c r="J216" s="5" t="str">
        <f>_xll.SNL.Clients.Office.Excel.Functions.SPG(G216, "IQ_DILUT_EPS_NORM", "CY2023")</f>
        <v>#PEND</v>
      </c>
      <c r="K216" t="e">
        <f t="shared" si="14"/>
        <v>#VALUE!</v>
      </c>
      <c r="L216" t="e">
        <f t="shared" si="15"/>
        <v>#VALUE!</v>
      </c>
    </row>
    <row r="217" spans="1:12">
      <c r="A217" t="s">
        <v>219</v>
      </c>
      <c r="B217" s="4" t="str" cm="1">
        <f t="array" ref="B217">_xll.SNL.Clients.Office.Excel.Functions.SPG(A217, "SP_TOTAL_REV", "CY2023")</f>
        <v>#PEND</v>
      </c>
      <c r="C217" s="4" t="str">
        <f>_xll.SNL.Clients.Office.Excel.Functions.SPG(A217,"IQ_AVG_DILUT_SHARES_OUT","CY2023")</f>
        <v>#PEND</v>
      </c>
      <c r="D217" s="5" t="str">
        <f>_xll.SNL.Clients.Office.Excel.Functions.SPG(A217, "IQ_DILUT_EPS_NORM", "CY2023")</f>
        <v>#PEND</v>
      </c>
      <c r="E217" t="e">
        <f t="shared" si="12"/>
        <v>#VALUE!</v>
      </c>
      <c r="F217" t="e">
        <f t="shared" si="13"/>
        <v>#VALUE!</v>
      </c>
      <c r="G217" t="s">
        <v>219</v>
      </c>
      <c r="H217" s="4" t="str" cm="1">
        <f t="array" ref="H217">_xll.SNL.Clients.Office.Excel.Functions.SPG(G217, "SP_TOTAL_REV", "CY2023")</f>
        <v>#PEND</v>
      </c>
      <c r="I217" s="4" t="str">
        <f>_xll.SNL.Clients.Office.Excel.Functions.SPG(G217,"IQ_AVG_DILUT_SHARES_OUT","CY2023")</f>
        <v>#PEND</v>
      </c>
      <c r="J217" s="5" t="str">
        <f>_xll.SNL.Clients.Office.Excel.Functions.SPG(G217, "IQ_DILUT_EPS_NORM", "CY2023")</f>
        <v>#PEND</v>
      </c>
      <c r="K217" t="e">
        <f t="shared" si="14"/>
        <v>#VALUE!</v>
      </c>
      <c r="L217" t="e">
        <f t="shared" si="15"/>
        <v>#VALUE!</v>
      </c>
    </row>
    <row r="218" spans="1:12">
      <c r="A218" t="s">
        <v>220</v>
      </c>
      <c r="B218" s="4" t="str" cm="1">
        <f t="array" ref="B218">_xll.SNL.Clients.Office.Excel.Functions.SPG(A218, "SP_TOTAL_REV", "CY2023")</f>
        <v>#PEND</v>
      </c>
      <c r="C218" s="4" t="str">
        <f>_xll.SNL.Clients.Office.Excel.Functions.SPG(A218,"IQ_AVG_DILUT_SHARES_OUT","CY2023")</f>
        <v>#PEND</v>
      </c>
      <c r="D218" s="5" t="str">
        <f>_xll.SNL.Clients.Office.Excel.Functions.SPG(A218, "IQ_DILUT_EPS_NORM", "CY2023")</f>
        <v>#PEND</v>
      </c>
      <c r="E218" t="e">
        <f t="shared" si="12"/>
        <v>#VALUE!</v>
      </c>
      <c r="F218" t="e">
        <f t="shared" si="13"/>
        <v>#VALUE!</v>
      </c>
      <c r="G218" t="s">
        <v>220</v>
      </c>
      <c r="H218" s="4" t="str" cm="1">
        <f t="array" ref="H218">_xll.SNL.Clients.Office.Excel.Functions.SPG(G218, "SP_TOTAL_REV", "CY2023")</f>
        <v>#PEND</v>
      </c>
      <c r="I218" s="4" t="str">
        <f>_xll.SNL.Clients.Office.Excel.Functions.SPG(G218,"IQ_AVG_DILUT_SHARES_OUT","CY2023")</f>
        <v>#PEND</v>
      </c>
      <c r="J218" s="5" t="str">
        <f>_xll.SNL.Clients.Office.Excel.Functions.SPG(G218, "IQ_DILUT_EPS_NORM", "CY2023")</f>
        <v>#PEND</v>
      </c>
      <c r="K218" t="e">
        <f t="shared" si="14"/>
        <v>#VALUE!</v>
      </c>
      <c r="L218" t="e">
        <f t="shared" si="15"/>
        <v>#VALUE!</v>
      </c>
    </row>
    <row r="219" spans="1:12">
      <c r="A219" t="s">
        <v>221</v>
      </c>
      <c r="B219" s="4" t="str" cm="1">
        <f t="array" ref="B219">_xll.SNL.Clients.Office.Excel.Functions.SPG(A219, "SP_TOTAL_REV", "CY2023")</f>
        <v>#PEND</v>
      </c>
      <c r="C219" s="4" t="str">
        <f>_xll.SNL.Clients.Office.Excel.Functions.SPG(A219,"IQ_AVG_DILUT_SHARES_OUT","CY2023")</f>
        <v>#PEND</v>
      </c>
      <c r="D219" s="5" t="str">
        <f>_xll.SNL.Clients.Office.Excel.Functions.SPG(A219, "IQ_DILUT_EPS_NORM", "CY2023")</f>
        <v>#PEND</v>
      </c>
      <c r="E219" t="e">
        <f t="shared" si="12"/>
        <v>#VALUE!</v>
      </c>
      <c r="F219" t="e">
        <f t="shared" si="13"/>
        <v>#VALUE!</v>
      </c>
      <c r="G219" t="s">
        <v>221</v>
      </c>
      <c r="H219" s="4" t="str" cm="1">
        <f t="array" ref="H219">_xll.SNL.Clients.Office.Excel.Functions.SPG(G219, "SP_TOTAL_REV", "CY2023")</f>
        <v>#PEND</v>
      </c>
      <c r="I219" s="4" t="str">
        <f>_xll.SNL.Clients.Office.Excel.Functions.SPG(G219,"IQ_AVG_DILUT_SHARES_OUT","CY2023")</f>
        <v>#PEND</v>
      </c>
      <c r="J219" s="5" t="str">
        <f>_xll.SNL.Clients.Office.Excel.Functions.SPG(G219, "IQ_DILUT_EPS_NORM", "CY2023")</f>
        <v>#PEND</v>
      </c>
      <c r="K219" t="e">
        <f t="shared" si="14"/>
        <v>#VALUE!</v>
      </c>
      <c r="L219" t="e">
        <f t="shared" si="15"/>
        <v>#VALUE!</v>
      </c>
    </row>
    <row r="220" spans="1:12">
      <c r="A220" t="s">
        <v>222</v>
      </c>
      <c r="B220" s="4" t="str" cm="1">
        <f t="array" ref="B220">_xll.SNL.Clients.Office.Excel.Functions.SPG(A220, "SP_TOTAL_REV", "CY2023")</f>
        <v>#PEND</v>
      </c>
      <c r="C220" s="4" t="str">
        <f>_xll.SNL.Clients.Office.Excel.Functions.SPG(A220,"IQ_AVG_DILUT_SHARES_OUT","CY2023")</f>
        <v>#PEND</v>
      </c>
      <c r="D220" s="5" t="str">
        <f>_xll.SNL.Clients.Office.Excel.Functions.SPG(A220, "IQ_DILUT_EPS_NORM", "CY2023")</f>
        <v>#PEND</v>
      </c>
      <c r="E220" t="e">
        <f t="shared" si="12"/>
        <v>#VALUE!</v>
      </c>
      <c r="F220" t="e">
        <f t="shared" si="13"/>
        <v>#VALUE!</v>
      </c>
      <c r="G220" t="s">
        <v>222</v>
      </c>
      <c r="H220" s="4" t="str" cm="1">
        <f t="array" ref="H220">_xll.SNL.Clients.Office.Excel.Functions.SPG(G220, "SP_TOTAL_REV", "CY2023")</f>
        <v>#PEND</v>
      </c>
      <c r="I220" s="4" t="str">
        <f>_xll.SNL.Clients.Office.Excel.Functions.SPG(G220,"IQ_AVG_DILUT_SHARES_OUT","CY2023")</f>
        <v>#PEND</v>
      </c>
      <c r="J220" s="5" t="str">
        <f>_xll.SNL.Clients.Office.Excel.Functions.SPG(G220, "IQ_DILUT_EPS_NORM", "CY2023")</f>
        <v>#PEND</v>
      </c>
      <c r="K220" t="e">
        <f t="shared" si="14"/>
        <v>#VALUE!</v>
      </c>
      <c r="L220" t="e">
        <f t="shared" si="15"/>
        <v>#VALUE!</v>
      </c>
    </row>
    <row r="221" spans="1:12">
      <c r="A221" t="s">
        <v>223</v>
      </c>
      <c r="B221" s="4" t="str" cm="1">
        <f t="array" ref="B221">_xll.SNL.Clients.Office.Excel.Functions.SPG(A221, "SP_TOTAL_REV", "CY2023")</f>
        <v>#PEND</v>
      </c>
      <c r="C221" s="4" t="str">
        <f>_xll.SNL.Clients.Office.Excel.Functions.SPG(A221,"IQ_AVG_DILUT_SHARES_OUT","CY2023")</f>
        <v>#PEND</v>
      </c>
      <c r="D221" s="5" t="str">
        <f>_xll.SNL.Clients.Office.Excel.Functions.SPG(A221, "IQ_DILUT_EPS_NORM", "CY2023")</f>
        <v>#PEND</v>
      </c>
      <c r="E221" t="e">
        <f t="shared" si="12"/>
        <v>#VALUE!</v>
      </c>
      <c r="F221" t="e">
        <f t="shared" si="13"/>
        <v>#VALUE!</v>
      </c>
      <c r="G221" t="s">
        <v>223</v>
      </c>
      <c r="H221" s="4" t="str" cm="1">
        <f t="array" ref="H221">_xll.SNL.Clients.Office.Excel.Functions.SPG(G221, "SP_TOTAL_REV", "CY2023")</f>
        <v>#PEND</v>
      </c>
      <c r="I221" s="4" t="str">
        <f>_xll.SNL.Clients.Office.Excel.Functions.SPG(G221,"IQ_AVG_DILUT_SHARES_OUT","CY2023")</f>
        <v>#PEND</v>
      </c>
      <c r="J221" s="5" t="str">
        <f>_xll.SNL.Clients.Office.Excel.Functions.SPG(G221, "IQ_DILUT_EPS_NORM", "CY2023")</f>
        <v>#PEND</v>
      </c>
      <c r="K221" t="e">
        <f t="shared" si="14"/>
        <v>#VALUE!</v>
      </c>
      <c r="L221" t="e">
        <f t="shared" si="15"/>
        <v>#VALUE!</v>
      </c>
    </row>
    <row r="222" spans="1:12">
      <c r="A222" t="s">
        <v>224</v>
      </c>
      <c r="B222" s="4" t="str" cm="1">
        <f t="array" ref="B222">_xll.SNL.Clients.Office.Excel.Functions.SPG(A222, "SP_TOTAL_REV", "CY2023")</f>
        <v>#PEND</v>
      </c>
      <c r="C222" s="4" t="str">
        <f>_xll.SNL.Clients.Office.Excel.Functions.SPG(A222,"IQ_AVG_DILUT_SHARES_OUT","CY2023")</f>
        <v>#PEND</v>
      </c>
      <c r="D222" s="5" t="str">
        <f>_xll.SNL.Clients.Office.Excel.Functions.SPG(A222, "IQ_DILUT_EPS_NORM", "CY2023")</f>
        <v>#PEND</v>
      </c>
      <c r="E222" t="e">
        <f t="shared" si="12"/>
        <v>#VALUE!</v>
      </c>
      <c r="F222" t="e">
        <f t="shared" si="13"/>
        <v>#VALUE!</v>
      </c>
      <c r="G222" t="s">
        <v>224</v>
      </c>
      <c r="H222" s="4" t="str" cm="1">
        <f t="array" ref="H222">_xll.SNL.Clients.Office.Excel.Functions.SPG(G222, "SP_TOTAL_REV", "CY2023")</f>
        <v>#PEND</v>
      </c>
      <c r="I222" s="4" t="str">
        <f>_xll.SNL.Clients.Office.Excel.Functions.SPG(G222,"IQ_AVG_DILUT_SHARES_OUT","CY2023")</f>
        <v>#PEND</v>
      </c>
      <c r="J222" s="5" t="str">
        <f>_xll.SNL.Clients.Office.Excel.Functions.SPG(G222, "IQ_DILUT_EPS_NORM", "CY2023")</f>
        <v>#PEND</v>
      </c>
      <c r="K222" t="e">
        <f t="shared" si="14"/>
        <v>#VALUE!</v>
      </c>
      <c r="L222" t="e">
        <f t="shared" si="15"/>
        <v>#VALUE!</v>
      </c>
    </row>
    <row r="223" spans="1:12">
      <c r="A223" t="s">
        <v>225</v>
      </c>
      <c r="B223" s="4" t="str" cm="1">
        <f t="array" ref="B223">_xll.SNL.Clients.Office.Excel.Functions.SPG(A223, "SP_TOTAL_REV", "CY2023")</f>
        <v>#PEND</v>
      </c>
      <c r="C223" s="4" t="str">
        <f>_xll.SNL.Clients.Office.Excel.Functions.SPG(A223,"IQ_AVG_DILUT_SHARES_OUT","CY2023")</f>
        <v>#PEND</v>
      </c>
      <c r="D223" s="5" t="str">
        <f>_xll.SNL.Clients.Office.Excel.Functions.SPG(A223, "IQ_DILUT_EPS_NORM", "CY2023")</f>
        <v>#PEND</v>
      </c>
      <c r="E223" t="e">
        <f t="shared" si="12"/>
        <v>#VALUE!</v>
      </c>
      <c r="F223" t="e">
        <f t="shared" si="13"/>
        <v>#VALUE!</v>
      </c>
      <c r="G223" t="s">
        <v>225</v>
      </c>
      <c r="H223" s="4" t="str" cm="1">
        <f t="array" ref="H223">_xll.SNL.Clients.Office.Excel.Functions.SPG(G223, "SP_TOTAL_REV", "CY2023")</f>
        <v>#PEND</v>
      </c>
      <c r="I223" s="4" t="str">
        <f>_xll.SNL.Clients.Office.Excel.Functions.SPG(G223,"IQ_AVG_DILUT_SHARES_OUT","CY2023")</f>
        <v>#PEND</v>
      </c>
      <c r="J223" s="5" t="str">
        <f>_xll.SNL.Clients.Office.Excel.Functions.SPG(G223, "IQ_DILUT_EPS_NORM", "CY2023")</f>
        <v>#PEND</v>
      </c>
      <c r="K223" t="e">
        <f t="shared" si="14"/>
        <v>#VALUE!</v>
      </c>
      <c r="L223" t="e">
        <f t="shared" si="15"/>
        <v>#VALUE!</v>
      </c>
    </row>
    <row r="224" spans="1:12">
      <c r="A224" t="s">
        <v>226</v>
      </c>
      <c r="B224" s="4" t="str" cm="1">
        <f t="array" ref="B224">_xll.SNL.Clients.Office.Excel.Functions.SPG(A224, "SP_TOTAL_REV", "CY2023")</f>
        <v>#PEND</v>
      </c>
      <c r="C224" s="4" t="str">
        <f>_xll.SNL.Clients.Office.Excel.Functions.SPG(A224,"IQ_AVG_DILUT_SHARES_OUT","CY2023")</f>
        <v>#PEND</v>
      </c>
      <c r="D224" s="5" t="str">
        <f>_xll.SNL.Clients.Office.Excel.Functions.SPG(A224, "IQ_DILUT_EPS_NORM", "CY2023")</f>
        <v>#PEND</v>
      </c>
      <c r="E224" t="e">
        <f t="shared" si="12"/>
        <v>#VALUE!</v>
      </c>
      <c r="F224" t="e">
        <f t="shared" si="13"/>
        <v>#VALUE!</v>
      </c>
      <c r="G224" t="s">
        <v>226</v>
      </c>
      <c r="H224" s="4" t="str" cm="1">
        <f t="array" ref="H224">_xll.SNL.Clients.Office.Excel.Functions.SPG(G224, "SP_TOTAL_REV", "CY2023")</f>
        <v>#PEND</v>
      </c>
      <c r="I224" s="4" t="str">
        <f>_xll.SNL.Clients.Office.Excel.Functions.SPG(G224,"IQ_AVG_DILUT_SHARES_OUT","CY2023")</f>
        <v>#PEND</v>
      </c>
      <c r="J224" s="5" t="str">
        <f>_xll.SNL.Clients.Office.Excel.Functions.SPG(G224, "IQ_DILUT_EPS_NORM", "CY2023")</f>
        <v>#PEND</v>
      </c>
      <c r="K224" t="e">
        <f t="shared" si="14"/>
        <v>#VALUE!</v>
      </c>
      <c r="L224" t="e">
        <f t="shared" si="15"/>
        <v>#VALUE!</v>
      </c>
    </row>
    <row r="225" spans="1:12">
      <c r="A225" t="s">
        <v>227</v>
      </c>
      <c r="B225" s="4" t="str" cm="1">
        <f t="array" ref="B225">_xll.SNL.Clients.Office.Excel.Functions.SPG(A225, "SP_TOTAL_REV", "CY2023")</f>
        <v>#PEND</v>
      </c>
      <c r="C225" s="4" t="str">
        <f>_xll.SNL.Clients.Office.Excel.Functions.SPG(A225,"IQ_AVG_DILUT_SHARES_OUT","CY2023")</f>
        <v>#PEND</v>
      </c>
      <c r="D225" s="5" t="str">
        <f>_xll.SNL.Clients.Office.Excel.Functions.SPG(A225, "IQ_DILUT_EPS_NORM", "CY2023")</f>
        <v>#PEND</v>
      </c>
      <c r="E225" t="e">
        <f t="shared" si="12"/>
        <v>#VALUE!</v>
      </c>
      <c r="F225" t="e">
        <f t="shared" si="13"/>
        <v>#VALUE!</v>
      </c>
      <c r="G225" t="s">
        <v>227</v>
      </c>
      <c r="H225" s="4" t="str" cm="1">
        <f t="array" ref="H225">_xll.SNL.Clients.Office.Excel.Functions.SPG(G225, "SP_TOTAL_REV", "CY2023")</f>
        <v>#PEND</v>
      </c>
      <c r="I225" s="4" t="str">
        <f>_xll.SNL.Clients.Office.Excel.Functions.SPG(G225,"IQ_AVG_DILUT_SHARES_OUT","CY2023")</f>
        <v>#PEND</v>
      </c>
      <c r="J225" s="5" t="str">
        <f>_xll.SNL.Clients.Office.Excel.Functions.SPG(G225, "IQ_DILUT_EPS_NORM", "CY2023")</f>
        <v>#PEND</v>
      </c>
      <c r="K225" t="e">
        <f t="shared" si="14"/>
        <v>#VALUE!</v>
      </c>
      <c r="L225" t="e">
        <f t="shared" si="15"/>
        <v>#VALUE!</v>
      </c>
    </row>
    <row r="226" spans="1:12">
      <c r="A226" t="s">
        <v>228</v>
      </c>
      <c r="B226" s="4" t="str" cm="1">
        <f t="array" ref="B226">_xll.SNL.Clients.Office.Excel.Functions.SPG(A226, "SP_TOTAL_REV", "CY2023")</f>
        <v>#PEND</v>
      </c>
      <c r="C226" s="4" t="str">
        <f>_xll.SNL.Clients.Office.Excel.Functions.SPG(A226,"IQ_AVG_DILUT_SHARES_OUT","CY2023")</f>
        <v>#PEND</v>
      </c>
      <c r="D226" s="5" t="str">
        <f>_xll.SNL.Clients.Office.Excel.Functions.SPG(A226, "IQ_DILUT_EPS_NORM", "CY2023")</f>
        <v>#PEND</v>
      </c>
      <c r="E226" t="e">
        <f t="shared" si="12"/>
        <v>#VALUE!</v>
      </c>
      <c r="F226" t="e">
        <f t="shared" si="13"/>
        <v>#VALUE!</v>
      </c>
      <c r="G226" t="s">
        <v>228</v>
      </c>
      <c r="H226" s="4" t="str" cm="1">
        <f t="array" ref="H226">_xll.SNL.Clients.Office.Excel.Functions.SPG(G226, "SP_TOTAL_REV", "CY2023")</f>
        <v>#PEND</v>
      </c>
      <c r="I226" s="4" t="str">
        <f>_xll.SNL.Clients.Office.Excel.Functions.SPG(G226,"IQ_AVG_DILUT_SHARES_OUT","CY2023")</f>
        <v>#PEND</v>
      </c>
      <c r="J226" s="5" t="str">
        <f>_xll.SNL.Clients.Office.Excel.Functions.SPG(G226, "IQ_DILUT_EPS_NORM", "CY2023")</f>
        <v>#PEND</v>
      </c>
      <c r="K226" t="e">
        <f t="shared" si="14"/>
        <v>#VALUE!</v>
      </c>
      <c r="L226" t="e">
        <f t="shared" si="15"/>
        <v>#VALUE!</v>
      </c>
    </row>
    <row r="227" spans="1:12">
      <c r="A227" t="s">
        <v>229</v>
      </c>
      <c r="B227" s="4" t="str" cm="1">
        <f t="array" ref="B227">_xll.SNL.Clients.Office.Excel.Functions.SPG(A227, "SP_TOTAL_REV", "CY2023")</f>
        <v>#PEND</v>
      </c>
      <c r="C227" s="4" t="str">
        <f>_xll.SNL.Clients.Office.Excel.Functions.SPG(A227,"IQ_AVG_DILUT_SHARES_OUT","CY2023")</f>
        <v>#PEND</v>
      </c>
      <c r="D227" s="5" t="str">
        <f>_xll.SNL.Clients.Office.Excel.Functions.SPG(A227, "IQ_DILUT_EPS_NORM", "CY2023")</f>
        <v>#PEND</v>
      </c>
      <c r="E227" t="e">
        <f t="shared" si="12"/>
        <v>#VALUE!</v>
      </c>
      <c r="F227" t="e">
        <f t="shared" si="13"/>
        <v>#VALUE!</v>
      </c>
      <c r="G227" t="s">
        <v>229</v>
      </c>
      <c r="H227" s="4" t="str" cm="1">
        <f t="array" ref="H227">_xll.SNL.Clients.Office.Excel.Functions.SPG(G227, "SP_TOTAL_REV", "CY2023")</f>
        <v>#PEND</v>
      </c>
      <c r="I227" s="4" t="str">
        <f>_xll.SNL.Clients.Office.Excel.Functions.SPG(G227,"IQ_AVG_DILUT_SHARES_OUT","CY2023")</f>
        <v>#PEND</v>
      </c>
      <c r="J227" s="5" t="str">
        <f>_xll.SNL.Clients.Office.Excel.Functions.SPG(G227, "IQ_DILUT_EPS_NORM", "CY2023")</f>
        <v>#PEND</v>
      </c>
      <c r="K227" t="e">
        <f t="shared" si="14"/>
        <v>#VALUE!</v>
      </c>
      <c r="L227" t="e">
        <f t="shared" si="15"/>
        <v>#VALUE!</v>
      </c>
    </row>
    <row r="228" spans="1:12">
      <c r="A228" t="s">
        <v>230</v>
      </c>
      <c r="B228" s="4" t="str" cm="1">
        <f t="array" ref="B228">_xll.SNL.Clients.Office.Excel.Functions.SPG(A228, "SP_TOTAL_REV", "CY2023")</f>
        <v>#PEND</v>
      </c>
      <c r="C228" s="4" t="str">
        <f>_xll.SNL.Clients.Office.Excel.Functions.SPG(A228,"IQ_AVG_DILUT_SHARES_OUT","CY2023")</f>
        <v>#PEND</v>
      </c>
      <c r="D228" s="5" t="str">
        <f>_xll.SNL.Clients.Office.Excel.Functions.SPG(A228, "IQ_DILUT_EPS_NORM", "CY2023")</f>
        <v>#PEND</v>
      </c>
      <c r="E228" t="e">
        <f t="shared" si="12"/>
        <v>#VALUE!</v>
      </c>
      <c r="F228" t="e">
        <f t="shared" si="13"/>
        <v>#VALUE!</v>
      </c>
      <c r="G228" t="s">
        <v>230</v>
      </c>
      <c r="H228" s="4" t="str" cm="1">
        <f t="array" ref="H228">_xll.SNL.Clients.Office.Excel.Functions.SPG(G228, "SP_TOTAL_REV", "CY2023")</f>
        <v>#PEND</v>
      </c>
      <c r="I228" s="4" t="str">
        <f>_xll.SNL.Clients.Office.Excel.Functions.SPG(G228,"IQ_AVG_DILUT_SHARES_OUT","CY2023")</f>
        <v>#PEND</v>
      </c>
      <c r="J228" s="5" t="str">
        <f>_xll.SNL.Clients.Office.Excel.Functions.SPG(G228, "IQ_DILUT_EPS_NORM", "CY2023")</f>
        <v>#PEND</v>
      </c>
      <c r="K228" t="e">
        <f t="shared" si="14"/>
        <v>#VALUE!</v>
      </c>
      <c r="L228" t="e">
        <f t="shared" si="15"/>
        <v>#VALUE!</v>
      </c>
    </row>
    <row r="229" spans="1:12">
      <c r="A229" t="s">
        <v>231</v>
      </c>
      <c r="B229" s="4" t="str" cm="1">
        <f t="array" ref="B229">_xll.SNL.Clients.Office.Excel.Functions.SPG(A229, "SP_TOTAL_REV", "CY2023")</f>
        <v>#PEND</v>
      </c>
      <c r="C229" s="4" t="str">
        <f>_xll.SNL.Clients.Office.Excel.Functions.SPG(A229,"IQ_AVG_DILUT_SHARES_OUT","CY2023")</f>
        <v>#PEND</v>
      </c>
      <c r="D229" s="5" t="str">
        <f>_xll.SNL.Clients.Office.Excel.Functions.SPG(A229, "IQ_DILUT_EPS_NORM", "CY2023")</f>
        <v>#PEND</v>
      </c>
      <c r="E229" t="e">
        <f t="shared" si="12"/>
        <v>#VALUE!</v>
      </c>
      <c r="F229" t="e">
        <f t="shared" si="13"/>
        <v>#VALUE!</v>
      </c>
      <c r="G229" t="s">
        <v>231</v>
      </c>
      <c r="H229" s="4" t="str" cm="1">
        <f t="array" ref="H229">_xll.SNL.Clients.Office.Excel.Functions.SPG(G229, "SP_TOTAL_REV", "CY2023")</f>
        <v>#PEND</v>
      </c>
      <c r="I229" s="4" t="str">
        <f>_xll.SNL.Clients.Office.Excel.Functions.SPG(G229,"IQ_AVG_DILUT_SHARES_OUT","CY2023")</f>
        <v>#PEND</v>
      </c>
      <c r="J229" s="5" t="str">
        <f>_xll.SNL.Clients.Office.Excel.Functions.SPG(G229, "IQ_DILUT_EPS_NORM", "CY2023")</f>
        <v>#PEND</v>
      </c>
      <c r="K229" t="e">
        <f t="shared" si="14"/>
        <v>#VALUE!</v>
      </c>
      <c r="L229" t="e">
        <f t="shared" si="15"/>
        <v>#VALUE!</v>
      </c>
    </row>
    <row r="230" spans="1:12">
      <c r="A230" t="s">
        <v>232</v>
      </c>
      <c r="B230" s="4" t="str" cm="1">
        <f t="array" ref="B230">_xll.SNL.Clients.Office.Excel.Functions.SPG(A230, "SP_TOTAL_REV", "CY2023")</f>
        <v>#PEND</v>
      </c>
      <c r="C230" s="4" t="str">
        <f>_xll.SNL.Clients.Office.Excel.Functions.SPG(A230,"IQ_AVG_DILUT_SHARES_OUT","CY2023")</f>
        <v>#PEND</v>
      </c>
      <c r="D230" s="5" t="str">
        <f>_xll.SNL.Clients.Office.Excel.Functions.SPG(A230, "IQ_DILUT_EPS_NORM", "CY2023")</f>
        <v>#PEND</v>
      </c>
      <c r="E230" t="e">
        <f t="shared" si="12"/>
        <v>#VALUE!</v>
      </c>
      <c r="F230" t="e">
        <f t="shared" si="13"/>
        <v>#VALUE!</v>
      </c>
      <c r="G230" t="s">
        <v>232</v>
      </c>
      <c r="H230" s="4" t="str" cm="1">
        <f t="array" ref="H230">_xll.SNL.Clients.Office.Excel.Functions.SPG(G230, "SP_TOTAL_REV", "CY2023")</f>
        <v>#PEND</v>
      </c>
      <c r="I230" s="4" t="str">
        <f>_xll.SNL.Clients.Office.Excel.Functions.SPG(G230,"IQ_AVG_DILUT_SHARES_OUT","CY2023")</f>
        <v>#PEND</v>
      </c>
      <c r="J230" s="5" t="str">
        <f>_xll.SNL.Clients.Office.Excel.Functions.SPG(G230, "IQ_DILUT_EPS_NORM", "CY2023")</f>
        <v>#PEND</v>
      </c>
      <c r="K230" t="e">
        <f t="shared" si="14"/>
        <v>#VALUE!</v>
      </c>
      <c r="L230" t="e">
        <f t="shared" si="15"/>
        <v>#VALUE!</v>
      </c>
    </row>
    <row r="231" spans="1:12">
      <c r="A231" t="s">
        <v>233</v>
      </c>
      <c r="B231" s="4" t="str" cm="1">
        <f t="array" ref="B231">_xll.SNL.Clients.Office.Excel.Functions.SPG(A231, "SP_TOTAL_REV", "CY2023")</f>
        <v>#PEND</v>
      </c>
      <c r="C231" s="4" t="str">
        <f>_xll.SNL.Clients.Office.Excel.Functions.SPG(A231,"IQ_AVG_DILUT_SHARES_OUT","CY2023")</f>
        <v>#PEND</v>
      </c>
      <c r="D231" s="5" t="str">
        <f>_xll.SNL.Clients.Office.Excel.Functions.SPG(A231, "IQ_DILUT_EPS_NORM", "CY2023")</f>
        <v>#PEND</v>
      </c>
      <c r="E231" t="e">
        <f t="shared" si="12"/>
        <v>#VALUE!</v>
      </c>
      <c r="F231" t="e">
        <f t="shared" si="13"/>
        <v>#VALUE!</v>
      </c>
      <c r="G231" t="s">
        <v>233</v>
      </c>
      <c r="H231" s="4" t="str" cm="1">
        <f t="array" ref="H231">_xll.SNL.Clients.Office.Excel.Functions.SPG(G231, "SP_TOTAL_REV", "CY2023")</f>
        <v>#PEND</v>
      </c>
      <c r="I231" s="4" t="str">
        <f>_xll.SNL.Clients.Office.Excel.Functions.SPG(G231,"IQ_AVG_DILUT_SHARES_OUT","CY2023")</f>
        <v>#PEND</v>
      </c>
      <c r="J231" s="5" t="str">
        <f>_xll.SNL.Clients.Office.Excel.Functions.SPG(G231, "IQ_DILUT_EPS_NORM", "CY2023")</f>
        <v>#PEND</v>
      </c>
      <c r="K231" t="e">
        <f t="shared" si="14"/>
        <v>#VALUE!</v>
      </c>
      <c r="L231" t="e">
        <f t="shared" si="15"/>
        <v>#VALUE!</v>
      </c>
    </row>
    <row r="232" spans="1:12">
      <c r="A232" t="s">
        <v>234</v>
      </c>
      <c r="B232" s="4" t="str" cm="1">
        <f t="array" ref="B232">_xll.SNL.Clients.Office.Excel.Functions.SPG(A232, "SP_TOTAL_REV", "CY2023")</f>
        <v>#PEND</v>
      </c>
      <c r="C232" s="4" t="str">
        <f>_xll.SNL.Clients.Office.Excel.Functions.SPG(A232,"IQ_AVG_DILUT_SHARES_OUT","CY2023")</f>
        <v>#PEND</v>
      </c>
      <c r="D232" s="5" t="str">
        <f>_xll.SNL.Clients.Office.Excel.Functions.SPG(A232, "IQ_DILUT_EPS_NORM", "CY2023")</f>
        <v>#PEND</v>
      </c>
      <c r="E232" t="e">
        <f t="shared" si="12"/>
        <v>#VALUE!</v>
      </c>
      <c r="F232" t="e">
        <f t="shared" si="13"/>
        <v>#VALUE!</v>
      </c>
      <c r="G232" t="s">
        <v>234</v>
      </c>
      <c r="H232" s="4" t="str" cm="1">
        <f t="array" ref="H232">_xll.SNL.Clients.Office.Excel.Functions.SPG(G232, "SP_TOTAL_REV", "CY2023")</f>
        <v>#PEND</v>
      </c>
      <c r="I232" s="4" t="str">
        <f>_xll.SNL.Clients.Office.Excel.Functions.SPG(G232,"IQ_AVG_DILUT_SHARES_OUT","CY2023")</f>
        <v>#PEND</v>
      </c>
      <c r="J232" s="5" t="str">
        <f>_xll.SNL.Clients.Office.Excel.Functions.SPG(G232, "IQ_DILUT_EPS_NORM", "CY2023")</f>
        <v>#PEND</v>
      </c>
      <c r="K232" t="e">
        <f t="shared" si="14"/>
        <v>#VALUE!</v>
      </c>
      <c r="L232" t="e">
        <f t="shared" si="15"/>
        <v>#VALUE!</v>
      </c>
    </row>
    <row r="233" spans="1:12">
      <c r="A233" t="s">
        <v>235</v>
      </c>
      <c r="B233" s="4" t="str" cm="1">
        <f t="array" ref="B233">_xll.SNL.Clients.Office.Excel.Functions.SPG(A233, "SP_TOTAL_REV", "CY2023")</f>
        <v>#PEND</v>
      </c>
      <c r="C233" s="4" t="str">
        <f>_xll.SNL.Clients.Office.Excel.Functions.SPG(A233,"IQ_AVG_DILUT_SHARES_OUT","CY2023")</f>
        <v>#PEND</v>
      </c>
      <c r="D233" s="5" t="str">
        <f>_xll.SNL.Clients.Office.Excel.Functions.SPG(A233, "IQ_DILUT_EPS_NORM", "CY2023")</f>
        <v>#PEND</v>
      </c>
      <c r="E233" t="e">
        <f t="shared" si="12"/>
        <v>#VALUE!</v>
      </c>
      <c r="F233" t="e">
        <f t="shared" si="13"/>
        <v>#VALUE!</v>
      </c>
      <c r="G233" t="s">
        <v>235</v>
      </c>
      <c r="H233" s="4" t="str" cm="1">
        <f t="array" ref="H233">_xll.SNL.Clients.Office.Excel.Functions.SPG(G233, "SP_TOTAL_REV", "CY2023")</f>
        <v>#PEND</v>
      </c>
      <c r="I233" s="4" t="str">
        <f>_xll.SNL.Clients.Office.Excel.Functions.SPG(G233,"IQ_AVG_DILUT_SHARES_OUT","CY2023")</f>
        <v>#PEND</v>
      </c>
      <c r="J233" s="5" t="str">
        <f>_xll.SNL.Clients.Office.Excel.Functions.SPG(G233, "IQ_DILUT_EPS_NORM", "CY2023")</f>
        <v>#PEND</v>
      </c>
      <c r="K233" t="e">
        <f t="shared" si="14"/>
        <v>#VALUE!</v>
      </c>
      <c r="L233" t="e">
        <f t="shared" si="15"/>
        <v>#VALUE!</v>
      </c>
    </row>
    <row r="234" spans="1:12">
      <c r="A234" t="s">
        <v>236</v>
      </c>
      <c r="B234" s="4" t="str" cm="1">
        <f t="array" ref="B234">_xll.SNL.Clients.Office.Excel.Functions.SPG(A234, "SP_TOTAL_REV", "CY2023")</f>
        <v>#PEND</v>
      </c>
      <c r="C234" s="4" t="str">
        <f>_xll.SNL.Clients.Office.Excel.Functions.SPG(A234,"IQ_AVG_DILUT_SHARES_OUT","CY2023")</f>
        <v>#PEND</v>
      </c>
      <c r="D234" s="5" t="str">
        <f>_xll.SNL.Clients.Office.Excel.Functions.SPG(A234, "IQ_DILUT_EPS_NORM", "CY2023")</f>
        <v>#PEND</v>
      </c>
      <c r="E234" t="e">
        <f t="shared" si="12"/>
        <v>#VALUE!</v>
      </c>
      <c r="F234" t="e">
        <f t="shared" si="13"/>
        <v>#VALUE!</v>
      </c>
      <c r="G234" t="s">
        <v>236</v>
      </c>
      <c r="H234" s="4" t="str" cm="1">
        <f t="array" ref="H234">_xll.SNL.Clients.Office.Excel.Functions.SPG(G234, "SP_TOTAL_REV", "CY2023")</f>
        <v>#PEND</v>
      </c>
      <c r="I234" s="4" t="str">
        <f>_xll.SNL.Clients.Office.Excel.Functions.SPG(G234,"IQ_AVG_DILUT_SHARES_OUT","CY2023")</f>
        <v>#PEND</v>
      </c>
      <c r="J234" s="5" t="str">
        <f>_xll.SNL.Clients.Office.Excel.Functions.SPG(G234, "IQ_DILUT_EPS_NORM", "CY2023")</f>
        <v>#PEND</v>
      </c>
      <c r="K234" t="e">
        <f t="shared" si="14"/>
        <v>#VALUE!</v>
      </c>
      <c r="L234" t="e">
        <f t="shared" si="15"/>
        <v>#VALUE!</v>
      </c>
    </row>
    <row r="235" spans="1:12">
      <c r="A235" t="s">
        <v>237</v>
      </c>
      <c r="B235" s="4" t="str" cm="1">
        <f t="array" ref="B235">_xll.SNL.Clients.Office.Excel.Functions.SPG(A235, "SP_TOTAL_REV", "CY2023")</f>
        <v>#PEND</v>
      </c>
      <c r="C235" s="4" t="str">
        <f>_xll.SNL.Clients.Office.Excel.Functions.SPG(A235,"IQ_AVG_DILUT_SHARES_OUT","CY2023")</f>
        <v>#PEND</v>
      </c>
      <c r="D235" s="5" t="str">
        <f>_xll.SNL.Clients.Office.Excel.Functions.SPG(A235, "IQ_DILUT_EPS_NORM", "CY2023")</f>
        <v>#PEND</v>
      </c>
      <c r="E235" t="e">
        <f t="shared" si="12"/>
        <v>#VALUE!</v>
      </c>
      <c r="F235" t="e">
        <f t="shared" si="13"/>
        <v>#VALUE!</v>
      </c>
      <c r="G235" t="s">
        <v>237</v>
      </c>
      <c r="H235" s="4" t="str" cm="1">
        <f t="array" ref="H235">_xll.SNL.Clients.Office.Excel.Functions.SPG(G235, "SP_TOTAL_REV", "CY2023")</f>
        <v>#PEND</v>
      </c>
      <c r="I235" s="4" t="str">
        <f>_xll.SNL.Clients.Office.Excel.Functions.SPG(G235,"IQ_AVG_DILUT_SHARES_OUT","CY2023")</f>
        <v>#PEND</v>
      </c>
      <c r="J235" s="5" t="str">
        <f>_xll.SNL.Clients.Office.Excel.Functions.SPG(G235, "IQ_DILUT_EPS_NORM", "CY2023")</f>
        <v>#PEND</v>
      </c>
      <c r="K235" t="e">
        <f t="shared" si="14"/>
        <v>#VALUE!</v>
      </c>
      <c r="L235" t="e">
        <f t="shared" si="15"/>
        <v>#VALUE!</v>
      </c>
    </row>
    <row r="236" spans="1:12">
      <c r="A236" t="s">
        <v>238</v>
      </c>
      <c r="B236" s="4" t="str" cm="1">
        <f t="array" ref="B236">_xll.SNL.Clients.Office.Excel.Functions.SPG(A236, "SP_TOTAL_REV", "CY2023")</f>
        <v>#PEND</v>
      </c>
      <c r="C236" s="4" t="str">
        <f>_xll.SNL.Clients.Office.Excel.Functions.SPG(A236,"IQ_AVG_DILUT_SHARES_OUT","CY2023")</f>
        <v>#PEND</v>
      </c>
      <c r="D236" s="5" t="str">
        <f>_xll.SNL.Clients.Office.Excel.Functions.SPG(A236, "IQ_DILUT_EPS_NORM", "CY2023")</f>
        <v>#PEND</v>
      </c>
      <c r="E236" t="e">
        <f t="shared" si="12"/>
        <v>#VALUE!</v>
      </c>
      <c r="F236" t="e">
        <f t="shared" si="13"/>
        <v>#VALUE!</v>
      </c>
      <c r="G236" t="s">
        <v>238</v>
      </c>
      <c r="H236" s="4" t="str" cm="1">
        <f t="array" ref="H236">_xll.SNL.Clients.Office.Excel.Functions.SPG(G236, "SP_TOTAL_REV", "CY2023")</f>
        <v>#PEND</v>
      </c>
      <c r="I236" s="4" t="str">
        <f>_xll.SNL.Clients.Office.Excel.Functions.SPG(G236,"IQ_AVG_DILUT_SHARES_OUT","CY2023")</f>
        <v>#PEND</v>
      </c>
      <c r="J236" s="5" t="str">
        <f>_xll.SNL.Clients.Office.Excel.Functions.SPG(G236, "IQ_DILUT_EPS_NORM", "CY2023")</f>
        <v>#PEND</v>
      </c>
      <c r="K236" t="e">
        <f t="shared" si="14"/>
        <v>#VALUE!</v>
      </c>
      <c r="L236" t="e">
        <f t="shared" si="15"/>
        <v>#VALUE!</v>
      </c>
    </row>
    <row r="237" spans="1:12">
      <c r="A237" t="s">
        <v>239</v>
      </c>
      <c r="B237" s="4" t="str" cm="1">
        <f t="array" ref="B237">_xll.SNL.Clients.Office.Excel.Functions.SPG(A237, "SP_TOTAL_REV", "CY2023")</f>
        <v>#PEND</v>
      </c>
      <c r="C237" s="4" t="str">
        <f>_xll.SNL.Clients.Office.Excel.Functions.SPG(A237,"IQ_AVG_DILUT_SHARES_OUT","CY2023")</f>
        <v>#PEND</v>
      </c>
      <c r="D237" s="5" t="str">
        <f>_xll.SNL.Clients.Office.Excel.Functions.SPG(A237, "IQ_DILUT_EPS_NORM", "CY2023")</f>
        <v>#PEND</v>
      </c>
      <c r="E237" t="e">
        <f t="shared" si="12"/>
        <v>#VALUE!</v>
      </c>
      <c r="F237" t="e">
        <f t="shared" si="13"/>
        <v>#VALUE!</v>
      </c>
      <c r="G237" t="s">
        <v>239</v>
      </c>
      <c r="H237" s="4" t="str" cm="1">
        <f t="array" ref="H237">_xll.SNL.Clients.Office.Excel.Functions.SPG(G237, "SP_TOTAL_REV", "CY2023")</f>
        <v>#PEND</v>
      </c>
      <c r="I237" s="4" t="str">
        <f>_xll.SNL.Clients.Office.Excel.Functions.SPG(G237,"IQ_AVG_DILUT_SHARES_OUT","CY2023")</f>
        <v>#PEND</v>
      </c>
      <c r="J237" s="5" t="str">
        <f>_xll.SNL.Clients.Office.Excel.Functions.SPG(G237, "IQ_DILUT_EPS_NORM", "CY2023")</f>
        <v>#PEND</v>
      </c>
      <c r="K237" t="e">
        <f t="shared" si="14"/>
        <v>#VALUE!</v>
      </c>
      <c r="L237" t="e">
        <f t="shared" si="15"/>
        <v>#VALUE!</v>
      </c>
    </row>
    <row r="238" spans="1:12">
      <c r="A238" t="s">
        <v>240</v>
      </c>
      <c r="B238" s="4" t="str" cm="1">
        <f t="array" ref="B238">_xll.SNL.Clients.Office.Excel.Functions.SPG(A238, "SP_TOTAL_REV", "CY2023")</f>
        <v>#PEND</v>
      </c>
      <c r="C238" s="4" t="str">
        <f>_xll.SNL.Clients.Office.Excel.Functions.SPG(A238,"IQ_AVG_DILUT_SHARES_OUT","CY2023")</f>
        <v>#PEND</v>
      </c>
      <c r="D238" s="5" t="str">
        <f>_xll.SNL.Clients.Office.Excel.Functions.SPG(A238, "IQ_DILUT_EPS_NORM", "CY2023")</f>
        <v>#PEND</v>
      </c>
      <c r="E238" t="e">
        <f t="shared" si="12"/>
        <v>#VALUE!</v>
      </c>
      <c r="F238" t="e">
        <f t="shared" si="13"/>
        <v>#VALUE!</v>
      </c>
      <c r="G238" t="s">
        <v>240</v>
      </c>
      <c r="H238" s="4" t="str" cm="1">
        <f t="array" ref="H238">_xll.SNL.Clients.Office.Excel.Functions.SPG(G238, "SP_TOTAL_REV", "CY2023")</f>
        <v>#PEND</v>
      </c>
      <c r="I238" s="4" t="str">
        <f>_xll.SNL.Clients.Office.Excel.Functions.SPG(G238,"IQ_AVG_DILUT_SHARES_OUT","CY2023")</f>
        <v>#PEND</v>
      </c>
      <c r="J238" s="5" t="str">
        <f>_xll.SNL.Clients.Office.Excel.Functions.SPG(G238, "IQ_DILUT_EPS_NORM", "CY2023")</f>
        <v>#PEND</v>
      </c>
      <c r="K238" t="e">
        <f t="shared" si="14"/>
        <v>#VALUE!</v>
      </c>
      <c r="L238" t="e">
        <f t="shared" si="15"/>
        <v>#VALUE!</v>
      </c>
    </row>
    <row r="239" spans="1:12">
      <c r="A239" t="s">
        <v>241</v>
      </c>
      <c r="B239" s="4" t="str" cm="1">
        <f t="array" ref="B239">_xll.SNL.Clients.Office.Excel.Functions.SPG(A239, "SP_TOTAL_REV", "CY2023")</f>
        <v>#PEND</v>
      </c>
      <c r="C239" s="4" t="str">
        <f>_xll.SNL.Clients.Office.Excel.Functions.SPG(A239,"IQ_AVG_DILUT_SHARES_OUT","CY2023")</f>
        <v>#PEND</v>
      </c>
      <c r="D239" s="5" t="str">
        <f>_xll.SNL.Clients.Office.Excel.Functions.SPG(A239, "IQ_DILUT_EPS_NORM", "CY2023")</f>
        <v>#PEND</v>
      </c>
      <c r="E239" t="e">
        <f t="shared" si="12"/>
        <v>#VALUE!</v>
      </c>
      <c r="F239" t="e">
        <f t="shared" si="13"/>
        <v>#VALUE!</v>
      </c>
      <c r="G239" t="s">
        <v>241</v>
      </c>
      <c r="H239" s="4" t="str" cm="1">
        <f t="array" ref="H239">_xll.SNL.Clients.Office.Excel.Functions.SPG(G239, "SP_TOTAL_REV", "CY2023")</f>
        <v>#PEND</v>
      </c>
      <c r="I239" s="4" t="str">
        <f>_xll.SNL.Clients.Office.Excel.Functions.SPG(G239,"IQ_AVG_DILUT_SHARES_OUT","CY2023")</f>
        <v>#PEND</v>
      </c>
      <c r="J239" s="5" t="str">
        <f>_xll.SNL.Clients.Office.Excel.Functions.SPG(G239, "IQ_DILUT_EPS_NORM", "CY2023")</f>
        <v>#PEND</v>
      </c>
      <c r="K239" t="e">
        <f t="shared" si="14"/>
        <v>#VALUE!</v>
      </c>
      <c r="L239" t="e">
        <f t="shared" si="15"/>
        <v>#VALUE!</v>
      </c>
    </row>
    <row r="240" spans="1:12">
      <c r="A240" t="s">
        <v>242</v>
      </c>
      <c r="B240" s="4" t="str" cm="1">
        <f t="array" ref="B240">_xll.SNL.Clients.Office.Excel.Functions.SPG(A240, "SP_TOTAL_REV", "CY2023")</f>
        <v>#PEND</v>
      </c>
      <c r="C240" s="4" t="str">
        <f>_xll.SNL.Clients.Office.Excel.Functions.SPG(A240,"IQ_AVG_DILUT_SHARES_OUT","CY2023")</f>
        <v>#PEND</v>
      </c>
      <c r="D240" s="5" t="str">
        <f>_xll.SNL.Clients.Office.Excel.Functions.SPG(A240, "IQ_DILUT_EPS_NORM", "CY2023")</f>
        <v>#PEND</v>
      </c>
      <c r="E240" t="e">
        <f t="shared" si="12"/>
        <v>#VALUE!</v>
      </c>
      <c r="F240" t="e">
        <f t="shared" si="13"/>
        <v>#VALUE!</v>
      </c>
      <c r="G240" t="s">
        <v>242</v>
      </c>
      <c r="H240" s="4" t="str" cm="1">
        <f t="array" ref="H240">_xll.SNL.Clients.Office.Excel.Functions.SPG(G240, "SP_TOTAL_REV", "CY2023")</f>
        <v>#PEND</v>
      </c>
      <c r="I240" s="4" t="str">
        <f>_xll.SNL.Clients.Office.Excel.Functions.SPG(G240,"IQ_AVG_DILUT_SHARES_OUT","CY2023")</f>
        <v>#PEND</v>
      </c>
      <c r="J240" s="5" t="str">
        <f>_xll.SNL.Clients.Office.Excel.Functions.SPG(G240, "IQ_DILUT_EPS_NORM", "CY2023")</f>
        <v>#PEND</v>
      </c>
      <c r="K240" t="e">
        <f t="shared" si="14"/>
        <v>#VALUE!</v>
      </c>
      <c r="L240" t="e">
        <f t="shared" si="15"/>
        <v>#VALUE!</v>
      </c>
    </row>
    <row r="241" spans="1:12">
      <c r="A241" t="s">
        <v>243</v>
      </c>
      <c r="B241" s="4" t="str" cm="1">
        <f t="array" ref="B241">_xll.SNL.Clients.Office.Excel.Functions.SPG(A241, "SP_TOTAL_REV", "CY2023")</f>
        <v>#PEND</v>
      </c>
      <c r="C241" s="4" t="str">
        <f>_xll.SNL.Clients.Office.Excel.Functions.SPG(A241,"IQ_AVG_DILUT_SHARES_OUT","CY2023")</f>
        <v>#PEND</v>
      </c>
      <c r="D241" s="5" t="str">
        <f>_xll.SNL.Clients.Office.Excel.Functions.SPG(A241, "IQ_DILUT_EPS_NORM", "CY2023")</f>
        <v>#PEND</v>
      </c>
      <c r="E241" t="e">
        <f t="shared" si="12"/>
        <v>#VALUE!</v>
      </c>
      <c r="F241" t="e">
        <f t="shared" si="13"/>
        <v>#VALUE!</v>
      </c>
      <c r="G241" t="s">
        <v>243</v>
      </c>
      <c r="H241" s="4" t="str" cm="1">
        <f t="array" ref="H241">_xll.SNL.Clients.Office.Excel.Functions.SPG(G241, "SP_TOTAL_REV", "CY2023")</f>
        <v>#PEND</v>
      </c>
      <c r="I241" s="4" t="str">
        <f>_xll.SNL.Clients.Office.Excel.Functions.SPG(G241,"IQ_AVG_DILUT_SHARES_OUT","CY2023")</f>
        <v>#PEND</v>
      </c>
      <c r="J241" s="5" t="str">
        <f>_xll.SNL.Clients.Office.Excel.Functions.SPG(G241, "IQ_DILUT_EPS_NORM", "CY2023")</f>
        <v>#PEND</v>
      </c>
      <c r="K241" t="e">
        <f t="shared" si="14"/>
        <v>#VALUE!</v>
      </c>
      <c r="L241" t="e">
        <f t="shared" si="15"/>
        <v>#VALUE!</v>
      </c>
    </row>
    <row r="242" spans="1:12">
      <c r="A242" t="s">
        <v>244</v>
      </c>
      <c r="B242" s="4" t="str" cm="1">
        <f t="array" ref="B242">_xll.SNL.Clients.Office.Excel.Functions.SPG(A242, "SP_TOTAL_REV", "CY2023")</f>
        <v>#PEND</v>
      </c>
      <c r="C242" s="4" t="str">
        <f>_xll.SNL.Clients.Office.Excel.Functions.SPG(A242,"IQ_AVG_DILUT_SHARES_OUT","CY2023")</f>
        <v>#PEND</v>
      </c>
      <c r="D242" s="5" t="str">
        <f>_xll.SNL.Clients.Office.Excel.Functions.SPG(A242, "IQ_DILUT_EPS_NORM", "CY2023")</f>
        <v>#PEND</v>
      </c>
      <c r="E242" t="e">
        <f t="shared" si="12"/>
        <v>#VALUE!</v>
      </c>
      <c r="F242" t="e">
        <f t="shared" si="13"/>
        <v>#VALUE!</v>
      </c>
      <c r="G242" t="s">
        <v>244</v>
      </c>
      <c r="H242" s="4" t="str" cm="1">
        <f t="array" ref="H242">_xll.SNL.Clients.Office.Excel.Functions.SPG(G242, "SP_TOTAL_REV", "CY2023")</f>
        <v>#PEND</v>
      </c>
      <c r="I242" s="4" t="str">
        <f>_xll.SNL.Clients.Office.Excel.Functions.SPG(G242,"IQ_AVG_DILUT_SHARES_OUT","CY2023")</f>
        <v>#PEND</v>
      </c>
      <c r="J242" s="5" t="str">
        <f>_xll.SNL.Clients.Office.Excel.Functions.SPG(G242, "IQ_DILUT_EPS_NORM", "CY2023")</f>
        <v>#PEND</v>
      </c>
      <c r="K242" t="e">
        <f t="shared" si="14"/>
        <v>#VALUE!</v>
      </c>
      <c r="L242" t="e">
        <f t="shared" si="15"/>
        <v>#VALUE!</v>
      </c>
    </row>
    <row r="243" spans="1:12">
      <c r="A243" t="s">
        <v>245</v>
      </c>
      <c r="B243" s="4" t="str" cm="1">
        <f t="array" ref="B243">_xll.SNL.Clients.Office.Excel.Functions.SPG(A243, "SP_TOTAL_REV", "CY2023")</f>
        <v>#PEND</v>
      </c>
      <c r="C243" s="4" t="str">
        <f>_xll.SNL.Clients.Office.Excel.Functions.SPG(A243,"IQ_AVG_DILUT_SHARES_OUT","CY2023")</f>
        <v>#PEND</v>
      </c>
      <c r="D243" s="5" t="str">
        <f>_xll.SNL.Clients.Office.Excel.Functions.SPG(A243, "IQ_DILUT_EPS_NORM", "CY2023")</f>
        <v>#PEND</v>
      </c>
      <c r="E243" t="e">
        <f t="shared" si="12"/>
        <v>#VALUE!</v>
      </c>
      <c r="F243" t="e">
        <f t="shared" si="13"/>
        <v>#VALUE!</v>
      </c>
      <c r="G243" t="s">
        <v>245</v>
      </c>
      <c r="H243" s="4" t="str" cm="1">
        <f t="array" ref="H243">_xll.SNL.Clients.Office.Excel.Functions.SPG(G243, "SP_TOTAL_REV", "CY2023")</f>
        <v>#PEND</v>
      </c>
      <c r="I243" s="4" t="str">
        <f>_xll.SNL.Clients.Office.Excel.Functions.SPG(G243,"IQ_AVG_DILUT_SHARES_OUT","CY2023")</f>
        <v>#PEND</v>
      </c>
      <c r="J243" s="5" t="str">
        <f>_xll.SNL.Clients.Office.Excel.Functions.SPG(G243, "IQ_DILUT_EPS_NORM", "CY2023")</f>
        <v>#PEND</v>
      </c>
      <c r="K243" t="e">
        <f t="shared" si="14"/>
        <v>#VALUE!</v>
      </c>
      <c r="L243" t="e">
        <f t="shared" si="15"/>
        <v>#VALUE!</v>
      </c>
    </row>
    <row r="244" spans="1:12">
      <c r="A244" t="s">
        <v>246</v>
      </c>
      <c r="B244" s="4" t="str" cm="1">
        <f t="array" ref="B244">_xll.SNL.Clients.Office.Excel.Functions.SPG(A244, "SP_TOTAL_REV", "CY2023")</f>
        <v>#PEND</v>
      </c>
      <c r="C244" s="4" t="str">
        <f>_xll.SNL.Clients.Office.Excel.Functions.SPG(A244,"IQ_AVG_DILUT_SHARES_OUT","CY2023")</f>
        <v>#PEND</v>
      </c>
      <c r="D244" s="5" t="str">
        <f>_xll.SNL.Clients.Office.Excel.Functions.SPG(A244, "IQ_DILUT_EPS_NORM", "CY2023")</f>
        <v>#PEND</v>
      </c>
      <c r="E244" t="e">
        <f t="shared" si="12"/>
        <v>#VALUE!</v>
      </c>
      <c r="F244" t="e">
        <f t="shared" si="13"/>
        <v>#VALUE!</v>
      </c>
      <c r="G244" t="s">
        <v>246</v>
      </c>
      <c r="H244" s="4" t="str" cm="1">
        <f t="array" ref="H244">_xll.SNL.Clients.Office.Excel.Functions.SPG(G244, "SP_TOTAL_REV", "CY2023")</f>
        <v>#PEND</v>
      </c>
      <c r="I244" s="4" t="str">
        <f>_xll.SNL.Clients.Office.Excel.Functions.SPG(G244,"IQ_AVG_DILUT_SHARES_OUT","CY2023")</f>
        <v>#PEND</v>
      </c>
      <c r="J244" s="5" t="str">
        <f>_xll.SNL.Clients.Office.Excel.Functions.SPG(G244, "IQ_DILUT_EPS_NORM", "CY2023")</f>
        <v>#PEND</v>
      </c>
      <c r="K244" t="e">
        <f t="shared" si="14"/>
        <v>#VALUE!</v>
      </c>
      <c r="L244" t="e">
        <f t="shared" si="15"/>
        <v>#VALUE!</v>
      </c>
    </row>
    <row r="245" spans="1:12">
      <c r="A245" t="s">
        <v>247</v>
      </c>
      <c r="B245" s="4" t="str" cm="1">
        <f t="array" ref="B245">_xll.SNL.Clients.Office.Excel.Functions.SPG(A245, "SP_TOTAL_REV", "CY2023")</f>
        <v>#PEND</v>
      </c>
      <c r="C245" s="4" t="str">
        <f>_xll.SNL.Clients.Office.Excel.Functions.SPG(A245,"IQ_AVG_DILUT_SHARES_OUT","CY2023")</f>
        <v>#PEND</v>
      </c>
      <c r="D245" s="5" t="str">
        <f>_xll.SNL.Clients.Office.Excel.Functions.SPG(A245, "IQ_DILUT_EPS_NORM", "CY2023")</f>
        <v>#PEND</v>
      </c>
      <c r="E245" t="e">
        <f t="shared" si="12"/>
        <v>#VALUE!</v>
      </c>
      <c r="F245" t="e">
        <f t="shared" si="13"/>
        <v>#VALUE!</v>
      </c>
      <c r="G245" t="s">
        <v>247</v>
      </c>
      <c r="H245" s="4" t="str" cm="1">
        <f t="array" ref="H245">_xll.SNL.Clients.Office.Excel.Functions.SPG(G245, "SP_TOTAL_REV", "CY2023")</f>
        <v>#PEND</v>
      </c>
      <c r="I245" s="4" t="str">
        <f>_xll.SNL.Clients.Office.Excel.Functions.SPG(G245,"IQ_AVG_DILUT_SHARES_OUT","CY2023")</f>
        <v>#PEND</v>
      </c>
      <c r="J245" s="5" t="str">
        <f>_xll.SNL.Clients.Office.Excel.Functions.SPG(G245, "IQ_DILUT_EPS_NORM", "CY2023")</f>
        <v>#PEND</v>
      </c>
      <c r="K245" t="e">
        <f t="shared" si="14"/>
        <v>#VALUE!</v>
      </c>
      <c r="L245" t="e">
        <f t="shared" si="15"/>
        <v>#VALUE!</v>
      </c>
    </row>
    <row r="246" spans="1:12">
      <c r="A246" t="s">
        <v>248</v>
      </c>
      <c r="B246" s="4" t="str" cm="1">
        <f t="array" ref="B246">_xll.SNL.Clients.Office.Excel.Functions.SPG(A246, "SP_TOTAL_REV", "CY2023")</f>
        <v>#PEND</v>
      </c>
      <c r="C246" s="4" t="str">
        <f>_xll.SNL.Clients.Office.Excel.Functions.SPG(A246,"IQ_AVG_DILUT_SHARES_OUT","CY2023")</f>
        <v>#PEND</v>
      </c>
      <c r="D246" s="5" t="str">
        <f>_xll.SNL.Clients.Office.Excel.Functions.SPG(A246, "IQ_DILUT_EPS_NORM", "CY2023")</f>
        <v>#PEND</v>
      </c>
      <c r="E246" t="e">
        <f t="shared" si="12"/>
        <v>#VALUE!</v>
      </c>
      <c r="F246" t="e">
        <f t="shared" si="13"/>
        <v>#VALUE!</v>
      </c>
      <c r="G246" t="s">
        <v>248</v>
      </c>
      <c r="H246" s="4" t="str" cm="1">
        <f t="array" ref="H246">_xll.SNL.Clients.Office.Excel.Functions.SPG(G246, "SP_TOTAL_REV", "CY2023")</f>
        <v>#PEND</v>
      </c>
      <c r="I246" s="4" t="str">
        <f>_xll.SNL.Clients.Office.Excel.Functions.SPG(G246,"IQ_AVG_DILUT_SHARES_OUT","CY2023")</f>
        <v>#PEND</v>
      </c>
      <c r="J246" s="5" t="str">
        <f>_xll.SNL.Clients.Office.Excel.Functions.SPG(G246, "IQ_DILUT_EPS_NORM", "CY2023")</f>
        <v>#PEND</v>
      </c>
      <c r="K246" t="e">
        <f t="shared" si="14"/>
        <v>#VALUE!</v>
      </c>
      <c r="L246" t="e">
        <f t="shared" si="15"/>
        <v>#VALUE!</v>
      </c>
    </row>
    <row r="247" spans="1:12">
      <c r="A247" t="s">
        <v>249</v>
      </c>
      <c r="B247" s="4" t="str" cm="1">
        <f t="array" ref="B247">_xll.SNL.Clients.Office.Excel.Functions.SPG(A247, "SP_TOTAL_REV", "CY2023")</f>
        <v>#PEND</v>
      </c>
      <c r="C247" s="4" t="str">
        <f>_xll.SNL.Clients.Office.Excel.Functions.SPG(A247,"IQ_AVG_DILUT_SHARES_OUT","CY2023")</f>
        <v>#PEND</v>
      </c>
      <c r="D247" s="5" t="str">
        <f>_xll.SNL.Clients.Office.Excel.Functions.SPG(A247, "IQ_DILUT_EPS_NORM", "CY2023")</f>
        <v>#PEND</v>
      </c>
      <c r="E247" t="e">
        <f t="shared" si="12"/>
        <v>#VALUE!</v>
      </c>
      <c r="F247" t="e">
        <f t="shared" si="13"/>
        <v>#VALUE!</v>
      </c>
      <c r="G247" t="s">
        <v>249</v>
      </c>
      <c r="H247" s="4" t="str" cm="1">
        <f t="array" ref="H247">_xll.SNL.Clients.Office.Excel.Functions.SPG(G247, "SP_TOTAL_REV", "CY2023")</f>
        <v>#PEND</v>
      </c>
      <c r="I247" s="4" t="str">
        <f>_xll.SNL.Clients.Office.Excel.Functions.SPG(G247,"IQ_AVG_DILUT_SHARES_OUT","CY2023")</f>
        <v>#PEND</v>
      </c>
      <c r="J247" s="5" t="str">
        <f>_xll.SNL.Clients.Office.Excel.Functions.SPG(G247, "IQ_DILUT_EPS_NORM", "CY2023")</f>
        <v>#PEND</v>
      </c>
      <c r="K247" t="e">
        <f t="shared" si="14"/>
        <v>#VALUE!</v>
      </c>
      <c r="L247" t="e">
        <f t="shared" si="15"/>
        <v>#VALUE!</v>
      </c>
    </row>
    <row r="248" spans="1:12">
      <c r="A248" t="s">
        <v>250</v>
      </c>
      <c r="B248" s="4" t="str" cm="1">
        <f t="array" ref="B248">_xll.SNL.Clients.Office.Excel.Functions.SPG(A248, "SP_TOTAL_REV", "CY2023")</f>
        <v>#PEND</v>
      </c>
      <c r="C248" s="4" t="str">
        <f>_xll.SNL.Clients.Office.Excel.Functions.SPG(A248,"IQ_AVG_DILUT_SHARES_OUT","CY2023")</f>
        <v>#PEND</v>
      </c>
      <c r="D248" s="5" t="str">
        <f>_xll.SNL.Clients.Office.Excel.Functions.SPG(A248, "IQ_DILUT_EPS_NORM", "CY2023")</f>
        <v>#PEND</v>
      </c>
      <c r="E248" t="e">
        <f t="shared" si="12"/>
        <v>#VALUE!</v>
      </c>
      <c r="F248" t="e">
        <f t="shared" si="13"/>
        <v>#VALUE!</v>
      </c>
      <c r="G248" t="s">
        <v>250</v>
      </c>
      <c r="H248" s="4" t="str" cm="1">
        <f t="array" ref="H248">_xll.SNL.Clients.Office.Excel.Functions.SPG(G248, "SP_TOTAL_REV", "CY2023")</f>
        <v>#PEND</v>
      </c>
      <c r="I248" s="4" t="str">
        <f>_xll.SNL.Clients.Office.Excel.Functions.SPG(G248,"IQ_AVG_DILUT_SHARES_OUT","CY2023")</f>
        <v>#PEND</v>
      </c>
      <c r="J248" s="5" t="str">
        <f>_xll.SNL.Clients.Office.Excel.Functions.SPG(G248, "IQ_DILUT_EPS_NORM", "CY2023")</f>
        <v>#PEND</v>
      </c>
      <c r="K248" t="e">
        <f t="shared" si="14"/>
        <v>#VALUE!</v>
      </c>
      <c r="L248" t="e">
        <f t="shared" si="15"/>
        <v>#VALUE!</v>
      </c>
    </row>
    <row r="249" spans="1:12">
      <c r="A249" t="s">
        <v>251</v>
      </c>
      <c r="B249" s="4" t="str" cm="1">
        <f t="array" ref="B249">_xll.SNL.Clients.Office.Excel.Functions.SPG(A249, "SP_TOTAL_REV", "CY2023")</f>
        <v>#PEND</v>
      </c>
      <c r="C249" s="4" t="str">
        <f>_xll.SNL.Clients.Office.Excel.Functions.SPG(A249,"IQ_AVG_DILUT_SHARES_OUT","CY2023")</f>
        <v>#PEND</v>
      </c>
      <c r="D249" s="5" t="str">
        <f>_xll.SNL.Clients.Office.Excel.Functions.SPG(A249, "IQ_DILUT_EPS_NORM", "CY2023")</f>
        <v>#PEND</v>
      </c>
      <c r="E249" t="e">
        <f t="shared" si="12"/>
        <v>#VALUE!</v>
      </c>
      <c r="F249" t="e">
        <f t="shared" si="13"/>
        <v>#VALUE!</v>
      </c>
      <c r="G249" t="s">
        <v>251</v>
      </c>
      <c r="H249" s="4" t="str" cm="1">
        <f t="array" ref="H249">_xll.SNL.Clients.Office.Excel.Functions.SPG(G249, "SP_TOTAL_REV", "CY2023")</f>
        <v>#PEND</v>
      </c>
      <c r="I249" s="4" t="str">
        <f>_xll.SNL.Clients.Office.Excel.Functions.SPG(G249,"IQ_AVG_DILUT_SHARES_OUT","CY2023")</f>
        <v>#PEND</v>
      </c>
      <c r="J249" s="5" t="str">
        <f>_xll.SNL.Clients.Office.Excel.Functions.SPG(G249, "IQ_DILUT_EPS_NORM", "CY2023")</f>
        <v>#PEND</v>
      </c>
      <c r="K249" t="e">
        <f t="shared" si="14"/>
        <v>#VALUE!</v>
      </c>
      <c r="L249" t="e">
        <f t="shared" si="15"/>
        <v>#VALUE!</v>
      </c>
    </row>
    <row r="250" spans="1:12">
      <c r="A250" t="s">
        <v>252</v>
      </c>
      <c r="B250" s="4" t="str" cm="1">
        <f t="array" ref="B250">_xll.SNL.Clients.Office.Excel.Functions.SPG(A250, "SP_TOTAL_REV", "CY2023")</f>
        <v>#PEND</v>
      </c>
      <c r="C250" s="4" t="str">
        <f>_xll.SNL.Clients.Office.Excel.Functions.SPG(A250,"IQ_AVG_DILUT_SHARES_OUT","CY2023")</f>
        <v>#PEND</v>
      </c>
      <c r="D250" s="5" t="str">
        <f>_xll.SNL.Clients.Office.Excel.Functions.SPG(A250, "IQ_DILUT_EPS_NORM", "CY2023")</f>
        <v>#PEND</v>
      </c>
      <c r="E250" t="e">
        <f t="shared" si="12"/>
        <v>#VALUE!</v>
      </c>
      <c r="F250" t="e">
        <f t="shared" si="13"/>
        <v>#VALUE!</v>
      </c>
      <c r="G250" t="s">
        <v>252</v>
      </c>
      <c r="H250" s="4" t="str" cm="1">
        <f t="array" ref="H250">_xll.SNL.Clients.Office.Excel.Functions.SPG(G250, "SP_TOTAL_REV", "CY2023")</f>
        <v>#PEND</v>
      </c>
      <c r="I250" s="4" t="str">
        <f>_xll.SNL.Clients.Office.Excel.Functions.SPG(G250,"IQ_AVG_DILUT_SHARES_OUT","CY2023")</f>
        <v>#PEND</v>
      </c>
      <c r="J250" s="5" t="str">
        <f>_xll.SNL.Clients.Office.Excel.Functions.SPG(G250, "IQ_DILUT_EPS_NORM", "CY2023")</f>
        <v>#PEND</v>
      </c>
      <c r="K250" t="e">
        <f t="shared" si="14"/>
        <v>#VALUE!</v>
      </c>
      <c r="L250" t="e">
        <f t="shared" si="15"/>
        <v>#VALUE!</v>
      </c>
    </row>
    <row r="251" spans="1:12">
      <c r="A251" t="s">
        <v>253</v>
      </c>
      <c r="B251" s="4" t="str" cm="1">
        <f t="array" ref="B251">_xll.SNL.Clients.Office.Excel.Functions.SPG(A251, "SP_TOTAL_REV", "CY2023")</f>
        <v>#PEND</v>
      </c>
      <c r="C251" s="4" t="str">
        <f>_xll.SNL.Clients.Office.Excel.Functions.SPG(A251,"IQ_AVG_DILUT_SHARES_OUT","CY2023")</f>
        <v>#PEND</v>
      </c>
      <c r="D251" s="5" t="str">
        <f>_xll.SNL.Clients.Office.Excel.Functions.SPG(A251, "IQ_DILUT_EPS_NORM", "CY2023")</f>
        <v>#PEND</v>
      </c>
      <c r="E251" t="e">
        <f t="shared" si="12"/>
        <v>#VALUE!</v>
      </c>
      <c r="F251" t="e">
        <f t="shared" si="13"/>
        <v>#VALUE!</v>
      </c>
      <c r="G251" t="s">
        <v>253</v>
      </c>
      <c r="H251" s="4" t="str" cm="1">
        <f t="array" ref="H251">_xll.SNL.Clients.Office.Excel.Functions.SPG(G251, "SP_TOTAL_REV", "CY2023")</f>
        <v>#PEND</v>
      </c>
      <c r="I251" s="4" t="str">
        <f>_xll.SNL.Clients.Office.Excel.Functions.SPG(G251,"IQ_AVG_DILUT_SHARES_OUT","CY2023")</f>
        <v>#PEND</v>
      </c>
      <c r="J251" s="5" t="str">
        <f>_xll.SNL.Clients.Office.Excel.Functions.SPG(G251, "IQ_DILUT_EPS_NORM", "CY2023")</f>
        <v>#PEND</v>
      </c>
      <c r="K251" t="e">
        <f t="shared" si="14"/>
        <v>#VALUE!</v>
      </c>
      <c r="L251" t="e">
        <f t="shared" si="15"/>
        <v>#VALUE!</v>
      </c>
    </row>
    <row r="252" spans="1:12">
      <c r="A252" t="s">
        <v>254</v>
      </c>
      <c r="B252" s="4" t="str" cm="1">
        <f t="array" ref="B252">_xll.SNL.Clients.Office.Excel.Functions.SPG(A252, "SP_TOTAL_REV", "CY2023")</f>
        <v>#PEND</v>
      </c>
      <c r="C252" s="4" t="str">
        <f>_xll.SNL.Clients.Office.Excel.Functions.SPG(A252,"IQ_AVG_DILUT_SHARES_OUT","CY2023")</f>
        <v>#PEND</v>
      </c>
      <c r="D252" s="5" t="str">
        <f>_xll.SNL.Clients.Office.Excel.Functions.SPG(A252, "IQ_DILUT_EPS_NORM", "CY2023")</f>
        <v>#PEND</v>
      </c>
      <c r="E252" t="e">
        <f t="shared" si="12"/>
        <v>#VALUE!</v>
      </c>
      <c r="F252" t="e">
        <f t="shared" si="13"/>
        <v>#VALUE!</v>
      </c>
      <c r="G252" t="s">
        <v>254</v>
      </c>
      <c r="H252" s="4" t="str" cm="1">
        <f t="array" ref="H252">_xll.SNL.Clients.Office.Excel.Functions.SPG(G252, "SP_TOTAL_REV", "CY2023")</f>
        <v>#PEND</v>
      </c>
      <c r="I252" s="4" t="str">
        <f>_xll.SNL.Clients.Office.Excel.Functions.SPG(G252,"IQ_AVG_DILUT_SHARES_OUT","CY2023")</f>
        <v>#PEND</v>
      </c>
      <c r="J252" s="5" t="str">
        <f>_xll.SNL.Clients.Office.Excel.Functions.SPG(G252, "IQ_DILUT_EPS_NORM", "CY2023")</f>
        <v>#PEND</v>
      </c>
      <c r="K252" t="e">
        <f t="shared" si="14"/>
        <v>#VALUE!</v>
      </c>
      <c r="L252" t="e">
        <f t="shared" si="15"/>
        <v>#VALUE!</v>
      </c>
    </row>
    <row r="253" spans="1:12">
      <c r="A253" t="s">
        <v>255</v>
      </c>
      <c r="B253" s="4" t="str" cm="1">
        <f t="array" ref="B253">_xll.SNL.Clients.Office.Excel.Functions.SPG(A253, "SP_TOTAL_REV", "CY2023")</f>
        <v>#PEND</v>
      </c>
      <c r="C253" s="4" t="str">
        <f>_xll.SNL.Clients.Office.Excel.Functions.SPG(A253,"IQ_AVG_DILUT_SHARES_OUT","CY2023")</f>
        <v>#PEND</v>
      </c>
      <c r="D253" s="5" t="str">
        <f>_xll.SNL.Clients.Office.Excel.Functions.SPG(A253, "IQ_DILUT_EPS_NORM", "CY2023")</f>
        <v>#PEND</v>
      </c>
      <c r="E253" t="e">
        <f t="shared" si="12"/>
        <v>#VALUE!</v>
      </c>
      <c r="F253" t="e">
        <f t="shared" si="13"/>
        <v>#VALUE!</v>
      </c>
      <c r="G253" t="s">
        <v>255</v>
      </c>
      <c r="H253" s="4" t="str" cm="1">
        <f t="array" ref="H253">_xll.SNL.Clients.Office.Excel.Functions.SPG(G253, "SP_TOTAL_REV", "CY2023")</f>
        <v>#PEND</v>
      </c>
      <c r="I253" s="4" t="str">
        <f>_xll.SNL.Clients.Office.Excel.Functions.SPG(G253,"IQ_AVG_DILUT_SHARES_OUT","CY2023")</f>
        <v>#PEND</v>
      </c>
      <c r="J253" s="5" t="str">
        <f>_xll.SNL.Clients.Office.Excel.Functions.SPG(G253, "IQ_DILUT_EPS_NORM", "CY2023")</f>
        <v>#PEND</v>
      </c>
      <c r="K253" t="e">
        <f t="shared" si="14"/>
        <v>#VALUE!</v>
      </c>
      <c r="L253" t="e">
        <f t="shared" si="15"/>
        <v>#VALUE!</v>
      </c>
    </row>
    <row r="254" spans="1:12">
      <c r="A254" t="s">
        <v>256</v>
      </c>
      <c r="B254" s="4" t="str" cm="1">
        <f t="array" ref="B254">_xll.SNL.Clients.Office.Excel.Functions.SPG(A254, "SP_TOTAL_REV", "CY2023")</f>
        <v>#PEND</v>
      </c>
      <c r="C254" s="4" t="str">
        <f>_xll.SNL.Clients.Office.Excel.Functions.SPG(A254,"IQ_AVG_DILUT_SHARES_OUT","CY2023")</f>
        <v>#PEND</v>
      </c>
      <c r="D254" s="5" t="str">
        <f>_xll.SNL.Clients.Office.Excel.Functions.SPG(A254, "IQ_DILUT_EPS_NORM", "CY2023")</f>
        <v>#PEND</v>
      </c>
      <c r="E254" t="e">
        <f t="shared" si="12"/>
        <v>#VALUE!</v>
      </c>
      <c r="F254" t="e">
        <f t="shared" si="13"/>
        <v>#VALUE!</v>
      </c>
      <c r="G254" t="s">
        <v>256</v>
      </c>
      <c r="H254" s="4" t="str" cm="1">
        <f t="array" ref="H254">_xll.SNL.Clients.Office.Excel.Functions.SPG(G254, "SP_TOTAL_REV", "CY2023")</f>
        <v>#PEND</v>
      </c>
      <c r="I254" s="4" t="str">
        <f>_xll.SNL.Clients.Office.Excel.Functions.SPG(G254,"IQ_AVG_DILUT_SHARES_OUT","CY2023")</f>
        <v>#PEND</v>
      </c>
      <c r="J254" s="5" t="str">
        <f>_xll.SNL.Clients.Office.Excel.Functions.SPG(G254, "IQ_DILUT_EPS_NORM", "CY2023")</f>
        <v>#PEND</v>
      </c>
      <c r="K254" t="e">
        <f t="shared" si="14"/>
        <v>#VALUE!</v>
      </c>
      <c r="L254" t="e">
        <f t="shared" si="15"/>
        <v>#VALUE!</v>
      </c>
    </row>
    <row r="255" spans="1:12">
      <c r="A255" t="s">
        <v>257</v>
      </c>
      <c r="B255" s="4" t="str" cm="1">
        <f t="array" ref="B255">_xll.SNL.Clients.Office.Excel.Functions.SPG(A255, "SP_TOTAL_REV", "CY2023")</f>
        <v>#PEND</v>
      </c>
      <c r="C255" s="4" t="str">
        <f>_xll.SNL.Clients.Office.Excel.Functions.SPG(A255,"IQ_AVG_DILUT_SHARES_OUT","CY2023")</f>
        <v>#PEND</v>
      </c>
      <c r="D255" s="5" t="str">
        <f>_xll.SNL.Clients.Office.Excel.Functions.SPG(A255, "IQ_DILUT_EPS_NORM", "CY2023")</f>
        <v>#PEND</v>
      </c>
      <c r="E255" t="e">
        <f t="shared" si="12"/>
        <v>#VALUE!</v>
      </c>
      <c r="F255" t="e">
        <f t="shared" si="13"/>
        <v>#VALUE!</v>
      </c>
      <c r="G255" t="s">
        <v>257</v>
      </c>
      <c r="H255" s="4" t="str" cm="1">
        <f t="array" ref="H255">_xll.SNL.Clients.Office.Excel.Functions.SPG(G255, "SP_TOTAL_REV", "CY2023")</f>
        <v>#PEND</v>
      </c>
      <c r="I255" s="4" t="str">
        <f>_xll.SNL.Clients.Office.Excel.Functions.SPG(G255,"IQ_AVG_DILUT_SHARES_OUT","CY2023")</f>
        <v>#PEND</v>
      </c>
      <c r="J255" s="5" t="str">
        <f>_xll.SNL.Clients.Office.Excel.Functions.SPG(G255, "IQ_DILUT_EPS_NORM", "CY2023")</f>
        <v>#PEND</v>
      </c>
      <c r="K255" t="e">
        <f t="shared" si="14"/>
        <v>#VALUE!</v>
      </c>
      <c r="L255" t="e">
        <f t="shared" si="15"/>
        <v>#VALUE!</v>
      </c>
    </row>
    <row r="256" spans="1:12">
      <c r="A256" t="s">
        <v>258</v>
      </c>
      <c r="B256" s="4" t="str" cm="1">
        <f t="array" ref="B256">_xll.SNL.Clients.Office.Excel.Functions.SPG(A256, "SP_TOTAL_REV", "CY2023")</f>
        <v>#PEND</v>
      </c>
      <c r="C256" s="4" t="str">
        <f>_xll.SNL.Clients.Office.Excel.Functions.SPG(A256,"IQ_AVG_DILUT_SHARES_OUT","CY2023")</f>
        <v>#PEND</v>
      </c>
      <c r="D256" s="5" t="str">
        <f>_xll.SNL.Clients.Office.Excel.Functions.SPG(A256, "IQ_DILUT_EPS_NORM", "CY2023")</f>
        <v>#PEND</v>
      </c>
      <c r="E256" t="e">
        <f t="shared" si="12"/>
        <v>#VALUE!</v>
      </c>
      <c r="F256" t="e">
        <f t="shared" si="13"/>
        <v>#VALUE!</v>
      </c>
      <c r="G256" t="s">
        <v>258</v>
      </c>
      <c r="H256" s="4" t="str" cm="1">
        <f t="array" ref="H256">_xll.SNL.Clients.Office.Excel.Functions.SPG(G256, "SP_TOTAL_REV", "CY2023")</f>
        <v>#PEND</v>
      </c>
      <c r="I256" s="4" t="str">
        <f>_xll.SNL.Clients.Office.Excel.Functions.SPG(G256,"IQ_AVG_DILUT_SHARES_OUT","CY2023")</f>
        <v>#PEND</v>
      </c>
      <c r="J256" s="5" t="str">
        <f>_xll.SNL.Clients.Office.Excel.Functions.SPG(G256, "IQ_DILUT_EPS_NORM", "CY2023")</f>
        <v>#PEND</v>
      </c>
      <c r="K256" t="e">
        <f t="shared" si="14"/>
        <v>#VALUE!</v>
      </c>
      <c r="L256" t="e">
        <f t="shared" si="15"/>
        <v>#VALUE!</v>
      </c>
    </row>
    <row r="257" spans="1:12">
      <c r="A257" t="s">
        <v>259</v>
      </c>
      <c r="B257" s="4" t="str" cm="1">
        <f t="array" ref="B257">_xll.SNL.Clients.Office.Excel.Functions.SPG(A257, "SP_TOTAL_REV", "CY2023")</f>
        <v>#PEND</v>
      </c>
      <c r="C257" s="4" t="str">
        <f>_xll.SNL.Clients.Office.Excel.Functions.SPG(A257,"IQ_AVG_DILUT_SHARES_OUT","CY2023")</f>
        <v>#PEND</v>
      </c>
      <c r="D257" s="5" t="str">
        <f>_xll.SNL.Clients.Office.Excel.Functions.SPG(A257, "IQ_DILUT_EPS_NORM", "CY2023")</f>
        <v>#PEND</v>
      </c>
      <c r="E257" t="e">
        <f t="shared" si="12"/>
        <v>#VALUE!</v>
      </c>
      <c r="F257" t="e">
        <f t="shared" si="13"/>
        <v>#VALUE!</v>
      </c>
      <c r="G257" t="s">
        <v>259</v>
      </c>
      <c r="H257" s="4" t="str" cm="1">
        <f t="array" ref="H257">_xll.SNL.Clients.Office.Excel.Functions.SPG(G257, "SP_TOTAL_REV", "CY2023")</f>
        <v>#PEND</v>
      </c>
      <c r="I257" s="4" t="str">
        <f>_xll.SNL.Clients.Office.Excel.Functions.SPG(G257,"IQ_AVG_DILUT_SHARES_OUT","CY2023")</f>
        <v>#PEND</v>
      </c>
      <c r="J257" s="5" t="str">
        <f>_xll.SNL.Clients.Office.Excel.Functions.SPG(G257, "IQ_DILUT_EPS_NORM", "CY2023")</f>
        <v>#PEND</v>
      </c>
      <c r="K257" t="e">
        <f t="shared" si="14"/>
        <v>#VALUE!</v>
      </c>
      <c r="L257" t="e">
        <f t="shared" si="15"/>
        <v>#VALUE!</v>
      </c>
    </row>
    <row r="258" spans="1:12">
      <c r="A258" t="s">
        <v>260</v>
      </c>
      <c r="B258" s="4" t="str" cm="1">
        <f t="array" ref="B258">_xll.SNL.Clients.Office.Excel.Functions.SPG(A258, "SP_TOTAL_REV", "CY2023")</f>
        <v>#PEND</v>
      </c>
      <c r="C258" s="4" t="str">
        <f>_xll.SNL.Clients.Office.Excel.Functions.SPG(A258,"IQ_AVG_DILUT_SHARES_OUT","CY2023")</f>
        <v>#PEND</v>
      </c>
      <c r="D258" s="5" t="str">
        <f>_xll.SNL.Clients.Office.Excel.Functions.SPG(A258, "IQ_DILUT_EPS_NORM", "CY2023")</f>
        <v>#PEND</v>
      </c>
      <c r="E258" t="e">
        <f t="shared" si="12"/>
        <v>#VALUE!</v>
      </c>
      <c r="F258" t="e">
        <f t="shared" si="13"/>
        <v>#VALUE!</v>
      </c>
      <c r="G258" t="s">
        <v>260</v>
      </c>
      <c r="H258" s="4" t="str" cm="1">
        <f t="array" ref="H258">_xll.SNL.Clients.Office.Excel.Functions.SPG(G258, "SP_TOTAL_REV", "CY2023")</f>
        <v>#PEND</v>
      </c>
      <c r="I258" s="4" t="str">
        <f>_xll.SNL.Clients.Office.Excel.Functions.SPG(G258,"IQ_AVG_DILUT_SHARES_OUT","CY2023")</f>
        <v>#PEND</v>
      </c>
      <c r="J258" s="5" t="str">
        <f>_xll.SNL.Clients.Office.Excel.Functions.SPG(G258, "IQ_DILUT_EPS_NORM", "CY2023")</f>
        <v>#PEND</v>
      </c>
      <c r="K258" t="e">
        <f t="shared" si="14"/>
        <v>#VALUE!</v>
      </c>
      <c r="L258" t="e">
        <f t="shared" si="15"/>
        <v>#VALUE!</v>
      </c>
    </row>
    <row r="259" spans="1:12">
      <c r="A259" t="s">
        <v>261</v>
      </c>
      <c r="B259" s="4" t="str" cm="1">
        <f t="array" ref="B259">_xll.SNL.Clients.Office.Excel.Functions.SPG(A259, "SP_TOTAL_REV", "CY2023")</f>
        <v>#PEND</v>
      </c>
      <c r="C259" s="4" t="str">
        <f>_xll.SNL.Clients.Office.Excel.Functions.SPG(A259,"IQ_AVG_DILUT_SHARES_OUT","CY2023")</f>
        <v>#PEND</v>
      </c>
      <c r="D259" s="5" t="str">
        <f>_xll.SNL.Clients.Office.Excel.Functions.SPG(A259, "IQ_DILUT_EPS_NORM", "CY2023")</f>
        <v>#PEND</v>
      </c>
      <c r="E259" t="e">
        <f t="shared" si="12"/>
        <v>#VALUE!</v>
      </c>
      <c r="F259" t="e">
        <f t="shared" si="13"/>
        <v>#VALUE!</v>
      </c>
      <c r="G259" t="s">
        <v>261</v>
      </c>
      <c r="H259" s="4" t="str" cm="1">
        <f t="array" ref="H259">_xll.SNL.Clients.Office.Excel.Functions.SPG(G259, "SP_TOTAL_REV", "CY2023")</f>
        <v>#PEND</v>
      </c>
      <c r="I259" s="4" t="str">
        <f>_xll.SNL.Clients.Office.Excel.Functions.SPG(G259,"IQ_AVG_DILUT_SHARES_OUT","CY2023")</f>
        <v>#PEND</v>
      </c>
      <c r="J259" s="5" t="str">
        <f>_xll.SNL.Clients.Office.Excel.Functions.SPG(G259, "IQ_DILUT_EPS_NORM", "CY2023")</f>
        <v>#PEND</v>
      </c>
      <c r="K259" t="e">
        <f t="shared" si="14"/>
        <v>#VALUE!</v>
      </c>
      <c r="L259" t="e">
        <f t="shared" si="15"/>
        <v>#VALUE!</v>
      </c>
    </row>
    <row r="260" spans="1:12">
      <c r="A260" t="s">
        <v>262</v>
      </c>
      <c r="B260" s="4" t="str" cm="1">
        <f t="array" ref="B260">_xll.SNL.Clients.Office.Excel.Functions.SPG(A260, "SP_TOTAL_REV", "CY2023")</f>
        <v>#PEND</v>
      </c>
      <c r="C260" s="4" t="str">
        <f>_xll.SNL.Clients.Office.Excel.Functions.SPG(A260,"IQ_AVG_DILUT_SHARES_OUT","CY2023")</f>
        <v>#PEND</v>
      </c>
      <c r="D260" s="5" t="str">
        <f>_xll.SNL.Clients.Office.Excel.Functions.SPG(A260, "IQ_DILUT_EPS_NORM", "CY2023")</f>
        <v>#PEND</v>
      </c>
      <c r="E260" t="e">
        <f t="shared" si="12"/>
        <v>#VALUE!</v>
      </c>
      <c r="F260" t="e">
        <f t="shared" si="13"/>
        <v>#VALUE!</v>
      </c>
      <c r="G260" t="s">
        <v>262</v>
      </c>
      <c r="H260" s="4" t="str" cm="1">
        <f t="array" ref="H260">_xll.SNL.Clients.Office.Excel.Functions.SPG(G260, "SP_TOTAL_REV", "CY2023")</f>
        <v>#PEND</v>
      </c>
      <c r="I260" s="4" t="str">
        <f>_xll.SNL.Clients.Office.Excel.Functions.SPG(G260,"IQ_AVG_DILUT_SHARES_OUT","CY2023")</f>
        <v>#PEND</v>
      </c>
      <c r="J260" s="5" t="str">
        <f>_xll.SNL.Clients.Office.Excel.Functions.SPG(G260, "IQ_DILUT_EPS_NORM", "CY2023")</f>
        <v>#PEND</v>
      </c>
      <c r="K260" t="e">
        <f t="shared" si="14"/>
        <v>#VALUE!</v>
      </c>
      <c r="L260" t="e">
        <f t="shared" si="15"/>
        <v>#VALUE!</v>
      </c>
    </row>
    <row r="261" spans="1:12">
      <c r="A261" t="s">
        <v>263</v>
      </c>
      <c r="B261" s="4" t="str" cm="1">
        <f t="array" ref="B261">_xll.SNL.Clients.Office.Excel.Functions.SPG(A261, "SP_TOTAL_REV", "CY2023")</f>
        <v>#PEND</v>
      </c>
      <c r="C261" s="4" t="str">
        <f>_xll.SNL.Clients.Office.Excel.Functions.SPG(A261,"IQ_AVG_DILUT_SHARES_OUT","CY2023")</f>
        <v>#PEND</v>
      </c>
      <c r="D261" s="5" t="str">
        <f>_xll.SNL.Clients.Office.Excel.Functions.SPG(A261, "IQ_DILUT_EPS_NORM", "CY2023")</f>
        <v>#PEND</v>
      </c>
      <c r="E261" t="e">
        <f t="shared" ref="E261:E324" si="16">C261*D261/1000</f>
        <v>#VALUE!</v>
      </c>
      <c r="F261" t="e">
        <f t="shared" ref="F261:F324" si="17">E261/B261</f>
        <v>#VALUE!</v>
      </c>
      <c r="G261" t="s">
        <v>263</v>
      </c>
      <c r="H261" s="4" t="str" cm="1">
        <f t="array" ref="H261">_xll.SNL.Clients.Office.Excel.Functions.SPG(G261, "SP_TOTAL_REV", "CY2023")</f>
        <v>#PEND</v>
      </c>
      <c r="I261" s="4" t="str">
        <f>_xll.SNL.Clients.Office.Excel.Functions.SPG(G261,"IQ_AVG_DILUT_SHARES_OUT","CY2023")</f>
        <v>#PEND</v>
      </c>
      <c r="J261" s="5" t="str">
        <f>_xll.SNL.Clients.Office.Excel.Functions.SPG(G261, "IQ_DILUT_EPS_NORM", "CY2023")</f>
        <v>#PEND</v>
      </c>
      <c r="K261" t="e">
        <f t="shared" ref="K261:K324" si="18">I261*J261/1000</f>
        <v>#VALUE!</v>
      </c>
      <c r="L261" t="e">
        <f t="shared" ref="L261:L324" si="19">K261/H261</f>
        <v>#VALUE!</v>
      </c>
    </row>
    <row r="262" spans="1:12">
      <c r="A262" t="s">
        <v>264</v>
      </c>
      <c r="B262" s="4" t="str" cm="1">
        <f t="array" ref="B262">_xll.SNL.Clients.Office.Excel.Functions.SPG(A262, "SP_TOTAL_REV", "CY2023")</f>
        <v>#PEND</v>
      </c>
      <c r="C262" s="4" t="str">
        <f>_xll.SNL.Clients.Office.Excel.Functions.SPG(A262,"IQ_AVG_DILUT_SHARES_OUT","CY2023")</f>
        <v>#PEND</v>
      </c>
      <c r="D262" s="5" t="str">
        <f>_xll.SNL.Clients.Office.Excel.Functions.SPG(A262, "IQ_DILUT_EPS_NORM", "CY2023")</f>
        <v>#PEND</v>
      </c>
      <c r="E262" t="e">
        <f t="shared" si="16"/>
        <v>#VALUE!</v>
      </c>
      <c r="F262" t="e">
        <f t="shared" si="17"/>
        <v>#VALUE!</v>
      </c>
      <c r="G262" t="s">
        <v>264</v>
      </c>
      <c r="H262" s="4" t="str" cm="1">
        <f t="array" ref="H262">_xll.SNL.Clients.Office.Excel.Functions.SPG(G262, "SP_TOTAL_REV", "CY2023")</f>
        <v>#PEND</v>
      </c>
      <c r="I262" s="4" t="str">
        <f>_xll.SNL.Clients.Office.Excel.Functions.SPG(G262,"IQ_AVG_DILUT_SHARES_OUT","CY2023")</f>
        <v>#PEND</v>
      </c>
      <c r="J262" s="5" t="str">
        <f>_xll.SNL.Clients.Office.Excel.Functions.SPG(G262, "IQ_DILUT_EPS_NORM", "CY2023")</f>
        <v>#PEND</v>
      </c>
      <c r="K262" t="e">
        <f t="shared" si="18"/>
        <v>#VALUE!</v>
      </c>
      <c r="L262" t="e">
        <f t="shared" si="19"/>
        <v>#VALUE!</v>
      </c>
    </row>
    <row r="263" spans="1:12">
      <c r="A263" t="s">
        <v>265</v>
      </c>
      <c r="B263" s="4" t="str" cm="1">
        <f t="array" ref="B263">_xll.SNL.Clients.Office.Excel.Functions.SPG(A263, "SP_TOTAL_REV", "CY2023")</f>
        <v>#PEND</v>
      </c>
      <c r="C263" s="4" t="str">
        <f>_xll.SNL.Clients.Office.Excel.Functions.SPG(A263,"IQ_AVG_DILUT_SHARES_OUT","CY2023")</f>
        <v>#PEND</v>
      </c>
      <c r="D263" s="5" t="str">
        <f>_xll.SNL.Clients.Office.Excel.Functions.SPG(A263, "IQ_DILUT_EPS_NORM", "CY2023")</f>
        <v>#PEND</v>
      </c>
      <c r="E263" t="e">
        <f t="shared" si="16"/>
        <v>#VALUE!</v>
      </c>
      <c r="F263" t="e">
        <f t="shared" si="17"/>
        <v>#VALUE!</v>
      </c>
      <c r="G263" t="s">
        <v>265</v>
      </c>
      <c r="H263" s="4" t="str" cm="1">
        <f t="array" ref="H263">_xll.SNL.Clients.Office.Excel.Functions.SPG(G263, "SP_TOTAL_REV", "CY2023")</f>
        <v>#PEND</v>
      </c>
      <c r="I263" s="4" t="str">
        <f>_xll.SNL.Clients.Office.Excel.Functions.SPG(G263,"IQ_AVG_DILUT_SHARES_OUT","CY2023")</f>
        <v>#PEND</v>
      </c>
      <c r="J263" s="5" t="str">
        <f>_xll.SNL.Clients.Office.Excel.Functions.SPG(G263, "IQ_DILUT_EPS_NORM", "CY2023")</f>
        <v>#PEND</v>
      </c>
      <c r="K263" t="e">
        <f t="shared" si="18"/>
        <v>#VALUE!</v>
      </c>
      <c r="L263" t="e">
        <f t="shared" si="19"/>
        <v>#VALUE!</v>
      </c>
    </row>
    <row r="264" spans="1:12">
      <c r="A264" t="s">
        <v>266</v>
      </c>
      <c r="B264" s="4" t="str" cm="1">
        <f t="array" ref="B264">_xll.SNL.Clients.Office.Excel.Functions.SPG(A264, "SP_TOTAL_REV", "CY2023")</f>
        <v>#PEND</v>
      </c>
      <c r="C264" s="4" t="str">
        <f>_xll.SNL.Clients.Office.Excel.Functions.SPG(A264,"IQ_AVG_DILUT_SHARES_OUT","CY2023")</f>
        <v>#PEND</v>
      </c>
      <c r="D264" s="5" t="str">
        <f>_xll.SNL.Clients.Office.Excel.Functions.SPG(A264, "IQ_DILUT_EPS_NORM", "CY2023")</f>
        <v>#PEND</v>
      </c>
      <c r="E264" t="e">
        <f t="shared" si="16"/>
        <v>#VALUE!</v>
      </c>
      <c r="F264" t="e">
        <f t="shared" si="17"/>
        <v>#VALUE!</v>
      </c>
      <c r="G264" t="s">
        <v>266</v>
      </c>
      <c r="H264" s="4" t="str" cm="1">
        <f t="array" ref="H264">_xll.SNL.Clients.Office.Excel.Functions.SPG(G264, "SP_TOTAL_REV", "CY2023")</f>
        <v>#PEND</v>
      </c>
      <c r="I264" s="4" t="str">
        <f>_xll.SNL.Clients.Office.Excel.Functions.SPG(G264,"IQ_AVG_DILUT_SHARES_OUT","CY2023")</f>
        <v>#PEND</v>
      </c>
      <c r="J264" s="5" t="str">
        <f>_xll.SNL.Clients.Office.Excel.Functions.SPG(G264, "IQ_DILUT_EPS_NORM", "CY2023")</f>
        <v>#PEND</v>
      </c>
      <c r="K264" t="e">
        <f t="shared" si="18"/>
        <v>#VALUE!</v>
      </c>
      <c r="L264" t="e">
        <f t="shared" si="19"/>
        <v>#VALUE!</v>
      </c>
    </row>
    <row r="265" spans="1:12">
      <c r="A265" t="s">
        <v>267</v>
      </c>
      <c r="B265" s="4" t="str" cm="1">
        <f t="array" ref="B265">_xll.SNL.Clients.Office.Excel.Functions.SPG(A265, "SP_TOTAL_REV", "CY2023")</f>
        <v>#PEND</v>
      </c>
      <c r="C265" s="4" t="str">
        <f>_xll.SNL.Clients.Office.Excel.Functions.SPG(A265,"IQ_AVG_DILUT_SHARES_OUT","CY2023")</f>
        <v>#PEND</v>
      </c>
      <c r="D265" s="5" t="str">
        <f>_xll.SNL.Clients.Office.Excel.Functions.SPG(A265, "IQ_DILUT_EPS_NORM", "CY2023")</f>
        <v>#PEND</v>
      </c>
      <c r="E265" t="e">
        <f t="shared" si="16"/>
        <v>#VALUE!</v>
      </c>
      <c r="F265" t="e">
        <f t="shared" si="17"/>
        <v>#VALUE!</v>
      </c>
      <c r="G265" t="s">
        <v>267</v>
      </c>
      <c r="H265" s="4" t="str" cm="1">
        <f t="array" ref="H265">_xll.SNL.Clients.Office.Excel.Functions.SPG(G265, "SP_TOTAL_REV", "CY2023")</f>
        <v>#PEND</v>
      </c>
      <c r="I265" s="4" t="str">
        <f>_xll.SNL.Clients.Office.Excel.Functions.SPG(G265,"IQ_AVG_DILUT_SHARES_OUT","CY2023")</f>
        <v>#PEND</v>
      </c>
      <c r="J265" s="5" t="str">
        <f>_xll.SNL.Clients.Office.Excel.Functions.SPG(G265, "IQ_DILUT_EPS_NORM", "CY2023")</f>
        <v>#PEND</v>
      </c>
      <c r="K265" t="e">
        <f t="shared" si="18"/>
        <v>#VALUE!</v>
      </c>
      <c r="L265" t="e">
        <f t="shared" si="19"/>
        <v>#VALUE!</v>
      </c>
    </row>
    <row r="266" spans="1:12">
      <c r="A266" t="s">
        <v>268</v>
      </c>
      <c r="B266" s="4" t="str" cm="1">
        <f t="array" ref="B266">_xll.SNL.Clients.Office.Excel.Functions.SPG(A266, "SP_TOTAL_REV", "CY2023")</f>
        <v>#PEND</v>
      </c>
      <c r="C266" s="4" t="str">
        <f>_xll.SNL.Clients.Office.Excel.Functions.SPG(A266,"IQ_AVG_DILUT_SHARES_OUT","CY2023")</f>
        <v>#PEND</v>
      </c>
      <c r="D266" s="5" t="str">
        <f>_xll.SNL.Clients.Office.Excel.Functions.SPG(A266, "IQ_DILUT_EPS_NORM", "CY2023")</f>
        <v>#PEND</v>
      </c>
      <c r="E266" t="e">
        <f t="shared" si="16"/>
        <v>#VALUE!</v>
      </c>
      <c r="F266" t="e">
        <f t="shared" si="17"/>
        <v>#VALUE!</v>
      </c>
      <c r="G266" t="s">
        <v>268</v>
      </c>
      <c r="H266" s="4" t="str" cm="1">
        <f t="array" ref="H266">_xll.SNL.Clients.Office.Excel.Functions.SPG(G266, "SP_TOTAL_REV", "CY2023")</f>
        <v>#PEND</v>
      </c>
      <c r="I266" s="4" t="str">
        <f>_xll.SNL.Clients.Office.Excel.Functions.SPG(G266,"IQ_AVG_DILUT_SHARES_OUT","CY2023")</f>
        <v>#PEND</v>
      </c>
      <c r="J266" s="5" t="str">
        <f>_xll.SNL.Clients.Office.Excel.Functions.SPG(G266, "IQ_DILUT_EPS_NORM", "CY2023")</f>
        <v>#PEND</v>
      </c>
      <c r="K266" t="e">
        <f t="shared" si="18"/>
        <v>#VALUE!</v>
      </c>
      <c r="L266" t="e">
        <f t="shared" si="19"/>
        <v>#VALUE!</v>
      </c>
    </row>
    <row r="267" spans="1:12">
      <c r="A267" t="s">
        <v>269</v>
      </c>
      <c r="B267" s="4" t="str" cm="1">
        <f t="array" ref="B267">_xll.SNL.Clients.Office.Excel.Functions.SPG(A267, "SP_TOTAL_REV", "CY2023")</f>
        <v>#PEND</v>
      </c>
      <c r="C267" s="4" t="str">
        <f>_xll.SNL.Clients.Office.Excel.Functions.SPG(A267,"IQ_AVG_DILUT_SHARES_OUT","CY2023")</f>
        <v>#PEND</v>
      </c>
      <c r="D267" s="5" t="str">
        <f>_xll.SNL.Clients.Office.Excel.Functions.SPG(A267, "IQ_DILUT_EPS_NORM", "CY2023")</f>
        <v>#PEND</v>
      </c>
      <c r="E267" t="e">
        <f t="shared" si="16"/>
        <v>#VALUE!</v>
      </c>
      <c r="F267" t="e">
        <f t="shared" si="17"/>
        <v>#VALUE!</v>
      </c>
      <c r="G267" t="s">
        <v>269</v>
      </c>
      <c r="H267" s="4" t="str" cm="1">
        <f t="array" ref="H267">_xll.SNL.Clients.Office.Excel.Functions.SPG(G267, "SP_TOTAL_REV", "CY2023")</f>
        <v>#PEND</v>
      </c>
      <c r="I267" s="4" t="str">
        <f>_xll.SNL.Clients.Office.Excel.Functions.SPG(G267,"IQ_AVG_DILUT_SHARES_OUT","CY2023")</f>
        <v>#PEND</v>
      </c>
      <c r="J267" s="5" t="str">
        <f>_xll.SNL.Clients.Office.Excel.Functions.SPG(G267, "IQ_DILUT_EPS_NORM", "CY2023")</f>
        <v>#PEND</v>
      </c>
      <c r="K267" t="e">
        <f t="shared" si="18"/>
        <v>#VALUE!</v>
      </c>
      <c r="L267" t="e">
        <f t="shared" si="19"/>
        <v>#VALUE!</v>
      </c>
    </row>
    <row r="268" spans="1:12">
      <c r="A268" t="s">
        <v>270</v>
      </c>
      <c r="B268" s="4" t="str" cm="1">
        <f t="array" ref="B268">_xll.SNL.Clients.Office.Excel.Functions.SPG(A268, "SP_TOTAL_REV", "CY2023")</f>
        <v>#PEND</v>
      </c>
      <c r="C268" s="4" t="str">
        <f>_xll.SNL.Clients.Office.Excel.Functions.SPG(A268,"IQ_AVG_DILUT_SHARES_OUT","CY2023")</f>
        <v>#PEND</v>
      </c>
      <c r="D268" s="5" t="str">
        <f>_xll.SNL.Clients.Office.Excel.Functions.SPG(A268, "IQ_DILUT_EPS_NORM", "CY2023")</f>
        <v>#PEND</v>
      </c>
      <c r="E268" t="e">
        <f t="shared" si="16"/>
        <v>#VALUE!</v>
      </c>
      <c r="F268" t="e">
        <f t="shared" si="17"/>
        <v>#VALUE!</v>
      </c>
      <c r="G268" t="s">
        <v>270</v>
      </c>
      <c r="H268" s="4" t="str" cm="1">
        <f t="array" ref="H268">_xll.SNL.Clients.Office.Excel.Functions.SPG(G268, "SP_TOTAL_REV", "CY2023")</f>
        <v>#PEND</v>
      </c>
      <c r="I268" s="4" t="str">
        <f>_xll.SNL.Clients.Office.Excel.Functions.SPG(G268,"IQ_AVG_DILUT_SHARES_OUT","CY2023")</f>
        <v>#PEND</v>
      </c>
      <c r="J268" s="5" t="str">
        <f>_xll.SNL.Clients.Office.Excel.Functions.SPG(G268, "IQ_DILUT_EPS_NORM", "CY2023")</f>
        <v>#PEND</v>
      </c>
      <c r="K268" t="e">
        <f t="shared" si="18"/>
        <v>#VALUE!</v>
      </c>
      <c r="L268" t="e">
        <f t="shared" si="19"/>
        <v>#VALUE!</v>
      </c>
    </row>
    <row r="269" spans="1:12">
      <c r="A269" t="s">
        <v>271</v>
      </c>
      <c r="B269" s="4" t="str" cm="1">
        <f t="array" ref="B269">_xll.SNL.Clients.Office.Excel.Functions.SPG(A269, "SP_TOTAL_REV", "CY2023")</f>
        <v>#PEND</v>
      </c>
      <c r="C269" s="4" t="str">
        <f>_xll.SNL.Clients.Office.Excel.Functions.SPG(A269,"IQ_AVG_DILUT_SHARES_OUT","CY2023")</f>
        <v>#PEND</v>
      </c>
      <c r="D269" s="5" t="str">
        <f>_xll.SNL.Clients.Office.Excel.Functions.SPG(A269, "IQ_DILUT_EPS_NORM", "CY2023")</f>
        <v>#PEND</v>
      </c>
      <c r="E269" t="e">
        <f t="shared" si="16"/>
        <v>#VALUE!</v>
      </c>
      <c r="F269" t="e">
        <f t="shared" si="17"/>
        <v>#VALUE!</v>
      </c>
      <c r="G269" t="s">
        <v>271</v>
      </c>
      <c r="H269" s="4" t="str" cm="1">
        <f t="array" ref="H269">_xll.SNL.Clients.Office.Excel.Functions.SPG(G269, "SP_TOTAL_REV", "CY2023")</f>
        <v>#PEND</v>
      </c>
      <c r="I269" s="4" t="str">
        <f>_xll.SNL.Clients.Office.Excel.Functions.SPG(G269,"IQ_AVG_DILUT_SHARES_OUT","CY2023")</f>
        <v>#PEND</v>
      </c>
      <c r="J269" s="5" t="str">
        <f>_xll.SNL.Clients.Office.Excel.Functions.SPG(G269, "IQ_DILUT_EPS_NORM", "CY2023")</f>
        <v>#PEND</v>
      </c>
      <c r="K269" t="e">
        <f t="shared" si="18"/>
        <v>#VALUE!</v>
      </c>
      <c r="L269" t="e">
        <f t="shared" si="19"/>
        <v>#VALUE!</v>
      </c>
    </row>
    <row r="270" spans="1:12">
      <c r="A270" t="s">
        <v>272</v>
      </c>
      <c r="B270" s="4" t="str" cm="1">
        <f t="array" ref="B270">_xll.SNL.Clients.Office.Excel.Functions.SPG(A270, "SP_TOTAL_REV", "CY2023")</f>
        <v>#PEND</v>
      </c>
      <c r="C270" s="4" t="str">
        <f>_xll.SNL.Clients.Office.Excel.Functions.SPG(A270,"IQ_AVG_DILUT_SHARES_OUT","CY2023")</f>
        <v>#PEND</v>
      </c>
      <c r="D270" s="5" t="str">
        <f>_xll.SNL.Clients.Office.Excel.Functions.SPG(A270, "IQ_DILUT_EPS_NORM", "CY2023")</f>
        <v>#PEND</v>
      </c>
      <c r="E270" t="e">
        <f t="shared" si="16"/>
        <v>#VALUE!</v>
      </c>
      <c r="F270" t="e">
        <f t="shared" si="17"/>
        <v>#VALUE!</v>
      </c>
      <c r="G270" t="s">
        <v>272</v>
      </c>
      <c r="H270" s="4" t="str" cm="1">
        <f t="array" ref="H270">_xll.SNL.Clients.Office.Excel.Functions.SPG(G270, "SP_TOTAL_REV", "CY2023")</f>
        <v>#PEND</v>
      </c>
      <c r="I270" s="4" t="str">
        <f>_xll.SNL.Clients.Office.Excel.Functions.SPG(G270,"IQ_AVG_DILUT_SHARES_OUT","CY2023")</f>
        <v>#PEND</v>
      </c>
      <c r="J270" s="5" t="str">
        <f>_xll.SNL.Clients.Office.Excel.Functions.SPG(G270, "IQ_DILUT_EPS_NORM", "CY2023")</f>
        <v>#PEND</v>
      </c>
      <c r="K270" t="e">
        <f t="shared" si="18"/>
        <v>#VALUE!</v>
      </c>
      <c r="L270" t="e">
        <f t="shared" si="19"/>
        <v>#VALUE!</v>
      </c>
    </row>
    <row r="271" spans="1:12">
      <c r="A271" t="s">
        <v>273</v>
      </c>
      <c r="B271" s="4" t="str" cm="1">
        <f t="array" ref="B271">_xll.SNL.Clients.Office.Excel.Functions.SPG(A271, "SP_TOTAL_REV", "CY2023")</f>
        <v>#PEND</v>
      </c>
      <c r="C271" s="4" t="str">
        <f>_xll.SNL.Clients.Office.Excel.Functions.SPG(A271,"IQ_AVG_DILUT_SHARES_OUT","CY2023")</f>
        <v>#PEND</v>
      </c>
      <c r="D271" s="5" t="str">
        <f>_xll.SNL.Clients.Office.Excel.Functions.SPG(A271, "IQ_DILUT_EPS_NORM", "CY2023")</f>
        <v>#PEND</v>
      </c>
      <c r="E271" t="e">
        <f t="shared" si="16"/>
        <v>#VALUE!</v>
      </c>
      <c r="F271" t="e">
        <f t="shared" si="17"/>
        <v>#VALUE!</v>
      </c>
      <c r="G271" t="s">
        <v>273</v>
      </c>
      <c r="H271" s="4" t="str" cm="1">
        <f t="array" ref="H271">_xll.SNL.Clients.Office.Excel.Functions.SPG(G271, "SP_TOTAL_REV", "CY2023")</f>
        <v>#PEND</v>
      </c>
      <c r="I271" s="4" t="str">
        <f>_xll.SNL.Clients.Office.Excel.Functions.SPG(G271,"IQ_AVG_DILUT_SHARES_OUT","CY2023")</f>
        <v>#PEND</v>
      </c>
      <c r="J271" s="5" t="str">
        <f>_xll.SNL.Clients.Office.Excel.Functions.SPG(G271, "IQ_DILUT_EPS_NORM", "CY2023")</f>
        <v>#PEND</v>
      </c>
      <c r="K271" t="e">
        <f t="shared" si="18"/>
        <v>#VALUE!</v>
      </c>
      <c r="L271" t="e">
        <f t="shared" si="19"/>
        <v>#VALUE!</v>
      </c>
    </row>
    <row r="272" spans="1:12">
      <c r="A272" t="s">
        <v>274</v>
      </c>
      <c r="B272" s="4" t="str" cm="1">
        <f t="array" ref="B272">_xll.SNL.Clients.Office.Excel.Functions.SPG(A272, "SP_TOTAL_REV", "CY2023")</f>
        <v>#PEND</v>
      </c>
      <c r="C272" s="4" t="str">
        <f>_xll.SNL.Clients.Office.Excel.Functions.SPG(A272,"IQ_AVG_DILUT_SHARES_OUT","CY2023")</f>
        <v>#PEND</v>
      </c>
      <c r="D272" s="5" t="str">
        <f>_xll.SNL.Clients.Office.Excel.Functions.SPG(A272, "IQ_DILUT_EPS_NORM", "CY2023")</f>
        <v>#PEND</v>
      </c>
      <c r="E272" t="e">
        <f t="shared" si="16"/>
        <v>#VALUE!</v>
      </c>
      <c r="F272" t="e">
        <f t="shared" si="17"/>
        <v>#VALUE!</v>
      </c>
      <c r="G272" t="s">
        <v>274</v>
      </c>
      <c r="H272" s="4" t="str" cm="1">
        <f t="array" ref="H272">_xll.SNL.Clients.Office.Excel.Functions.SPG(G272, "SP_TOTAL_REV", "CY2023")</f>
        <v>#PEND</v>
      </c>
      <c r="I272" s="4" t="str">
        <f>_xll.SNL.Clients.Office.Excel.Functions.SPG(G272,"IQ_AVG_DILUT_SHARES_OUT","CY2023")</f>
        <v>#PEND</v>
      </c>
      <c r="J272" s="5" t="str">
        <f>_xll.SNL.Clients.Office.Excel.Functions.SPG(G272, "IQ_DILUT_EPS_NORM", "CY2023")</f>
        <v>#PEND</v>
      </c>
      <c r="K272" t="e">
        <f t="shared" si="18"/>
        <v>#VALUE!</v>
      </c>
      <c r="L272" t="e">
        <f t="shared" si="19"/>
        <v>#VALUE!</v>
      </c>
    </row>
    <row r="273" spans="1:12">
      <c r="A273" t="s">
        <v>275</v>
      </c>
      <c r="B273" s="4" t="str" cm="1">
        <f t="array" ref="B273">_xll.SNL.Clients.Office.Excel.Functions.SPG(A273, "SP_TOTAL_REV", "CY2023")</f>
        <v>#PEND</v>
      </c>
      <c r="C273" s="4" t="str">
        <f>_xll.SNL.Clients.Office.Excel.Functions.SPG(A273,"IQ_AVG_DILUT_SHARES_OUT","CY2023")</f>
        <v>#PEND</v>
      </c>
      <c r="D273" s="5" t="str">
        <f>_xll.SNL.Clients.Office.Excel.Functions.SPG(A273, "IQ_DILUT_EPS_NORM", "CY2023")</f>
        <v>#PEND</v>
      </c>
      <c r="E273" t="e">
        <f t="shared" si="16"/>
        <v>#VALUE!</v>
      </c>
      <c r="F273" t="e">
        <f t="shared" si="17"/>
        <v>#VALUE!</v>
      </c>
      <c r="G273" t="s">
        <v>275</v>
      </c>
      <c r="H273" s="4" t="str" cm="1">
        <f t="array" ref="H273">_xll.SNL.Clients.Office.Excel.Functions.SPG(G273, "SP_TOTAL_REV", "CY2023")</f>
        <v>#PEND</v>
      </c>
      <c r="I273" s="4" t="str">
        <f>_xll.SNL.Clients.Office.Excel.Functions.SPG(G273,"IQ_AVG_DILUT_SHARES_OUT","CY2023")</f>
        <v>#PEND</v>
      </c>
      <c r="J273" s="5" t="str">
        <f>_xll.SNL.Clients.Office.Excel.Functions.SPG(G273, "IQ_DILUT_EPS_NORM", "CY2023")</f>
        <v>#PEND</v>
      </c>
      <c r="K273" t="e">
        <f t="shared" si="18"/>
        <v>#VALUE!</v>
      </c>
      <c r="L273" t="e">
        <f t="shared" si="19"/>
        <v>#VALUE!</v>
      </c>
    </row>
    <row r="274" spans="1:12">
      <c r="A274" t="s">
        <v>276</v>
      </c>
      <c r="B274" s="4" t="str" cm="1">
        <f t="array" ref="B274">_xll.SNL.Clients.Office.Excel.Functions.SPG(A274, "SP_TOTAL_REV", "CY2023")</f>
        <v>#PEND</v>
      </c>
      <c r="C274" s="4" t="str">
        <f>_xll.SNL.Clients.Office.Excel.Functions.SPG(A274,"IQ_AVG_DILUT_SHARES_OUT","CY2023")</f>
        <v>#PEND</v>
      </c>
      <c r="D274" s="5" t="str">
        <f>_xll.SNL.Clients.Office.Excel.Functions.SPG(A274, "IQ_DILUT_EPS_NORM", "CY2023")</f>
        <v>#PEND</v>
      </c>
      <c r="E274" t="e">
        <f t="shared" si="16"/>
        <v>#VALUE!</v>
      </c>
      <c r="F274" t="e">
        <f t="shared" si="17"/>
        <v>#VALUE!</v>
      </c>
      <c r="G274" t="s">
        <v>276</v>
      </c>
      <c r="H274" s="4" t="str" cm="1">
        <f t="array" ref="H274">_xll.SNL.Clients.Office.Excel.Functions.SPG(G274, "SP_TOTAL_REV", "CY2023")</f>
        <v>#PEND</v>
      </c>
      <c r="I274" s="4" t="str">
        <f>_xll.SNL.Clients.Office.Excel.Functions.SPG(G274,"IQ_AVG_DILUT_SHARES_OUT","CY2023")</f>
        <v>#PEND</v>
      </c>
      <c r="J274" s="5" t="str">
        <f>_xll.SNL.Clients.Office.Excel.Functions.SPG(G274, "IQ_DILUT_EPS_NORM", "CY2023")</f>
        <v>#PEND</v>
      </c>
      <c r="K274" t="e">
        <f t="shared" si="18"/>
        <v>#VALUE!</v>
      </c>
      <c r="L274" t="e">
        <f t="shared" si="19"/>
        <v>#VALUE!</v>
      </c>
    </row>
    <row r="275" spans="1:12">
      <c r="A275" t="s">
        <v>277</v>
      </c>
      <c r="B275" s="4" t="str" cm="1">
        <f t="array" ref="B275">_xll.SNL.Clients.Office.Excel.Functions.SPG(A275, "SP_TOTAL_REV", "CY2023")</f>
        <v>#PEND</v>
      </c>
      <c r="C275" s="4" t="str">
        <f>_xll.SNL.Clients.Office.Excel.Functions.SPG(A275,"IQ_AVG_DILUT_SHARES_OUT","CY2023")</f>
        <v>#PEND</v>
      </c>
      <c r="D275" s="5" t="str">
        <f>_xll.SNL.Clients.Office.Excel.Functions.SPG(A275, "IQ_DILUT_EPS_NORM", "CY2023")</f>
        <v>#PEND</v>
      </c>
      <c r="E275" t="e">
        <f t="shared" si="16"/>
        <v>#VALUE!</v>
      </c>
      <c r="F275" t="e">
        <f t="shared" si="17"/>
        <v>#VALUE!</v>
      </c>
      <c r="G275" t="s">
        <v>277</v>
      </c>
      <c r="H275" s="4" t="str" cm="1">
        <f t="array" ref="H275">_xll.SNL.Clients.Office.Excel.Functions.SPG(G275, "SP_TOTAL_REV", "CY2023")</f>
        <v>#PEND</v>
      </c>
      <c r="I275" s="4" t="str">
        <f>_xll.SNL.Clients.Office.Excel.Functions.SPG(G275,"IQ_AVG_DILUT_SHARES_OUT","CY2023")</f>
        <v>#PEND</v>
      </c>
      <c r="J275" s="5" t="str">
        <f>_xll.SNL.Clients.Office.Excel.Functions.SPG(G275, "IQ_DILUT_EPS_NORM", "CY2023")</f>
        <v>#PEND</v>
      </c>
      <c r="K275" t="e">
        <f t="shared" si="18"/>
        <v>#VALUE!</v>
      </c>
      <c r="L275" t="e">
        <f t="shared" si="19"/>
        <v>#VALUE!</v>
      </c>
    </row>
    <row r="276" spans="1:12">
      <c r="A276" t="s">
        <v>278</v>
      </c>
      <c r="B276" s="4" t="str" cm="1">
        <f t="array" ref="B276">_xll.SNL.Clients.Office.Excel.Functions.SPG(A276, "SP_TOTAL_REV", "CY2023")</f>
        <v>#PEND</v>
      </c>
      <c r="C276" s="4" t="str">
        <f>_xll.SNL.Clients.Office.Excel.Functions.SPG(A276,"IQ_AVG_DILUT_SHARES_OUT","CY2023")</f>
        <v>#PEND</v>
      </c>
      <c r="D276" s="5" t="str">
        <f>_xll.SNL.Clients.Office.Excel.Functions.SPG(A276, "IQ_DILUT_EPS_NORM", "CY2023")</f>
        <v>#PEND</v>
      </c>
      <c r="E276" t="e">
        <f t="shared" si="16"/>
        <v>#VALUE!</v>
      </c>
      <c r="F276" t="e">
        <f t="shared" si="17"/>
        <v>#VALUE!</v>
      </c>
      <c r="G276" t="s">
        <v>278</v>
      </c>
      <c r="H276" s="4" t="str" cm="1">
        <f t="array" ref="H276">_xll.SNL.Clients.Office.Excel.Functions.SPG(G276, "SP_TOTAL_REV", "CY2023")</f>
        <v>#PEND</v>
      </c>
      <c r="I276" s="4" t="str">
        <f>_xll.SNL.Clients.Office.Excel.Functions.SPG(G276,"IQ_AVG_DILUT_SHARES_OUT","CY2023")</f>
        <v>#PEND</v>
      </c>
      <c r="J276" s="5" t="str">
        <f>_xll.SNL.Clients.Office.Excel.Functions.SPG(G276, "IQ_DILUT_EPS_NORM", "CY2023")</f>
        <v>#PEND</v>
      </c>
      <c r="K276" t="e">
        <f t="shared" si="18"/>
        <v>#VALUE!</v>
      </c>
      <c r="L276" t="e">
        <f t="shared" si="19"/>
        <v>#VALUE!</v>
      </c>
    </row>
    <row r="277" spans="1:12">
      <c r="A277" t="s">
        <v>279</v>
      </c>
      <c r="B277" s="4" t="str" cm="1">
        <f t="array" ref="B277">_xll.SNL.Clients.Office.Excel.Functions.SPG(A277, "SP_TOTAL_REV", "CY2023")</f>
        <v>#PEND</v>
      </c>
      <c r="C277" s="4" t="str">
        <f>_xll.SNL.Clients.Office.Excel.Functions.SPG(A277,"IQ_AVG_DILUT_SHARES_OUT","CY2023")</f>
        <v>#PEND</v>
      </c>
      <c r="D277" s="5" t="str">
        <f>_xll.SNL.Clients.Office.Excel.Functions.SPG(A277, "IQ_DILUT_EPS_NORM", "CY2023")</f>
        <v>#PEND</v>
      </c>
      <c r="E277" t="e">
        <f t="shared" si="16"/>
        <v>#VALUE!</v>
      </c>
      <c r="F277" t="e">
        <f t="shared" si="17"/>
        <v>#VALUE!</v>
      </c>
      <c r="G277" t="s">
        <v>279</v>
      </c>
      <c r="H277" s="4" t="str" cm="1">
        <f t="array" ref="H277">_xll.SNL.Clients.Office.Excel.Functions.SPG(G277, "SP_TOTAL_REV", "CY2023")</f>
        <v>#PEND</v>
      </c>
      <c r="I277" s="4" t="str">
        <f>_xll.SNL.Clients.Office.Excel.Functions.SPG(G277,"IQ_AVG_DILUT_SHARES_OUT","CY2023")</f>
        <v>#PEND</v>
      </c>
      <c r="J277" s="5" t="str">
        <f>_xll.SNL.Clients.Office.Excel.Functions.SPG(G277, "IQ_DILUT_EPS_NORM", "CY2023")</f>
        <v>#PEND</v>
      </c>
      <c r="K277" t="e">
        <f t="shared" si="18"/>
        <v>#VALUE!</v>
      </c>
      <c r="L277" t="e">
        <f t="shared" si="19"/>
        <v>#VALUE!</v>
      </c>
    </row>
    <row r="278" spans="1:12">
      <c r="A278" t="s">
        <v>280</v>
      </c>
      <c r="B278" s="4" t="str" cm="1">
        <f t="array" ref="B278">_xll.SNL.Clients.Office.Excel.Functions.SPG(A278, "SP_TOTAL_REV", "CY2023")</f>
        <v>#PEND</v>
      </c>
      <c r="C278" s="4" t="str">
        <f>_xll.SNL.Clients.Office.Excel.Functions.SPG(A278,"IQ_AVG_DILUT_SHARES_OUT","CY2023")</f>
        <v>#PEND</v>
      </c>
      <c r="D278" s="5" t="str">
        <f>_xll.SNL.Clients.Office.Excel.Functions.SPG(A278, "IQ_DILUT_EPS_NORM", "CY2023")</f>
        <v>#PEND</v>
      </c>
      <c r="E278" t="e">
        <f t="shared" si="16"/>
        <v>#VALUE!</v>
      </c>
      <c r="F278" t="e">
        <f t="shared" si="17"/>
        <v>#VALUE!</v>
      </c>
      <c r="G278" t="s">
        <v>280</v>
      </c>
      <c r="H278" s="4" t="str" cm="1">
        <f t="array" ref="H278">_xll.SNL.Clients.Office.Excel.Functions.SPG(G278, "SP_TOTAL_REV", "CY2023")</f>
        <v>#PEND</v>
      </c>
      <c r="I278" s="4" t="str">
        <f>_xll.SNL.Clients.Office.Excel.Functions.SPG(G278,"IQ_AVG_DILUT_SHARES_OUT","CY2023")</f>
        <v>#PEND</v>
      </c>
      <c r="J278" s="5" t="str">
        <f>_xll.SNL.Clients.Office.Excel.Functions.SPG(G278, "IQ_DILUT_EPS_NORM", "CY2023")</f>
        <v>#PEND</v>
      </c>
      <c r="K278" t="e">
        <f t="shared" si="18"/>
        <v>#VALUE!</v>
      </c>
      <c r="L278" t="e">
        <f t="shared" si="19"/>
        <v>#VALUE!</v>
      </c>
    </row>
    <row r="279" spans="1:12">
      <c r="A279" t="s">
        <v>281</v>
      </c>
      <c r="B279" s="4" t="str" cm="1">
        <f t="array" ref="B279">_xll.SNL.Clients.Office.Excel.Functions.SPG(A279, "SP_TOTAL_REV", "CY2023")</f>
        <v>#PEND</v>
      </c>
      <c r="C279" s="4" t="str">
        <f>_xll.SNL.Clients.Office.Excel.Functions.SPG(A279,"IQ_AVG_DILUT_SHARES_OUT","CY2023")</f>
        <v>#PEND</v>
      </c>
      <c r="D279" s="5" t="str">
        <f>_xll.SNL.Clients.Office.Excel.Functions.SPG(A279, "IQ_DILUT_EPS_NORM", "CY2023")</f>
        <v>#PEND</v>
      </c>
      <c r="E279" t="e">
        <f t="shared" si="16"/>
        <v>#VALUE!</v>
      </c>
      <c r="F279" t="e">
        <f t="shared" si="17"/>
        <v>#VALUE!</v>
      </c>
      <c r="G279" t="s">
        <v>281</v>
      </c>
      <c r="H279" s="4" t="str" cm="1">
        <f t="array" ref="H279">_xll.SNL.Clients.Office.Excel.Functions.SPG(G279, "SP_TOTAL_REV", "CY2023")</f>
        <v>#PEND</v>
      </c>
      <c r="I279" s="4" t="str">
        <f>_xll.SNL.Clients.Office.Excel.Functions.SPG(G279,"IQ_AVG_DILUT_SHARES_OUT","CY2023")</f>
        <v>#PEND</v>
      </c>
      <c r="J279" s="5" t="str">
        <f>_xll.SNL.Clients.Office.Excel.Functions.SPG(G279, "IQ_DILUT_EPS_NORM", "CY2023")</f>
        <v>#PEND</v>
      </c>
      <c r="K279" t="e">
        <f t="shared" si="18"/>
        <v>#VALUE!</v>
      </c>
      <c r="L279" t="e">
        <f t="shared" si="19"/>
        <v>#VALUE!</v>
      </c>
    </row>
    <row r="280" spans="1:12">
      <c r="A280" t="s">
        <v>282</v>
      </c>
      <c r="B280" s="4" t="str" cm="1">
        <f t="array" ref="B280">_xll.SNL.Clients.Office.Excel.Functions.SPG(A280, "SP_TOTAL_REV", "CY2023")</f>
        <v>#PEND</v>
      </c>
      <c r="C280" s="4" t="str">
        <f>_xll.SNL.Clients.Office.Excel.Functions.SPG(A280,"IQ_AVG_DILUT_SHARES_OUT","CY2023")</f>
        <v>#PEND</v>
      </c>
      <c r="D280" s="5" t="str">
        <f>_xll.SNL.Clients.Office.Excel.Functions.SPG(A280, "IQ_DILUT_EPS_NORM", "CY2023")</f>
        <v>#PEND</v>
      </c>
      <c r="E280" t="e">
        <f t="shared" si="16"/>
        <v>#VALUE!</v>
      </c>
      <c r="F280" t="e">
        <f t="shared" si="17"/>
        <v>#VALUE!</v>
      </c>
      <c r="G280" t="s">
        <v>282</v>
      </c>
      <c r="H280" s="4" t="str" cm="1">
        <f t="array" ref="H280">_xll.SNL.Clients.Office.Excel.Functions.SPG(G280, "SP_TOTAL_REV", "CY2023")</f>
        <v>#PEND</v>
      </c>
      <c r="I280" s="4" t="str">
        <f>_xll.SNL.Clients.Office.Excel.Functions.SPG(G280,"IQ_AVG_DILUT_SHARES_OUT","CY2023")</f>
        <v>#PEND</v>
      </c>
      <c r="J280" s="5" t="str">
        <f>_xll.SNL.Clients.Office.Excel.Functions.SPG(G280, "IQ_DILUT_EPS_NORM", "CY2023")</f>
        <v>#PEND</v>
      </c>
      <c r="K280" t="e">
        <f t="shared" si="18"/>
        <v>#VALUE!</v>
      </c>
      <c r="L280" t="e">
        <f t="shared" si="19"/>
        <v>#VALUE!</v>
      </c>
    </row>
    <row r="281" spans="1:12">
      <c r="A281" t="s">
        <v>283</v>
      </c>
      <c r="B281" s="4" t="str" cm="1">
        <f t="array" ref="B281">_xll.SNL.Clients.Office.Excel.Functions.SPG(A281, "SP_TOTAL_REV", "CY2023")</f>
        <v>#PEND</v>
      </c>
      <c r="C281" s="4" t="str">
        <f>_xll.SNL.Clients.Office.Excel.Functions.SPG(A281,"IQ_AVG_DILUT_SHARES_OUT","CY2023")</f>
        <v>#PEND</v>
      </c>
      <c r="D281" s="5" t="str">
        <f>_xll.SNL.Clients.Office.Excel.Functions.SPG(A281, "IQ_DILUT_EPS_NORM", "CY2023")</f>
        <v>#PEND</v>
      </c>
      <c r="E281" t="e">
        <f t="shared" si="16"/>
        <v>#VALUE!</v>
      </c>
      <c r="F281" t="e">
        <f t="shared" si="17"/>
        <v>#VALUE!</v>
      </c>
      <c r="G281" t="s">
        <v>283</v>
      </c>
      <c r="H281" s="4" t="str" cm="1">
        <f t="array" ref="H281">_xll.SNL.Clients.Office.Excel.Functions.SPG(G281, "SP_TOTAL_REV", "CY2023")</f>
        <v>#PEND</v>
      </c>
      <c r="I281" s="4" t="str">
        <f>_xll.SNL.Clients.Office.Excel.Functions.SPG(G281,"IQ_AVG_DILUT_SHARES_OUT","CY2023")</f>
        <v>#PEND</v>
      </c>
      <c r="J281" s="5" t="str">
        <f>_xll.SNL.Clients.Office.Excel.Functions.SPG(G281, "IQ_DILUT_EPS_NORM", "CY2023")</f>
        <v>#PEND</v>
      </c>
      <c r="K281" t="e">
        <f t="shared" si="18"/>
        <v>#VALUE!</v>
      </c>
      <c r="L281" t="e">
        <f t="shared" si="19"/>
        <v>#VALUE!</v>
      </c>
    </row>
    <row r="282" spans="1:12">
      <c r="A282" t="s">
        <v>284</v>
      </c>
      <c r="B282" s="4" t="str" cm="1">
        <f t="array" ref="B282">_xll.SNL.Clients.Office.Excel.Functions.SPG(A282, "SP_TOTAL_REV", "CY2023")</f>
        <v>#PEND</v>
      </c>
      <c r="C282" s="4" t="str">
        <f>_xll.SNL.Clients.Office.Excel.Functions.SPG(A282,"IQ_AVG_DILUT_SHARES_OUT","CY2023")</f>
        <v>#PEND</v>
      </c>
      <c r="D282" s="5" t="str">
        <f>_xll.SNL.Clients.Office.Excel.Functions.SPG(A282, "IQ_DILUT_EPS_NORM", "CY2023")</f>
        <v>#PEND</v>
      </c>
      <c r="E282" t="e">
        <f t="shared" si="16"/>
        <v>#VALUE!</v>
      </c>
      <c r="F282" t="e">
        <f t="shared" si="17"/>
        <v>#VALUE!</v>
      </c>
      <c r="G282" t="s">
        <v>284</v>
      </c>
      <c r="H282" s="4" t="str" cm="1">
        <f t="array" ref="H282">_xll.SNL.Clients.Office.Excel.Functions.SPG(G282, "SP_TOTAL_REV", "CY2023")</f>
        <v>#PEND</v>
      </c>
      <c r="I282" s="4" t="str">
        <f>_xll.SNL.Clients.Office.Excel.Functions.SPG(G282,"IQ_AVG_DILUT_SHARES_OUT","CY2023")</f>
        <v>#PEND</v>
      </c>
      <c r="J282" s="5" t="str">
        <f>_xll.SNL.Clients.Office.Excel.Functions.SPG(G282, "IQ_DILUT_EPS_NORM", "CY2023")</f>
        <v>#PEND</v>
      </c>
      <c r="K282" t="e">
        <f t="shared" si="18"/>
        <v>#VALUE!</v>
      </c>
      <c r="L282" t="e">
        <f t="shared" si="19"/>
        <v>#VALUE!</v>
      </c>
    </row>
    <row r="283" spans="1:12">
      <c r="A283" t="s">
        <v>285</v>
      </c>
      <c r="B283" s="4" t="str" cm="1">
        <f t="array" ref="B283">_xll.SNL.Clients.Office.Excel.Functions.SPG(A283, "SP_TOTAL_REV", "CY2023")</f>
        <v>#PEND</v>
      </c>
      <c r="C283" s="4" t="str">
        <f>_xll.SNL.Clients.Office.Excel.Functions.SPG(A283,"IQ_AVG_DILUT_SHARES_OUT","CY2023")</f>
        <v>#PEND</v>
      </c>
      <c r="D283" s="5" t="str">
        <f>_xll.SNL.Clients.Office.Excel.Functions.SPG(A283, "IQ_DILUT_EPS_NORM", "CY2023")</f>
        <v>#PEND</v>
      </c>
      <c r="E283" t="e">
        <f t="shared" si="16"/>
        <v>#VALUE!</v>
      </c>
      <c r="F283" t="e">
        <f t="shared" si="17"/>
        <v>#VALUE!</v>
      </c>
      <c r="G283" t="s">
        <v>285</v>
      </c>
      <c r="H283" s="4" t="str" cm="1">
        <f t="array" ref="H283">_xll.SNL.Clients.Office.Excel.Functions.SPG(G283, "SP_TOTAL_REV", "CY2023")</f>
        <v>#PEND</v>
      </c>
      <c r="I283" s="4" t="str">
        <f>_xll.SNL.Clients.Office.Excel.Functions.SPG(G283,"IQ_AVG_DILUT_SHARES_OUT","CY2023")</f>
        <v>#PEND</v>
      </c>
      <c r="J283" s="5" t="str">
        <f>_xll.SNL.Clients.Office.Excel.Functions.SPG(G283, "IQ_DILUT_EPS_NORM", "CY2023")</f>
        <v>#PEND</v>
      </c>
      <c r="K283" t="e">
        <f t="shared" si="18"/>
        <v>#VALUE!</v>
      </c>
      <c r="L283" t="e">
        <f t="shared" si="19"/>
        <v>#VALUE!</v>
      </c>
    </row>
    <row r="284" spans="1:12">
      <c r="A284" t="s">
        <v>286</v>
      </c>
      <c r="B284" s="4" t="str" cm="1">
        <f t="array" ref="B284">_xll.SNL.Clients.Office.Excel.Functions.SPG(A284, "SP_TOTAL_REV", "CY2023")</f>
        <v>#PEND</v>
      </c>
      <c r="C284" s="4" t="str">
        <f>_xll.SNL.Clients.Office.Excel.Functions.SPG(A284,"IQ_AVG_DILUT_SHARES_OUT","CY2023")</f>
        <v>#PEND</v>
      </c>
      <c r="D284" s="5" t="str">
        <f>_xll.SNL.Clients.Office.Excel.Functions.SPG(A284, "IQ_DILUT_EPS_NORM", "CY2023")</f>
        <v>#PEND</v>
      </c>
      <c r="E284" t="e">
        <f t="shared" si="16"/>
        <v>#VALUE!</v>
      </c>
      <c r="F284" t="e">
        <f t="shared" si="17"/>
        <v>#VALUE!</v>
      </c>
      <c r="G284" t="s">
        <v>286</v>
      </c>
      <c r="H284" s="4" t="str" cm="1">
        <f t="array" ref="H284">_xll.SNL.Clients.Office.Excel.Functions.SPG(G284, "SP_TOTAL_REV", "CY2023")</f>
        <v>#PEND</v>
      </c>
      <c r="I284" s="4" t="str">
        <f>_xll.SNL.Clients.Office.Excel.Functions.SPG(G284,"IQ_AVG_DILUT_SHARES_OUT","CY2023")</f>
        <v>#PEND</v>
      </c>
      <c r="J284" s="5" t="str">
        <f>_xll.SNL.Clients.Office.Excel.Functions.SPG(G284, "IQ_DILUT_EPS_NORM", "CY2023")</f>
        <v>#PEND</v>
      </c>
      <c r="K284" t="e">
        <f t="shared" si="18"/>
        <v>#VALUE!</v>
      </c>
      <c r="L284" t="e">
        <f t="shared" si="19"/>
        <v>#VALUE!</v>
      </c>
    </row>
    <row r="285" spans="1:12">
      <c r="A285" t="s">
        <v>287</v>
      </c>
      <c r="B285" s="4" t="str" cm="1">
        <f t="array" ref="B285">_xll.SNL.Clients.Office.Excel.Functions.SPG(A285, "SP_TOTAL_REV", "CY2023")</f>
        <v>#PEND</v>
      </c>
      <c r="C285" s="4" t="str">
        <f>_xll.SNL.Clients.Office.Excel.Functions.SPG(A285,"IQ_AVG_DILUT_SHARES_OUT","CY2023")</f>
        <v>#PEND</v>
      </c>
      <c r="D285" s="5" t="str">
        <f>_xll.SNL.Clients.Office.Excel.Functions.SPG(A285, "IQ_DILUT_EPS_NORM", "CY2023")</f>
        <v>#PEND</v>
      </c>
      <c r="E285" t="e">
        <f t="shared" si="16"/>
        <v>#VALUE!</v>
      </c>
      <c r="F285" t="e">
        <f t="shared" si="17"/>
        <v>#VALUE!</v>
      </c>
      <c r="G285" t="s">
        <v>287</v>
      </c>
      <c r="H285" s="4" t="str" cm="1">
        <f t="array" ref="H285">_xll.SNL.Clients.Office.Excel.Functions.SPG(G285, "SP_TOTAL_REV", "CY2023")</f>
        <v>#PEND</v>
      </c>
      <c r="I285" s="4" t="str">
        <f>_xll.SNL.Clients.Office.Excel.Functions.SPG(G285,"IQ_AVG_DILUT_SHARES_OUT","CY2023")</f>
        <v>#PEND</v>
      </c>
      <c r="J285" s="5" t="str">
        <f>_xll.SNL.Clients.Office.Excel.Functions.SPG(G285, "IQ_DILUT_EPS_NORM", "CY2023")</f>
        <v>#PEND</v>
      </c>
      <c r="K285" t="e">
        <f t="shared" si="18"/>
        <v>#VALUE!</v>
      </c>
      <c r="L285" t="e">
        <f t="shared" si="19"/>
        <v>#VALUE!</v>
      </c>
    </row>
    <row r="286" spans="1:12">
      <c r="A286" t="s">
        <v>288</v>
      </c>
      <c r="B286" s="4" t="str" cm="1">
        <f t="array" ref="B286">_xll.SNL.Clients.Office.Excel.Functions.SPG(A286, "SP_TOTAL_REV", "CY2023")</f>
        <v>#PEND</v>
      </c>
      <c r="C286" s="4" t="str">
        <f>_xll.SNL.Clients.Office.Excel.Functions.SPG(A286,"IQ_AVG_DILUT_SHARES_OUT","CY2023")</f>
        <v>#PEND</v>
      </c>
      <c r="D286" s="5" t="str">
        <f>_xll.SNL.Clients.Office.Excel.Functions.SPG(A286, "IQ_DILUT_EPS_NORM", "CY2023")</f>
        <v>#PEND</v>
      </c>
      <c r="E286" t="e">
        <f t="shared" si="16"/>
        <v>#VALUE!</v>
      </c>
      <c r="F286" t="e">
        <f t="shared" si="17"/>
        <v>#VALUE!</v>
      </c>
      <c r="G286" t="s">
        <v>288</v>
      </c>
      <c r="H286" s="4" t="str" cm="1">
        <f t="array" ref="H286">_xll.SNL.Clients.Office.Excel.Functions.SPG(G286, "SP_TOTAL_REV", "CY2023")</f>
        <v>#PEND</v>
      </c>
      <c r="I286" s="4" t="str">
        <f>_xll.SNL.Clients.Office.Excel.Functions.SPG(G286,"IQ_AVG_DILUT_SHARES_OUT","CY2023")</f>
        <v>#PEND</v>
      </c>
      <c r="J286" s="5" t="str">
        <f>_xll.SNL.Clients.Office.Excel.Functions.SPG(G286, "IQ_DILUT_EPS_NORM", "CY2023")</f>
        <v>#PEND</v>
      </c>
      <c r="K286" t="e">
        <f t="shared" si="18"/>
        <v>#VALUE!</v>
      </c>
      <c r="L286" t="e">
        <f t="shared" si="19"/>
        <v>#VALUE!</v>
      </c>
    </row>
    <row r="287" spans="1:12">
      <c r="A287" t="s">
        <v>289</v>
      </c>
      <c r="B287" s="4" t="str" cm="1">
        <f t="array" ref="B287">_xll.SNL.Clients.Office.Excel.Functions.SPG(A287, "SP_TOTAL_REV", "CY2023")</f>
        <v>#PEND</v>
      </c>
      <c r="C287" s="4" t="str">
        <f>_xll.SNL.Clients.Office.Excel.Functions.SPG(A287,"IQ_AVG_DILUT_SHARES_OUT","CY2023")</f>
        <v>#PEND</v>
      </c>
      <c r="D287" s="5" t="str">
        <f>_xll.SNL.Clients.Office.Excel.Functions.SPG(A287, "IQ_DILUT_EPS_NORM", "CY2023")</f>
        <v>#PEND</v>
      </c>
      <c r="E287" t="e">
        <f t="shared" si="16"/>
        <v>#VALUE!</v>
      </c>
      <c r="F287" t="e">
        <f t="shared" si="17"/>
        <v>#VALUE!</v>
      </c>
      <c r="G287" t="s">
        <v>289</v>
      </c>
      <c r="H287" s="4" t="str" cm="1">
        <f t="array" ref="H287">_xll.SNL.Clients.Office.Excel.Functions.SPG(G287, "SP_TOTAL_REV", "CY2023")</f>
        <v>#PEND</v>
      </c>
      <c r="I287" s="4" t="str">
        <f>_xll.SNL.Clients.Office.Excel.Functions.SPG(G287,"IQ_AVG_DILUT_SHARES_OUT","CY2023")</f>
        <v>#PEND</v>
      </c>
      <c r="J287" s="5" t="str">
        <f>_xll.SNL.Clients.Office.Excel.Functions.SPG(G287, "IQ_DILUT_EPS_NORM", "CY2023")</f>
        <v>#PEND</v>
      </c>
      <c r="K287" t="e">
        <f t="shared" si="18"/>
        <v>#VALUE!</v>
      </c>
      <c r="L287" t="e">
        <f t="shared" si="19"/>
        <v>#VALUE!</v>
      </c>
    </row>
    <row r="288" spans="1:12">
      <c r="A288" t="s">
        <v>290</v>
      </c>
      <c r="B288" s="4" t="str" cm="1">
        <f t="array" ref="B288">_xll.SNL.Clients.Office.Excel.Functions.SPG(A288, "SP_TOTAL_REV", "CY2023")</f>
        <v>#PEND</v>
      </c>
      <c r="C288" s="4" t="str">
        <f>_xll.SNL.Clients.Office.Excel.Functions.SPG(A288,"IQ_AVG_DILUT_SHARES_OUT","CY2023")</f>
        <v>#PEND</v>
      </c>
      <c r="D288" s="5" t="str">
        <f>_xll.SNL.Clients.Office.Excel.Functions.SPG(A288, "IQ_DILUT_EPS_NORM", "CY2023")</f>
        <v>#PEND</v>
      </c>
      <c r="E288" t="e">
        <f t="shared" si="16"/>
        <v>#VALUE!</v>
      </c>
      <c r="F288" t="e">
        <f t="shared" si="17"/>
        <v>#VALUE!</v>
      </c>
      <c r="G288" t="s">
        <v>290</v>
      </c>
      <c r="H288" s="4" t="str" cm="1">
        <f t="array" ref="H288">_xll.SNL.Clients.Office.Excel.Functions.SPG(G288, "SP_TOTAL_REV", "CY2023")</f>
        <v>#PEND</v>
      </c>
      <c r="I288" s="4" t="str">
        <f>_xll.SNL.Clients.Office.Excel.Functions.SPG(G288,"IQ_AVG_DILUT_SHARES_OUT","CY2023")</f>
        <v>#PEND</v>
      </c>
      <c r="J288" s="5" t="str">
        <f>_xll.SNL.Clients.Office.Excel.Functions.SPG(G288, "IQ_DILUT_EPS_NORM", "CY2023")</f>
        <v>#PEND</v>
      </c>
      <c r="K288" t="e">
        <f t="shared" si="18"/>
        <v>#VALUE!</v>
      </c>
      <c r="L288" t="e">
        <f t="shared" si="19"/>
        <v>#VALUE!</v>
      </c>
    </row>
    <row r="289" spans="1:12">
      <c r="A289" t="s">
        <v>291</v>
      </c>
      <c r="B289" s="4" t="str" cm="1">
        <f t="array" ref="B289">_xll.SNL.Clients.Office.Excel.Functions.SPG(A289, "SP_TOTAL_REV", "CY2023")</f>
        <v>#PEND</v>
      </c>
      <c r="C289" s="4" t="str">
        <f>_xll.SNL.Clients.Office.Excel.Functions.SPG(A289,"IQ_AVG_DILUT_SHARES_OUT","CY2023")</f>
        <v>#PEND</v>
      </c>
      <c r="D289" s="5" t="str">
        <f>_xll.SNL.Clients.Office.Excel.Functions.SPG(A289, "IQ_DILUT_EPS_NORM", "CY2023")</f>
        <v>#PEND</v>
      </c>
      <c r="E289" t="e">
        <f t="shared" si="16"/>
        <v>#VALUE!</v>
      </c>
      <c r="F289" t="e">
        <f t="shared" si="17"/>
        <v>#VALUE!</v>
      </c>
      <c r="G289" t="s">
        <v>291</v>
      </c>
      <c r="H289" s="4" t="str" cm="1">
        <f t="array" ref="H289">_xll.SNL.Clients.Office.Excel.Functions.SPG(G289, "SP_TOTAL_REV", "CY2023")</f>
        <v>#PEND</v>
      </c>
      <c r="I289" s="4" t="str">
        <f>_xll.SNL.Clients.Office.Excel.Functions.SPG(G289,"IQ_AVG_DILUT_SHARES_OUT","CY2023")</f>
        <v>#PEND</v>
      </c>
      <c r="J289" s="5" t="str">
        <f>_xll.SNL.Clients.Office.Excel.Functions.SPG(G289, "IQ_DILUT_EPS_NORM", "CY2023")</f>
        <v>#PEND</v>
      </c>
      <c r="K289" t="e">
        <f t="shared" si="18"/>
        <v>#VALUE!</v>
      </c>
      <c r="L289" t="e">
        <f t="shared" si="19"/>
        <v>#VALUE!</v>
      </c>
    </row>
    <row r="290" spans="1:12">
      <c r="A290" t="s">
        <v>292</v>
      </c>
      <c r="B290" s="4" t="str" cm="1">
        <f t="array" ref="B290">_xll.SNL.Clients.Office.Excel.Functions.SPG(A290, "SP_TOTAL_REV", "CY2023")</f>
        <v>#PEND</v>
      </c>
      <c r="C290" s="4" t="str">
        <f>_xll.SNL.Clients.Office.Excel.Functions.SPG(A290,"IQ_AVG_DILUT_SHARES_OUT","CY2023")</f>
        <v>#PEND</v>
      </c>
      <c r="D290" s="5" t="str">
        <f>_xll.SNL.Clients.Office.Excel.Functions.SPG(A290, "IQ_DILUT_EPS_NORM", "CY2023")</f>
        <v>#PEND</v>
      </c>
      <c r="E290" t="e">
        <f t="shared" si="16"/>
        <v>#VALUE!</v>
      </c>
      <c r="F290" t="e">
        <f t="shared" si="17"/>
        <v>#VALUE!</v>
      </c>
      <c r="G290" t="s">
        <v>292</v>
      </c>
      <c r="H290" s="4" t="str" cm="1">
        <f t="array" ref="H290">_xll.SNL.Clients.Office.Excel.Functions.SPG(G290, "SP_TOTAL_REV", "CY2023")</f>
        <v>#PEND</v>
      </c>
      <c r="I290" s="4" t="str">
        <f>_xll.SNL.Clients.Office.Excel.Functions.SPG(G290,"IQ_AVG_DILUT_SHARES_OUT","CY2023")</f>
        <v>#PEND</v>
      </c>
      <c r="J290" s="5" t="str">
        <f>_xll.SNL.Clients.Office.Excel.Functions.SPG(G290, "IQ_DILUT_EPS_NORM", "CY2023")</f>
        <v>#PEND</v>
      </c>
      <c r="K290" t="e">
        <f t="shared" si="18"/>
        <v>#VALUE!</v>
      </c>
      <c r="L290" t="e">
        <f t="shared" si="19"/>
        <v>#VALUE!</v>
      </c>
    </row>
    <row r="291" spans="1:12">
      <c r="A291" t="s">
        <v>293</v>
      </c>
      <c r="B291" s="4" t="str" cm="1">
        <f t="array" ref="B291">_xll.SNL.Clients.Office.Excel.Functions.SPG(A291, "SP_TOTAL_REV", "CY2023")</f>
        <v>#PEND</v>
      </c>
      <c r="C291" s="4" t="str">
        <f>_xll.SNL.Clients.Office.Excel.Functions.SPG(A291,"IQ_AVG_DILUT_SHARES_OUT","CY2023")</f>
        <v>#PEND</v>
      </c>
      <c r="D291" s="5" t="str">
        <f>_xll.SNL.Clients.Office.Excel.Functions.SPG(A291, "IQ_DILUT_EPS_NORM", "CY2023")</f>
        <v>#PEND</v>
      </c>
      <c r="E291" t="e">
        <f t="shared" si="16"/>
        <v>#VALUE!</v>
      </c>
      <c r="F291" t="e">
        <f t="shared" si="17"/>
        <v>#VALUE!</v>
      </c>
      <c r="G291" t="s">
        <v>293</v>
      </c>
      <c r="H291" s="4" t="str" cm="1">
        <f t="array" ref="H291">_xll.SNL.Clients.Office.Excel.Functions.SPG(G291, "SP_TOTAL_REV", "CY2023")</f>
        <v>#PEND</v>
      </c>
      <c r="I291" s="4" t="str">
        <f>_xll.SNL.Clients.Office.Excel.Functions.SPG(G291,"IQ_AVG_DILUT_SHARES_OUT","CY2023")</f>
        <v>#PEND</v>
      </c>
      <c r="J291" s="5" t="str">
        <f>_xll.SNL.Clients.Office.Excel.Functions.SPG(G291, "IQ_DILUT_EPS_NORM", "CY2023")</f>
        <v>#PEND</v>
      </c>
      <c r="K291" t="e">
        <f t="shared" si="18"/>
        <v>#VALUE!</v>
      </c>
      <c r="L291" t="e">
        <f t="shared" si="19"/>
        <v>#VALUE!</v>
      </c>
    </row>
    <row r="292" spans="1:12">
      <c r="A292" t="s">
        <v>294</v>
      </c>
      <c r="B292" s="4" t="str" cm="1">
        <f t="array" ref="B292">_xll.SNL.Clients.Office.Excel.Functions.SPG(A292, "SP_TOTAL_REV", "CY2023")</f>
        <v>#PEND</v>
      </c>
      <c r="C292" s="4" t="str">
        <f>_xll.SNL.Clients.Office.Excel.Functions.SPG(A292,"IQ_AVG_DILUT_SHARES_OUT","CY2023")</f>
        <v>#PEND</v>
      </c>
      <c r="D292" s="5" t="str">
        <f>_xll.SNL.Clients.Office.Excel.Functions.SPG(A292, "IQ_DILUT_EPS_NORM", "CY2023")</f>
        <v>#PEND</v>
      </c>
      <c r="E292" t="e">
        <f t="shared" si="16"/>
        <v>#VALUE!</v>
      </c>
      <c r="F292" t="e">
        <f t="shared" si="17"/>
        <v>#VALUE!</v>
      </c>
      <c r="G292" t="s">
        <v>294</v>
      </c>
      <c r="H292" s="4" t="str" cm="1">
        <f t="array" ref="H292">_xll.SNL.Clients.Office.Excel.Functions.SPG(G292, "SP_TOTAL_REV", "CY2023")</f>
        <v>#PEND</v>
      </c>
      <c r="I292" s="4" t="str">
        <f>_xll.SNL.Clients.Office.Excel.Functions.SPG(G292,"IQ_AVG_DILUT_SHARES_OUT","CY2023")</f>
        <v>#PEND</v>
      </c>
      <c r="J292" s="5" t="str">
        <f>_xll.SNL.Clients.Office.Excel.Functions.SPG(G292, "IQ_DILUT_EPS_NORM", "CY2023")</f>
        <v>#PEND</v>
      </c>
      <c r="K292" t="e">
        <f t="shared" si="18"/>
        <v>#VALUE!</v>
      </c>
      <c r="L292" t="e">
        <f t="shared" si="19"/>
        <v>#VALUE!</v>
      </c>
    </row>
    <row r="293" spans="1:12">
      <c r="A293" t="s">
        <v>295</v>
      </c>
      <c r="B293" s="4" t="str" cm="1">
        <f t="array" ref="B293">_xll.SNL.Clients.Office.Excel.Functions.SPG(A293, "SP_TOTAL_REV", "CY2023")</f>
        <v>#PEND</v>
      </c>
      <c r="C293" s="4" t="str">
        <f>_xll.SNL.Clients.Office.Excel.Functions.SPG(A293,"IQ_AVG_DILUT_SHARES_OUT","CY2023")</f>
        <v>#PEND</v>
      </c>
      <c r="D293" s="5" t="str">
        <f>_xll.SNL.Clients.Office.Excel.Functions.SPG(A293, "IQ_DILUT_EPS_NORM", "CY2023")</f>
        <v>#PEND</v>
      </c>
      <c r="E293" t="e">
        <f t="shared" si="16"/>
        <v>#VALUE!</v>
      </c>
      <c r="F293" t="e">
        <f t="shared" si="17"/>
        <v>#VALUE!</v>
      </c>
      <c r="G293" t="s">
        <v>295</v>
      </c>
      <c r="H293" s="4" t="str" cm="1">
        <f t="array" ref="H293">_xll.SNL.Clients.Office.Excel.Functions.SPG(G293, "SP_TOTAL_REV", "CY2023")</f>
        <v>#PEND</v>
      </c>
      <c r="I293" s="4" t="str">
        <f>_xll.SNL.Clients.Office.Excel.Functions.SPG(G293,"IQ_AVG_DILUT_SHARES_OUT","CY2023")</f>
        <v>#PEND</v>
      </c>
      <c r="J293" s="5" t="str">
        <f>_xll.SNL.Clients.Office.Excel.Functions.SPG(G293, "IQ_DILUT_EPS_NORM", "CY2023")</f>
        <v>#PEND</v>
      </c>
      <c r="K293" t="e">
        <f t="shared" si="18"/>
        <v>#VALUE!</v>
      </c>
      <c r="L293" t="e">
        <f t="shared" si="19"/>
        <v>#VALUE!</v>
      </c>
    </row>
    <row r="294" spans="1:12">
      <c r="A294" t="s">
        <v>296</v>
      </c>
      <c r="B294" s="4" t="str" cm="1">
        <f t="array" ref="B294">_xll.SNL.Clients.Office.Excel.Functions.SPG(A294, "SP_TOTAL_REV", "CY2023")</f>
        <v>#PEND</v>
      </c>
      <c r="C294" s="4" t="str">
        <f>_xll.SNL.Clients.Office.Excel.Functions.SPG(A294,"IQ_AVG_DILUT_SHARES_OUT","CY2023")</f>
        <v>#PEND</v>
      </c>
      <c r="D294" s="5" t="str">
        <f>_xll.SNL.Clients.Office.Excel.Functions.SPG(A294, "IQ_DILUT_EPS_NORM", "CY2023")</f>
        <v>#PEND</v>
      </c>
      <c r="E294" t="e">
        <f t="shared" si="16"/>
        <v>#VALUE!</v>
      </c>
      <c r="F294" t="e">
        <f t="shared" si="17"/>
        <v>#VALUE!</v>
      </c>
      <c r="G294" t="s">
        <v>296</v>
      </c>
      <c r="H294" s="4" t="str" cm="1">
        <f t="array" ref="H294">_xll.SNL.Clients.Office.Excel.Functions.SPG(G294, "SP_TOTAL_REV", "CY2023")</f>
        <v>#PEND</v>
      </c>
      <c r="I294" s="4" t="str">
        <f>_xll.SNL.Clients.Office.Excel.Functions.SPG(G294,"IQ_AVG_DILUT_SHARES_OUT","CY2023")</f>
        <v>#PEND</v>
      </c>
      <c r="J294" s="5" t="str">
        <f>_xll.SNL.Clients.Office.Excel.Functions.SPG(G294, "IQ_DILUT_EPS_NORM", "CY2023")</f>
        <v>#PEND</v>
      </c>
      <c r="K294" t="e">
        <f t="shared" si="18"/>
        <v>#VALUE!</v>
      </c>
      <c r="L294" t="e">
        <f t="shared" si="19"/>
        <v>#VALUE!</v>
      </c>
    </row>
    <row r="295" spans="1:12">
      <c r="A295" t="s">
        <v>297</v>
      </c>
      <c r="B295" s="4" t="str" cm="1">
        <f t="array" ref="B295">_xll.SNL.Clients.Office.Excel.Functions.SPG(A295, "SP_TOTAL_REV", "CY2023")</f>
        <v>#PEND</v>
      </c>
      <c r="C295" s="4" t="str">
        <f>_xll.SNL.Clients.Office.Excel.Functions.SPG(A295,"IQ_AVG_DILUT_SHARES_OUT","CY2023")</f>
        <v>#PEND</v>
      </c>
      <c r="D295" s="5" t="str">
        <f>_xll.SNL.Clients.Office.Excel.Functions.SPG(A295, "IQ_DILUT_EPS_NORM", "CY2023")</f>
        <v>#PEND</v>
      </c>
      <c r="E295" t="e">
        <f t="shared" si="16"/>
        <v>#VALUE!</v>
      </c>
      <c r="F295" t="e">
        <f t="shared" si="17"/>
        <v>#VALUE!</v>
      </c>
      <c r="G295" t="s">
        <v>297</v>
      </c>
      <c r="H295" s="4" t="str" cm="1">
        <f t="array" ref="H295">_xll.SNL.Clients.Office.Excel.Functions.SPG(G295, "SP_TOTAL_REV", "CY2023")</f>
        <v>#PEND</v>
      </c>
      <c r="I295" s="4" t="str">
        <f>_xll.SNL.Clients.Office.Excel.Functions.SPG(G295,"IQ_AVG_DILUT_SHARES_OUT","CY2023")</f>
        <v>#PEND</v>
      </c>
      <c r="J295" s="5" t="str">
        <f>_xll.SNL.Clients.Office.Excel.Functions.SPG(G295, "IQ_DILUT_EPS_NORM", "CY2023")</f>
        <v>#PEND</v>
      </c>
      <c r="K295" t="e">
        <f t="shared" si="18"/>
        <v>#VALUE!</v>
      </c>
      <c r="L295" t="e">
        <f t="shared" si="19"/>
        <v>#VALUE!</v>
      </c>
    </row>
    <row r="296" spans="1:12">
      <c r="A296" t="s">
        <v>298</v>
      </c>
      <c r="B296" s="4" t="str" cm="1">
        <f t="array" ref="B296">_xll.SNL.Clients.Office.Excel.Functions.SPG(A296, "SP_TOTAL_REV", "CY2023")</f>
        <v>#PEND</v>
      </c>
      <c r="C296" s="4" t="str">
        <f>_xll.SNL.Clients.Office.Excel.Functions.SPG(A296,"IQ_AVG_DILUT_SHARES_OUT","CY2023")</f>
        <v>#PEND</v>
      </c>
      <c r="D296" s="5" t="str">
        <f>_xll.SNL.Clients.Office.Excel.Functions.SPG(A296, "IQ_DILUT_EPS_NORM", "CY2023")</f>
        <v>#PEND</v>
      </c>
      <c r="E296" t="e">
        <f t="shared" si="16"/>
        <v>#VALUE!</v>
      </c>
      <c r="F296" t="e">
        <f t="shared" si="17"/>
        <v>#VALUE!</v>
      </c>
      <c r="G296" t="s">
        <v>298</v>
      </c>
      <c r="H296" s="4" t="str" cm="1">
        <f t="array" ref="H296">_xll.SNL.Clients.Office.Excel.Functions.SPG(G296, "SP_TOTAL_REV", "CY2023")</f>
        <v>#PEND</v>
      </c>
      <c r="I296" s="4" t="str">
        <f>_xll.SNL.Clients.Office.Excel.Functions.SPG(G296,"IQ_AVG_DILUT_SHARES_OUT","CY2023")</f>
        <v>#PEND</v>
      </c>
      <c r="J296" s="5" t="str">
        <f>_xll.SNL.Clients.Office.Excel.Functions.SPG(G296, "IQ_DILUT_EPS_NORM", "CY2023")</f>
        <v>#PEND</v>
      </c>
      <c r="K296" t="e">
        <f t="shared" si="18"/>
        <v>#VALUE!</v>
      </c>
      <c r="L296" t="e">
        <f t="shared" si="19"/>
        <v>#VALUE!</v>
      </c>
    </row>
    <row r="297" spans="1:12">
      <c r="A297" t="s">
        <v>299</v>
      </c>
      <c r="B297" s="4" t="str" cm="1">
        <f t="array" ref="B297">_xll.SNL.Clients.Office.Excel.Functions.SPG(A297, "SP_TOTAL_REV", "CY2023")</f>
        <v>#PEND</v>
      </c>
      <c r="C297" s="4" t="str">
        <f>_xll.SNL.Clients.Office.Excel.Functions.SPG(A297,"IQ_AVG_DILUT_SHARES_OUT","CY2023")</f>
        <v>#PEND</v>
      </c>
      <c r="D297" s="5" t="str">
        <f>_xll.SNL.Clients.Office.Excel.Functions.SPG(A297, "IQ_DILUT_EPS_NORM", "CY2023")</f>
        <v>#PEND</v>
      </c>
      <c r="E297" t="e">
        <f t="shared" si="16"/>
        <v>#VALUE!</v>
      </c>
      <c r="F297" t="e">
        <f t="shared" si="17"/>
        <v>#VALUE!</v>
      </c>
      <c r="G297" t="s">
        <v>299</v>
      </c>
      <c r="H297" s="4" t="str" cm="1">
        <f t="array" ref="H297">_xll.SNL.Clients.Office.Excel.Functions.SPG(G297, "SP_TOTAL_REV", "CY2023")</f>
        <v>#PEND</v>
      </c>
      <c r="I297" s="4" t="str">
        <f>_xll.SNL.Clients.Office.Excel.Functions.SPG(G297,"IQ_AVG_DILUT_SHARES_OUT","CY2023")</f>
        <v>#PEND</v>
      </c>
      <c r="J297" s="5" t="str">
        <f>_xll.SNL.Clients.Office.Excel.Functions.SPG(G297, "IQ_DILUT_EPS_NORM", "CY2023")</f>
        <v>#PEND</v>
      </c>
      <c r="K297" t="e">
        <f t="shared" si="18"/>
        <v>#VALUE!</v>
      </c>
      <c r="L297" t="e">
        <f t="shared" si="19"/>
        <v>#VALUE!</v>
      </c>
    </row>
    <row r="298" spans="1:12">
      <c r="A298" t="s">
        <v>300</v>
      </c>
      <c r="B298" s="4" t="str" cm="1">
        <f t="array" ref="B298">_xll.SNL.Clients.Office.Excel.Functions.SPG(A298, "SP_TOTAL_REV", "CY2023")</f>
        <v>#PEND</v>
      </c>
      <c r="C298" s="4" t="str">
        <f>_xll.SNL.Clients.Office.Excel.Functions.SPG(A298,"IQ_AVG_DILUT_SHARES_OUT","CY2023")</f>
        <v>#PEND</v>
      </c>
      <c r="D298" s="5" t="str">
        <f>_xll.SNL.Clients.Office.Excel.Functions.SPG(A298, "IQ_DILUT_EPS_NORM", "CY2023")</f>
        <v>#PEND</v>
      </c>
      <c r="E298" t="e">
        <f t="shared" si="16"/>
        <v>#VALUE!</v>
      </c>
      <c r="F298" t="e">
        <f t="shared" si="17"/>
        <v>#VALUE!</v>
      </c>
      <c r="G298" t="s">
        <v>300</v>
      </c>
      <c r="H298" s="4" t="str" cm="1">
        <f t="array" ref="H298">_xll.SNL.Clients.Office.Excel.Functions.SPG(G298, "SP_TOTAL_REV", "CY2023")</f>
        <v>#PEND</v>
      </c>
      <c r="I298" s="4" t="str">
        <f>_xll.SNL.Clients.Office.Excel.Functions.SPG(G298,"IQ_AVG_DILUT_SHARES_OUT","CY2023")</f>
        <v>#PEND</v>
      </c>
      <c r="J298" s="5" t="str">
        <f>_xll.SNL.Clients.Office.Excel.Functions.SPG(G298, "IQ_DILUT_EPS_NORM", "CY2023")</f>
        <v>#PEND</v>
      </c>
      <c r="K298" t="e">
        <f t="shared" si="18"/>
        <v>#VALUE!</v>
      </c>
      <c r="L298" t="e">
        <f t="shared" si="19"/>
        <v>#VALUE!</v>
      </c>
    </row>
    <row r="299" spans="1:12">
      <c r="A299" t="s">
        <v>301</v>
      </c>
      <c r="B299" s="4" t="str" cm="1">
        <f t="array" ref="B299">_xll.SNL.Clients.Office.Excel.Functions.SPG(A299, "SP_TOTAL_REV", "CY2023")</f>
        <v>#PEND</v>
      </c>
      <c r="C299" s="4" t="str">
        <f>_xll.SNL.Clients.Office.Excel.Functions.SPG(A299,"IQ_AVG_DILUT_SHARES_OUT","CY2023")</f>
        <v>#PEND</v>
      </c>
      <c r="D299" s="5" t="str">
        <f>_xll.SNL.Clients.Office.Excel.Functions.SPG(A299, "IQ_DILUT_EPS_NORM", "CY2023")</f>
        <v>#PEND</v>
      </c>
      <c r="E299" t="e">
        <f t="shared" si="16"/>
        <v>#VALUE!</v>
      </c>
      <c r="F299" t="e">
        <f t="shared" si="17"/>
        <v>#VALUE!</v>
      </c>
      <c r="G299" t="s">
        <v>301</v>
      </c>
      <c r="H299" s="4" t="str" cm="1">
        <f t="array" ref="H299">_xll.SNL.Clients.Office.Excel.Functions.SPG(G299, "SP_TOTAL_REV", "CY2023")</f>
        <v>#PEND</v>
      </c>
      <c r="I299" s="4" t="str">
        <f>_xll.SNL.Clients.Office.Excel.Functions.SPG(G299,"IQ_AVG_DILUT_SHARES_OUT","CY2023")</f>
        <v>#PEND</v>
      </c>
      <c r="J299" s="5" t="str">
        <f>_xll.SNL.Clients.Office.Excel.Functions.SPG(G299, "IQ_DILUT_EPS_NORM", "CY2023")</f>
        <v>#PEND</v>
      </c>
      <c r="K299" t="e">
        <f t="shared" si="18"/>
        <v>#VALUE!</v>
      </c>
      <c r="L299" t="e">
        <f t="shared" si="19"/>
        <v>#VALUE!</v>
      </c>
    </row>
    <row r="300" spans="1:12">
      <c r="A300" t="s">
        <v>302</v>
      </c>
      <c r="B300" s="4" t="str" cm="1">
        <f t="array" ref="B300">_xll.SNL.Clients.Office.Excel.Functions.SPG(A300, "SP_TOTAL_REV", "CY2023")</f>
        <v>#PEND</v>
      </c>
      <c r="C300" s="4" t="str">
        <f>_xll.SNL.Clients.Office.Excel.Functions.SPG(A300,"IQ_AVG_DILUT_SHARES_OUT","CY2023")</f>
        <v>#PEND</v>
      </c>
      <c r="D300" s="5" t="str">
        <f>_xll.SNL.Clients.Office.Excel.Functions.SPG(A300, "IQ_DILUT_EPS_NORM", "CY2023")</f>
        <v>#PEND</v>
      </c>
      <c r="E300" t="e">
        <f t="shared" si="16"/>
        <v>#VALUE!</v>
      </c>
      <c r="F300" t="e">
        <f t="shared" si="17"/>
        <v>#VALUE!</v>
      </c>
      <c r="G300" t="s">
        <v>302</v>
      </c>
      <c r="H300" s="4" t="str" cm="1">
        <f t="array" ref="H300">_xll.SNL.Clients.Office.Excel.Functions.SPG(G300, "SP_TOTAL_REV", "CY2023")</f>
        <v>#PEND</v>
      </c>
      <c r="I300" s="4" t="str">
        <f>_xll.SNL.Clients.Office.Excel.Functions.SPG(G300,"IQ_AVG_DILUT_SHARES_OUT","CY2023")</f>
        <v>#PEND</v>
      </c>
      <c r="J300" s="5" t="str">
        <f>_xll.SNL.Clients.Office.Excel.Functions.SPG(G300, "IQ_DILUT_EPS_NORM", "CY2023")</f>
        <v>#PEND</v>
      </c>
      <c r="K300" t="e">
        <f t="shared" si="18"/>
        <v>#VALUE!</v>
      </c>
      <c r="L300" t="e">
        <f t="shared" si="19"/>
        <v>#VALUE!</v>
      </c>
    </row>
    <row r="301" spans="1:12">
      <c r="A301" t="s">
        <v>303</v>
      </c>
      <c r="B301" s="4" t="str" cm="1">
        <f t="array" ref="B301">_xll.SNL.Clients.Office.Excel.Functions.SPG(A301, "SP_TOTAL_REV", "CY2023")</f>
        <v>#PEND</v>
      </c>
      <c r="C301" s="4" t="str">
        <f>_xll.SNL.Clients.Office.Excel.Functions.SPG(A301,"IQ_AVG_DILUT_SHARES_OUT","CY2023")</f>
        <v>#PEND</v>
      </c>
      <c r="D301" s="5" t="str">
        <f>_xll.SNL.Clients.Office.Excel.Functions.SPG(A301, "IQ_DILUT_EPS_NORM", "CY2023")</f>
        <v>#PEND</v>
      </c>
      <c r="E301" t="e">
        <f t="shared" si="16"/>
        <v>#VALUE!</v>
      </c>
      <c r="F301" t="e">
        <f t="shared" si="17"/>
        <v>#VALUE!</v>
      </c>
      <c r="G301" t="s">
        <v>303</v>
      </c>
      <c r="H301" s="4" t="str" cm="1">
        <f t="array" ref="H301">_xll.SNL.Clients.Office.Excel.Functions.SPG(G301, "SP_TOTAL_REV", "CY2023")</f>
        <v>#PEND</v>
      </c>
      <c r="I301" s="4" t="str">
        <f>_xll.SNL.Clients.Office.Excel.Functions.SPG(G301,"IQ_AVG_DILUT_SHARES_OUT","CY2023")</f>
        <v>#PEND</v>
      </c>
      <c r="J301" s="5" t="str">
        <f>_xll.SNL.Clients.Office.Excel.Functions.SPG(G301, "IQ_DILUT_EPS_NORM", "CY2023")</f>
        <v>#PEND</v>
      </c>
      <c r="K301" t="e">
        <f t="shared" si="18"/>
        <v>#VALUE!</v>
      </c>
      <c r="L301" t="e">
        <f t="shared" si="19"/>
        <v>#VALUE!</v>
      </c>
    </row>
    <row r="302" spans="1:12">
      <c r="A302" t="s">
        <v>304</v>
      </c>
      <c r="B302" s="4" t="str" cm="1">
        <f t="array" ref="B302">_xll.SNL.Clients.Office.Excel.Functions.SPG(A302, "SP_TOTAL_REV", "CY2023")</f>
        <v>#PEND</v>
      </c>
      <c r="C302" s="4" t="str">
        <f>_xll.SNL.Clients.Office.Excel.Functions.SPG(A302,"IQ_AVG_DILUT_SHARES_OUT","CY2023")</f>
        <v>#PEND</v>
      </c>
      <c r="D302" s="5" t="str">
        <f>_xll.SNL.Clients.Office.Excel.Functions.SPG(A302, "IQ_DILUT_EPS_NORM", "CY2023")</f>
        <v>#PEND</v>
      </c>
      <c r="E302" t="e">
        <f t="shared" si="16"/>
        <v>#VALUE!</v>
      </c>
      <c r="F302" t="e">
        <f t="shared" si="17"/>
        <v>#VALUE!</v>
      </c>
      <c r="G302" t="s">
        <v>304</v>
      </c>
      <c r="H302" s="4" t="str" cm="1">
        <f t="array" ref="H302">_xll.SNL.Clients.Office.Excel.Functions.SPG(G302, "SP_TOTAL_REV", "CY2023")</f>
        <v>#PEND</v>
      </c>
      <c r="I302" s="4" t="str">
        <f>_xll.SNL.Clients.Office.Excel.Functions.SPG(G302,"IQ_AVG_DILUT_SHARES_OUT","CY2023")</f>
        <v>#PEND</v>
      </c>
      <c r="J302" s="5" t="str">
        <f>_xll.SNL.Clients.Office.Excel.Functions.SPG(G302, "IQ_DILUT_EPS_NORM", "CY2023")</f>
        <v>#PEND</v>
      </c>
      <c r="K302" t="e">
        <f t="shared" si="18"/>
        <v>#VALUE!</v>
      </c>
      <c r="L302" t="e">
        <f t="shared" si="19"/>
        <v>#VALUE!</v>
      </c>
    </row>
    <row r="303" spans="1:12">
      <c r="A303" t="s">
        <v>305</v>
      </c>
      <c r="B303" s="4" t="str" cm="1">
        <f t="array" ref="B303">_xll.SNL.Clients.Office.Excel.Functions.SPG(A303, "SP_TOTAL_REV", "CY2023")</f>
        <v>#PEND</v>
      </c>
      <c r="C303" s="4" t="str">
        <f>_xll.SNL.Clients.Office.Excel.Functions.SPG(A303,"IQ_AVG_DILUT_SHARES_OUT","CY2023")</f>
        <v>#PEND</v>
      </c>
      <c r="D303" s="5" t="str">
        <f>_xll.SNL.Clients.Office.Excel.Functions.SPG(A303, "IQ_DILUT_EPS_NORM", "CY2023")</f>
        <v>#PEND</v>
      </c>
      <c r="E303" t="e">
        <f t="shared" si="16"/>
        <v>#VALUE!</v>
      </c>
      <c r="F303" t="e">
        <f t="shared" si="17"/>
        <v>#VALUE!</v>
      </c>
      <c r="G303" t="s">
        <v>305</v>
      </c>
      <c r="H303" s="4" t="str" cm="1">
        <f t="array" ref="H303">_xll.SNL.Clients.Office.Excel.Functions.SPG(G303, "SP_TOTAL_REV", "CY2023")</f>
        <v>#PEND</v>
      </c>
      <c r="I303" s="4" t="str">
        <f>_xll.SNL.Clients.Office.Excel.Functions.SPG(G303,"IQ_AVG_DILUT_SHARES_OUT","CY2023")</f>
        <v>#PEND</v>
      </c>
      <c r="J303" s="5" t="str">
        <f>_xll.SNL.Clients.Office.Excel.Functions.SPG(G303, "IQ_DILUT_EPS_NORM", "CY2023")</f>
        <v>#PEND</v>
      </c>
      <c r="K303" t="e">
        <f t="shared" si="18"/>
        <v>#VALUE!</v>
      </c>
      <c r="L303" t="e">
        <f t="shared" si="19"/>
        <v>#VALUE!</v>
      </c>
    </row>
    <row r="304" spans="1:12">
      <c r="A304" t="s">
        <v>306</v>
      </c>
      <c r="B304" s="4" t="str" cm="1">
        <f t="array" ref="B304">_xll.SNL.Clients.Office.Excel.Functions.SPG(A304, "SP_TOTAL_REV", "CY2023")</f>
        <v>#PEND</v>
      </c>
      <c r="C304" s="4" t="str">
        <f>_xll.SNL.Clients.Office.Excel.Functions.SPG(A304,"IQ_AVG_DILUT_SHARES_OUT","CY2023")</f>
        <v>#PEND</v>
      </c>
      <c r="D304" s="5" t="str">
        <f>_xll.SNL.Clients.Office.Excel.Functions.SPG(A304, "IQ_DILUT_EPS_NORM", "CY2023")</f>
        <v>#PEND</v>
      </c>
      <c r="E304" t="e">
        <f t="shared" si="16"/>
        <v>#VALUE!</v>
      </c>
      <c r="F304" t="e">
        <f t="shared" si="17"/>
        <v>#VALUE!</v>
      </c>
      <c r="G304" t="s">
        <v>306</v>
      </c>
      <c r="H304" s="4" t="str" cm="1">
        <f t="array" ref="H304">_xll.SNL.Clients.Office.Excel.Functions.SPG(G304, "SP_TOTAL_REV", "CY2023")</f>
        <v>#PEND</v>
      </c>
      <c r="I304" s="4" t="str">
        <f>_xll.SNL.Clients.Office.Excel.Functions.SPG(G304,"IQ_AVG_DILUT_SHARES_OUT","CY2023")</f>
        <v>#PEND</v>
      </c>
      <c r="J304" s="5" t="str">
        <f>_xll.SNL.Clients.Office.Excel.Functions.SPG(G304, "IQ_DILUT_EPS_NORM", "CY2023")</f>
        <v>#PEND</v>
      </c>
      <c r="K304" t="e">
        <f t="shared" si="18"/>
        <v>#VALUE!</v>
      </c>
      <c r="L304" t="e">
        <f t="shared" si="19"/>
        <v>#VALUE!</v>
      </c>
    </row>
    <row r="305" spans="1:12">
      <c r="A305" t="s">
        <v>307</v>
      </c>
      <c r="B305" s="4" t="str" cm="1">
        <f t="array" ref="B305">_xll.SNL.Clients.Office.Excel.Functions.SPG(A305, "SP_TOTAL_REV", "CY2023")</f>
        <v>#PEND</v>
      </c>
      <c r="C305" s="4" t="str">
        <f>_xll.SNL.Clients.Office.Excel.Functions.SPG(A305,"IQ_AVG_DILUT_SHARES_OUT","CY2023")</f>
        <v>#PEND</v>
      </c>
      <c r="D305" s="5" t="str">
        <f>_xll.SNL.Clients.Office.Excel.Functions.SPG(A305, "IQ_DILUT_EPS_NORM", "CY2023")</f>
        <v>#PEND</v>
      </c>
      <c r="E305" t="e">
        <f t="shared" si="16"/>
        <v>#VALUE!</v>
      </c>
      <c r="F305" t="e">
        <f t="shared" si="17"/>
        <v>#VALUE!</v>
      </c>
      <c r="G305" t="s">
        <v>307</v>
      </c>
      <c r="H305" s="4" t="str" cm="1">
        <f t="array" ref="H305">_xll.SNL.Clients.Office.Excel.Functions.SPG(G305, "SP_TOTAL_REV", "CY2023")</f>
        <v>#PEND</v>
      </c>
      <c r="I305" s="4" t="str">
        <f>_xll.SNL.Clients.Office.Excel.Functions.SPG(G305,"IQ_AVG_DILUT_SHARES_OUT","CY2023")</f>
        <v>#PEND</v>
      </c>
      <c r="J305" s="5" t="str">
        <f>_xll.SNL.Clients.Office.Excel.Functions.SPG(G305, "IQ_DILUT_EPS_NORM", "CY2023")</f>
        <v>#PEND</v>
      </c>
      <c r="K305" t="e">
        <f t="shared" si="18"/>
        <v>#VALUE!</v>
      </c>
      <c r="L305" t="e">
        <f t="shared" si="19"/>
        <v>#VALUE!</v>
      </c>
    </row>
    <row r="306" spans="1:12">
      <c r="A306" t="s">
        <v>308</v>
      </c>
      <c r="B306" s="4" t="str" cm="1">
        <f t="array" ref="B306">_xll.SNL.Clients.Office.Excel.Functions.SPG(A306, "SP_TOTAL_REV", "CY2023")</f>
        <v>#PEND</v>
      </c>
      <c r="C306" s="4" t="str">
        <f>_xll.SNL.Clients.Office.Excel.Functions.SPG(A306,"IQ_AVG_DILUT_SHARES_OUT","CY2023")</f>
        <v>#PEND</v>
      </c>
      <c r="D306" s="5" t="str">
        <f>_xll.SNL.Clients.Office.Excel.Functions.SPG(A306, "IQ_DILUT_EPS_NORM", "CY2023")</f>
        <v>#PEND</v>
      </c>
      <c r="E306" t="e">
        <f t="shared" si="16"/>
        <v>#VALUE!</v>
      </c>
      <c r="F306" t="e">
        <f t="shared" si="17"/>
        <v>#VALUE!</v>
      </c>
      <c r="G306" t="s">
        <v>308</v>
      </c>
      <c r="H306" s="4" t="str" cm="1">
        <f t="array" ref="H306">_xll.SNL.Clients.Office.Excel.Functions.SPG(G306, "SP_TOTAL_REV", "CY2023")</f>
        <v>#PEND</v>
      </c>
      <c r="I306" s="4" t="str">
        <f>_xll.SNL.Clients.Office.Excel.Functions.SPG(G306,"IQ_AVG_DILUT_SHARES_OUT","CY2023")</f>
        <v>#PEND</v>
      </c>
      <c r="J306" s="5" t="str">
        <f>_xll.SNL.Clients.Office.Excel.Functions.SPG(G306, "IQ_DILUT_EPS_NORM", "CY2023")</f>
        <v>#PEND</v>
      </c>
      <c r="K306" t="e">
        <f t="shared" si="18"/>
        <v>#VALUE!</v>
      </c>
      <c r="L306" t="e">
        <f t="shared" si="19"/>
        <v>#VALUE!</v>
      </c>
    </row>
    <row r="307" spans="1:12">
      <c r="A307" t="s">
        <v>309</v>
      </c>
      <c r="B307" s="4" t="str" cm="1">
        <f t="array" ref="B307">_xll.SNL.Clients.Office.Excel.Functions.SPG(A307, "SP_TOTAL_REV", "CY2023")</f>
        <v>#PEND</v>
      </c>
      <c r="C307" s="4" t="str">
        <f>_xll.SNL.Clients.Office.Excel.Functions.SPG(A307,"IQ_AVG_DILUT_SHARES_OUT","CY2023")</f>
        <v>#PEND</v>
      </c>
      <c r="D307" s="5" t="str">
        <f>_xll.SNL.Clients.Office.Excel.Functions.SPG(A307, "IQ_DILUT_EPS_NORM", "CY2023")</f>
        <v>#PEND</v>
      </c>
      <c r="E307" t="e">
        <f t="shared" si="16"/>
        <v>#VALUE!</v>
      </c>
      <c r="F307" t="e">
        <f t="shared" si="17"/>
        <v>#VALUE!</v>
      </c>
      <c r="G307" t="s">
        <v>309</v>
      </c>
      <c r="H307" s="4" t="str" cm="1">
        <f t="array" ref="H307">_xll.SNL.Clients.Office.Excel.Functions.SPG(G307, "SP_TOTAL_REV", "CY2023")</f>
        <v>#PEND</v>
      </c>
      <c r="I307" s="4" t="str">
        <f>_xll.SNL.Clients.Office.Excel.Functions.SPG(G307,"IQ_AVG_DILUT_SHARES_OUT","CY2023")</f>
        <v>#PEND</v>
      </c>
      <c r="J307" s="5" t="str">
        <f>_xll.SNL.Clients.Office.Excel.Functions.SPG(G307, "IQ_DILUT_EPS_NORM", "CY2023")</f>
        <v>#PEND</v>
      </c>
      <c r="K307" t="e">
        <f t="shared" si="18"/>
        <v>#VALUE!</v>
      </c>
      <c r="L307" t="e">
        <f t="shared" si="19"/>
        <v>#VALUE!</v>
      </c>
    </row>
    <row r="308" spans="1:12">
      <c r="A308" t="s">
        <v>310</v>
      </c>
      <c r="B308" s="4" t="str" cm="1">
        <f t="array" ref="B308">_xll.SNL.Clients.Office.Excel.Functions.SPG(A308, "SP_TOTAL_REV", "CY2023")</f>
        <v>#PEND</v>
      </c>
      <c r="C308" s="4" t="str">
        <f>_xll.SNL.Clients.Office.Excel.Functions.SPG(A308,"IQ_AVG_DILUT_SHARES_OUT","CY2023")</f>
        <v>#PEND</v>
      </c>
      <c r="D308" s="5" t="str">
        <f>_xll.SNL.Clients.Office.Excel.Functions.SPG(A308, "IQ_DILUT_EPS_NORM", "CY2023")</f>
        <v>#PEND</v>
      </c>
      <c r="E308" t="e">
        <f t="shared" si="16"/>
        <v>#VALUE!</v>
      </c>
      <c r="F308" t="e">
        <f t="shared" si="17"/>
        <v>#VALUE!</v>
      </c>
      <c r="G308" t="s">
        <v>310</v>
      </c>
      <c r="H308" s="4" t="str" cm="1">
        <f t="array" ref="H308">_xll.SNL.Clients.Office.Excel.Functions.SPG(G308, "SP_TOTAL_REV", "CY2023")</f>
        <v>#PEND</v>
      </c>
      <c r="I308" s="4" t="str">
        <f>_xll.SNL.Clients.Office.Excel.Functions.SPG(G308,"IQ_AVG_DILUT_SHARES_OUT","CY2023")</f>
        <v>#PEND</v>
      </c>
      <c r="J308" s="5" t="str">
        <f>_xll.SNL.Clients.Office.Excel.Functions.SPG(G308, "IQ_DILUT_EPS_NORM", "CY2023")</f>
        <v>#PEND</v>
      </c>
      <c r="K308" t="e">
        <f t="shared" si="18"/>
        <v>#VALUE!</v>
      </c>
      <c r="L308" t="e">
        <f t="shared" si="19"/>
        <v>#VALUE!</v>
      </c>
    </row>
    <row r="309" spans="1:12">
      <c r="A309" t="s">
        <v>311</v>
      </c>
      <c r="B309" s="4" t="str" cm="1">
        <f t="array" ref="B309">_xll.SNL.Clients.Office.Excel.Functions.SPG(A309, "SP_TOTAL_REV", "CY2023")</f>
        <v>#PEND</v>
      </c>
      <c r="C309" s="4" t="str">
        <f>_xll.SNL.Clients.Office.Excel.Functions.SPG(A309,"IQ_AVG_DILUT_SHARES_OUT","CY2023")</f>
        <v>#PEND</v>
      </c>
      <c r="D309" s="5" t="str">
        <f>_xll.SNL.Clients.Office.Excel.Functions.SPG(A309, "IQ_DILUT_EPS_NORM", "CY2023")</f>
        <v>#PEND</v>
      </c>
      <c r="E309" t="e">
        <f t="shared" si="16"/>
        <v>#VALUE!</v>
      </c>
      <c r="F309" t="e">
        <f t="shared" si="17"/>
        <v>#VALUE!</v>
      </c>
      <c r="G309" t="s">
        <v>311</v>
      </c>
      <c r="H309" s="4" t="str" cm="1">
        <f t="array" ref="H309">_xll.SNL.Clients.Office.Excel.Functions.SPG(G309, "SP_TOTAL_REV", "CY2023")</f>
        <v>#PEND</v>
      </c>
      <c r="I309" s="4" t="str">
        <f>_xll.SNL.Clients.Office.Excel.Functions.SPG(G309,"IQ_AVG_DILUT_SHARES_OUT","CY2023")</f>
        <v>#PEND</v>
      </c>
      <c r="J309" s="5" t="str">
        <f>_xll.SNL.Clients.Office.Excel.Functions.SPG(G309, "IQ_DILUT_EPS_NORM", "CY2023")</f>
        <v>#PEND</v>
      </c>
      <c r="K309" t="e">
        <f t="shared" si="18"/>
        <v>#VALUE!</v>
      </c>
      <c r="L309" t="e">
        <f t="shared" si="19"/>
        <v>#VALUE!</v>
      </c>
    </row>
    <row r="310" spans="1:12">
      <c r="A310" t="s">
        <v>312</v>
      </c>
      <c r="B310" s="4" t="str" cm="1">
        <f t="array" ref="B310">_xll.SNL.Clients.Office.Excel.Functions.SPG(A310, "SP_TOTAL_REV", "CY2023")</f>
        <v>#PEND</v>
      </c>
      <c r="C310" s="4" t="str">
        <f>_xll.SNL.Clients.Office.Excel.Functions.SPG(A310,"IQ_AVG_DILUT_SHARES_OUT","CY2023")</f>
        <v>#PEND</v>
      </c>
      <c r="D310" s="5" t="str">
        <f>_xll.SNL.Clients.Office.Excel.Functions.SPG(A310, "IQ_DILUT_EPS_NORM", "CY2023")</f>
        <v>#PEND</v>
      </c>
      <c r="E310" t="e">
        <f t="shared" si="16"/>
        <v>#VALUE!</v>
      </c>
      <c r="F310" t="e">
        <f t="shared" si="17"/>
        <v>#VALUE!</v>
      </c>
      <c r="G310" t="s">
        <v>312</v>
      </c>
      <c r="H310" s="4" t="str" cm="1">
        <f t="array" ref="H310">_xll.SNL.Clients.Office.Excel.Functions.SPG(G310, "SP_TOTAL_REV", "CY2023")</f>
        <v>#PEND</v>
      </c>
      <c r="I310" s="4" t="str">
        <f>_xll.SNL.Clients.Office.Excel.Functions.SPG(G310,"IQ_AVG_DILUT_SHARES_OUT","CY2023")</f>
        <v>#PEND</v>
      </c>
      <c r="J310" s="5" t="str">
        <f>_xll.SNL.Clients.Office.Excel.Functions.SPG(G310, "IQ_DILUT_EPS_NORM", "CY2023")</f>
        <v>#PEND</v>
      </c>
      <c r="K310" t="e">
        <f t="shared" si="18"/>
        <v>#VALUE!</v>
      </c>
      <c r="L310" t="e">
        <f t="shared" si="19"/>
        <v>#VALUE!</v>
      </c>
    </row>
    <row r="311" spans="1:12">
      <c r="A311" t="s">
        <v>313</v>
      </c>
      <c r="B311" s="4" t="str" cm="1">
        <f t="array" ref="B311">_xll.SNL.Clients.Office.Excel.Functions.SPG(A311, "SP_TOTAL_REV", "CY2023")</f>
        <v>#PEND</v>
      </c>
      <c r="C311" s="4" t="str">
        <f>_xll.SNL.Clients.Office.Excel.Functions.SPG(A311,"IQ_AVG_DILUT_SHARES_OUT","CY2023")</f>
        <v>#PEND</v>
      </c>
      <c r="D311" s="5" t="str">
        <f>_xll.SNL.Clients.Office.Excel.Functions.SPG(A311, "IQ_DILUT_EPS_NORM", "CY2023")</f>
        <v>#PEND</v>
      </c>
      <c r="E311" t="e">
        <f t="shared" si="16"/>
        <v>#VALUE!</v>
      </c>
      <c r="F311" t="e">
        <f t="shared" si="17"/>
        <v>#VALUE!</v>
      </c>
      <c r="G311" t="s">
        <v>313</v>
      </c>
      <c r="H311" s="4" t="str" cm="1">
        <f t="array" ref="H311">_xll.SNL.Clients.Office.Excel.Functions.SPG(G311, "SP_TOTAL_REV", "CY2023")</f>
        <v>#PEND</v>
      </c>
      <c r="I311" s="4" t="str">
        <f>_xll.SNL.Clients.Office.Excel.Functions.SPG(G311,"IQ_AVG_DILUT_SHARES_OUT","CY2023")</f>
        <v>#PEND</v>
      </c>
      <c r="J311" s="5" t="str">
        <f>_xll.SNL.Clients.Office.Excel.Functions.SPG(G311, "IQ_DILUT_EPS_NORM", "CY2023")</f>
        <v>#PEND</v>
      </c>
      <c r="K311" t="e">
        <f t="shared" si="18"/>
        <v>#VALUE!</v>
      </c>
      <c r="L311" t="e">
        <f t="shared" si="19"/>
        <v>#VALUE!</v>
      </c>
    </row>
    <row r="312" spans="1:12">
      <c r="A312" t="s">
        <v>314</v>
      </c>
      <c r="B312" s="4" t="str" cm="1">
        <f t="array" ref="B312">_xll.SNL.Clients.Office.Excel.Functions.SPG(A312, "SP_TOTAL_REV", "CY2023")</f>
        <v>#PEND</v>
      </c>
      <c r="C312" s="4" t="str">
        <f>_xll.SNL.Clients.Office.Excel.Functions.SPG(A312,"IQ_AVG_DILUT_SHARES_OUT","CY2023")</f>
        <v>#PEND</v>
      </c>
      <c r="D312" s="5" t="str">
        <f>_xll.SNL.Clients.Office.Excel.Functions.SPG(A312, "IQ_DILUT_EPS_NORM", "CY2023")</f>
        <v>#PEND</v>
      </c>
      <c r="E312" t="e">
        <f t="shared" si="16"/>
        <v>#VALUE!</v>
      </c>
      <c r="F312" t="e">
        <f t="shared" si="17"/>
        <v>#VALUE!</v>
      </c>
      <c r="G312" t="s">
        <v>314</v>
      </c>
      <c r="H312" s="4" t="str" cm="1">
        <f t="array" ref="H312">_xll.SNL.Clients.Office.Excel.Functions.SPG(G312, "SP_TOTAL_REV", "CY2023")</f>
        <v>#PEND</v>
      </c>
      <c r="I312" s="4" t="str">
        <f>_xll.SNL.Clients.Office.Excel.Functions.SPG(G312,"IQ_AVG_DILUT_SHARES_OUT","CY2023")</f>
        <v>#PEND</v>
      </c>
      <c r="J312" s="5" t="str">
        <f>_xll.SNL.Clients.Office.Excel.Functions.SPG(G312, "IQ_DILUT_EPS_NORM", "CY2023")</f>
        <v>#PEND</v>
      </c>
      <c r="K312" t="e">
        <f t="shared" si="18"/>
        <v>#VALUE!</v>
      </c>
      <c r="L312" t="e">
        <f t="shared" si="19"/>
        <v>#VALUE!</v>
      </c>
    </row>
    <row r="313" spans="1:12">
      <c r="A313" t="s">
        <v>315</v>
      </c>
      <c r="B313" s="4" t="str" cm="1">
        <f t="array" ref="B313">_xll.SNL.Clients.Office.Excel.Functions.SPG(A313, "SP_TOTAL_REV", "CY2023")</f>
        <v>#PEND</v>
      </c>
      <c r="C313" s="4" t="str">
        <f>_xll.SNL.Clients.Office.Excel.Functions.SPG(A313,"IQ_AVG_DILUT_SHARES_OUT","CY2023")</f>
        <v>#PEND</v>
      </c>
      <c r="D313" s="5" t="str">
        <f>_xll.SNL.Clients.Office.Excel.Functions.SPG(A313, "IQ_DILUT_EPS_NORM", "CY2023")</f>
        <v>#PEND</v>
      </c>
      <c r="E313" t="e">
        <f t="shared" si="16"/>
        <v>#VALUE!</v>
      </c>
      <c r="F313" t="e">
        <f t="shared" si="17"/>
        <v>#VALUE!</v>
      </c>
      <c r="G313" t="s">
        <v>315</v>
      </c>
      <c r="H313" s="4" t="str" cm="1">
        <f t="array" ref="H313">_xll.SNL.Clients.Office.Excel.Functions.SPG(G313, "SP_TOTAL_REV", "CY2023")</f>
        <v>#PEND</v>
      </c>
      <c r="I313" s="4" t="str">
        <f>_xll.SNL.Clients.Office.Excel.Functions.SPG(G313,"IQ_AVG_DILUT_SHARES_OUT","CY2023")</f>
        <v>#PEND</v>
      </c>
      <c r="J313" s="5" t="str">
        <f>_xll.SNL.Clients.Office.Excel.Functions.SPG(G313, "IQ_DILUT_EPS_NORM", "CY2023")</f>
        <v>#PEND</v>
      </c>
      <c r="K313" t="e">
        <f t="shared" si="18"/>
        <v>#VALUE!</v>
      </c>
      <c r="L313" t="e">
        <f t="shared" si="19"/>
        <v>#VALUE!</v>
      </c>
    </row>
    <row r="314" spans="1:12">
      <c r="A314" t="s">
        <v>316</v>
      </c>
      <c r="B314" s="4" t="str" cm="1">
        <f t="array" ref="B314">_xll.SNL.Clients.Office.Excel.Functions.SPG(A314, "SP_TOTAL_REV", "CY2023")</f>
        <v>#PEND</v>
      </c>
      <c r="C314" s="4" t="str">
        <f>_xll.SNL.Clients.Office.Excel.Functions.SPG(A314,"IQ_AVG_DILUT_SHARES_OUT","CY2023")</f>
        <v>#PEND</v>
      </c>
      <c r="D314" s="5" t="str">
        <f>_xll.SNL.Clients.Office.Excel.Functions.SPG(A314, "IQ_DILUT_EPS_NORM", "CY2023")</f>
        <v>#PEND</v>
      </c>
      <c r="E314" t="e">
        <f t="shared" si="16"/>
        <v>#VALUE!</v>
      </c>
      <c r="F314" t="e">
        <f t="shared" si="17"/>
        <v>#VALUE!</v>
      </c>
      <c r="G314" t="s">
        <v>316</v>
      </c>
      <c r="H314" s="4" t="str" cm="1">
        <f t="array" ref="H314">_xll.SNL.Clients.Office.Excel.Functions.SPG(G314, "SP_TOTAL_REV", "CY2023")</f>
        <v>#PEND</v>
      </c>
      <c r="I314" s="4" t="str">
        <f>_xll.SNL.Clients.Office.Excel.Functions.SPG(G314,"IQ_AVG_DILUT_SHARES_OUT","CY2023")</f>
        <v>#PEND</v>
      </c>
      <c r="J314" s="5" t="str">
        <f>_xll.SNL.Clients.Office.Excel.Functions.SPG(G314, "IQ_DILUT_EPS_NORM", "CY2023")</f>
        <v>#PEND</v>
      </c>
      <c r="K314" t="e">
        <f t="shared" si="18"/>
        <v>#VALUE!</v>
      </c>
      <c r="L314" t="e">
        <f t="shared" si="19"/>
        <v>#VALUE!</v>
      </c>
    </row>
    <row r="315" spans="1:12">
      <c r="A315" t="s">
        <v>317</v>
      </c>
      <c r="B315" s="4" t="str" cm="1">
        <f t="array" ref="B315">_xll.SNL.Clients.Office.Excel.Functions.SPG(A315, "SP_TOTAL_REV", "CY2023")</f>
        <v>#PEND</v>
      </c>
      <c r="C315" s="4" t="str">
        <f>_xll.SNL.Clients.Office.Excel.Functions.SPG(A315,"IQ_AVG_DILUT_SHARES_OUT","CY2023")</f>
        <v>#PEND</v>
      </c>
      <c r="D315" s="5" t="str">
        <f>_xll.SNL.Clients.Office.Excel.Functions.SPG(A315, "IQ_DILUT_EPS_NORM", "CY2023")</f>
        <v>#PEND</v>
      </c>
      <c r="E315" t="e">
        <f t="shared" si="16"/>
        <v>#VALUE!</v>
      </c>
      <c r="F315" t="e">
        <f t="shared" si="17"/>
        <v>#VALUE!</v>
      </c>
      <c r="G315" t="s">
        <v>317</v>
      </c>
      <c r="H315" s="4" t="str" cm="1">
        <f t="array" ref="H315">_xll.SNL.Clients.Office.Excel.Functions.SPG(G315, "SP_TOTAL_REV", "CY2023")</f>
        <v>#PEND</v>
      </c>
      <c r="I315" s="4" t="str">
        <f>_xll.SNL.Clients.Office.Excel.Functions.SPG(G315,"IQ_AVG_DILUT_SHARES_OUT","CY2023")</f>
        <v>#PEND</v>
      </c>
      <c r="J315" s="5" t="str">
        <f>_xll.SNL.Clients.Office.Excel.Functions.SPG(G315, "IQ_DILUT_EPS_NORM", "CY2023")</f>
        <v>#PEND</v>
      </c>
      <c r="K315" t="e">
        <f t="shared" si="18"/>
        <v>#VALUE!</v>
      </c>
      <c r="L315" t="e">
        <f t="shared" si="19"/>
        <v>#VALUE!</v>
      </c>
    </row>
    <row r="316" spans="1:12">
      <c r="A316" t="s">
        <v>318</v>
      </c>
      <c r="B316" s="4" t="str" cm="1">
        <f t="array" ref="B316">_xll.SNL.Clients.Office.Excel.Functions.SPG(A316, "SP_TOTAL_REV", "CY2023")</f>
        <v>#PEND</v>
      </c>
      <c r="C316" s="4" t="str">
        <f>_xll.SNL.Clients.Office.Excel.Functions.SPG(A316,"IQ_AVG_DILUT_SHARES_OUT","CY2023")</f>
        <v>#PEND</v>
      </c>
      <c r="D316" s="5" t="str">
        <f>_xll.SNL.Clients.Office.Excel.Functions.SPG(A316, "IQ_DILUT_EPS_NORM", "CY2023")</f>
        <v>#PEND</v>
      </c>
      <c r="E316" t="e">
        <f t="shared" si="16"/>
        <v>#VALUE!</v>
      </c>
      <c r="F316" t="e">
        <f t="shared" si="17"/>
        <v>#VALUE!</v>
      </c>
      <c r="G316" t="s">
        <v>318</v>
      </c>
      <c r="H316" s="4" t="str" cm="1">
        <f t="array" ref="H316">_xll.SNL.Clients.Office.Excel.Functions.SPG(G316, "SP_TOTAL_REV", "CY2023")</f>
        <v>#PEND</v>
      </c>
      <c r="I316" s="4" t="str">
        <f>_xll.SNL.Clients.Office.Excel.Functions.SPG(G316,"IQ_AVG_DILUT_SHARES_OUT","CY2023")</f>
        <v>#PEND</v>
      </c>
      <c r="J316" s="5" t="str">
        <f>_xll.SNL.Clients.Office.Excel.Functions.SPG(G316, "IQ_DILUT_EPS_NORM", "CY2023")</f>
        <v>#PEND</v>
      </c>
      <c r="K316" t="e">
        <f t="shared" si="18"/>
        <v>#VALUE!</v>
      </c>
      <c r="L316" t="e">
        <f t="shared" si="19"/>
        <v>#VALUE!</v>
      </c>
    </row>
    <row r="317" spans="1:12">
      <c r="A317" t="s">
        <v>319</v>
      </c>
      <c r="B317" s="4" t="str" cm="1">
        <f t="array" ref="B317">_xll.SNL.Clients.Office.Excel.Functions.SPG(A317, "SP_TOTAL_REV", "CY2023")</f>
        <v>#PEND</v>
      </c>
      <c r="C317" s="4" t="str">
        <f>_xll.SNL.Clients.Office.Excel.Functions.SPG(A317,"IQ_AVG_DILUT_SHARES_OUT","CY2023")</f>
        <v>#PEND</v>
      </c>
      <c r="D317" s="5" t="str">
        <f>_xll.SNL.Clients.Office.Excel.Functions.SPG(A317, "IQ_DILUT_EPS_NORM", "CY2023")</f>
        <v>#PEND</v>
      </c>
      <c r="E317" t="e">
        <f t="shared" si="16"/>
        <v>#VALUE!</v>
      </c>
      <c r="F317" t="e">
        <f t="shared" si="17"/>
        <v>#VALUE!</v>
      </c>
      <c r="G317" t="s">
        <v>319</v>
      </c>
      <c r="H317" s="4" t="str" cm="1">
        <f t="array" ref="H317">_xll.SNL.Clients.Office.Excel.Functions.SPG(G317, "SP_TOTAL_REV", "CY2023")</f>
        <v>#PEND</v>
      </c>
      <c r="I317" s="4" t="str">
        <f>_xll.SNL.Clients.Office.Excel.Functions.SPG(G317,"IQ_AVG_DILUT_SHARES_OUT","CY2023")</f>
        <v>#PEND</v>
      </c>
      <c r="J317" s="5" t="str">
        <f>_xll.SNL.Clients.Office.Excel.Functions.SPG(G317, "IQ_DILUT_EPS_NORM", "CY2023")</f>
        <v>#PEND</v>
      </c>
      <c r="K317" t="e">
        <f t="shared" si="18"/>
        <v>#VALUE!</v>
      </c>
      <c r="L317" t="e">
        <f t="shared" si="19"/>
        <v>#VALUE!</v>
      </c>
    </row>
    <row r="318" spans="1:12">
      <c r="A318" t="s">
        <v>320</v>
      </c>
      <c r="B318" s="4" t="str" cm="1">
        <f t="array" ref="B318">_xll.SNL.Clients.Office.Excel.Functions.SPG(A318, "SP_TOTAL_REV", "CY2023")</f>
        <v>#PEND</v>
      </c>
      <c r="C318" s="4" t="str">
        <f>_xll.SNL.Clients.Office.Excel.Functions.SPG(A318,"IQ_AVG_DILUT_SHARES_OUT","CY2023")</f>
        <v>#PEND</v>
      </c>
      <c r="D318" s="5" t="str">
        <f>_xll.SNL.Clients.Office.Excel.Functions.SPG(A318, "IQ_DILUT_EPS_NORM", "CY2023")</f>
        <v>#PEND</v>
      </c>
      <c r="E318" t="e">
        <f t="shared" si="16"/>
        <v>#VALUE!</v>
      </c>
      <c r="F318" t="e">
        <f t="shared" si="17"/>
        <v>#VALUE!</v>
      </c>
      <c r="G318" t="s">
        <v>320</v>
      </c>
      <c r="H318" s="4" t="str" cm="1">
        <f t="array" ref="H318">_xll.SNL.Clients.Office.Excel.Functions.SPG(G318, "SP_TOTAL_REV", "CY2023")</f>
        <v>#PEND</v>
      </c>
      <c r="I318" s="4" t="str">
        <f>_xll.SNL.Clients.Office.Excel.Functions.SPG(G318,"IQ_AVG_DILUT_SHARES_OUT","CY2023")</f>
        <v>#PEND</v>
      </c>
      <c r="J318" s="5" t="str">
        <f>_xll.SNL.Clients.Office.Excel.Functions.SPG(G318, "IQ_DILUT_EPS_NORM", "CY2023")</f>
        <v>#PEND</v>
      </c>
      <c r="K318" t="e">
        <f t="shared" si="18"/>
        <v>#VALUE!</v>
      </c>
      <c r="L318" t="e">
        <f t="shared" si="19"/>
        <v>#VALUE!</v>
      </c>
    </row>
    <row r="319" spans="1:12">
      <c r="A319" t="s">
        <v>321</v>
      </c>
      <c r="B319" s="4" t="str" cm="1">
        <f t="array" ref="B319">_xll.SNL.Clients.Office.Excel.Functions.SPG(A319, "SP_TOTAL_REV", "CY2023")</f>
        <v>#PEND</v>
      </c>
      <c r="C319" s="4" t="str">
        <f>_xll.SNL.Clients.Office.Excel.Functions.SPG(A319,"IQ_AVG_DILUT_SHARES_OUT","CY2023")</f>
        <v>#PEND</v>
      </c>
      <c r="D319" s="5" t="str">
        <f>_xll.SNL.Clients.Office.Excel.Functions.SPG(A319, "IQ_DILUT_EPS_NORM", "CY2023")</f>
        <v>#PEND</v>
      </c>
      <c r="E319" t="e">
        <f t="shared" si="16"/>
        <v>#VALUE!</v>
      </c>
      <c r="F319" t="e">
        <f t="shared" si="17"/>
        <v>#VALUE!</v>
      </c>
      <c r="G319" t="s">
        <v>321</v>
      </c>
      <c r="H319" s="4" t="str" cm="1">
        <f t="array" ref="H319">_xll.SNL.Clients.Office.Excel.Functions.SPG(G319, "SP_TOTAL_REV", "CY2023")</f>
        <v>#PEND</v>
      </c>
      <c r="I319" s="4" t="str">
        <f>_xll.SNL.Clients.Office.Excel.Functions.SPG(G319,"IQ_AVG_DILUT_SHARES_OUT","CY2023")</f>
        <v>#PEND</v>
      </c>
      <c r="J319" s="5" t="str">
        <f>_xll.SNL.Clients.Office.Excel.Functions.SPG(G319, "IQ_DILUT_EPS_NORM", "CY2023")</f>
        <v>#PEND</v>
      </c>
      <c r="K319" t="e">
        <f t="shared" si="18"/>
        <v>#VALUE!</v>
      </c>
      <c r="L319" t="e">
        <f t="shared" si="19"/>
        <v>#VALUE!</v>
      </c>
    </row>
    <row r="320" spans="1:12">
      <c r="A320" t="s">
        <v>322</v>
      </c>
      <c r="B320" s="4" t="str" cm="1">
        <f t="array" ref="B320">_xll.SNL.Clients.Office.Excel.Functions.SPG(A320, "SP_TOTAL_REV", "CY2023")</f>
        <v>#PEND</v>
      </c>
      <c r="C320" s="4" t="str">
        <f>_xll.SNL.Clients.Office.Excel.Functions.SPG(A320,"IQ_AVG_DILUT_SHARES_OUT","CY2023")</f>
        <v>#PEND</v>
      </c>
      <c r="D320" s="5" t="str">
        <f>_xll.SNL.Clients.Office.Excel.Functions.SPG(A320, "IQ_DILUT_EPS_NORM", "CY2023")</f>
        <v>#PEND</v>
      </c>
      <c r="E320" t="e">
        <f t="shared" si="16"/>
        <v>#VALUE!</v>
      </c>
      <c r="F320" t="e">
        <f t="shared" si="17"/>
        <v>#VALUE!</v>
      </c>
      <c r="G320" t="s">
        <v>322</v>
      </c>
      <c r="H320" s="4" t="str" cm="1">
        <f t="array" ref="H320">_xll.SNL.Clients.Office.Excel.Functions.SPG(G320, "SP_TOTAL_REV", "CY2023")</f>
        <v>#PEND</v>
      </c>
      <c r="I320" s="4" t="str">
        <f>_xll.SNL.Clients.Office.Excel.Functions.SPG(G320,"IQ_AVG_DILUT_SHARES_OUT","CY2023")</f>
        <v>#PEND</v>
      </c>
      <c r="J320" s="5" t="str">
        <f>_xll.SNL.Clients.Office.Excel.Functions.SPG(G320, "IQ_DILUT_EPS_NORM", "CY2023")</f>
        <v>#PEND</v>
      </c>
      <c r="K320" t="e">
        <f t="shared" si="18"/>
        <v>#VALUE!</v>
      </c>
      <c r="L320" t="e">
        <f t="shared" si="19"/>
        <v>#VALUE!</v>
      </c>
    </row>
    <row r="321" spans="1:12">
      <c r="A321" t="s">
        <v>323</v>
      </c>
      <c r="B321" s="4" t="str" cm="1">
        <f t="array" ref="B321">_xll.SNL.Clients.Office.Excel.Functions.SPG(A321, "SP_TOTAL_REV", "CY2023")</f>
        <v>#PEND</v>
      </c>
      <c r="C321" s="4" t="str">
        <f>_xll.SNL.Clients.Office.Excel.Functions.SPG(A321,"IQ_AVG_DILUT_SHARES_OUT","CY2023")</f>
        <v>#PEND</v>
      </c>
      <c r="D321" s="5" t="str">
        <f>_xll.SNL.Clients.Office.Excel.Functions.SPG(A321, "IQ_DILUT_EPS_NORM", "CY2023")</f>
        <v>#PEND</v>
      </c>
      <c r="E321" t="e">
        <f t="shared" si="16"/>
        <v>#VALUE!</v>
      </c>
      <c r="F321" t="e">
        <f t="shared" si="17"/>
        <v>#VALUE!</v>
      </c>
      <c r="G321" t="s">
        <v>323</v>
      </c>
      <c r="H321" s="4" t="str" cm="1">
        <f t="array" ref="H321">_xll.SNL.Clients.Office.Excel.Functions.SPG(G321, "SP_TOTAL_REV", "CY2023")</f>
        <v>#PEND</v>
      </c>
      <c r="I321" s="4" t="str">
        <f>_xll.SNL.Clients.Office.Excel.Functions.SPG(G321,"IQ_AVG_DILUT_SHARES_OUT","CY2023")</f>
        <v>#PEND</v>
      </c>
      <c r="J321" s="5" t="str">
        <f>_xll.SNL.Clients.Office.Excel.Functions.SPG(G321, "IQ_DILUT_EPS_NORM", "CY2023")</f>
        <v>#PEND</v>
      </c>
      <c r="K321" t="e">
        <f t="shared" si="18"/>
        <v>#VALUE!</v>
      </c>
      <c r="L321" t="e">
        <f t="shared" si="19"/>
        <v>#VALUE!</v>
      </c>
    </row>
    <row r="322" spans="1:12">
      <c r="A322" t="s">
        <v>324</v>
      </c>
      <c r="B322" s="4" t="str" cm="1">
        <f t="array" ref="B322">_xll.SNL.Clients.Office.Excel.Functions.SPG(A322, "SP_TOTAL_REV", "CY2023")</f>
        <v>#PEND</v>
      </c>
      <c r="C322" s="4" t="str">
        <f>_xll.SNL.Clients.Office.Excel.Functions.SPG(A322,"IQ_AVG_DILUT_SHARES_OUT","CY2023")</f>
        <v>#PEND</v>
      </c>
      <c r="D322" s="5" t="str">
        <f>_xll.SNL.Clients.Office.Excel.Functions.SPG(A322, "IQ_DILUT_EPS_NORM", "CY2023")</f>
        <v>#PEND</v>
      </c>
      <c r="E322" t="e">
        <f t="shared" si="16"/>
        <v>#VALUE!</v>
      </c>
      <c r="F322" t="e">
        <f t="shared" si="17"/>
        <v>#VALUE!</v>
      </c>
      <c r="G322" t="s">
        <v>324</v>
      </c>
      <c r="H322" s="4" t="str" cm="1">
        <f t="array" ref="H322">_xll.SNL.Clients.Office.Excel.Functions.SPG(G322, "SP_TOTAL_REV", "CY2023")</f>
        <v>#PEND</v>
      </c>
      <c r="I322" s="4" t="str">
        <f>_xll.SNL.Clients.Office.Excel.Functions.SPG(G322,"IQ_AVG_DILUT_SHARES_OUT","CY2023")</f>
        <v>#PEND</v>
      </c>
      <c r="J322" s="5" t="str">
        <f>_xll.SNL.Clients.Office.Excel.Functions.SPG(G322, "IQ_DILUT_EPS_NORM", "CY2023")</f>
        <v>#PEND</v>
      </c>
      <c r="K322" t="e">
        <f t="shared" si="18"/>
        <v>#VALUE!</v>
      </c>
      <c r="L322" t="e">
        <f t="shared" si="19"/>
        <v>#VALUE!</v>
      </c>
    </row>
    <row r="323" spans="1:12">
      <c r="A323" t="s">
        <v>325</v>
      </c>
      <c r="B323" s="4" t="str" cm="1">
        <f t="array" ref="B323">_xll.SNL.Clients.Office.Excel.Functions.SPG(A323, "SP_TOTAL_REV", "CY2023")</f>
        <v>#PEND</v>
      </c>
      <c r="C323" s="4" t="str">
        <f>_xll.SNL.Clients.Office.Excel.Functions.SPG(A323,"IQ_AVG_DILUT_SHARES_OUT","CY2023")</f>
        <v>#PEND</v>
      </c>
      <c r="D323" s="5" t="str">
        <f>_xll.SNL.Clients.Office.Excel.Functions.SPG(A323, "IQ_DILUT_EPS_NORM", "CY2023")</f>
        <v>#PEND</v>
      </c>
      <c r="E323" t="e">
        <f t="shared" si="16"/>
        <v>#VALUE!</v>
      </c>
      <c r="F323" t="e">
        <f t="shared" si="17"/>
        <v>#VALUE!</v>
      </c>
      <c r="G323" t="s">
        <v>325</v>
      </c>
      <c r="H323" s="4" t="str" cm="1">
        <f t="array" ref="H323">_xll.SNL.Clients.Office.Excel.Functions.SPG(G323, "SP_TOTAL_REV", "CY2023")</f>
        <v>#PEND</v>
      </c>
      <c r="I323" s="4" t="str">
        <f>_xll.SNL.Clients.Office.Excel.Functions.SPG(G323,"IQ_AVG_DILUT_SHARES_OUT","CY2023")</f>
        <v>#PEND</v>
      </c>
      <c r="J323" s="5" t="str">
        <f>_xll.SNL.Clients.Office.Excel.Functions.SPG(G323, "IQ_DILUT_EPS_NORM", "CY2023")</f>
        <v>#PEND</v>
      </c>
      <c r="K323" t="e">
        <f t="shared" si="18"/>
        <v>#VALUE!</v>
      </c>
      <c r="L323" t="e">
        <f t="shared" si="19"/>
        <v>#VALUE!</v>
      </c>
    </row>
    <row r="324" spans="1:12">
      <c r="A324" t="s">
        <v>326</v>
      </c>
      <c r="B324" s="4" t="str" cm="1">
        <f t="array" ref="B324">_xll.SNL.Clients.Office.Excel.Functions.SPG(A324, "SP_TOTAL_REV", "CY2023")</f>
        <v>#PEND</v>
      </c>
      <c r="C324" s="4" t="str">
        <f>_xll.SNL.Clients.Office.Excel.Functions.SPG(A324,"IQ_AVG_DILUT_SHARES_OUT","CY2023")</f>
        <v>#PEND</v>
      </c>
      <c r="D324" s="5" t="str">
        <f>_xll.SNL.Clients.Office.Excel.Functions.SPG(A324, "IQ_DILUT_EPS_NORM", "CY2023")</f>
        <v>#PEND</v>
      </c>
      <c r="E324" t="e">
        <f t="shared" si="16"/>
        <v>#VALUE!</v>
      </c>
      <c r="F324" t="e">
        <f t="shared" si="17"/>
        <v>#VALUE!</v>
      </c>
      <c r="G324" t="s">
        <v>326</v>
      </c>
      <c r="H324" s="4" t="str" cm="1">
        <f t="array" ref="H324">_xll.SNL.Clients.Office.Excel.Functions.SPG(G324, "SP_TOTAL_REV", "CY2023")</f>
        <v>#PEND</v>
      </c>
      <c r="I324" s="4" t="str">
        <f>_xll.SNL.Clients.Office.Excel.Functions.SPG(G324,"IQ_AVG_DILUT_SHARES_OUT","CY2023")</f>
        <v>#PEND</v>
      </c>
      <c r="J324" s="5" t="str">
        <f>_xll.SNL.Clients.Office.Excel.Functions.SPG(G324, "IQ_DILUT_EPS_NORM", "CY2023")</f>
        <v>#PEND</v>
      </c>
      <c r="K324" t="e">
        <f t="shared" si="18"/>
        <v>#VALUE!</v>
      </c>
      <c r="L324" t="e">
        <f t="shared" si="19"/>
        <v>#VALUE!</v>
      </c>
    </row>
    <row r="325" spans="1:12">
      <c r="A325" t="s">
        <v>327</v>
      </c>
      <c r="B325" s="4" t="str" cm="1">
        <f t="array" ref="B325">_xll.SNL.Clients.Office.Excel.Functions.SPG(A325, "SP_TOTAL_REV", "CY2023")</f>
        <v>#PEND</v>
      </c>
      <c r="C325" s="4" t="str">
        <f>_xll.SNL.Clients.Office.Excel.Functions.SPG(A325,"IQ_AVG_DILUT_SHARES_OUT","CY2023")</f>
        <v>#PEND</v>
      </c>
      <c r="D325" s="5" t="str">
        <f>_xll.SNL.Clients.Office.Excel.Functions.SPG(A325, "IQ_DILUT_EPS_NORM", "CY2023")</f>
        <v>#PEND</v>
      </c>
      <c r="E325" t="e">
        <f t="shared" ref="E325:E388" si="20">C325*D325/1000</f>
        <v>#VALUE!</v>
      </c>
      <c r="F325" t="e">
        <f t="shared" ref="F325:F388" si="21">E325/B325</f>
        <v>#VALUE!</v>
      </c>
      <c r="G325" t="s">
        <v>327</v>
      </c>
      <c r="H325" s="4" t="str" cm="1">
        <f t="array" ref="H325">_xll.SNL.Clients.Office.Excel.Functions.SPG(G325, "SP_TOTAL_REV", "CY2023")</f>
        <v>#PEND</v>
      </c>
      <c r="I325" s="4" t="str">
        <f>_xll.SNL.Clients.Office.Excel.Functions.SPG(G325,"IQ_AVG_DILUT_SHARES_OUT","CY2023")</f>
        <v>#PEND</v>
      </c>
      <c r="J325" s="5" t="str">
        <f>_xll.SNL.Clients.Office.Excel.Functions.SPG(G325, "IQ_DILUT_EPS_NORM", "CY2023")</f>
        <v>#PEND</v>
      </c>
      <c r="K325" t="e">
        <f t="shared" ref="K325:K388" si="22">I325*J325/1000</f>
        <v>#VALUE!</v>
      </c>
      <c r="L325" t="e">
        <f t="shared" ref="L325:L388" si="23">K325/H325</f>
        <v>#VALUE!</v>
      </c>
    </row>
    <row r="326" spans="1:12">
      <c r="A326" t="s">
        <v>328</v>
      </c>
      <c r="B326" s="4" t="str" cm="1">
        <f t="array" ref="B326">_xll.SNL.Clients.Office.Excel.Functions.SPG(A326, "SP_TOTAL_REV", "CY2023")</f>
        <v>#PEND</v>
      </c>
      <c r="C326" s="4" t="str">
        <f>_xll.SNL.Clients.Office.Excel.Functions.SPG(A326,"IQ_AVG_DILUT_SHARES_OUT","CY2023")</f>
        <v>#PEND</v>
      </c>
      <c r="D326" s="5" t="str">
        <f>_xll.SNL.Clients.Office.Excel.Functions.SPG(A326, "IQ_DILUT_EPS_NORM", "CY2023")</f>
        <v>#PEND</v>
      </c>
      <c r="E326" t="e">
        <f t="shared" si="20"/>
        <v>#VALUE!</v>
      </c>
      <c r="F326" t="e">
        <f t="shared" si="21"/>
        <v>#VALUE!</v>
      </c>
      <c r="G326" t="s">
        <v>328</v>
      </c>
      <c r="H326" s="4" t="str" cm="1">
        <f t="array" ref="H326">_xll.SNL.Clients.Office.Excel.Functions.SPG(G326, "SP_TOTAL_REV", "CY2023")</f>
        <v>#PEND</v>
      </c>
      <c r="I326" s="4" t="str">
        <f>_xll.SNL.Clients.Office.Excel.Functions.SPG(G326,"IQ_AVG_DILUT_SHARES_OUT","CY2023")</f>
        <v>#PEND</v>
      </c>
      <c r="J326" s="5" t="str">
        <f>_xll.SNL.Clients.Office.Excel.Functions.SPG(G326, "IQ_DILUT_EPS_NORM", "CY2023")</f>
        <v>#PEND</v>
      </c>
      <c r="K326" t="e">
        <f t="shared" si="22"/>
        <v>#VALUE!</v>
      </c>
      <c r="L326" t="e">
        <f t="shared" si="23"/>
        <v>#VALUE!</v>
      </c>
    </row>
    <row r="327" spans="1:12">
      <c r="A327" t="s">
        <v>329</v>
      </c>
      <c r="B327" s="4" t="str" cm="1">
        <f t="array" ref="B327">_xll.SNL.Clients.Office.Excel.Functions.SPG(A327, "SP_TOTAL_REV", "CY2023")</f>
        <v>#PEND</v>
      </c>
      <c r="C327" s="4" t="str">
        <f>_xll.SNL.Clients.Office.Excel.Functions.SPG(A327,"IQ_AVG_DILUT_SHARES_OUT","CY2023")</f>
        <v>#PEND</v>
      </c>
      <c r="D327" s="5" t="str">
        <f>_xll.SNL.Clients.Office.Excel.Functions.SPG(A327, "IQ_DILUT_EPS_NORM", "CY2023")</f>
        <v>#PEND</v>
      </c>
      <c r="E327" t="e">
        <f t="shared" si="20"/>
        <v>#VALUE!</v>
      </c>
      <c r="F327" t="e">
        <f t="shared" si="21"/>
        <v>#VALUE!</v>
      </c>
      <c r="G327" t="s">
        <v>329</v>
      </c>
      <c r="H327" s="4" t="str" cm="1">
        <f t="array" ref="H327">_xll.SNL.Clients.Office.Excel.Functions.SPG(G327, "SP_TOTAL_REV", "CY2023")</f>
        <v>#PEND</v>
      </c>
      <c r="I327" s="4" t="str">
        <f>_xll.SNL.Clients.Office.Excel.Functions.SPG(G327,"IQ_AVG_DILUT_SHARES_OUT","CY2023")</f>
        <v>#PEND</v>
      </c>
      <c r="J327" s="5" t="str">
        <f>_xll.SNL.Clients.Office.Excel.Functions.SPG(G327, "IQ_DILUT_EPS_NORM", "CY2023")</f>
        <v>#PEND</v>
      </c>
      <c r="K327" t="e">
        <f t="shared" si="22"/>
        <v>#VALUE!</v>
      </c>
      <c r="L327" t="e">
        <f t="shared" si="23"/>
        <v>#VALUE!</v>
      </c>
    </row>
    <row r="328" spans="1:12">
      <c r="A328" t="s">
        <v>330</v>
      </c>
      <c r="B328" s="4" t="str" cm="1">
        <f t="array" ref="B328">_xll.SNL.Clients.Office.Excel.Functions.SPG(A328, "SP_TOTAL_REV", "CY2023")</f>
        <v>#PEND</v>
      </c>
      <c r="C328" s="4" t="str">
        <f>_xll.SNL.Clients.Office.Excel.Functions.SPG(A328,"IQ_AVG_DILUT_SHARES_OUT","CY2023")</f>
        <v>#PEND</v>
      </c>
      <c r="D328" s="5" t="str">
        <f>_xll.SNL.Clients.Office.Excel.Functions.SPG(A328, "IQ_DILUT_EPS_NORM", "CY2023")</f>
        <v>#PEND</v>
      </c>
      <c r="E328" t="e">
        <f t="shared" si="20"/>
        <v>#VALUE!</v>
      </c>
      <c r="F328" t="e">
        <f t="shared" si="21"/>
        <v>#VALUE!</v>
      </c>
      <c r="G328" t="s">
        <v>330</v>
      </c>
      <c r="H328" s="4" t="str" cm="1">
        <f t="array" ref="H328">_xll.SNL.Clients.Office.Excel.Functions.SPG(G328, "SP_TOTAL_REV", "CY2023")</f>
        <v>#PEND</v>
      </c>
      <c r="I328" s="4" t="str">
        <f>_xll.SNL.Clients.Office.Excel.Functions.SPG(G328,"IQ_AVG_DILUT_SHARES_OUT","CY2023")</f>
        <v>#PEND</v>
      </c>
      <c r="J328" s="5" t="str">
        <f>_xll.SNL.Clients.Office.Excel.Functions.SPG(G328, "IQ_DILUT_EPS_NORM", "CY2023")</f>
        <v>#PEND</v>
      </c>
      <c r="K328" t="e">
        <f t="shared" si="22"/>
        <v>#VALUE!</v>
      </c>
      <c r="L328" t="e">
        <f t="shared" si="23"/>
        <v>#VALUE!</v>
      </c>
    </row>
    <row r="329" spans="1:12">
      <c r="A329" t="s">
        <v>331</v>
      </c>
      <c r="B329" s="4" t="str" cm="1">
        <f t="array" ref="B329">_xll.SNL.Clients.Office.Excel.Functions.SPG(A329, "SP_TOTAL_REV", "CY2023")</f>
        <v>#PEND</v>
      </c>
      <c r="C329" s="4" t="str">
        <f>_xll.SNL.Clients.Office.Excel.Functions.SPG(A329,"IQ_AVG_DILUT_SHARES_OUT","CY2023")</f>
        <v>#PEND</v>
      </c>
      <c r="D329" s="5" t="str">
        <f>_xll.SNL.Clients.Office.Excel.Functions.SPG(A329, "IQ_DILUT_EPS_NORM", "CY2023")</f>
        <v>#PEND</v>
      </c>
      <c r="E329" t="e">
        <f t="shared" si="20"/>
        <v>#VALUE!</v>
      </c>
      <c r="F329" t="e">
        <f t="shared" si="21"/>
        <v>#VALUE!</v>
      </c>
      <c r="G329" t="s">
        <v>331</v>
      </c>
      <c r="H329" s="4" t="str" cm="1">
        <f t="array" ref="H329">_xll.SNL.Clients.Office.Excel.Functions.SPG(G329, "SP_TOTAL_REV", "CY2023")</f>
        <v>#PEND</v>
      </c>
      <c r="I329" s="4" t="str">
        <f>_xll.SNL.Clients.Office.Excel.Functions.SPG(G329,"IQ_AVG_DILUT_SHARES_OUT","CY2023")</f>
        <v>#PEND</v>
      </c>
      <c r="J329" s="5" t="str">
        <f>_xll.SNL.Clients.Office.Excel.Functions.SPG(G329, "IQ_DILUT_EPS_NORM", "CY2023")</f>
        <v>#PEND</v>
      </c>
      <c r="K329" t="e">
        <f t="shared" si="22"/>
        <v>#VALUE!</v>
      </c>
      <c r="L329" t="e">
        <f t="shared" si="23"/>
        <v>#VALUE!</v>
      </c>
    </row>
    <row r="330" spans="1:12">
      <c r="A330" t="s">
        <v>332</v>
      </c>
      <c r="B330" s="4" t="str" cm="1">
        <f t="array" ref="B330">_xll.SNL.Clients.Office.Excel.Functions.SPG(A330, "SP_TOTAL_REV", "CY2023")</f>
        <v>#PEND</v>
      </c>
      <c r="C330" s="4" t="str">
        <f>_xll.SNL.Clients.Office.Excel.Functions.SPG(A330,"IQ_AVG_DILUT_SHARES_OUT","CY2023")</f>
        <v>#PEND</v>
      </c>
      <c r="D330" s="5" t="str">
        <f>_xll.SNL.Clients.Office.Excel.Functions.SPG(A330, "IQ_DILUT_EPS_NORM", "CY2023")</f>
        <v>#PEND</v>
      </c>
      <c r="E330" t="e">
        <f t="shared" si="20"/>
        <v>#VALUE!</v>
      </c>
      <c r="F330" t="e">
        <f t="shared" si="21"/>
        <v>#VALUE!</v>
      </c>
      <c r="G330" t="s">
        <v>332</v>
      </c>
      <c r="H330" s="4" t="str" cm="1">
        <f t="array" ref="H330">_xll.SNL.Clients.Office.Excel.Functions.SPG(G330, "SP_TOTAL_REV", "CY2023")</f>
        <v>#PEND</v>
      </c>
      <c r="I330" s="4" t="str">
        <f>_xll.SNL.Clients.Office.Excel.Functions.SPG(G330,"IQ_AVG_DILUT_SHARES_OUT","CY2023")</f>
        <v>#PEND</v>
      </c>
      <c r="J330" s="5" t="str">
        <f>_xll.SNL.Clients.Office.Excel.Functions.SPG(G330, "IQ_DILUT_EPS_NORM", "CY2023")</f>
        <v>#PEND</v>
      </c>
      <c r="K330" t="e">
        <f t="shared" si="22"/>
        <v>#VALUE!</v>
      </c>
      <c r="L330" t="e">
        <f t="shared" si="23"/>
        <v>#VALUE!</v>
      </c>
    </row>
    <row r="331" spans="1:12">
      <c r="A331" t="s">
        <v>333</v>
      </c>
      <c r="B331" s="4" t="str" cm="1">
        <f t="array" ref="B331">_xll.SNL.Clients.Office.Excel.Functions.SPG(A331, "SP_TOTAL_REV", "CY2023")</f>
        <v>#PEND</v>
      </c>
      <c r="C331" s="4" t="str">
        <f>_xll.SNL.Clients.Office.Excel.Functions.SPG(A331,"IQ_AVG_DILUT_SHARES_OUT","CY2023")</f>
        <v>#PEND</v>
      </c>
      <c r="D331" s="5" t="str">
        <f>_xll.SNL.Clients.Office.Excel.Functions.SPG(A331, "IQ_DILUT_EPS_NORM", "CY2023")</f>
        <v>#PEND</v>
      </c>
      <c r="E331" t="e">
        <f t="shared" si="20"/>
        <v>#VALUE!</v>
      </c>
      <c r="F331" t="e">
        <f t="shared" si="21"/>
        <v>#VALUE!</v>
      </c>
      <c r="G331" t="s">
        <v>333</v>
      </c>
      <c r="H331" s="4" t="str" cm="1">
        <f t="array" ref="H331">_xll.SNL.Clients.Office.Excel.Functions.SPG(G331, "SP_TOTAL_REV", "CY2023")</f>
        <v>#PEND</v>
      </c>
      <c r="I331" s="4" t="str">
        <f>_xll.SNL.Clients.Office.Excel.Functions.SPG(G331,"IQ_AVG_DILUT_SHARES_OUT","CY2023")</f>
        <v>#PEND</v>
      </c>
      <c r="J331" s="5" t="str">
        <f>_xll.SNL.Clients.Office.Excel.Functions.SPG(G331, "IQ_DILUT_EPS_NORM", "CY2023")</f>
        <v>#PEND</v>
      </c>
      <c r="K331" t="e">
        <f t="shared" si="22"/>
        <v>#VALUE!</v>
      </c>
      <c r="L331" t="e">
        <f t="shared" si="23"/>
        <v>#VALUE!</v>
      </c>
    </row>
    <row r="332" spans="1:12">
      <c r="A332" t="s">
        <v>334</v>
      </c>
      <c r="B332" s="4" t="str" cm="1">
        <f t="array" ref="B332">_xll.SNL.Clients.Office.Excel.Functions.SPG(A332, "SP_TOTAL_REV", "CY2023")</f>
        <v>#PEND</v>
      </c>
      <c r="C332" s="4" t="str">
        <f>_xll.SNL.Clients.Office.Excel.Functions.SPG(A332,"IQ_AVG_DILUT_SHARES_OUT","CY2023")</f>
        <v>#PEND</v>
      </c>
      <c r="D332" s="5" t="str">
        <f>_xll.SNL.Clients.Office.Excel.Functions.SPG(A332, "IQ_DILUT_EPS_NORM", "CY2023")</f>
        <v>#PEND</v>
      </c>
      <c r="E332" t="e">
        <f t="shared" si="20"/>
        <v>#VALUE!</v>
      </c>
      <c r="F332" t="e">
        <f t="shared" si="21"/>
        <v>#VALUE!</v>
      </c>
      <c r="G332" t="s">
        <v>334</v>
      </c>
      <c r="H332" s="4" t="str" cm="1">
        <f t="array" ref="H332">_xll.SNL.Clients.Office.Excel.Functions.SPG(G332, "SP_TOTAL_REV", "CY2023")</f>
        <v>#PEND</v>
      </c>
      <c r="I332" s="4" t="str">
        <f>_xll.SNL.Clients.Office.Excel.Functions.SPG(G332,"IQ_AVG_DILUT_SHARES_OUT","CY2023")</f>
        <v>#PEND</v>
      </c>
      <c r="J332" s="5" t="str">
        <f>_xll.SNL.Clients.Office.Excel.Functions.SPG(G332, "IQ_DILUT_EPS_NORM", "CY2023")</f>
        <v>#PEND</v>
      </c>
      <c r="K332" t="e">
        <f t="shared" si="22"/>
        <v>#VALUE!</v>
      </c>
      <c r="L332" t="e">
        <f t="shared" si="23"/>
        <v>#VALUE!</v>
      </c>
    </row>
    <row r="333" spans="1:12">
      <c r="A333" t="s">
        <v>335</v>
      </c>
      <c r="B333" s="4" t="str" cm="1">
        <f t="array" ref="B333">_xll.SNL.Clients.Office.Excel.Functions.SPG(A333, "SP_TOTAL_REV", "CY2023")</f>
        <v>#PEND</v>
      </c>
      <c r="C333" s="4" t="str">
        <f>_xll.SNL.Clients.Office.Excel.Functions.SPG(A333,"IQ_AVG_DILUT_SHARES_OUT","CY2023")</f>
        <v>#PEND</v>
      </c>
      <c r="D333" s="5" t="str">
        <f>_xll.SNL.Clients.Office.Excel.Functions.SPG(A333, "IQ_DILUT_EPS_NORM", "CY2023")</f>
        <v>#PEND</v>
      </c>
      <c r="E333" t="e">
        <f t="shared" si="20"/>
        <v>#VALUE!</v>
      </c>
      <c r="F333" t="e">
        <f t="shared" si="21"/>
        <v>#VALUE!</v>
      </c>
      <c r="G333" t="s">
        <v>335</v>
      </c>
      <c r="H333" s="4" t="str" cm="1">
        <f t="array" ref="H333">_xll.SNL.Clients.Office.Excel.Functions.SPG(G333, "SP_TOTAL_REV", "CY2023")</f>
        <v>#PEND</v>
      </c>
      <c r="I333" s="4" t="str">
        <f>_xll.SNL.Clients.Office.Excel.Functions.SPG(G333,"IQ_AVG_DILUT_SHARES_OUT","CY2023")</f>
        <v>#PEND</v>
      </c>
      <c r="J333" s="5" t="str">
        <f>_xll.SNL.Clients.Office.Excel.Functions.SPG(G333, "IQ_DILUT_EPS_NORM", "CY2023")</f>
        <v>#PEND</v>
      </c>
      <c r="K333" t="e">
        <f t="shared" si="22"/>
        <v>#VALUE!</v>
      </c>
      <c r="L333" t="e">
        <f t="shared" si="23"/>
        <v>#VALUE!</v>
      </c>
    </row>
    <row r="334" spans="1:12">
      <c r="A334" t="s">
        <v>336</v>
      </c>
      <c r="B334" s="4" t="str" cm="1">
        <f t="array" ref="B334">_xll.SNL.Clients.Office.Excel.Functions.SPG(A334, "SP_TOTAL_REV", "CY2023")</f>
        <v>#PEND</v>
      </c>
      <c r="C334" s="4" t="str">
        <f>_xll.SNL.Clients.Office.Excel.Functions.SPG(A334,"IQ_AVG_DILUT_SHARES_OUT","CY2023")</f>
        <v>#PEND</v>
      </c>
      <c r="D334" s="5" t="str">
        <f>_xll.SNL.Clients.Office.Excel.Functions.SPG(A334, "IQ_DILUT_EPS_NORM", "CY2023")</f>
        <v>#PEND</v>
      </c>
      <c r="E334" t="e">
        <f t="shared" si="20"/>
        <v>#VALUE!</v>
      </c>
      <c r="F334" t="e">
        <f t="shared" si="21"/>
        <v>#VALUE!</v>
      </c>
      <c r="G334" t="s">
        <v>336</v>
      </c>
      <c r="H334" s="4" t="str" cm="1">
        <f t="array" ref="H334">_xll.SNL.Clients.Office.Excel.Functions.SPG(G334, "SP_TOTAL_REV", "CY2023")</f>
        <v>#PEND</v>
      </c>
      <c r="I334" s="4" t="str">
        <f>_xll.SNL.Clients.Office.Excel.Functions.SPG(G334,"IQ_AVG_DILUT_SHARES_OUT","CY2023")</f>
        <v>#PEND</v>
      </c>
      <c r="J334" s="5" t="str">
        <f>_xll.SNL.Clients.Office.Excel.Functions.SPG(G334, "IQ_DILUT_EPS_NORM", "CY2023")</f>
        <v>#PEND</v>
      </c>
      <c r="K334" t="e">
        <f t="shared" si="22"/>
        <v>#VALUE!</v>
      </c>
      <c r="L334" t="e">
        <f t="shared" si="23"/>
        <v>#VALUE!</v>
      </c>
    </row>
    <row r="335" spans="1:12">
      <c r="A335" t="s">
        <v>337</v>
      </c>
      <c r="B335" s="4" t="str" cm="1">
        <f t="array" ref="B335">_xll.SNL.Clients.Office.Excel.Functions.SPG(A335, "SP_TOTAL_REV", "CY2023")</f>
        <v>#PEND</v>
      </c>
      <c r="C335" s="4" t="str">
        <f>_xll.SNL.Clients.Office.Excel.Functions.SPG(A335,"IQ_AVG_DILUT_SHARES_OUT","CY2023")</f>
        <v>#PEND</v>
      </c>
      <c r="D335" s="5" t="str">
        <f>_xll.SNL.Clients.Office.Excel.Functions.SPG(A335, "IQ_DILUT_EPS_NORM", "CY2023")</f>
        <v>#PEND</v>
      </c>
      <c r="E335" t="e">
        <f t="shared" si="20"/>
        <v>#VALUE!</v>
      </c>
      <c r="F335" t="e">
        <f t="shared" si="21"/>
        <v>#VALUE!</v>
      </c>
      <c r="G335" t="s">
        <v>337</v>
      </c>
      <c r="H335" s="4" t="str" cm="1">
        <f t="array" ref="H335">_xll.SNL.Clients.Office.Excel.Functions.SPG(G335, "SP_TOTAL_REV", "CY2023")</f>
        <v>#PEND</v>
      </c>
      <c r="I335" s="4" t="str">
        <f>_xll.SNL.Clients.Office.Excel.Functions.SPG(G335,"IQ_AVG_DILUT_SHARES_OUT","CY2023")</f>
        <v>#PEND</v>
      </c>
      <c r="J335" s="5" t="str">
        <f>_xll.SNL.Clients.Office.Excel.Functions.SPG(G335, "IQ_DILUT_EPS_NORM", "CY2023")</f>
        <v>#PEND</v>
      </c>
      <c r="K335" t="e">
        <f t="shared" si="22"/>
        <v>#VALUE!</v>
      </c>
      <c r="L335" t="e">
        <f t="shared" si="23"/>
        <v>#VALUE!</v>
      </c>
    </row>
    <row r="336" spans="1:12">
      <c r="A336" t="s">
        <v>338</v>
      </c>
      <c r="B336" s="4" t="str" cm="1">
        <f t="array" ref="B336">_xll.SNL.Clients.Office.Excel.Functions.SPG(A336, "SP_TOTAL_REV", "CY2023")</f>
        <v>#PEND</v>
      </c>
      <c r="C336" s="4" t="str">
        <f>_xll.SNL.Clients.Office.Excel.Functions.SPG(A336,"IQ_AVG_DILUT_SHARES_OUT","CY2023")</f>
        <v>#PEND</v>
      </c>
      <c r="D336" s="5" t="str">
        <f>_xll.SNL.Clients.Office.Excel.Functions.SPG(A336, "IQ_DILUT_EPS_NORM", "CY2023")</f>
        <v>#PEND</v>
      </c>
      <c r="E336" t="e">
        <f t="shared" si="20"/>
        <v>#VALUE!</v>
      </c>
      <c r="F336" t="e">
        <f t="shared" si="21"/>
        <v>#VALUE!</v>
      </c>
      <c r="G336" t="s">
        <v>338</v>
      </c>
      <c r="H336" s="4" t="str" cm="1">
        <f t="array" ref="H336">_xll.SNL.Clients.Office.Excel.Functions.SPG(G336, "SP_TOTAL_REV", "CY2023")</f>
        <v>#PEND</v>
      </c>
      <c r="I336" s="4" t="str">
        <f>_xll.SNL.Clients.Office.Excel.Functions.SPG(G336,"IQ_AVG_DILUT_SHARES_OUT","CY2023")</f>
        <v>#PEND</v>
      </c>
      <c r="J336" s="5" t="str">
        <f>_xll.SNL.Clients.Office.Excel.Functions.SPG(G336, "IQ_DILUT_EPS_NORM", "CY2023")</f>
        <v>#PEND</v>
      </c>
      <c r="K336" t="e">
        <f t="shared" si="22"/>
        <v>#VALUE!</v>
      </c>
      <c r="L336" t="e">
        <f t="shared" si="23"/>
        <v>#VALUE!</v>
      </c>
    </row>
    <row r="337" spans="1:12">
      <c r="A337" t="s">
        <v>339</v>
      </c>
      <c r="B337" s="4" t="str" cm="1">
        <f t="array" ref="B337">_xll.SNL.Clients.Office.Excel.Functions.SPG(A337, "SP_TOTAL_REV", "CY2023")</f>
        <v>#PEND</v>
      </c>
      <c r="C337" s="4" t="str">
        <f>_xll.SNL.Clients.Office.Excel.Functions.SPG(A337,"IQ_AVG_DILUT_SHARES_OUT","CY2023")</f>
        <v>#PEND</v>
      </c>
      <c r="D337" s="5" t="str">
        <f>_xll.SNL.Clients.Office.Excel.Functions.SPG(A337, "IQ_DILUT_EPS_NORM", "CY2023")</f>
        <v>#PEND</v>
      </c>
      <c r="E337" t="e">
        <f t="shared" si="20"/>
        <v>#VALUE!</v>
      </c>
      <c r="F337" t="e">
        <f t="shared" si="21"/>
        <v>#VALUE!</v>
      </c>
      <c r="G337" t="s">
        <v>339</v>
      </c>
      <c r="H337" s="4" t="str" cm="1">
        <f t="array" ref="H337">_xll.SNL.Clients.Office.Excel.Functions.SPG(G337, "SP_TOTAL_REV", "CY2023")</f>
        <v>#PEND</v>
      </c>
      <c r="I337" s="4" t="str">
        <f>_xll.SNL.Clients.Office.Excel.Functions.SPG(G337,"IQ_AVG_DILUT_SHARES_OUT","CY2023")</f>
        <v>#PEND</v>
      </c>
      <c r="J337" s="5" t="str">
        <f>_xll.SNL.Clients.Office.Excel.Functions.SPG(G337, "IQ_DILUT_EPS_NORM", "CY2023")</f>
        <v>#PEND</v>
      </c>
      <c r="K337" t="e">
        <f t="shared" si="22"/>
        <v>#VALUE!</v>
      </c>
      <c r="L337" t="e">
        <f t="shared" si="23"/>
        <v>#VALUE!</v>
      </c>
    </row>
    <row r="338" spans="1:12">
      <c r="A338" t="s">
        <v>340</v>
      </c>
      <c r="B338" s="4" t="str" cm="1">
        <f t="array" ref="B338">_xll.SNL.Clients.Office.Excel.Functions.SPG(A338, "SP_TOTAL_REV", "CY2023")</f>
        <v>#PEND</v>
      </c>
      <c r="C338" s="4" t="str">
        <f>_xll.SNL.Clients.Office.Excel.Functions.SPG(A338,"IQ_AVG_DILUT_SHARES_OUT","CY2023")</f>
        <v>#PEND</v>
      </c>
      <c r="D338" s="5" t="str">
        <f>_xll.SNL.Clients.Office.Excel.Functions.SPG(A338, "IQ_DILUT_EPS_NORM", "CY2023")</f>
        <v>#PEND</v>
      </c>
      <c r="E338" t="e">
        <f t="shared" si="20"/>
        <v>#VALUE!</v>
      </c>
      <c r="F338" t="e">
        <f t="shared" si="21"/>
        <v>#VALUE!</v>
      </c>
      <c r="G338" t="s">
        <v>340</v>
      </c>
      <c r="H338" s="4" t="str" cm="1">
        <f t="array" ref="H338">_xll.SNL.Clients.Office.Excel.Functions.SPG(G338, "SP_TOTAL_REV", "CY2023")</f>
        <v>#PEND</v>
      </c>
      <c r="I338" s="4" t="str">
        <f>_xll.SNL.Clients.Office.Excel.Functions.SPG(G338,"IQ_AVG_DILUT_SHARES_OUT","CY2023")</f>
        <v>#PEND</v>
      </c>
      <c r="J338" s="5" t="str">
        <f>_xll.SNL.Clients.Office.Excel.Functions.SPG(G338, "IQ_DILUT_EPS_NORM", "CY2023")</f>
        <v>#PEND</v>
      </c>
      <c r="K338" t="e">
        <f t="shared" si="22"/>
        <v>#VALUE!</v>
      </c>
      <c r="L338" t="e">
        <f t="shared" si="23"/>
        <v>#VALUE!</v>
      </c>
    </row>
    <row r="339" spans="1:12">
      <c r="A339" t="s">
        <v>341</v>
      </c>
      <c r="B339" s="4" t="str" cm="1">
        <f t="array" ref="B339">_xll.SNL.Clients.Office.Excel.Functions.SPG(A339, "SP_TOTAL_REV", "CY2023")</f>
        <v>#PEND</v>
      </c>
      <c r="C339" s="4" t="str">
        <f>_xll.SNL.Clients.Office.Excel.Functions.SPG(A339,"IQ_AVG_DILUT_SHARES_OUT","CY2023")</f>
        <v>#PEND</v>
      </c>
      <c r="D339" s="5" t="str">
        <f>_xll.SNL.Clients.Office.Excel.Functions.SPG(A339, "IQ_DILUT_EPS_NORM", "CY2023")</f>
        <v>#PEND</v>
      </c>
      <c r="E339" t="e">
        <f t="shared" si="20"/>
        <v>#VALUE!</v>
      </c>
      <c r="F339" t="e">
        <f t="shared" si="21"/>
        <v>#VALUE!</v>
      </c>
      <c r="G339" t="s">
        <v>341</v>
      </c>
      <c r="H339" s="4" t="str" cm="1">
        <f t="array" ref="H339">_xll.SNL.Clients.Office.Excel.Functions.SPG(G339, "SP_TOTAL_REV", "CY2023")</f>
        <v>#PEND</v>
      </c>
      <c r="I339" s="4" t="str">
        <f>_xll.SNL.Clients.Office.Excel.Functions.SPG(G339,"IQ_AVG_DILUT_SHARES_OUT","CY2023")</f>
        <v>#PEND</v>
      </c>
      <c r="J339" s="5" t="str">
        <f>_xll.SNL.Clients.Office.Excel.Functions.SPG(G339, "IQ_DILUT_EPS_NORM", "CY2023")</f>
        <v>#PEND</v>
      </c>
      <c r="K339" t="e">
        <f t="shared" si="22"/>
        <v>#VALUE!</v>
      </c>
      <c r="L339" t="e">
        <f t="shared" si="23"/>
        <v>#VALUE!</v>
      </c>
    </row>
    <row r="340" spans="1:12">
      <c r="A340" t="s">
        <v>342</v>
      </c>
      <c r="B340" s="4" t="str" cm="1">
        <f t="array" ref="B340">_xll.SNL.Clients.Office.Excel.Functions.SPG(A340, "SP_TOTAL_REV", "CY2023")</f>
        <v>#PEND</v>
      </c>
      <c r="C340" s="4" t="str">
        <f>_xll.SNL.Clients.Office.Excel.Functions.SPG(A340,"IQ_AVG_DILUT_SHARES_OUT","CY2023")</f>
        <v>#PEND</v>
      </c>
      <c r="D340" s="5" t="str">
        <f>_xll.SNL.Clients.Office.Excel.Functions.SPG(A340, "IQ_DILUT_EPS_NORM", "CY2023")</f>
        <v>#PEND</v>
      </c>
      <c r="E340" t="e">
        <f t="shared" si="20"/>
        <v>#VALUE!</v>
      </c>
      <c r="F340" t="e">
        <f t="shared" si="21"/>
        <v>#VALUE!</v>
      </c>
      <c r="G340" t="s">
        <v>342</v>
      </c>
      <c r="H340" s="4" t="str" cm="1">
        <f t="array" ref="H340">_xll.SNL.Clients.Office.Excel.Functions.SPG(G340, "SP_TOTAL_REV", "CY2023")</f>
        <v>#PEND</v>
      </c>
      <c r="I340" s="4" t="str">
        <f>_xll.SNL.Clients.Office.Excel.Functions.SPG(G340,"IQ_AVG_DILUT_SHARES_OUT","CY2023")</f>
        <v>#PEND</v>
      </c>
      <c r="J340" s="5" t="str">
        <f>_xll.SNL.Clients.Office.Excel.Functions.SPG(G340, "IQ_DILUT_EPS_NORM", "CY2023")</f>
        <v>#PEND</v>
      </c>
      <c r="K340" t="e">
        <f t="shared" si="22"/>
        <v>#VALUE!</v>
      </c>
      <c r="L340" t="e">
        <f t="shared" si="23"/>
        <v>#VALUE!</v>
      </c>
    </row>
    <row r="341" spans="1:12">
      <c r="A341" t="s">
        <v>343</v>
      </c>
      <c r="B341" s="4" t="str" cm="1">
        <f t="array" ref="B341">_xll.SNL.Clients.Office.Excel.Functions.SPG(A341, "SP_TOTAL_REV", "CY2023")</f>
        <v>#PEND</v>
      </c>
      <c r="C341" s="4" t="str">
        <f>_xll.SNL.Clients.Office.Excel.Functions.SPG(A341,"IQ_AVG_DILUT_SHARES_OUT","CY2023")</f>
        <v>#PEND</v>
      </c>
      <c r="D341" s="5" t="str">
        <f>_xll.SNL.Clients.Office.Excel.Functions.SPG(A341, "IQ_DILUT_EPS_NORM", "CY2023")</f>
        <v>#PEND</v>
      </c>
      <c r="E341" t="e">
        <f t="shared" si="20"/>
        <v>#VALUE!</v>
      </c>
      <c r="F341" t="e">
        <f t="shared" si="21"/>
        <v>#VALUE!</v>
      </c>
      <c r="G341" t="s">
        <v>343</v>
      </c>
      <c r="H341" s="4" t="str" cm="1">
        <f t="array" ref="H341">_xll.SNL.Clients.Office.Excel.Functions.SPG(G341, "SP_TOTAL_REV", "CY2023")</f>
        <v>#PEND</v>
      </c>
      <c r="I341" s="4" t="str">
        <f>_xll.SNL.Clients.Office.Excel.Functions.SPG(G341,"IQ_AVG_DILUT_SHARES_OUT","CY2023")</f>
        <v>#PEND</v>
      </c>
      <c r="J341" s="5" t="str">
        <f>_xll.SNL.Clients.Office.Excel.Functions.SPG(G341, "IQ_DILUT_EPS_NORM", "CY2023")</f>
        <v>#PEND</v>
      </c>
      <c r="K341" t="e">
        <f t="shared" si="22"/>
        <v>#VALUE!</v>
      </c>
      <c r="L341" t="e">
        <f t="shared" si="23"/>
        <v>#VALUE!</v>
      </c>
    </row>
    <row r="342" spans="1:12">
      <c r="A342" t="s">
        <v>344</v>
      </c>
      <c r="B342" s="4" t="str" cm="1">
        <f t="array" ref="B342">_xll.SNL.Clients.Office.Excel.Functions.SPG(A342, "SP_TOTAL_REV", "CY2023")</f>
        <v>#PEND</v>
      </c>
      <c r="C342" s="4" t="str">
        <f>_xll.SNL.Clients.Office.Excel.Functions.SPG(A342,"IQ_AVG_DILUT_SHARES_OUT","CY2023")</f>
        <v>#PEND</v>
      </c>
      <c r="D342" s="5" t="str">
        <f>_xll.SNL.Clients.Office.Excel.Functions.SPG(A342, "IQ_DILUT_EPS_NORM", "CY2023")</f>
        <v>#PEND</v>
      </c>
      <c r="E342" t="e">
        <f t="shared" si="20"/>
        <v>#VALUE!</v>
      </c>
      <c r="F342" t="e">
        <f t="shared" si="21"/>
        <v>#VALUE!</v>
      </c>
      <c r="G342" t="s">
        <v>344</v>
      </c>
      <c r="H342" s="4" t="str" cm="1">
        <f t="array" ref="H342">_xll.SNL.Clients.Office.Excel.Functions.SPG(G342, "SP_TOTAL_REV", "CY2023")</f>
        <v>#PEND</v>
      </c>
      <c r="I342" s="4" t="str">
        <f>_xll.SNL.Clients.Office.Excel.Functions.SPG(G342,"IQ_AVG_DILUT_SHARES_OUT","CY2023")</f>
        <v>#PEND</v>
      </c>
      <c r="J342" s="5" t="str">
        <f>_xll.SNL.Clients.Office.Excel.Functions.SPG(G342, "IQ_DILUT_EPS_NORM", "CY2023")</f>
        <v>#PEND</v>
      </c>
      <c r="K342" t="e">
        <f t="shared" si="22"/>
        <v>#VALUE!</v>
      </c>
      <c r="L342" t="e">
        <f t="shared" si="23"/>
        <v>#VALUE!</v>
      </c>
    </row>
    <row r="343" spans="1:12">
      <c r="A343" t="s">
        <v>345</v>
      </c>
      <c r="B343" s="4" t="str" cm="1">
        <f t="array" ref="B343">_xll.SNL.Clients.Office.Excel.Functions.SPG(A343, "SP_TOTAL_REV", "CY2023")</f>
        <v>#PEND</v>
      </c>
      <c r="C343" s="4" t="str">
        <f>_xll.SNL.Clients.Office.Excel.Functions.SPG(A343,"IQ_AVG_DILUT_SHARES_OUT","CY2023")</f>
        <v>#PEND</v>
      </c>
      <c r="D343" s="5" t="str">
        <f>_xll.SNL.Clients.Office.Excel.Functions.SPG(A343, "IQ_DILUT_EPS_NORM", "CY2023")</f>
        <v>#PEND</v>
      </c>
      <c r="E343" t="e">
        <f t="shared" si="20"/>
        <v>#VALUE!</v>
      </c>
      <c r="F343" t="e">
        <f t="shared" si="21"/>
        <v>#VALUE!</v>
      </c>
      <c r="G343" t="s">
        <v>345</v>
      </c>
      <c r="H343" s="4" t="str" cm="1">
        <f t="array" ref="H343">_xll.SNL.Clients.Office.Excel.Functions.SPG(G343, "SP_TOTAL_REV", "CY2023")</f>
        <v>#PEND</v>
      </c>
      <c r="I343" s="4" t="str">
        <f>_xll.SNL.Clients.Office.Excel.Functions.SPG(G343,"IQ_AVG_DILUT_SHARES_OUT","CY2023")</f>
        <v>#PEND</v>
      </c>
      <c r="J343" s="5" t="str">
        <f>_xll.SNL.Clients.Office.Excel.Functions.SPG(G343, "IQ_DILUT_EPS_NORM", "CY2023")</f>
        <v>#PEND</v>
      </c>
      <c r="K343" t="e">
        <f t="shared" si="22"/>
        <v>#VALUE!</v>
      </c>
      <c r="L343" t="e">
        <f t="shared" si="23"/>
        <v>#VALUE!</v>
      </c>
    </row>
    <row r="344" spans="1:12">
      <c r="A344" t="s">
        <v>346</v>
      </c>
      <c r="B344" s="4" t="str" cm="1">
        <f t="array" ref="B344">_xll.SNL.Clients.Office.Excel.Functions.SPG(A344, "SP_TOTAL_REV", "CY2023")</f>
        <v>#PEND</v>
      </c>
      <c r="C344" s="4" t="str">
        <f>_xll.SNL.Clients.Office.Excel.Functions.SPG(A344,"IQ_AVG_DILUT_SHARES_OUT","CY2023")</f>
        <v>#PEND</v>
      </c>
      <c r="D344" s="5" t="str">
        <f>_xll.SNL.Clients.Office.Excel.Functions.SPG(A344, "IQ_DILUT_EPS_NORM", "CY2023")</f>
        <v>#PEND</v>
      </c>
      <c r="E344" t="e">
        <f t="shared" si="20"/>
        <v>#VALUE!</v>
      </c>
      <c r="F344" t="e">
        <f t="shared" si="21"/>
        <v>#VALUE!</v>
      </c>
      <c r="G344" t="s">
        <v>346</v>
      </c>
      <c r="H344" s="4" t="str" cm="1">
        <f t="array" ref="H344">_xll.SNL.Clients.Office.Excel.Functions.SPG(G344, "SP_TOTAL_REV", "CY2023")</f>
        <v>#PEND</v>
      </c>
      <c r="I344" s="4" t="str">
        <f>_xll.SNL.Clients.Office.Excel.Functions.SPG(G344,"IQ_AVG_DILUT_SHARES_OUT","CY2023")</f>
        <v>#PEND</v>
      </c>
      <c r="J344" s="5" t="str">
        <f>_xll.SNL.Clients.Office.Excel.Functions.SPG(G344, "IQ_DILUT_EPS_NORM", "CY2023")</f>
        <v>#PEND</v>
      </c>
      <c r="K344" t="e">
        <f t="shared" si="22"/>
        <v>#VALUE!</v>
      </c>
      <c r="L344" t="e">
        <f t="shared" si="23"/>
        <v>#VALUE!</v>
      </c>
    </row>
    <row r="345" spans="1:12">
      <c r="A345" t="s">
        <v>347</v>
      </c>
      <c r="B345" s="4" t="str" cm="1">
        <f t="array" ref="B345">_xll.SNL.Clients.Office.Excel.Functions.SPG(A345, "SP_TOTAL_REV", "CY2023")</f>
        <v>#PEND</v>
      </c>
      <c r="C345" s="4" t="str">
        <f>_xll.SNL.Clients.Office.Excel.Functions.SPG(A345,"IQ_AVG_DILUT_SHARES_OUT","CY2023")</f>
        <v>#PEND</v>
      </c>
      <c r="D345" s="5" t="str">
        <f>_xll.SNL.Clients.Office.Excel.Functions.SPG(A345, "IQ_DILUT_EPS_NORM", "CY2023")</f>
        <v>#PEND</v>
      </c>
      <c r="E345" t="e">
        <f t="shared" si="20"/>
        <v>#VALUE!</v>
      </c>
      <c r="F345" t="e">
        <f t="shared" si="21"/>
        <v>#VALUE!</v>
      </c>
      <c r="G345" t="s">
        <v>347</v>
      </c>
      <c r="H345" s="4" t="str" cm="1">
        <f t="array" ref="H345">_xll.SNL.Clients.Office.Excel.Functions.SPG(G345, "SP_TOTAL_REV", "CY2023")</f>
        <v>#PEND</v>
      </c>
      <c r="I345" s="4" t="str">
        <f>_xll.SNL.Clients.Office.Excel.Functions.SPG(G345,"IQ_AVG_DILUT_SHARES_OUT","CY2023")</f>
        <v>#PEND</v>
      </c>
      <c r="J345" s="5" t="str">
        <f>_xll.SNL.Clients.Office.Excel.Functions.SPG(G345, "IQ_DILUT_EPS_NORM", "CY2023")</f>
        <v>#PEND</v>
      </c>
      <c r="K345" t="e">
        <f t="shared" si="22"/>
        <v>#VALUE!</v>
      </c>
      <c r="L345" t="e">
        <f t="shared" si="23"/>
        <v>#VALUE!</v>
      </c>
    </row>
    <row r="346" spans="1:12">
      <c r="A346" t="s">
        <v>348</v>
      </c>
      <c r="B346" s="4" t="str" cm="1">
        <f t="array" ref="B346">_xll.SNL.Clients.Office.Excel.Functions.SPG(A346, "SP_TOTAL_REV", "CY2023")</f>
        <v>#PEND</v>
      </c>
      <c r="C346" s="4" t="str">
        <f>_xll.SNL.Clients.Office.Excel.Functions.SPG(A346,"IQ_AVG_DILUT_SHARES_OUT","CY2023")</f>
        <v>#PEND</v>
      </c>
      <c r="D346" s="5" t="str">
        <f>_xll.SNL.Clients.Office.Excel.Functions.SPG(A346, "IQ_DILUT_EPS_NORM", "CY2023")</f>
        <v>#PEND</v>
      </c>
      <c r="E346" t="e">
        <f t="shared" si="20"/>
        <v>#VALUE!</v>
      </c>
      <c r="F346" t="e">
        <f t="shared" si="21"/>
        <v>#VALUE!</v>
      </c>
      <c r="G346" t="s">
        <v>348</v>
      </c>
      <c r="H346" s="4" t="str" cm="1">
        <f t="array" ref="H346">_xll.SNL.Clients.Office.Excel.Functions.SPG(G346, "SP_TOTAL_REV", "CY2023")</f>
        <v>#PEND</v>
      </c>
      <c r="I346" s="4" t="str">
        <f>_xll.SNL.Clients.Office.Excel.Functions.SPG(G346,"IQ_AVG_DILUT_SHARES_OUT","CY2023")</f>
        <v>#PEND</v>
      </c>
      <c r="J346" s="5" t="str">
        <f>_xll.SNL.Clients.Office.Excel.Functions.SPG(G346, "IQ_DILUT_EPS_NORM", "CY2023")</f>
        <v>#PEND</v>
      </c>
      <c r="K346" t="e">
        <f t="shared" si="22"/>
        <v>#VALUE!</v>
      </c>
      <c r="L346" t="e">
        <f t="shared" si="23"/>
        <v>#VALUE!</v>
      </c>
    </row>
    <row r="347" spans="1:12">
      <c r="A347" t="s">
        <v>349</v>
      </c>
      <c r="B347" s="4" t="str" cm="1">
        <f t="array" ref="B347">_xll.SNL.Clients.Office.Excel.Functions.SPG(A347, "SP_TOTAL_REV", "CY2023")</f>
        <v>#PEND</v>
      </c>
      <c r="C347" s="4" t="str">
        <f>_xll.SNL.Clients.Office.Excel.Functions.SPG(A347,"IQ_AVG_DILUT_SHARES_OUT","CY2023")</f>
        <v>#PEND</v>
      </c>
      <c r="D347" s="5" t="str">
        <f>_xll.SNL.Clients.Office.Excel.Functions.SPG(A347, "IQ_DILUT_EPS_NORM", "CY2023")</f>
        <v>#PEND</v>
      </c>
      <c r="E347" t="e">
        <f t="shared" si="20"/>
        <v>#VALUE!</v>
      </c>
      <c r="F347" t="e">
        <f t="shared" si="21"/>
        <v>#VALUE!</v>
      </c>
      <c r="G347" t="s">
        <v>349</v>
      </c>
      <c r="H347" s="4" t="str" cm="1">
        <f t="array" ref="H347">_xll.SNL.Clients.Office.Excel.Functions.SPG(G347, "SP_TOTAL_REV", "CY2023")</f>
        <v>#PEND</v>
      </c>
      <c r="I347" s="4" t="str">
        <f>_xll.SNL.Clients.Office.Excel.Functions.SPG(G347,"IQ_AVG_DILUT_SHARES_OUT","CY2023")</f>
        <v>#PEND</v>
      </c>
      <c r="J347" s="5" t="str">
        <f>_xll.SNL.Clients.Office.Excel.Functions.SPG(G347, "IQ_DILUT_EPS_NORM", "CY2023")</f>
        <v>#PEND</v>
      </c>
      <c r="K347" t="e">
        <f t="shared" si="22"/>
        <v>#VALUE!</v>
      </c>
      <c r="L347" t="e">
        <f t="shared" si="23"/>
        <v>#VALUE!</v>
      </c>
    </row>
    <row r="348" spans="1:12">
      <c r="A348" t="s">
        <v>350</v>
      </c>
      <c r="B348" s="4" t="str" cm="1">
        <f t="array" ref="B348">_xll.SNL.Clients.Office.Excel.Functions.SPG(A348, "SP_TOTAL_REV", "CY2023")</f>
        <v>#PEND</v>
      </c>
      <c r="C348" s="4" t="str">
        <f>_xll.SNL.Clients.Office.Excel.Functions.SPG(A348,"IQ_AVG_DILUT_SHARES_OUT","CY2023")</f>
        <v>#PEND</v>
      </c>
      <c r="D348" s="5" t="str">
        <f>_xll.SNL.Clients.Office.Excel.Functions.SPG(A348, "IQ_DILUT_EPS_NORM", "CY2023")</f>
        <v>#PEND</v>
      </c>
      <c r="E348" t="e">
        <f t="shared" si="20"/>
        <v>#VALUE!</v>
      </c>
      <c r="F348" t="e">
        <f t="shared" si="21"/>
        <v>#VALUE!</v>
      </c>
      <c r="G348" t="s">
        <v>350</v>
      </c>
      <c r="H348" s="4" t="str" cm="1">
        <f t="array" ref="H348">_xll.SNL.Clients.Office.Excel.Functions.SPG(G348, "SP_TOTAL_REV", "CY2023")</f>
        <v>#PEND</v>
      </c>
      <c r="I348" s="4" t="str">
        <f>_xll.SNL.Clients.Office.Excel.Functions.SPG(G348,"IQ_AVG_DILUT_SHARES_OUT","CY2023")</f>
        <v>#PEND</v>
      </c>
      <c r="J348" s="5" t="str">
        <f>_xll.SNL.Clients.Office.Excel.Functions.SPG(G348, "IQ_DILUT_EPS_NORM", "CY2023")</f>
        <v>#PEND</v>
      </c>
      <c r="K348" t="e">
        <f t="shared" si="22"/>
        <v>#VALUE!</v>
      </c>
      <c r="L348" t="e">
        <f t="shared" si="23"/>
        <v>#VALUE!</v>
      </c>
    </row>
    <row r="349" spans="1:12">
      <c r="A349" t="s">
        <v>351</v>
      </c>
      <c r="B349" s="4" t="str" cm="1">
        <f t="array" ref="B349">_xll.SNL.Clients.Office.Excel.Functions.SPG(A349, "SP_TOTAL_REV", "CY2023")</f>
        <v>#PEND</v>
      </c>
      <c r="C349" s="4" t="str">
        <f>_xll.SNL.Clients.Office.Excel.Functions.SPG(A349,"IQ_AVG_DILUT_SHARES_OUT","CY2023")</f>
        <v>#PEND</v>
      </c>
      <c r="D349" s="5" t="str">
        <f>_xll.SNL.Clients.Office.Excel.Functions.SPG(A349, "IQ_DILUT_EPS_NORM", "CY2023")</f>
        <v>#PEND</v>
      </c>
      <c r="E349" t="e">
        <f t="shared" si="20"/>
        <v>#VALUE!</v>
      </c>
      <c r="F349" t="e">
        <f t="shared" si="21"/>
        <v>#VALUE!</v>
      </c>
      <c r="G349" t="s">
        <v>351</v>
      </c>
      <c r="H349" s="4" t="str" cm="1">
        <f t="array" ref="H349">_xll.SNL.Clients.Office.Excel.Functions.SPG(G349, "SP_TOTAL_REV", "CY2023")</f>
        <v>#PEND</v>
      </c>
      <c r="I349" s="4" t="str">
        <f>_xll.SNL.Clients.Office.Excel.Functions.SPG(G349,"IQ_AVG_DILUT_SHARES_OUT","CY2023")</f>
        <v>#PEND</v>
      </c>
      <c r="J349" s="5" t="str">
        <f>_xll.SNL.Clients.Office.Excel.Functions.SPG(G349, "IQ_DILUT_EPS_NORM", "CY2023")</f>
        <v>#PEND</v>
      </c>
      <c r="K349" t="e">
        <f t="shared" si="22"/>
        <v>#VALUE!</v>
      </c>
      <c r="L349" t="e">
        <f t="shared" si="23"/>
        <v>#VALUE!</v>
      </c>
    </row>
    <row r="350" spans="1:12">
      <c r="A350" t="s">
        <v>352</v>
      </c>
      <c r="B350" s="4" t="str" cm="1">
        <f t="array" ref="B350">_xll.SNL.Clients.Office.Excel.Functions.SPG(A350, "SP_TOTAL_REV", "CY2023")</f>
        <v>#PEND</v>
      </c>
      <c r="C350" s="4" t="str">
        <f>_xll.SNL.Clients.Office.Excel.Functions.SPG(A350,"IQ_AVG_DILUT_SHARES_OUT","CY2023")</f>
        <v>#PEND</v>
      </c>
      <c r="D350" s="5" t="str">
        <f>_xll.SNL.Clients.Office.Excel.Functions.SPG(A350, "IQ_DILUT_EPS_NORM", "CY2023")</f>
        <v>#PEND</v>
      </c>
      <c r="E350" t="e">
        <f t="shared" si="20"/>
        <v>#VALUE!</v>
      </c>
      <c r="F350" t="e">
        <f t="shared" si="21"/>
        <v>#VALUE!</v>
      </c>
      <c r="G350" t="s">
        <v>352</v>
      </c>
      <c r="H350" s="4" t="str" cm="1">
        <f t="array" ref="H350">_xll.SNL.Clients.Office.Excel.Functions.SPG(G350, "SP_TOTAL_REV", "CY2023")</f>
        <v>#PEND</v>
      </c>
      <c r="I350" s="4" t="str">
        <f>_xll.SNL.Clients.Office.Excel.Functions.SPG(G350,"IQ_AVG_DILUT_SHARES_OUT","CY2023")</f>
        <v>#PEND</v>
      </c>
      <c r="J350" s="5" t="str">
        <f>_xll.SNL.Clients.Office.Excel.Functions.SPG(G350, "IQ_DILUT_EPS_NORM", "CY2023")</f>
        <v>#PEND</v>
      </c>
      <c r="K350" t="e">
        <f t="shared" si="22"/>
        <v>#VALUE!</v>
      </c>
      <c r="L350" t="e">
        <f t="shared" si="23"/>
        <v>#VALUE!</v>
      </c>
    </row>
    <row r="351" spans="1:12">
      <c r="A351" t="s">
        <v>353</v>
      </c>
      <c r="B351" s="4" t="str" cm="1">
        <f t="array" ref="B351">_xll.SNL.Clients.Office.Excel.Functions.SPG(A351, "SP_TOTAL_REV", "CY2023")</f>
        <v>#PEND</v>
      </c>
      <c r="C351" s="4" t="str">
        <f>_xll.SNL.Clients.Office.Excel.Functions.SPG(A351,"IQ_AVG_DILUT_SHARES_OUT","CY2023")</f>
        <v>#PEND</v>
      </c>
      <c r="D351" s="5" t="str">
        <f>_xll.SNL.Clients.Office.Excel.Functions.SPG(A351, "IQ_DILUT_EPS_NORM", "CY2023")</f>
        <v>#PEND</v>
      </c>
      <c r="E351" t="e">
        <f t="shared" si="20"/>
        <v>#VALUE!</v>
      </c>
      <c r="F351" t="e">
        <f t="shared" si="21"/>
        <v>#VALUE!</v>
      </c>
      <c r="G351" t="s">
        <v>353</v>
      </c>
      <c r="H351" s="4" t="str" cm="1">
        <f t="array" ref="H351">_xll.SNL.Clients.Office.Excel.Functions.SPG(G351, "SP_TOTAL_REV", "CY2023")</f>
        <v>#PEND</v>
      </c>
      <c r="I351" s="4" t="str">
        <f>_xll.SNL.Clients.Office.Excel.Functions.SPG(G351,"IQ_AVG_DILUT_SHARES_OUT","CY2023")</f>
        <v>#PEND</v>
      </c>
      <c r="J351" s="5" t="str">
        <f>_xll.SNL.Clients.Office.Excel.Functions.SPG(G351, "IQ_DILUT_EPS_NORM", "CY2023")</f>
        <v>#PEND</v>
      </c>
      <c r="K351" t="e">
        <f t="shared" si="22"/>
        <v>#VALUE!</v>
      </c>
      <c r="L351" t="e">
        <f t="shared" si="23"/>
        <v>#VALUE!</v>
      </c>
    </row>
    <row r="352" spans="1:12">
      <c r="A352" t="s">
        <v>354</v>
      </c>
      <c r="B352" s="4" t="str" cm="1">
        <f t="array" ref="B352">_xll.SNL.Clients.Office.Excel.Functions.SPG(A352, "SP_TOTAL_REV", "CY2023")</f>
        <v>#PEND</v>
      </c>
      <c r="C352" s="4" t="str">
        <f>_xll.SNL.Clients.Office.Excel.Functions.SPG(A352,"IQ_AVG_DILUT_SHARES_OUT","CY2023")</f>
        <v>#PEND</v>
      </c>
      <c r="D352" s="5" t="str">
        <f>_xll.SNL.Clients.Office.Excel.Functions.SPG(A352, "IQ_DILUT_EPS_NORM", "CY2023")</f>
        <v>#PEND</v>
      </c>
      <c r="E352" t="e">
        <f t="shared" si="20"/>
        <v>#VALUE!</v>
      </c>
      <c r="F352" t="e">
        <f t="shared" si="21"/>
        <v>#VALUE!</v>
      </c>
      <c r="G352" t="s">
        <v>354</v>
      </c>
      <c r="H352" s="4" t="str" cm="1">
        <f t="array" ref="H352">_xll.SNL.Clients.Office.Excel.Functions.SPG(G352, "SP_TOTAL_REV", "CY2023")</f>
        <v>#PEND</v>
      </c>
      <c r="I352" s="4" t="str">
        <f>_xll.SNL.Clients.Office.Excel.Functions.SPG(G352,"IQ_AVG_DILUT_SHARES_OUT","CY2023")</f>
        <v>#PEND</v>
      </c>
      <c r="J352" s="5" t="str">
        <f>_xll.SNL.Clients.Office.Excel.Functions.SPG(G352, "IQ_DILUT_EPS_NORM", "CY2023")</f>
        <v>#PEND</v>
      </c>
      <c r="K352" t="e">
        <f t="shared" si="22"/>
        <v>#VALUE!</v>
      </c>
      <c r="L352" t="e">
        <f t="shared" si="23"/>
        <v>#VALUE!</v>
      </c>
    </row>
    <row r="353" spans="1:12">
      <c r="A353" t="s">
        <v>355</v>
      </c>
      <c r="B353" s="4" t="str" cm="1">
        <f t="array" ref="B353">_xll.SNL.Clients.Office.Excel.Functions.SPG(A353, "SP_TOTAL_REV", "CY2023")</f>
        <v>#PEND</v>
      </c>
      <c r="C353" s="4" t="str">
        <f>_xll.SNL.Clients.Office.Excel.Functions.SPG(A353,"IQ_AVG_DILUT_SHARES_OUT","CY2023")</f>
        <v>#PEND</v>
      </c>
      <c r="D353" s="5" t="str">
        <f>_xll.SNL.Clients.Office.Excel.Functions.SPG(A353, "IQ_DILUT_EPS_NORM", "CY2023")</f>
        <v>#PEND</v>
      </c>
      <c r="E353" t="e">
        <f t="shared" si="20"/>
        <v>#VALUE!</v>
      </c>
      <c r="F353" t="e">
        <f t="shared" si="21"/>
        <v>#VALUE!</v>
      </c>
      <c r="G353" t="s">
        <v>355</v>
      </c>
      <c r="H353" s="4" t="str" cm="1">
        <f t="array" ref="H353">_xll.SNL.Clients.Office.Excel.Functions.SPG(G353, "SP_TOTAL_REV", "CY2023")</f>
        <v>#PEND</v>
      </c>
      <c r="I353" s="4" t="str">
        <f>_xll.SNL.Clients.Office.Excel.Functions.SPG(G353,"IQ_AVG_DILUT_SHARES_OUT","CY2023")</f>
        <v>#PEND</v>
      </c>
      <c r="J353" s="5" t="str">
        <f>_xll.SNL.Clients.Office.Excel.Functions.SPG(G353, "IQ_DILUT_EPS_NORM", "CY2023")</f>
        <v>#PEND</v>
      </c>
      <c r="K353" t="e">
        <f t="shared" si="22"/>
        <v>#VALUE!</v>
      </c>
      <c r="L353" t="e">
        <f t="shared" si="23"/>
        <v>#VALUE!</v>
      </c>
    </row>
    <row r="354" spans="1:12">
      <c r="A354" t="s">
        <v>356</v>
      </c>
      <c r="B354" s="4" t="str" cm="1">
        <f t="array" ref="B354">_xll.SNL.Clients.Office.Excel.Functions.SPG(A354, "SP_TOTAL_REV", "CY2023")</f>
        <v>#PEND</v>
      </c>
      <c r="C354" s="4" t="str">
        <f>_xll.SNL.Clients.Office.Excel.Functions.SPG(A354,"IQ_AVG_DILUT_SHARES_OUT","CY2023")</f>
        <v>#PEND</v>
      </c>
      <c r="D354" s="5" t="str">
        <f>_xll.SNL.Clients.Office.Excel.Functions.SPG(A354, "IQ_DILUT_EPS_NORM", "CY2023")</f>
        <v>#PEND</v>
      </c>
      <c r="E354" t="e">
        <f t="shared" si="20"/>
        <v>#VALUE!</v>
      </c>
      <c r="F354" t="e">
        <f t="shared" si="21"/>
        <v>#VALUE!</v>
      </c>
      <c r="G354" t="s">
        <v>356</v>
      </c>
      <c r="H354" s="4" t="str" cm="1">
        <f t="array" ref="H354">_xll.SNL.Clients.Office.Excel.Functions.SPG(G354, "SP_TOTAL_REV", "CY2023")</f>
        <v>#PEND</v>
      </c>
      <c r="I354" s="4" t="str">
        <f>_xll.SNL.Clients.Office.Excel.Functions.SPG(G354,"IQ_AVG_DILUT_SHARES_OUT","CY2023")</f>
        <v>#PEND</v>
      </c>
      <c r="J354" s="5" t="str">
        <f>_xll.SNL.Clients.Office.Excel.Functions.SPG(G354, "IQ_DILUT_EPS_NORM", "CY2023")</f>
        <v>#PEND</v>
      </c>
      <c r="K354" t="e">
        <f t="shared" si="22"/>
        <v>#VALUE!</v>
      </c>
      <c r="L354" t="e">
        <f t="shared" si="23"/>
        <v>#VALUE!</v>
      </c>
    </row>
    <row r="355" spans="1:12">
      <c r="A355" t="s">
        <v>357</v>
      </c>
      <c r="B355" s="4" t="str" cm="1">
        <f t="array" ref="B355">_xll.SNL.Clients.Office.Excel.Functions.SPG(A355, "SP_TOTAL_REV", "CY2023")</f>
        <v>#PEND</v>
      </c>
      <c r="C355" s="4" t="str">
        <f>_xll.SNL.Clients.Office.Excel.Functions.SPG(A355,"IQ_AVG_DILUT_SHARES_OUT","CY2023")</f>
        <v>#PEND</v>
      </c>
      <c r="D355" s="5" t="str">
        <f>_xll.SNL.Clients.Office.Excel.Functions.SPG(A355, "IQ_DILUT_EPS_NORM", "CY2023")</f>
        <v>#PEND</v>
      </c>
      <c r="E355" t="e">
        <f t="shared" si="20"/>
        <v>#VALUE!</v>
      </c>
      <c r="F355" t="e">
        <f t="shared" si="21"/>
        <v>#VALUE!</v>
      </c>
      <c r="G355" t="s">
        <v>357</v>
      </c>
      <c r="H355" s="4" t="str" cm="1">
        <f t="array" ref="H355">_xll.SNL.Clients.Office.Excel.Functions.SPG(G355, "SP_TOTAL_REV", "CY2023")</f>
        <v>#PEND</v>
      </c>
      <c r="I355" s="4" t="str">
        <f>_xll.SNL.Clients.Office.Excel.Functions.SPG(G355,"IQ_AVG_DILUT_SHARES_OUT","CY2023")</f>
        <v>#PEND</v>
      </c>
      <c r="J355" s="5" t="str">
        <f>_xll.SNL.Clients.Office.Excel.Functions.SPG(G355, "IQ_DILUT_EPS_NORM", "CY2023")</f>
        <v>#PEND</v>
      </c>
      <c r="K355" t="e">
        <f t="shared" si="22"/>
        <v>#VALUE!</v>
      </c>
      <c r="L355" t="e">
        <f t="shared" si="23"/>
        <v>#VALUE!</v>
      </c>
    </row>
    <row r="356" spans="1:12">
      <c r="A356" t="s">
        <v>358</v>
      </c>
      <c r="B356" s="4" t="str" cm="1">
        <f t="array" ref="B356">_xll.SNL.Clients.Office.Excel.Functions.SPG(A356, "SP_TOTAL_REV", "CY2023")</f>
        <v>#PEND</v>
      </c>
      <c r="C356" s="4" t="str">
        <f>_xll.SNL.Clients.Office.Excel.Functions.SPG(A356,"IQ_AVG_DILUT_SHARES_OUT","CY2023")</f>
        <v>#PEND</v>
      </c>
      <c r="D356" s="5" t="str">
        <f>_xll.SNL.Clients.Office.Excel.Functions.SPG(A356, "IQ_DILUT_EPS_NORM", "CY2023")</f>
        <v>#PEND</v>
      </c>
      <c r="E356" t="e">
        <f t="shared" si="20"/>
        <v>#VALUE!</v>
      </c>
      <c r="F356" t="e">
        <f t="shared" si="21"/>
        <v>#VALUE!</v>
      </c>
      <c r="G356" t="s">
        <v>358</v>
      </c>
      <c r="H356" s="4" t="str" cm="1">
        <f t="array" ref="H356">_xll.SNL.Clients.Office.Excel.Functions.SPG(G356, "SP_TOTAL_REV", "CY2023")</f>
        <v>#PEND</v>
      </c>
      <c r="I356" s="4" t="str">
        <f>_xll.SNL.Clients.Office.Excel.Functions.SPG(G356,"IQ_AVG_DILUT_SHARES_OUT","CY2023")</f>
        <v>#PEND</v>
      </c>
      <c r="J356" s="5" t="str">
        <f>_xll.SNL.Clients.Office.Excel.Functions.SPG(G356, "IQ_DILUT_EPS_NORM", "CY2023")</f>
        <v>#PEND</v>
      </c>
      <c r="K356" t="e">
        <f t="shared" si="22"/>
        <v>#VALUE!</v>
      </c>
      <c r="L356" t="e">
        <f t="shared" si="23"/>
        <v>#VALUE!</v>
      </c>
    </row>
    <row r="357" spans="1:12">
      <c r="A357" t="s">
        <v>359</v>
      </c>
      <c r="B357" s="4" t="str" cm="1">
        <f t="array" ref="B357">_xll.SNL.Clients.Office.Excel.Functions.SPG(A357, "SP_TOTAL_REV", "CY2023")</f>
        <v>#PEND</v>
      </c>
      <c r="C357" s="4" t="str">
        <f>_xll.SNL.Clients.Office.Excel.Functions.SPG(A357,"IQ_AVG_DILUT_SHARES_OUT","CY2023")</f>
        <v>#PEND</v>
      </c>
      <c r="D357" s="5" t="str">
        <f>_xll.SNL.Clients.Office.Excel.Functions.SPG(A357, "IQ_DILUT_EPS_NORM", "CY2023")</f>
        <v>#PEND</v>
      </c>
      <c r="E357" t="e">
        <f t="shared" si="20"/>
        <v>#VALUE!</v>
      </c>
      <c r="F357" t="e">
        <f t="shared" si="21"/>
        <v>#VALUE!</v>
      </c>
      <c r="G357" t="s">
        <v>359</v>
      </c>
      <c r="H357" s="4" t="str" cm="1">
        <f t="array" ref="H357">_xll.SNL.Clients.Office.Excel.Functions.SPG(G357, "SP_TOTAL_REV", "CY2023")</f>
        <v>#PEND</v>
      </c>
      <c r="I357" s="4" t="str">
        <f>_xll.SNL.Clients.Office.Excel.Functions.SPG(G357,"IQ_AVG_DILUT_SHARES_OUT","CY2023")</f>
        <v>#PEND</v>
      </c>
      <c r="J357" s="5" t="str">
        <f>_xll.SNL.Clients.Office.Excel.Functions.SPG(G357, "IQ_DILUT_EPS_NORM", "CY2023")</f>
        <v>#PEND</v>
      </c>
      <c r="K357" t="e">
        <f t="shared" si="22"/>
        <v>#VALUE!</v>
      </c>
      <c r="L357" t="e">
        <f t="shared" si="23"/>
        <v>#VALUE!</v>
      </c>
    </row>
    <row r="358" spans="1:12">
      <c r="A358" t="s">
        <v>360</v>
      </c>
      <c r="B358" s="4" t="str" cm="1">
        <f t="array" ref="B358">_xll.SNL.Clients.Office.Excel.Functions.SPG(A358, "SP_TOTAL_REV", "CY2023")</f>
        <v>#PEND</v>
      </c>
      <c r="C358" s="4" t="str">
        <f>_xll.SNL.Clients.Office.Excel.Functions.SPG(A358,"IQ_AVG_DILUT_SHARES_OUT","CY2023")</f>
        <v>#PEND</v>
      </c>
      <c r="D358" s="5" t="str">
        <f>_xll.SNL.Clients.Office.Excel.Functions.SPG(A358, "IQ_DILUT_EPS_NORM", "CY2023")</f>
        <v>#PEND</v>
      </c>
      <c r="E358" t="e">
        <f t="shared" si="20"/>
        <v>#VALUE!</v>
      </c>
      <c r="F358" t="e">
        <f t="shared" si="21"/>
        <v>#VALUE!</v>
      </c>
      <c r="G358" t="s">
        <v>360</v>
      </c>
      <c r="H358" s="4" t="str" cm="1">
        <f t="array" ref="H358">_xll.SNL.Clients.Office.Excel.Functions.SPG(G358, "SP_TOTAL_REV", "CY2023")</f>
        <v>#PEND</v>
      </c>
      <c r="I358" s="4" t="str">
        <f>_xll.SNL.Clients.Office.Excel.Functions.SPG(G358,"IQ_AVG_DILUT_SHARES_OUT","CY2023")</f>
        <v>#PEND</v>
      </c>
      <c r="J358" s="5" t="str">
        <f>_xll.SNL.Clients.Office.Excel.Functions.SPG(G358, "IQ_DILUT_EPS_NORM", "CY2023")</f>
        <v>#PEND</v>
      </c>
      <c r="K358" t="e">
        <f t="shared" si="22"/>
        <v>#VALUE!</v>
      </c>
      <c r="L358" t="e">
        <f t="shared" si="23"/>
        <v>#VALUE!</v>
      </c>
    </row>
    <row r="359" spans="1:12">
      <c r="A359" t="s">
        <v>361</v>
      </c>
      <c r="B359" s="4" t="str" cm="1">
        <f t="array" ref="B359">_xll.SNL.Clients.Office.Excel.Functions.SPG(A359, "SP_TOTAL_REV", "CY2023")</f>
        <v>#PEND</v>
      </c>
      <c r="C359" s="4" t="str">
        <f>_xll.SNL.Clients.Office.Excel.Functions.SPG(A359,"IQ_AVG_DILUT_SHARES_OUT","CY2023")</f>
        <v>#PEND</v>
      </c>
      <c r="D359" s="5" t="str">
        <f>_xll.SNL.Clients.Office.Excel.Functions.SPG(A359, "IQ_DILUT_EPS_NORM", "CY2023")</f>
        <v>#PEND</v>
      </c>
      <c r="E359" t="e">
        <f t="shared" si="20"/>
        <v>#VALUE!</v>
      </c>
      <c r="F359" t="e">
        <f t="shared" si="21"/>
        <v>#VALUE!</v>
      </c>
      <c r="G359" t="s">
        <v>361</v>
      </c>
      <c r="H359" s="4" t="str" cm="1">
        <f t="array" ref="H359">_xll.SNL.Clients.Office.Excel.Functions.SPG(G359, "SP_TOTAL_REV", "CY2023")</f>
        <v>#PEND</v>
      </c>
      <c r="I359" s="4" t="str">
        <f>_xll.SNL.Clients.Office.Excel.Functions.SPG(G359,"IQ_AVG_DILUT_SHARES_OUT","CY2023")</f>
        <v>#PEND</v>
      </c>
      <c r="J359" s="5" t="str">
        <f>_xll.SNL.Clients.Office.Excel.Functions.SPG(G359, "IQ_DILUT_EPS_NORM", "CY2023")</f>
        <v>#PEND</v>
      </c>
      <c r="K359" t="e">
        <f t="shared" si="22"/>
        <v>#VALUE!</v>
      </c>
      <c r="L359" t="e">
        <f t="shared" si="23"/>
        <v>#VALUE!</v>
      </c>
    </row>
    <row r="360" spans="1:12">
      <c r="A360" t="s">
        <v>362</v>
      </c>
      <c r="B360" s="4" t="str" cm="1">
        <f t="array" ref="B360">_xll.SNL.Clients.Office.Excel.Functions.SPG(A360, "SP_TOTAL_REV", "CY2023")</f>
        <v>#PEND</v>
      </c>
      <c r="C360" s="4" t="str">
        <f>_xll.SNL.Clients.Office.Excel.Functions.SPG(A360,"IQ_AVG_DILUT_SHARES_OUT","CY2023")</f>
        <v>#PEND</v>
      </c>
      <c r="D360" s="5" t="str">
        <f>_xll.SNL.Clients.Office.Excel.Functions.SPG(A360, "IQ_DILUT_EPS_NORM", "CY2023")</f>
        <v>#PEND</v>
      </c>
      <c r="E360" t="e">
        <f t="shared" si="20"/>
        <v>#VALUE!</v>
      </c>
      <c r="F360" t="e">
        <f t="shared" si="21"/>
        <v>#VALUE!</v>
      </c>
      <c r="G360" t="s">
        <v>362</v>
      </c>
      <c r="H360" s="4" t="str" cm="1">
        <f t="array" ref="H360">_xll.SNL.Clients.Office.Excel.Functions.SPG(G360, "SP_TOTAL_REV", "CY2023")</f>
        <v>#PEND</v>
      </c>
      <c r="I360" s="4" t="str">
        <f>_xll.SNL.Clients.Office.Excel.Functions.SPG(G360,"IQ_AVG_DILUT_SHARES_OUT","CY2023")</f>
        <v>#PEND</v>
      </c>
      <c r="J360" s="5" t="str">
        <f>_xll.SNL.Clients.Office.Excel.Functions.SPG(G360, "IQ_DILUT_EPS_NORM", "CY2023")</f>
        <v>#PEND</v>
      </c>
      <c r="K360" t="e">
        <f t="shared" si="22"/>
        <v>#VALUE!</v>
      </c>
      <c r="L360" t="e">
        <f t="shared" si="23"/>
        <v>#VALUE!</v>
      </c>
    </row>
    <row r="361" spans="1:12">
      <c r="A361" t="s">
        <v>363</v>
      </c>
      <c r="B361" s="4" t="str" cm="1">
        <f t="array" ref="B361">_xll.SNL.Clients.Office.Excel.Functions.SPG(A361, "SP_TOTAL_REV", "CY2023")</f>
        <v>#PEND</v>
      </c>
      <c r="C361" s="4" t="str">
        <f>_xll.SNL.Clients.Office.Excel.Functions.SPG(A361,"IQ_AVG_DILUT_SHARES_OUT","CY2023")</f>
        <v>#PEND</v>
      </c>
      <c r="D361" s="5" t="str">
        <f>_xll.SNL.Clients.Office.Excel.Functions.SPG(A361, "IQ_DILUT_EPS_NORM", "CY2023")</f>
        <v>#PEND</v>
      </c>
      <c r="E361" t="e">
        <f t="shared" si="20"/>
        <v>#VALUE!</v>
      </c>
      <c r="F361" t="e">
        <f t="shared" si="21"/>
        <v>#VALUE!</v>
      </c>
      <c r="G361" t="s">
        <v>363</v>
      </c>
      <c r="H361" s="4" t="str" cm="1">
        <f t="array" ref="H361">_xll.SNL.Clients.Office.Excel.Functions.SPG(G361, "SP_TOTAL_REV", "CY2023")</f>
        <v>#PEND</v>
      </c>
      <c r="I361" s="4" t="str">
        <f>_xll.SNL.Clients.Office.Excel.Functions.SPG(G361,"IQ_AVG_DILUT_SHARES_OUT","CY2023")</f>
        <v>#PEND</v>
      </c>
      <c r="J361" s="5" t="str">
        <f>_xll.SNL.Clients.Office.Excel.Functions.SPG(G361, "IQ_DILUT_EPS_NORM", "CY2023")</f>
        <v>#PEND</v>
      </c>
      <c r="K361" t="e">
        <f t="shared" si="22"/>
        <v>#VALUE!</v>
      </c>
      <c r="L361" t="e">
        <f t="shared" si="23"/>
        <v>#VALUE!</v>
      </c>
    </row>
    <row r="362" spans="1:12">
      <c r="A362" t="s">
        <v>364</v>
      </c>
      <c r="B362" s="4" t="str" cm="1">
        <f t="array" ref="B362">_xll.SNL.Clients.Office.Excel.Functions.SPG(A362, "SP_TOTAL_REV", "CY2023")</f>
        <v>#PEND</v>
      </c>
      <c r="C362" s="4" t="str">
        <f>_xll.SNL.Clients.Office.Excel.Functions.SPG(A362,"IQ_AVG_DILUT_SHARES_OUT","CY2023")</f>
        <v>#PEND</v>
      </c>
      <c r="D362" s="5" t="str">
        <f>_xll.SNL.Clients.Office.Excel.Functions.SPG(A362, "IQ_DILUT_EPS_NORM", "CY2023")</f>
        <v>#PEND</v>
      </c>
      <c r="E362" t="e">
        <f t="shared" si="20"/>
        <v>#VALUE!</v>
      </c>
      <c r="F362" t="e">
        <f t="shared" si="21"/>
        <v>#VALUE!</v>
      </c>
      <c r="G362" t="s">
        <v>364</v>
      </c>
      <c r="H362" s="4" t="str" cm="1">
        <f t="array" ref="H362">_xll.SNL.Clients.Office.Excel.Functions.SPG(G362, "SP_TOTAL_REV", "CY2023")</f>
        <v>#PEND</v>
      </c>
      <c r="I362" s="4" t="str">
        <f>_xll.SNL.Clients.Office.Excel.Functions.SPG(G362,"IQ_AVG_DILUT_SHARES_OUT","CY2023")</f>
        <v>#PEND</v>
      </c>
      <c r="J362" s="5" t="str">
        <f>_xll.SNL.Clients.Office.Excel.Functions.SPG(G362, "IQ_DILUT_EPS_NORM", "CY2023")</f>
        <v>#PEND</v>
      </c>
      <c r="K362" t="e">
        <f t="shared" si="22"/>
        <v>#VALUE!</v>
      </c>
      <c r="L362" t="e">
        <f t="shared" si="23"/>
        <v>#VALUE!</v>
      </c>
    </row>
    <row r="363" spans="1:12">
      <c r="A363" t="s">
        <v>365</v>
      </c>
      <c r="B363" s="4" t="str" cm="1">
        <f t="array" ref="B363">_xll.SNL.Clients.Office.Excel.Functions.SPG(A363, "SP_TOTAL_REV", "CY2023")</f>
        <v>#PEND</v>
      </c>
      <c r="C363" s="4" t="str">
        <f>_xll.SNL.Clients.Office.Excel.Functions.SPG(A363,"IQ_AVG_DILUT_SHARES_OUT","CY2023")</f>
        <v>#PEND</v>
      </c>
      <c r="D363" s="5" t="str">
        <f>_xll.SNL.Clients.Office.Excel.Functions.SPG(A363, "IQ_DILUT_EPS_NORM", "CY2023")</f>
        <v>#PEND</v>
      </c>
      <c r="E363" t="e">
        <f t="shared" si="20"/>
        <v>#VALUE!</v>
      </c>
      <c r="F363" t="e">
        <f t="shared" si="21"/>
        <v>#VALUE!</v>
      </c>
      <c r="G363" t="s">
        <v>365</v>
      </c>
      <c r="H363" s="4" t="str" cm="1">
        <f t="array" ref="H363">_xll.SNL.Clients.Office.Excel.Functions.SPG(G363, "SP_TOTAL_REV", "CY2023")</f>
        <v>#PEND</v>
      </c>
      <c r="I363" s="4" t="str">
        <f>_xll.SNL.Clients.Office.Excel.Functions.SPG(G363,"IQ_AVG_DILUT_SHARES_OUT","CY2023")</f>
        <v>#PEND</v>
      </c>
      <c r="J363" s="5" t="str">
        <f>_xll.SNL.Clients.Office.Excel.Functions.SPG(G363, "IQ_DILUT_EPS_NORM", "CY2023")</f>
        <v>#PEND</v>
      </c>
      <c r="K363" t="e">
        <f t="shared" si="22"/>
        <v>#VALUE!</v>
      </c>
      <c r="L363" t="e">
        <f t="shared" si="23"/>
        <v>#VALUE!</v>
      </c>
    </row>
    <row r="364" spans="1:12">
      <c r="A364" t="s">
        <v>366</v>
      </c>
      <c r="B364" s="4" t="str" cm="1">
        <f t="array" ref="B364">_xll.SNL.Clients.Office.Excel.Functions.SPG(A364, "SP_TOTAL_REV", "CY2023")</f>
        <v>#PEND</v>
      </c>
      <c r="C364" s="4" t="str">
        <f>_xll.SNL.Clients.Office.Excel.Functions.SPG(A364,"IQ_AVG_DILUT_SHARES_OUT","CY2023")</f>
        <v>#PEND</v>
      </c>
      <c r="D364" s="5" t="str">
        <f>_xll.SNL.Clients.Office.Excel.Functions.SPG(A364, "IQ_DILUT_EPS_NORM", "CY2023")</f>
        <v>#PEND</v>
      </c>
      <c r="E364" t="e">
        <f t="shared" si="20"/>
        <v>#VALUE!</v>
      </c>
      <c r="F364" t="e">
        <f t="shared" si="21"/>
        <v>#VALUE!</v>
      </c>
      <c r="G364" t="s">
        <v>366</v>
      </c>
      <c r="H364" s="4" t="str" cm="1">
        <f t="array" ref="H364">_xll.SNL.Clients.Office.Excel.Functions.SPG(G364, "SP_TOTAL_REV", "CY2023")</f>
        <v>#PEND</v>
      </c>
      <c r="I364" s="4" t="str">
        <f>_xll.SNL.Clients.Office.Excel.Functions.SPG(G364,"IQ_AVG_DILUT_SHARES_OUT","CY2023")</f>
        <v>#PEND</v>
      </c>
      <c r="J364" s="5" t="str">
        <f>_xll.SNL.Clients.Office.Excel.Functions.SPG(G364, "IQ_DILUT_EPS_NORM", "CY2023")</f>
        <v>#PEND</v>
      </c>
      <c r="K364" t="e">
        <f t="shared" si="22"/>
        <v>#VALUE!</v>
      </c>
      <c r="L364" t="e">
        <f t="shared" si="23"/>
        <v>#VALUE!</v>
      </c>
    </row>
    <row r="365" spans="1:12">
      <c r="A365" t="s">
        <v>367</v>
      </c>
      <c r="B365" s="4" t="str" cm="1">
        <f t="array" ref="B365">_xll.SNL.Clients.Office.Excel.Functions.SPG(A365, "SP_TOTAL_REV", "CY2023")</f>
        <v>#PEND</v>
      </c>
      <c r="C365" s="4" t="str">
        <f>_xll.SNL.Clients.Office.Excel.Functions.SPG(A365,"IQ_AVG_DILUT_SHARES_OUT","CY2023")</f>
        <v>#PEND</v>
      </c>
      <c r="D365" s="5" t="str">
        <f>_xll.SNL.Clients.Office.Excel.Functions.SPG(A365, "IQ_DILUT_EPS_NORM", "CY2023")</f>
        <v>#PEND</v>
      </c>
      <c r="E365" t="e">
        <f t="shared" si="20"/>
        <v>#VALUE!</v>
      </c>
      <c r="F365" t="e">
        <f t="shared" si="21"/>
        <v>#VALUE!</v>
      </c>
      <c r="G365" t="s">
        <v>367</v>
      </c>
      <c r="H365" s="4" t="str" cm="1">
        <f t="array" ref="H365">_xll.SNL.Clients.Office.Excel.Functions.SPG(G365, "SP_TOTAL_REV", "CY2023")</f>
        <v>#PEND</v>
      </c>
      <c r="I365" s="4" t="str">
        <f>_xll.SNL.Clients.Office.Excel.Functions.SPG(G365,"IQ_AVG_DILUT_SHARES_OUT","CY2023")</f>
        <v>#PEND</v>
      </c>
      <c r="J365" s="5" t="str">
        <f>_xll.SNL.Clients.Office.Excel.Functions.SPG(G365, "IQ_DILUT_EPS_NORM", "CY2023")</f>
        <v>#PEND</v>
      </c>
      <c r="K365" t="e">
        <f t="shared" si="22"/>
        <v>#VALUE!</v>
      </c>
      <c r="L365" t="e">
        <f t="shared" si="23"/>
        <v>#VALUE!</v>
      </c>
    </row>
    <row r="366" spans="1:12">
      <c r="A366" t="s">
        <v>368</v>
      </c>
      <c r="B366" s="4" t="str" cm="1">
        <f t="array" ref="B366">_xll.SNL.Clients.Office.Excel.Functions.SPG(A366, "SP_TOTAL_REV", "CY2023")</f>
        <v>#PEND</v>
      </c>
      <c r="C366" s="4" t="str">
        <f>_xll.SNL.Clients.Office.Excel.Functions.SPG(A366,"IQ_AVG_DILUT_SHARES_OUT","CY2023")</f>
        <v>#PEND</v>
      </c>
      <c r="D366" s="5" t="str">
        <f>_xll.SNL.Clients.Office.Excel.Functions.SPG(A366, "IQ_DILUT_EPS_NORM", "CY2023")</f>
        <v>#PEND</v>
      </c>
      <c r="E366" t="e">
        <f t="shared" si="20"/>
        <v>#VALUE!</v>
      </c>
      <c r="F366" t="e">
        <f t="shared" si="21"/>
        <v>#VALUE!</v>
      </c>
      <c r="G366" t="s">
        <v>368</v>
      </c>
      <c r="H366" s="4" t="str" cm="1">
        <f t="array" ref="H366">_xll.SNL.Clients.Office.Excel.Functions.SPG(G366, "SP_TOTAL_REV", "CY2023")</f>
        <v>#PEND</v>
      </c>
      <c r="I366" s="4" t="str">
        <f>_xll.SNL.Clients.Office.Excel.Functions.SPG(G366,"IQ_AVG_DILUT_SHARES_OUT","CY2023")</f>
        <v>#PEND</v>
      </c>
      <c r="J366" s="5" t="str">
        <f>_xll.SNL.Clients.Office.Excel.Functions.SPG(G366, "IQ_DILUT_EPS_NORM", "CY2023")</f>
        <v>#PEND</v>
      </c>
      <c r="K366" t="e">
        <f t="shared" si="22"/>
        <v>#VALUE!</v>
      </c>
      <c r="L366" t="e">
        <f t="shared" si="23"/>
        <v>#VALUE!</v>
      </c>
    </row>
    <row r="367" spans="1:12">
      <c r="A367" t="s">
        <v>369</v>
      </c>
      <c r="B367" s="4" t="str" cm="1">
        <f t="array" ref="B367">_xll.SNL.Clients.Office.Excel.Functions.SPG(A367, "SP_TOTAL_REV", "CY2023")</f>
        <v>#PEND</v>
      </c>
      <c r="C367" s="4" t="str">
        <f>_xll.SNL.Clients.Office.Excel.Functions.SPG(A367,"IQ_AVG_DILUT_SHARES_OUT","CY2023")</f>
        <v>#PEND</v>
      </c>
      <c r="D367" s="5" t="str">
        <f>_xll.SNL.Clients.Office.Excel.Functions.SPG(A367, "IQ_DILUT_EPS_NORM", "CY2023")</f>
        <v>#PEND</v>
      </c>
      <c r="E367" t="e">
        <f t="shared" si="20"/>
        <v>#VALUE!</v>
      </c>
      <c r="F367" t="e">
        <f t="shared" si="21"/>
        <v>#VALUE!</v>
      </c>
      <c r="G367" t="s">
        <v>369</v>
      </c>
      <c r="H367" s="4" t="str" cm="1">
        <f t="array" ref="H367">_xll.SNL.Clients.Office.Excel.Functions.SPG(G367, "SP_TOTAL_REV", "CY2023")</f>
        <v>#PEND</v>
      </c>
      <c r="I367" s="4" t="str">
        <f>_xll.SNL.Clients.Office.Excel.Functions.SPG(G367,"IQ_AVG_DILUT_SHARES_OUT","CY2023")</f>
        <v>#PEND</v>
      </c>
      <c r="J367" s="5" t="str">
        <f>_xll.SNL.Clients.Office.Excel.Functions.SPG(G367, "IQ_DILUT_EPS_NORM", "CY2023")</f>
        <v>#PEND</v>
      </c>
      <c r="K367" t="e">
        <f t="shared" si="22"/>
        <v>#VALUE!</v>
      </c>
      <c r="L367" t="e">
        <f t="shared" si="23"/>
        <v>#VALUE!</v>
      </c>
    </row>
    <row r="368" spans="1:12">
      <c r="A368" t="s">
        <v>370</v>
      </c>
      <c r="B368" s="4" t="str" cm="1">
        <f t="array" ref="B368">_xll.SNL.Clients.Office.Excel.Functions.SPG(A368, "SP_TOTAL_REV", "CY2023")</f>
        <v>#PEND</v>
      </c>
      <c r="C368" s="4" t="str">
        <f>_xll.SNL.Clients.Office.Excel.Functions.SPG(A368,"IQ_AVG_DILUT_SHARES_OUT","CY2023")</f>
        <v>#PEND</v>
      </c>
      <c r="D368" s="5" t="str">
        <f>_xll.SNL.Clients.Office.Excel.Functions.SPG(A368, "IQ_DILUT_EPS_NORM", "CY2023")</f>
        <v>#PEND</v>
      </c>
      <c r="E368" t="e">
        <f t="shared" si="20"/>
        <v>#VALUE!</v>
      </c>
      <c r="F368" t="e">
        <f t="shared" si="21"/>
        <v>#VALUE!</v>
      </c>
      <c r="G368" t="s">
        <v>370</v>
      </c>
      <c r="H368" s="4" t="str" cm="1">
        <f t="array" ref="H368">_xll.SNL.Clients.Office.Excel.Functions.SPG(G368, "SP_TOTAL_REV", "CY2023")</f>
        <v>#PEND</v>
      </c>
      <c r="I368" s="4" t="str">
        <f>_xll.SNL.Clients.Office.Excel.Functions.SPG(G368,"IQ_AVG_DILUT_SHARES_OUT","CY2023")</f>
        <v>#PEND</v>
      </c>
      <c r="J368" s="5" t="str">
        <f>_xll.SNL.Clients.Office.Excel.Functions.SPG(G368, "IQ_DILUT_EPS_NORM", "CY2023")</f>
        <v>#PEND</v>
      </c>
      <c r="K368" t="e">
        <f t="shared" si="22"/>
        <v>#VALUE!</v>
      </c>
      <c r="L368" t="e">
        <f t="shared" si="23"/>
        <v>#VALUE!</v>
      </c>
    </row>
    <row r="369" spans="1:12">
      <c r="A369" t="s">
        <v>371</v>
      </c>
      <c r="B369" s="4" t="str" cm="1">
        <f t="array" ref="B369">_xll.SNL.Clients.Office.Excel.Functions.SPG(A369, "SP_TOTAL_REV", "CY2023")</f>
        <v>#PEND</v>
      </c>
      <c r="C369" s="4" t="str">
        <f>_xll.SNL.Clients.Office.Excel.Functions.SPG(A369,"IQ_AVG_DILUT_SHARES_OUT","CY2023")</f>
        <v>#PEND</v>
      </c>
      <c r="D369" s="5" t="str">
        <f>_xll.SNL.Clients.Office.Excel.Functions.SPG(A369, "IQ_DILUT_EPS_NORM", "CY2023")</f>
        <v>#PEND</v>
      </c>
      <c r="E369" t="e">
        <f t="shared" si="20"/>
        <v>#VALUE!</v>
      </c>
      <c r="F369" t="e">
        <f t="shared" si="21"/>
        <v>#VALUE!</v>
      </c>
      <c r="G369" t="s">
        <v>371</v>
      </c>
      <c r="H369" s="4" t="str" cm="1">
        <f t="array" ref="H369">_xll.SNL.Clients.Office.Excel.Functions.SPG(G369, "SP_TOTAL_REV", "CY2023")</f>
        <v>#PEND</v>
      </c>
      <c r="I369" s="4" t="str">
        <f>_xll.SNL.Clients.Office.Excel.Functions.SPG(G369,"IQ_AVG_DILUT_SHARES_OUT","CY2023")</f>
        <v>#PEND</v>
      </c>
      <c r="J369" s="5" t="str">
        <f>_xll.SNL.Clients.Office.Excel.Functions.SPG(G369, "IQ_DILUT_EPS_NORM", "CY2023")</f>
        <v>#PEND</v>
      </c>
      <c r="K369" t="e">
        <f t="shared" si="22"/>
        <v>#VALUE!</v>
      </c>
      <c r="L369" t="e">
        <f t="shared" si="23"/>
        <v>#VALUE!</v>
      </c>
    </row>
    <row r="370" spans="1:12">
      <c r="A370" t="s">
        <v>372</v>
      </c>
      <c r="B370" s="4" t="str" cm="1">
        <f t="array" ref="B370">_xll.SNL.Clients.Office.Excel.Functions.SPG(A370, "SP_TOTAL_REV", "CY2023")</f>
        <v>#PEND</v>
      </c>
      <c r="C370" s="4" t="str">
        <f>_xll.SNL.Clients.Office.Excel.Functions.SPG(A370,"IQ_AVG_DILUT_SHARES_OUT","CY2023")</f>
        <v>#PEND</v>
      </c>
      <c r="D370" s="5" t="str">
        <f>_xll.SNL.Clients.Office.Excel.Functions.SPG(A370, "IQ_DILUT_EPS_NORM", "CY2023")</f>
        <v>#PEND</v>
      </c>
      <c r="E370" t="e">
        <f t="shared" si="20"/>
        <v>#VALUE!</v>
      </c>
      <c r="F370" t="e">
        <f t="shared" si="21"/>
        <v>#VALUE!</v>
      </c>
      <c r="G370" t="s">
        <v>372</v>
      </c>
      <c r="H370" s="4" t="str" cm="1">
        <f t="array" ref="H370">_xll.SNL.Clients.Office.Excel.Functions.SPG(G370, "SP_TOTAL_REV", "CY2023")</f>
        <v>#PEND</v>
      </c>
      <c r="I370" s="4" t="str">
        <f>_xll.SNL.Clients.Office.Excel.Functions.SPG(G370,"IQ_AVG_DILUT_SHARES_OUT","CY2023")</f>
        <v>#PEND</v>
      </c>
      <c r="J370" s="5" t="str">
        <f>_xll.SNL.Clients.Office.Excel.Functions.SPG(G370, "IQ_DILUT_EPS_NORM", "CY2023")</f>
        <v>#PEND</v>
      </c>
      <c r="K370" t="e">
        <f t="shared" si="22"/>
        <v>#VALUE!</v>
      </c>
      <c r="L370" t="e">
        <f t="shared" si="23"/>
        <v>#VALUE!</v>
      </c>
    </row>
    <row r="371" spans="1:12">
      <c r="A371" t="s">
        <v>373</v>
      </c>
      <c r="B371" s="4" t="str" cm="1">
        <f t="array" ref="B371">_xll.SNL.Clients.Office.Excel.Functions.SPG(A371, "SP_TOTAL_REV", "CY2023")</f>
        <v>#PEND</v>
      </c>
      <c r="C371" s="4" t="str">
        <f>_xll.SNL.Clients.Office.Excel.Functions.SPG(A371,"IQ_AVG_DILUT_SHARES_OUT","CY2023")</f>
        <v>#PEND</v>
      </c>
      <c r="D371" s="5" t="str">
        <f>_xll.SNL.Clients.Office.Excel.Functions.SPG(A371, "IQ_DILUT_EPS_NORM", "CY2023")</f>
        <v>#PEND</v>
      </c>
      <c r="E371" t="e">
        <f t="shared" si="20"/>
        <v>#VALUE!</v>
      </c>
      <c r="F371" t="e">
        <f t="shared" si="21"/>
        <v>#VALUE!</v>
      </c>
      <c r="G371" t="s">
        <v>373</v>
      </c>
      <c r="H371" s="4" t="str" cm="1">
        <f t="array" ref="H371">_xll.SNL.Clients.Office.Excel.Functions.SPG(G371, "SP_TOTAL_REV", "CY2023")</f>
        <v>#PEND</v>
      </c>
      <c r="I371" s="4" t="str">
        <f>_xll.SNL.Clients.Office.Excel.Functions.SPG(G371,"IQ_AVG_DILUT_SHARES_OUT","CY2023")</f>
        <v>#PEND</v>
      </c>
      <c r="J371" s="5" t="str">
        <f>_xll.SNL.Clients.Office.Excel.Functions.SPG(G371, "IQ_DILUT_EPS_NORM", "CY2023")</f>
        <v>#PEND</v>
      </c>
      <c r="K371" t="e">
        <f t="shared" si="22"/>
        <v>#VALUE!</v>
      </c>
      <c r="L371" t="e">
        <f t="shared" si="23"/>
        <v>#VALUE!</v>
      </c>
    </row>
    <row r="372" spans="1:12">
      <c r="A372" t="s">
        <v>374</v>
      </c>
      <c r="B372" s="4" t="str" cm="1">
        <f t="array" ref="B372">_xll.SNL.Clients.Office.Excel.Functions.SPG(A372, "SP_TOTAL_REV", "CY2023")</f>
        <v>#PEND</v>
      </c>
      <c r="C372" s="4" t="str">
        <f>_xll.SNL.Clients.Office.Excel.Functions.SPG(A372,"IQ_AVG_DILUT_SHARES_OUT","CY2023")</f>
        <v>#PEND</v>
      </c>
      <c r="D372" s="5" t="str">
        <f>_xll.SNL.Clients.Office.Excel.Functions.SPG(A372, "IQ_DILUT_EPS_NORM", "CY2023")</f>
        <v>#PEND</v>
      </c>
      <c r="E372" t="e">
        <f t="shared" si="20"/>
        <v>#VALUE!</v>
      </c>
      <c r="F372" t="e">
        <f t="shared" si="21"/>
        <v>#VALUE!</v>
      </c>
      <c r="G372" t="s">
        <v>374</v>
      </c>
      <c r="H372" s="4" t="str" cm="1">
        <f t="array" ref="H372">_xll.SNL.Clients.Office.Excel.Functions.SPG(G372, "SP_TOTAL_REV", "CY2023")</f>
        <v>#PEND</v>
      </c>
      <c r="I372" s="4" t="str">
        <f>_xll.SNL.Clients.Office.Excel.Functions.SPG(G372,"IQ_AVG_DILUT_SHARES_OUT","CY2023")</f>
        <v>#PEND</v>
      </c>
      <c r="J372" s="5" t="str">
        <f>_xll.SNL.Clients.Office.Excel.Functions.SPG(G372, "IQ_DILUT_EPS_NORM", "CY2023")</f>
        <v>#PEND</v>
      </c>
      <c r="K372" t="e">
        <f t="shared" si="22"/>
        <v>#VALUE!</v>
      </c>
      <c r="L372" t="e">
        <f t="shared" si="23"/>
        <v>#VALUE!</v>
      </c>
    </row>
    <row r="373" spans="1:12">
      <c r="A373" t="s">
        <v>375</v>
      </c>
      <c r="B373" s="4" t="str" cm="1">
        <f t="array" ref="B373">_xll.SNL.Clients.Office.Excel.Functions.SPG(A373, "SP_TOTAL_REV", "CY2023")</f>
        <v>#PEND</v>
      </c>
      <c r="C373" s="4" t="str">
        <f>_xll.SNL.Clients.Office.Excel.Functions.SPG(A373,"IQ_AVG_DILUT_SHARES_OUT","CY2023")</f>
        <v>#PEND</v>
      </c>
      <c r="D373" s="5" t="str">
        <f>_xll.SNL.Clients.Office.Excel.Functions.SPG(A373, "IQ_DILUT_EPS_NORM", "CY2023")</f>
        <v>#PEND</v>
      </c>
      <c r="E373" t="e">
        <f t="shared" si="20"/>
        <v>#VALUE!</v>
      </c>
      <c r="F373" t="e">
        <f t="shared" si="21"/>
        <v>#VALUE!</v>
      </c>
      <c r="G373" t="s">
        <v>375</v>
      </c>
      <c r="H373" s="4" t="str" cm="1">
        <f t="array" ref="H373">_xll.SNL.Clients.Office.Excel.Functions.SPG(G373, "SP_TOTAL_REV", "CY2023")</f>
        <v>#PEND</v>
      </c>
      <c r="I373" s="4" t="str">
        <f>_xll.SNL.Clients.Office.Excel.Functions.SPG(G373,"IQ_AVG_DILUT_SHARES_OUT","CY2023")</f>
        <v>#PEND</v>
      </c>
      <c r="J373" s="5" t="str">
        <f>_xll.SNL.Clients.Office.Excel.Functions.SPG(G373, "IQ_DILUT_EPS_NORM", "CY2023")</f>
        <v>#PEND</v>
      </c>
      <c r="K373" t="e">
        <f t="shared" si="22"/>
        <v>#VALUE!</v>
      </c>
      <c r="L373" t="e">
        <f t="shared" si="23"/>
        <v>#VALUE!</v>
      </c>
    </row>
    <row r="374" spans="1:12">
      <c r="A374" t="s">
        <v>376</v>
      </c>
      <c r="B374" s="4" t="str" cm="1">
        <f t="array" ref="B374">_xll.SNL.Clients.Office.Excel.Functions.SPG(A374, "SP_TOTAL_REV", "CY2023")</f>
        <v>#PEND</v>
      </c>
      <c r="C374" s="4" t="str">
        <f>_xll.SNL.Clients.Office.Excel.Functions.SPG(A374,"IQ_AVG_DILUT_SHARES_OUT","CY2023")</f>
        <v>#PEND</v>
      </c>
      <c r="D374" s="5" t="str">
        <f>_xll.SNL.Clients.Office.Excel.Functions.SPG(A374, "IQ_DILUT_EPS_NORM", "CY2023")</f>
        <v>#PEND</v>
      </c>
      <c r="E374" t="e">
        <f t="shared" si="20"/>
        <v>#VALUE!</v>
      </c>
      <c r="F374" t="e">
        <f t="shared" si="21"/>
        <v>#VALUE!</v>
      </c>
      <c r="G374" t="s">
        <v>376</v>
      </c>
      <c r="H374" s="4" t="str" cm="1">
        <f t="array" ref="H374">_xll.SNL.Clients.Office.Excel.Functions.SPG(G374, "SP_TOTAL_REV", "CY2023")</f>
        <v>#PEND</v>
      </c>
      <c r="I374" s="4" t="str">
        <f>_xll.SNL.Clients.Office.Excel.Functions.SPG(G374,"IQ_AVG_DILUT_SHARES_OUT","CY2023")</f>
        <v>#PEND</v>
      </c>
      <c r="J374" s="5" t="str">
        <f>_xll.SNL.Clients.Office.Excel.Functions.SPG(G374, "IQ_DILUT_EPS_NORM", "CY2023")</f>
        <v>#PEND</v>
      </c>
      <c r="K374" t="e">
        <f t="shared" si="22"/>
        <v>#VALUE!</v>
      </c>
      <c r="L374" t="e">
        <f t="shared" si="23"/>
        <v>#VALUE!</v>
      </c>
    </row>
    <row r="375" spans="1:12">
      <c r="A375" t="s">
        <v>377</v>
      </c>
      <c r="B375" s="4" t="str" cm="1">
        <f t="array" ref="B375">_xll.SNL.Clients.Office.Excel.Functions.SPG(A375, "SP_TOTAL_REV", "CY2023")</f>
        <v>#PEND</v>
      </c>
      <c r="C375" s="4" t="str">
        <f>_xll.SNL.Clients.Office.Excel.Functions.SPG(A375,"IQ_AVG_DILUT_SHARES_OUT","CY2023")</f>
        <v>#PEND</v>
      </c>
      <c r="D375" s="5" t="str">
        <f>_xll.SNL.Clients.Office.Excel.Functions.SPG(A375, "IQ_DILUT_EPS_NORM", "CY2023")</f>
        <v>#PEND</v>
      </c>
      <c r="E375" t="e">
        <f t="shared" si="20"/>
        <v>#VALUE!</v>
      </c>
      <c r="F375" t="e">
        <f t="shared" si="21"/>
        <v>#VALUE!</v>
      </c>
      <c r="G375" t="s">
        <v>377</v>
      </c>
      <c r="H375" s="4" t="str" cm="1">
        <f t="array" ref="H375">_xll.SNL.Clients.Office.Excel.Functions.SPG(G375, "SP_TOTAL_REV", "CY2023")</f>
        <v>#PEND</v>
      </c>
      <c r="I375" s="4" t="str">
        <f>_xll.SNL.Clients.Office.Excel.Functions.SPG(G375,"IQ_AVG_DILUT_SHARES_OUT","CY2023")</f>
        <v>#PEND</v>
      </c>
      <c r="J375" s="5" t="str">
        <f>_xll.SNL.Clients.Office.Excel.Functions.SPG(G375, "IQ_DILUT_EPS_NORM", "CY2023")</f>
        <v>#PEND</v>
      </c>
      <c r="K375" t="e">
        <f t="shared" si="22"/>
        <v>#VALUE!</v>
      </c>
      <c r="L375" t="e">
        <f t="shared" si="23"/>
        <v>#VALUE!</v>
      </c>
    </row>
    <row r="376" spans="1:12">
      <c r="A376" t="s">
        <v>378</v>
      </c>
      <c r="B376" s="4" t="str" cm="1">
        <f t="array" ref="B376">_xll.SNL.Clients.Office.Excel.Functions.SPG(A376, "SP_TOTAL_REV", "CY2023")</f>
        <v>#PEND</v>
      </c>
      <c r="C376" s="4" t="str">
        <f>_xll.SNL.Clients.Office.Excel.Functions.SPG(A376,"IQ_AVG_DILUT_SHARES_OUT","CY2023")</f>
        <v>#PEND</v>
      </c>
      <c r="D376" s="5" t="str">
        <f>_xll.SNL.Clients.Office.Excel.Functions.SPG(A376, "IQ_DILUT_EPS_NORM", "CY2023")</f>
        <v>#PEND</v>
      </c>
      <c r="E376" t="e">
        <f t="shared" si="20"/>
        <v>#VALUE!</v>
      </c>
      <c r="F376" t="e">
        <f t="shared" si="21"/>
        <v>#VALUE!</v>
      </c>
      <c r="G376" t="s">
        <v>378</v>
      </c>
      <c r="H376" s="4" t="str" cm="1">
        <f t="array" ref="H376">_xll.SNL.Clients.Office.Excel.Functions.SPG(G376, "SP_TOTAL_REV", "CY2023")</f>
        <v>#PEND</v>
      </c>
      <c r="I376" s="4" t="str">
        <f>_xll.SNL.Clients.Office.Excel.Functions.SPG(G376,"IQ_AVG_DILUT_SHARES_OUT","CY2023")</f>
        <v>#PEND</v>
      </c>
      <c r="J376" s="5" t="str">
        <f>_xll.SNL.Clients.Office.Excel.Functions.SPG(G376, "IQ_DILUT_EPS_NORM", "CY2023")</f>
        <v>#PEND</v>
      </c>
      <c r="K376" t="e">
        <f t="shared" si="22"/>
        <v>#VALUE!</v>
      </c>
      <c r="L376" t="e">
        <f t="shared" si="23"/>
        <v>#VALUE!</v>
      </c>
    </row>
    <row r="377" spans="1:12">
      <c r="A377" t="s">
        <v>379</v>
      </c>
      <c r="B377" s="4" t="str" cm="1">
        <f t="array" ref="B377">_xll.SNL.Clients.Office.Excel.Functions.SPG(A377, "SP_TOTAL_REV", "CY2023")</f>
        <v>#PEND</v>
      </c>
      <c r="C377" s="4" t="str">
        <f>_xll.SNL.Clients.Office.Excel.Functions.SPG(A377,"IQ_AVG_DILUT_SHARES_OUT","CY2023")</f>
        <v>#PEND</v>
      </c>
      <c r="D377" s="5" t="str">
        <f>_xll.SNL.Clients.Office.Excel.Functions.SPG(A377, "IQ_DILUT_EPS_NORM", "CY2023")</f>
        <v>#PEND</v>
      </c>
      <c r="E377" t="e">
        <f t="shared" si="20"/>
        <v>#VALUE!</v>
      </c>
      <c r="F377" t="e">
        <f t="shared" si="21"/>
        <v>#VALUE!</v>
      </c>
      <c r="G377" t="s">
        <v>379</v>
      </c>
      <c r="H377" s="4" t="str" cm="1">
        <f t="array" ref="H377">_xll.SNL.Clients.Office.Excel.Functions.SPG(G377, "SP_TOTAL_REV", "CY2023")</f>
        <v>#PEND</v>
      </c>
      <c r="I377" s="4" t="str">
        <f>_xll.SNL.Clients.Office.Excel.Functions.SPG(G377,"IQ_AVG_DILUT_SHARES_OUT","CY2023")</f>
        <v>#PEND</v>
      </c>
      <c r="J377" s="5" t="str">
        <f>_xll.SNL.Clients.Office.Excel.Functions.SPG(G377, "IQ_DILUT_EPS_NORM", "CY2023")</f>
        <v>#PEND</v>
      </c>
      <c r="K377" t="e">
        <f t="shared" si="22"/>
        <v>#VALUE!</v>
      </c>
      <c r="L377" t="e">
        <f t="shared" si="23"/>
        <v>#VALUE!</v>
      </c>
    </row>
    <row r="378" spans="1:12">
      <c r="A378" t="s">
        <v>380</v>
      </c>
      <c r="B378" s="4" t="str" cm="1">
        <f t="array" ref="B378">_xll.SNL.Clients.Office.Excel.Functions.SPG(A378, "SP_TOTAL_REV", "CY2023")</f>
        <v>#PEND</v>
      </c>
      <c r="C378" s="4" t="str">
        <f>_xll.SNL.Clients.Office.Excel.Functions.SPG(A378,"IQ_AVG_DILUT_SHARES_OUT","CY2023")</f>
        <v>#PEND</v>
      </c>
      <c r="D378" s="5" t="str">
        <f>_xll.SNL.Clients.Office.Excel.Functions.SPG(A378, "IQ_DILUT_EPS_NORM", "CY2023")</f>
        <v>#PEND</v>
      </c>
      <c r="E378" t="e">
        <f t="shared" si="20"/>
        <v>#VALUE!</v>
      </c>
      <c r="F378" t="e">
        <f t="shared" si="21"/>
        <v>#VALUE!</v>
      </c>
      <c r="G378" t="s">
        <v>380</v>
      </c>
      <c r="H378" s="4" t="str" cm="1">
        <f t="array" ref="H378">_xll.SNL.Clients.Office.Excel.Functions.SPG(G378, "SP_TOTAL_REV", "CY2023")</f>
        <v>#PEND</v>
      </c>
      <c r="I378" s="4" t="str">
        <f>_xll.SNL.Clients.Office.Excel.Functions.SPG(G378,"IQ_AVG_DILUT_SHARES_OUT","CY2023")</f>
        <v>#PEND</v>
      </c>
      <c r="J378" s="5" t="str">
        <f>_xll.SNL.Clients.Office.Excel.Functions.SPG(G378, "IQ_DILUT_EPS_NORM", "CY2023")</f>
        <v>#PEND</v>
      </c>
      <c r="K378" t="e">
        <f t="shared" si="22"/>
        <v>#VALUE!</v>
      </c>
      <c r="L378" t="e">
        <f t="shared" si="23"/>
        <v>#VALUE!</v>
      </c>
    </row>
    <row r="379" spans="1:12">
      <c r="A379" t="s">
        <v>381</v>
      </c>
      <c r="B379" s="4" t="str" cm="1">
        <f t="array" ref="B379">_xll.SNL.Clients.Office.Excel.Functions.SPG(A379, "SP_TOTAL_REV", "CY2023")</f>
        <v>#PEND</v>
      </c>
      <c r="C379" s="4" t="str">
        <f>_xll.SNL.Clients.Office.Excel.Functions.SPG(A379,"IQ_AVG_DILUT_SHARES_OUT","CY2023")</f>
        <v>#PEND</v>
      </c>
      <c r="D379" s="5" t="str">
        <f>_xll.SNL.Clients.Office.Excel.Functions.SPG(A379, "IQ_DILUT_EPS_NORM", "CY2023")</f>
        <v>#PEND</v>
      </c>
      <c r="E379" t="e">
        <f t="shared" si="20"/>
        <v>#VALUE!</v>
      </c>
      <c r="F379" t="e">
        <f t="shared" si="21"/>
        <v>#VALUE!</v>
      </c>
      <c r="G379" t="s">
        <v>381</v>
      </c>
      <c r="H379" s="4" t="str" cm="1">
        <f t="array" ref="H379">_xll.SNL.Clients.Office.Excel.Functions.SPG(G379, "SP_TOTAL_REV", "CY2023")</f>
        <v>#PEND</v>
      </c>
      <c r="I379" s="4" t="str">
        <f>_xll.SNL.Clients.Office.Excel.Functions.SPG(G379,"IQ_AVG_DILUT_SHARES_OUT","CY2023")</f>
        <v>#PEND</v>
      </c>
      <c r="J379" s="5" t="str">
        <f>_xll.SNL.Clients.Office.Excel.Functions.SPG(G379, "IQ_DILUT_EPS_NORM", "CY2023")</f>
        <v>#PEND</v>
      </c>
      <c r="K379" t="e">
        <f t="shared" si="22"/>
        <v>#VALUE!</v>
      </c>
      <c r="L379" t="e">
        <f t="shared" si="23"/>
        <v>#VALUE!</v>
      </c>
    </row>
    <row r="380" spans="1:12">
      <c r="A380" t="s">
        <v>382</v>
      </c>
      <c r="B380" s="4" t="str" cm="1">
        <f t="array" ref="B380">_xll.SNL.Clients.Office.Excel.Functions.SPG(A380, "SP_TOTAL_REV", "CY2023")</f>
        <v>#PEND</v>
      </c>
      <c r="C380" s="4" t="str">
        <f>_xll.SNL.Clients.Office.Excel.Functions.SPG(A380,"IQ_AVG_DILUT_SHARES_OUT","CY2023")</f>
        <v>#PEND</v>
      </c>
      <c r="D380" s="5" t="str">
        <f>_xll.SNL.Clients.Office.Excel.Functions.SPG(A380, "IQ_DILUT_EPS_NORM", "CY2023")</f>
        <v>#PEND</v>
      </c>
      <c r="E380" t="e">
        <f t="shared" si="20"/>
        <v>#VALUE!</v>
      </c>
      <c r="F380" t="e">
        <f t="shared" si="21"/>
        <v>#VALUE!</v>
      </c>
      <c r="G380" t="s">
        <v>382</v>
      </c>
      <c r="H380" s="4" t="str" cm="1">
        <f t="array" ref="H380">_xll.SNL.Clients.Office.Excel.Functions.SPG(G380, "SP_TOTAL_REV", "CY2023")</f>
        <v>#PEND</v>
      </c>
      <c r="I380" s="4" t="str">
        <f>_xll.SNL.Clients.Office.Excel.Functions.SPG(G380,"IQ_AVG_DILUT_SHARES_OUT","CY2023")</f>
        <v>#PEND</v>
      </c>
      <c r="J380" s="5" t="str">
        <f>_xll.SNL.Clients.Office.Excel.Functions.SPG(G380, "IQ_DILUT_EPS_NORM", "CY2023")</f>
        <v>#PEND</v>
      </c>
      <c r="K380" t="e">
        <f t="shared" si="22"/>
        <v>#VALUE!</v>
      </c>
      <c r="L380" t="e">
        <f t="shared" si="23"/>
        <v>#VALUE!</v>
      </c>
    </row>
    <row r="381" spans="1:12">
      <c r="A381" t="s">
        <v>383</v>
      </c>
      <c r="B381" s="4" t="str" cm="1">
        <f t="array" ref="B381">_xll.SNL.Clients.Office.Excel.Functions.SPG(A381, "SP_TOTAL_REV", "CY2023")</f>
        <v>#PEND</v>
      </c>
      <c r="C381" s="4" t="str">
        <f>_xll.SNL.Clients.Office.Excel.Functions.SPG(A381,"IQ_AVG_DILUT_SHARES_OUT","CY2023")</f>
        <v>#PEND</v>
      </c>
      <c r="D381" s="5" t="str">
        <f>_xll.SNL.Clients.Office.Excel.Functions.SPG(A381, "IQ_DILUT_EPS_NORM", "CY2023")</f>
        <v>#PEND</v>
      </c>
      <c r="E381" t="e">
        <f t="shared" si="20"/>
        <v>#VALUE!</v>
      </c>
      <c r="F381" t="e">
        <f t="shared" si="21"/>
        <v>#VALUE!</v>
      </c>
      <c r="G381" t="s">
        <v>383</v>
      </c>
      <c r="H381" s="4" t="str" cm="1">
        <f t="array" ref="H381">_xll.SNL.Clients.Office.Excel.Functions.SPG(G381, "SP_TOTAL_REV", "CY2023")</f>
        <v>#PEND</v>
      </c>
      <c r="I381" s="4" t="str">
        <f>_xll.SNL.Clients.Office.Excel.Functions.SPG(G381,"IQ_AVG_DILUT_SHARES_OUT","CY2023")</f>
        <v>#PEND</v>
      </c>
      <c r="J381" s="5" t="str">
        <f>_xll.SNL.Clients.Office.Excel.Functions.SPG(G381, "IQ_DILUT_EPS_NORM", "CY2023")</f>
        <v>#PEND</v>
      </c>
      <c r="K381" t="e">
        <f t="shared" si="22"/>
        <v>#VALUE!</v>
      </c>
      <c r="L381" t="e">
        <f t="shared" si="23"/>
        <v>#VALUE!</v>
      </c>
    </row>
    <row r="382" spans="1:12">
      <c r="A382" t="s">
        <v>384</v>
      </c>
      <c r="B382" s="4" t="str" cm="1">
        <f t="array" ref="B382">_xll.SNL.Clients.Office.Excel.Functions.SPG(A382, "SP_TOTAL_REV", "CY2023")</f>
        <v>#PEND</v>
      </c>
      <c r="C382" s="4" t="str">
        <f>_xll.SNL.Clients.Office.Excel.Functions.SPG(A382,"IQ_AVG_DILUT_SHARES_OUT","CY2023")</f>
        <v>#PEND</v>
      </c>
      <c r="D382" s="5" t="str">
        <f>_xll.SNL.Clients.Office.Excel.Functions.SPG(A382, "IQ_DILUT_EPS_NORM", "CY2023")</f>
        <v>#PEND</v>
      </c>
      <c r="E382" t="e">
        <f t="shared" si="20"/>
        <v>#VALUE!</v>
      </c>
      <c r="F382" t="e">
        <f t="shared" si="21"/>
        <v>#VALUE!</v>
      </c>
      <c r="G382" t="s">
        <v>384</v>
      </c>
      <c r="H382" s="4" t="str" cm="1">
        <f t="array" ref="H382">_xll.SNL.Clients.Office.Excel.Functions.SPG(G382, "SP_TOTAL_REV", "CY2023")</f>
        <v>#PEND</v>
      </c>
      <c r="I382" s="4" t="str">
        <f>_xll.SNL.Clients.Office.Excel.Functions.SPG(G382,"IQ_AVG_DILUT_SHARES_OUT","CY2023")</f>
        <v>#PEND</v>
      </c>
      <c r="J382" s="5" t="str">
        <f>_xll.SNL.Clients.Office.Excel.Functions.SPG(G382, "IQ_DILUT_EPS_NORM", "CY2023")</f>
        <v>#PEND</v>
      </c>
      <c r="K382" t="e">
        <f t="shared" si="22"/>
        <v>#VALUE!</v>
      </c>
      <c r="L382" t="e">
        <f t="shared" si="23"/>
        <v>#VALUE!</v>
      </c>
    </row>
    <row r="383" spans="1:12">
      <c r="A383" t="s">
        <v>385</v>
      </c>
      <c r="B383" s="4" t="str" cm="1">
        <f t="array" ref="B383">_xll.SNL.Clients.Office.Excel.Functions.SPG(A383, "SP_TOTAL_REV", "CY2023")</f>
        <v>#PEND</v>
      </c>
      <c r="C383" s="4" t="str">
        <f>_xll.SNL.Clients.Office.Excel.Functions.SPG(A383,"IQ_AVG_DILUT_SHARES_OUT","CY2023")</f>
        <v>#PEND</v>
      </c>
      <c r="D383" s="5" t="str">
        <f>_xll.SNL.Clients.Office.Excel.Functions.SPG(A383, "IQ_DILUT_EPS_NORM", "CY2023")</f>
        <v>#PEND</v>
      </c>
      <c r="E383" t="e">
        <f t="shared" si="20"/>
        <v>#VALUE!</v>
      </c>
      <c r="F383" t="e">
        <f t="shared" si="21"/>
        <v>#VALUE!</v>
      </c>
      <c r="G383" t="s">
        <v>385</v>
      </c>
      <c r="H383" s="4" t="str" cm="1">
        <f t="array" ref="H383">_xll.SNL.Clients.Office.Excel.Functions.SPG(G383, "SP_TOTAL_REV", "CY2023")</f>
        <v>#PEND</v>
      </c>
      <c r="I383" s="4" t="str">
        <f>_xll.SNL.Clients.Office.Excel.Functions.SPG(G383,"IQ_AVG_DILUT_SHARES_OUT","CY2023")</f>
        <v>#PEND</v>
      </c>
      <c r="J383" s="5" t="str">
        <f>_xll.SNL.Clients.Office.Excel.Functions.SPG(G383, "IQ_DILUT_EPS_NORM", "CY2023")</f>
        <v>#PEND</v>
      </c>
      <c r="K383" t="e">
        <f t="shared" si="22"/>
        <v>#VALUE!</v>
      </c>
      <c r="L383" t="e">
        <f t="shared" si="23"/>
        <v>#VALUE!</v>
      </c>
    </row>
    <row r="384" spans="1:12">
      <c r="A384" t="s">
        <v>386</v>
      </c>
      <c r="B384" s="4" t="str" cm="1">
        <f t="array" ref="B384">_xll.SNL.Clients.Office.Excel.Functions.SPG(A384, "SP_TOTAL_REV", "CY2023")</f>
        <v>#PEND</v>
      </c>
      <c r="C384" s="4" t="str">
        <f>_xll.SNL.Clients.Office.Excel.Functions.SPG(A384,"IQ_AVG_DILUT_SHARES_OUT","CY2023")</f>
        <v>#PEND</v>
      </c>
      <c r="D384" s="5" t="str">
        <f>_xll.SNL.Clients.Office.Excel.Functions.SPG(A384, "IQ_DILUT_EPS_NORM", "CY2023")</f>
        <v>#PEND</v>
      </c>
      <c r="E384" t="e">
        <f t="shared" si="20"/>
        <v>#VALUE!</v>
      </c>
      <c r="F384" t="e">
        <f t="shared" si="21"/>
        <v>#VALUE!</v>
      </c>
      <c r="G384" t="s">
        <v>386</v>
      </c>
      <c r="H384" s="4" t="str" cm="1">
        <f t="array" ref="H384">_xll.SNL.Clients.Office.Excel.Functions.SPG(G384, "SP_TOTAL_REV", "CY2023")</f>
        <v>#PEND</v>
      </c>
      <c r="I384" s="4" t="str">
        <f>_xll.SNL.Clients.Office.Excel.Functions.SPG(G384,"IQ_AVG_DILUT_SHARES_OUT","CY2023")</f>
        <v>#PEND</v>
      </c>
      <c r="J384" s="5" t="str">
        <f>_xll.SNL.Clients.Office.Excel.Functions.SPG(G384, "IQ_DILUT_EPS_NORM", "CY2023")</f>
        <v>#PEND</v>
      </c>
      <c r="K384" t="e">
        <f t="shared" si="22"/>
        <v>#VALUE!</v>
      </c>
      <c r="L384" t="e">
        <f t="shared" si="23"/>
        <v>#VALUE!</v>
      </c>
    </row>
    <row r="385" spans="1:12">
      <c r="A385" t="s">
        <v>387</v>
      </c>
      <c r="B385" s="4" t="str" cm="1">
        <f t="array" ref="B385">_xll.SNL.Clients.Office.Excel.Functions.SPG(A385, "SP_TOTAL_REV", "CY2023")</f>
        <v>#PEND</v>
      </c>
      <c r="C385" s="4" t="str">
        <f>_xll.SNL.Clients.Office.Excel.Functions.SPG(A385,"IQ_AVG_DILUT_SHARES_OUT","CY2023")</f>
        <v>#PEND</v>
      </c>
      <c r="D385" s="5" t="str">
        <f>_xll.SNL.Clients.Office.Excel.Functions.SPG(A385, "IQ_DILUT_EPS_NORM", "CY2023")</f>
        <v>#PEND</v>
      </c>
      <c r="E385" t="e">
        <f t="shared" si="20"/>
        <v>#VALUE!</v>
      </c>
      <c r="F385" t="e">
        <f t="shared" si="21"/>
        <v>#VALUE!</v>
      </c>
      <c r="G385" t="s">
        <v>387</v>
      </c>
      <c r="H385" s="4" t="str" cm="1">
        <f t="array" ref="H385">_xll.SNL.Clients.Office.Excel.Functions.SPG(G385, "SP_TOTAL_REV", "CY2023")</f>
        <v>#PEND</v>
      </c>
      <c r="I385" s="4" t="str">
        <f>_xll.SNL.Clients.Office.Excel.Functions.SPG(G385,"IQ_AVG_DILUT_SHARES_OUT","CY2023")</f>
        <v>#PEND</v>
      </c>
      <c r="J385" s="5" t="str">
        <f>_xll.SNL.Clients.Office.Excel.Functions.SPG(G385, "IQ_DILUT_EPS_NORM", "CY2023")</f>
        <v>#PEND</v>
      </c>
      <c r="K385" t="e">
        <f t="shared" si="22"/>
        <v>#VALUE!</v>
      </c>
      <c r="L385" t="e">
        <f t="shared" si="23"/>
        <v>#VALUE!</v>
      </c>
    </row>
    <row r="386" spans="1:12">
      <c r="A386" t="s">
        <v>388</v>
      </c>
      <c r="B386" s="4" t="str" cm="1">
        <f t="array" ref="B386">_xll.SNL.Clients.Office.Excel.Functions.SPG(A386, "SP_TOTAL_REV", "CY2023")</f>
        <v>#PEND</v>
      </c>
      <c r="C386" s="4" t="str">
        <f>_xll.SNL.Clients.Office.Excel.Functions.SPG(A386,"IQ_AVG_DILUT_SHARES_OUT","CY2023")</f>
        <v>#PEND</v>
      </c>
      <c r="D386" s="5" t="str">
        <f>_xll.SNL.Clients.Office.Excel.Functions.SPG(A386, "IQ_DILUT_EPS_NORM", "CY2023")</f>
        <v>#PEND</v>
      </c>
      <c r="E386" t="e">
        <f t="shared" si="20"/>
        <v>#VALUE!</v>
      </c>
      <c r="F386" t="e">
        <f t="shared" si="21"/>
        <v>#VALUE!</v>
      </c>
      <c r="G386" t="s">
        <v>388</v>
      </c>
      <c r="H386" s="4" t="str" cm="1">
        <f t="array" ref="H386">_xll.SNL.Clients.Office.Excel.Functions.SPG(G386, "SP_TOTAL_REV", "CY2023")</f>
        <v>#PEND</v>
      </c>
      <c r="I386" s="4" t="str">
        <f>_xll.SNL.Clients.Office.Excel.Functions.SPG(G386,"IQ_AVG_DILUT_SHARES_OUT","CY2023")</f>
        <v>#PEND</v>
      </c>
      <c r="J386" s="5" t="str">
        <f>_xll.SNL.Clients.Office.Excel.Functions.SPG(G386, "IQ_DILUT_EPS_NORM", "CY2023")</f>
        <v>#PEND</v>
      </c>
      <c r="K386" t="e">
        <f t="shared" si="22"/>
        <v>#VALUE!</v>
      </c>
      <c r="L386" t="e">
        <f t="shared" si="23"/>
        <v>#VALUE!</v>
      </c>
    </row>
    <row r="387" spans="1:12">
      <c r="A387" t="s">
        <v>389</v>
      </c>
      <c r="B387" s="4" t="str" cm="1">
        <f t="array" ref="B387">_xll.SNL.Clients.Office.Excel.Functions.SPG(A387, "SP_TOTAL_REV", "CY2023")</f>
        <v>#PEND</v>
      </c>
      <c r="C387" s="4" t="str">
        <f>_xll.SNL.Clients.Office.Excel.Functions.SPG(A387,"IQ_AVG_DILUT_SHARES_OUT","CY2023")</f>
        <v>#PEND</v>
      </c>
      <c r="D387" s="5" t="str">
        <f>_xll.SNL.Clients.Office.Excel.Functions.SPG(A387, "IQ_DILUT_EPS_NORM", "CY2023")</f>
        <v>#PEND</v>
      </c>
      <c r="E387" t="e">
        <f t="shared" si="20"/>
        <v>#VALUE!</v>
      </c>
      <c r="F387" t="e">
        <f t="shared" si="21"/>
        <v>#VALUE!</v>
      </c>
      <c r="G387" t="s">
        <v>389</v>
      </c>
      <c r="H387" s="4" t="str" cm="1">
        <f t="array" ref="H387">_xll.SNL.Clients.Office.Excel.Functions.SPG(G387, "SP_TOTAL_REV", "CY2023")</f>
        <v>#PEND</v>
      </c>
      <c r="I387" s="4" t="str">
        <f>_xll.SNL.Clients.Office.Excel.Functions.SPG(G387,"IQ_AVG_DILUT_SHARES_OUT","CY2023")</f>
        <v>#PEND</v>
      </c>
      <c r="J387" s="5" t="str">
        <f>_xll.SNL.Clients.Office.Excel.Functions.SPG(G387, "IQ_DILUT_EPS_NORM", "CY2023")</f>
        <v>#PEND</v>
      </c>
      <c r="K387" t="e">
        <f t="shared" si="22"/>
        <v>#VALUE!</v>
      </c>
      <c r="L387" t="e">
        <f t="shared" si="23"/>
        <v>#VALUE!</v>
      </c>
    </row>
    <row r="388" spans="1:12">
      <c r="A388" t="s">
        <v>390</v>
      </c>
      <c r="B388" s="4" t="str" cm="1">
        <f t="array" ref="B388">_xll.SNL.Clients.Office.Excel.Functions.SPG(A388, "SP_TOTAL_REV", "CY2023")</f>
        <v>#PEND</v>
      </c>
      <c r="C388" s="4" t="str">
        <f>_xll.SNL.Clients.Office.Excel.Functions.SPG(A388,"IQ_AVG_DILUT_SHARES_OUT","CY2023")</f>
        <v>#PEND</v>
      </c>
      <c r="D388" s="5" t="str">
        <f>_xll.SNL.Clients.Office.Excel.Functions.SPG(A388, "IQ_DILUT_EPS_NORM", "CY2023")</f>
        <v>#PEND</v>
      </c>
      <c r="E388" t="e">
        <f t="shared" si="20"/>
        <v>#VALUE!</v>
      </c>
      <c r="F388" t="e">
        <f t="shared" si="21"/>
        <v>#VALUE!</v>
      </c>
      <c r="G388" t="s">
        <v>390</v>
      </c>
      <c r="H388" s="4" t="str" cm="1">
        <f t="array" ref="H388">_xll.SNL.Clients.Office.Excel.Functions.SPG(G388, "SP_TOTAL_REV", "CY2023")</f>
        <v>#PEND</v>
      </c>
      <c r="I388" s="4" t="str">
        <f>_xll.SNL.Clients.Office.Excel.Functions.SPG(G388,"IQ_AVG_DILUT_SHARES_OUT","CY2023")</f>
        <v>#PEND</v>
      </c>
      <c r="J388" s="5" t="str">
        <f>_xll.SNL.Clients.Office.Excel.Functions.SPG(G388, "IQ_DILUT_EPS_NORM", "CY2023")</f>
        <v>#PEND</v>
      </c>
      <c r="K388" t="e">
        <f t="shared" si="22"/>
        <v>#VALUE!</v>
      </c>
      <c r="L388" t="e">
        <f t="shared" si="23"/>
        <v>#VALUE!</v>
      </c>
    </row>
    <row r="389" spans="1:12">
      <c r="A389" t="s">
        <v>391</v>
      </c>
      <c r="B389" s="4" t="str" cm="1">
        <f t="array" ref="B389">_xll.SNL.Clients.Office.Excel.Functions.SPG(A389, "SP_TOTAL_REV", "CY2023")</f>
        <v>#PEND</v>
      </c>
      <c r="C389" s="4" t="str">
        <f>_xll.SNL.Clients.Office.Excel.Functions.SPG(A389,"IQ_AVG_DILUT_SHARES_OUT","CY2023")</f>
        <v>#PEND</v>
      </c>
      <c r="D389" s="5" t="str">
        <f>_xll.SNL.Clients.Office.Excel.Functions.SPG(A389, "IQ_DILUT_EPS_NORM", "CY2023")</f>
        <v>#PEND</v>
      </c>
      <c r="E389" t="e">
        <f t="shared" ref="E389:E452" si="24">C389*D389/1000</f>
        <v>#VALUE!</v>
      </c>
      <c r="F389" t="e">
        <f t="shared" ref="F389:F452" si="25">E389/B389</f>
        <v>#VALUE!</v>
      </c>
      <c r="G389" t="s">
        <v>391</v>
      </c>
      <c r="H389" s="4" t="str" cm="1">
        <f t="array" ref="H389">_xll.SNL.Clients.Office.Excel.Functions.SPG(G389, "SP_TOTAL_REV", "CY2023")</f>
        <v>#PEND</v>
      </c>
      <c r="I389" s="4" t="str">
        <f>_xll.SNL.Clients.Office.Excel.Functions.SPG(G389,"IQ_AVG_DILUT_SHARES_OUT","CY2023")</f>
        <v>#PEND</v>
      </c>
      <c r="J389" s="5" t="str">
        <f>_xll.SNL.Clients.Office.Excel.Functions.SPG(G389, "IQ_DILUT_EPS_NORM", "CY2023")</f>
        <v>#PEND</v>
      </c>
      <c r="K389" t="e">
        <f t="shared" ref="K389:K452" si="26">I389*J389/1000</f>
        <v>#VALUE!</v>
      </c>
      <c r="L389" t="e">
        <f t="shared" ref="L389:L452" si="27">K389/H389</f>
        <v>#VALUE!</v>
      </c>
    </row>
    <row r="390" spans="1:12">
      <c r="A390" t="s">
        <v>392</v>
      </c>
      <c r="B390" s="4" t="str" cm="1">
        <f t="array" ref="B390">_xll.SNL.Clients.Office.Excel.Functions.SPG(A390, "SP_TOTAL_REV", "CY2023")</f>
        <v>#PEND</v>
      </c>
      <c r="C390" s="4" t="str">
        <f>_xll.SNL.Clients.Office.Excel.Functions.SPG(A390,"IQ_AVG_DILUT_SHARES_OUT","CY2023")</f>
        <v>#PEND</v>
      </c>
      <c r="D390" s="5" t="str">
        <f>_xll.SNL.Clients.Office.Excel.Functions.SPG(A390, "IQ_DILUT_EPS_NORM", "CY2023")</f>
        <v>#PEND</v>
      </c>
      <c r="E390" t="e">
        <f t="shared" si="24"/>
        <v>#VALUE!</v>
      </c>
      <c r="F390" t="e">
        <f t="shared" si="25"/>
        <v>#VALUE!</v>
      </c>
      <c r="G390" t="s">
        <v>392</v>
      </c>
      <c r="H390" s="4" t="str" cm="1">
        <f t="array" ref="H390">_xll.SNL.Clients.Office.Excel.Functions.SPG(G390, "SP_TOTAL_REV", "CY2023")</f>
        <v>#PEND</v>
      </c>
      <c r="I390" s="4" t="str">
        <f>_xll.SNL.Clients.Office.Excel.Functions.SPG(G390,"IQ_AVG_DILUT_SHARES_OUT","CY2023")</f>
        <v>#PEND</v>
      </c>
      <c r="J390" s="5" t="str">
        <f>_xll.SNL.Clients.Office.Excel.Functions.SPG(G390, "IQ_DILUT_EPS_NORM", "CY2023")</f>
        <v>#PEND</v>
      </c>
      <c r="K390" t="e">
        <f t="shared" si="26"/>
        <v>#VALUE!</v>
      </c>
      <c r="L390" t="e">
        <f t="shared" si="27"/>
        <v>#VALUE!</v>
      </c>
    </row>
    <row r="391" spans="1:12">
      <c r="A391" t="s">
        <v>393</v>
      </c>
      <c r="B391" s="4" t="str" cm="1">
        <f t="array" ref="B391">_xll.SNL.Clients.Office.Excel.Functions.SPG(A391, "SP_TOTAL_REV", "CY2023")</f>
        <v>#PEND</v>
      </c>
      <c r="C391" s="4" t="str">
        <f>_xll.SNL.Clients.Office.Excel.Functions.SPG(A391,"IQ_AVG_DILUT_SHARES_OUT","CY2023")</f>
        <v>#PEND</v>
      </c>
      <c r="D391" s="5" t="str">
        <f>_xll.SNL.Clients.Office.Excel.Functions.SPG(A391, "IQ_DILUT_EPS_NORM", "CY2023")</f>
        <v>#PEND</v>
      </c>
      <c r="E391" t="e">
        <f t="shared" si="24"/>
        <v>#VALUE!</v>
      </c>
      <c r="F391" t="e">
        <f t="shared" si="25"/>
        <v>#VALUE!</v>
      </c>
      <c r="G391" t="s">
        <v>393</v>
      </c>
      <c r="H391" s="4" t="str" cm="1">
        <f t="array" ref="H391">_xll.SNL.Clients.Office.Excel.Functions.SPG(G391, "SP_TOTAL_REV", "CY2023")</f>
        <v>#PEND</v>
      </c>
      <c r="I391" s="4" t="str">
        <f>_xll.SNL.Clients.Office.Excel.Functions.SPG(G391,"IQ_AVG_DILUT_SHARES_OUT","CY2023")</f>
        <v>#PEND</v>
      </c>
      <c r="J391" s="5" t="str">
        <f>_xll.SNL.Clients.Office.Excel.Functions.SPG(G391, "IQ_DILUT_EPS_NORM", "CY2023")</f>
        <v>#PEND</v>
      </c>
      <c r="K391" t="e">
        <f t="shared" si="26"/>
        <v>#VALUE!</v>
      </c>
      <c r="L391" t="e">
        <f t="shared" si="27"/>
        <v>#VALUE!</v>
      </c>
    </row>
    <row r="392" spans="1:12">
      <c r="A392" t="s">
        <v>394</v>
      </c>
      <c r="B392" s="4" t="str" cm="1">
        <f t="array" ref="B392">_xll.SNL.Clients.Office.Excel.Functions.SPG(A392, "SP_TOTAL_REV", "CY2023")</f>
        <v>#PEND</v>
      </c>
      <c r="C392" s="4" t="str">
        <f>_xll.SNL.Clients.Office.Excel.Functions.SPG(A392,"IQ_AVG_DILUT_SHARES_OUT","CY2023")</f>
        <v>#PEND</v>
      </c>
      <c r="D392" s="5" t="str">
        <f>_xll.SNL.Clients.Office.Excel.Functions.SPG(A392, "IQ_DILUT_EPS_NORM", "CY2023")</f>
        <v>#PEND</v>
      </c>
      <c r="E392" t="e">
        <f t="shared" si="24"/>
        <v>#VALUE!</v>
      </c>
      <c r="F392" t="e">
        <f t="shared" si="25"/>
        <v>#VALUE!</v>
      </c>
      <c r="G392" t="s">
        <v>394</v>
      </c>
      <c r="H392" s="4" t="str" cm="1">
        <f t="array" ref="H392">_xll.SNL.Clients.Office.Excel.Functions.SPG(G392, "SP_TOTAL_REV", "CY2023")</f>
        <v>#PEND</v>
      </c>
      <c r="I392" s="4" t="str">
        <f>_xll.SNL.Clients.Office.Excel.Functions.SPG(G392,"IQ_AVG_DILUT_SHARES_OUT","CY2023")</f>
        <v>#PEND</v>
      </c>
      <c r="J392" s="5" t="str">
        <f>_xll.SNL.Clients.Office.Excel.Functions.SPG(G392, "IQ_DILUT_EPS_NORM", "CY2023")</f>
        <v>#PEND</v>
      </c>
      <c r="K392" t="e">
        <f t="shared" si="26"/>
        <v>#VALUE!</v>
      </c>
      <c r="L392" t="e">
        <f t="shared" si="27"/>
        <v>#VALUE!</v>
      </c>
    </row>
    <row r="393" spans="1:12">
      <c r="A393" t="s">
        <v>395</v>
      </c>
      <c r="B393" s="4" t="str" cm="1">
        <f t="array" ref="B393">_xll.SNL.Clients.Office.Excel.Functions.SPG(A393, "SP_TOTAL_REV", "CY2023")</f>
        <v>#PEND</v>
      </c>
      <c r="C393" s="4" t="str">
        <f>_xll.SNL.Clients.Office.Excel.Functions.SPG(A393,"IQ_AVG_DILUT_SHARES_OUT","CY2023")</f>
        <v>#PEND</v>
      </c>
      <c r="D393" s="5" t="str">
        <f>_xll.SNL.Clients.Office.Excel.Functions.SPG(A393, "IQ_DILUT_EPS_NORM", "CY2023")</f>
        <v>#PEND</v>
      </c>
      <c r="E393" t="e">
        <f t="shared" si="24"/>
        <v>#VALUE!</v>
      </c>
      <c r="F393" t="e">
        <f t="shared" si="25"/>
        <v>#VALUE!</v>
      </c>
      <c r="G393" t="s">
        <v>395</v>
      </c>
      <c r="H393" s="4" t="str" cm="1">
        <f t="array" ref="H393">_xll.SNL.Clients.Office.Excel.Functions.SPG(G393, "SP_TOTAL_REV", "CY2023")</f>
        <v>#PEND</v>
      </c>
      <c r="I393" s="4" t="str">
        <f>_xll.SNL.Clients.Office.Excel.Functions.SPG(G393,"IQ_AVG_DILUT_SHARES_OUT","CY2023")</f>
        <v>#PEND</v>
      </c>
      <c r="J393" s="5" t="str">
        <f>_xll.SNL.Clients.Office.Excel.Functions.SPG(G393, "IQ_DILUT_EPS_NORM", "CY2023")</f>
        <v>#PEND</v>
      </c>
      <c r="K393" t="e">
        <f t="shared" si="26"/>
        <v>#VALUE!</v>
      </c>
      <c r="L393" t="e">
        <f t="shared" si="27"/>
        <v>#VALUE!</v>
      </c>
    </row>
    <row r="394" spans="1:12">
      <c r="A394" t="s">
        <v>396</v>
      </c>
      <c r="B394" s="4" t="str" cm="1">
        <f t="array" ref="B394">_xll.SNL.Clients.Office.Excel.Functions.SPG(A394, "SP_TOTAL_REV", "CY2023")</f>
        <v>#PEND</v>
      </c>
      <c r="C394" s="4" t="str">
        <f>_xll.SNL.Clients.Office.Excel.Functions.SPG(A394,"IQ_AVG_DILUT_SHARES_OUT","CY2023")</f>
        <v>#PEND</v>
      </c>
      <c r="D394" s="5" t="str">
        <f>_xll.SNL.Clients.Office.Excel.Functions.SPG(A394, "IQ_DILUT_EPS_NORM", "CY2023")</f>
        <v>#PEND</v>
      </c>
      <c r="E394" t="e">
        <f t="shared" si="24"/>
        <v>#VALUE!</v>
      </c>
      <c r="F394" t="e">
        <f t="shared" si="25"/>
        <v>#VALUE!</v>
      </c>
      <c r="G394" t="s">
        <v>396</v>
      </c>
      <c r="H394" s="4" t="str" cm="1">
        <f t="array" ref="H394">_xll.SNL.Clients.Office.Excel.Functions.SPG(G394, "SP_TOTAL_REV", "CY2023")</f>
        <v>#PEND</v>
      </c>
      <c r="I394" s="4" t="str">
        <f>_xll.SNL.Clients.Office.Excel.Functions.SPG(G394,"IQ_AVG_DILUT_SHARES_OUT","CY2023")</f>
        <v>#PEND</v>
      </c>
      <c r="J394" s="5" t="str">
        <f>_xll.SNL.Clients.Office.Excel.Functions.SPG(G394, "IQ_DILUT_EPS_NORM", "CY2023")</f>
        <v>#PEND</v>
      </c>
      <c r="K394" t="e">
        <f t="shared" si="26"/>
        <v>#VALUE!</v>
      </c>
      <c r="L394" t="e">
        <f t="shared" si="27"/>
        <v>#VALUE!</v>
      </c>
    </row>
    <row r="395" spans="1:12">
      <c r="A395" t="s">
        <v>397</v>
      </c>
      <c r="B395" s="4" t="str" cm="1">
        <f t="array" ref="B395">_xll.SNL.Clients.Office.Excel.Functions.SPG(A395, "SP_TOTAL_REV", "CY2023")</f>
        <v>#PEND</v>
      </c>
      <c r="C395" s="4" t="str">
        <f>_xll.SNL.Clients.Office.Excel.Functions.SPG(A395,"IQ_AVG_DILUT_SHARES_OUT","CY2023")</f>
        <v>#PEND</v>
      </c>
      <c r="D395" s="5" t="str">
        <f>_xll.SNL.Clients.Office.Excel.Functions.SPG(A395, "IQ_DILUT_EPS_NORM", "CY2023")</f>
        <v>#PEND</v>
      </c>
      <c r="E395" t="e">
        <f t="shared" si="24"/>
        <v>#VALUE!</v>
      </c>
      <c r="F395" t="e">
        <f t="shared" si="25"/>
        <v>#VALUE!</v>
      </c>
      <c r="G395" t="s">
        <v>397</v>
      </c>
      <c r="H395" s="4" t="str" cm="1">
        <f t="array" ref="H395">_xll.SNL.Clients.Office.Excel.Functions.SPG(G395, "SP_TOTAL_REV", "CY2023")</f>
        <v>#PEND</v>
      </c>
      <c r="I395" s="4" t="str">
        <f>_xll.SNL.Clients.Office.Excel.Functions.SPG(G395,"IQ_AVG_DILUT_SHARES_OUT","CY2023")</f>
        <v>#PEND</v>
      </c>
      <c r="J395" s="5" t="str">
        <f>_xll.SNL.Clients.Office.Excel.Functions.SPG(G395, "IQ_DILUT_EPS_NORM", "CY2023")</f>
        <v>#PEND</v>
      </c>
      <c r="K395" t="e">
        <f t="shared" si="26"/>
        <v>#VALUE!</v>
      </c>
      <c r="L395" t="e">
        <f t="shared" si="27"/>
        <v>#VALUE!</v>
      </c>
    </row>
    <row r="396" spans="1:12">
      <c r="A396" t="s">
        <v>398</v>
      </c>
      <c r="B396" s="4" t="str" cm="1">
        <f t="array" ref="B396">_xll.SNL.Clients.Office.Excel.Functions.SPG(A396, "SP_TOTAL_REV", "CY2023")</f>
        <v>#PEND</v>
      </c>
      <c r="C396" s="4" t="str">
        <f>_xll.SNL.Clients.Office.Excel.Functions.SPG(A396,"IQ_AVG_DILUT_SHARES_OUT","CY2023")</f>
        <v>#PEND</v>
      </c>
      <c r="D396" s="5" t="str">
        <f>_xll.SNL.Clients.Office.Excel.Functions.SPG(A396, "IQ_DILUT_EPS_NORM", "CY2023")</f>
        <v>#PEND</v>
      </c>
      <c r="E396" t="e">
        <f t="shared" si="24"/>
        <v>#VALUE!</v>
      </c>
      <c r="F396" t="e">
        <f t="shared" si="25"/>
        <v>#VALUE!</v>
      </c>
      <c r="G396" t="s">
        <v>398</v>
      </c>
      <c r="H396" s="4" t="str" cm="1">
        <f t="array" ref="H396">_xll.SNL.Clients.Office.Excel.Functions.SPG(G396, "SP_TOTAL_REV", "CY2023")</f>
        <v>#PEND</v>
      </c>
      <c r="I396" s="4" t="str">
        <f>_xll.SNL.Clients.Office.Excel.Functions.SPG(G396,"IQ_AVG_DILUT_SHARES_OUT","CY2023")</f>
        <v>#PEND</v>
      </c>
      <c r="J396" s="5" t="str">
        <f>_xll.SNL.Clients.Office.Excel.Functions.SPG(G396, "IQ_DILUT_EPS_NORM", "CY2023")</f>
        <v>#PEND</v>
      </c>
      <c r="K396" t="e">
        <f t="shared" si="26"/>
        <v>#VALUE!</v>
      </c>
      <c r="L396" t="e">
        <f t="shared" si="27"/>
        <v>#VALUE!</v>
      </c>
    </row>
    <row r="397" spans="1:12">
      <c r="A397" t="s">
        <v>399</v>
      </c>
      <c r="B397" s="4" t="str" cm="1">
        <f t="array" ref="B397">_xll.SNL.Clients.Office.Excel.Functions.SPG(A397, "SP_TOTAL_REV", "CY2023")</f>
        <v>#PEND</v>
      </c>
      <c r="C397" s="4" t="str">
        <f>_xll.SNL.Clients.Office.Excel.Functions.SPG(A397,"IQ_AVG_DILUT_SHARES_OUT","CY2023")</f>
        <v>#PEND</v>
      </c>
      <c r="D397" s="5" t="str">
        <f>_xll.SNL.Clients.Office.Excel.Functions.SPG(A397, "IQ_DILUT_EPS_NORM", "CY2023")</f>
        <v>#PEND</v>
      </c>
      <c r="E397" t="e">
        <f t="shared" si="24"/>
        <v>#VALUE!</v>
      </c>
      <c r="F397" t="e">
        <f t="shared" si="25"/>
        <v>#VALUE!</v>
      </c>
      <c r="G397" t="s">
        <v>399</v>
      </c>
      <c r="H397" s="4" t="str" cm="1">
        <f t="array" ref="H397">_xll.SNL.Clients.Office.Excel.Functions.SPG(G397, "SP_TOTAL_REV", "CY2023")</f>
        <v>#PEND</v>
      </c>
      <c r="I397" s="4" t="str">
        <f>_xll.SNL.Clients.Office.Excel.Functions.SPG(G397,"IQ_AVG_DILUT_SHARES_OUT","CY2023")</f>
        <v>#PEND</v>
      </c>
      <c r="J397" s="5" t="str">
        <f>_xll.SNL.Clients.Office.Excel.Functions.SPG(G397, "IQ_DILUT_EPS_NORM", "CY2023")</f>
        <v>#PEND</v>
      </c>
      <c r="K397" t="e">
        <f t="shared" si="26"/>
        <v>#VALUE!</v>
      </c>
      <c r="L397" t="e">
        <f t="shared" si="27"/>
        <v>#VALUE!</v>
      </c>
    </row>
    <row r="398" spans="1:12">
      <c r="A398" t="s">
        <v>400</v>
      </c>
      <c r="B398" s="4" t="str" cm="1">
        <f t="array" ref="B398">_xll.SNL.Clients.Office.Excel.Functions.SPG(A398, "SP_TOTAL_REV", "CY2023")</f>
        <v>#PEND</v>
      </c>
      <c r="C398" s="4" t="str">
        <f>_xll.SNL.Clients.Office.Excel.Functions.SPG(A398,"IQ_AVG_DILUT_SHARES_OUT","CY2023")</f>
        <v>#PEND</v>
      </c>
      <c r="D398" s="5" t="str">
        <f>_xll.SNL.Clients.Office.Excel.Functions.SPG(A398, "IQ_DILUT_EPS_NORM", "CY2023")</f>
        <v>#PEND</v>
      </c>
      <c r="E398" t="e">
        <f t="shared" si="24"/>
        <v>#VALUE!</v>
      </c>
      <c r="F398" t="e">
        <f t="shared" si="25"/>
        <v>#VALUE!</v>
      </c>
      <c r="G398" t="s">
        <v>400</v>
      </c>
      <c r="H398" s="4" t="str" cm="1">
        <f t="array" ref="H398">_xll.SNL.Clients.Office.Excel.Functions.SPG(G398, "SP_TOTAL_REV", "CY2023")</f>
        <v>#PEND</v>
      </c>
      <c r="I398" s="4" t="str">
        <f>_xll.SNL.Clients.Office.Excel.Functions.SPG(G398,"IQ_AVG_DILUT_SHARES_OUT","CY2023")</f>
        <v>#PEND</v>
      </c>
      <c r="J398" s="5" t="str">
        <f>_xll.SNL.Clients.Office.Excel.Functions.SPG(G398, "IQ_DILUT_EPS_NORM", "CY2023")</f>
        <v>#PEND</v>
      </c>
      <c r="K398" t="e">
        <f t="shared" si="26"/>
        <v>#VALUE!</v>
      </c>
      <c r="L398" t="e">
        <f t="shared" si="27"/>
        <v>#VALUE!</v>
      </c>
    </row>
    <row r="399" spans="1:12">
      <c r="A399" t="s">
        <v>401</v>
      </c>
      <c r="B399" s="4" t="str" cm="1">
        <f t="array" ref="B399">_xll.SNL.Clients.Office.Excel.Functions.SPG(A399, "SP_TOTAL_REV", "CY2023")</f>
        <v>#PEND</v>
      </c>
      <c r="C399" s="4" t="str">
        <f>_xll.SNL.Clients.Office.Excel.Functions.SPG(A399,"IQ_AVG_DILUT_SHARES_OUT","CY2023")</f>
        <v>#PEND</v>
      </c>
      <c r="D399" s="5" t="str">
        <f>_xll.SNL.Clients.Office.Excel.Functions.SPG(A399, "IQ_DILUT_EPS_NORM", "CY2023")</f>
        <v>#PEND</v>
      </c>
      <c r="E399" t="e">
        <f t="shared" si="24"/>
        <v>#VALUE!</v>
      </c>
      <c r="F399" t="e">
        <f t="shared" si="25"/>
        <v>#VALUE!</v>
      </c>
      <c r="G399" t="s">
        <v>401</v>
      </c>
      <c r="H399" s="4" t="str" cm="1">
        <f t="array" ref="H399">_xll.SNL.Clients.Office.Excel.Functions.SPG(G399, "SP_TOTAL_REV", "CY2023")</f>
        <v>#PEND</v>
      </c>
      <c r="I399" s="4" t="str">
        <f>_xll.SNL.Clients.Office.Excel.Functions.SPG(G399,"IQ_AVG_DILUT_SHARES_OUT","CY2023")</f>
        <v>#PEND</v>
      </c>
      <c r="J399" s="5" t="str">
        <f>_xll.SNL.Clients.Office.Excel.Functions.SPG(G399, "IQ_DILUT_EPS_NORM", "CY2023")</f>
        <v>#PEND</v>
      </c>
      <c r="K399" t="e">
        <f t="shared" si="26"/>
        <v>#VALUE!</v>
      </c>
      <c r="L399" t="e">
        <f t="shared" si="27"/>
        <v>#VALUE!</v>
      </c>
    </row>
    <row r="400" spans="1:12">
      <c r="A400" t="s">
        <v>402</v>
      </c>
      <c r="B400" s="4" t="str" cm="1">
        <f t="array" ref="B400">_xll.SNL.Clients.Office.Excel.Functions.SPG(A400, "SP_TOTAL_REV", "CY2023")</f>
        <v>#PEND</v>
      </c>
      <c r="C400" s="4" t="str">
        <f>_xll.SNL.Clients.Office.Excel.Functions.SPG(A400,"IQ_AVG_DILUT_SHARES_OUT","CY2023")</f>
        <v>#PEND</v>
      </c>
      <c r="D400" s="5" t="str">
        <f>_xll.SNL.Clients.Office.Excel.Functions.SPG(A400, "IQ_DILUT_EPS_NORM", "CY2023")</f>
        <v>#PEND</v>
      </c>
      <c r="E400" t="e">
        <f t="shared" si="24"/>
        <v>#VALUE!</v>
      </c>
      <c r="F400" t="e">
        <f t="shared" si="25"/>
        <v>#VALUE!</v>
      </c>
      <c r="G400" t="s">
        <v>402</v>
      </c>
      <c r="H400" s="4" t="str" cm="1">
        <f t="array" ref="H400">_xll.SNL.Clients.Office.Excel.Functions.SPG(G400, "SP_TOTAL_REV", "CY2023")</f>
        <v>#PEND</v>
      </c>
      <c r="I400" s="4" t="str">
        <f>_xll.SNL.Clients.Office.Excel.Functions.SPG(G400,"IQ_AVG_DILUT_SHARES_OUT","CY2023")</f>
        <v>#PEND</v>
      </c>
      <c r="J400" s="5" t="str">
        <f>_xll.SNL.Clients.Office.Excel.Functions.SPG(G400, "IQ_DILUT_EPS_NORM", "CY2023")</f>
        <v>#PEND</v>
      </c>
      <c r="K400" t="e">
        <f t="shared" si="26"/>
        <v>#VALUE!</v>
      </c>
      <c r="L400" t="e">
        <f t="shared" si="27"/>
        <v>#VALUE!</v>
      </c>
    </row>
    <row r="401" spans="1:12">
      <c r="A401" t="s">
        <v>403</v>
      </c>
      <c r="B401" s="4" t="str" cm="1">
        <f t="array" ref="B401">_xll.SNL.Clients.Office.Excel.Functions.SPG(A401, "SP_TOTAL_REV", "CY2023")</f>
        <v>#PEND</v>
      </c>
      <c r="C401" s="4" t="str">
        <f>_xll.SNL.Clients.Office.Excel.Functions.SPG(A401,"IQ_AVG_DILUT_SHARES_OUT","CY2023")</f>
        <v>#PEND</v>
      </c>
      <c r="D401" s="5" t="str">
        <f>_xll.SNL.Clients.Office.Excel.Functions.SPG(A401, "IQ_DILUT_EPS_NORM", "CY2023")</f>
        <v>#PEND</v>
      </c>
      <c r="E401" t="e">
        <f t="shared" si="24"/>
        <v>#VALUE!</v>
      </c>
      <c r="F401" t="e">
        <f t="shared" si="25"/>
        <v>#VALUE!</v>
      </c>
      <c r="G401" t="s">
        <v>403</v>
      </c>
      <c r="H401" s="4" t="str" cm="1">
        <f t="array" ref="H401">_xll.SNL.Clients.Office.Excel.Functions.SPG(G401, "SP_TOTAL_REV", "CY2023")</f>
        <v>#PEND</v>
      </c>
      <c r="I401" s="4" t="str">
        <f>_xll.SNL.Clients.Office.Excel.Functions.SPG(G401,"IQ_AVG_DILUT_SHARES_OUT","CY2023")</f>
        <v>#PEND</v>
      </c>
      <c r="J401" s="5" t="str">
        <f>_xll.SNL.Clients.Office.Excel.Functions.SPG(G401, "IQ_DILUT_EPS_NORM", "CY2023")</f>
        <v>#PEND</v>
      </c>
      <c r="K401" t="e">
        <f t="shared" si="26"/>
        <v>#VALUE!</v>
      </c>
      <c r="L401" t="e">
        <f t="shared" si="27"/>
        <v>#VALUE!</v>
      </c>
    </row>
    <row r="402" spans="1:12">
      <c r="A402" t="s">
        <v>404</v>
      </c>
      <c r="B402" s="4" t="str" cm="1">
        <f t="array" ref="B402">_xll.SNL.Clients.Office.Excel.Functions.SPG(A402, "SP_TOTAL_REV", "CY2023")</f>
        <v>#PEND</v>
      </c>
      <c r="C402" s="4" t="str">
        <f>_xll.SNL.Clients.Office.Excel.Functions.SPG(A402,"IQ_AVG_DILUT_SHARES_OUT","CY2023")</f>
        <v>#PEND</v>
      </c>
      <c r="D402" s="5" t="str">
        <f>_xll.SNL.Clients.Office.Excel.Functions.SPG(A402, "IQ_DILUT_EPS_NORM", "CY2023")</f>
        <v>#PEND</v>
      </c>
      <c r="E402" t="e">
        <f t="shared" si="24"/>
        <v>#VALUE!</v>
      </c>
      <c r="F402" t="e">
        <f t="shared" si="25"/>
        <v>#VALUE!</v>
      </c>
      <c r="G402" t="s">
        <v>404</v>
      </c>
      <c r="H402" s="4" t="str" cm="1">
        <f t="array" ref="H402">_xll.SNL.Clients.Office.Excel.Functions.SPG(G402, "SP_TOTAL_REV", "CY2023")</f>
        <v>#PEND</v>
      </c>
      <c r="I402" s="4" t="str">
        <f>_xll.SNL.Clients.Office.Excel.Functions.SPG(G402,"IQ_AVG_DILUT_SHARES_OUT","CY2023")</f>
        <v>#PEND</v>
      </c>
      <c r="J402" s="5" t="str">
        <f>_xll.SNL.Clients.Office.Excel.Functions.SPG(G402, "IQ_DILUT_EPS_NORM", "CY2023")</f>
        <v>#PEND</v>
      </c>
      <c r="K402" t="e">
        <f t="shared" si="26"/>
        <v>#VALUE!</v>
      </c>
      <c r="L402" t="e">
        <f t="shared" si="27"/>
        <v>#VALUE!</v>
      </c>
    </row>
    <row r="403" spans="1:12">
      <c r="A403" t="s">
        <v>405</v>
      </c>
      <c r="B403" s="4" t="str" cm="1">
        <f t="array" ref="B403">_xll.SNL.Clients.Office.Excel.Functions.SPG(A403, "SP_TOTAL_REV", "CY2023")</f>
        <v>#PEND</v>
      </c>
      <c r="C403" s="4" t="str">
        <f>_xll.SNL.Clients.Office.Excel.Functions.SPG(A403,"IQ_AVG_DILUT_SHARES_OUT","CY2023")</f>
        <v>#PEND</v>
      </c>
      <c r="D403" s="5" t="str">
        <f>_xll.SNL.Clients.Office.Excel.Functions.SPG(A403, "IQ_DILUT_EPS_NORM", "CY2023")</f>
        <v>#PEND</v>
      </c>
      <c r="E403" t="e">
        <f t="shared" si="24"/>
        <v>#VALUE!</v>
      </c>
      <c r="F403" t="e">
        <f t="shared" si="25"/>
        <v>#VALUE!</v>
      </c>
      <c r="G403" t="s">
        <v>405</v>
      </c>
      <c r="H403" s="4" t="str" cm="1">
        <f t="array" ref="H403">_xll.SNL.Clients.Office.Excel.Functions.SPG(G403, "SP_TOTAL_REV", "CY2023")</f>
        <v>#PEND</v>
      </c>
      <c r="I403" s="4" t="str">
        <f>_xll.SNL.Clients.Office.Excel.Functions.SPG(G403,"IQ_AVG_DILUT_SHARES_OUT","CY2023")</f>
        <v>#PEND</v>
      </c>
      <c r="J403" s="5" t="str">
        <f>_xll.SNL.Clients.Office.Excel.Functions.SPG(G403, "IQ_DILUT_EPS_NORM", "CY2023")</f>
        <v>#PEND</v>
      </c>
      <c r="K403" t="e">
        <f t="shared" si="26"/>
        <v>#VALUE!</v>
      </c>
      <c r="L403" t="e">
        <f t="shared" si="27"/>
        <v>#VALUE!</v>
      </c>
    </row>
    <row r="404" spans="1:12">
      <c r="A404" t="s">
        <v>406</v>
      </c>
      <c r="B404" s="4" t="str" cm="1">
        <f t="array" ref="B404">_xll.SNL.Clients.Office.Excel.Functions.SPG(A404, "SP_TOTAL_REV", "CY2023")</f>
        <v>#PEND</v>
      </c>
      <c r="C404" s="4" t="str">
        <f>_xll.SNL.Clients.Office.Excel.Functions.SPG(A404,"IQ_AVG_DILUT_SHARES_OUT","CY2023")</f>
        <v>#PEND</v>
      </c>
      <c r="D404" s="5" t="str">
        <f>_xll.SNL.Clients.Office.Excel.Functions.SPG(A404, "IQ_DILUT_EPS_NORM", "CY2023")</f>
        <v>#PEND</v>
      </c>
      <c r="E404" t="e">
        <f t="shared" si="24"/>
        <v>#VALUE!</v>
      </c>
      <c r="F404" t="e">
        <f t="shared" si="25"/>
        <v>#VALUE!</v>
      </c>
      <c r="G404" t="s">
        <v>406</v>
      </c>
      <c r="H404" s="4" t="str" cm="1">
        <f t="array" ref="H404">_xll.SNL.Clients.Office.Excel.Functions.SPG(G404, "SP_TOTAL_REV", "CY2023")</f>
        <v>#PEND</v>
      </c>
      <c r="I404" s="4" t="str">
        <f>_xll.SNL.Clients.Office.Excel.Functions.SPG(G404,"IQ_AVG_DILUT_SHARES_OUT","CY2023")</f>
        <v>#PEND</v>
      </c>
      <c r="J404" s="5" t="str">
        <f>_xll.SNL.Clients.Office.Excel.Functions.SPG(G404, "IQ_DILUT_EPS_NORM", "CY2023")</f>
        <v>#PEND</v>
      </c>
      <c r="K404" t="e">
        <f t="shared" si="26"/>
        <v>#VALUE!</v>
      </c>
      <c r="L404" t="e">
        <f t="shared" si="27"/>
        <v>#VALUE!</v>
      </c>
    </row>
    <row r="405" spans="1:12">
      <c r="A405" t="s">
        <v>407</v>
      </c>
      <c r="B405" s="4" t="str" cm="1">
        <f t="array" ref="B405">_xll.SNL.Clients.Office.Excel.Functions.SPG(A405, "SP_TOTAL_REV", "CY2023")</f>
        <v>#PEND</v>
      </c>
      <c r="C405" s="4" t="str">
        <f>_xll.SNL.Clients.Office.Excel.Functions.SPG(A405,"IQ_AVG_DILUT_SHARES_OUT","CY2023")</f>
        <v>#PEND</v>
      </c>
      <c r="D405" s="5" t="str">
        <f>_xll.SNL.Clients.Office.Excel.Functions.SPG(A405, "IQ_DILUT_EPS_NORM", "CY2023")</f>
        <v>#PEND</v>
      </c>
      <c r="E405" t="e">
        <f t="shared" si="24"/>
        <v>#VALUE!</v>
      </c>
      <c r="F405" t="e">
        <f t="shared" si="25"/>
        <v>#VALUE!</v>
      </c>
      <c r="G405" t="s">
        <v>407</v>
      </c>
      <c r="H405" s="4" t="str" cm="1">
        <f t="array" ref="H405">_xll.SNL.Clients.Office.Excel.Functions.SPG(G405, "SP_TOTAL_REV", "CY2023")</f>
        <v>#PEND</v>
      </c>
      <c r="I405" s="4" t="str">
        <f>_xll.SNL.Clients.Office.Excel.Functions.SPG(G405,"IQ_AVG_DILUT_SHARES_OUT","CY2023")</f>
        <v>#PEND</v>
      </c>
      <c r="J405" s="5" t="str">
        <f>_xll.SNL.Clients.Office.Excel.Functions.SPG(G405, "IQ_DILUT_EPS_NORM", "CY2023")</f>
        <v>#PEND</v>
      </c>
      <c r="K405" t="e">
        <f t="shared" si="26"/>
        <v>#VALUE!</v>
      </c>
      <c r="L405" t="e">
        <f t="shared" si="27"/>
        <v>#VALUE!</v>
      </c>
    </row>
    <row r="406" spans="1:12">
      <c r="A406" t="s">
        <v>408</v>
      </c>
      <c r="B406" s="4" t="str" cm="1">
        <f t="array" ref="B406">_xll.SNL.Clients.Office.Excel.Functions.SPG(A406, "SP_TOTAL_REV", "CY2023")</f>
        <v>#PEND</v>
      </c>
      <c r="C406" s="4" t="str">
        <f>_xll.SNL.Clients.Office.Excel.Functions.SPG(A406,"IQ_AVG_DILUT_SHARES_OUT","CY2023")</f>
        <v>#PEND</v>
      </c>
      <c r="D406" s="5" t="str">
        <f>_xll.SNL.Clients.Office.Excel.Functions.SPG(A406, "IQ_DILUT_EPS_NORM", "CY2023")</f>
        <v>#PEND</v>
      </c>
      <c r="E406" t="e">
        <f t="shared" si="24"/>
        <v>#VALUE!</v>
      </c>
      <c r="F406" t="e">
        <f t="shared" si="25"/>
        <v>#VALUE!</v>
      </c>
      <c r="G406" t="s">
        <v>408</v>
      </c>
      <c r="H406" s="4" t="str" cm="1">
        <f t="array" ref="H406">_xll.SNL.Clients.Office.Excel.Functions.SPG(G406, "SP_TOTAL_REV", "CY2023")</f>
        <v>#PEND</v>
      </c>
      <c r="I406" s="4" t="str">
        <f>_xll.SNL.Clients.Office.Excel.Functions.SPG(G406,"IQ_AVG_DILUT_SHARES_OUT","CY2023")</f>
        <v>#PEND</v>
      </c>
      <c r="J406" s="5" t="str">
        <f>_xll.SNL.Clients.Office.Excel.Functions.SPG(G406, "IQ_DILUT_EPS_NORM", "CY2023")</f>
        <v>#PEND</v>
      </c>
      <c r="K406" t="e">
        <f t="shared" si="26"/>
        <v>#VALUE!</v>
      </c>
      <c r="L406" t="e">
        <f t="shared" si="27"/>
        <v>#VALUE!</v>
      </c>
    </row>
    <row r="407" spans="1:12">
      <c r="A407" t="s">
        <v>409</v>
      </c>
      <c r="B407" s="4" t="str" cm="1">
        <f t="array" ref="B407">_xll.SNL.Clients.Office.Excel.Functions.SPG(A407, "SP_TOTAL_REV", "CY2023")</f>
        <v>#PEND</v>
      </c>
      <c r="C407" s="4" t="str">
        <f>_xll.SNL.Clients.Office.Excel.Functions.SPG(A407,"IQ_AVG_DILUT_SHARES_OUT","CY2023")</f>
        <v>#PEND</v>
      </c>
      <c r="D407" s="5" t="str">
        <f>_xll.SNL.Clients.Office.Excel.Functions.SPG(A407, "IQ_DILUT_EPS_NORM", "CY2023")</f>
        <v>#PEND</v>
      </c>
      <c r="E407" t="e">
        <f t="shared" si="24"/>
        <v>#VALUE!</v>
      </c>
      <c r="F407" t="e">
        <f t="shared" si="25"/>
        <v>#VALUE!</v>
      </c>
      <c r="G407" t="s">
        <v>409</v>
      </c>
      <c r="H407" s="4" t="str" cm="1">
        <f t="array" ref="H407">_xll.SNL.Clients.Office.Excel.Functions.SPG(G407, "SP_TOTAL_REV", "CY2023")</f>
        <v>#PEND</v>
      </c>
      <c r="I407" s="4" t="str">
        <f>_xll.SNL.Clients.Office.Excel.Functions.SPG(G407,"IQ_AVG_DILUT_SHARES_OUT","CY2023")</f>
        <v>#PEND</v>
      </c>
      <c r="J407" s="5" t="str">
        <f>_xll.SNL.Clients.Office.Excel.Functions.SPG(G407, "IQ_DILUT_EPS_NORM", "CY2023")</f>
        <v>#PEND</v>
      </c>
      <c r="K407" t="e">
        <f t="shared" si="26"/>
        <v>#VALUE!</v>
      </c>
      <c r="L407" t="e">
        <f t="shared" si="27"/>
        <v>#VALUE!</v>
      </c>
    </row>
    <row r="408" spans="1:12">
      <c r="A408" t="s">
        <v>410</v>
      </c>
      <c r="B408" s="4" t="str" cm="1">
        <f t="array" ref="B408">_xll.SNL.Clients.Office.Excel.Functions.SPG(A408, "SP_TOTAL_REV", "CY2023")</f>
        <v>#PEND</v>
      </c>
      <c r="C408" s="4" t="str">
        <f>_xll.SNL.Clients.Office.Excel.Functions.SPG(A408,"IQ_AVG_DILUT_SHARES_OUT","CY2023")</f>
        <v>#PEND</v>
      </c>
      <c r="D408" s="5" t="str">
        <f>_xll.SNL.Clients.Office.Excel.Functions.SPG(A408, "IQ_DILUT_EPS_NORM", "CY2023")</f>
        <v>#PEND</v>
      </c>
      <c r="E408" t="e">
        <f t="shared" si="24"/>
        <v>#VALUE!</v>
      </c>
      <c r="F408" t="e">
        <f t="shared" si="25"/>
        <v>#VALUE!</v>
      </c>
      <c r="G408" t="s">
        <v>410</v>
      </c>
      <c r="H408" s="4" t="str" cm="1">
        <f t="array" ref="H408">_xll.SNL.Clients.Office.Excel.Functions.SPG(G408, "SP_TOTAL_REV", "CY2023")</f>
        <v>#PEND</v>
      </c>
      <c r="I408" s="4" t="str">
        <f>_xll.SNL.Clients.Office.Excel.Functions.SPG(G408,"IQ_AVG_DILUT_SHARES_OUT","CY2023")</f>
        <v>#PEND</v>
      </c>
      <c r="J408" s="5" t="str">
        <f>_xll.SNL.Clients.Office.Excel.Functions.SPG(G408, "IQ_DILUT_EPS_NORM", "CY2023")</f>
        <v>#PEND</v>
      </c>
      <c r="K408" t="e">
        <f t="shared" si="26"/>
        <v>#VALUE!</v>
      </c>
      <c r="L408" t="e">
        <f t="shared" si="27"/>
        <v>#VALUE!</v>
      </c>
    </row>
    <row r="409" spans="1:12">
      <c r="A409" t="s">
        <v>411</v>
      </c>
      <c r="B409" s="4" t="str" cm="1">
        <f t="array" ref="B409">_xll.SNL.Clients.Office.Excel.Functions.SPG(A409, "SP_TOTAL_REV", "CY2023")</f>
        <v>#PEND</v>
      </c>
      <c r="C409" s="4" t="str">
        <f>_xll.SNL.Clients.Office.Excel.Functions.SPG(A409,"IQ_AVG_DILUT_SHARES_OUT","CY2023")</f>
        <v>#PEND</v>
      </c>
      <c r="D409" s="5" t="str">
        <f>_xll.SNL.Clients.Office.Excel.Functions.SPG(A409, "IQ_DILUT_EPS_NORM", "CY2023")</f>
        <v>#PEND</v>
      </c>
      <c r="E409" t="e">
        <f t="shared" si="24"/>
        <v>#VALUE!</v>
      </c>
      <c r="F409" t="e">
        <f t="shared" si="25"/>
        <v>#VALUE!</v>
      </c>
      <c r="G409" t="s">
        <v>411</v>
      </c>
      <c r="H409" s="4" t="str" cm="1">
        <f t="array" ref="H409">_xll.SNL.Clients.Office.Excel.Functions.SPG(G409, "SP_TOTAL_REV", "CY2023")</f>
        <v>#PEND</v>
      </c>
      <c r="I409" s="4" t="str">
        <f>_xll.SNL.Clients.Office.Excel.Functions.SPG(G409,"IQ_AVG_DILUT_SHARES_OUT","CY2023")</f>
        <v>#PEND</v>
      </c>
      <c r="J409" s="5" t="str">
        <f>_xll.SNL.Clients.Office.Excel.Functions.SPG(G409, "IQ_DILUT_EPS_NORM", "CY2023")</f>
        <v>#PEND</v>
      </c>
      <c r="K409" t="e">
        <f t="shared" si="26"/>
        <v>#VALUE!</v>
      </c>
      <c r="L409" t="e">
        <f t="shared" si="27"/>
        <v>#VALUE!</v>
      </c>
    </row>
    <row r="410" spans="1:12">
      <c r="A410" t="s">
        <v>412</v>
      </c>
      <c r="B410" s="4" t="str" cm="1">
        <f t="array" ref="B410">_xll.SNL.Clients.Office.Excel.Functions.SPG(A410, "SP_TOTAL_REV", "CY2023")</f>
        <v>#PEND</v>
      </c>
      <c r="C410" s="4" t="str">
        <f>_xll.SNL.Clients.Office.Excel.Functions.SPG(A410,"IQ_AVG_DILUT_SHARES_OUT","CY2023")</f>
        <v>#PEND</v>
      </c>
      <c r="D410" s="5" t="str">
        <f>_xll.SNL.Clients.Office.Excel.Functions.SPG(A410, "IQ_DILUT_EPS_NORM", "CY2023")</f>
        <v>#PEND</v>
      </c>
      <c r="E410" t="e">
        <f t="shared" si="24"/>
        <v>#VALUE!</v>
      </c>
      <c r="F410" t="e">
        <f t="shared" si="25"/>
        <v>#VALUE!</v>
      </c>
      <c r="G410" t="s">
        <v>412</v>
      </c>
      <c r="H410" s="4" t="str" cm="1">
        <f t="array" ref="H410">_xll.SNL.Clients.Office.Excel.Functions.SPG(G410, "SP_TOTAL_REV", "CY2023")</f>
        <v>#PEND</v>
      </c>
      <c r="I410" s="4" t="str">
        <f>_xll.SNL.Clients.Office.Excel.Functions.SPG(G410,"IQ_AVG_DILUT_SHARES_OUT","CY2023")</f>
        <v>#PEND</v>
      </c>
      <c r="J410" s="5" t="str">
        <f>_xll.SNL.Clients.Office.Excel.Functions.SPG(G410, "IQ_DILUT_EPS_NORM", "CY2023")</f>
        <v>#PEND</v>
      </c>
      <c r="K410" t="e">
        <f t="shared" si="26"/>
        <v>#VALUE!</v>
      </c>
      <c r="L410" t="e">
        <f t="shared" si="27"/>
        <v>#VALUE!</v>
      </c>
    </row>
    <row r="411" spans="1:12">
      <c r="A411" t="s">
        <v>413</v>
      </c>
      <c r="B411" s="4" t="str" cm="1">
        <f t="array" ref="B411">_xll.SNL.Clients.Office.Excel.Functions.SPG(A411, "SP_TOTAL_REV", "CY2023")</f>
        <v>#PEND</v>
      </c>
      <c r="C411" s="4" t="str">
        <f>_xll.SNL.Clients.Office.Excel.Functions.SPG(A411,"IQ_AVG_DILUT_SHARES_OUT","CY2023")</f>
        <v>#PEND</v>
      </c>
      <c r="D411" s="5" t="str">
        <f>_xll.SNL.Clients.Office.Excel.Functions.SPG(A411, "IQ_DILUT_EPS_NORM", "CY2023")</f>
        <v>#PEND</v>
      </c>
      <c r="E411" t="e">
        <f t="shared" si="24"/>
        <v>#VALUE!</v>
      </c>
      <c r="F411" t="e">
        <f t="shared" si="25"/>
        <v>#VALUE!</v>
      </c>
      <c r="G411" t="s">
        <v>413</v>
      </c>
      <c r="H411" s="4" t="str" cm="1">
        <f t="array" ref="H411">_xll.SNL.Clients.Office.Excel.Functions.SPG(G411, "SP_TOTAL_REV", "CY2023")</f>
        <v>#PEND</v>
      </c>
      <c r="I411" s="4" t="str">
        <f>_xll.SNL.Clients.Office.Excel.Functions.SPG(G411,"IQ_AVG_DILUT_SHARES_OUT","CY2023")</f>
        <v>#PEND</v>
      </c>
      <c r="J411" s="5" t="str">
        <f>_xll.SNL.Clients.Office.Excel.Functions.SPG(G411, "IQ_DILUT_EPS_NORM", "CY2023")</f>
        <v>#PEND</v>
      </c>
      <c r="K411" t="e">
        <f t="shared" si="26"/>
        <v>#VALUE!</v>
      </c>
      <c r="L411" t="e">
        <f t="shared" si="27"/>
        <v>#VALUE!</v>
      </c>
    </row>
    <row r="412" spans="1:12">
      <c r="A412" t="s">
        <v>414</v>
      </c>
      <c r="B412" s="4" t="str" cm="1">
        <f t="array" ref="B412">_xll.SNL.Clients.Office.Excel.Functions.SPG(A412, "SP_TOTAL_REV", "CY2023")</f>
        <v>#PEND</v>
      </c>
      <c r="C412" s="4" t="str">
        <f>_xll.SNL.Clients.Office.Excel.Functions.SPG(A412,"IQ_AVG_DILUT_SHARES_OUT","CY2023")</f>
        <v>#PEND</v>
      </c>
      <c r="D412" s="5" t="str">
        <f>_xll.SNL.Clients.Office.Excel.Functions.SPG(A412, "IQ_DILUT_EPS_NORM", "CY2023")</f>
        <v>#PEND</v>
      </c>
      <c r="E412" t="e">
        <f t="shared" si="24"/>
        <v>#VALUE!</v>
      </c>
      <c r="F412" t="e">
        <f t="shared" si="25"/>
        <v>#VALUE!</v>
      </c>
      <c r="G412" t="s">
        <v>414</v>
      </c>
      <c r="H412" s="4" t="str" cm="1">
        <f t="array" ref="H412">_xll.SNL.Clients.Office.Excel.Functions.SPG(G412, "SP_TOTAL_REV", "CY2023")</f>
        <v>#PEND</v>
      </c>
      <c r="I412" s="4" t="str">
        <f>_xll.SNL.Clients.Office.Excel.Functions.SPG(G412,"IQ_AVG_DILUT_SHARES_OUT","CY2023")</f>
        <v>#PEND</v>
      </c>
      <c r="J412" s="5" t="str">
        <f>_xll.SNL.Clients.Office.Excel.Functions.SPG(G412, "IQ_DILUT_EPS_NORM", "CY2023")</f>
        <v>#PEND</v>
      </c>
      <c r="K412" t="e">
        <f t="shared" si="26"/>
        <v>#VALUE!</v>
      </c>
      <c r="L412" t="e">
        <f t="shared" si="27"/>
        <v>#VALUE!</v>
      </c>
    </row>
    <row r="413" spans="1:12">
      <c r="A413" t="s">
        <v>415</v>
      </c>
      <c r="B413" s="4" t="str" cm="1">
        <f t="array" ref="B413">_xll.SNL.Clients.Office.Excel.Functions.SPG(A413, "SP_TOTAL_REV", "CY2023")</f>
        <v>#PEND</v>
      </c>
      <c r="C413" s="4" t="str">
        <f>_xll.SNL.Clients.Office.Excel.Functions.SPG(A413,"IQ_AVG_DILUT_SHARES_OUT","CY2023")</f>
        <v>#PEND</v>
      </c>
      <c r="D413" s="5" t="str">
        <f>_xll.SNL.Clients.Office.Excel.Functions.SPG(A413, "IQ_DILUT_EPS_NORM", "CY2023")</f>
        <v>#PEND</v>
      </c>
      <c r="E413" t="e">
        <f t="shared" si="24"/>
        <v>#VALUE!</v>
      </c>
      <c r="F413" t="e">
        <f t="shared" si="25"/>
        <v>#VALUE!</v>
      </c>
      <c r="G413" t="s">
        <v>415</v>
      </c>
      <c r="H413" s="4" t="str" cm="1">
        <f t="array" ref="H413">_xll.SNL.Clients.Office.Excel.Functions.SPG(G413, "SP_TOTAL_REV", "CY2023")</f>
        <v>#PEND</v>
      </c>
      <c r="I413" s="4" t="str">
        <f>_xll.SNL.Clients.Office.Excel.Functions.SPG(G413,"IQ_AVG_DILUT_SHARES_OUT","CY2023")</f>
        <v>#PEND</v>
      </c>
      <c r="J413" s="5" t="str">
        <f>_xll.SNL.Clients.Office.Excel.Functions.SPG(G413, "IQ_DILUT_EPS_NORM", "CY2023")</f>
        <v>#PEND</v>
      </c>
      <c r="K413" t="e">
        <f t="shared" si="26"/>
        <v>#VALUE!</v>
      </c>
      <c r="L413" t="e">
        <f t="shared" si="27"/>
        <v>#VALUE!</v>
      </c>
    </row>
    <row r="414" spans="1:12">
      <c r="A414" t="s">
        <v>416</v>
      </c>
      <c r="B414" s="4" t="str" cm="1">
        <f t="array" ref="B414">_xll.SNL.Clients.Office.Excel.Functions.SPG(A414, "SP_TOTAL_REV", "CY2023")</f>
        <v>#PEND</v>
      </c>
      <c r="C414" s="4" t="str">
        <f>_xll.SNL.Clients.Office.Excel.Functions.SPG(A414,"IQ_AVG_DILUT_SHARES_OUT","CY2023")</f>
        <v>#PEND</v>
      </c>
      <c r="D414" s="5" t="str">
        <f>_xll.SNL.Clients.Office.Excel.Functions.SPG(A414, "IQ_DILUT_EPS_NORM", "CY2023")</f>
        <v>#PEND</v>
      </c>
      <c r="E414" t="e">
        <f t="shared" si="24"/>
        <v>#VALUE!</v>
      </c>
      <c r="F414" t="e">
        <f t="shared" si="25"/>
        <v>#VALUE!</v>
      </c>
      <c r="G414" t="s">
        <v>416</v>
      </c>
      <c r="H414" s="4" t="str" cm="1">
        <f t="array" ref="H414">_xll.SNL.Clients.Office.Excel.Functions.SPG(G414, "SP_TOTAL_REV", "CY2023")</f>
        <v>#PEND</v>
      </c>
      <c r="I414" s="4" t="str">
        <f>_xll.SNL.Clients.Office.Excel.Functions.SPG(G414,"IQ_AVG_DILUT_SHARES_OUT","CY2023")</f>
        <v>#PEND</v>
      </c>
      <c r="J414" s="5" t="str">
        <f>_xll.SNL.Clients.Office.Excel.Functions.SPG(G414, "IQ_DILUT_EPS_NORM", "CY2023")</f>
        <v>#PEND</v>
      </c>
      <c r="K414" t="e">
        <f t="shared" si="26"/>
        <v>#VALUE!</v>
      </c>
      <c r="L414" t="e">
        <f t="shared" si="27"/>
        <v>#VALUE!</v>
      </c>
    </row>
    <row r="415" spans="1:12">
      <c r="A415" t="s">
        <v>417</v>
      </c>
      <c r="B415" s="4" t="str" cm="1">
        <f t="array" ref="B415">_xll.SNL.Clients.Office.Excel.Functions.SPG(A415, "SP_TOTAL_REV", "CY2023")</f>
        <v>#PEND</v>
      </c>
      <c r="C415" s="4" t="str">
        <f>_xll.SNL.Clients.Office.Excel.Functions.SPG(A415,"IQ_AVG_DILUT_SHARES_OUT","CY2023")</f>
        <v>#PEND</v>
      </c>
      <c r="D415" s="5" t="str">
        <f>_xll.SNL.Clients.Office.Excel.Functions.SPG(A415, "IQ_DILUT_EPS_NORM", "CY2023")</f>
        <v>#PEND</v>
      </c>
      <c r="E415" t="e">
        <f t="shared" si="24"/>
        <v>#VALUE!</v>
      </c>
      <c r="F415" t="e">
        <f t="shared" si="25"/>
        <v>#VALUE!</v>
      </c>
      <c r="G415" t="s">
        <v>417</v>
      </c>
      <c r="H415" s="4" t="str" cm="1">
        <f t="array" ref="H415">_xll.SNL.Clients.Office.Excel.Functions.SPG(G415, "SP_TOTAL_REV", "CY2023")</f>
        <v>#PEND</v>
      </c>
      <c r="I415" s="4" t="str">
        <f>_xll.SNL.Clients.Office.Excel.Functions.SPG(G415,"IQ_AVG_DILUT_SHARES_OUT","CY2023")</f>
        <v>#PEND</v>
      </c>
      <c r="J415" s="5" t="str">
        <f>_xll.SNL.Clients.Office.Excel.Functions.SPG(G415, "IQ_DILUT_EPS_NORM", "CY2023")</f>
        <v>#PEND</v>
      </c>
      <c r="K415" t="e">
        <f t="shared" si="26"/>
        <v>#VALUE!</v>
      </c>
      <c r="L415" t="e">
        <f t="shared" si="27"/>
        <v>#VALUE!</v>
      </c>
    </row>
    <row r="416" spans="1:12">
      <c r="A416" t="s">
        <v>418</v>
      </c>
      <c r="B416" s="4" t="str" cm="1">
        <f t="array" ref="B416">_xll.SNL.Clients.Office.Excel.Functions.SPG(A416, "SP_TOTAL_REV", "CY2023")</f>
        <v>#PEND</v>
      </c>
      <c r="C416" s="4" t="str">
        <f>_xll.SNL.Clients.Office.Excel.Functions.SPG(A416,"IQ_AVG_DILUT_SHARES_OUT","CY2023")</f>
        <v>#PEND</v>
      </c>
      <c r="D416" s="5" t="str">
        <f>_xll.SNL.Clients.Office.Excel.Functions.SPG(A416, "IQ_DILUT_EPS_NORM", "CY2023")</f>
        <v>#PEND</v>
      </c>
      <c r="E416" t="e">
        <f t="shared" si="24"/>
        <v>#VALUE!</v>
      </c>
      <c r="F416" t="e">
        <f t="shared" si="25"/>
        <v>#VALUE!</v>
      </c>
      <c r="G416" t="s">
        <v>418</v>
      </c>
      <c r="H416" s="4" t="str" cm="1">
        <f t="array" ref="H416">_xll.SNL.Clients.Office.Excel.Functions.SPG(G416, "SP_TOTAL_REV", "CY2023")</f>
        <v>#PEND</v>
      </c>
      <c r="I416" s="4" t="str">
        <f>_xll.SNL.Clients.Office.Excel.Functions.SPG(G416,"IQ_AVG_DILUT_SHARES_OUT","CY2023")</f>
        <v>#PEND</v>
      </c>
      <c r="J416" s="5" t="str">
        <f>_xll.SNL.Clients.Office.Excel.Functions.SPG(G416, "IQ_DILUT_EPS_NORM", "CY2023")</f>
        <v>#PEND</v>
      </c>
      <c r="K416" t="e">
        <f t="shared" si="26"/>
        <v>#VALUE!</v>
      </c>
      <c r="L416" t="e">
        <f t="shared" si="27"/>
        <v>#VALUE!</v>
      </c>
    </row>
    <row r="417" spans="1:12">
      <c r="A417" t="s">
        <v>419</v>
      </c>
      <c r="B417" s="4" t="str" cm="1">
        <f t="array" ref="B417">_xll.SNL.Clients.Office.Excel.Functions.SPG(A417, "SP_TOTAL_REV", "CY2023")</f>
        <v>#PEND</v>
      </c>
      <c r="C417" s="4" t="str">
        <f>_xll.SNL.Clients.Office.Excel.Functions.SPG(A417,"IQ_AVG_DILUT_SHARES_OUT","CY2023")</f>
        <v>#PEND</v>
      </c>
      <c r="D417" s="5" t="str">
        <f>_xll.SNL.Clients.Office.Excel.Functions.SPG(A417, "IQ_DILUT_EPS_NORM", "CY2023")</f>
        <v>#PEND</v>
      </c>
      <c r="E417" t="e">
        <f t="shared" si="24"/>
        <v>#VALUE!</v>
      </c>
      <c r="F417" t="e">
        <f t="shared" si="25"/>
        <v>#VALUE!</v>
      </c>
      <c r="G417" t="s">
        <v>419</v>
      </c>
      <c r="H417" s="4" t="str" cm="1">
        <f t="array" ref="H417">_xll.SNL.Clients.Office.Excel.Functions.SPG(G417, "SP_TOTAL_REV", "CY2023")</f>
        <v>#PEND</v>
      </c>
      <c r="I417" s="4" t="str">
        <f>_xll.SNL.Clients.Office.Excel.Functions.SPG(G417,"IQ_AVG_DILUT_SHARES_OUT","CY2023")</f>
        <v>#PEND</v>
      </c>
      <c r="J417" s="5" t="str">
        <f>_xll.SNL.Clients.Office.Excel.Functions.SPG(G417, "IQ_DILUT_EPS_NORM", "CY2023")</f>
        <v>#PEND</v>
      </c>
      <c r="K417" t="e">
        <f t="shared" si="26"/>
        <v>#VALUE!</v>
      </c>
      <c r="L417" t="e">
        <f t="shared" si="27"/>
        <v>#VALUE!</v>
      </c>
    </row>
    <row r="418" spans="1:12">
      <c r="A418" t="s">
        <v>420</v>
      </c>
      <c r="B418" s="4" t="str" cm="1">
        <f t="array" ref="B418">_xll.SNL.Clients.Office.Excel.Functions.SPG(A418, "SP_TOTAL_REV", "CY2023")</f>
        <v>#PEND</v>
      </c>
      <c r="C418" s="4" t="str">
        <f>_xll.SNL.Clients.Office.Excel.Functions.SPG(A418,"IQ_AVG_DILUT_SHARES_OUT","CY2023")</f>
        <v>#PEND</v>
      </c>
      <c r="D418" s="5" t="str">
        <f>_xll.SNL.Clients.Office.Excel.Functions.SPG(A418, "IQ_DILUT_EPS_NORM", "CY2023")</f>
        <v>#PEND</v>
      </c>
      <c r="E418" t="e">
        <f t="shared" si="24"/>
        <v>#VALUE!</v>
      </c>
      <c r="F418" t="e">
        <f t="shared" si="25"/>
        <v>#VALUE!</v>
      </c>
      <c r="G418" t="s">
        <v>420</v>
      </c>
      <c r="H418" s="4" t="str" cm="1">
        <f t="array" ref="H418">_xll.SNL.Clients.Office.Excel.Functions.SPG(G418, "SP_TOTAL_REV", "CY2023")</f>
        <v>#PEND</v>
      </c>
      <c r="I418" s="4" t="str">
        <f>_xll.SNL.Clients.Office.Excel.Functions.SPG(G418,"IQ_AVG_DILUT_SHARES_OUT","CY2023")</f>
        <v>#PEND</v>
      </c>
      <c r="J418" s="5" t="str">
        <f>_xll.SNL.Clients.Office.Excel.Functions.SPG(G418, "IQ_DILUT_EPS_NORM", "CY2023")</f>
        <v>#PEND</v>
      </c>
      <c r="K418" t="e">
        <f t="shared" si="26"/>
        <v>#VALUE!</v>
      </c>
      <c r="L418" t="e">
        <f t="shared" si="27"/>
        <v>#VALUE!</v>
      </c>
    </row>
    <row r="419" spans="1:12">
      <c r="A419" t="s">
        <v>421</v>
      </c>
      <c r="B419" s="4" t="str" cm="1">
        <f t="array" ref="B419">_xll.SNL.Clients.Office.Excel.Functions.SPG(A419, "SP_TOTAL_REV", "CY2023")</f>
        <v>#PEND</v>
      </c>
      <c r="C419" s="4" t="str">
        <f>_xll.SNL.Clients.Office.Excel.Functions.SPG(A419,"IQ_AVG_DILUT_SHARES_OUT","CY2023")</f>
        <v>#PEND</v>
      </c>
      <c r="D419" s="5" t="str">
        <f>_xll.SNL.Clients.Office.Excel.Functions.SPG(A419, "IQ_DILUT_EPS_NORM", "CY2023")</f>
        <v>#PEND</v>
      </c>
      <c r="E419" t="e">
        <f t="shared" si="24"/>
        <v>#VALUE!</v>
      </c>
      <c r="F419" t="e">
        <f t="shared" si="25"/>
        <v>#VALUE!</v>
      </c>
      <c r="G419" t="s">
        <v>421</v>
      </c>
      <c r="H419" s="4" t="str" cm="1">
        <f t="array" ref="H419">_xll.SNL.Clients.Office.Excel.Functions.SPG(G419, "SP_TOTAL_REV", "CY2023")</f>
        <v>#PEND</v>
      </c>
      <c r="I419" s="4" t="str">
        <f>_xll.SNL.Clients.Office.Excel.Functions.SPG(G419,"IQ_AVG_DILUT_SHARES_OUT","CY2023")</f>
        <v>#PEND</v>
      </c>
      <c r="J419" s="5" t="str">
        <f>_xll.SNL.Clients.Office.Excel.Functions.SPG(G419, "IQ_DILUT_EPS_NORM", "CY2023")</f>
        <v>#PEND</v>
      </c>
      <c r="K419" t="e">
        <f t="shared" si="26"/>
        <v>#VALUE!</v>
      </c>
      <c r="L419" t="e">
        <f t="shared" si="27"/>
        <v>#VALUE!</v>
      </c>
    </row>
    <row r="420" spans="1:12">
      <c r="A420" t="s">
        <v>422</v>
      </c>
      <c r="B420" s="4" t="str" cm="1">
        <f t="array" ref="B420">_xll.SNL.Clients.Office.Excel.Functions.SPG(A420, "SP_TOTAL_REV", "CY2023")</f>
        <v>#PEND</v>
      </c>
      <c r="C420" s="4" t="str">
        <f>_xll.SNL.Clients.Office.Excel.Functions.SPG(A420,"IQ_AVG_DILUT_SHARES_OUT","CY2023")</f>
        <v>#PEND</v>
      </c>
      <c r="D420" s="5" t="str">
        <f>_xll.SNL.Clients.Office.Excel.Functions.SPG(A420, "IQ_DILUT_EPS_NORM", "CY2023")</f>
        <v>#PEND</v>
      </c>
      <c r="E420" t="e">
        <f t="shared" si="24"/>
        <v>#VALUE!</v>
      </c>
      <c r="F420" t="e">
        <f t="shared" si="25"/>
        <v>#VALUE!</v>
      </c>
      <c r="G420" t="s">
        <v>422</v>
      </c>
      <c r="H420" s="4" t="str" cm="1">
        <f t="array" ref="H420">_xll.SNL.Clients.Office.Excel.Functions.SPG(G420, "SP_TOTAL_REV", "CY2023")</f>
        <v>#PEND</v>
      </c>
      <c r="I420" s="4" t="str">
        <f>_xll.SNL.Clients.Office.Excel.Functions.SPG(G420,"IQ_AVG_DILUT_SHARES_OUT","CY2023")</f>
        <v>#PEND</v>
      </c>
      <c r="J420" s="5" t="str">
        <f>_xll.SNL.Clients.Office.Excel.Functions.SPG(G420, "IQ_DILUT_EPS_NORM", "CY2023")</f>
        <v>#PEND</v>
      </c>
      <c r="K420" t="e">
        <f t="shared" si="26"/>
        <v>#VALUE!</v>
      </c>
      <c r="L420" t="e">
        <f t="shared" si="27"/>
        <v>#VALUE!</v>
      </c>
    </row>
    <row r="421" spans="1:12">
      <c r="A421" t="s">
        <v>423</v>
      </c>
      <c r="B421" s="4" t="str" cm="1">
        <f t="array" ref="B421">_xll.SNL.Clients.Office.Excel.Functions.SPG(A421, "SP_TOTAL_REV", "CY2023")</f>
        <v>#PEND</v>
      </c>
      <c r="C421" s="4" t="str">
        <f>_xll.SNL.Clients.Office.Excel.Functions.SPG(A421,"IQ_AVG_DILUT_SHARES_OUT","CY2023")</f>
        <v>#PEND</v>
      </c>
      <c r="D421" s="5" t="str">
        <f>_xll.SNL.Clients.Office.Excel.Functions.SPG(A421, "IQ_DILUT_EPS_NORM", "CY2023")</f>
        <v>#PEND</v>
      </c>
      <c r="E421" t="e">
        <f t="shared" si="24"/>
        <v>#VALUE!</v>
      </c>
      <c r="F421" t="e">
        <f t="shared" si="25"/>
        <v>#VALUE!</v>
      </c>
      <c r="G421" t="s">
        <v>423</v>
      </c>
      <c r="H421" s="4" t="str" cm="1">
        <f t="array" ref="H421">_xll.SNL.Clients.Office.Excel.Functions.SPG(G421, "SP_TOTAL_REV", "CY2023")</f>
        <v>#PEND</v>
      </c>
      <c r="I421" s="4" t="str">
        <f>_xll.SNL.Clients.Office.Excel.Functions.SPG(G421,"IQ_AVG_DILUT_SHARES_OUT","CY2023")</f>
        <v>#PEND</v>
      </c>
      <c r="J421" s="5" t="str">
        <f>_xll.SNL.Clients.Office.Excel.Functions.SPG(G421, "IQ_DILUT_EPS_NORM", "CY2023")</f>
        <v>#PEND</v>
      </c>
      <c r="K421" t="e">
        <f t="shared" si="26"/>
        <v>#VALUE!</v>
      </c>
      <c r="L421" t="e">
        <f t="shared" si="27"/>
        <v>#VALUE!</v>
      </c>
    </row>
    <row r="422" spans="1:12">
      <c r="A422" t="s">
        <v>424</v>
      </c>
      <c r="B422" s="4" t="str" cm="1">
        <f t="array" ref="B422">_xll.SNL.Clients.Office.Excel.Functions.SPG(A422, "SP_TOTAL_REV", "CY2023")</f>
        <v>#PEND</v>
      </c>
      <c r="C422" s="4" t="str">
        <f>_xll.SNL.Clients.Office.Excel.Functions.SPG(A422,"IQ_AVG_DILUT_SHARES_OUT","CY2023")</f>
        <v>#PEND</v>
      </c>
      <c r="D422" s="5" t="str">
        <f>_xll.SNL.Clients.Office.Excel.Functions.SPG(A422, "IQ_DILUT_EPS_NORM", "CY2023")</f>
        <v>#PEND</v>
      </c>
      <c r="E422" t="e">
        <f t="shared" si="24"/>
        <v>#VALUE!</v>
      </c>
      <c r="F422" t="e">
        <f t="shared" si="25"/>
        <v>#VALUE!</v>
      </c>
      <c r="G422" t="s">
        <v>424</v>
      </c>
      <c r="H422" s="4" t="str" cm="1">
        <f t="array" ref="H422">_xll.SNL.Clients.Office.Excel.Functions.SPG(G422, "SP_TOTAL_REV", "CY2023")</f>
        <v>#PEND</v>
      </c>
      <c r="I422" s="4" t="str">
        <f>_xll.SNL.Clients.Office.Excel.Functions.SPG(G422,"IQ_AVG_DILUT_SHARES_OUT","CY2023")</f>
        <v>#PEND</v>
      </c>
      <c r="J422" s="5" t="str">
        <f>_xll.SNL.Clients.Office.Excel.Functions.SPG(G422, "IQ_DILUT_EPS_NORM", "CY2023")</f>
        <v>#PEND</v>
      </c>
      <c r="K422" t="e">
        <f t="shared" si="26"/>
        <v>#VALUE!</v>
      </c>
      <c r="L422" t="e">
        <f t="shared" si="27"/>
        <v>#VALUE!</v>
      </c>
    </row>
    <row r="423" spans="1:12">
      <c r="A423" t="s">
        <v>425</v>
      </c>
      <c r="B423" s="4" t="str" cm="1">
        <f t="array" ref="B423">_xll.SNL.Clients.Office.Excel.Functions.SPG(A423, "SP_TOTAL_REV", "CY2023")</f>
        <v>#PEND</v>
      </c>
      <c r="C423" s="4" t="str">
        <f>_xll.SNL.Clients.Office.Excel.Functions.SPG(A423,"IQ_AVG_DILUT_SHARES_OUT","CY2023")</f>
        <v>#PEND</v>
      </c>
      <c r="D423" s="5" t="str">
        <f>_xll.SNL.Clients.Office.Excel.Functions.SPG(A423, "IQ_DILUT_EPS_NORM", "CY2023")</f>
        <v>#PEND</v>
      </c>
      <c r="E423" t="e">
        <f t="shared" si="24"/>
        <v>#VALUE!</v>
      </c>
      <c r="F423" t="e">
        <f t="shared" si="25"/>
        <v>#VALUE!</v>
      </c>
      <c r="G423" t="s">
        <v>425</v>
      </c>
      <c r="H423" s="4" t="str" cm="1">
        <f t="array" ref="H423">_xll.SNL.Clients.Office.Excel.Functions.SPG(G423, "SP_TOTAL_REV", "CY2023")</f>
        <v>#PEND</v>
      </c>
      <c r="I423" s="4" t="str">
        <f>_xll.SNL.Clients.Office.Excel.Functions.SPG(G423,"IQ_AVG_DILUT_SHARES_OUT","CY2023")</f>
        <v>#PEND</v>
      </c>
      <c r="J423" s="5" t="str">
        <f>_xll.SNL.Clients.Office.Excel.Functions.SPG(G423, "IQ_DILUT_EPS_NORM", "CY2023")</f>
        <v>#PEND</v>
      </c>
      <c r="K423" t="e">
        <f t="shared" si="26"/>
        <v>#VALUE!</v>
      </c>
      <c r="L423" t="e">
        <f t="shared" si="27"/>
        <v>#VALUE!</v>
      </c>
    </row>
    <row r="424" spans="1:12">
      <c r="A424" t="s">
        <v>426</v>
      </c>
      <c r="B424" s="4" t="str" cm="1">
        <f t="array" ref="B424">_xll.SNL.Clients.Office.Excel.Functions.SPG(A424, "SP_TOTAL_REV", "CY2023")</f>
        <v>#PEND</v>
      </c>
      <c r="C424" s="4" t="str">
        <f>_xll.SNL.Clients.Office.Excel.Functions.SPG(A424,"IQ_AVG_DILUT_SHARES_OUT","CY2023")</f>
        <v>#PEND</v>
      </c>
      <c r="D424" s="5" t="str">
        <f>_xll.SNL.Clients.Office.Excel.Functions.SPG(A424, "IQ_DILUT_EPS_NORM", "CY2023")</f>
        <v>#PEND</v>
      </c>
      <c r="E424" t="e">
        <f t="shared" si="24"/>
        <v>#VALUE!</v>
      </c>
      <c r="F424" t="e">
        <f t="shared" si="25"/>
        <v>#VALUE!</v>
      </c>
      <c r="G424" t="s">
        <v>426</v>
      </c>
      <c r="H424" s="4" t="str" cm="1">
        <f t="array" ref="H424">_xll.SNL.Clients.Office.Excel.Functions.SPG(G424, "SP_TOTAL_REV", "CY2023")</f>
        <v>#PEND</v>
      </c>
      <c r="I424" s="4" t="str">
        <f>_xll.SNL.Clients.Office.Excel.Functions.SPG(G424,"IQ_AVG_DILUT_SHARES_OUT","CY2023")</f>
        <v>#PEND</v>
      </c>
      <c r="J424" s="5" t="str">
        <f>_xll.SNL.Clients.Office.Excel.Functions.SPG(G424, "IQ_DILUT_EPS_NORM", "CY2023")</f>
        <v>#PEND</v>
      </c>
      <c r="K424" t="e">
        <f t="shared" si="26"/>
        <v>#VALUE!</v>
      </c>
      <c r="L424" t="e">
        <f t="shared" si="27"/>
        <v>#VALUE!</v>
      </c>
    </row>
    <row r="425" spans="1:12">
      <c r="A425" t="s">
        <v>427</v>
      </c>
      <c r="B425" s="4" t="str" cm="1">
        <f t="array" ref="B425">_xll.SNL.Clients.Office.Excel.Functions.SPG(A425, "SP_TOTAL_REV", "CY2023")</f>
        <v>#PEND</v>
      </c>
      <c r="C425" s="4" t="str">
        <f>_xll.SNL.Clients.Office.Excel.Functions.SPG(A425,"IQ_AVG_DILUT_SHARES_OUT","CY2023")</f>
        <v>#PEND</v>
      </c>
      <c r="D425" s="5" t="str">
        <f>_xll.SNL.Clients.Office.Excel.Functions.SPG(A425, "IQ_DILUT_EPS_NORM", "CY2023")</f>
        <v>#PEND</v>
      </c>
      <c r="E425" t="e">
        <f t="shared" si="24"/>
        <v>#VALUE!</v>
      </c>
      <c r="F425" t="e">
        <f t="shared" si="25"/>
        <v>#VALUE!</v>
      </c>
      <c r="G425" t="s">
        <v>427</v>
      </c>
      <c r="H425" s="4" t="str" cm="1">
        <f t="array" ref="H425">_xll.SNL.Clients.Office.Excel.Functions.SPG(G425, "SP_TOTAL_REV", "CY2023")</f>
        <v>#PEND</v>
      </c>
      <c r="I425" s="4" t="str">
        <f>_xll.SNL.Clients.Office.Excel.Functions.SPG(G425,"IQ_AVG_DILUT_SHARES_OUT","CY2023")</f>
        <v>#PEND</v>
      </c>
      <c r="J425" s="5" t="str">
        <f>_xll.SNL.Clients.Office.Excel.Functions.SPG(G425, "IQ_DILUT_EPS_NORM", "CY2023")</f>
        <v>#PEND</v>
      </c>
      <c r="K425" t="e">
        <f t="shared" si="26"/>
        <v>#VALUE!</v>
      </c>
      <c r="L425" t="e">
        <f t="shared" si="27"/>
        <v>#VALUE!</v>
      </c>
    </row>
    <row r="426" spans="1:12">
      <c r="A426" t="s">
        <v>428</v>
      </c>
      <c r="B426" s="4" t="str" cm="1">
        <f t="array" ref="B426">_xll.SNL.Clients.Office.Excel.Functions.SPG(A426, "SP_TOTAL_REV", "CY2023")</f>
        <v>#PEND</v>
      </c>
      <c r="C426" s="4" t="str">
        <f>_xll.SNL.Clients.Office.Excel.Functions.SPG(A426,"IQ_AVG_DILUT_SHARES_OUT","CY2023")</f>
        <v>#PEND</v>
      </c>
      <c r="D426" s="5" t="str">
        <f>_xll.SNL.Clients.Office.Excel.Functions.SPG(A426, "IQ_DILUT_EPS_NORM", "CY2023")</f>
        <v>#PEND</v>
      </c>
      <c r="E426" t="e">
        <f t="shared" si="24"/>
        <v>#VALUE!</v>
      </c>
      <c r="F426" t="e">
        <f t="shared" si="25"/>
        <v>#VALUE!</v>
      </c>
      <c r="G426" t="s">
        <v>428</v>
      </c>
      <c r="H426" s="4" t="str" cm="1">
        <f t="array" ref="H426">_xll.SNL.Clients.Office.Excel.Functions.SPG(G426, "SP_TOTAL_REV", "CY2023")</f>
        <v>#PEND</v>
      </c>
      <c r="I426" s="4" t="str">
        <f>_xll.SNL.Clients.Office.Excel.Functions.SPG(G426,"IQ_AVG_DILUT_SHARES_OUT","CY2023")</f>
        <v>#PEND</v>
      </c>
      <c r="J426" s="5" t="str">
        <f>_xll.SNL.Clients.Office.Excel.Functions.SPG(G426, "IQ_DILUT_EPS_NORM", "CY2023")</f>
        <v>#PEND</v>
      </c>
      <c r="K426" t="e">
        <f t="shared" si="26"/>
        <v>#VALUE!</v>
      </c>
      <c r="L426" t="e">
        <f t="shared" si="27"/>
        <v>#VALUE!</v>
      </c>
    </row>
    <row r="427" spans="1:12">
      <c r="A427" t="s">
        <v>429</v>
      </c>
      <c r="B427" s="4" t="str" cm="1">
        <f t="array" ref="B427">_xll.SNL.Clients.Office.Excel.Functions.SPG(A427, "SP_TOTAL_REV", "CY2023")</f>
        <v>#PEND</v>
      </c>
      <c r="C427" s="4" t="str">
        <f>_xll.SNL.Clients.Office.Excel.Functions.SPG(A427,"IQ_AVG_DILUT_SHARES_OUT","CY2023")</f>
        <v>#PEND</v>
      </c>
      <c r="D427" s="5" t="str">
        <f>_xll.SNL.Clients.Office.Excel.Functions.SPG(A427, "IQ_DILUT_EPS_NORM", "CY2023")</f>
        <v>#PEND</v>
      </c>
      <c r="E427" t="e">
        <f t="shared" si="24"/>
        <v>#VALUE!</v>
      </c>
      <c r="F427" t="e">
        <f t="shared" si="25"/>
        <v>#VALUE!</v>
      </c>
      <c r="G427" t="s">
        <v>429</v>
      </c>
      <c r="H427" s="4" t="str" cm="1">
        <f t="array" ref="H427">_xll.SNL.Clients.Office.Excel.Functions.SPG(G427, "SP_TOTAL_REV", "CY2023")</f>
        <v>#PEND</v>
      </c>
      <c r="I427" s="4" t="str">
        <f>_xll.SNL.Clients.Office.Excel.Functions.SPG(G427,"IQ_AVG_DILUT_SHARES_OUT","CY2023")</f>
        <v>#PEND</v>
      </c>
      <c r="J427" s="5" t="str">
        <f>_xll.SNL.Clients.Office.Excel.Functions.SPG(G427, "IQ_DILUT_EPS_NORM", "CY2023")</f>
        <v>#PEND</v>
      </c>
      <c r="K427" t="e">
        <f t="shared" si="26"/>
        <v>#VALUE!</v>
      </c>
      <c r="L427" t="e">
        <f t="shared" si="27"/>
        <v>#VALUE!</v>
      </c>
    </row>
    <row r="428" spans="1:12">
      <c r="A428" t="s">
        <v>430</v>
      </c>
      <c r="B428" s="4" t="str" cm="1">
        <f t="array" ref="B428">_xll.SNL.Clients.Office.Excel.Functions.SPG(A428, "SP_TOTAL_REV", "CY2023")</f>
        <v>#PEND</v>
      </c>
      <c r="C428" s="4" t="str">
        <f>_xll.SNL.Clients.Office.Excel.Functions.SPG(A428,"IQ_AVG_DILUT_SHARES_OUT","CY2023")</f>
        <v>#PEND</v>
      </c>
      <c r="D428" s="5" t="str">
        <f>_xll.SNL.Clients.Office.Excel.Functions.SPG(A428, "IQ_DILUT_EPS_NORM", "CY2023")</f>
        <v>#PEND</v>
      </c>
      <c r="E428" t="e">
        <f t="shared" si="24"/>
        <v>#VALUE!</v>
      </c>
      <c r="F428" t="e">
        <f t="shared" si="25"/>
        <v>#VALUE!</v>
      </c>
      <c r="G428" t="s">
        <v>430</v>
      </c>
      <c r="H428" s="4" t="str" cm="1">
        <f t="array" ref="H428">_xll.SNL.Clients.Office.Excel.Functions.SPG(G428, "SP_TOTAL_REV", "CY2023")</f>
        <v>#PEND</v>
      </c>
      <c r="I428" s="4" t="str">
        <f>_xll.SNL.Clients.Office.Excel.Functions.SPG(G428,"IQ_AVG_DILUT_SHARES_OUT","CY2023")</f>
        <v>#PEND</v>
      </c>
      <c r="J428" s="5" t="str">
        <f>_xll.SNL.Clients.Office.Excel.Functions.SPG(G428, "IQ_DILUT_EPS_NORM", "CY2023")</f>
        <v>#PEND</v>
      </c>
      <c r="K428" t="e">
        <f t="shared" si="26"/>
        <v>#VALUE!</v>
      </c>
      <c r="L428" t="e">
        <f t="shared" si="27"/>
        <v>#VALUE!</v>
      </c>
    </row>
    <row r="429" spans="1:12">
      <c r="A429" t="s">
        <v>431</v>
      </c>
      <c r="B429" s="4" t="str" cm="1">
        <f t="array" ref="B429">_xll.SNL.Clients.Office.Excel.Functions.SPG(A429, "SP_TOTAL_REV", "CY2023")</f>
        <v>#PEND</v>
      </c>
      <c r="C429" s="4" t="str">
        <f>_xll.SNL.Clients.Office.Excel.Functions.SPG(A429,"IQ_AVG_DILUT_SHARES_OUT","CY2023")</f>
        <v>#PEND</v>
      </c>
      <c r="D429" s="5" t="str">
        <f>_xll.SNL.Clients.Office.Excel.Functions.SPG(A429, "IQ_DILUT_EPS_NORM", "CY2023")</f>
        <v>#PEND</v>
      </c>
      <c r="E429" t="e">
        <f t="shared" si="24"/>
        <v>#VALUE!</v>
      </c>
      <c r="F429" t="e">
        <f t="shared" si="25"/>
        <v>#VALUE!</v>
      </c>
      <c r="G429" t="s">
        <v>431</v>
      </c>
      <c r="H429" s="4" t="str" cm="1">
        <f t="array" ref="H429">_xll.SNL.Clients.Office.Excel.Functions.SPG(G429, "SP_TOTAL_REV", "CY2023")</f>
        <v>#PEND</v>
      </c>
      <c r="I429" s="4" t="str">
        <f>_xll.SNL.Clients.Office.Excel.Functions.SPG(G429,"IQ_AVG_DILUT_SHARES_OUT","CY2023")</f>
        <v>#PEND</v>
      </c>
      <c r="J429" s="5" t="str">
        <f>_xll.SNL.Clients.Office.Excel.Functions.SPG(G429, "IQ_DILUT_EPS_NORM", "CY2023")</f>
        <v>#PEND</v>
      </c>
      <c r="K429" t="e">
        <f t="shared" si="26"/>
        <v>#VALUE!</v>
      </c>
      <c r="L429" t="e">
        <f t="shared" si="27"/>
        <v>#VALUE!</v>
      </c>
    </row>
    <row r="430" spans="1:12">
      <c r="A430" t="s">
        <v>432</v>
      </c>
      <c r="B430" s="4" t="str" cm="1">
        <f t="array" ref="B430">_xll.SNL.Clients.Office.Excel.Functions.SPG(A430, "SP_TOTAL_REV", "CY2023")</f>
        <v>#PEND</v>
      </c>
      <c r="C430" s="4" t="str">
        <f>_xll.SNL.Clients.Office.Excel.Functions.SPG(A430,"IQ_AVG_DILUT_SHARES_OUT","CY2023")</f>
        <v>#PEND</v>
      </c>
      <c r="D430" s="5" t="str">
        <f>_xll.SNL.Clients.Office.Excel.Functions.SPG(A430, "IQ_DILUT_EPS_NORM", "CY2023")</f>
        <v>#PEND</v>
      </c>
      <c r="E430" t="e">
        <f t="shared" si="24"/>
        <v>#VALUE!</v>
      </c>
      <c r="F430" t="e">
        <f t="shared" si="25"/>
        <v>#VALUE!</v>
      </c>
      <c r="G430" t="s">
        <v>432</v>
      </c>
      <c r="H430" s="4" t="str" cm="1">
        <f t="array" ref="H430">_xll.SNL.Clients.Office.Excel.Functions.SPG(G430, "SP_TOTAL_REV", "CY2023")</f>
        <v>#PEND</v>
      </c>
      <c r="I430" s="4" t="str">
        <f>_xll.SNL.Clients.Office.Excel.Functions.SPG(G430,"IQ_AVG_DILUT_SHARES_OUT","CY2023")</f>
        <v>#PEND</v>
      </c>
      <c r="J430" s="5" t="str">
        <f>_xll.SNL.Clients.Office.Excel.Functions.SPG(G430, "IQ_DILUT_EPS_NORM", "CY2023")</f>
        <v>#PEND</v>
      </c>
      <c r="K430" t="e">
        <f t="shared" si="26"/>
        <v>#VALUE!</v>
      </c>
      <c r="L430" t="e">
        <f t="shared" si="27"/>
        <v>#VALUE!</v>
      </c>
    </row>
    <row r="431" spans="1:12">
      <c r="A431" t="s">
        <v>433</v>
      </c>
      <c r="B431" s="4" t="str" cm="1">
        <f t="array" ref="B431">_xll.SNL.Clients.Office.Excel.Functions.SPG(A431, "SP_TOTAL_REV", "CY2023")</f>
        <v>#PEND</v>
      </c>
      <c r="C431" s="4" t="str">
        <f>_xll.SNL.Clients.Office.Excel.Functions.SPG(A431,"IQ_AVG_DILUT_SHARES_OUT","CY2023")</f>
        <v>#PEND</v>
      </c>
      <c r="D431" s="5" t="str">
        <f>_xll.SNL.Clients.Office.Excel.Functions.SPG(A431, "IQ_DILUT_EPS_NORM", "CY2023")</f>
        <v>#PEND</v>
      </c>
      <c r="E431" t="e">
        <f t="shared" si="24"/>
        <v>#VALUE!</v>
      </c>
      <c r="F431" t="e">
        <f t="shared" si="25"/>
        <v>#VALUE!</v>
      </c>
      <c r="G431" t="s">
        <v>433</v>
      </c>
      <c r="H431" s="4" t="str" cm="1">
        <f t="array" ref="H431">_xll.SNL.Clients.Office.Excel.Functions.SPG(G431, "SP_TOTAL_REV", "CY2023")</f>
        <v>#PEND</v>
      </c>
      <c r="I431" s="4" t="str">
        <f>_xll.SNL.Clients.Office.Excel.Functions.SPG(G431,"IQ_AVG_DILUT_SHARES_OUT","CY2023")</f>
        <v>#PEND</v>
      </c>
      <c r="J431" s="5" t="str">
        <f>_xll.SNL.Clients.Office.Excel.Functions.SPG(G431, "IQ_DILUT_EPS_NORM", "CY2023")</f>
        <v>#PEND</v>
      </c>
      <c r="K431" t="e">
        <f t="shared" si="26"/>
        <v>#VALUE!</v>
      </c>
      <c r="L431" t="e">
        <f t="shared" si="27"/>
        <v>#VALUE!</v>
      </c>
    </row>
    <row r="432" spans="1:12">
      <c r="A432" t="s">
        <v>434</v>
      </c>
      <c r="B432" s="4" t="str" cm="1">
        <f t="array" ref="B432">_xll.SNL.Clients.Office.Excel.Functions.SPG(A432, "SP_TOTAL_REV", "CY2023")</f>
        <v>#PEND</v>
      </c>
      <c r="C432" s="4" t="str">
        <f>_xll.SNL.Clients.Office.Excel.Functions.SPG(A432,"IQ_AVG_DILUT_SHARES_OUT","CY2023")</f>
        <v>#PEND</v>
      </c>
      <c r="D432" s="5" t="str">
        <f>_xll.SNL.Clients.Office.Excel.Functions.SPG(A432, "IQ_DILUT_EPS_NORM", "CY2023")</f>
        <v>#PEND</v>
      </c>
      <c r="E432" t="e">
        <f t="shared" si="24"/>
        <v>#VALUE!</v>
      </c>
      <c r="F432" t="e">
        <f t="shared" si="25"/>
        <v>#VALUE!</v>
      </c>
      <c r="G432" t="s">
        <v>434</v>
      </c>
      <c r="H432" s="4" t="str" cm="1">
        <f t="array" ref="H432">_xll.SNL.Clients.Office.Excel.Functions.SPG(G432, "SP_TOTAL_REV", "CY2023")</f>
        <v>#PEND</v>
      </c>
      <c r="I432" s="4" t="str">
        <f>_xll.SNL.Clients.Office.Excel.Functions.SPG(G432,"IQ_AVG_DILUT_SHARES_OUT","CY2023")</f>
        <v>#PEND</v>
      </c>
      <c r="J432" s="5" t="str">
        <f>_xll.SNL.Clients.Office.Excel.Functions.SPG(G432, "IQ_DILUT_EPS_NORM", "CY2023")</f>
        <v>#PEND</v>
      </c>
      <c r="K432" t="e">
        <f t="shared" si="26"/>
        <v>#VALUE!</v>
      </c>
      <c r="L432" t="e">
        <f t="shared" si="27"/>
        <v>#VALUE!</v>
      </c>
    </row>
    <row r="433" spans="1:12">
      <c r="A433" t="s">
        <v>435</v>
      </c>
      <c r="B433" s="4" t="str" cm="1">
        <f t="array" ref="B433">_xll.SNL.Clients.Office.Excel.Functions.SPG(A433, "SP_TOTAL_REV", "CY2023")</f>
        <v>#PEND</v>
      </c>
      <c r="C433" s="4" t="str">
        <f>_xll.SNL.Clients.Office.Excel.Functions.SPG(A433,"IQ_AVG_DILUT_SHARES_OUT","CY2023")</f>
        <v>#PEND</v>
      </c>
      <c r="D433" s="5" t="str">
        <f>_xll.SNL.Clients.Office.Excel.Functions.SPG(A433, "IQ_DILUT_EPS_NORM", "CY2023")</f>
        <v>#PEND</v>
      </c>
      <c r="E433" t="e">
        <f t="shared" si="24"/>
        <v>#VALUE!</v>
      </c>
      <c r="F433" t="e">
        <f t="shared" si="25"/>
        <v>#VALUE!</v>
      </c>
      <c r="G433" t="s">
        <v>435</v>
      </c>
      <c r="H433" s="4" t="str" cm="1">
        <f t="array" ref="H433">_xll.SNL.Clients.Office.Excel.Functions.SPG(G433, "SP_TOTAL_REV", "CY2023")</f>
        <v>#PEND</v>
      </c>
      <c r="I433" s="4" t="str">
        <f>_xll.SNL.Clients.Office.Excel.Functions.SPG(G433,"IQ_AVG_DILUT_SHARES_OUT","CY2023")</f>
        <v>#PEND</v>
      </c>
      <c r="J433" s="5" t="str">
        <f>_xll.SNL.Clients.Office.Excel.Functions.SPG(G433, "IQ_DILUT_EPS_NORM", "CY2023")</f>
        <v>#PEND</v>
      </c>
      <c r="K433" t="e">
        <f t="shared" si="26"/>
        <v>#VALUE!</v>
      </c>
      <c r="L433" t="e">
        <f t="shared" si="27"/>
        <v>#VALUE!</v>
      </c>
    </row>
    <row r="434" spans="1:12">
      <c r="A434" t="s">
        <v>436</v>
      </c>
      <c r="B434" s="4" t="str" cm="1">
        <f t="array" ref="B434">_xll.SNL.Clients.Office.Excel.Functions.SPG(A434, "SP_TOTAL_REV", "CY2023")</f>
        <v>#PEND</v>
      </c>
      <c r="C434" s="4" t="str">
        <f>_xll.SNL.Clients.Office.Excel.Functions.SPG(A434,"IQ_AVG_DILUT_SHARES_OUT","CY2023")</f>
        <v>#PEND</v>
      </c>
      <c r="D434" s="5" t="str">
        <f>_xll.SNL.Clients.Office.Excel.Functions.SPG(A434, "IQ_DILUT_EPS_NORM", "CY2023")</f>
        <v>#PEND</v>
      </c>
      <c r="E434" t="e">
        <f t="shared" si="24"/>
        <v>#VALUE!</v>
      </c>
      <c r="F434" t="e">
        <f t="shared" si="25"/>
        <v>#VALUE!</v>
      </c>
      <c r="G434" t="s">
        <v>436</v>
      </c>
      <c r="H434" s="4" t="str" cm="1">
        <f t="array" ref="H434">_xll.SNL.Clients.Office.Excel.Functions.SPG(G434, "SP_TOTAL_REV", "CY2023")</f>
        <v>#PEND</v>
      </c>
      <c r="I434" s="4" t="str">
        <f>_xll.SNL.Clients.Office.Excel.Functions.SPG(G434,"IQ_AVG_DILUT_SHARES_OUT","CY2023")</f>
        <v>#PEND</v>
      </c>
      <c r="J434" s="5" t="str">
        <f>_xll.SNL.Clients.Office.Excel.Functions.SPG(G434, "IQ_DILUT_EPS_NORM", "CY2023")</f>
        <v>#PEND</v>
      </c>
      <c r="K434" t="e">
        <f t="shared" si="26"/>
        <v>#VALUE!</v>
      </c>
      <c r="L434" t="e">
        <f t="shared" si="27"/>
        <v>#VALUE!</v>
      </c>
    </row>
    <row r="435" spans="1:12">
      <c r="A435" t="s">
        <v>437</v>
      </c>
      <c r="B435" s="4" t="str" cm="1">
        <f t="array" ref="B435">_xll.SNL.Clients.Office.Excel.Functions.SPG(A435, "SP_TOTAL_REV", "CY2023")</f>
        <v>#PEND</v>
      </c>
      <c r="C435" s="4" t="str">
        <f>_xll.SNL.Clients.Office.Excel.Functions.SPG(A435,"IQ_AVG_DILUT_SHARES_OUT","CY2023")</f>
        <v>#PEND</v>
      </c>
      <c r="D435" s="5" t="str">
        <f>_xll.SNL.Clients.Office.Excel.Functions.SPG(A435, "IQ_DILUT_EPS_NORM", "CY2023")</f>
        <v>#PEND</v>
      </c>
      <c r="E435" t="e">
        <f t="shared" si="24"/>
        <v>#VALUE!</v>
      </c>
      <c r="F435" t="e">
        <f t="shared" si="25"/>
        <v>#VALUE!</v>
      </c>
      <c r="G435" t="s">
        <v>437</v>
      </c>
      <c r="H435" s="4" t="str" cm="1">
        <f t="array" ref="H435">_xll.SNL.Clients.Office.Excel.Functions.SPG(G435, "SP_TOTAL_REV", "CY2023")</f>
        <v>#PEND</v>
      </c>
      <c r="I435" s="4" t="str">
        <f>_xll.SNL.Clients.Office.Excel.Functions.SPG(G435,"IQ_AVG_DILUT_SHARES_OUT","CY2023")</f>
        <v>#PEND</v>
      </c>
      <c r="J435" s="5" t="str">
        <f>_xll.SNL.Clients.Office.Excel.Functions.SPG(G435, "IQ_DILUT_EPS_NORM", "CY2023")</f>
        <v>#PEND</v>
      </c>
      <c r="K435" t="e">
        <f t="shared" si="26"/>
        <v>#VALUE!</v>
      </c>
      <c r="L435" t="e">
        <f t="shared" si="27"/>
        <v>#VALUE!</v>
      </c>
    </row>
    <row r="436" spans="1:12">
      <c r="A436" t="s">
        <v>438</v>
      </c>
      <c r="B436" s="4" t="str" cm="1">
        <f t="array" ref="B436">_xll.SNL.Clients.Office.Excel.Functions.SPG(A436, "SP_TOTAL_REV", "CY2023")</f>
        <v>#PEND</v>
      </c>
      <c r="C436" s="4" t="str">
        <f>_xll.SNL.Clients.Office.Excel.Functions.SPG(A436,"IQ_AVG_DILUT_SHARES_OUT","CY2023")</f>
        <v>#PEND</v>
      </c>
      <c r="D436" s="5" t="str">
        <f>_xll.SNL.Clients.Office.Excel.Functions.SPG(A436, "IQ_DILUT_EPS_NORM", "CY2023")</f>
        <v>#PEND</v>
      </c>
      <c r="E436" t="e">
        <f t="shared" si="24"/>
        <v>#VALUE!</v>
      </c>
      <c r="F436" t="e">
        <f t="shared" si="25"/>
        <v>#VALUE!</v>
      </c>
      <c r="G436" t="s">
        <v>438</v>
      </c>
      <c r="H436" s="4" t="str" cm="1">
        <f t="array" ref="H436">_xll.SNL.Clients.Office.Excel.Functions.SPG(G436, "SP_TOTAL_REV", "CY2023")</f>
        <v>#PEND</v>
      </c>
      <c r="I436" s="4" t="str">
        <f>_xll.SNL.Clients.Office.Excel.Functions.SPG(G436,"IQ_AVG_DILUT_SHARES_OUT","CY2023")</f>
        <v>#PEND</v>
      </c>
      <c r="J436" s="5" t="str">
        <f>_xll.SNL.Clients.Office.Excel.Functions.SPG(G436, "IQ_DILUT_EPS_NORM", "CY2023")</f>
        <v>#PEND</v>
      </c>
      <c r="K436" t="e">
        <f t="shared" si="26"/>
        <v>#VALUE!</v>
      </c>
      <c r="L436" t="e">
        <f t="shared" si="27"/>
        <v>#VALUE!</v>
      </c>
    </row>
    <row r="437" spans="1:12">
      <c r="A437" t="s">
        <v>439</v>
      </c>
      <c r="B437" s="4" t="str" cm="1">
        <f t="array" ref="B437">_xll.SNL.Clients.Office.Excel.Functions.SPG(A437, "SP_TOTAL_REV", "CY2023")</f>
        <v>#PEND</v>
      </c>
      <c r="C437" s="4" t="str">
        <f>_xll.SNL.Clients.Office.Excel.Functions.SPG(A437,"IQ_AVG_DILUT_SHARES_OUT","CY2023")</f>
        <v>#PEND</v>
      </c>
      <c r="D437" s="5" t="str">
        <f>_xll.SNL.Clients.Office.Excel.Functions.SPG(A437, "IQ_DILUT_EPS_NORM", "CY2023")</f>
        <v>#PEND</v>
      </c>
      <c r="E437" t="e">
        <f t="shared" si="24"/>
        <v>#VALUE!</v>
      </c>
      <c r="F437" t="e">
        <f t="shared" si="25"/>
        <v>#VALUE!</v>
      </c>
      <c r="G437" t="s">
        <v>439</v>
      </c>
      <c r="H437" s="4" t="str" cm="1">
        <f t="array" ref="H437">_xll.SNL.Clients.Office.Excel.Functions.SPG(G437, "SP_TOTAL_REV", "CY2023")</f>
        <v>#PEND</v>
      </c>
      <c r="I437" s="4" t="str">
        <f>_xll.SNL.Clients.Office.Excel.Functions.SPG(G437,"IQ_AVG_DILUT_SHARES_OUT","CY2023")</f>
        <v>#PEND</v>
      </c>
      <c r="J437" s="5" t="str">
        <f>_xll.SNL.Clients.Office.Excel.Functions.SPG(G437, "IQ_DILUT_EPS_NORM", "CY2023")</f>
        <v>#PEND</v>
      </c>
      <c r="K437" t="e">
        <f t="shared" si="26"/>
        <v>#VALUE!</v>
      </c>
      <c r="L437" t="e">
        <f t="shared" si="27"/>
        <v>#VALUE!</v>
      </c>
    </row>
    <row r="438" spans="1:12">
      <c r="A438" t="s">
        <v>440</v>
      </c>
      <c r="B438" s="4" t="str" cm="1">
        <f t="array" ref="B438">_xll.SNL.Clients.Office.Excel.Functions.SPG(A438, "SP_TOTAL_REV", "CY2023")</f>
        <v>#PEND</v>
      </c>
      <c r="C438" s="4" t="str">
        <f>_xll.SNL.Clients.Office.Excel.Functions.SPG(A438,"IQ_AVG_DILUT_SHARES_OUT","CY2023")</f>
        <v>#PEND</v>
      </c>
      <c r="D438" s="5" t="str">
        <f>_xll.SNL.Clients.Office.Excel.Functions.SPG(A438, "IQ_DILUT_EPS_NORM", "CY2023")</f>
        <v>#PEND</v>
      </c>
      <c r="E438" t="e">
        <f t="shared" si="24"/>
        <v>#VALUE!</v>
      </c>
      <c r="F438" t="e">
        <f t="shared" si="25"/>
        <v>#VALUE!</v>
      </c>
      <c r="G438" t="s">
        <v>440</v>
      </c>
      <c r="H438" s="4" t="str" cm="1">
        <f t="array" ref="H438">_xll.SNL.Clients.Office.Excel.Functions.SPG(G438, "SP_TOTAL_REV", "CY2023")</f>
        <v>#PEND</v>
      </c>
      <c r="I438" s="4" t="str">
        <f>_xll.SNL.Clients.Office.Excel.Functions.SPG(G438,"IQ_AVG_DILUT_SHARES_OUT","CY2023")</f>
        <v>#PEND</v>
      </c>
      <c r="J438" s="5" t="str">
        <f>_xll.SNL.Clients.Office.Excel.Functions.SPG(G438, "IQ_DILUT_EPS_NORM", "CY2023")</f>
        <v>#PEND</v>
      </c>
      <c r="K438" t="e">
        <f t="shared" si="26"/>
        <v>#VALUE!</v>
      </c>
      <c r="L438" t="e">
        <f t="shared" si="27"/>
        <v>#VALUE!</v>
      </c>
    </row>
    <row r="439" spans="1:12">
      <c r="A439" t="s">
        <v>441</v>
      </c>
      <c r="B439" s="4" t="str" cm="1">
        <f t="array" ref="B439">_xll.SNL.Clients.Office.Excel.Functions.SPG(A439, "SP_TOTAL_REV", "CY2023")</f>
        <v>#PEND</v>
      </c>
      <c r="C439" s="4" t="str">
        <f>_xll.SNL.Clients.Office.Excel.Functions.SPG(A439,"IQ_AVG_DILUT_SHARES_OUT","CY2023")</f>
        <v>#PEND</v>
      </c>
      <c r="D439" s="5" t="str">
        <f>_xll.SNL.Clients.Office.Excel.Functions.SPG(A439, "IQ_DILUT_EPS_NORM", "CY2023")</f>
        <v>#PEND</v>
      </c>
      <c r="E439" t="e">
        <f t="shared" si="24"/>
        <v>#VALUE!</v>
      </c>
      <c r="F439" t="e">
        <f t="shared" si="25"/>
        <v>#VALUE!</v>
      </c>
      <c r="G439" t="s">
        <v>441</v>
      </c>
      <c r="H439" s="4" t="str" cm="1">
        <f t="array" ref="H439">_xll.SNL.Clients.Office.Excel.Functions.SPG(G439, "SP_TOTAL_REV", "CY2023")</f>
        <v>#PEND</v>
      </c>
      <c r="I439" s="4" t="str">
        <f>_xll.SNL.Clients.Office.Excel.Functions.SPG(G439,"IQ_AVG_DILUT_SHARES_OUT","CY2023")</f>
        <v>#PEND</v>
      </c>
      <c r="J439" s="5" t="str">
        <f>_xll.SNL.Clients.Office.Excel.Functions.SPG(G439, "IQ_DILUT_EPS_NORM", "CY2023")</f>
        <v>#PEND</v>
      </c>
      <c r="K439" t="e">
        <f t="shared" si="26"/>
        <v>#VALUE!</v>
      </c>
      <c r="L439" t="e">
        <f t="shared" si="27"/>
        <v>#VALUE!</v>
      </c>
    </row>
    <row r="440" spans="1:12">
      <c r="A440" t="s">
        <v>442</v>
      </c>
      <c r="B440" s="4" t="str" cm="1">
        <f t="array" ref="B440">_xll.SNL.Clients.Office.Excel.Functions.SPG(A440, "SP_TOTAL_REV", "CY2023")</f>
        <v>#PEND</v>
      </c>
      <c r="C440" s="4" t="str">
        <f>_xll.SNL.Clients.Office.Excel.Functions.SPG(A440,"IQ_AVG_DILUT_SHARES_OUT","CY2023")</f>
        <v>#PEND</v>
      </c>
      <c r="D440" s="5" t="str">
        <f>_xll.SNL.Clients.Office.Excel.Functions.SPG(A440, "IQ_DILUT_EPS_NORM", "CY2023")</f>
        <v>#PEND</v>
      </c>
      <c r="E440" t="e">
        <f t="shared" si="24"/>
        <v>#VALUE!</v>
      </c>
      <c r="F440" t="e">
        <f t="shared" si="25"/>
        <v>#VALUE!</v>
      </c>
      <c r="G440" t="s">
        <v>442</v>
      </c>
      <c r="H440" s="4" t="str" cm="1">
        <f t="array" ref="H440">_xll.SNL.Clients.Office.Excel.Functions.SPG(G440, "SP_TOTAL_REV", "CY2023")</f>
        <v>#PEND</v>
      </c>
      <c r="I440" s="4" t="str">
        <f>_xll.SNL.Clients.Office.Excel.Functions.SPG(G440,"IQ_AVG_DILUT_SHARES_OUT","CY2023")</f>
        <v>#PEND</v>
      </c>
      <c r="J440" s="5" t="str">
        <f>_xll.SNL.Clients.Office.Excel.Functions.SPG(G440, "IQ_DILUT_EPS_NORM", "CY2023")</f>
        <v>#PEND</v>
      </c>
      <c r="K440" t="e">
        <f t="shared" si="26"/>
        <v>#VALUE!</v>
      </c>
      <c r="L440" t="e">
        <f t="shared" si="27"/>
        <v>#VALUE!</v>
      </c>
    </row>
    <row r="441" spans="1:12">
      <c r="A441" t="s">
        <v>443</v>
      </c>
      <c r="B441" s="4" t="str" cm="1">
        <f t="array" ref="B441">_xll.SNL.Clients.Office.Excel.Functions.SPG(A441, "SP_TOTAL_REV", "CY2023")</f>
        <v>#PEND</v>
      </c>
      <c r="C441" s="4" t="str">
        <f>_xll.SNL.Clients.Office.Excel.Functions.SPG(A441,"IQ_AVG_DILUT_SHARES_OUT","CY2023")</f>
        <v>#PEND</v>
      </c>
      <c r="D441" s="5" t="str">
        <f>_xll.SNL.Clients.Office.Excel.Functions.SPG(A441, "IQ_DILUT_EPS_NORM", "CY2023")</f>
        <v>#PEND</v>
      </c>
      <c r="E441" t="e">
        <f t="shared" si="24"/>
        <v>#VALUE!</v>
      </c>
      <c r="F441" t="e">
        <f t="shared" si="25"/>
        <v>#VALUE!</v>
      </c>
      <c r="G441" t="s">
        <v>443</v>
      </c>
      <c r="H441" s="4" t="str" cm="1">
        <f t="array" ref="H441">_xll.SNL.Clients.Office.Excel.Functions.SPG(G441, "SP_TOTAL_REV", "CY2023")</f>
        <v>#PEND</v>
      </c>
      <c r="I441" s="4" t="str">
        <f>_xll.SNL.Clients.Office.Excel.Functions.SPG(G441,"IQ_AVG_DILUT_SHARES_OUT","CY2023")</f>
        <v>#PEND</v>
      </c>
      <c r="J441" s="5" t="str">
        <f>_xll.SNL.Clients.Office.Excel.Functions.SPG(G441, "IQ_DILUT_EPS_NORM", "CY2023")</f>
        <v>#PEND</v>
      </c>
      <c r="K441" t="e">
        <f t="shared" si="26"/>
        <v>#VALUE!</v>
      </c>
      <c r="L441" t="e">
        <f t="shared" si="27"/>
        <v>#VALUE!</v>
      </c>
    </row>
    <row r="442" spans="1:12">
      <c r="A442" t="s">
        <v>444</v>
      </c>
      <c r="B442" s="4" t="str" cm="1">
        <f t="array" ref="B442">_xll.SNL.Clients.Office.Excel.Functions.SPG(A442, "SP_TOTAL_REV", "CY2023")</f>
        <v>#PEND</v>
      </c>
      <c r="C442" s="4" t="str">
        <f>_xll.SNL.Clients.Office.Excel.Functions.SPG(A442,"IQ_AVG_DILUT_SHARES_OUT","CY2023")</f>
        <v>#PEND</v>
      </c>
      <c r="D442" s="5" t="str">
        <f>_xll.SNL.Clients.Office.Excel.Functions.SPG(A442, "IQ_DILUT_EPS_NORM", "CY2023")</f>
        <v>#PEND</v>
      </c>
      <c r="E442" t="e">
        <f t="shared" si="24"/>
        <v>#VALUE!</v>
      </c>
      <c r="F442" t="e">
        <f t="shared" si="25"/>
        <v>#VALUE!</v>
      </c>
      <c r="G442" t="s">
        <v>444</v>
      </c>
      <c r="H442" s="4" t="str" cm="1">
        <f t="array" ref="H442">_xll.SNL.Clients.Office.Excel.Functions.SPG(G442, "SP_TOTAL_REV", "CY2023")</f>
        <v>#PEND</v>
      </c>
      <c r="I442" s="4" t="str">
        <f>_xll.SNL.Clients.Office.Excel.Functions.SPG(G442,"IQ_AVG_DILUT_SHARES_OUT","CY2023")</f>
        <v>#PEND</v>
      </c>
      <c r="J442" s="5" t="str">
        <f>_xll.SNL.Clients.Office.Excel.Functions.SPG(G442, "IQ_DILUT_EPS_NORM", "CY2023")</f>
        <v>#PEND</v>
      </c>
      <c r="K442" t="e">
        <f t="shared" si="26"/>
        <v>#VALUE!</v>
      </c>
      <c r="L442" t="e">
        <f t="shared" si="27"/>
        <v>#VALUE!</v>
      </c>
    </row>
    <row r="443" spans="1:12">
      <c r="A443" t="s">
        <v>445</v>
      </c>
      <c r="B443" s="4" t="str" cm="1">
        <f t="array" ref="B443">_xll.SNL.Clients.Office.Excel.Functions.SPG(A443, "SP_TOTAL_REV", "CY2023")</f>
        <v>#PEND</v>
      </c>
      <c r="C443" s="4" t="str">
        <f>_xll.SNL.Clients.Office.Excel.Functions.SPG(A443,"IQ_AVG_DILUT_SHARES_OUT","CY2023")</f>
        <v>#PEND</v>
      </c>
      <c r="D443" s="5" t="str">
        <f>_xll.SNL.Clients.Office.Excel.Functions.SPG(A443, "IQ_DILUT_EPS_NORM", "CY2023")</f>
        <v>#PEND</v>
      </c>
      <c r="E443" t="e">
        <f t="shared" si="24"/>
        <v>#VALUE!</v>
      </c>
      <c r="F443" t="e">
        <f t="shared" si="25"/>
        <v>#VALUE!</v>
      </c>
      <c r="G443" t="s">
        <v>445</v>
      </c>
      <c r="H443" s="4" t="str" cm="1">
        <f t="array" ref="H443">_xll.SNL.Clients.Office.Excel.Functions.SPG(G443, "SP_TOTAL_REV", "CY2023")</f>
        <v>#PEND</v>
      </c>
      <c r="I443" s="4" t="str">
        <f>_xll.SNL.Clients.Office.Excel.Functions.SPG(G443,"IQ_AVG_DILUT_SHARES_OUT","CY2023")</f>
        <v>#PEND</v>
      </c>
      <c r="J443" s="5" t="str">
        <f>_xll.SNL.Clients.Office.Excel.Functions.SPG(G443, "IQ_DILUT_EPS_NORM", "CY2023")</f>
        <v>#PEND</v>
      </c>
      <c r="K443" t="e">
        <f t="shared" si="26"/>
        <v>#VALUE!</v>
      </c>
      <c r="L443" t="e">
        <f t="shared" si="27"/>
        <v>#VALUE!</v>
      </c>
    </row>
    <row r="444" spans="1:12">
      <c r="A444" t="s">
        <v>446</v>
      </c>
      <c r="B444" s="4" t="str" cm="1">
        <f t="array" ref="B444">_xll.SNL.Clients.Office.Excel.Functions.SPG(A444, "SP_TOTAL_REV", "CY2023")</f>
        <v>#PEND</v>
      </c>
      <c r="C444" s="4" t="str">
        <f>_xll.SNL.Clients.Office.Excel.Functions.SPG(A444,"IQ_AVG_DILUT_SHARES_OUT","CY2023")</f>
        <v>#PEND</v>
      </c>
      <c r="D444" s="5" t="str">
        <f>_xll.SNL.Clients.Office.Excel.Functions.SPG(A444, "IQ_DILUT_EPS_NORM", "CY2023")</f>
        <v>#PEND</v>
      </c>
      <c r="E444" t="e">
        <f t="shared" si="24"/>
        <v>#VALUE!</v>
      </c>
      <c r="F444" t="e">
        <f t="shared" si="25"/>
        <v>#VALUE!</v>
      </c>
      <c r="G444" t="s">
        <v>446</v>
      </c>
      <c r="H444" s="4" t="str" cm="1">
        <f t="array" ref="H444">_xll.SNL.Clients.Office.Excel.Functions.SPG(G444, "SP_TOTAL_REV", "CY2023")</f>
        <v>#PEND</v>
      </c>
      <c r="I444" s="4" t="str">
        <f>_xll.SNL.Clients.Office.Excel.Functions.SPG(G444,"IQ_AVG_DILUT_SHARES_OUT","CY2023")</f>
        <v>#PEND</v>
      </c>
      <c r="J444" s="5" t="str">
        <f>_xll.SNL.Clients.Office.Excel.Functions.SPG(G444, "IQ_DILUT_EPS_NORM", "CY2023")</f>
        <v>#PEND</v>
      </c>
      <c r="K444" t="e">
        <f t="shared" si="26"/>
        <v>#VALUE!</v>
      </c>
      <c r="L444" t="e">
        <f t="shared" si="27"/>
        <v>#VALUE!</v>
      </c>
    </row>
    <row r="445" spans="1:12">
      <c r="A445" t="s">
        <v>447</v>
      </c>
      <c r="B445" s="4" t="str" cm="1">
        <f t="array" ref="B445">_xll.SNL.Clients.Office.Excel.Functions.SPG(A445, "SP_TOTAL_REV", "CY2023")</f>
        <v>#PEND</v>
      </c>
      <c r="C445" s="4" t="str">
        <f>_xll.SNL.Clients.Office.Excel.Functions.SPG(A445,"IQ_AVG_DILUT_SHARES_OUT","CY2023")</f>
        <v>#PEND</v>
      </c>
      <c r="D445" s="5" t="str">
        <f>_xll.SNL.Clients.Office.Excel.Functions.SPG(A445, "IQ_DILUT_EPS_NORM", "CY2023")</f>
        <v>#PEND</v>
      </c>
      <c r="E445" t="e">
        <f t="shared" si="24"/>
        <v>#VALUE!</v>
      </c>
      <c r="F445" t="e">
        <f t="shared" si="25"/>
        <v>#VALUE!</v>
      </c>
      <c r="G445" t="s">
        <v>447</v>
      </c>
      <c r="H445" s="4" t="str" cm="1">
        <f t="array" ref="H445">_xll.SNL.Clients.Office.Excel.Functions.SPG(G445, "SP_TOTAL_REV", "CY2023")</f>
        <v>#PEND</v>
      </c>
      <c r="I445" s="4" t="str">
        <f>_xll.SNL.Clients.Office.Excel.Functions.SPG(G445,"IQ_AVG_DILUT_SHARES_OUT","CY2023")</f>
        <v>#PEND</v>
      </c>
      <c r="J445" s="5" t="str">
        <f>_xll.SNL.Clients.Office.Excel.Functions.SPG(G445, "IQ_DILUT_EPS_NORM", "CY2023")</f>
        <v>#PEND</v>
      </c>
      <c r="K445" t="e">
        <f t="shared" si="26"/>
        <v>#VALUE!</v>
      </c>
      <c r="L445" t="e">
        <f t="shared" si="27"/>
        <v>#VALUE!</v>
      </c>
    </row>
    <row r="446" spans="1:12">
      <c r="A446" t="s">
        <v>448</v>
      </c>
      <c r="B446" s="4" t="str" cm="1">
        <f t="array" ref="B446">_xll.SNL.Clients.Office.Excel.Functions.SPG(A446, "SP_TOTAL_REV", "CY2023")</f>
        <v>#PEND</v>
      </c>
      <c r="C446" s="4" t="str">
        <f>_xll.SNL.Clients.Office.Excel.Functions.SPG(A446,"IQ_AVG_DILUT_SHARES_OUT","CY2023")</f>
        <v>#PEND</v>
      </c>
      <c r="D446" s="5" t="str">
        <f>_xll.SNL.Clients.Office.Excel.Functions.SPG(A446, "IQ_DILUT_EPS_NORM", "CY2023")</f>
        <v>#PEND</v>
      </c>
      <c r="E446" t="e">
        <f t="shared" si="24"/>
        <v>#VALUE!</v>
      </c>
      <c r="F446" t="e">
        <f t="shared" si="25"/>
        <v>#VALUE!</v>
      </c>
      <c r="G446" t="s">
        <v>448</v>
      </c>
      <c r="H446" s="4" t="str" cm="1">
        <f t="array" ref="H446">_xll.SNL.Clients.Office.Excel.Functions.SPG(G446, "SP_TOTAL_REV", "CY2023")</f>
        <v>#PEND</v>
      </c>
      <c r="I446" s="4" t="str">
        <f>_xll.SNL.Clients.Office.Excel.Functions.SPG(G446,"IQ_AVG_DILUT_SHARES_OUT","CY2023")</f>
        <v>#PEND</v>
      </c>
      <c r="J446" s="5" t="str">
        <f>_xll.SNL.Clients.Office.Excel.Functions.SPG(G446, "IQ_DILUT_EPS_NORM", "CY2023")</f>
        <v>#PEND</v>
      </c>
      <c r="K446" t="e">
        <f t="shared" si="26"/>
        <v>#VALUE!</v>
      </c>
      <c r="L446" t="e">
        <f t="shared" si="27"/>
        <v>#VALUE!</v>
      </c>
    </row>
    <row r="447" spans="1:12">
      <c r="A447" t="s">
        <v>449</v>
      </c>
      <c r="B447" s="4" t="str" cm="1">
        <f t="array" ref="B447">_xll.SNL.Clients.Office.Excel.Functions.SPG(A447, "SP_TOTAL_REV", "CY2023")</f>
        <v>#PEND</v>
      </c>
      <c r="C447" s="4" t="str">
        <f>_xll.SNL.Clients.Office.Excel.Functions.SPG(A447,"IQ_AVG_DILUT_SHARES_OUT","CY2023")</f>
        <v>#PEND</v>
      </c>
      <c r="D447" s="5" t="str">
        <f>_xll.SNL.Clients.Office.Excel.Functions.SPG(A447, "IQ_DILUT_EPS_NORM", "CY2023")</f>
        <v>#PEND</v>
      </c>
      <c r="E447" t="e">
        <f t="shared" si="24"/>
        <v>#VALUE!</v>
      </c>
      <c r="F447" t="e">
        <f t="shared" si="25"/>
        <v>#VALUE!</v>
      </c>
      <c r="G447" t="s">
        <v>449</v>
      </c>
      <c r="H447" s="4" t="str" cm="1">
        <f t="array" ref="H447">_xll.SNL.Clients.Office.Excel.Functions.SPG(G447, "SP_TOTAL_REV", "CY2023")</f>
        <v>#PEND</v>
      </c>
      <c r="I447" s="4" t="str">
        <f>_xll.SNL.Clients.Office.Excel.Functions.SPG(G447,"IQ_AVG_DILUT_SHARES_OUT","CY2023")</f>
        <v>#PEND</v>
      </c>
      <c r="J447" s="5" t="str">
        <f>_xll.SNL.Clients.Office.Excel.Functions.SPG(G447, "IQ_DILUT_EPS_NORM", "CY2023")</f>
        <v>#PEND</v>
      </c>
      <c r="K447" t="e">
        <f t="shared" si="26"/>
        <v>#VALUE!</v>
      </c>
      <c r="L447" t="e">
        <f t="shared" si="27"/>
        <v>#VALUE!</v>
      </c>
    </row>
    <row r="448" spans="1:12">
      <c r="A448" t="s">
        <v>450</v>
      </c>
      <c r="B448" s="4" t="str" cm="1">
        <f t="array" ref="B448">_xll.SNL.Clients.Office.Excel.Functions.SPG(A448, "SP_TOTAL_REV", "CY2023")</f>
        <v>#PEND</v>
      </c>
      <c r="C448" s="4" t="str">
        <f>_xll.SNL.Clients.Office.Excel.Functions.SPG(A448,"IQ_AVG_DILUT_SHARES_OUT","CY2023")</f>
        <v>#PEND</v>
      </c>
      <c r="D448" s="5" t="str">
        <f>_xll.SNL.Clients.Office.Excel.Functions.SPG(A448, "IQ_DILUT_EPS_NORM", "CY2023")</f>
        <v>#PEND</v>
      </c>
      <c r="E448" t="e">
        <f t="shared" si="24"/>
        <v>#VALUE!</v>
      </c>
      <c r="F448" t="e">
        <f t="shared" si="25"/>
        <v>#VALUE!</v>
      </c>
      <c r="G448" t="s">
        <v>450</v>
      </c>
      <c r="H448" s="4" t="str" cm="1">
        <f t="array" ref="H448">_xll.SNL.Clients.Office.Excel.Functions.SPG(G448, "SP_TOTAL_REV", "CY2023")</f>
        <v>#PEND</v>
      </c>
      <c r="I448" s="4" t="str">
        <f>_xll.SNL.Clients.Office.Excel.Functions.SPG(G448,"IQ_AVG_DILUT_SHARES_OUT","CY2023")</f>
        <v>#PEND</v>
      </c>
      <c r="J448" s="5" t="str">
        <f>_xll.SNL.Clients.Office.Excel.Functions.SPG(G448, "IQ_DILUT_EPS_NORM", "CY2023")</f>
        <v>#PEND</v>
      </c>
      <c r="K448" t="e">
        <f t="shared" si="26"/>
        <v>#VALUE!</v>
      </c>
      <c r="L448" t="e">
        <f t="shared" si="27"/>
        <v>#VALUE!</v>
      </c>
    </row>
    <row r="449" spans="1:12">
      <c r="A449" t="s">
        <v>451</v>
      </c>
      <c r="B449" s="4" t="str" cm="1">
        <f t="array" ref="B449">_xll.SNL.Clients.Office.Excel.Functions.SPG(A449, "SP_TOTAL_REV", "CY2023")</f>
        <v>#PEND</v>
      </c>
      <c r="C449" s="4" t="str">
        <f>_xll.SNL.Clients.Office.Excel.Functions.SPG(A449,"IQ_AVG_DILUT_SHARES_OUT","CY2023")</f>
        <v>#PEND</v>
      </c>
      <c r="D449" s="5" t="str">
        <f>_xll.SNL.Clients.Office.Excel.Functions.SPG(A449, "IQ_DILUT_EPS_NORM", "CY2023")</f>
        <v>#PEND</v>
      </c>
      <c r="E449" t="e">
        <f t="shared" si="24"/>
        <v>#VALUE!</v>
      </c>
      <c r="F449" t="e">
        <f t="shared" si="25"/>
        <v>#VALUE!</v>
      </c>
      <c r="G449" t="s">
        <v>451</v>
      </c>
      <c r="H449" s="4" t="str" cm="1">
        <f t="array" ref="H449">_xll.SNL.Clients.Office.Excel.Functions.SPG(G449, "SP_TOTAL_REV", "CY2023")</f>
        <v>#PEND</v>
      </c>
      <c r="I449" s="4" t="str">
        <f>_xll.SNL.Clients.Office.Excel.Functions.SPG(G449,"IQ_AVG_DILUT_SHARES_OUT","CY2023")</f>
        <v>#PEND</v>
      </c>
      <c r="J449" s="5" t="str">
        <f>_xll.SNL.Clients.Office.Excel.Functions.SPG(G449, "IQ_DILUT_EPS_NORM", "CY2023")</f>
        <v>#PEND</v>
      </c>
      <c r="K449" t="e">
        <f t="shared" si="26"/>
        <v>#VALUE!</v>
      </c>
      <c r="L449" t="e">
        <f t="shared" si="27"/>
        <v>#VALUE!</v>
      </c>
    </row>
    <row r="450" spans="1:12">
      <c r="A450" t="s">
        <v>452</v>
      </c>
      <c r="B450" s="4" t="str" cm="1">
        <f t="array" ref="B450">_xll.SNL.Clients.Office.Excel.Functions.SPG(A450, "SP_TOTAL_REV", "CY2023")</f>
        <v>#PEND</v>
      </c>
      <c r="C450" s="4" t="str">
        <f>_xll.SNL.Clients.Office.Excel.Functions.SPG(A450,"IQ_AVG_DILUT_SHARES_OUT","CY2023")</f>
        <v>#PEND</v>
      </c>
      <c r="D450" s="5" t="str">
        <f>_xll.SNL.Clients.Office.Excel.Functions.SPG(A450, "IQ_DILUT_EPS_NORM", "CY2023")</f>
        <v>#PEND</v>
      </c>
      <c r="E450" t="e">
        <f t="shared" si="24"/>
        <v>#VALUE!</v>
      </c>
      <c r="F450" t="e">
        <f t="shared" si="25"/>
        <v>#VALUE!</v>
      </c>
      <c r="G450" t="s">
        <v>452</v>
      </c>
      <c r="H450" s="4" t="str" cm="1">
        <f t="array" ref="H450">_xll.SNL.Clients.Office.Excel.Functions.SPG(G450, "SP_TOTAL_REV", "CY2023")</f>
        <v>#PEND</v>
      </c>
      <c r="I450" s="4" t="str">
        <f>_xll.SNL.Clients.Office.Excel.Functions.SPG(G450,"IQ_AVG_DILUT_SHARES_OUT","CY2023")</f>
        <v>#PEND</v>
      </c>
      <c r="J450" s="5" t="str">
        <f>_xll.SNL.Clients.Office.Excel.Functions.SPG(G450, "IQ_DILUT_EPS_NORM", "CY2023")</f>
        <v>#PEND</v>
      </c>
      <c r="K450" t="e">
        <f t="shared" si="26"/>
        <v>#VALUE!</v>
      </c>
      <c r="L450" t="e">
        <f t="shared" si="27"/>
        <v>#VALUE!</v>
      </c>
    </row>
    <row r="451" spans="1:12">
      <c r="A451" t="s">
        <v>453</v>
      </c>
      <c r="B451" s="4" t="str" cm="1">
        <f t="array" ref="B451">_xll.SNL.Clients.Office.Excel.Functions.SPG(A451, "SP_TOTAL_REV", "CY2023")</f>
        <v>#PEND</v>
      </c>
      <c r="C451" s="4" t="str">
        <f>_xll.SNL.Clients.Office.Excel.Functions.SPG(A451,"IQ_AVG_DILUT_SHARES_OUT","CY2023")</f>
        <v>#PEND</v>
      </c>
      <c r="D451" s="5" t="str">
        <f>_xll.SNL.Clients.Office.Excel.Functions.SPG(A451, "IQ_DILUT_EPS_NORM", "CY2023")</f>
        <v>#PEND</v>
      </c>
      <c r="E451" t="e">
        <f t="shared" si="24"/>
        <v>#VALUE!</v>
      </c>
      <c r="F451" t="e">
        <f t="shared" si="25"/>
        <v>#VALUE!</v>
      </c>
      <c r="G451" t="s">
        <v>453</v>
      </c>
      <c r="H451" s="4" t="str" cm="1">
        <f t="array" ref="H451">_xll.SNL.Clients.Office.Excel.Functions.SPG(G451, "SP_TOTAL_REV", "CY2023")</f>
        <v>#PEND</v>
      </c>
      <c r="I451" s="4" t="str">
        <f>_xll.SNL.Clients.Office.Excel.Functions.SPG(G451,"IQ_AVG_DILUT_SHARES_OUT","CY2023")</f>
        <v>#PEND</v>
      </c>
      <c r="J451" s="5" t="str">
        <f>_xll.SNL.Clients.Office.Excel.Functions.SPG(G451, "IQ_DILUT_EPS_NORM", "CY2023")</f>
        <v>#PEND</v>
      </c>
      <c r="K451" t="e">
        <f t="shared" si="26"/>
        <v>#VALUE!</v>
      </c>
      <c r="L451" t="e">
        <f t="shared" si="27"/>
        <v>#VALUE!</v>
      </c>
    </row>
    <row r="452" spans="1:12">
      <c r="A452" t="s">
        <v>454</v>
      </c>
      <c r="B452" s="4" t="str" cm="1">
        <f t="array" ref="B452">_xll.SNL.Clients.Office.Excel.Functions.SPG(A452, "SP_TOTAL_REV", "CY2023")</f>
        <v>#PEND</v>
      </c>
      <c r="C452" s="4" t="str">
        <f>_xll.SNL.Clients.Office.Excel.Functions.SPG(A452,"IQ_AVG_DILUT_SHARES_OUT","CY2023")</f>
        <v>#PEND</v>
      </c>
      <c r="D452" s="5" t="str">
        <f>_xll.SNL.Clients.Office.Excel.Functions.SPG(A452, "IQ_DILUT_EPS_NORM", "CY2023")</f>
        <v>#PEND</v>
      </c>
      <c r="E452" t="e">
        <f t="shared" si="24"/>
        <v>#VALUE!</v>
      </c>
      <c r="F452" t="e">
        <f t="shared" si="25"/>
        <v>#VALUE!</v>
      </c>
      <c r="G452" t="s">
        <v>454</v>
      </c>
      <c r="H452" s="4" t="str" cm="1">
        <f t="array" ref="H452">_xll.SNL.Clients.Office.Excel.Functions.SPG(G452, "SP_TOTAL_REV", "CY2023")</f>
        <v>#PEND</v>
      </c>
      <c r="I452" s="4" t="str">
        <f>_xll.SNL.Clients.Office.Excel.Functions.SPG(G452,"IQ_AVG_DILUT_SHARES_OUT","CY2023")</f>
        <v>#PEND</v>
      </c>
      <c r="J452" s="5" t="str">
        <f>_xll.SNL.Clients.Office.Excel.Functions.SPG(G452, "IQ_DILUT_EPS_NORM", "CY2023")</f>
        <v>#PEND</v>
      </c>
      <c r="K452" t="e">
        <f t="shared" si="26"/>
        <v>#VALUE!</v>
      </c>
      <c r="L452" t="e">
        <f t="shared" si="27"/>
        <v>#VALUE!</v>
      </c>
    </row>
    <row r="453" spans="1:12">
      <c r="A453" t="s">
        <v>455</v>
      </c>
      <c r="B453" s="4" t="str" cm="1">
        <f t="array" ref="B453">_xll.SNL.Clients.Office.Excel.Functions.SPG(A453, "SP_TOTAL_REV", "CY2023")</f>
        <v>#PEND</v>
      </c>
      <c r="C453" s="4" t="str">
        <f>_xll.SNL.Clients.Office.Excel.Functions.SPG(A453,"IQ_AVG_DILUT_SHARES_OUT","CY2023")</f>
        <v>#PEND</v>
      </c>
      <c r="D453" s="5" t="str">
        <f>_xll.SNL.Clients.Office.Excel.Functions.SPG(A453, "IQ_DILUT_EPS_NORM", "CY2023")</f>
        <v>#PEND</v>
      </c>
      <c r="E453" t="e">
        <f t="shared" ref="E453:E506" si="28">C453*D453/1000</f>
        <v>#VALUE!</v>
      </c>
      <c r="F453" t="e">
        <f t="shared" ref="F453:F506" si="29">E453/B453</f>
        <v>#VALUE!</v>
      </c>
      <c r="G453" t="s">
        <v>455</v>
      </c>
      <c r="H453" s="4" t="str" cm="1">
        <f t="array" ref="H453">_xll.SNL.Clients.Office.Excel.Functions.SPG(G453, "SP_TOTAL_REV", "CY2023")</f>
        <v>#PEND</v>
      </c>
      <c r="I453" s="4" t="str">
        <f>_xll.SNL.Clients.Office.Excel.Functions.SPG(G453,"IQ_AVG_DILUT_SHARES_OUT","CY2023")</f>
        <v>#PEND</v>
      </c>
      <c r="J453" s="5" t="str">
        <f>_xll.SNL.Clients.Office.Excel.Functions.SPG(G453, "IQ_DILUT_EPS_NORM", "CY2023")</f>
        <v>#PEND</v>
      </c>
      <c r="K453" t="e">
        <f t="shared" ref="K453:K506" si="30">I453*J453/1000</f>
        <v>#VALUE!</v>
      </c>
      <c r="L453" t="e">
        <f t="shared" ref="L453:L506" si="31">K453/H453</f>
        <v>#VALUE!</v>
      </c>
    </row>
    <row r="454" spans="1:12">
      <c r="A454" t="s">
        <v>456</v>
      </c>
      <c r="B454" s="4" t="str" cm="1">
        <f t="array" ref="B454">_xll.SNL.Clients.Office.Excel.Functions.SPG(A454, "SP_TOTAL_REV", "CY2023")</f>
        <v>#PEND</v>
      </c>
      <c r="C454" s="4" t="str">
        <f>_xll.SNL.Clients.Office.Excel.Functions.SPG(A454,"IQ_AVG_DILUT_SHARES_OUT","CY2023")</f>
        <v>#PEND</v>
      </c>
      <c r="D454" s="5" t="str">
        <f>_xll.SNL.Clients.Office.Excel.Functions.SPG(A454, "IQ_DILUT_EPS_NORM", "CY2023")</f>
        <v>#PEND</v>
      </c>
      <c r="E454" t="e">
        <f t="shared" si="28"/>
        <v>#VALUE!</v>
      </c>
      <c r="F454" t="e">
        <f t="shared" si="29"/>
        <v>#VALUE!</v>
      </c>
      <c r="G454" t="s">
        <v>456</v>
      </c>
      <c r="H454" s="4" t="str" cm="1">
        <f t="array" ref="H454">_xll.SNL.Clients.Office.Excel.Functions.SPG(G454, "SP_TOTAL_REV", "CY2023")</f>
        <v>#PEND</v>
      </c>
      <c r="I454" s="4" t="str">
        <f>_xll.SNL.Clients.Office.Excel.Functions.SPG(G454,"IQ_AVG_DILUT_SHARES_OUT","CY2023")</f>
        <v>#PEND</v>
      </c>
      <c r="J454" s="5" t="str">
        <f>_xll.SNL.Clients.Office.Excel.Functions.SPG(G454, "IQ_DILUT_EPS_NORM", "CY2023")</f>
        <v>#PEND</v>
      </c>
      <c r="K454" t="e">
        <f t="shared" si="30"/>
        <v>#VALUE!</v>
      </c>
      <c r="L454" t="e">
        <f t="shared" si="31"/>
        <v>#VALUE!</v>
      </c>
    </row>
    <row r="455" spans="1:12">
      <c r="A455" t="s">
        <v>457</v>
      </c>
      <c r="B455" s="4" t="str" cm="1">
        <f t="array" ref="B455">_xll.SNL.Clients.Office.Excel.Functions.SPG(A455, "SP_TOTAL_REV", "CY2023")</f>
        <v>#PEND</v>
      </c>
      <c r="C455" s="4" t="str">
        <f>_xll.SNL.Clients.Office.Excel.Functions.SPG(A455,"IQ_AVG_DILUT_SHARES_OUT","CY2023")</f>
        <v>#PEND</v>
      </c>
      <c r="D455" s="5" t="str">
        <f>_xll.SNL.Clients.Office.Excel.Functions.SPG(A455, "IQ_DILUT_EPS_NORM", "CY2023")</f>
        <v>#PEND</v>
      </c>
      <c r="E455" t="e">
        <f t="shared" si="28"/>
        <v>#VALUE!</v>
      </c>
      <c r="F455" t="e">
        <f t="shared" si="29"/>
        <v>#VALUE!</v>
      </c>
      <c r="G455" t="s">
        <v>457</v>
      </c>
      <c r="H455" s="4" t="str" cm="1">
        <f t="array" ref="H455">_xll.SNL.Clients.Office.Excel.Functions.SPG(G455, "SP_TOTAL_REV", "CY2023")</f>
        <v>#PEND</v>
      </c>
      <c r="I455" s="4" t="str">
        <f>_xll.SNL.Clients.Office.Excel.Functions.SPG(G455,"IQ_AVG_DILUT_SHARES_OUT","CY2023")</f>
        <v>#PEND</v>
      </c>
      <c r="J455" s="5" t="str">
        <f>_xll.SNL.Clients.Office.Excel.Functions.SPG(G455, "IQ_DILUT_EPS_NORM", "CY2023")</f>
        <v>#PEND</v>
      </c>
      <c r="K455" t="e">
        <f t="shared" si="30"/>
        <v>#VALUE!</v>
      </c>
      <c r="L455" t="e">
        <f t="shared" si="31"/>
        <v>#VALUE!</v>
      </c>
    </row>
    <row r="456" spans="1:12">
      <c r="A456" t="s">
        <v>458</v>
      </c>
      <c r="B456" s="4" t="str" cm="1">
        <f t="array" ref="B456">_xll.SNL.Clients.Office.Excel.Functions.SPG(A456, "SP_TOTAL_REV", "CY2023")</f>
        <v>#PEND</v>
      </c>
      <c r="C456" s="4" t="str">
        <f>_xll.SNL.Clients.Office.Excel.Functions.SPG(A456,"IQ_AVG_DILUT_SHARES_OUT","CY2023")</f>
        <v>#PEND</v>
      </c>
      <c r="D456" s="5" t="str">
        <f>_xll.SNL.Clients.Office.Excel.Functions.SPG(A456, "IQ_DILUT_EPS_NORM", "CY2023")</f>
        <v>#PEND</v>
      </c>
      <c r="E456" t="e">
        <f t="shared" si="28"/>
        <v>#VALUE!</v>
      </c>
      <c r="F456" t="e">
        <f t="shared" si="29"/>
        <v>#VALUE!</v>
      </c>
      <c r="G456" t="s">
        <v>458</v>
      </c>
      <c r="H456" s="4" t="str" cm="1">
        <f t="array" ref="H456">_xll.SNL.Clients.Office.Excel.Functions.SPG(G456, "SP_TOTAL_REV", "CY2023")</f>
        <v>#PEND</v>
      </c>
      <c r="I456" s="4" t="str">
        <f>_xll.SNL.Clients.Office.Excel.Functions.SPG(G456,"IQ_AVG_DILUT_SHARES_OUT","CY2023")</f>
        <v>#PEND</v>
      </c>
      <c r="J456" s="5" t="str">
        <f>_xll.SNL.Clients.Office.Excel.Functions.SPG(G456, "IQ_DILUT_EPS_NORM", "CY2023")</f>
        <v>#PEND</v>
      </c>
      <c r="K456" t="e">
        <f t="shared" si="30"/>
        <v>#VALUE!</v>
      </c>
      <c r="L456" t="e">
        <f t="shared" si="31"/>
        <v>#VALUE!</v>
      </c>
    </row>
    <row r="457" spans="1:12">
      <c r="A457" t="s">
        <v>459</v>
      </c>
      <c r="B457" s="4" t="str" cm="1">
        <f t="array" ref="B457">_xll.SNL.Clients.Office.Excel.Functions.SPG(A457, "SP_TOTAL_REV", "CY2023")</f>
        <v>#PEND</v>
      </c>
      <c r="C457" s="4" t="str">
        <f>_xll.SNL.Clients.Office.Excel.Functions.SPG(A457,"IQ_AVG_DILUT_SHARES_OUT","CY2023")</f>
        <v>#PEND</v>
      </c>
      <c r="D457" s="5" t="str">
        <f>_xll.SNL.Clients.Office.Excel.Functions.SPG(A457, "IQ_DILUT_EPS_NORM", "CY2023")</f>
        <v>#PEND</v>
      </c>
      <c r="E457" t="e">
        <f t="shared" si="28"/>
        <v>#VALUE!</v>
      </c>
      <c r="F457" t="e">
        <f t="shared" si="29"/>
        <v>#VALUE!</v>
      </c>
      <c r="G457" t="s">
        <v>459</v>
      </c>
      <c r="H457" s="4" t="str" cm="1">
        <f t="array" ref="H457">_xll.SNL.Clients.Office.Excel.Functions.SPG(G457, "SP_TOTAL_REV", "CY2023")</f>
        <v>#PEND</v>
      </c>
      <c r="I457" s="4" t="str">
        <f>_xll.SNL.Clients.Office.Excel.Functions.SPG(G457,"IQ_AVG_DILUT_SHARES_OUT","CY2023")</f>
        <v>#PEND</v>
      </c>
      <c r="J457" s="5" t="str">
        <f>_xll.SNL.Clients.Office.Excel.Functions.SPG(G457, "IQ_DILUT_EPS_NORM", "CY2023")</f>
        <v>#PEND</v>
      </c>
      <c r="K457" t="e">
        <f t="shared" si="30"/>
        <v>#VALUE!</v>
      </c>
      <c r="L457" t="e">
        <f t="shared" si="31"/>
        <v>#VALUE!</v>
      </c>
    </row>
    <row r="458" spans="1:12">
      <c r="A458" t="s">
        <v>460</v>
      </c>
      <c r="B458" s="4" t="str" cm="1">
        <f t="array" ref="B458">_xll.SNL.Clients.Office.Excel.Functions.SPG(A458, "SP_TOTAL_REV", "CY2023")</f>
        <v>#PEND</v>
      </c>
      <c r="C458" s="4" t="str">
        <f>_xll.SNL.Clients.Office.Excel.Functions.SPG(A458,"IQ_AVG_DILUT_SHARES_OUT","CY2023")</f>
        <v>#PEND</v>
      </c>
      <c r="D458" s="5" t="str">
        <f>_xll.SNL.Clients.Office.Excel.Functions.SPG(A458, "IQ_DILUT_EPS_NORM", "CY2023")</f>
        <v>#PEND</v>
      </c>
      <c r="E458" t="e">
        <f t="shared" si="28"/>
        <v>#VALUE!</v>
      </c>
      <c r="F458" t="e">
        <f t="shared" si="29"/>
        <v>#VALUE!</v>
      </c>
      <c r="G458" t="s">
        <v>460</v>
      </c>
      <c r="H458" s="4" t="str" cm="1">
        <f t="array" ref="H458">_xll.SNL.Clients.Office.Excel.Functions.SPG(G458, "SP_TOTAL_REV", "CY2023")</f>
        <v>#PEND</v>
      </c>
      <c r="I458" s="4" t="str">
        <f>_xll.SNL.Clients.Office.Excel.Functions.SPG(G458,"IQ_AVG_DILUT_SHARES_OUT","CY2023")</f>
        <v>#PEND</v>
      </c>
      <c r="J458" s="5" t="str">
        <f>_xll.SNL.Clients.Office.Excel.Functions.SPG(G458, "IQ_DILUT_EPS_NORM", "CY2023")</f>
        <v>#PEND</v>
      </c>
      <c r="K458" t="e">
        <f t="shared" si="30"/>
        <v>#VALUE!</v>
      </c>
      <c r="L458" t="e">
        <f t="shared" si="31"/>
        <v>#VALUE!</v>
      </c>
    </row>
    <row r="459" spans="1:12">
      <c r="A459" t="s">
        <v>461</v>
      </c>
      <c r="B459" s="4" t="str" cm="1">
        <f t="array" ref="B459">_xll.SNL.Clients.Office.Excel.Functions.SPG(A459, "SP_TOTAL_REV", "CY2023")</f>
        <v>#PEND</v>
      </c>
      <c r="C459" s="4" t="str">
        <f>_xll.SNL.Clients.Office.Excel.Functions.SPG(A459,"IQ_AVG_DILUT_SHARES_OUT","CY2023")</f>
        <v>#PEND</v>
      </c>
      <c r="D459" s="5" t="str">
        <f>_xll.SNL.Clients.Office.Excel.Functions.SPG(A459, "IQ_DILUT_EPS_NORM", "CY2023")</f>
        <v>#PEND</v>
      </c>
      <c r="E459" t="e">
        <f t="shared" si="28"/>
        <v>#VALUE!</v>
      </c>
      <c r="F459" t="e">
        <f t="shared" si="29"/>
        <v>#VALUE!</v>
      </c>
      <c r="G459" t="s">
        <v>461</v>
      </c>
      <c r="H459" s="4" t="str" cm="1">
        <f t="array" ref="H459">_xll.SNL.Clients.Office.Excel.Functions.SPG(G459, "SP_TOTAL_REV", "CY2023")</f>
        <v>#PEND</v>
      </c>
      <c r="I459" s="4" t="str">
        <f>_xll.SNL.Clients.Office.Excel.Functions.SPG(G459,"IQ_AVG_DILUT_SHARES_OUT","CY2023")</f>
        <v>#PEND</v>
      </c>
      <c r="J459" s="5" t="str">
        <f>_xll.SNL.Clients.Office.Excel.Functions.SPG(G459, "IQ_DILUT_EPS_NORM", "CY2023")</f>
        <v>#PEND</v>
      </c>
      <c r="K459" t="e">
        <f t="shared" si="30"/>
        <v>#VALUE!</v>
      </c>
      <c r="L459" t="e">
        <f t="shared" si="31"/>
        <v>#VALUE!</v>
      </c>
    </row>
    <row r="460" spans="1:12">
      <c r="A460" t="s">
        <v>462</v>
      </c>
      <c r="B460" s="4" t="str" cm="1">
        <f t="array" ref="B460">_xll.SNL.Clients.Office.Excel.Functions.SPG(A460, "SP_TOTAL_REV", "CY2023")</f>
        <v>#PEND</v>
      </c>
      <c r="C460" s="4" t="str">
        <f>_xll.SNL.Clients.Office.Excel.Functions.SPG(A460,"IQ_AVG_DILUT_SHARES_OUT","CY2023")</f>
        <v>#PEND</v>
      </c>
      <c r="D460" s="5" t="str">
        <f>_xll.SNL.Clients.Office.Excel.Functions.SPG(A460, "IQ_DILUT_EPS_NORM", "CY2023")</f>
        <v>#PEND</v>
      </c>
      <c r="E460" t="e">
        <f t="shared" si="28"/>
        <v>#VALUE!</v>
      </c>
      <c r="F460" t="e">
        <f t="shared" si="29"/>
        <v>#VALUE!</v>
      </c>
      <c r="G460" t="s">
        <v>462</v>
      </c>
      <c r="H460" s="4" t="str" cm="1">
        <f t="array" ref="H460">_xll.SNL.Clients.Office.Excel.Functions.SPG(G460, "SP_TOTAL_REV", "CY2023")</f>
        <v>#PEND</v>
      </c>
      <c r="I460" s="4" t="str">
        <f>_xll.SNL.Clients.Office.Excel.Functions.SPG(G460,"IQ_AVG_DILUT_SHARES_OUT","CY2023")</f>
        <v>#PEND</v>
      </c>
      <c r="J460" s="5" t="str">
        <f>_xll.SNL.Clients.Office.Excel.Functions.SPG(G460, "IQ_DILUT_EPS_NORM", "CY2023")</f>
        <v>#PEND</v>
      </c>
      <c r="K460" t="e">
        <f t="shared" si="30"/>
        <v>#VALUE!</v>
      </c>
      <c r="L460" t="e">
        <f t="shared" si="31"/>
        <v>#VALUE!</v>
      </c>
    </row>
    <row r="461" spans="1:12">
      <c r="A461" t="s">
        <v>463</v>
      </c>
      <c r="B461" s="4" t="str" cm="1">
        <f t="array" ref="B461">_xll.SNL.Clients.Office.Excel.Functions.SPG(A461, "SP_TOTAL_REV", "CY2023")</f>
        <v>#PEND</v>
      </c>
      <c r="C461" s="4" t="str">
        <f>_xll.SNL.Clients.Office.Excel.Functions.SPG(A461,"IQ_AVG_DILUT_SHARES_OUT","CY2023")</f>
        <v>#PEND</v>
      </c>
      <c r="D461" s="5" t="str">
        <f>_xll.SNL.Clients.Office.Excel.Functions.SPG(A461, "IQ_DILUT_EPS_NORM", "CY2023")</f>
        <v>#PEND</v>
      </c>
      <c r="E461" t="e">
        <f t="shared" si="28"/>
        <v>#VALUE!</v>
      </c>
      <c r="F461" t="e">
        <f t="shared" si="29"/>
        <v>#VALUE!</v>
      </c>
      <c r="G461" t="s">
        <v>463</v>
      </c>
      <c r="H461" s="4" t="str" cm="1">
        <f t="array" ref="H461">_xll.SNL.Clients.Office.Excel.Functions.SPG(G461, "SP_TOTAL_REV", "CY2023")</f>
        <v>#PEND</v>
      </c>
      <c r="I461" s="4" t="str">
        <f>_xll.SNL.Clients.Office.Excel.Functions.SPG(G461,"IQ_AVG_DILUT_SHARES_OUT","CY2023")</f>
        <v>#PEND</v>
      </c>
      <c r="J461" s="5" t="str">
        <f>_xll.SNL.Clients.Office.Excel.Functions.SPG(G461, "IQ_DILUT_EPS_NORM", "CY2023")</f>
        <v>#PEND</v>
      </c>
      <c r="K461" t="e">
        <f t="shared" si="30"/>
        <v>#VALUE!</v>
      </c>
      <c r="L461" t="e">
        <f t="shared" si="31"/>
        <v>#VALUE!</v>
      </c>
    </row>
    <row r="462" spans="1:12">
      <c r="A462" t="s">
        <v>464</v>
      </c>
      <c r="B462" s="4" t="str" cm="1">
        <f t="array" ref="B462">_xll.SNL.Clients.Office.Excel.Functions.SPG(A462, "SP_TOTAL_REV", "CY2023")</f>
        <v>#PEND</v>
      </c>
      <c r="C462" s="4" t="str">
        <f>_xll.SNL.Clients.Office.Excel.Functions.SPG(A462,"IQ_AVG_DILUT_SHARES_OUT","CY2023")</f>
        <v>#PEND</v>
      </c>
      <c r="D462" s="5" t="str">
        <f>_xll.SNL.Clients.Office.Excel.Functions.SPG(A462, "IQ_DILUT_EPS_NORM", "CY2023")</f>
        <v>#PEND</v>
      </c>
      <c r="E462" t="e">
        <f t="shared" si="28"/>
        <v>#VALUE!</v>
      </c>
      <c r="F462" t="e">
        <f t="shared" si="29"/>
        <v>#VALUE!</v>
      </c>
      <c r="G462" t="s">
        <v>464</v>
      </c>
      <c r="H462" s="4" t="str" cm="1">
        <f t="array" ref="H462">_xll.SNL.Clients.Office.Excel.Functions.SPG(G462, "SP_TOTAL_REV", "CY2023")</f>
        <v>#PEND</v>
      </c>
      <c r="I462" s="4" t="str">
        <f>_xll.SNL.Clients.Office.Excel.Functions.SPG(G462,"IQ_AVG_DILUT_SHARES_OUT","CY2023")</f>
        <v>#PEND</v>
      </c>
      <c r="J462" s="5" t="str">
        <f>_xll.SNL.Clients.Office.Excel.Functions.SPG(G462, "IQ_DILUT_EPS_NORM", "CY2023")</f>
        <v>#PEND</v>
      </c>
      <c r="K462" t="e">
        <f t="shared" si="30"/>
        <v>#VALUE!</v>
      </c>
      <c r="L462" t="e">
        <f t="shared" si="31"/>
        <v>#VALUE!</v>
      </c>
    </row>
    <row r="463" spans="1:12">
      <c r="A463" t="s">
        <v>465</v>
      </c>
      <c r="B463" s="4" t="str" cm="1">
        <f t="array" ref="B463">_xll.SNL.Clients.Office.Excel.Functions.SPG(A463, "SP_TOTAL_REV", "CY2023")</f>
        <v>#PEND</v>
      </c>
      <c r="C463" s="4" t="str">
        <f>_xll.SNL.Clients.Office.Excel.Functions.SPG(A463,"IQ_AVG_DILUT_SHARES_OUT","CY2023")</f>
        <v>#PEND</v>
      </c>
      <c r="D463" s="5" t="str">
        <f>_xll.SNL.Clients.Office.Excel.Functions.SPG(A463, "IQ_DILUT_EPS_NORM", "CY2023")</f>
        <v>#PEND</v>
      </c>
      <c r="E463" t="e">
        <f t="shared" si="28"/>
        <v>#VALUE!</v>
      </c>
      <c r="F463" t="e">
        <f t="shared" si="29"/>
        <v>#VALUE!</v>
      </c>
      <c r="G463" t="s">
        <v>465</v>
      </c>
      <c r="H463" s="4" t="str" cm="1">
        <f t="array" ref="H463">_xll.SNL.Clients.Office.Excel.Functions.SPG(G463, "SP_TOTAL_REV", "CY2023")</f>
        <v>#PEND</v>
      </c>
      <c r="I463" s="4" t="str">
        <f>_xll.SNL.Clients.Office.Excel.Functions.SPG(G463,"IQ_AVG_DILUT_SHARES_OUT","CY2023")</f>
        <v>#PEND</v>
      </c>
      <c r="J463" s="5" t="str">
        <f>_xll.SNL.Clients.Office.Excel.Functions.SPG(G463, "IQ_DILUT_EPS_NORM", "CY2023")</f>
        <v>#PEND</v>
      </c>
      <c r="K463" t="e">
        <f t="shared" si="30"/>
        <v>#VALUE!</v>
      </c>
      <c r="L463" t="e">
        <f t="shared" si="31"/>
        <v>#VALUE!</v>
      </c>
    </row>
    <row r="464" spans="1:12">
      <c r="A464" t="s">
        <v>466</v>
      </c>
      <c r="B464" s="4" t="str" cm="1">
        <f t="array" ref="B464">_xll.SNL.Clients.Office.Excel.Functions.SPG(A464, "SP_TOTAL_REV", "CY2023")</f>
        <v>#PEND</v>
      </c>
      <c r="C464" s="4" t="str">
        <f>_xll.SNL.Clients.Office.Excel.Functions.SPG(A464,"IQ_AVG_DILUT_SHARES_OUT","CY2023")</f>
        <v>#PEND</v>
      </c>
      <c r="D464" s="5" t="str">
        <f>_xll.SNL.Clients.Office.Excel.Functions.SPG(A464, "IQ_DILUT_EPS_NORM", "CY2023")</f>
        <v>#PEND</v>
      </c>
      <c r="E464" t="e">
        <f t="shared" si="28"/>
        <v>#VALUE!</v>
      </c>
      <c r="F464" t="e">
        <f t="shared" si="29"/>
        <v>#VALUE!</v>
      </c>
      <c r="G464" t="s">
        <v>466</v>
      </c>
      <c r="H464" s="4" t="str" cm="1">
        <f t="array" ref="H464">_xll.SNL.Clients.Office.Excel.Functions.SPG(G464, "SP_TOTAL_REV", "CY2023")</f>
        <v>#PEND</v>
      </c>
      <c r="I464" s="4" t="str">
        <f>_xll.SNL.Clients.Office.Excel.Functions.SPG(G464,"IQ_AVG_DILUT_SHARES_OUT","CY2023")</f>
        <v>#PEND</v>
      </c>
      <c r="J464" s="5" t="str">
        <f>_xll.SNL.Clients.Office.Excel.Functions.SPG(G464, "IQ_DILUT_EPS_NORM", "CY2023")</f>
        <v>#PEND</v>
      </c>
      <c r="K464" t="e">
        <f t="shared" si="30"/>
        <v>#VALUE!</v>
      </c>
      <c r="L464" t="e">
        <f t="shared" si="31"/>
        <v>#VALUE!</v>
      </c>
    </row>
    <row r="465" spans="1:12">
      <c r="A465" t="s">
        <v>467</v>
      </c>
      <c r="B465" s="4" t="str" cm="1">
        <f t="array" ref="B465">_xll.SNL.Clients.Office.Excel.Functions.SPG(A465, "SP_TOTAL_REV", "CY2023")</f>
        <v>#PEND</v>
      </c>
      <c r="C465" s="4" t="str">
        <f>_xll.SNL.Clients.Office.Excel.Functions.SPG(A465,"IQ_AVG_DILUT_SHARES_OUT","CY2023")</f>
        <v>#PEND</v>
      </c>
      <c r="D465" s="5" t="str">
        <f>_xll.SNL.Clients.Office.Excel.Functions.SPG(A465, "IQ_DILUT_EPS_NORM", "CY2023")</f>
        <v>#PEND</v>
      </c>
      <c r="E465" t="e">
        <f t="shared" si="28"/>
        <v>#VALUE!</v>
      </c>
      <c r="F465" t="e">
        <f t="shared" si="29"/>
        <v>#VALUE!</v>
      </c>
      <c r="G465" t="s">
        <v>467</v>
      </c>
      <c r="H465" s="4" t="str" cm="1">
        <f t="array" ref="H465">_xll.SNL.Clients.Office.Excel.Functions.SPG(G465, "SP_TOTAL_REV", "CY2023")</f>
        <v>#PEND</v>
      </c>
      <c r="I465" s="4" t="str">
        <f>_xll.SNL.Clients.Office.Excel.Functions.SPG(G465,"IQ_AVG_DILUT_SHARES_OUT","CY2023")</f>
        <v>#PEND</v>
      </c>
      <c r="J465" s="5" t="str">
        <f>_xll.SNL.Clients.Office.Excel.Functions.SPG(G465, "IQ_DILUT_EPS_NORM", "CY2023")</f>
        <v>#PEND</v>
      </c>
      <c r="K465" t="e">
        <f t="shared" si="30"/>
        <v>#VALUE!</v>
      </c>
      <c r="L465" t="e">
        <f t="shared" si="31"/>
        <v>#VALUE!</v>
      </c>
    </row>
    <row r="466" spans="1:12">
      <c r="A466" t="s">
        <v>468</v>
      </c>
      <c r="B466" s="4" t="str" cm="1">
        <f t="array" ref="B466">_xll.SNL.Clients.Office.Excel.Functions.SPG(A466, "SP_TOTAL_REV", "CY2023")</f>
        <v>#PEND</v>
      </c>
      <c r="C466" s="4" t="str">
        <f>_xll.SNL.Clients.Office.Excel.Functions.SPG(A466,"IQ_AVG_DILUT_SHARES_OUT","CY2023")</f>
        <v>#PEND</v>
      </c>
      <c r="D466" s="5" t="str">
        <f>_xll.SNL.Clients.Office.Excel.Functions.SPG(A466, "IQ_DILUT_EPS_NORM", "CY2023")</f>
        <v>#PEND</v>
      </c>
      <c r="E466" t="e">
        <f t="shared" si="28"/>
        <v>#VALUE!</v>
      </c>
      <c r="F466" t="e">
        <f t="shared" si="29"/>
        <v>#VALUE!</v>
      </c>
      <c r="G466" t="s">
        <v>468</v>
      </c>
      <c r="H466" s="4" t="str" cm="1">
        <f t="array" ref="H466">_xll.SNL.Clients.Office.Excel.Functions.SPG(G466, "SP_TOTAL_REV", "CY2023")</f>
        <v>#PEND</v>
      </c>
      <c r="I466" s="4" t="str">
        <f>_xll.SNL.Clients.Office.Excel.Functions.SPG(G466,"IQ_AVG_DILUT_SHARES_OUT","CY2023")</f>
        <v>#PEND</v>
      </c>
      <c r="J466" s="5" t="str">
        <f>_xll.SNL.Clients.Office.Excel.Functions.SPG(G466, "IQ_DILUT_EPS_NORM", "CY2023")</f>
        <v>#PEND</v>
      </c>
      <c r="K466" t="e">
        <f t="shared" si="30"/>
        <v>#VALUE!</v>
      </c>
      <c r="L466" t="e">
        <f t="shared" si="31"/>
        <v>#VALUE!</v>
      </c>
    </row>
    <row r="467" spans="1:12">
      <c r="A467" t="s">
        <v>469</v>
      </c>
      <c r="B467" s="4" t="str" cm="1">
        <f t="array" ref="B467">_xll.SNL.Clients.Office.Excel.Functions.SPG(A467, "SP_TOTAL_REV", "CY2023")</f>
        <v>#PEND</v>
      </c>
      <c r="C467" s="4" t="str">
        <f>_xll.SNL.Clients.Office.Excel.Functions.SPG(A467,"IQ_AVG_DILUT_SHARES_OUT","CY2023")</f>
        <v>#PEND</v>
      </c>
      <c r="D467" s="5" t="str">
        <f>_xll.SNL.Clients.Office.Excel.Functions.SPG(A467, "IQ_DILUT_EPS_NORM", "CY2023")</f>
        <v>#PEND</v>
      </c>
      <c r="E467" t="e">
        <f t="shared" si="28"/>
        <v>#VALUE!</v>
      </c>
      <c r="F467" t="e">
        <f t="shared" si="29"/>
        <v>#VALUE!</v>
      </c>
      <c r="G467" t="s">
        <v>469</v>
      </c>
      <c r="H467" s="4" t="str" cm="1">
        <f t="array" ref="H467">_xll.SNL.Clients.Office.Excel.Functions.SPG(G467, "SP_TOTAL_REV", "CY2023")</f>
        <v>#PEND</v>
      </c>
      <c r="I467" s="4" t="str">
        <f>_xll.SNL.Clients.Office.Excel.Functions.SPG(G467,"IQ_AVG_DILUT_SHARES_OUT","CY2023")</f>
        <v>#PEND</v>
      </c>
      <c r="J467" s="5" t="str">
        <f>_xll.SNL.Clients.Office.Excel.Functions.SPG(G467, "IQ_DILUT_EPS_NORM", "CY2023")</f>
        <v>#PEND</v>
      </c>
      <c r="K467" t="e">
        <f t="shared" si="30"/>
        <v>#VALUE!</v>
      </c>
      <c r="L467" t="e">
        <f t="shared" si="31"/>
        <v>#VALUE!</v>
      </c>
    </row>
    <row r="468" spans="1:12">
      <c r="A468" t="s">
        <v>470</v>
      </c>
      <c r="B468" s="4" t="str" cm="1">
        <f t="array" ref="B468">_xll.SNL.Clients.Office.Excel.Functions.SPG(A468, "SP_TOTAL_REV", "CY2023")</f>
        <v>#PEND</v>
      </c>
      <c r="C468" s="4" t="str">
        <f>_xll.SNL.Clients.Office.Excel.Functions.SPG(A468,"IQ_AVG_DILUT_SHARES_OUT","CY2023")</f>
        <v>#PEND</v>
      </c>
      <c r="D468" s="5" t="str">
        <f>_xll.SNL.Clients.Office.Excel.Functions.SPG(A468, "IQ_DILUT_EPS_NORM", "CY2023")</f>
        <v>#PEND</v>
      </c>
      <c r="E468" t="e">
        <f t="shared" si="28"/>
        <v>#VALUE!</v>
      </c>
      <c r="F468" t="e">
        <f t="shared" si="29"/>
        <v>#VALUE!</v>
      </c>
      <c r="G468" t="s">
        <v>470</v>
      </c>
      <c r="H468" s="4" t="str" cm="1">
        <f t="array" ref="H468">_xll.SNL.Clients.Office.Excel.Functions.SPG(G468, "SP_TOTAL_REV", "CY2023")</f>
        <v>#PEND</v>
      </c>
      <c r="I468" s="4" t="str">
        <f>_xll.SNL.Clients.Office.Excel.Functions.SPG(G468,"IQ_AVG_DILUT_SHARES_OUT","CY2023")</f>
        <v>#PEND</v>
      </c>
      <c r="J468" s="5" t="str">
        <f>_xll.SNL.Clients.Office.Excel.Functions.SPG(G468, "IQ_DILUT_EPS_NORM", "CY2023")</f>
        <v>#PEND</v>
      </c>
      <c r="K468" t="e">
        <f t="shared" si="30"/>
        <v>#VALUE!</v>
      </c>
      <c r="L468" t="e">
        <f t="shared" si="31"/>
        <v>#VALUE!</v>
      </c>
    </row>
    <row r="469" spans="1:12">
      <c r="A469" t="s">
        <v>471</v>
      </c>
      <c r="B469" s="4" t="str" cm="1">
        <f t="array" ref="B469">_xll.SNL.Clients.Office.Excel.Functions.SPG(A469, "SP_TOTAL_REV", "CY2023")</f>
        <v>#PEND</v>
      </c>
      <c r="C469" s="4" t="str">
        <f>_xll.SNL.Clients.Office.Excel.Functions.SPG(A469,"IQ_AVG_DILUT_SHARES_OUT","CY2023")</f>
        <v>#PEND</v>
      </c>
      <c r="D469" s="5" t="str">
        <f>_xll.SNL.Clients.Office.Excel.Functions.SPG(A469, "IQ_DILUT_EPS_NORM", "CY2023")</f>
        <v>#PEND</v>
      </c>
      <c r="E469" t="e">
        <f t="shared" si="28"/>
        <v>#VALUE!</v>
      </c>
      <c r="F469" t="e">
        <f t="shared" si="29"/>
        <v>#VALUE!</v>
      </c>
      <c r="G469" t="s">
        <v>471</v>
      </c>
      <c r="H469" s="4" t="str" cm="1">
        <f t="array" ref="H469">_xll.SNL.Clients.Office.Excel.Functions.SPG(G469, "SP_TOTAL_REV", "CY2023")</f>
        <v>#PEND</v>
      </c>
      <c r="I469" s="4" t="str">
        <f>_xll.SNL.Clients.Office.Excel.Functions.SPG(G469,"IQ_AVG_DILUT_SHARES_OUT","CY2023")</f>
        <v>#PEND</v>
      </c>
      <c r="J469" s="5" t="str">
        <f>_xll.SNL.Clients.Office.Excel.Functions.SPG(G469, "IQ_DILUT_EPS_NORM", "CY2023")</f>
        <v>#PEND</v>
      </c>
      <c r="K469" t="e">
        <f t="shared" si="30"/>
        <v>#VALUE!</v>
      </c>
      <c r="L469" t="e">
        <f t="shared" si="31"/>
        <v>#VALUE!</v>
      </c>
    </row>
    <row r="470" spans="1:12">
      <c r="A470" t="s">
        <v>472</v>
      </c>
      <c r="B470" s="4" t="str" cm="1">
        <f t="array" ref="B470">_xll.SNL.Clients.Office.Excel.Functions.SPG(A470, "SP_TOTAL_REV", "CY2023")</f>
        <v>#PEND</v>
      </c>
      <c r="C470" s="4" t="str">
        <f>_xll.SNL.Clients.Office.Excel.Functions.SPG(A470,"IQ_AVG_DILUT_SHARES_OUT","CY2023")</f>
        <v>#PEND</v>
      </c>
      <c r="D470" s="5" t="str">
        <f>_xll.SNL.Clients.Office.Excel.Functions.SPG(A470, "IQ_DILUT_EPS_NORM", "CY2023")</f>
        <v>#PEND</v>
      </c>
      <c r="E470" t="e">
        <f t="shared" si="28"/>
        <v>#VALUE!</v>
      </c>
      <c r="F470" t="e">
        <f t="shared" si="29"/>
        <v>#VALUE!</v>
      </c>
      <c r="G470" t="s">
        <v>472</v>
      </c>
      <c r="H470" s="4" t="str" cm="1">
        <f t="array" ref="H470">_xll.SNL.Clients.Office.Excel.Functions.SPG(G470, "SP_TOTAL_REV", "CY2023")</f>
        <v>#PEND</v>
      </c>
      <c r="I470" s="4" t="str">
        <f>_xll.SNL.Clients.Office.Excel.Functions.SPG(G470,"IQ_AVG_DILUT_SHARES_OUT","CY2023")</f>
        <v>#PEND</v>
      </c>
      <c r="J470" s="5" t="str">
        <f>_xll.SNL.Clients.Office.Excel.Functions.SPG(G470, "IQ_DILUT_EPS_NORM", "CY2023")</f>
        <v>#PEND</v>
      </c>
      <c r="K470" t="e">
        <f t="shared" si="30"/>
        <v>#VALUE!</v>
      </c>
      <c r="L470" t="e">
        <f t="shared" si="31"/>
        <v>#VALUE!</v>
      </c>
    </row>
    <row r="471" spans="1:12">
      <c r="A471" t="s">
        <v>473</v>
      </c>
      <c r="B471" s="4" t="str" cm="1">
        <f t="array" ref="B471">_xll.SNL.Clients.Office.Excel.Functions.SPG(A471, "SP_TOTAL_REV", "CY2023")</f>
        <v>#PEND</v>
      </c>
      <c r="C471" s="4" t="str">
        <f>_xll.SNL.Clients.Office.Excel.Functions.SPG(A471,"IQ_AVG_DILUT_SHARES_OUT","CY2023")</f>
        <v>#PEND</v>
      </c>
      <c r="D471" s="5" t="str">
        <f>_xll.SNL.Clients.Office.Excel.Functions.SPG(A471, "IQ_DILUT_EPS_NORM", "CY2023")</f>
        <v>#PEND</v>
      </c>
      <c r="E471" t="e">
        <f t="shared" si="28"/>
        <v>#VALUE!</v>
      </c>
      <c r="F471" t="e">
        <f t="shared" si="29"/>
        <v>#VALUE!</v>
      </c>
      <c r="G471" t="s">
        <v>473</v>
      </c>
      <c r="H471" s="4" t="str" cm="1">
        <f t="array" ref="H471">_xll.SNL.Clients.Office.Excel.Functions.SPG(G471, "SP_TOTAL_REV", "CY2023")</f>
        <v>#PEND</v>
      </c>
      <c r="I471" s="4" t="str">
        <f>_xll.SNL.Clients.Office.Excel.Functions.SPG(G471,"IQ_AVG_DILUT_SHARES_OUT","CY2023")</f>
        <v>#PEND</v>
      </c>
      <c r="J471" s="5" t="str">
        <f>_xll.SNL.Clients.Office.Excel.Functions.SPG(G471, "IQ_DILUT_EPS_NORM", "CY2023")</f>
        <v>#PEND</v>
      </c>
      <c r="K471" t="e">
        <f t="shared" si="30"/>
        <v>#VALUE!</v>
      </c>
      <c r="L471" t="e">
        <f t="shared" si="31"/>
        <v>#VALUE!</v>
      </c>
    </row>
    <row r="472" spans="1:12">
      <c r="A472" t="s">
        <v>474</v>
      </c>
      <c r="B472" s="4" t="str" cm="1">
        <f t="array" ref="B472">_xll.SNL.Clients.Office.Excel.Functions.SPG(A472, "SP_TOTAL_REV", "CY2023")</f>
        <v>#PEND</v>
      </c>
      <c r="C472" s="4" t="str">
        <f>_xll.SNL.Clients.Office.Excel.Functions.SPG(A472,"IQ_AVG_DILUT_SHARES_OUT","CY2023")</f>
        <v>#PEND</v>
      </c>
      <c r="D472" s="5" t="str">
        <f>_xll.SNL.Clients.Office.Excel.Functions.SPG(A472, "IQ_DILUT_EPS_NORM", "CY2023")</f>
        <v>#PEND</v>
      </c>
      <c r="E472" t="e">
        <f t="shared" si="28"/>
        <v>#VALUE!</v>
      </c>
      <c r="F472" t="e">
        <f t="shared" si="29"/>
        <v>#VALUE!</v>
      </c>
      <c r="G472" t="s">
        <v>474</v>
      </c>
      <c r="H472" s="4" t="str" cm="1">
        <f t="array" ref="H472">_xll.SNL.Clients.Office.Excel.Functions.SPG(G472, "SP_TOTAL_REV", "CY2023")</f>
        <v>#PEND</v>
      </c>
      <c r="I472" s="4" t="str">
        <f>_xll.SNL.Clients.Office.Excel.Functions.SPG(G472,"IQ_AVG_DILUT_SHARES_OUT","CY2023")</f>
        <v>#PEND</v>
      </c>
      <c r="J472" s="5" t="str">
        <f>_xll.SNL.Clients.Office.Excel.Functions.SPG(G472, "IQ_DILUT_EPS_NORM", "CY2023")</f>
        <v>#PEND</v>
      </c>
      <c r="K472" t="e">
        <f t="shared" si="30"/>
        <v>#VALUE!</v>
      </c>
      <c r="L472" t="e">
        <f t="shared" si="31"/>
        <v>#VALUE!</v>
      </c>
    </row>
    <row r="473" spans="1:12">
      <c r="A473" t="s">
        <v>475</v>
      </c>
      <c r="B473" s="4" t="str" cm="1">
        <f t="array" ref="B473">_xll.SNL.Clients.Office.Excel.Functions.SPG(A473, "SP_TOTAL_REV", "CY2023")</f>
        <v>#PEND</v>
      </c>
      <c r="C473" s="4" t="str">
        <f>_xll.SNL.Clients.Office.Excel.Functions.SPG(A473,"IQ_AVG_DILUT_SHARES_OUT","CY2023")</f>
        <v>#PEND</v>
      </c>
      <c r="D473" s="5" t="str">
        <f>_xll.SNL.Clients.Office.Excel.Functions.SPG(A473, "IQ_DILUT_EPS_NORM", "CY2023")</f>
        <v>#PEND</v>
      </c>
      <c r="E473" t="e">
        <f t="shared" si="28"/>
        <v>#VALUE!</v>
      </c>
      <c r="F473" t="e">
        <f t="shared" si="29"/>
        <v>#VALUE!</v>
      </c>
      <c r="G473" t="s">
        <v>475</v>
      </c>
      <c r="H473" s="4" t="str" cm="1">
        <f t="array" ref="H473">_xll.SNL.Clients.Office.Excel.Functions.SPG(G473, "SP_TOTAL_REV", "CY2023")</f>
        <v>#PEND</v>
      </c>
      <c r="I473" s="4" t="str">
        <f>_xll.SNL.Clients.Office.Excel.Functions.SPG(G473,"IQ_AVG_DILUT_SHARES_OUT","CY2023")</f>
        <v>#PEND</v>
      </c>
      <c r="J473" s="5" t="str">
        <f>_xll.SNL.Clients.Office.Excel.Functions.SPG(G473, "IQ_DILUT_EPS_NORM", "CY2023")</f>
        <v>#PEND</v>
      </c>
      <c r="K473" t="e">
        <f t="shared" si="30"/>
        <v>#VALUE!</v>
      </c>
      <c r="L473" t="e">
        <f t="shared" si="31"/>
        <v>#VALUE!</v>
      </c>
    </row>
    <row r="474" spans="1:12">
      <c r="A474" t="s">
        <v>476</v>
      </c>
      <c r="B474" s="4" t="str" cm="1">
        <f t="array" ref="B474">_xll.SNL.Clients.Office.Excel.Functions.SPG(A474, "SP_TOTAL_REV", "CY2023")</f>
        <v>#PEND</v>
      </c>
      <c r="C474" s="4" t="str">
        <f>_xll.SNL.Clients.Office.Excel.Functions.SPG(A474,"IQ_AVG_DILUT_SHARES_OUT","CY2023")</f>
        <v>#PEND</v>
      </c>
      <c r="D474" s="5" t="str">
        <f>_xll.SNL.Clients.Office.Excel.Functions.SPG(A474, "IQ_DILUT_EPS_NORM", "CY2023")</f>
        <v>#PEND</v>
      </c>
      <c r="E474" t="e">
        <f t="shared" si="28"/>
        <v>#VALUE!</v>
      </c>
      <c r="F474" t="e">
        <f t="shared" si="29"/>
        <v>#VALUE!</v>
      </c>
      <c r="G474" t="s">
        <v>476</v>
      </c>
      <c r="H474" s="4" t="str" cm="1">
        <f t="array" ref="H474">_xll.SNL.Clients.Office.Excel.Functions.SPG(G474, "SP_TOTAL_REV", "CY2023")</f>
        <v>#PEND</v>
      </c>
      <c r="I474" s="4" t="str">
        <f>_xll.SNL.Clients.Office.Excel.Functions.SPG(G474,"IQ_AVG_DILUT_SHARES_OUT","CY2023")</f>
        <v>#PEND</v>
      </c>
      <c r="J474" s="5" t="str">
        <f>_xll.SNL.Clients.Office.Excel.Functions.SPG(G474, "IQ_DILUT_EPS_NORM", "CY2023")</f>
        <v>#PEND</v>
      </c>
      <c r="K474" t="e">
        <f t="shared" si="30"/>
        <v>#VALUE!</v>
      </c>
      <c r="L474" t="e">
        <f t="shared" si="31"/>
        <v>#VALUE!</v>
      </c>
    </row>
    <row r="475" spans="1:12">
      <c r="A475" t="s">
        <v>477</v>
      </c>
      <c r="B475" s="4" t="str" cm="1">
        <f t="array" ref="B475">_xll.SNL.Clients.Office.Excel.Functions.SPG(A475, "SP_TOTAL_REV", "CY2023")</f>
        <v>#PEND</v>
      </c>
      <c r="C475" s="4" t="str">
        <f>_xll.SNL.Clients.Office.Excel.Functions.SPG(A475,"IQ_AVG_DILUT_SHARES_OUT","CY2023")</f>
        <v>#PEND</v>
      </c>
      <c r="D475" s="5" t="str">
        <f>_xll.SNL.Clients.Office.Excel.Functions.SPG(A475, "IQ_DILUT_EPS_NORM", "CY2023")</f>
        <v>#PEND</v>
      </c>
      <c r="E475" t="e">
        <f t="shared" si="28"/>
        <v>#VALUE!</v>
      </c>
      <c r="F475" t="e">
        <f t="shared" si="29"/>
        <v>#VALUE!</v>
      </c>
      <c r="G475" t="s">
        <v>477</v>
      </c>
      <c r="H475" s="4" t="str" cm="1">
        <f t="array" ref="H475">_xll.SNL.Clients.Office.Excel.Functions.SPG(G475, "SP_TOTAL_REV", "CY2023")</f>
        <v>#PEND</v>
      </c>
      <c r="I475" s="4" t="str">
        <f>_xll.SNL.Clients.Office.Excel.Functions.SPG(G475,"IQ_AVG_DILUT_SHARES_OUT","CY2023")</f>
        <v>#PEND</v>
      </c>
      <c r="J475" s="5" t="str">
        <f>_xll.SNL.Clients.Office.Excel.Functions.SPG(G475, "IQ_DILUT_EPS_NORM", "CY2023")</f>
        <v>#PEND</v>
      </c>
      <c r="K475" t="e">
        <f t="shared" si="30"/>
        <v>#VALUE!</v>
      </c>
      <c r="L475" t="e">
        <f t="shared" si="31"/>
        <v>#VALUE!</v>
      </c>
    </row>
    <row r="476" spans="1:12">
      <c r="A476" t="s">
        <v>478</v>
      </c>
      <c r="B476" s="4" t="str" cm="1">
        <f t="array" ref="B476">_xll.SNL.Clients.Office.Excel.Functions.SPG(A476, "SP_TOTAL_REV", "CY2023")</f>
        <v>#PEND</v>
      </c>
      <c r="C476" s="4" t="str">
        <f>_xll.SNL.Clients.Office.Excel.Functions.SPG(A476,"IQ_AVG_DILUT_SHARES_OUT","CY2023")</f>
        <v>#PEND</v>
      </c>
      <c r="D476" s="5" t="str">
        <f>_xll.SNL.Clients.Office.Excel.Functions.SPG(A476, "IQ_DILUT_EPS_NORM", "CY2023")</f>
        <v>#PEND</v>
      </c>
      <c r="E476" t="e">
        <f t="shared" si="28"/>
        <v>#VALUE!</v>
      </c>
      <c r="F476" t="e">
        <f t="shared" si="29"/>
        <v>#VALUE!</v>
      </c>
      <c r="G476" t="s">
        <v>478</v>
      </c>
      <c r="H476" s="4" t="str" cm="1">
        <f t="array" ref="H476">_xll.SNL.Clients.Office.Excel.Functions.SPG(G476, "SP_TOTAL_REV", "CY2023")</f>
        <v>#PEND</v>
      </c>
      <c r="I476" s="4" t="str">
        <f>_xll.SNL.Clients.Office.Excel.Functions.SPG(G476,"IQ_AVG_DILUT_SHARES_OUT","CY2023")</f>
        <v>#PEND</v>
      </c>
      <c r="J476" s="5" t="str">
        <f>_xll.SNL.Clients.Office.Excel.Functions.SPG(G476, "IQ_DILUT_EPS_NORM", "CY2023")</f>
        <v>#PEND</v>
      </c>
      <c r="K476" t="e">
        <f t="shared" si="30"/>
        <v>#VALUE!</v>
      </c>
      <c r="L476" t="e">
        <f t="shared" si="31"/>
        <v>#VALUE!</v>
      </c>
    </row>
    <row r="477" spans="1:12">
      <c r="A477" t="s">
        <v>479</v>
      </c>
      <c r="B477" s="4" t="str" cm="1">
        <f t="array" ref="B477">_xll.SNL.Clients.Office.Excel.Functions.SPG(A477, "SP_TOTAL_REV", "CY2023")</f>
        <v>#PEND</v>
      </c>
      <c r="C477" s="4" t="str">
        <f>_xll.SNL.Clients.Office.Excel.Functions.SPG(A477,"IQ_AVG_DILUT_SHARES_OUT","CY2023")</f>
        <v>#PEND</v>
      </c>
      <c r="D477" s="5" t="str">
        <f>_xll.SNL.Clients.Office.Excel.Functions.SPG(A477, "IQ_DILUT_EPS_NORM", "CY2023")</f>
        <v>#PEND</v>
      </c>
      <c r="E477" t="e">
        <f t="shared" si="28"/>
        <v>#VALUE!</v>
      </c>
      <c r="F477" t="e">
        <f t="shared" si="29"/>
        <v>#VALUE!</v>
      </c>
      <c r="G477" t="s">
        <v>479</v>
      </c>
      <c r="H477" s="4" t="str" cm="1">
        <f t="array" ref="H477">_xll.SNL.Clients.Office.Excel.Functions.SPG(G477, "SP_TOTAL_REV", "CY2023")</f>
        <v>#PEND</v>
      </c>
      <c r="I477" s="4" t="str">
        <f>_xll.SNL.Clients.Office.Excel.Functions.SPG(G477,"IQ_AVG_DILUT_SHARES_OUT","CY2023")</f>
        <v>#PEND</v>
      </c>
      <c r="J477" s="5" t="str">
        <f>_xll.SNL.Clients.Office.Excel.Functions.SPG(G477, "IQ_DILUT_EPS_NORM", "CY2023")</f>
        <v>#PEND</v>
      </c>
      <c r="K477" t="e">
        <f t="shared" si="30"/>
        <v>#VALUE!</v>
      </c>
      <c r="L477" t="e">
        <f t="shared" si="31"/>
        <v>#VALUE!</v>
      </c>
    </row>
    <row r="478" spans="1:12">
      <c r="A478" t="s">
        <v>480</v>
      </c>
      <c r="B478" s="4" t="str" cm="1">
        <f t="array" ref="B478">_xll.SNL.Clients.Office.Excel.Functions.SPG(A478, "SP_TOTAL_REV", "CY2023")</f>
        <v>#PEND</v>
      </c>
      <c r="C478" s="4" t="str">
        <f>_xll.SNL.Clients.Office.Excel.Functions.SPG(A478,"IQ_AVG_DILUT_SHARES_OUT","CY2023")</f>
        <v>#PEND</v>
      </c>
      <c r="D478" s="5" t="str">
        <f>_xll.SNL.Clients.Office.Excel.Functions.SPG(A478, "IQ_DILUT_EPS_NORM", "CY2023")</f>
        <v>#PEND</v>
      </c>
      <c r="E478" t="e">
        <f t="shared" si="28"/>
        <v>#VALUE!</v>
      </c>
      <c r="F478" t="e">
        <f t="shared" si="29"/>
        <v>#VALUE!</v>
      </c>
      <c r="G478" t="s">
        <v>480</v>
      </c>
      <c r="H478" s="4" t="str" cm="1">
        <f t="array" ref="H478">_xll.SNL.Clients.Office.Excel.Functions.SPG(G478, "SP_TOTAL_REV", "CY2023")</f>
        <v>#PEND</v>
      </c>
      <c r="I478" s="4" t="str">
        <f>_xll.SNL.Clients.Office.Excel.Functions.SPG(G478,"IQ_AVG_DILUT_SHARES_OUT","CY2023")</f>
        <v>#PEND</v>
      </c>
      <c r="J478" s="5" t="str">
        <f>_xll.SNL.Clients.Office.Excel.Functions.SPG(G478, "IQ_DILUT_EPS_NORM", "CY2023")</f>
        <v>#PEND</v>
      </c>
      <c r="K478" t="e">
        <f t="shared" si="30"/>
        <v>#VALUE!</v>
      </c>
      <c r="L478" t="e">
        <f t="shared" si="31"/>
        <v>#VALUE!</v>
      </c>
    </row>
    <row r="479" spans="1:12">
      <c r="A479" t="s">
        <v>481</v>
      </c>
      <c r="B479" s="4" t="str" cm="1">
        <f t="array" ref="B479">_xll.SNL.Clients.Office.Excel.Functions.SPG(A479, "SP_TOTAL_REV", "CY2023")</f>
        <v>#PEND</v>
      </c>
      <c r="C479" s="4" t="str">
        <f>_xll.SNL.Clients.Office.Excel.Functions.SPG(A479,"IQ_AVG_DILUT_SHARES_OUT","CY2023")</f>
        <v>#PEND</v>
      </c>
      <c r="D479" s="5" t="str">
        <f>_xll.SNL.Clients.Office.Excel.Functions.SPG(A479, "IQ_DILUT_EPS_NORM", "CY2023")</f>
        <v>#PEND</v>
      </c>
      <c r="E479" t="e">
        <f t="shared" si="28"/>
        <v>#VALUE!</v>
      </c>
      <c r="F479" t="e">
        <f t="shared" si="29"/>
        <v>#VALUE!</v>
      </c>
      <c r="G479" t="s">
        <v>481</v>
      </c>
      <c r="H479" s="4" t="str" cm="1">
        <f t="array" ref="H479">_xll.SNL.Clients.Office.Excel.Functions.SPG(G479, "SP_TOTAL_REV", "CY2023")</f>
        <v>#PEND</v>
      </c>
      <c r="I479" s="4" t="str">
        <f>_xll.SNL.Clients.Office.Excel.Functions.SPG(G479,"IQ_AVG_DILUT_SHARES_OUT","CY2023")</f>
        <v>#PEND</v>
      </c>
      <c r="J479" s="5" t="str">
        <f>_xll.SNL.Clients.Office.Excel.Functions.SPG(G479, "IQ_DILUT_EPS_NORM", "CY2023")</f>
        <v>#PEND</v>
      </c>
      <c r="K479" t="e">
        <f t="shared" si="30"/>
        <v>#VALUE!</v>
      </c>
      <c r="L479" t="e">
        <f t="shared" si="31"/>
        <v>#VALUE!</v>
      </c>
    </row>
    <row r="480" spans="1:12">
      <c r="A480" t="s">
        <v>482</v>
      </c>
      <c r="B480" s="4" t="str" cm="1">
        <f t="array" ref="B480">_xll.SNL.Clients.Office.Excel.Functions.SPG(A480, "SP_TOTAL_REV", "CY2023")</f>
        <v>#PEND</v>
      </c>
      <c r="C480" s="4" t="str">
        <f>_xll.SNL.Clients.Office.Excel.Functions.SPG(A480,"IQ_AVG_DILUT_SHARES_OUT","CY2023")</f>
        <v>#PEND</v>
      </c>
      <c r="D480" s="5" t="str">
        <f>_xll.SNL.Clients.Office.Excel.Functions.SPG(A480, "IQ_DILUT_EPS_NORM", "CY2023")</f>
        <v>#PEND</v>
      </c>
      <c r="E480" t="e">
        <f t="shared" si="28"/>
        <v>#VALUE!</v>
      </c>
      <c r="F480" t="e">
        <f t="shared" si="29"/>
        <v>#VALUE!</v>
      </c>
      <c r="G480" t="s">
        <v>482</v>
      </c>
      <c r="H480" s="4" t="str" cm="1">
        <f t="array" ref="H480">_xll.SNL.Clients.Office.Excel.Functions.SPG(G480, "SP_TOTAL_REV", "CY2023")</f>
        <v>#PEND</v>
      </c>
      <c r="I480" s="4" t="str">
        <f>_xll.SNL.Clients.Office.Excel.Functions.SPG(G480,"IQ_AVG_DILUT_SHARES_OUT","CY2023")</f>
        <v>#PEND</v>
      </c>
      <c r="J480" s="5" t="str">
        <f>_xll.SNL.Clients.Office.Excel.Functions.SPG(G480, "IQ_DILUT_EPS_NORM", "CY2023")</f>
        <v>#PEND</v>
      </c>
      <c r="K480" t="e">
        <f t="shared" si="30"/>
        <v>#VALUE!</v>
      </c>
      <c r="L480" t="e">
        <f t="shared" si="31"/>
        <v>#VALUE!</v>
      </c>
    </row>
    <row r="481" spans="1:12">
      <c r="A481" t="s">
        <v>483</v>
      </c>
      <c r="B481" s="4" t="str" cm="1">
        <f t="array" ref="B481">_xll.SNL.Clients.Office.Excel.Functions.SPG(A481, "SP_TOTAL_REV", "CY2023")</f>
        <v>#PEND</v>
      </c>
      <c r="C481" s="4" t="str">
        <f>_xll.SNL.Clients.Office.Excel.Functions.SPG(A481,"IQ_AVG_DILUT_SHARES_OUT","CY2023")</f>
        <v>#PEND</v>
      </c>
      <c r="D481" s="5" t="str">
        <f>_xll.SNL.Clients.Office.Excel.Functions.SPG(A481, "IQ_DILUT_EPS_NORM", "CY2023")</f>
        <v>#PEND</v>
      </c>
      <c r="E481" t="e">
        <f t="shared" si="28"/>
        <v>#VALUE!</v>
      </c>
      <c r="F481" t="e">
        <f t="shared" si="29"/>
        <v>#VALUE!</v>
      </c>
      <c r="G481" t="s">
        <v>483</v>
      </c>
      <c r="H481" s="4" t="str" cm="1">
        <f t="array" ref="H481">_xll.SNL.Clients.Office.Excel.Functions.SPG(G481, "SP_TOTAL_REV", "CY2023")</f>
        <v>#PEND</v>
      </c>
      <c r="I481" s="4" t="str">
        <f>_xll.SNL.Clients.Office.Excel.Functions.SPG(G481,"IQ_AVG_DILUT_SHARES_OUT","CY2023")</f>
        <v>#PEND</v>
      </c>
      <c r="J481" s="5" t="str">
        <f>_xll.SNL.Clients.Office.Excel.Functions.SPG(G481, "IQ_DILUT_EPS_NORM", "CY2023")</f>
        <v>#PEND</v>
      </c>
      <c r="K481" t="e">
        <f t="shared" si="30"/>
        <v>#VALUE!</v>
      </c>
      <c r="L481" t="e">
        <f t="shared" si="31"/>
        <v>#VALUE!</v>
      </c>
    </row>
    <row r="482" spans="1:12">
      <c r="A482" t="s">
        <v>484</v>
      </c>
      <c r="B482" s="4" t="str" cm="1">
        <f t="array" ref="B482">_xll.SNL.Clients.Office.Excel.Functions.SPG(A482, "SP_TOTAL_REV", "CY2023")</f>
        <v>#PEND</v>
      </c>
      <c r="C482" s="4" t="str">
        <f>_xll.SNL.Clients.Office.Excel.Functions.SPG(A482,"IQ_AVG_DILUT_SHARES_OUT","CY2023")</f>
        <v>#PEND</v>
      </c>
      <c r="D482" s="5" t="str">
        <f>_xll.SNL.Clients.Office.Excel.Functions.SPG(A482, "IQ_DILUT_EPS_NORM", "CY2023")</f>
        <v>#PEND</v>
      </c>
      <c r="E482" t="e">
        <f t="shared" si="28"/>
        <v>#VALUE!</v>
      </c>
      <c r="F482" t="e">
        <f t="shared" si="29"/>
        <v>#VALUE!</v>
      </c>
      <c r="G482" t="s">
        <v>484</v>
      </c>
      <c r="H482" s="4" t="str" cm="1">
        <f t="array" ref="H482">_xll.SNL.Clients.Office.Excel.Functions.SPG(G482, "SP_TOTAL_REV", "CY2023")</f>
        <v>#PEND</v>
      </c>
      <c r="I482" s="4" t="str">
        <f>_xll.SNL.Clients.Office.Excel.Functions.SPG(G482,"IQ_AVG_DILUT_SHARES_OUT","CY2023")</f>
        <v>#PEND</v>
      </c>
      <c r="J482" s="5" t="str">
        <f>_xll.SNL.Clients.Office.Excel.Functions.SPG(G482, "IQ_DILUT_EPS_NORM", "CY2023")</f>
        <v>#PEND</v>
      </c>
      <c r="K482" t="e">
        <f t="shared" si="30"/>
        <v>#VALUE!</v>
      </c>
      <c r="L482" t="e">
        <f t="shared" si="31"/>
        <v>#VALUE!</v>
      </c>
    </row>
    <row r="483" spans="1:12">
      <c r="A483" t="s">
        <v>485</v>
      </c>
      <c r="B483" s="4" t="str" cm="1">
        <f t="array" ref="B483">_xll.SNL.Clients.Office.Excel.Functions.SPG(A483, "SP_TOTAL_REV", "CY2023")</f>
        <v>#PEND</v>
      </c>
      <c r="C483" s="4" t="str">
        <f>_xll.SNL.Clients.Office.Excel.Functions.SPG(A483,"IQ_AVG_DILUT_SHARES_OUT","CY2023")</f>
        <v>#PEND</v>
      </c>
      <c r="D483" s="5" t="str">
        <f>_xll.SNL.Clients.Office.Excel.Functions.SPG(A483, "IQ_DILUT_EPS_NORM", "CY2023")</f>
        <v>#PEND</v>
      </c>
      <c r="E483" t="e">
        <f t="shared" si="28"/>
        <v>#VALUE!</v>
      </c>
      <c r="F483" t="e">
        <f t="shared" si="29"/>
        <v>#VALUE!</v>
      </c>
      <c r="G483" t="s">
        <v>485</v>
      </c>
      <c r="H483" s="4" t="str" cm="1">
        <f t="array" ref="H483">_xll.SNL.Clients.Office.Excel.Functions.SPG(G483, "SP_TOTAL_REV", "CY2023")</f>
        <v>#PEND</v>
      </c>
      <c r="I483" s="4" t="str">
        <f>_xll.SNL.Clients.Office.Excel.Functions.SPG(G483,"IQ_AVG_DILUT_SHARES_OUT","CY2023")</f>
        <v>#PEND</v>
      </c>
      <c r="J483" s="5" t="str">
        <f>_xll.SNL.Clients.Office.Excel.Functions.SPG(G483, "IQ_DILUT_EPS_NORM", "CY2023")</f>
        <v>#PEND</v>
      </c>
      <c r="K483" t="e">
        <f t="shared" si="30"/>
        <v>#VALUE!</v>
      </c>
      <c r="L483" t="e">
        <f t="shared" si="31"/>
        <v>#VALUE!</v>
      </c>
    </row>
    <row r="484" spans="1:12">
      <c r="A484" t="s">
        <v>486</v>
      </c>
      <c r="B484" s="4" t="str" cm="1">
        <f t="array" ref="B484">_xll.SNL.Clients.Office.Excel.Functions.SPG(A484, "SP_TOTAL_REV", "CY2023")</f>
        <v>#PEND</v>
      </c>
      <c r="C484" s="4" t="str">
        <f>_xll.SNL.Clients.Office.Excel.Functions.SPG(A484,"IQ_AVG_DILUT_SHARES_OUT","CY2023")</f>
        <v>#PEND</v>
      </c>
      <c r="D484" s="5" t="str">
        <f>_xll.SNL.Clients.Office.Excel.Functions.SPG(A484, "IQ_DILUT_EPS_NORM", "CY2023")</f>
        <v>#PEND</v>
      </c>
      <c r="E484" t="e">
        <f t="shared" si="28"/>
        <v>#VALUE!</v>
      </c>
      <c r="F484" t="e">
        <f t="shared" si="29"/>
        <v>#VALUE!</v>
      </c>
      <c r="G484" t="s">
        <v>486</v>
      </c>
      <c r="H484" s="4" t="str" cm="1">
        <f t="array" ref="H484">_xll.SNL.Clients.Office.Excel.Functions.SPG(G484, "SP_TOTAL_REV", "CY2023")</f>
        <v>#PEND</v>
      </c>
      <c r="I484" s="4" t="str">
        <f>_xll.SNL.Clients.Office.Excel.Functions.SPG(G484,"IQ_AVG_DILUT_SHARES_OUT","CY2023")</f>
        <v>#PEND</v>
      </c>
      <c r="J484" s="5" t="str">
        <f>_xll.SNL.Clients.Office.Excel.Functions.SPG(G484, "IQ_DILUT_EPS_NORM", "CY2023")</f>
        <v>#PEND</v>
      </c>
      <c r="K484" t="e">
        <f t="shared" si="30"/>
        <v>#VALUE!</v>
      </c>
      <c r="L484" t="e">
        <f t="shared" si="31"/>
        <v>#VALUE!</v>
      </c>
    </row>
    <row r="485" spans="1:12">
      <c r="A485" t="s">
        <v>487</v>
      </c>
      <c r="B485" s="4" t="str" cm="1">
        <f t="array" ref="B485">_xll.SNL.Clients.Office.Excel.Functions.SPG(A485, "SP_TOTAL_REV", "CY2023")</f>
        <v>#PEND</v>
      </c>
      <c r="C485" s="4" t="str">
        <f>_xll.SNL.Clients.Office.Excel.Functions.SPG(A485,"IQ_AVG_DILUT_SHARES_OUT","CY2023")</f>
        <v>#PEND</v>
      </c>
      <c r="D485" s="5" t="str">
        <f>_xll.SNL.Clients.Office.Excel.Functions.SPG(A485, "IQ_DILUT_EPS_NORM", "CY2023")</f>
        <v>#PEND</v>
      </c>
      <c r="E485" t="e">
        <f t="shared" si="28"/>
        <v>#VALUE!</v>
      </c>
      <c r="F485" t="e">
        <f t="shared" si="29"/>
        <v>#VALUE!</v>
      </c>
      <c r="G485" t="s">
        <v>487</v>
      </c>
      <c r="H485" s="4" t="str" cm="1">
        <f t="array" ref="H485">_xll.SNL.Clients.Office.Excel.Functions.SPG(G485, "SP_TOTAL_REV", "CY2023")</f>
        <v>#PEND</v>
      </c>
      <c r="I485" s="4" t="str">
        <f>_xll.SNL.Clients.Office.Excel.Functions.SPG(G485,"IQ_AVG_DILUT_SHARES_OUT","CY2023")</f>
        <v>#PEND</v>
      </c>
      <c r="J485" s="5" t="str">
        <f>_xll.SNL.Clients.Office.Excel.Functions.SPG(G485, "IQ_DILUT_EPS_NORM", "CY2023")</f>
        <v>#PEND</v>
      </c>
      <c r="K485" t="e">
        <f t="shared" si="30"/>
        <v>#VALUE!</v>
      </c>
      <c r="L485" t="e">
        <f t="shared" si="31"/>
        <v>#VALUE!</v>
      </c>
    </row>
    <row r="486" spans="1:12">
      <c r="A486" t="s">
        <v>488</v>
      </c>
      <c r="B486" s="4" t="str" cm="1">
        <f t="array" ref="B486">_xll.SNL.Clients.Office.Excel.Functions.SPG(A486, "SP_TOTAL_REV", "CY2023")</f>
        <v>#PEND</v>
      </c>
      <c r="C486" s="4" t="str">
        <f>_xll.SNL.Clients.Office.Excel.Functions.SPG(A486,"IQ_AVG_DILUT_SHARES_OUT","CY2023")</f>
        <v>#PEND</v>
      </c>
      <c r="D486" s="5" t="str">
        <f>_xll.SNL.Clients.Office.Excel.Functions.SPG(A486, "IQ_DILUT_EPS_NORM", "CY2023")</f>
        <v>#PEND</v>
      </c>
      <c r="E486" t="e">
        <f t="shared" si="28"/>
        <v>#VALUE!</v>
      </c>
      <c r="F486" t="e">
        <f t="shared" si="29"/>
        <v>#VALUE!</v>
      </c>
      <c r="G486" t="s">
        <v>488</v>
      </c>
      <c r="H486" s="4" t="str" cm="1">
        <f t="array" ref="H486">_xll.SNL.Clients.Office.Excel.Functions.SPG(G486, "SP_TOTAL_REV", "CY2023")</f>
        <v>#PEND</v>
      </c>
      <c r="I486" s="4" t="str">
        <f>_xll.SNL.Clients.Office.Excel.Functions.SPG(G486,"IQ_AVG_DILUT_SHARES_OUT","CY2023")</f>
        <v>#PEND</v>
      </c>
      <c r="J486" s="5" t="str">
        <f>_xll.SNL.Clients.Office.Excel.Functions.SPG(G486, "IQ_DILUT_EPS_NORM", "CY2023")</f>
        <v>#PEND</v>
      </c>
      <c r="K486" t="e">
        <f t="shared" si="30"/>
        <v>#VALUE!</v>
      </c>
      <c r="L486" t="e">
        <f t="shared" si="31"/>
        <v>#VALUE!</v>
      </c>
    </row>
    <row r="487" spans="1:12">
      <c r="A487" t="s">
        <v>489</v>
      </c>
      <c r="B487" s="4" t="str" cm="1">
        <f t="array" ref="B487">_xll.SNL.Clients.Office.Excel.Functions.SPG(A487, "SP_TOTAL_REV", "CY2023")</f>
        <v>#PEND</v>
      </c>
      <c r="C487" s="4" t="str">
        <f>_xll.SNL.Clients.Office.Excel.Functions.SPG(A487,"IQ_AVG_DILUT_SHARES_OUT","CY2023")</f>
        <v>#PEND</v>
      </c>
      <c r="D487" s="5" t="str">
        <f>_xll.SNL.Clients.Office.Excel.Functions.SPG(A487, "IQ_DILUT_EPS_NORM", "CY2023")</f>
        <v>#PEND</v>
      </c>
      <c r="E487" t="e">
        <f t="shared" si="28"/>
        <v>#VALUE!</v>
      </c>
      <c r="F487" t="e">
        <f t="shared" si="29"/>
        <v>#VALUE!</v>
      </c>
      <c r="G487" t="s">
        <v>489</v>
      </c>
      <c r="H487" s="4" t="str" cm="1">
        <f t="array" ref="H487">_xll.SNL.Clients.Office.Excel.Functions.SPG(G487, "SP_TOTAL_REV", "CY2023")</f>
        <v>#PEND</v>
      </c>
      <c r="I487" s="4" t="str">
        <f>_xll.SNL.Clients.Office.Excel.Functions.SPG(G487,"IQ_AVG_DILUT_SHARES_OUT","CY2023")</f>
        <v>#PEND</v>
      </c>
      <c r="J487" s="5" t="str">
        <f>_xll.SNL.Clients.Office.Excel.Functions.SPG(G487, "IQ_DILUT_EPS_NORM", "CY2023")</f>
        <v>#PEND</v>
      </c>
      <c r="K487" t="e">
        <f t="shared" si="30"/>
        <v>#VALUE!</v>
      </c>
      <c r="L487" t="e">
        <f t="shared" si="31"/>
        <v>#VALUE!</v>
      </c>
    </row>
    <row r="488" spans="1:12">
      <c r="A488" t="s">
        <v>490</v>
      </c>
      <c r="B488" s="4" t="str" cm="1">
        <f t="array" ref="B488">_xll.SNL.Clients.Office.Excel.Functions.SPG(A488, "SP_TOTAL_REV", "CY2023")</f>
        <v>#PEND</v>
      </c>
      <c r="C488" s="4" t="str">
        <f>_xll.SNL.Clients.Office.Excel.Functions.SPG(A488,"IQ_AVG_DILUT_SHARES_OUT","CY2023")</f>
        <v>#PEND</v>
      </c>
      <c r="D488" s="5" t="str">
        <f>_xll.SNL.Clients.Office.Excel.Functions.SPG(A488, "IQ_DILUT_EPS_NORM", "CY2023")</f>
        <v>#PEND</v>
      </c>
      <c r="E488" t="e">
        <f t="shared" si="28"/>
        <v>#VALUE!</v>
      </c>
      <c r="F488" t="e">
        <f t="shared" si="29"/>
        <v>#VALUE!</v>
      </c>
      <c r="G488" t="s">
        <v>490</v>
      </c>
      <c r="H488" s="4" t="str" cm="1">
        <f t="array" ref="H488">_xll.SNL.Clients.Office.Excel.Functions.SPG(G488, "SP_TOTAL_REV", "CY2023")</f>
        <v>#PEND</v>
      </c>
      <c r="I488" s="4" t="str">
        <f>_xll.SNL.Clients.Office.Excel.Functions.SPG(G488,"IQ_AVG_DILUT_SHARES_OUT","CY2023")</f>
        <v>#PEND</v>
      </c>
      <c r="J488" s="5" t="str">
        <f>_xll.SNL.Clients.Office.Excel.Functions.SPG(G488, "IQ_DILUT_EPS_NORM", "CY2023")</f>
        <v>#PEND</v>
      </c>
      <c r="K488" t="e">
        <f t="shared" si="30"/>
        <v>#VALUE!</v>
      </c>
      <c r="L488" t="e">
        <f t="shared" si="31"/>
        <v>#VALUE!</v>
      </c>
    </row>
    <row r="489" spans="1:12">
      <c r="A489" t="s">
        <v>491</v>
      </c>
      <c r="B489" s="4" t="str" cm="1">
        <f t="array" ref="B489">_xll.SNL.Clients.Office.Excel.Functions.SPG(A489, "SP_TOTAL_REV", "CY2023")</f>
        <v>#PEND</v>
      </c>
      <c r="C489" s="4" t="str">
        <f>_xll.SNL.Clients.Office.Excel.Functions.SPG(A489,"IQ_AVG_DILUT_SHARES_OUT","CY2023")</f>
        <v>#PEND</v>
      </c>
      <c r="D489" s="5" t="str">
        <f>_xll.SNL.Clients.Office.Excel.Functions.SPG(A489, "IQ_DILUT_EPS_NORM", "CY2023")</f>
        <v>#PEND</v>
      </c>
      <c r="E489" t="e">
        <f t="shared" si="28"/>
        <v>#VALUE!</v>
      </c>
      <c r="F489" t="e">
        <f t="shared" si="29"/>
        <v>#VALUE!</v>
      </c>
      <c r="G489" t="s">
        <v>491</v>
      </c>
      <c r="H489" s="4" t="str" cm="1">
        <f t="array" ref="H489">_xll.SNL.Clients.Office.Excel.Functions.SPG(G489, "SP_TOTAL_REV", "CY2023")</f>
        <v>#PEND</v>
      </c>
      <c r="I489" s="4" t="str">
        <f>_xll.SNL.Clients.Office.Excel.Functions.SPG(G489,"IQ_AVG_DILUT_SHARES_OUT","CY2023")</f>
        <v>#PEND</v>
      </c>
      <c r="J489" s="5" t="str">
        <f>_xll.SNL.Clients.Office.Excel.Functions.SPG(G489, "IQ_DILUT_EPS_NORM", "CY2023")</f>
        <v>#PEND</v>
      </c>
      <c r="K489" t="e">
        <f t="shared" si="30"/>
        <v>#VALUE!</v>
      </c>
      <c r="L489" t="e">
        <f t="shared" si="31"/>
        <v>#VALUE!</v>
      </c>
    </row>
    <row r="490" spans="1:12">
      <c r="A490" t="s">
        <v>492</v>
      </c>
      <c r="B490" s="4" t="str" cm="1">
        <f t="array" ref="B490">_xll.SNL.Clients.Office.Excel.Functions.SPG(A490, "SP_TOTAL_REV", "CY2023")</f>
        <v>#PEND</v>
      </c>
      <c r="C490" s="4" t="str">
        <f>_xll.SNL.Clients.Office.Excel.Functions.SPG(A490,"IQ_AVG_DILUT_SHARES_OUT","CY2023")</f>
        <v>#PEND</v>
      </c>
      <c r="D490" s="5" t="str">
        <f>_xll.SNL.Clients.Office.Excel.Functions.SPG(A490, "IQ_DILUT_EPS_NORM", "CY2023")</f>
        <v>#PEND</v>
      </c>
      <c r="E490" t="e">
        <f t="shared" si="28"/>
        <v>#VALUE!</v>
      </c>
      <c r="F490" t="e">
        <f t="shared" si="29"/>
        <v>#VALUE!</v>
      </c>
      <c r="G490" t="s">
        <v>492</v>
      </c>
      <c r="H490" s="4" t="str" cm="1">
        <f t="array" ref="H490">_xll.SNL.Clients.Office.Excel.Functions.SPG(G490, "SP_TOTAL_REV", "CY2023")</f>
        <v>#PEND</v>
      </c>
      <c r="I490" s="4" t="str">
        <f>_xll.SNL.Clients.Office.Excel.Functions.SPG(G490,"IQ_AVG_DILUT_SHARES_OUT","CY2023")</f>
        <v>#PEND</v>
      </c>
      <c r="J490" s="5" t="str">
        <f>_xll.SNL.Clients.Office.Excel.Functions.SPG(G490, "IQ_DILUT_EPS_NORM", "CY2023")</f>
        <v>#PEND</v>
      </c>
      <c r="K490" t="e">
        <f t="shared" si="30"/>
        <v>#VALUE!</v>
      </c>
      <c r="L490" t="e">
        <f t="shared" si="31"/>
        <v>#VALUE!</v>
      </c>
    </row>
    <row r="491" spans="1:12">
      <c r="A491" t="s">
        <v>493</v>
      </c>
      <c r="B491" s="4" t="str" cm="1">
        <f t="array" ref="B491">_xll.SNL.Clients.Office.Excel.Functions.SPG(A491, "SP_TOTAL_REV", "CY2023")</f>
        <v>#PEND</v>
      </c>
      <c r="C491" s="4" t="str">
        <f>_xll.SNL.Clients.Office.Excel.Functions.SPG(A491,"IQ_AVG_DILUT_SHARES_OUT","CY2023")</f>
        <v>#PEND</v>
      </c>
      <c r="D491" s="5" t="str">
        <f>_xll.SNL.Clients.Office.Excel.Functions.SPG(A491, "IQ_DILUT_EPS_NORM", "CY2023")</f>
        <v>#PEND</v>
      </c>
      <c r="E491" t="e">
        <f t="shared" si="28"/>
        <v>#VALUE!</v>
      </c>
      <c r="F491" t="e">
        <f t="shared" si="29"/>
        <v>#VALUE!</v>
      </c>
      <c r="G491" t="s">
        <v>493</v>
      </c>
      <c r="H491" s="4" t="str" cm="1">
        <f t="array" ref="H491">_xll.SNL.Clients.Office.Excel.Functions.SPG(G491, "SP_TOTAL_REV", "CY2023")</f>
        <v>#PEND</v>
      </c>
      <c r="I491" s="4" t="str">
        <f>_xll.SNL.Clients.Office.Excel.Functions.SPG(G491,"IQ_AVG_DILUT_SHARES_OUT","CY2023")</f>
        <v>#PEND</v>
      </c>
      <c r="J491" s="5" t="str">
        <f>_xll.SNL.Clients.Office.Excel.Functions.SPG(G491, "IQ_DILUT_EPS_NORM", "CY2023")</f>
        <v>#PEND</v>
      </c>
      <c r="K491" t="e">
        <f t="shared" si="30"/>
        <v>#VALUE!</v>
      </c>
      <c r="L491" t="e">
        <f t="shared" si="31"/>
        <v>#VALUE!</v>
      </c>
    </row>
    <row r="492" spans="1:12">
      <c r="A492" t="s">
        <v>494</v>
      </c>
      <c r="B492" s="4" t="str" cm="1">
        <f t="array" ref="B492">_xll.SNL.Clients.Office.Excel.Functions.SPG(A492, "SP_TOTAL_REV", "CY2023")</f>
        <v>#PEND</v>
      </c>
      <c r="C492" s="4" t="str">
        <f>_xll.SNL.Clients.Office.Excel.Functions.SPG(A492,"IQ_AVG_DILUT_SHARES_OUT","CY2023")</f>
        <v>#PEND</v>
      </c>
      <c r="D492" s="5" t="str">
        <f>_xll.SNL.Clients.Office.Excel.Functions.SPG(A492, "IQ_DILUT_EPS_NORM", "CY2023")</f>
        <v>#PEND</v>
      </c>
      <c r="E492" t="e">
        <f t="shared" si="28"/>
        <v>#VALUE!</v>
      </c>
      <c r="F492" t="e">
        <f t="shared" si="29"/>
        <v>#VALUE!</v>
      </c>
      <c r="G492" t="s">
        <v>494</v>
      </c>
      <c r="H492" s="4" t="str" cm="1">
        <f t="array" ref="H492">_xll.SNL.Clients.Office.Excel.Functions.SPG(G492, "SP_TOTAL_REV", "CY2023")</f>
        <v>#PEND</v>
      </c>
      <c r="I492" s="4" t="str">
        <f>_xll.SNL.Clients.Office.Excel.Functions.SPG(G492,"IQ_AVG_DILUT_SHARES_OUT","CY2023")</f>
        <v>#PEND</v>
      </c>
      <c r="J492" s="5" t="str">
        <f>_xll.SNL.Clients.Office.Excel.Functions.SPG(G492, "IQ_DILUT_EPS_NORM", "CY2023")</f>
        <v>#PEND</v>
      </c>
      <c r="K492" t="e">
        <f t="shared" si="30"/>
        <v>#VALUE!</v>
      </c>
      <c r="L492" t="e">
        <f t="shared" si="31"/>
        <v>#VALUE!</v>
      </c>
    </row>
    <row r="493" spans="1:12">
      <c r="A493" t="s">
        <v>495</v>
      </c>
      <c r="B493" s="4" t="str" cm="1">
        <f t="array" ref="B493">_xll.SNL.Clients.Office.Excel.Functions.SPG(A493, "SP_TOTAL_REV", "CY2023")</f>
        <v>#PEND</v>
      </c>
      <c r="C493" s="4" t="str">
        <f>_xll.SNL.Clients.Office.Excel.Functions.SPG(A493,"IQ_AVG_DILUT_SHARES_OUT","CY2023")</f>
        <v>#PEND</v>
      </c>
      <c r="D493" s="5" t="str">
        <f>_xll.SNL.Clients.Office.Excel.Functions.SPG(A493, "IQ_DILUT_EPS_NORM", "CY2023")</f>
        <v>#PEND</v>
      </c>
      <c r="E493" t="e">
        <f t="shared" si="28"/>
        <v>#VALUE!</v>
      </c>
      <c r="F493" t="e">
        <f t="shared" si="29"/>
        <v>#VALUE!</v>
      </c>
      <c r="G493" t="s">
        <v>495</v>
      </c>
      <c r="H493" s="4" t="str" cm="1">
        <f t="array" ref="H493">_xll.SNL.Clients.Office.Excel.Functions.SPG(G493, "SP_TOTAL_REV", "CY2023")</f>
        <v>#PEND</v>
      </c>
      <c r="I493" s="4" t="str">
        <f>_xll.SNL.Clients.Office.Excel.Functions.SPG(G493,"IQ_AVG_DILUT_SHARES_OUT","CY2023")</f>
        <v>#PEND</v>
      </c>
      <c r="J493" s="5" t="str">
        <f>_xll.SNL.Clients.Office.Excel.Functions.SPG(G493, "IQ_DILUT_EPS_NORM", "CY2023")</f>
        <v>#PEND</v>
      </c>
      <c r="K493" t="e">
        <f t="shared" si="30"/>
        <v>#VALUE!</v>
      </c>
      <c r="L493" t="e">
        <f t="shared" si="31"/>
        <v>#VALUE!</v>
      </c>
    </row>
    <row r="494" spans="1:12">
      <c r="A494" t="s">
        <v>496</v>
      </c>
      <c r="B494" s="4" t="str" cm="1">
        <f t="array" ref="B494">_xll.SNL.Clients.Office.Excel.Functions.SPG(A494, "SP_TOTAL_REV", "CY2023")</f>
        <v>#PEND</v>
      </c>
      <c r="C494" s="4" t="str">
        <f>_xll.SNL.Clients.Office.Excel.Functions.SPG(A494,"IQ_AVG_DILUT_SHARES_OUT","CY2023")</f>
        <v>#PEND</v>
      </c>
      <c r="D494" s="5" t="str">
        <f>_xll.SNL.Clients.Office.Excel.Functions.SPG(A494, "IQ_DILUT_EPS_NORM", "CY2023")</f>
        <v>#PEND</v>
      </c>
      <c r="E494" t="e">
        <f t="shared" si="28"/>
        <v>#VALUE!</v>
      </c>
      <c r="F494" t="e">
        <f t="shared" si="29"/>
        <v>#VALUE!</v>
      </c>
      <c r="G494" t="s">
        <v>496</v>
      </c>
      <c r="H494" s="4" t="str" cm="1">
        <f t="array" ref="H494">_xll.SNL.Clients.Office.Excel.Functions.SPG(G494, "SP_TOTAL_REV", "CY2023")</f>
        <v>#PEND</v>
      </c>
      <c r="I494" s="4" t="str">
        <f>_xll.SNL.Clients.Office.Excel.Functions.SPG(G494,"IQ_AVG_DILUT_SHARES_OUT","CY2023")</f>
        <v>#PEND</v>
      </c>
      <c r="J494" s="5" t="str">
        <f>_xll.SNL.Clients.Office.Excel.Functions.SPG(G494, "IQ_DILUT_EPS_NORM", "CY2023")</f>
        <v>#PEND</v>
      </c>
      <c r="K494" t="e">
        <f t="shared" si="30"/>
        <v>#VALUE!</v>
      </c>
      <c r="L494" t="e">
        <f t="shared" si="31"/>
        <v>#VALUE!</v>
      </c>
    </row>
    <row r="495" spans="1:12">
      <c r="A495" t="s">
        <v>497</v>
      </c>
      <c r="B495" s="4" t="str" cm="1">
        <f t="array" ref="B495">_xll.SNL.Clients.Office.Excel.Functions.SPG(A495, "SP_TOTAL_REV", "CY2023")</f>
        <v>#PEND</v>
      </c>
      <c r="C495" s="4" t="str">
        <f>_xll.SNL.Clients.Office.Excel.Functions.SPG(A495,"IQ_AVG_DILUT_SHARES_OUT","CY2023")</f>
        <v>#PEND</v>
      </c>
      <c r="D495" s="5" t="str">
        <f>_xll.SNL.Clients.Office.Excel.Functions.SPG(A495, "IQ_DILUT_EPS_NORM", "CY2023")</f>
        <v>#PEND</v>
      </c>
      <c r="E495" t="e">
        <f t="shared" si="28"/>
        <v>#VALUE!</v>
      </c>
      <c r="F495" t="e">
        <f t="shared" si="29"/>
        <v>#VALUE!</v>
      </c>
      <c r="G495" t="s">
        <v>497</v>
      </c>
      <c r="H495" s="4" t="str" cm="1">
        <f t="array" ref="H495">_xll.SNL.Clients.Office.Excel.Functions.SPG(G495, "SP_TOTAL_REV", "CY2023")</f>
        <v>#PEND</v>
      </c>
      <c r="I495" s="4" t="str">
        <f>_xll.SNL.Clients.Office.Excel.Functions.SPG(G495,"IQ_AVG_DILUT_SHARES_OUT","CY2023")</f>
        <v>#PEND</v>
      </c>
      <c r="J495" s="5" t="str">
        <f>_xll.SNL.Clients.Office.Excel.Functions.SPG(G495, "IQ_DILUT_EPS_NORM", "CY2023")</f>
        <v>#PEND</v>
      </c>
      <c r="K495" t="e">
        <f t="shared" si="30"/>
        <v>#VALUE!</v>
      </c>
      <c r="L495" t="e">
        <f t="shared" si="31"/>
        <v>#VALUE!</v>
      </c>
    </row>
    <row r="496" spans="1:12">
      <c r="A496" t="s">
        <v>498</v>
      </c>
      <c r="B496" s="4" t="str" cm="1">
        <f t="array" ref="B496">_xll.SNL.Clients.Office.Excel.Functions.SPG(A496, "SP_TOTAL_REV", "CY2023")</f>
        <v>#PEND</v>
      </c>
      <c r="C496" s="4" t="str">
        <f>_xll.SNL.Clients.Office.Excel.Functions.SPG(A496,"IQ_AVG_DILUT_SHARES_OUT","CY2023")</f>
        <v>#PEND</v>
      </c>
      <c r="D496" s="5" t="str">
        <f>_xll.SNL.Clients.Office.Excel.Functions.SPG(A496, "IQ_DILUT_EPS_NORM", "CY2023")</f>
        <v>#PEND</v>
      </c>
      <c r="E496" t="e">
        <f t="shared" si="28"/>
        <v>#VALUE!</v>
      </c>
      <c r="F496" t="e">
        <f t="shared" si="29"/>
        <v>#VALUE!</v>
      </c>
      <c r="G496" t="s">
        <v>498</v>
      </c>
      <c r="H496" s="4" t="str" cm="1">
        <f t="array" ref="H496">_xll.SNL.Clients.Office.Excel.Functions.SPG(G496, "SP_TOTAL_REV", "CY2023")</f>
        <v>#PEND</v>
      </c>
      <c r="I496" s="4" t="str">
        <f>_xll.SNL.Clients.Office.Excel.Functions.SPG(G496,"IQ_AVG_DILUT_SHARES_OUT","CY2023")</f>
        <v>#PEND</v>
      </c>
      <c r="J496" s="5" t="str">
        <f>_xll.SNL.Clients.Office.Excel.Functions.SPG(G496, "IQ_DILUT_EPS_NORM", "CY2023")</f>
        <v>#PEND</v>
      </c>
      <c r="K496" t="e">
        <f t="shared" si="30"/>
        <v>#VALUE!</v>
      </c>
      <c r="L496" t="e">
        <f t="shared" si="31"/>
        <v>#VALUE!</v>
      </c>
    </row>
    <row r="497" spans="1:12">
      <c r="A497" t="s">
        <v>499</v>
      </c>
      <c r="B497" s="4" t="str" cm="1">
        <f t="array" ref="B497">_xll.SNL.Clients.Office.Excel.Functions.SPG(A497, "SP_TOTAL_REV", "CY2023")</f>
        <v>#PEND</v>
      </c>
      <c r="C497" s="4" t="str">
        <f>_xll.SNL.Clients.Office.Excel.Functions.SPG(A497,"IQ_AVG_DILUT_SHARES_OUT","CY2023")</f>
        <v>#PEND</v>
      </c>
      <c r="D497" s="5" t="str">
        <f>_xll.SNL.Clients.Office.Excel.Functions.SPG(A497, "IQ_DILUT_EPS_NORM", "CY2023")</f>
        <v>#PEND</v>
      </c>
      <c r="E497" t="e">
        <f t="shared" si="28"/>
        <v>#VALUE!</v>
      </c>
      <c r="F497" t="e">
        <f t="shared" si="29"/>
        <v>#VALUE!</v>
      </c>
      <c r="G497" t="s">
        <v>499</v>
      </c>
      <c r="H497" s="4" t="str" cm="1">
        <f t="array" ref="H497">_xll.SNL.Clients.Office.Excel.Functions.SPG(G497, "SP_TOTAL_REV", "CY2023")</f>
        <v>#PEND</v>
      </c>
      <c r="I497" s="4" t="str">
        <f>_xll.SNL.Clients.Office.Excel.Functions.SPG(G497,"IQ_AVG_DILUT_SHARES_OUT","CY2023")</f>
        <v>#PEND</v>
      </c>
      <c r="J497" s="5" t="str">
        <f>_xll.SNL.Clients.Office.Excel.Functions.SPG(G497, "IQ_DILUT_EPS_NORM", "CY2023")</f>
        <v>#PEND</v>
      </c>
      <c r="K497" t="e">
        <f t="shared" si="30"/>
        <v>#VALUE!</v>
      </c>
      <c r="L497" t="e">
        <f t="shared" si="31"/>
        <v>#VALUE!</v>
      </c>
    </row>
    <row r="498" spans="1:12">
      <c r="A498" t="s">
        <v>500</v>
      </c>
      <c r="B498" s="4" t="str" cm="1">
        <f t="array" ref="B498">_xll.SNL.Clients.Office.Excel.Functions.SPG(A498, "SP_TOTAL_REV", "CY2023")</f>
        <v>#PEND</v>
      </c>
      <c r="C498" s="4" t="str">
        <f>_xll.SNL.Clients.Office.Excel.Functions.SPG(A498,"IQ_AVG_DILUT_SHARES_OUT","CY2023")</f>
        <v>#PEND</v>
      </c>
      <c r="D498" s="5" t="str">
        <f>_xll.SNL.Clients.Office.Excel.Functions.SPG(A498, "IQ_DILUT_EPS_NORM", "CY2023")</f>
        <v>#PEND</v>
      </c>
      <c r="E498" t="e">
        <f t="shared" si="28"/>
        <v>#VALUE!</v>
      </c>
      <c r="F498" t="e">
        <f t="shared" si="29"/>
        <v>#VALUE!</v>
      </c>
      <c r="G498" t="s">
        <v>500</v>
      </c>
      <c r="H498" s="4" t="str" cm="1">
        <f t="array" ref="H498">_xll.SNL.Clients.Office.Excel.Functions.SPG(G498, "SP_TOTAL_REV", "CY2023")</f>
        <v>#PEND</v>
      </c>
      <c r="I498" s="4" t="str">
        <f>_xll.SNL.Clients.Office.Excel.Functions.SPG(G498,"IQ_AVG_DILUT_SHARES_OUT","CY2023")</f>
        <v>#PEND</v>
      </c>
      <c r="J498" s="5" t="str">
        <f>_xll.SNL.Clients.Office.Excel.Functions.SPG(G498, "IQ_DILUT_EPS_NORM", "CY2023")</f>
        <v>#PEND</v>
      </c>
      <c r="K498" t="e">
        <f t="shared" si="30"/>
        <v>#VALUE!</v>
      </c>
      <c r="L498" t="e">
        <f t="shared" si="31"/>
        <v>#VALUE!</v>
      </c>
    </row>
    <row r="499" spans="1:12">
      <c r="A499" t="s">
        <v>501</v>
      </c>
      <c r="B499" s="4" t="str" cm="1">
        <f t="array" ref="B499">_xll.SNL.Clients.Office.Excel.Functions.SPG(A499, "SP_TOTAL_REV", "CY2023")</f>
        <v>#PEND</v>
      </c>
      <c r="C499" s="4" t="str">
        <f>_xll.SNL.Clients.Office.Excel.Functions.SPG(A499,"IQ_AVG_DILUT_SHARES_OUT","CY2023")</f>
        <v>#PEND</v>
      </c>
      <c r="D499" s="5" t="str">
        <f>_xll.SNL.Clients.Office.Excel.Functions.SPG(A499, "IQ_DILUT_EPS_NORM", "CY2023")</f>
        <v>#PEND</v>
      </c>
      <c r="E499" t="e">
        <f t="shared" si="28"/>
        <v>#VALUE!</v>
      </c>
      <c r="F499" t="e">
        <f t="shared" si="29"/>
        <v>#VALUE!</v>
      </c>
      <c r="G499" t="s">
        <v>501</v>
      </c>
      <c r="H499" s="4" t="str" cm="1">
        <f t="array" ref="H499">_xll.SNL.Clients.Office.Excel.Functions.SPG(G499, "SP_TOTAL_REV", "CY2023")</f>
        <v>#PEND</v>
      </c>
      <c r="I499" s="4" t="str">
        <f>_xll.SNL.Clients.Office.Excel.Functions.SPG(G499,"IQ_AVG_DILUT_SHARES_OUT","CY2023")</f>
        <v>#PEND</v>
      </c>
      <c r="J499" s="5" t="str">
        <f>_xll.SNL.Clients.Office.Excel.Functions.SPG(G499, "IQ_DILUT_EPS_NORM", "CY2023")</f>
        <v>#PEND</v>
      </c>
      <c r="K499" t="e">
        <f t="shared" si="30"/>
        <v>#VALUE!</v>
      </c>
      <c r="L499" t="e">
        <f t="shared" si="31"/>
        <v>#VALUE!</v>
      </c>
    </row>
    <row r="500" spans="1:12">
      <c r="A500" t="s">
        <v>502</v>
      </c>
      <c r="B500" s="4" t="str" cm="1">
        <f t="array" ref="B500">_xll.SNL.Clients.Office.Excel.Functions.SPG(A500, "SP_TOTAL_REV", "CY2023")</f>
        <v>#PEND</v>
      </c>
      <c r="C500" s="4" t="str">
        <f>_xll.SNL.Clients.Office.Excel.Functions.SPG(A500,"IQ_AVG_DILUT_SHARES_OUT","CY2023")</f>
        <v>#PEND</v>
      </c>
      <c r="D500" s="5" t="str">
        <f>_xll.SNL.Clients.Office.Excel.Functions.SPG(A500, "IQ_DILUT_EPS_NORM", "CY2023")</f>
        <v>#PEND</v>
      </c>
      <c r="E500" t="e">
        <f t="shared" si="28"/>
        <v>#VALUE!</v>
      </c>
      <c r="F500" t="e">
        <f t="shared" si="29"/>
        <v>#VALUE!</v>
      </c>
      <c r="G500" t="s">
        <v>502</v>
      </c>
      <c r="H500" s="4" t="str" cm="1">
        <f t="array" ref="H500">_xll.SNL.Clients.Office.Excel.Functions.SPG(G500, "SP_TOTAL_REV", "CY2023")</f>
        <v>#PEND</v>
      </c>
      <c r="I500" s="4" t="str">
        <f>_xll.SNL.Clients.Office.Excel.Functions.SPG(G500,"IQ_AVG_DILUT_SHARES_OUT","CY2023")</f>
        <v>#PEND</v>
      </c>
      <c r="J500" s="5" t="str">
        <f>_xll.SNL.Clients.Office.Excel.Functions.SPG(G500, "IQ_DILUT_EPS_NORM", "CY2023")</f>
        <v>#PEND</v>
      </c>
      <c r="K500" t="e">
        <f t="shared" si="30"/>
        <v>#VALUE!</v>
      </c>
      <c r="L500" t="e">
        <f t="shared" si="31"/>
        <v>#VALUE!</v>
      </c>
    </row>
    <row r="501" spans="1:12">
      <c r="A501" t="s">
        <v>503</v>
      </c>
      <c r="B501" s="4" t="str" cm="1">
        <f t="array" ref="B501">_xll.SNL.Clients.Office.Excel.Functions.SPG(A501, "SP_TOTAL_REV", "CY2023")</f>
        <v>#PEND</v>
      </c>
      <c r="C501" s="4" t="str">
        <f>_xll.SNL.Clients.Office.Excel.Functions.SPG(A501,"IQ_AVG_DILUT_SHARES_OUT","CY2023")</f>
        <v>#PEND</v>
      </c>
      <c r="D501" s="5" t="str">
        <f>_xll.SNL.Clients.Office.Excel.Functions.SPG(A501, "IQ_DILUT_EPS_NORM", "CY2023")</f>
        <v>#PEND</v>
      </c>
      <c r="E501" t="e">
        <f t="shared" si="28"/>
        <v>#VALUE!</v>
      </c>
      <c r="F501" t="e">
        <f t="shared" si="29"/>
        <v>#VALUE!</v>
      </c>
      <c r="G501" t="s">
        <v>503</v>
      </c>
      <c r="H501" s="4" t="str" cm="1">
        <f t="array" ref="H501">_xll.SNL.Clients.Office.Excel.Functions.SPG(G501, "SP_TOTAL_REV", "CY2023")</f>
        <v>#PEND</v>
      </c>
      <c r="I501" s="4" t="str">
        <f>_xll.SNL.Clients.Office.Excel.Functions.SPG(G501,"IQ_AVG_DILUT_SHARES_OUT","CY2023")</f>
        <v>#PEND</v>
      </c>
      <c r="J501" s="5" t="str">
        <f>_xll.SNL.Clients.Office.Excel.Functions.SPG(G501, "IQ_DILUT_EPS_NORM", "CY2023")</f>
        <v>#PEND</v>
      </c>
      <c r="K501" t="e">
        <f t="shared" si="30"/>
        <v>#VALUE!</v>
      </c>
      <c r="L501" t="e">
        <f t="shared" si="31"/>
        <v>#VALUE!</v>
      </c>
    </row>
    <row r="502" spans="1:12">
      <c r="A502" t="s">
        <v>504</v>
      </c>
      <c r="B502" s="4" t="str" cm="1">
        <f t="array" ref="B502">_xll.SNL.Clients.Office.Excel.Functions.SPG(A502, "SP_TOTAL_REV", "CY2023")</f>
        <v>#PEND</v>
      </c>
      <c r="C502" s="4" t="str">
        <f>_xll.SNL.Clients.Office.Excel.Functions.SPG(A502,"IQ_AVG_DILUT_SHARES_OUT","CY2023")</f>
        <v>#PEND</v>
      </c>
      <c r="D502" s="5" t="str">
        <f>_xll.SNL.Clients.Office.Excel.Functions.SPG(A502, "IQ_DILUT_EPS_NORM", "CY2023")</f>
        <v>#PEND</v>
      </c>
      <c r="E502" t="e">
        <f t="shared" si="28"/>
        <v>#VALUE!</v>
      </c>
      <c r="F502" t="e">
        <f t="shared" si="29"/>
        <v>#VALUE!</v>
      </c>
      <c r="G502" t="s">
        <v>504</v>
      </c>
      <c r="H502" s="4" t="str" cm="1">
        <f t="array" ref="H502">_xll.SNL.Clients.Office.Excel.Functions.SPG(G502, "SP_TOTAL_REV", "CY2023")</f>
        <v>#PEND</v>
      </c>
      <c r="I502" s="4" t="str">
        <f>_xll.SNL.Clients.Office.Excel.Functions.SPG(G502,"IQ_AVG_DILUT_SHARES_OUT","CY2023")</f>
        <v>#PEND</v>
      </c>
      <c r="J502" s="5" t="str">
        <f>_xll.SNL.Clients.Office.Excel.Functions.SPG(G502, "IQ_DILUT_EPS_NORM", "CY2023")</f>
        <v>#PEND</v>
      </c>
      <c r="K502" t="e">
        <f t="shared" si="30"/>
        <v>#VALUE!</v>
      </c>
      <c r="L502" t="e">
        <f t="shared" si="31"/>
        <v>#VALUE!</v>
      </c>
    </row>
    <row r="503" spans="1:12">
      <c r="A503" t="s">
        <v>505</v>
      </c>
      <c r="B503" s="4" t="str" cm="1">
        <f t="array" ref="B503">_xll.SNL.Clients.Office.Excel.Functions.SPG(A503, "SP_TOTAL_REV", "CY2023")</f>
        <v>#PEND</v>
      </c>
      <c r="C503" s="4" t="str">
        <f>_xll.SNL.Clients.Office.Excel.Functions.SPG(A503,"IQ_AVG_DILUT_SHARES_OUT","CY2023")</f>
        <v>#PEND</v>
      </c>
      <c r="D503" s="5" t="str">
        <f>_xll.SNL.Clients.Office.Excel.Functions.SPG(A503, "IQ_DILUT_EPS_NORM", "CY2023")</f>
        <v>#PEND</v>
      </c>
      <c r="E503" t="e">
        <f t="shared" si="28"/>
        <v>#VALUE!</v>
      </c>
      <c r="F503" t="e">
        <f t="shared" si="29"/>
        <v>#VALUE!</v>
      </c>
      <c r="G503" t="s">
        <v>505</v>
      </c>
      <c r="H503" s="4" t="str" cm="1">
        <f t="array" ref="H503">_xll.SNL.Clients.Office.Excel.Functions.SPG(G503, "SP_TOTAL_REV", "CY2023")</f>
        <v>#PEND</v>
      </c>
      <c r="I503" s="4" t="str">
        <f>_xll.SNL.Clients.Office.Excel.Functions.SPG(G503,"IQ_AVG_DILUT_SHARES_OUT","CY2023")</f>
        <v>#PEND</v>
      </c>
      <c r="J503" s="5" t="str">
        <f>_xll.SNL.Clients.Office.Excel.Functions.SPG(G503, "IQ_DILUT_EPS_NORM", "CY2023")</f>
        <v>#PEND</v>
      </c>
      <c r="K503" t="e">
        <f t="shared" si="30"/>
        <v>#VALUE!</v>
      </c>
      <c r="L503" t="e">
        <f t="shared" si="31"/>
        <v>#VALUE!</v>
      </c>
    </row>
    <row r="504" spans="1:12">
      <c r="A504" t="s">
        <v>506</v>
      </c>
      <c r="B504" s="4" t="str" cm="1">
        <f t="array" ref="B504">_xll.SNL.Clients.Office.Excel.Functions.SPG(A504, "SP_TOTAL_REV", "CY2023")</f>
        <v>#PEND</v>
      </c>
      <c r="C504" s="4" t="str">
        <f>_xll.SNL.Clients.Office.Excel.Functions.SPG(A504,"IQ_AVG_DILUT_SHARES_OUT","CY2023")</f>
        <v>#PEND</v>
      </c>
      <c r="D504" s="5" t="str">
        <f>_xll.SNL.Clients.Office.Excel.Functions.SPG(A504, "IQ_DILUT_EPS_NORM", "CY2023")</f>
        <v>#PEND</v>
      </c>
      <c r="E504" t="e">
        <f t="shared" si="28"/>
        <v>#VALUE!</v>
      </c>
      <c r="F504" t="e">
        <f t="shared" si="29"/>
        <v>#VALUE!</v>
      </c>
      <c r="G504" t="s">
        <v>506</v>
      </c>
      <c r="H504" s="4" t="str" cm="1">
        <f t="array" ref="H504">_xll.SNL.Clients.Office.Excel.Functions.SPG(G504, "SP_TOTAL_REV", "CY2023")</f>
        <v>#PEND</v>
      </c>
      <c r="I504" s="4" t="str">
        <f>_xll.SNL.Clients.Office.Excel.Functions.SPG(G504,"IQ_AVG_DILUT_SHARES_OUT","CY2023")</f>
        <v>#PEND</v>
      </c>
      <c r="J504" s="5" t="str">
        <f>_xll.SNL.Clients.Office.Excel.Functions.SPG(G504, "IQ_DILUT_EPS_NORM", "CY2023")</f>
        <v>#PEND</v>
      </c>
      <c r="K504" t="e">
        <f t="shared" si="30"/>
        <v>#VALUE!</v>
      </c>
      <c r="L504" t="e">
        <f t="shared" si="31"/>
        <v>#VALUE!</v>
      </c>
    </row>
    <row r="505" spans="1:12">
      <c r="A505" t="s">
        <v>507</v>
      </c>
      <c r="B505" s="4" t="str" cm="1">
        <f t="array" ref="B505">_xll.SNL.Clients.Office.Excel.Functions.SPG(A505, "SP_TOTAL_REV", "CY2023")</f>
        <v>#PEND</v>
      </c>
      <c r="C505" s="4" t="str">
        <f>_xll.SNL.Clients.Office.Excel.Functions.SPG(A505,"IQ_AVG_DILUT_SHARES_OUT","CY2023")</f>
        <v>#PEND</v>
      </c>
      <c r="D505" s="5" t="str">
        <f>_xll.SNL.Clients.Office.Excel.Functions.SPG(A505, "IQ_DILUT_EPS_NORM", "CY2023")</f>
        <v>#PEND</v>
      </c>
      <c r="E505" t="e">
        <f t="shared" si="28"/>
        <v>#VALUE!</v>
      </c>
      <c r="F505" t="e">
        <f t="shared" si="29"/>
        <v>#VALUE!</v>
      </c>
      <c r="G505" t="s">
        <v>507</v>
      </c>
      <c r="H505" s="4" t="str" cm="1">
        <f t="array" ref="H505">_xll.SNL.Clients.Office.Excel.Functions.SPG(G505, "SP_TOTAL_REV", "CY2023")</f>
        <v>#PEND</v>
      </c>
      <c r="I505" s="4" t="str">
        <f>_xll.SNL.Clients.Office.Excel.Functions.SPG(G505,"IQ_AVG_DILUT_SHARES_OUT","CY2023")</f>
        <v>#PEND</v>
      </c>
      <c r="J505" s="5" t="str">
        <f>_xll.SNL.Clients.Office.Excel.Functions.SPG(G505, "IQ_DILUT_EPS_NORM", "CY2023")</f>
        <v>#PEND</v>
      </c>
      <c r="K505" t="e">
        <f t="shared" si="30"/>
        <v>#VALUE!</v>
      </c>
      <c r="L505" t="e">
        <f t="shared" si="31"/>
        <v>#VALUE!</v>
      </c>
    </row>
    <row r="506" spans="1:12">
      <c r="A506" t="s">
        <v>508</v>
      </c>
      <c r="B506" s="4" t="str" cm="1">
        <f t="array" ref="B506">_xll.SNL.Clients.Office.Excel.Functions.SPG(A506, "SP_TOTAL_REV", "CY2023")</f>
        <v>#PEND</v>
      </c>
      <c r="C506" s="4" t="str">
        <f>_xll.SNL.Clients.Office.Excel.Functions.SPG(A506,"IQ_AVG_DILUT_SHARES_OUT","CY2023")</f>
        <v>#PEND</v>
      </c>
      <c r="D506" s="5" t="str">
        <f>_xll.SNL.Clients.Office.Excel.Functions.SPG(A506, "IQ_DILUT_EPS_NORM", "CY2023")</f>
        <v>#PEND</v>
      </c>
      <c r="E506" t="e">
        <f t="shared" si="28"/>
        <v>#VALUE!</v>
      </c>
      <c r="F506" t="e">
        <f t="shared" si="29"/>
        <v>#VALUE!</v>
      </c>
      <c r="G506" t="s">
        <v>508</v>
      </c>
      <c r="H506" s="4" t="str" cm="1">
        <f t="array" ref="H506">_xll.SNL.Clients.Office.Excel.Functions.SPG(G506, "SP_TOTAL_REV", "CY2023")</f>
        <v>#PEND</v>
      </c>
      <c r="I506" s="4" t="str">
        <f>_xll.SNL.Clients.Office.Excel.Functions.SPG(G506,"IQ_AVG_DILUT_SHARES_OUT","CY2023")</f>
        <v>#PEND</v>
      </c>
      <c r="J506" s="5" t="str">
        <f>_xll.SNL.Clients.Office.Excel.Functions.SPG(G506, "IQ_DILUT_EPS_NORM", "CY2023")</f>
        <v>#PEND</v>
      </c>
      <c r="K506" t="e">
        <f t="shared" si="30"/>
        <v>#VALUE!</v>
      </c>
      <c r="L506" t="e">
        <f t="shared" si="31"/>
        <v>#VALUE!</v>
      </c>
    </row>
    <row r="507" spans="1:12">
      <c r="B507">
        <f>SUM(B4:B506)</f>
        <v>0</v>
      </c>
      <c r="C507">
        <f>SUM(C4:C506)</f>
        <v>0</v>
      </c>
      <c r="D507" t="e">
        <f>E507/C507*1000</f>
        <v>#DIV/0!</v>
      </c>
      <c r="E507">
        <f>SUMIF(E4:E506, "&lt;&gt;#VALUE!")</f>
        <v>0</v>
      </c>
      <c r="F507" t="e">
        <f>E507/B507</f>
        <v>#DIV/0!</v>
      </c>
      <c r="H507">
        <f>SUM(H4:H506)</f>
        <v>0</v>
      </c>
      <c r="I507">
        <f>SUM(I4:I506)</f>
        <v>0</v>
      </c>
      <c r="J507" t="e">
        <f>K507/I507*1000</f>
        <v>#DIV/0!</v>
      </c>
      <c r="K507">
        <f>SUMIF(K4:K506, "&lt;&gt;#VALUE!")</f>
        <v>0</v>
      </c>
      <c r="L507" t="e">
        <f>K507/H507</f>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sp500</vt:lpstr>
      <vt:lpstr>sp400</vt:lpstr>
      <vt:lpstr>sp600</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2025-02-11T17:30:51Z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